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 hidePivotFieldList="1"/>
  <xr:revisionPtr revIDLastSave="0" documentId="13_ncr:1_{59056A8F-08A3-4B64-94B1-B1768E737959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Customer Names" sheetId="3" r:id="rId1"/>
    <sheet name="Medical Examinations" sheetId="2" r:id="rId2"/>
    <sheet name="Hospitalisation Details" sheetId="1" r:id="rId3"/>
    <sheet name="HEALTHCARE" sheetId="5" r:id="rId4"/>
    <sheet name="COMMANDS" sheetId="4" r:id="rId5"/>
    <sheet name="PIVOT tables" sheetId="6" r:id="rId6"/>
  </sheets>
  <definedNames>
    <definedName name="_xlnm._FilterDatabase" localSheetId="0" hidden="1">'Customer Names'!$A$1:$D$2336</definedName>
    <definedName name="_xlnm._FilterDatabase" localSheetId="2" hidden="1">'Hospitalisation Details'!$A$1:$O$1</definedName>
    <definedName name="_xlnm._FilterDatabase" localSheetId="1" hidden="1">'Medical Examinations'!$A$1:$N$2336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36" i="3" l="1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M6" i="2" l="1"/>
  <c r="M7" i="2"/>
  <c r="D108" i="4"/>
  <c r="P1" i="5"/>
  <c r="O1" i="5"/>
  <c r="N1" i="5"/>
  <c r="M1" i="5"/>
  <c r="Q1" i="5"/>
  <c r="L1" i="5"/>
  <c r="H1" i="5"/>
  <c r="K1" i="5"/>
  <c r="J1" i="5"/>
  <c r="I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E1" i="5"/>
  <c r="D1" i="5"/>
  <c r="C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1" i="5"/>
  <c r="D1051" i="1"/>
  <c r="E1051" i="1" s="1"/>
  <c r="D143" i="4"/>
  <c r="D128" i="4"/>
  <c r="D127" i="4"/>
  <c r="D126" i="4"/>
  <c r="D125" i="4"/>
  <c r="D124" i="4"/>
  <c r="D116" i="4"/>
  <c r="D96" i="4"/>
  <c r="D90" i="4"/>
  <c r="J3" i="2"/>
  <c r="K3" i="5" s="1"/>
  <c r="J4" i="2"/>
  <c r="K4" i="5" s="1"/>
  <c r="J5" i="2"/>
  <c r="K5" i="5" s="1"/>
  <c r="J6" i="2"/>
  <c r="K6" i="5" s="1"/>
  <c r="J7" i="2"/>
  <c r="K7" i="5" s="1"/>
  <c r="J8" i="2"/>
  <c r="K8" i="5" s="1"/>
  <c r="J9" i="2"/>
  <c r="K9" i="5" s="1"/>
  <c r="J10" i="2"/>
  <c r="K10" i="5" s="1"/>
  <c r="J11" i="2"/>
  <c r="K11" i="5" s="1"/>
  <c r="J12" i="2"/>
  <c r="K12" i="5" s="1"/>
  <c r="J13" i="2"/>
  <c r="K13" i="5" s="1"/>
  <c r="J14" i="2"/>
  <c r="K14" i="5" s="1"/>
  <c r="J15" i="2"/>
  <c r="K15" i="5" s="1"/>
  <c r="J16" i="2"/>
  <c r="K16" i="5" s="1"/>
  <c r="J17" i="2"/>
  <c r="K17" i="5" s="1"/>
  <c r="J18" i="2"/>
  <c r="K18" i="5" s="1"/>
  <c r="J19" i="2"/>
  <c r="K19" i="5" s="1"/>
  <c r="J20" i="2"/>
  <c r="K20" i="5" s="1"/>
  <c r="J21" i="2"/>
  <c r="K21" i="5" s="1"/>
  <c r="J22" i="2"/>
  <c r="K22" i="5" s="1"/>
  <c r="J23" i="2"/>
  <c r="K23" i="5" s="1"/>
  <c r="J24" i="2"/>
  <c r="K24" i="5" s="1"/>
  <c r="J25" i="2"/>
  <c r="K25" i="5" s="1"/>
  <c r="J26" i="2"/>
  <c r="K26" i="5" s="1"/>
  <c r="J27" i="2"/>
  <c r="K27" i="5" s="1"/>
  <c r="J28" i="2"/>
  <c r="K28" i="5" s="1"/>
  <c r="J29" i="2"/>
  <c r="K29" i="5" s="1"/>
  <c r="J30" i="2"/>
  <c r="K30" i="5" s="1"/>
  <c r="J31" i="2"/>
  <c r="K31" i="5" s="1"/>
  <c r="J32" i="2"/>
  <c r="K32" i="5" s="1"/>
  <c r="J33" i="2"/>
  <c r="K33" i="5" s="1"/>
  <c r="J34" i="2"/>
  <c r="K34" i="5" s="1"/>
  <c r="J35" i="2"/>
  <c r="K35" i="5" s="1"/>
  <c r="J36" i="2"/>
  <c r="K36" i="5" s="1"/>
  <c r="J37" i="2"/>
  <c r="K37" i="5" s="1"/>
  <c r="J38" i="2"/>
  <c r="K38" i="5" s="1"/>
  <c r="J39" i="2"/>
  <c r="K39" i="5" s="1"/>
  <c r="J40" i="2"/>
  <c r="K40" i="5" s="1"/>
  <c r="J41" i="2"/>
  <c r="K41" i="5" s="1"/>
  <c r="J42" i="2"/>
  <c r="K42" i="5" s="1"/>
  <c r="J43" i="2"/>
  <c r="K43" i="5" s="1"/>
  <c r="J44" i="2"/>
  <c r="K44" i="5" s="1"/>
  <c r="J45" i="2"/>
  <c r="K45" i="5" s="1"/>
  <c r="J46" i="2"/>
  <c r="K46" i="5" s="1"/>
  <c r="J47" i="2"/>
  <c r="K47" i="5" s="1"/>
  <c r="J48" i="2"/>
  <c r="K48" i="5" s="1"/>
  <c r="J49" i="2"/>
  <c r="K49" i="5" s="1"/>
  <c r="J50" i="2"/>
  <c r="K50" i="5" s="1"/>
  <c r="J51" i="2"/>
  <c r="K51" i="5" s="1"/>
  <c r="J52" i="2"/>
  <c r="K52" i="5" s="1"/>
  <c r="J53" i="2"/>
  <c r="K53" i="5" s="1"/>
  <c r="J54" i="2"/>
  <c r="K54" i="5" s="1"/>
  <c r="J55" i="2"/>
  <c r="K55" i="5" s="1"/>
  <c r="J56" i="2"/>
  <c r="K56" i="5" s="1"/>
  <c r="J57" i="2"/>
  <c r="K57" i="5" s="1"/>
  <c r="J58" i="2"/>
  <c r="K58" i="5" s="1"/>
  <c r="J59" i="2"/>
  <c r="K59" i="5" s="1"/>
  <c r="J60" i="2"/>
  <c r="K60" i="5" s="1"/>
  <c r="J61" i="2"/>
  <c r="K61" i="5" s="1"/>
  <c r="J62" i="2"/>
  <c r="K62" i="5" s="1"/>
  <c r="J63" i="2"/>
  <c r="K63" i="5" s="1"/>
  <c r="J64" i="2"/>
  <c r="K64" i="5" s="1"/>
  <c r="J65" i="2"/>
  <c r="K65" i="5" s="1"/>
  <c r="J66" i="2"/>
  <c r="K66" i="5" s="1"/>
  <c r="J67" i="2"/>
  <c r="K67" i="5" s="1"/>
  <c r="J68" i="2"/>
  <c r="K68" i="5" s="1"/>
  <c r="J69" i="2"/>
  <c r="K69" i="5" s="1"/>
  <c r="J70" i="2"/>
  <c r="K70" i="5" s="1"/>
  <c r="J71" i="2"/>
  <c r="K71" i="5" s="1"/>
  <c r="J72" i="2"/>
  <c r="K72" i="5" s="1"/>
  <c r="J73" i="2"/>
  <c r="K73" i="5" s="1"/>
  <c r="J74" i="2"/>
  <c r="K74" i="5" s="1"/>
  <c r="J75" i="2"/>
  <c r="K75" i="5" s="1"/>
  <c r="J76" i="2"/>
  <c r="K76" i="5" s="1"/>
  <c r="J77" i="2"/>
  <c r="K77" i="5" s="1"/>
  <c r="J78" i="2"/>
  <c r="K78" i="5" s="1"/>
  <c r="J79" i="2"/>
  <c r="K79" i="5" s="1"/>
  <c r="J80" i="2"/>
  <c r="K80" i="5" s="1"/>
  <c r="J81" i="2"/>
  <c r="K81" i="5" s="1"/>
  <c r="J82" i="2"/>
  <c r="K82" i="5" s="1"/>
  <c r="J83" i="2"/>
  <c r="K83" i="5" s="1"/>
  <c r="J84" i="2"/>
  <c r="K84" i="5" s="1"/>
  <c r="J85" i="2"/>
  <c r="K85" i="5" s="1"/>
  <c r="J86" i="2"/>
  <c r="K86" i="5" s="1"/>
  <c r="J87" i="2"/>
  <c r="K87" i="5" s="1"/>
  <c r="J88" i="2"/>
  <c r="K88" i="5" s="1"/>
  <c r="J89" i="2"/>
  <c r="K89" i="5" s="1"/>
  <c r="J90" i="2"/>
  <c r="K90" i="5" s="1"/>
  <c r="J91" i="2"/>
  <c r="K91" i="5" s="1"/>
  <c r="J92" i="2"/>
  <c r="K92" i="5" s="1"/>
  <c r="J93" i="2"/>
  <c r="K93" i="5" s="1"/>
  <c r="J94" i="2"/>
  <c r="K94" i="5" s="1"/>
  <c r="J95" i="2"/>
  <c r="K95" i="5" s="1"/>
  <c r="J96" i="2"/>
  <c r="K96" i="5" s="1"/>
  <c r="J97" i="2"/>
  <c r="K97" i="5" s="1"/>
  <c r="J98" i="2"/>
  <c r="K98" i="5" s="1"/>
  <c r="J99" i="2"/>
  <c r="K99" i="5" s="1"/>
  <c r="J100" i="2"/>
  <c r="K100" i="5" s="1"/>
  <c r="J101" i="2"/>
  <c r="K101" i="5" s="1"/>
  <c r="J102" i="2"/>
  <c r="K102" i="5" s="1"/>
  <c r="J103" i="2"/>
  <c r="K103" i="5" s="1"/>
  <c r="J104" i="2"/>
  <c r="K104" i="5" s="1"/>
  <c r="J105" i="2"/>
  <c r="K105" i="5" s="1"/>
  <c r="J106" i="2"/>
  <c r="K106" i="5" s="1"/>
  <c r="J107" i="2"/>
  <c r="K107" i="5" s="1"/>
  <c r="J108" i="2"/>
  <c r="K108" i="5" s="1"/>
  <c r="J109" i="2"/>
  <c r="K109" i="5" s="1"/>
  <c r="J110" i="2"/>
  <c r="K110" i="5" s="1"/>
  <c r="J111" i="2"/>
  <c r="K111" i="5" s="1"/>
  <c r="J112" i="2"/>
  <c r="K112" i="5" s="1"/>
  <c r="J113" i="2"/>
  <c r="K113" i="5" s="1"/>
  <c r="J114" i="2"/>
  <c r="K114" i="5" s="1"/>
  <c r="J115" i="2"/>
  <c r="K115" i="5" s="1"/>
  <c r="J116" i="2"/>
  <c r="K116" i="5" s="1"/>
  <c r="J117" i="2"/>
  <c r="K117" i="5" s="1"/>
  <c r="J118" i="2"/>
  <c r="K118" i="5" s="1"/>
  <c r="J119" i="2"/>
  <c r="K119" i="5" s="1"/>
  <c r="J120" i="2"/>
  <c r="K120" i="5" s="1"/>
  <c r="J121" i="2"/>
  <c r="K121" i="5" s="1"/>
  <c r="J122" i="2"/>
  <c r="K122" i="5" s="1"/>
  <c r="J123" i="2"/>
  <c r="K123" i="5" s="1"/>
  <c r="J124" i="2"/>
  <c r="K124" i="5" s="1"/>
  <c r="J125" i="2"/>
  <c r="K125" i="5" s="1"/>
  <c r="J126" i="2"/>
  <c r="K126" i="5" s="1"/>
  <c r="J127" i="2"/>
  <c r="K127" i="5" s="1"/>
  <c r="J128" i="2"/>
  <c r="K128" i="5" s="1"/>
  <c r="J129" i="2"/>
  <c r="K129" i="5" s="1"/>
  <c r="J130" i="2"/>
  <c r="K130" i="5" s="1"/>
  <c r="J131" i="2"/>
  <c r="K131" i="5" s="1"/>
  <c r="J132" i="2"/>
  <c r="K132" i="5" s="1"/>
  <c r="J133" i="2"/>
  <c r="K133" i="5" s="1"/>
  <c r="J134" i="2"/>
  <c r="K134" i="5" s="1"/>
  <c r="J135" i="2"/>
  <c r="K135" i="5" s="1"/>
  <c r="J136" i="2"/>
  <c r="K136" i="5" s="1"/>
  <c r="J137" i="2"/>
  <c r="K137" i="5" s="1"/>
  <c r="J138" i="2"/>
  <c r="K138" i="5" s="1"/>
  <c r="J139" i="2"/>
  <c r="K139" i="5" s="1"/>
  <c r="J140" i="2"/>
  <c r="K140" i="5" s="1"/>
  <c r="J141" i="2"/>
  <c r="K141" i="5" s="1"/>
  <c r="J142" i="2"/>
  <c r="K142" i="5" s="1"/>
  <c r="J143" i="2"/>
  <c r="K143" i="5" s="1"/>
  <c r="J144" i="2"/>
  <c r="K144" i="5" s="1"/>
  <c r="J145" i="2"/>
  <c r="K145" i="5" s="1"/>
  <c r="J146" i="2"/>
  <c r="K146" i="5" s="1"/>
  <c r="J147" i="2"/>
  <c r="K147" i="5" s="1"/>
  <c r="J148" i="2"/>
  <c r="K148" i="5" s="1"/>
  <c r="J149" i="2"/>
  <c r="K149" i="5" s="1"/>
  <c r="J150" i="2"/>
  <c r="K150" i="5" s="1"/>
  <c r="J151" i="2"/>
  <c r="K151" i="5" s="1"/>
  <c r="J152" i="2"/>
  <c r="K152" i="5" s="1"/>
  <c r="J153" i="2"/>
  <c r="K153" i="5" s="1"/>
  <c r="J154" i="2"/>
  <c r="K154" i="5" s="1"/>
  <c r="J155" i="2"/>
  <c r="K155" i="5" s="1"/>
  <c r="J156" i="2"/>
  <c r="K156" i="5" s="1"/>
  <c r="J157" i="2"/>
  <c r="K157" i="5" s="1"/>
  <c r="J158" i="2"/>
  <c r="K158" i="5" s="1"/>
  <c r="J159" i="2"/>
  <c r="K159" i="5" s="1"/>
  <c r="J160" i="2"/>
  <c r="K160" i="5" s="1"/>
  <c r="J161" i="2"/>
  <c r="K161" i="5" s="1"/>
  <c r="J162" i="2"/>
  <c r="K162" i="5" s="1"/>
  <c r="J163" i="2"/>
  <c r="K163" i="5" s="1"/>
  <c r="J164" i="2"/>
  <c r="K164" i="5" s="1"/>
  <c r="J165" i="2"/>
  <c r="K165" i="5" s="1"/>
  <c r="J166" i="2"/>
  <c r="K166" i="5" s="1"/>
  <c r="J167" i="2"/>
  <c r="K167" i="5" s="1"/>
  <c r="J168" i="2"/>
  <c r="K168" i="5" s="1"/>
  <c r="J169" i="2"/>
  <c r="K169" i="5" s="1"/>
  <c r="J170" i="2"/>
  <c r="K170" i="5" s="1"/>
  <c r="J171" i="2"/>
  <c r="K171" i="5" s="1"/>
  <c r="J172" i="2"/>
  <c r="K172" i="5" s="1"/>
  <c r="J173" i="2"/>
  <c r="K173" i="5" s="1"/>
  <c r="J174" i="2"/>
  <c r="K174" i="5" s="1"/>
  <c r="J175" i="2"/>
  <c r="K175" i="5" s="1"/>
  <c r="J176" i="2"/>
  <c r="K176" i="5" s="1"/>
  <c r="J177" i="2"/>
  <c r="K177" i="5" s="1"/>
  <c r="J178" i="2"/>
  <c r="K178" i="5" s="1"/>
  <c r="J179" i="2"/>
  <c r="K179" i="5" s="1"/>
  <c r="J180" i="2"/>
  <c r="K180" i="5" s="1"/>
  <c r="J181" i="2"/>
  <c r="K181" i="5" s="1"/>
  <c r="J182" i="2"/>
  <c r="K182" i="5" s="1"/>
  <c r="J183" i="2"/>
  <c r="K183" i="5" s="1"/>
  <c r="J184" i="2"/>
  <c r="K184" i="5" s="1"/>
  <c r="J185" i="2"/>
  <c r="K185" i="5" s="1"/>
  <c r="J186" i="2"/>
  <c r="K186" i="5" s="1"/>
  <c r="J187" i="2"/>
  <c r="K187" i="5" s="1"/>
  <c r="J188" i="2"/>
  <c r="K188" i="5" s="1"/>
  <c r="J189" i="2"/>
  <c r="K189" i="5" s="1"/>
  <c r="J190" i="2"/>
  <c r="K190" i="5" s="1"/>
  <c r="J191" i="2"/>
  <c r="K191" i="5" s="1"/>
  <c r="J192" i="2"/>
  <c r="K192" i="5" s="1"/>
  <c r="J193" i="2"/>
  <c r="K193" i="5" s="1"/>
  <c r="J194" i="2"/>
  <c r="K194" i="5" s="1"/>
  <c r="J195" i="2"/>
  <c r="K195" i="5" s="1"/>
  <c r="J196" i="2"/>
  <c r="K196" i="5" s="1"/>
  <c r="J197" i="2"/>
  <c r="K197" i="5" s="1"/>
  <c r="J198" i="2"/>
  <c r="K198" i="5" s="1"/>
  <c r="J199" i="2"/>
  <c r="K199" i="5" s="1"/>
  <c r="J200" i="2"/>
  <c r="K200" i="5" s="1"/>
  <c r="J201" i="2"/>
  <c r="K201" i="5" s="1"/>
  <c r="J202" i="2"/>
  <c r="K202" i="5" s="1"/>
  <c r="J203" i="2"/>
  <c r="K203" i="5" s="1"/>
  <c r="J204" i="2"/>
  <c r="K204" i="5" s="1"/>
  <c r="J205" i="2"/>
  <c r="K205" i="5" s="1"/>
  <c r="J206" i="2"/>
  <c r="K206" i="5" s="1"/>
  <c r="J207" i="2"/>
  <c r="K207" i="5" s="1"/>
  <c r="J208" i="2"/>
  <c r="K208" i="5" s="1"/>
  <c r="J209" i="2"/>
  <c r="K209" i="5" s="1"/>
  <c r="J210" i="2"/>
  <c r="K210" i="5" s="1"/>
  <c r="J211" i="2"/>
  <c r="K211" i="5" s="1"/>
  <c r="J212" i="2"/>
  <c r="K212" i="5" s="1"/>
  <c r="J213" i="2"/>
  <c r="K213" i="5" s="1"/>
  <c r="J214" i="2"/>
  <c r="K214" i="5" s="1"/>
  <c r="J215" i="2"/>
  <c r="K215" i="5" s="1"/>
  <c r="J216" i="2"/>
  <c r="K216" i="5" s="1"/>
  <c r="J217" i="2"/>
  <c r="K217" i="5" s="1"/>
  <c r="J218" i="2"/>
  <c r="K218" i="5" s="1"/>
  <c r="J219" i="2"/>
  <c r="K219" i="5" s="1"/>
  <c r="J220" i="2"/>
  <c r="K220" i="5" s="1"/>
  <c r="J221" i="2"/>
  <c r="K221" i="5" s="1"/>
  <c r="J222" i="2"/>
  <c r="K222" i="5" s="1"/>
  <c r="J223" i="2"/>
  <c r="K223" i="5" s="1"/>
  <c r="J224" i="2"/>
  <c r="K224" i="5" s="1"/>
  <c r="J225" i="2"/>
  <c r="K225" i="5" s="1"/>
  <c r="J226" i="2"/>
  <c r="K226" i="5" s="1"/>
  <c r="J227" i="2"/>
  <c r="K227" i="5" s="1"/>
  <c r="J228" i="2"/>
  <c r="K228" i="5" s="1"/>
  <c r="J229" i="2"/>
  <c r="K229" i="5" s="1"/>
  <c r="J230" i="2"/>
  <c r="K230" i="5" s="1"/>
  <c r="J231" i="2"/>
  <c r="K231" i="5" s="1"/>
  <c r="J232" i="2"/>
  <c r="K232" i="5" s="1"/>
  <c r="J233" i="2"/>
  <c r="K233" i="5" s="1"/>
  <c r="J234" i="2"/>
  <c r="K234" i="5" s="1"/>
  <c r="J235" i="2"/>
  <c r="K235" i="5" s="1"/>
  <c r="J236" i="2"/>
  <c r="K236" i="5" s="1"/>
  <c r="J237" i="2"/>
  <c r="K237" i="5" s="1"/>
  <c r="J238" i="2"/>
  <c r="K238" i="5" s="1"/>
  <c r="J239" i="2"/>
  <c r="K239" i="5" s="1"/>
  <c r="J240" i="2"/>
  <c r="K240" i="5" s="1"/>
  <c r="J241" i="2"/>
  <c r="K241" i="5" s="1"/>
  <c r="J242" i="2"/>
  <c r="K242" i="5" s="1"/>
  <c r="J243" i="2"/>
  <c r="K243" i="5" s="1"/>
  <c r="J244" i="2"/>
  <c r="K244" i="5" s="1"/>
  <c r="J245" i="2"/>
  <c r="K245" i="5" s="1"/>
  <c r="J246" i="2"/>
  <c r="K246" i="5" s="1"/>
  <c r="J247" i="2"/>
  <c r="K247" i="5" s="1"/>
  <c r="J248" i="2"/>
  <c r="K248" i="5" s="1"/>
  <c r="J249" i="2"/>
  <c r="K249" i="5" s="1"/>
  <c r="J250" i="2"/>
  <c r="K250" i="5" s="1"/>
  <c r="J251" i="2"/>
  <c r="K251" i="5" s="1"/>
  <c r="J252" i="2"/>
  <c r="K252" i="5" s="1"/>
  <c r="J253" i="2"/>
  <c r="K253" i="5" s="1"/>
  <c r="J254" i="2"/>
  <c r="K254" i="5" s="1"/>
  <c r="J255" i="2"/>
  <c r="K255" i="5" s="1"/>
  <c r="J256" i="2"/>
  <c r="K256" i="5" s="1"/>
  <c r="J257" i="2"/>
  <c r="K257" i="5" s="1"/>
  <c r="J258" i="2"/>
  <c r="K258" i="5" s="1"/>
  <c r="J259" i="2"/>
  <c r="K259" i="5" s="1"/>
  <c r="J260" i="2"/>
  <c r="K260" i="5" s="1"/>
  <c r="J261" i="2"/>
  <c r="K261" i="5" s="1"/>
  <c r="J262" i="2"/>
  <c r="K262" i="5" s="1"/>
  <c r="J263" i="2"/>
  <c r="K263" i="5" s="1"/>
  <c r="J264" i="2"/>
  <c r="K264" i="5" s="1"/>
  <c r="J265" i="2"/>
  <c r="K265" i="5" s="1"/>
  <c r="J266" i="2"/>
  <c r="K266" i="5" s="1"/>
  <c r="J267" i="2"/>
  <c r="K267" i="5" s="1"/>
  <c r="J268" i="2"/>
  <c r="K268" i="5" s="1"/>
  <c r="J269" i="2"/>
  <c r="K269" i="5" s="1"/>
  <c r="J270" i="2"/>
  <c r="K270" i="5" s="1"/>
  <c r="J271" i="2"/>
  <c r="K271" i="5" s="1"/>
  <c r="J272" i="2"/>
  <c r="K272" i="5" s="1"/>
  <c r="J273" i="2"/>
  <c r="K273" i="5" s="1"/>
  <c r="J274" i="2"/>
  <c r="K274" i="5" s="1"/>
  <c r="J275" i="2"/>
  <c r="K275" i="5" s="1"/>
  <c r="J276" i="2"/>
  <c r="K276" i="5" s="1"/>
  <c r="J277" i="2"/>
  <c r="K277" i="5" s="1"/>
  <c r="J278" i="2"/>
  <c r="K278" i="5" s="1"/>
  <c r="J279" i="2"/>
  <c r="K279" i="5" s="1"/>
  <c r="J280" i="2"/>
  <c r="K280" i="5" s="1"/>
  <c r="J281" i="2"/>
  <c r="K281" i="5" s="1"/>
  <c r="J282" i="2"/>
  <c r="K282" i="5" s="1"/>
  <c r="J283" i="2"/>
  <c r="K283" i="5" s="1"/>
  <c r="J284" i="2"/>
  <c r="K284" i="5" s="1"/>
  <c r="J285" i="2"/>
  <c r="K285" i="5" s="1"/>
  <c r="J286" i="2"/>
  <c r="K286" i="5" s="1"/>
  <c r="J287" i="2"/>
  <c r="K287" i="5" s="1"/>
  <c r="J288" i="2"/>
  <c r="K288" i="5" s="1"/>
  <c r="J289" i="2"/>
  <c r="K289" i="5" s="1"/>
  <c r="J290" i="2"/>
  <c r="K290" i="5" s="1"/>
  <c r="J291" i="2"/>
  <c r="K291" i="5" s="1"/>
  <c r="J292" i="2"/>
  <c r="K292" i="5" s="1"/>
  <c r="J293" i="2"/>
  <c r="K293" i="5" s="1"/>
  <c r="J294" i="2"/>
  <c r="K294" i="5" s="1"/>
  <c r="J295" i="2"/>
  <c r="K295" i="5" s="1"/>
  <c r="J296" i="2"/>
  <c r="K296" i="5" s="1"/>
  <c r="J297" i="2"/>
  <c r="K297" i="5" s="1"/>
  <c r="J298" i="2"/>
  <c r="K298" i="5" s="1"/>
  <c r="J299" i="2"/>
  <c r="K299" i="5" s="1"/>
  <c r="J300" i="2"/>
  <c r="K300" i="5" s="1"/>
  <c r="J301" i="2"/>
  <c r="K301" i="5" s="1"/>
  <c r="J302" i="2"/>
  <c r="K302" i="5" s="1"/>
  <c r="J303" i="2"/>
  <c r="K303" i="5" s="1"/>
  <c r="J304" i="2"/>
  <c r="K304" i="5" s="1"/>
  <c r="J305" i="2"/>
  <c r="K305" i="5" s="1"/>
  <c r="J306" i="2"/>
  <c r="K306" i="5" s="1"/>
  <c r="J307" i="2"/>
  <c r="K307" i="5" s="1"/>
  <c r="J308" i="2"/>
  <c r="K308" i="5" s="1"/>
  <c r="J309" i="2"/>
  <c r="K309" i="5" s="1"/>
  <c r="J310" i="2"/>
  <c r="K310" i="5" s="1"/>
  <c r="J311" i="2"/>
  <c r="K311" i="5" s="1"/>
  <c r="J312" i="2"/>
  <c r="K312" i="5" s="1"/>
  <c r="J313" i="2"/>
  <c r="K313" i="5" s="1"/>
  <c r="J314" i="2"/>
  <c r="K314" i="5" s="1"/>
  <c r="J315" i="2"/>
  <c r="K315" i="5" s="1"/>
  <c r="J316" i="2"/>
  <c r="K316" i="5" s="1"/>
  <c r="J317" i="2"/>
  <c r="K317" i="5" s="1"/>
  <c r="J318" i="2"/>
  <c r="K318" i="5" s="1"/>
  <c r="J319" i="2"/>
  <c r="K319" i="5" s="1"/>
  <c r="J320" i="2"/>
  <c r="K320" i="5" s="1"/>
  <c r="J321" i="2"/>
  <c r="K321" i="5" s="1"/>
  <c r="J322" i="2"/>
  <c r="K322" i="5" s="1"/>
  <c r="J323" i="2"/>
  <c r="K323" i="5" s="1"/>
  <c r="J324" i="2"/>
  <c r="K324" i="5" s="1"/>
  <c r="J325" i="2"/>
  <c r="K325" i="5" s="1"/>
  <c r="J326" i="2"/>
  <c r="K326" i="5" s="1"/>
  <c r="J327" i="2"/>
  <c r="K327" i="5" s="1"/>
  <c r="J328" i="2"/>
  <c r="K328" i="5" s="1"/>
  <c r="J329" i="2"/>
  <c r="K329" i="5" s="1"/>
  <c r="J330" i="2"/>
  <c r="K330" i="5" s="1"/>
  <c r="J331" i="2"/>
  <c r="K331" i="5" s="1"/>
  <c r="J332" i="2"/>
  <c r="K332" i="5" s="1"/>
  <c r="J333" i="2"/>
  <c r="K333" i="5" s="1"/>
  <c r="J334" i="2"/>
  <c r="K334" i="5" s="1"/>
  <c r="J335" i="2"/>
  <c r="K335" i="5" s="1"/>
  <c r="J336" i="2"/>
  <c r="K336" i="5" s="1"/>
  <c r="J337" i="2"/>
  <c r="K337" i="5" s="1"/>
  <c r="J338" i="2"/>
  <c r="K338" i="5" s="1"/>
  <c r="J339" i="2"/>
  <c r="K339" i="5" s="1"/>
  <c r="J340" i="2"/>
  <c r="K340" i="5" s="1"/>
  <c r="J341" i="2"/>
  <c r="K341" i="5" s="1"/>
  <c r="J342" i="2"/>
  <c r="K342" i="5" s="1"/>
  <c r="J343" i="2"/>
  <c r="K343" i="5" s="1"/>
  <c r="J344" i="2"/>
  <c r="K344" i="5" s="1"/>
  <c r="J345" i="2"/>
  <c r="K345" i="5" s="1"/>
  <c r="J346" i="2"/>
  <c r="K346" i="5" s="1"/>
  <c r="J347" i="2"/>
  <c r="K347" i="5" s="1"/>
  <c r="J348" i="2"/>
  <c r="K348" i="5" s="1"/>
  <c r="J349" i="2"/>
  <c r="K349" i="5" s="1"/>
  <c r="J350" i="2"/>
  <c r="K350" i="5" s="1"/>
  <c r="J351" i="2"/>
  <c r="K351" i="5" s="1"/>
  <c r="J352" i="2"/>
  <c r="K352" i="5" s="1"/>
  <c r="J353" i="2"/>
  <c r="K353" i="5" s="1"/>
  <c r="J354" i="2"/>
  <c r="K354" i="5" s="1"/>
  <c r="J355" i="2"/>
  <c r="K355" i="5" s="1"/>
  <c r="J356" i="2"/>
  <c r="K356" i="5" s="1"/>
  <c r="J357" i="2"/>
  <c r="K357" i="5" s="1"/>
  <c r="J358" i="2"/>
  <c r="K358" i="5" s="1"/>
  <c r="J359" i="2"/>
  <c r="K359" i="5" s="1"/>
  <c r="J360" i="2"/>
  <c r="K360" i="5" s="1"/>
  <c r="J361" i="2"/>
  <c r="K361" i="5" s="1"/>
  <c r="J362" i="2"/>
  <c r="K362" i="5" s="1"/>
  <c r="J363" i="2"/>
  <c r="K363" i="5" s="1"/>
  <c r="J364" i="2"/>
  <c r="K364" i="5" s="1"/>
  <c r="J365" i="2"/>
  <c r="K365" i="5" s="1"/>
  <c r="J366" i="2"/>
  <c r="K366" i="5" s="1"/>
  <c r="J367" i="2"/>
  <c r="K367" i="5" s="1"/>
  <c r="J368" i="2"/>
  <c r="K368" i="5" s="1"/>
  <c r="J369" i="2"/>
  <c r="K369" i="5" s="1"/>
  <c r="J370" i="2"/>
  <c r="K370" i="5" s="1"/>
  <c r="J371" i="2"/>
  <c r="K371" i="5" s="1"/>
  <c r="J372" i="2"/>
  <c r="K372" i="5" s="1"/>
  <c r="J373" i="2"/>
  <c r="K373" i="5" s="1"/>
  <c r="J374" i="2"/>
  <c r="K374" i="5" s="1"/>
  <c r="J375" i="2"/>
  <c r="K375" i="5" s="1"/>
  <c r="J376" i="2"/>
  <c r="K376" i="5" s="1"/>
  <c r="J377" i="2"/>
  <c r="K377" i="5" s="1"/>
  <c r="J378" i="2"/>
  <c r="K378" i="5" s="1"/>
  <c r="J379" i="2"/>
  <c r="K379" i="5" s="1"/>
  <c r="J380" i="2"/>
  <c r="K380" i="5" s="1"/>
  <c r="J381" i="2"/>
  <c r="K381" i="5" s="1"/>
  <c r="J382" i="2"/>
  <c r="K382" i="5" s="1"/>
  <c r="J383" i="2"/>
  <c r="K383" i="5" s="1"/>
  <c r="J384" i="2"/>
  <c r="K384" i="5" s="1"/>
  <c r="J385" i="2"/>
  <c r="K385" i="5" s="1"/>
  <c r="J386" i="2"/>
  <c r="K386" i="5" s="1"/>
  <c r="J387" i="2"/>
  <c r="K387" i="5" s="1"/>
  <c r="J388" i="2"/>
  <c r="K388" i="5" s="1"/>
  <c r="J389" i="2"/>
  <c r="K389" i="5" s="1"/>
  <c r="J390" i="2"/>
  <c r="K390" i="5" s="1"/>
  <c r="J391" i="2"/>
  <c r="K391" i="5" s="1"/>
  <c r="J392" i="2"/>
  <c r="K392" i="5" s="1"/>
  <c r="J393" i="2"/>
  <c r="K393" i="5" s="1"/>
  <c r="J394" i="2"/>
  <c r="K394" i="5" s="1"/>
  <c r="J395" i="2"/>
  <c r="K395" i="5" s="1"/>
  <c r="J396" i="2"/>
  <c r="K396" i="5" s="1"/>
  <c r="J397" i="2"/>
  <c r="K397" i="5" s="1"/>
  <c r="J398" i="2"/>
  <c r="K398" i="5" s="1"/>
  <c r="J399" i="2"/>
  <c r="K399" i="5" s="1"/>
  <c r="J400" i="2"/>
  <c r="K400" i="5" s="1"/>
  <c r="J401" i="2"/>
  <c r="K401" i="5" s="1"/>
  <c r="J402" i="2"/>
  <c r="K402" i="5" s="1"/>
  <c r="J403" i="2"/>
  <c r="K403" i="5" s="1"/>
  <c r="J404" i="2"/>
  <c r="K404" i="5" s="1"/>
  <c r="J405" i="2"/>
  <c r="K405" i="5" s="1"/>
  <c r="J406" i="2"/>
  <c r="K406" i="5" s="1"/>
  <c r="J407" i="2"/>
  <c r="K407" i="5" s="1"/>
  <c r="J408" i="2"/>
  <c r="K408" i="5" s="1"/>
  <c r="J409" i="2"/>
  <c r="K409" i="5" s="1"/>
  <c r="J410" i="2"/>
  <c r="K410" i="5" s="1"/>
  <c r="J411" i="2"/>
  <c r="K411" i="5" s="1"/>
  <c r="J412" i="2"/>
  <c r="K412" i="5" s="1"/>
  <c r="J413" i="2"/>
  <c r="K413" i="5" s="1"/>
  <c r="J414" i="2"/>
  <c r="K414" i="5" s="1"/>
  <c r="J415" i="2"/>
  <c r="K415" i="5" s="1"/>
  <c r="J416" i="2"/>
  <c r="K416" i="5" s="1"/>
  <c r="J417" i="2"/>
  <c r="K417" i="5" s="1"/>
  <c r="J418" i="2"/>
  <c r="K418" i="5" s="1"/>
  <c r="J419" i="2"/>
  <c r="K419" i="5" s="1"/>
  <c r="J420" i="2"/>
  <c r="K420" i="5" s="1"/>
  <c r="J421" i="2"/>
  <c r="K421" i="5" s="1"/>
  <c r="J422" i="2"/>
  <c r="K422" i="5" s="1"/>
  <c r="J423" i="2"/>
  <c r="K423" i="5" s="1"/>
  <c r="J424" i="2"/>
  <c r="K424" i="5" s="1"/>
  <c r="J425" i="2"/>
  <c r="K425" i="5" s="1"/>
  <c r="J426" i="2"/>
  <c r="K426" i="5" s="1"/>
  <c r="J427" i="2"/>
  <c r="K427" i="5" s="1"/>
  <c r="J428" i="2"/>
  <c r="K428" i="5" s="1"/>
  <c r="J429" i="2"/>
  <c r="K429" i="5" s="1"/>
  <c r="J430" i="2"/>
  <c r="K430" i="5" s="1"/>
  <c r="J431" i="2"/>
  <c r="K431" i="5" s="1"/>
  <c r="J432" i="2"/>
  <c r="K432" i="5" s="1"/>
  <c r="J433" i="2"/>
  <c r="K433" i="5" s="1"/>
  <c r="J434" i="2"/>
  <c r="K434" i="5" s="1"/>
  <c r="J435" i="2"/>
  <c r="K435" i="5" s="1"/>
  <c r="J436" i="2"/>
  <c r="K436" i="5" s="1"/>
  <c r="J437" i="2"/>
  <c r="K437" i="5" s="1"/>
  <c r="J438" i="2"/>
  <c r="K438" i="5" s="1"/>
  <c r="J439" i="2"/>
  <c r="K439" i="5" s="1"/>
  <c r="J440" i="2"/>
  <c r="K440" i="5" s="1"/>
  <c r="J441" i="2"/>
  <c r="K441" i="5" s="1"/>
  <c r="J442" i="2"/>
  <c r="K442" i="5" s="1"/>
  <c r="J443" i="2"/>
  <c r="K443" i="5" s="1"/>
  <c r="J444" i="2"/>
  <c r="K444" i="5" s="1"/>
  <c r="J445" i="2"/>
  <c r="K445" i="5" s="1"/>
  <c r="J446" i="2"/>
  <c r="K446" i="5" s="1"/>
  <c r="J447" i="2"/>
  <c r="K447" i="5" s="1"/>
  <c r="J448" i="2"/>
  <c r="K448" i="5" s="1"/>
  <c r="J449" i="2"/>
  <c r="K449" i="5" s="1"/>
  <c r="J450" i="2"/>
  <c r="K450" i="5" s="1"/>
  <c r="J451" i="2"/>
  <c r="K451" i="5" s="1"/>
  <c r="J452" i="2"/>
  <c r="K452" i="5" s="1"/>
  <c r="J453" i="2"/>
  <c r="K453" i="5" s="1"/>
  <c r="J454" i="2"/>
  <c r="K454" i="5" s="1"/>
  <c r="J455" i="2"/>
  <c r="K455" i="5" s="1"/>
  <c r="J456" i="2"/>
  <c r="K456" i="5" s="1"/>
  <c r="J457" i="2"/>
  <c r="K457" i="5" s="1"/>
  <c r="J458" i="2"/>
  <c r="K458" i="5" s="1"/>
  <c r="J459" i="2"/>
  <c r="K459" i="5" s="1"/>
  <c r="J460" i="2"/>
  <c r="K460" i="5" s="1"/>
  <c r="J461" i="2"/>
  <c r="K461" i="5" s="1"/>
  <c r="J462" i="2"/>
  <c r="K462" i="5" s="1"/>
  <c r="J463" i="2"/>
  <c r="K463" i="5" s="1"/>
  <c r="J464" i="2"/>
  <c r="K464" i="5" s="1"/>
  <c r="J465" i="2"/>
  <c r="K465" i="5" s="1"/>
  <c r="J466" i="2"/>
  <c r="K466" i="5" s="1"/>
  <c r="J467" i="2"/>
  <c r="K467" i="5" s="1"/>
  <c r="J468" i="2"/>
  <c r="K468" i="5" s="1"/>
  <c r="J469" i="2"/>
  <c r="K469" i="5" s="1"/>
  <c r="J470" i="2"/>
  <c r="K470" i="5" s="1"/>
  <c r="J471" i="2"/>
  <c r="K471" i="5" s="1"/>
  <c r="J472" i="2"/>
  <c r="K472" i="5" s="1"/>
  <c r="J473" i="2"/>
  <c r="K473" i="5" s="1"/>
  <c r="J474" i="2"/>
  <c r="K474" i="5" s="1"/>
  <c r="J475" i="2"/>
  <c r="K475" i="5" s="1"/>
  <c r="J476" i="2"/>
  <c r="K476" i="5" s="1"/>
  <c r="J477" i="2"/>
  <c r="K477" i="5" s="1"/>
  <c r="J478" i="2"/>
  <c r="K478" i="5" s="1"/>
  <c r="J479" i="2"/>
  <c r="K479" i="5" s="1"/>
  <c r="J480" i="2"/>
  <c r="K480" i="5" s="1"/>
  <c r="J481" i="2"/>
  <c r="K481" i="5" s="1"/>
  <c r="J482" i="2"/>
  <c r="K482" i="5" s="1"/>
  <c r="J483" i="2"/>
  <c r="K483" i="5" s="1"/>
  <c r="J484" i="2"/>
  <c r="K484" i="5" s="1"/>
  <c r="J485" i="2"/>
  <c r="K485" i="5" s="1"/>
  <c r="J486" i="2"/>
  <c r="K486" i="5" s="1"/>
  <c r="J487" i="2"/>
  <c r="K487" i="5" s="1"/>
  <c r="J488" i="2"/>
  <c r="K488" i="5" s="1"/>
  <c r="J489" i="2"/>
  <c r="K489" i="5" s="1"/>
  <c r="J490" i="2"/>
  <c r="K490" i="5" s="1"/>
  <c r="J491" i="2"/>
  <c r="K491" i="5" s="1"/>
  <c r="J492" i="2"/>
  <c r="K492" i="5" s="1"/>
  <c r="J493" i="2"/>
  <c r="K493" i="5" s="1"/>
  <c r="J494" i="2"/>
  <c r="K494" i="5" s="1"/>
  <c r="J495" i="2"/>
  <c r="K495" i="5" s="1"/>
  <c r="J496" i="2"/>
  <c r="K496" i="5" s="1"/>
  <c r="J497" i="2"/>
  <c r="K497" i="5" s="1"/>
  <c r="J498" i="2"/>
  <c r="K498" i="5" s="1"/>
  <c r="J499" i="2"/>
  <c r="K499" i="5" s="1"/>
  <c r="J500" i="2"/>
  <c r="K500" i="5" s="1"/>
  <c r="J501" i="2"/>
  <c r="K501" i="5" s="1"/>
  <c r="J502" i="2"/>
  <c r="K502" i="5" s="1"/>
  <c r="J503" i="2"/>
  <c r="K503" i="5" s="1"/>
  <c r="J504" i="2"/>
  <c r="K504" i="5" s="1"/>
  <c r="J505" i="2"/>
  <c r="K505" i="5" s="1"/>
  <c r="J506" i="2"/>
  <c r="K506" i="5" s="1"/>
  <c r="J507" i="2"/>
  <c r="K507" i="5" s="1"/>
  <c r="J508" i="2"/>
  <c r="K508" i="5" s="1"/>
  <c r="J509" i="2"/>
  <c r="K509" i="5" s="1"/>
  <c r="J510" i="2"/>
  <c r="K510" i="5" s="1"/>
  <c r="J511" i="2"/>
  <c r="K511" i="5" s="1"/>
  <c r="J512" i="2"/>
  <c r="K512" i="5" s="1"/>
  <c r="J513" i="2"/>
  <c r="K513" i="5" s="1"/>
  <c r="J514" i="2"/>
  <c r="K514" i="5" s="1"/>
  <c r="J515" i="2"/>
  <c r="K515" i="5" s="1"/>
  <c r="J516" i="2"/>
  <c r="K516" i="5" s="1"/>
  <c r="J517" i="2"/>
  <c r="K517" i="5" s="1"/>
  <c r="J518" i="2"/>
  <c r="K518" i="5" s="1"/>
  <c r="J519" i="2"/>
  <c r="K519" i="5" s="1"/>
  <c r="J520" i="2"/>
  <c r="K520" i="5" s="1"/>
  <c r="J521" i="2"/>
  <c r="K521" i="5" s="1"/>
  <c r="J522" i="2"/>
  <c r="K522" i="5" s="1"/>
  <c r="J523" i="2"/>
  <c r="K523" i="5" s="1"/>
  <c r="J524" i="2"/>
  <c r="K524" i="5" s="1"/>
  <c r="J525" i="2"/>
  <c r="K525" i="5" s="1"/>
  <c r="J526" i="2"/>
  <c r="K526" i="5" s="1"/>
  <c r="J527" i="2"/>
  <c r="K527" i="5" s="1"/>
  <c r="J528" i="2"/>
  <c r="K528" i="5" s="1"/>
  <c r="J529" i="2"/>
  <c r="K529" i="5" s="1"/>
  <c r="J530" i="2"/>
  <c r="K530" i="5" s="1"/>
  <c r="J531" i="2"/>
  <c r="K531" i="5" s="1"/>
  <c r="J532" i="2"/>
  <c r="K532" i="5" s="1"/>
  <c r="J533" i="2"/>
  <c r="K533" i="5" s="1"/>
  <c r="J534" i="2"/>
  <c r="K534" i="5" s="1"/>
  <c r="J535" i="2"/>
  <c r="K535" i="5" s="1"/>
  <c r="J536" i="2"/>
  <c r="K536" i="5" s="1"/>
  <c r="J537" i="2"/>
  <c r="K537" i="5" s="1"/>
  <c r="J538" i="2"/>
  <c r="K538" i="5" s="1"/>
  <c r="J539" i="2"/>
  <c r="K539" i="5" s="1"/>
  <c r="J540" i="2"/>
  <c r="K540" i="5" s="1"/>
  <c r="J541" i="2"/>
  <c r="K541" i="5" s="1"/>
  <c r="J542" i="2"/>
  <c r="K542" i="5" s="1"/>
  <c r="J543" i="2"/>
  <c r="K543" i="5" s="1"/>
  <c r="J544" i="2"/>
  <c r="K544" i="5" s="1"/>
  <c r="J545" i="2"/>
  <c r="K545" i="5" s="1"/>
  <c r="J546" i="2"/>
  <c r="K546" i="5" s="1"/>
  <c r="J547" i="2"/>
  <c r="K547" i="5" s="1"/>
  <c r="J548" i="2"/>
  <c r="K548" i="5" s="1"/>
  <c r="J549" i="2"/>
  <c r="K549" i="5" s="1"/>
  <c r="J550" i="2"/>
  <c r="K550" i="5" s="1"/>
  <c r="J551" i="2"/>
  <c r="K551" i="5" s="1"/>
  <c r="J552" i="2"/>
  <c r="K552" i="5" s="1"/>
  <c r="J553" i="2"/>
  <c r="K553" i="5" s="1"/>
  <c r="J554" i="2"/>
  <c r="K554" i="5" s="1"/>
  <c r="J555" i="2"/>
  <c r="K555" i="5" s="1"/>
  <c r="J556" i="2"/>
  <c r="K556" i="5" s="1"/>
  <c r="J557" i="2"/>
  <c r="K557" i="5" s="1"/>
  <c r="J558" i="2"/>
  <c r="K558" i="5" s="1"/>
  <c r="J559" i="2"/>
  <c r="K559" i="5" s="1"/>
  <c r="J560" i="2"/>
  <c r="K560" i="5" s="1"/>
  <c r="J561" i="2"/>
  <c r="K561" i="5" s="1"/>
  <c r="J562" i="2"/>
  <c r="K562" i="5" s="1"/>
  <c r="J563" i="2"/>
  <c r="K563" i="5" s="1"/>
  <c r="J564" i="2"/>
  <c r="K564" i="5" s="1"/>
  <c r="J565" i="2"/>
  <c r="K565" i="5" s="1"/>
  <c r="J566" i="2"/>
  <c r="K566" i="5" s="1"/>
  <c r="J567" i="2"/>
  <c r="K567" i="5" s="1"/>
  <c r="J568" i="2"/>
  <c r="K568" i="5" s="1"/>
  <c r="J569" i="2"/>
  <c r="K569" i="5" s="1"/>
  <c r="J570" i="2"/>
  <c r="K570" i="5" s="1"/>
  <c r="J571" i="2"/>
  <c r="K571" i="5" s="1"/>
  <c r="J572" i="2"/>
  <c r="K572" i="5" s="1"/>
  <c r="J573" i="2"/>
  <c r="K573" i="5" s="1"/>
  <c r="J574" i="2"/>
  <c r="K574" i="5" s="1"/>
  <c r="J575" i="2"/>
  <c r="K575" i="5" s="1"/>
  <c r="J576" i="2"/>
  <c r="K576" i="5" s="1"/>
  <c r="J577" i="2"/>
  <c r="K577" i="5" s="1"/>
  <c r="J578" i="2"/>
  <c r="K578" i="5" s="1"/>
  <c r="J579" i="2"/>
  <c r="K579" i="5" s="1"/>
  <c r="J580" i="2"/>
  <c r="K580" i="5" s="1"/>
  <c r="J581" i="2"/>
  <c r="K581" i="5" s="1"/>
  <c r="J582" i="2"/>
  <c r="K582" i="5" s="1"/>
  <c r="J583" i="2"/>
  <c r="K583" i="5" s="1"/>
  <c r="J584" i="2"/>
  <c r="K584" i="5" s="1"/>
  <c r="J585" i="2"/>
  <c r="K585" i="5" s="1"/>
  <c r="J586" i="2"/>
  <c r="K586" i="5" s="1"/>
  <c r="J587" i="2"/>
  <c r="K587" i="5" s="1"/>
  <c r="J588" i="2"/>
  <c r="K588" i="5" s="1"/>
  <c r="J589" i="2"/>
  <c r="K589" i="5" s="1"/>
  <c r="J590" i="2"/>
  <c r="K590" i="5" s="1"/>
  <c r="J591" i="2"/>
  <c r="K591" i="5" s="1"/>
  <c r="J592" i="2"/>
  <c r="K592" i="5" s="1"/>
  <c r="J593" i="2"/>
  <c r="K593" i="5" s="1"/>
  <c r="J594" i="2"/>
  <c r="K594" i="5" s="1"/>
  <c r="J595" i="2"/>
  <c r="K595" i="5" s="1"/>
  <c r="J596" i="2"/>
  <c r="K596" i="5" s="1"/>
  <c r="J597" i="2"/>
  <c r="K597" i="5" s="1"/>
  <c r="J598" i="2"/>
  <c r="K598" i="5" s="1"/>
  <c r="J599" i="2"/>
  <c r="K599" i="5" s="1"/>
  <c r="J600" i="2"/>
  <c r="K600" i="5" s="1"/>
  <c r="J601" i="2"/>
  <c r="K601" i="5" s="1"/>
  <c r="J602" i="2"/>
  <c r="K602" i="5" s="1"/>
  <c r="J603" i="2"/>
  <c r="K603" i="5" s="1"/>
  <c r="J604" i="2"/>
  <c r="K604" i="5" s="1"/>
  <c r="J605" i="2"/>
  <c r="K605" i="5" s="1"/>
  <c r="J606" i="2"/>
  <c r="K606" i="5" s="1"/>
  <c r="J607" i="2"/>
  <c r="K607" i="5" s="1"/>
  <c r="J608" i="2"/>
  <c r="K608" i="5" s="1"/>
  <c r="J609" i="2"/>
  <c r="K609" i="5" s="1"/>
  <c r="J610" i="2"/>
  <c r="K610" i="5" s="1"/>
  <c r="J611" i="2"/>
  <c r="K611" i="5" s="1"/>
  <c r="J612" i="2"/>
  <c r="K612" i="5" s="1"/>
  <c r="J613" i="2"/>
  <c r="K613" i="5" s="1"/>
  <c r="J614" i="2"/>
  <c r="K614" i="5" s="1"/>
  <c r="J615" i="2"/>
  <c r="K615" i="5" s="1"/>
  <c r="J616" i="2"/>
  <c r="K616" i="5" s="1"/>
  <c r="J617" i="2"/>
  <c r="K617" i="5" s="1"/>
  <c r="J618" i="2"/>
  <c r="K618" i="5" s="1"/>
  <c r="J619" i="2"/>
  <c r="K619" i="5" s="1"/>
  <c r="J620" i="2"/>
  <c r="K620" i="5" s="1"/>
  <c r="J621" i="2"/>
  <c r="K621" i="5" s="1"/>
  <c r="J622" i="2"/>
  <c r="K622" i="5" s="1"/>
  <c r="J623" i="2"/>
  <c r="K623" i="5" s="1"/>
  <c r="J624" i="2"/>
  <c r="K624" i="5" s="1"/>
  <c r="J625" i="2"/>
  <c r="K625" i="5" s="1"/>
  <c r="J626" i="2"/>
  <c r="K626" i="5" s="1"/>
  <c r="J627" i="2"/>
  <c r="K627" i="5" s="1"/>
  <c r="J628" i="2"/>
  <c r="K628" i="5" s="1"/>
  <c r="J629" i="2"/>
  <c r="K629" i="5" s="1"/>
  <c r="J630" i="2"/>
  <c r="K630" i="5" s="1"/>
  <c r="J631" i="2"/>
  <c r="K631" i="5" s="1"/>
  <c r="J632" i="2"/>
  <c r="K632" i="5" s="1"/>
  <c r="J633" i="2"/>
  <c r="K633" i="5" s="1"/>
  <c r="J634" i="2"/>
  <c r="K634" i="5" s="1"/>
  <c r="J635" i="2"/>
  <c r="K635" i="5" s="1"/>
  <c r="J636" i="2"/>
  <c r="K636" i="5" s="1"/>
  <c r="J637" i="2"/>
  <c r="K637" i="5" s="1"/>
  <c r="J638" i="2"/>
  <c r="K638" i="5" s="1"/>
  <c r="J639" i="2"/>
  <c r="K639" i="5" s="1"/>
  <c r="J640" i="2"/>
  <c r="K640" i="5" s="1"/>
  <c r="J641" i="2"/>
  <c r="K641" i="5" s="1"/>
  <c r="J642" i="2"/>
  <c r="K642" i="5" s="1"/>
  <c r="J643" i="2"/>
  <c r="K643" i="5" s="1"/>
  <c r="J644" i="2"/>
  <c r="K644" i="5" s="1"/>
  <c r="J645" i="2"/>
  <c r="K645" i="5" s="1"/>
  <c r="J646" i="2"/>
  <c r="K646" i="5" s="1"/>
  <c r="J647" i="2"/>
  <c r="K647" i="5" s="1"/>
  <c r="J648" i="2"/>
  <c r="K648" i="5" s="1"/>
  <c r="J649" i="2"/>
  <c r="K649" i="5" s="1"/>
  <c r="J650" i="2"/>
  <c r="K650" i="5" s="1"/>
  <c r="J651" i="2"/>
  <c r="K651" i="5" s="1"/>
  <c r="J652" i="2"/>
  <c r="K652" i="5" s="1"/>
  <c r="J653" i="2"/>
  <c r="K653" i="5" s="1"/>
  <c r="J654" i="2"/>
  <c r="K654" i="5" s="1"/>
  <c r="J655" i="2"/>
  <c r="K655" i="5" s="1"/>
  <c r="J656" i="2"/>
  <c r="K656" i="5" s="1"/>
  <c r="J657" i="2"/>
  <c r="K657" i="5" s="1"/>
  <c r="J658" i="2"/>
  <c r="K658" i="5" s="1"/>
  <c r="J659" i="2"/>
  <c r="K659" i="5" s="1"/>
  <c r="J660" i="2"/>
  <c r="K660" i="5" s="1"/>
  <c r="J661" i="2"/>
  <c r="K661" i="5" s="1"/>
  <c r="J662" i="2"/>
  <c r="K662" i="5" s="1"/>
  <c r="J663" i="2"/>
  <c r="K663" i="5" s="1"/>
  <c r="J664" i="2"/>
  <c r="K664" i="5" s="1"/>
  <c r="J665" i="2"/>
  <c r="K665" i="5" s="1"/>
  <c r="J666" i="2"/>
  <c r="K666" i="5" s="1"/>
  <c r="J667" i="2"/>
  <c r="K667" i="5" s="1"/>
  <c r="J668" i="2"/>
  <c r="K668" i="5" s="1"/>
  <c r="J669" i="2"/>
  <c r="K669" i="5" s="1"/>
  <c r="J670" i="2"/>
  <c r="K670" i="5" s="1"/>
  <c r="J671" i="2"/>
  <c r="K671" i="5" s="1"/>
  <c r="J672" i="2"/>
  <c r="K672" i="5" s="1"/>
  <c r="J673" i="2"/>
  <c r="K673" i="5" s="1"/>
  <c r="J674" i="2"/>
  <c r="K674" i="5" s="1"/>
  <c r="J675" i="2"/>
  <c r="K675" i="5" s="1"/>
  <c r="J676" i="2"/>
  <c r="K676" i="5" s="1"/>
  <c r="J677" i="2"/>
  <c r="K677" i="5" s="1"/>
  <c r="J678" i="2"/>
  <c r="K678" i="5" s="1"/>
  <c r="J679" i="2"/>
  <c r="K679" i="5" s="1"/>
  <c r="J680" i="2"/>
  <c r="K680" i="5" s="1"/>
  <c r="J681" i="2"/>
  <c r="K681" i="5" s="1"/>
  <c r="J682" i="2"/>
  <c r="K682" i="5" s="1"/>
  <c r="J683" i="2"/>
  <c r="K683" i="5" s="1"/>
  <c r="J684" i="2"/>
  <c r="K684" i="5" s="1"/>
  <c r="J685" i="2"/>
  <c r="K685" i="5" s="1"/>
  <c r="J686" i="2"/>
  <c r="K686" i="5" s="1"/>
  <c r="J687" i="2"/>
  <c r="K687" i="5" s="1"/>
  <c r="J688" i="2"/>
  <c r="K688" i="5" s="1"/>
  <c r="J689" i="2"/>
  <c r="K689" i="5" s="1"/>
  <c r="J690" i="2"/>
  <c r="K690" i="5" s="1"/>
  <c r="J691" i="2"/>
  <c r="K691" i="5" s="1"/>
  <c r="J692" i="2"/>
  <c r="K692" i="5" s="1"/>
  <c r="J693" i="2"/>
  <c r="K693" i="5" s="1"/>
  <c r="J694" i="2"/>
  <c r="K694" i="5" s="1"/>
  <c r="J695" i="2"/>
  <c r="K695" i="5" s="1"/>
  <c r="J696" i="2"/>
  <c r="K696" i="5" s="1"/>
  <c r="J697" i="2"/>
  <c r="K697" i="5" s="1"/>
  <c r="J698" i="2"/>
  <c r="K698" i="5" s="1"/>
  <c r="J699" i="2"/>
  <c r="K699" i="5" s="1"/>
  <c r="J700" i="2"/>
  <c r="K700" i="5" s="1"/>
  <c r="J701" i="2"/>
  <c r="K701" i="5" s="1"/>
  <c r="J702" i="2"/>
  <c r="K702" i="5" s="1"/>
  <c r="J703" i="2"/>
  <c r="K703" i="5" s="1"/>
  <c r="J704" i="2"/>
  <c r="K704" i="5" s="1"/>
  <c r="J705" i="2"/>
  <c r="K705" i="5" s="1"/>
  <c r="J706" i="2"/>
  <c r="K706" i="5" s="1"/>
  <c r="J707" i="2"/>
  <c r="K707" i="5" s="1"/>
  <c r="J708" i="2"/>
  <c r="K708" i="5" s="1"/>
  <c r="J709" i="2"/>
  <c r="K709" i="5" s="1"/>
  <c r="J710" i="2"/>
  <c r="K710" i="5" s="1"/>
  <c r="J711" i="2"/>
  <c r="K711" i="5" s="1"/>
  <c r="J712" i="2"/>
  <c r="K712" i="5" s="1"/>
  <c r="J713" i="2"/>
  <c r="K713" i="5" s="1"/>
  <c r="J714" i="2"/>
  <c r="K714" i="5" s="1"/>
  <c r="J715" i="2"/>
  <c r="K715" i="5" s="1"/>
  <c r="J716" i="2"/>
  <c r="K716" i="5" s="1"/>
  <c r="J717" i="2"/>
  <c r="K717" i="5" s="1"/>
  <c r="J718" i="2"/>
  <c r="K718" i="5" s="1"/>
  <c r="J719" i="2"/>
  <c r="K719" i="5" s="1"/>
  <c r="J720" i="2"/>
  <c r="K720" i="5" s="1"/>
  <c r="J721" i="2"/>
  <c r="K721" i="5" s="1"/>
  <c r="J722" i="2"/>
  <c r="K722" i="5" s="1"/>
  <c r="J723" i="2"/>
  <c r="K723" i="5" s="1"/>
  <c r="J724" i="2"/>
  <c r="K724" i="5" s="1"/>
  <c r="J725" i="2"/>
  <c r="K725" i="5" s="1"/>
  <c r="J726" i="2"/>
  <c r="K726" i="5" s="1"/>
  <c r="J727" i="2"/>
  <c r="K727" i="5" s="1"/>
  <c r="J728" i="2"/>
  <c r="K728" i="5" s="1"/>
  <c r="J729" i="2"/>
  <c r="K729" i="5" s="1"/>
  <c r="J730" i="2"/>
  <c r="K730" i="5" s="1"/>
  <c r="J731" i="2"/>
  <c r="K731" i="5" s="1"/>
  <c r="J732" i="2"/>
  <c r="K732" i="5" s="1"/>
  <c r="J733" i="2"/>
  <c r="K733" i="5" s="1"/>
  <c r="J734" i="2"/>
  <c r="K734" i="5" s="1"/>
  <c r="J735" i="2"/>
  <c r="K735" i="5" s="1"/>
  <c r="J736" i="2"/>
  <c r="K736" i="5" s="1"/>
  <c r="J737" i="2"/>
  <c r="K737" i="5" s="1"/>
  <c r="J738" i="2"/>
  <c r="K738" i="5" s="1"/>
  <c r="J739" i="2"/>
  <c r="K739" i="5" s="1"/>
  <c r="J740" i="2"/>
  <c r="K740" i="5" s="1"/>
  <c r="J741" i="2"/>
  <c r="K741" i="5" s="1"/>
  <c r="J742" i="2"/>
  <c r="K742" i="5" s="1"/>
  <c r="J743" i="2"/>
  <c r="K743" i="5" s="1"/>
  <c r="J744" i="2"/>
  <c r="K744" i="5" s="1"/>
  <c r="J745" i="2"/>
  <c r="K745" i="5" s="1"/>
  <c r="J746" i="2"/>
  <c r="K746" i="5" s="1"/>
  <c r="J747" i="2"/>
  <c r="K747" i="5" s="1"/>
  <c r="J748" i="2"/>
  <c r="K748" i="5" s="1"/>
  <c r="J749" i="2"/>
  <c r="K749" i="5" s="1"/>
  <c r="J750" i="2"/>
  <c r="K750" i="5" s="1"/>
  <c r="J751" i="2"/>
  <c r="K751" i="5" s="1"/>
  <c r="J752" i="2"/>
  <c r="K752" i="5" s="1"/>
  <c r="J753" i="2"/>
  <c r="K753" i="5" s="1"/>
  <c r="J754" i="2"/>
  <c r="K754" i="5" s="1"/>
  <c r="J755" i="2"/>
  <c r="K755" i="5" s="1"/>
  <c r="J756" i="2"/>
  <c r="K756" i="5" s="1"/>
  <c r="J757" i="2"/>
  <c r="K757" i="5" s="1"/>
  <c r="J758" i="2"/>
  <c r="K758" i="5" s="1"/>
  <c r="J759" i="2"/>
  <c r="K759" i="5" s="1"/>
  <c r="J760" i="2"/>
  <c r="K760" i="5" s="1"/>
  <c r="J761" i="2"/>
  <c r="K761" i="5" s="1"/>
  <c r="J762" i="2"/>
  <c r="K762" i="5" s="1"/>
  <c r="J763" i="2"/>
  <c r="K763" i="5" s="1"/>
  <c r="J764" i="2"/>
  <c r="K764" i="5" s="1"/>
  <c r="J765" i="2"/>
  <c r="K765" i="5" s="1"/>
  <c r="J766" i="2"/>
  <c r="K766" i="5" s="1"/>
  <c r="J767" i="2"/>
  <c r="K767" i="5" s="1"/>
  <c r="J768" i="2"/>
  <c r="K768" i="5" s="1"/>
  <c r="J769" i="2"/>
  <c r="K769" i="5" s="1"/>
  <c r="J770" i="2"/>
  <c r="K770" i="5" s="1"/>
  <c r="J771" i="2"/>
  <c r="K771" i="5" s="1"/>
  <c r="J772" i="2"/>
  <c r="K772" i="5" s="1"/>
  <c r="J773" i="2"/>
  <c r="K773" i="5" s="1"/>
  <c r="J774" i="2"/>
  <c r="K774" i="5" s="1"/>
  <c r="J775" i="2"/>
  <c r="K775" i="5" s="1"/>
  <c r="J776" i="2"/>
  <c r="K776" i="5" s="1"/>
  <c r="J777" i="2"/>
  <c r="K777" i="5" s="1"/>
  <c r="J778" i="2"/>
  <c r="K778" i="5" s="1"/>
  <c r="J779" i="2"/>
  <c r="K779" i="5" s="1"/>
  <c r="J780" i="2"/>
  <c r="K780" i="5" s="1"/>
  <c r="J781" i="2"/>
  <c r="K781" i="5" s="1"/>
  <c r="J782" i="2"/>
  <c r="K782" i="5" s="1"/>
  <c r="J783" i="2"/>
  <c r="K783" i="5" s="1"/>
  <c r="J784" i="2"/>
  <c r="K784" i="5" s="1"/>
  <c r="J785" i="2"/>
  <c r="K785" i="5" s="1"/>
  <c r="J786" i="2"/>
  <c r="K786" i="5" s="1"/>
  <c r="J787" i="2"/>
  <c r="K787" i="5" s="1"/>
  <c r="J788" i="2"/>
  <c r="K788" i="5" s="1"/>
  <c r="J789" i="2"/>
  <c r="K789" i="5" s="1"/>
  <c r="J790" i="2"/>
  <c r="K790" i="5" s="1"/>
  <c r="J791" i="2"/>
  <c r="K791" i="5" s="1"/>
  <c r="J792" i="2"/>
  <c r="K792" i="5" s="1"/>
  <c r="J793" i="2"/>
  <c r="K793" i="5" s="1"/>
  <c r="J794" i="2"/>
  <c r="K794" i="5" s="1"/>
  <c r="J795" i="2"/>
  <c r="K795" i="5" s="1"/>
  <c r="J796" i="2"/>
  <c r="K796" i="5" s="1"/>
  <c r="J797" i="2"/>
  <c r="K797" i="5" s="1"/>
  <c r="J798" i="2"/>
  <c r="K798" i="5" s="1"/>
  <c r="J799" i="2"/>
  <c r="K799" i="5" s="1"/>
  <c r="J800" i="2"/>
  <c r="K800" i="5" s="1"/>
  <c r="J801" i="2"/>
  <c r="K801" i="5" s="1"/>
  <c r="J802" i="2"/>
  <c r="K802" i="5" s="1"/>
  <c r="J803" i="2"/>
  <c r="K803" i="5" s="1"/>
  <c r="J804" i="2"/>
  <c r="K804" i="5" s="1"/>
  <c r="J805" i="2"/>
  <c r="K805" i="5" s="1"/>
  <c r="J806" i="2"/>
  <c r="K806" i="5" s="1"/>
  <c r="J807" i="2"/>
  <c r="K807" i="5" s="1"/>
  <c r="J808" i="2"/>
  <c r="K808" i="5" s="1"/>
  <c r="J809" i="2"/>
  <c r="K809" i="5" s="1"/>
  <c r="J810" i="2"/>
  <c r="K810" i="5" s="1"/>
  <c r="J811" i="2"/>
  <c r="K811" i="5" s="1"/>
  <c r="J812" i="2"/>
  <c r="K812" i="5" s="1"/>
  <c r="J813" i="2"/>
  <c r="K813" i="5" s="1"/>
  <c r="J814" i="2"/>
  <c r="K814" i="5" s="1"/>
  <c r="J815" i="2"/>
  <c r="K815" i="5" s="1"/>
  <c r="J816" i="2"/>
  <c r="K816" i="5" s="1"/>
  <c r="J817" i="2"/>
  <c r="K817" i="5" s="1"/>
  <c r="J818" i="2"/>
  <c r="K818" i="5" s="1"/>
  <c r="J819" i="2"/>
  <c r="K819" i="5" s="1"/>
  <c r="J820" i="2"/>
  <c r="K820" i="5" s="1"/>
  <c r="J821" i="2"/>
  <c r="K821" i="5" s="1"/>
  <c r="J822" i="2"/>
  <c r="K822" i="5" s="1"/>
  <c r="J823" i="2"/>
  <c r="K823" i="5" s="1"/>
  <c r="J824" i="2"/>
  <c r="K824" i="5" s="1"/>
  <c r="J825" i="2"/>
  <c r="K825" i="5" s="1"/>
  <c r="J826" i="2"/>
  <c r="K826" i="5" s="1"/>
  <c r="J827" i="2"/>
  <c r="K827" i="5" s="1"/>
  <c r="J828" i="2"/>
  <c r="K828" i="5" s="1"/>
  <c r="J829" i="2"/>
  <c r="K829" i="5" s="1"/>
  <c r="J830" i="2"/>
  <c r="K830" i="5" s="1"/>
  <c r="J831" i="2"/>
  <c r="K831" i="5" s="1"/>
  <c r="J832" i="2"/>
  <c r="K832" i="5" s="1"/>
  <c r="J833" i="2"/>
  <c r="K833" i="5" s="1"/>
  <c r="J834" i="2"/>
  <c r="K834" i="5" s="1"/>
  <c r="J835" i="2"/>
  <c r="K835" i="5" s="1"/>
  <c r="J836" i="2"/>
  <c r="K836" i="5" s="1"/>
  <c r="J837" i="2"/>
  <c r="K837" i="5" s="1"/>
  <c r="J838" i="2"/>
  <c r="K838" i="5" s="1"/>
  <c r="J839" i="2"/>
  <c r="K839" i="5" s="1"/>
  <c r="J840" i="2"/>
  <c r="K840" i="5" s="1"/>
  <c r="J841" i="2"/>
  <c r="K841" i="5" s="1"/>
  <c r="J842" i="2"/>
  <c r="K842" i="5" s="1"/>
  <c r="J843" i="2"/>
  <c r="K843" i="5" s="1"/>
  <c r="J844" i="2"/>
  <c r="K844" i="5" s="1"/>
  <c r="J845" i="2"/>
  <c r="K845" i="5" s="1"/>
  <c r="J846" i="2"/>
  <c r="K846" i="5" s="1"/>
  <c r="J847" i="2"/>
  <c r="K847" i="5" s="1"/>
  <c r="J848" i="2"/>
  <c r="K848" i="5" s="1"/>
  <c r="J849" i="2"/>
  <c r="K849" i="5" s="1"/>
  <c r="J850" i="2"/>
  <c r="K850" i="5" s="1"/>
  <c r="J851" i="2"/>
  <c r="K851" i="5" s="1"/>
  <c r="J852" i="2"/>
  <c r="K852" i="5" s="1"/>
  <c r="J853" i="2"/>
  <c r="K853" i="5" s="1"/>
  <c r="J854" i="2"/>
  <c r="K854" i="5" s="1"/>
  <c r="J855" i="2"/>
  <c r="K855" i="5" s="1"/>
  <c r="J856" i="2"/>
  <c r="K856" i="5" s="1"/>
  <c r="J857" i="2"/>
  <c r="K857" i="5" s="1"/>
  <c r="J858" i="2"/>
  <c r="K858" i="5" s="1"/>
  <c r="J859" i="2"/>
  <c r="K859" i="5" s="1"/>
  <c r="J860" i="2"/>
  <c r="K860" i="5" s="1"/>
  <c r="J861" i="2"/>
  <c r="K861" i="5" s="1"/>
  <c r="J862" i="2"/>
  <c r="K862" i="5" s="1"/>
  <c r="J863" i="2"/>
  <c r="K863" i="5" s="1"/>
  <c r="J864" i="2"/>
  <c r="K864" i="5" s="1"/>
  <c r="J865" i="2"/>
  <c r="K865" i="5" s="1"/>
  <c r="J866" i="2"/>
  <c r="K866" i="5" s="1"/>
  <c r="J867" i="2"/>
  <c r="K867" i="5" s="1"/>
  <c r="J868" i="2"/>
  <c r="K868" i="5" s="1"/>
  <c r="J869" i="2"/>
  <c r="K869" i="5" s="1"/>
  <c r="J870" i="2"/>
  <c r="K870" i="5" s="1"/>
  <c r="J871" i="2"/>
  <c r="K871" i="5" s="1"/>
  <c r="J872" i="2"/>
  <c r="K872" i="5" s="1"/>
  <c r="J873" i="2"/>
  <c r="K873" i="5" s="1"/>
  <c r="J874" i="2"/>
  <c r="K874" i="5" s="1"/>
  <c r="J875" i="2"/>
  <c r="K875" i="5" s="1"/>
  <c r="J876" i="2"/>
  <c r="K876" i="5" s="1"/>
  <c r="J877" i="2"/>
  <c r="K877" i="5" s="1"/>
  <c r="J878" i="2"/>
  <c r="K878" i="5" s="1"/>
  <c r="J879" i="2"/>
  <c r="K879" i="5" s="1"/>
  <c r="J880" i="2"/>
  <c r="K880" i="5" s="1"/>
  <c r="J881" i="2"/>
  <c r="K881" i="5" s="1"/>
  <c r="J882" i="2"/>
  <c r="K882" i="5" s="1"/>
  <c r="J883" i="2"/>
  <c r="K883" i="5" s="1"/>
  <c r="J884" i="2"/>
  <c r="K884" i="5" s="1"/>
  <c r="J885" i="2"/>
  <c r="K885" i="5" s="1"/>
  <c r="J886" i="2"/>
  <c r="K886" i="5" s="1"/>
  <c r="J887" i="2"/>
  <c r="K887" i="5" s="1"/>
  <c r="J888" i="2"/>
  <c r="K888" i="5" s="1"/>
  <c r="J889" i="2"/>
  <c r="K889" i="5" s="1"/>
  <c r="J890" i="2"/>
  <c r="K890" i="5" s="1"/>
  <c r="J891" i="2"/>
  <c r="K891" i="5" s="1"/>
  <c r="J892" i="2"/>
  <c r="K892" i="5" s="1"/>
  <c r="J893" i="2"/>
  <c r="K893" i="5" s="1"/>
  <c r="J894" i="2"/>
  <c r="K894" i="5" s="1"/>
  <c r="J895" i="2"/>
  <c r="K895" i="5" s="1"/>
  <c r="J896" i="2"/>
  <c r="K896" i="5" s="1"/>
  <c r="J897" i="2"/>
  <c r="K897" i="5" s="1"/>
  <c r="J898" i="2"/>
  <c r="K898" i="5" s="1"/>
  <c r="J899" i="2"/>
  <c r="K899" i="5" s="1"/>
  <c r="J900" i="2"/>
  <c r="K900" i="5" s="1"/>
  <c r="J901" i="2"/>
  <c r="K901" i="5" s="1"/>
  <c r="J902" i="2"/>
  <c r="K902" i="5" s="1"/>
  <c r="J903" i="2"/>
  <c r="K903" i="5" s="1"/>
  <c r="J904" i="2"/>
  <c r="K904" i="5" s="1"/>
  <c r="J905" i="2"/>
  <c r="K905" i="5" s="1"/>
  <c r="J906" i="2"/>
  <c r="K906" i="5" s="1"/>
  <c r="J907" i="2"/>
  <c r="K907" i="5" s="1"/>
  <c r="J908" i="2"/>
  <c r="K908" i="5" s="1"/>
  <c r="J909" i="2"/>
  <c r="K909" i="5" s="1"/>
  <c r="J910" i="2"/>
  <c r="K910" i="5" s="1"/>
  <c r="J911" i="2"/>
  <c r="K911" i="5" s="1"/>
  <c r="J912" i="2"/>
  <c r="K912" i="5" s="1"/>
  <c r="J913" i="2"/>
  <c r="K913" i="5" s="1"/>
  <c r="J914" i="2"/>
  <c r="K914" i="5" s="1"/>
  <c r="J915" i="2"/>
  <c r="K915" i="5" s="1"/>
  <c r="J916" i="2"/>
  <c r="K916" i="5" s="1"/>
  <c r="J917" i="2"/>
  <c r="K917" i="5" s="1"/>
  <c r="J918" i="2"/>
  <c r="K918" i="5" s="1"/>
  <c r="J919" i="2"/>
  <c r="K919" i="5" s="1"/>
  <c r="J920" i="2"/>
  <c r="K920" i="5" s="1"/>
  <c r="J921" i="2"/>
  <c r="K921" i="5" s="1"/>
  <c r="J922" i="2"/>
  <c r="K922" i="5" s="1"/>
  <c r="J923" i="2"/>
  <c r="K923" i="5" s="1"/>
  <c r="J924" i="2"/>
  <c r="K924" i="5" s="1"/>
  <c r="J925" i="2"/>
  <c r="K925" i="5" s="1"/>
  <c r="J926" i="2"/>
  <c r="K926" i="5" s="1"/>
  <c r="J927" i="2"/>
  <c r="K927" i="5" s="1"/>
  <c r="J928" i="2"/>
  <c r="K928" i="5" s="1"/>
  <c r="J929" i="2"/>
  <c r="K929" i="5" s="1"/>
  <c r="J930" i="2"/>
  <c r="K930" i="5" s="1"/>
  <c r="J931" i="2"/>
  <c r="K931" i="5" s="1"/>
  <c r="J932" i="2"/>
  <c r="K932" i="5" s="1"/>
  <c r="J933" i="2"/>
  <c r="K933" i="5" s="1"/>
  <c r="J934" i="2"/>
  <c r="K934" i="5" s="1"/>
  <c r="J935" i="2"/>
  <c r="K935" i="5" s="1"/>
  <c r="J936" i="2"/>
  <c r="K936" i="5" s="1"/>
  <c r="J937" i="2"/>
  <c r="K937" i="5" s="1"/>
  <c r="J938" i="2"/>
  <c r="K938" i="5" s="1"/>
  <c r="J939" i="2"/>
  <c r="K939" i="5" s="1"/>
  <c r="J940" i="2"/>
  <c r="K940" i="5" s="1"/>
  <c r="J941" i="2"/>
  <c r="K941" i="5" s="1"/>
  <c r="J942" i="2"/>
  <c r="K942" i="5" s="1"/>
  <c r="J943" i="2"/>
  <c r="K943" i="5" s="1"/>
  <c r="J944" i="2"/>
  <c r="K944" i="5" s="1"/>
  <c r="J945" i="2"/>
  <c r="K945" i="5" s="1"/>
  <c r="J946" i="2"/>
  <c r="K946" i="5" s="1"/>
  <c r="J947" i="2"/>
  <c r="K947" i="5" s="1"/>
  <c r="J948" i="2"/>
  <c r="K948" i="5" s="1"/>
  <c r="J949" i="2"/>
  <c r="K949" i="5" s="1"/>
  <c r="J950" i="2"/>
  <c r="K950" i="5" s="1"/>
  <c r="J951" i="2"/>
  <c r="K951" i="5" s="1"/>
  <c r="J952" i="2"/>
  <c r="K952" i="5" s="1"/>
  <c r="J953" i="2"/>
  <c r="K953" i="5" s="1"/>
  <c r="J954" i="2"/>
  <c r="K954" i="5" s="1"/>
  <c r="J955" i="2"/>
  <c r="K955" i="5" s="1"/>
  <c r="J956" i="2"/>
  <c r="K956" i="5" s="1"/>
  <c r="J957" i="2"/>
  <c r="K957" i="5" s="1"/>
  <c r="J958" i="2"/>
  <c r="K958" i="5" s="1"/>
  <c r="J959" i="2"/>
  <c r="K959" i="5" s="1"/>
  <c r="J960" i="2"/>
  <c r="K960" i="5" s="1"/>
  <c r="J961" i="2"/>
  <c r="K961" i="5" s="1"/>
  <c r="J962" i="2"/>
  <c r="K962" i="5" s="1"/>
  <c r="J963" i="2"/>
  <c r="K963" i="5" s="1"/>
  <c r="J964" i="2"/>
  <c r="K964" i="5" s="1"/>
  <c r="J965" i="2"/>
  <c r="K965" i="5" s="1"/>
  <c r="J966" i="2"/>
  <c r="K966" i="5" s="1"/>
  <c r="J967" i="2"/>
  <c r="K967" i="5" s="1"/>
  <c r="J968" i="2"/>
  <c r="K968" i="5" s="1"/>
  <c r="J969" i="2"/>
  <c r="K969" i="5" s="1"/>
  <c r="J970" i="2"/>
  <c r="K970" i="5" s="1"/>
  <c r="J971" i="2"/>
  <c r="K971" i="5" s="1"/>
  <c r="J972" i="2"/>
  <c r="K972" i="5" s="1"/>
  <c r="J973" i="2"/>
  <c r="K973" i="5" s="1"/>
  <c r="J974" i="2"/>
  <c r="K974" i="5" s="1"/>
  <c r="J975" i="2"/>
  <c r="K975" i="5" s="1"/>
  <c r="J976" i="2"/>
  <c r="K976" i="5" s="1"/>
  <c r="J977" i="2"/>
  <c r="K977" i="5" s="1"/>
  <c r="J978" i="2"/>
  <c r="K978" i="5" s="1"/>
  <c r="J979" i="2"/>
  <c r="K979" i="5" s="1"/>
  <c r="J980" i="2"/>
  <c r="K980" i="5" s="1"/>
  <c r="J981" i="2"/>
  <c r="K981" i="5" s="1"/>
  <c r="J982" i="2"/>
  <c r="K982" i="5" s="1"/>
  <c r="J983" i="2"/>
  <c r="K983" i="5" s="1"/>
  <c r="J984" i="2"/>
  <c r="K984" i="5" s="1"/>
  <c r="J985" i="2"/>
  <c r="K985" i="5" s="1"/>
  <c r="J986" i="2"/>
  <c r="K986" i="5" s="1"/>
  <c r="J987" i="2"/>
  <c r="K987" i="5" s="1"/>
  <c r="J988" i="2"/>
  <c r="K988" i="5" s="1"/>
  <c r="J989" i="2"/>
  <c r="K989" i="5" s="1"/>
  <c r="J990" i="2"/>
  <c r="K990" i="5" s="1"/>
  <c r="J991" i="2"/>
  <c r="K991" i="5" s="1"/>
  <c r="J992" i="2"/>
  <c r="K992" i="5" s="1"/>
  <c r="J993" i="2"/>
  <c r="K993" i="5" s="1"/>
  <c r="J994" i="2"/>
  <c r="K994" i="5" s="1"/>
  <c r="J995" i="2"/>
  <c r="K995" i="5" s="1"/>
  <c r="J996" i="2"/>
  <c r="K996" i="5" s="1"/>
  <c r="J997" i="2"/>
  <c r="K997" i="5" s="1"/>
  <c r="J998" i="2"/>
  <c r="K998" i="5" s="1"/>
  <c r="J999" i="2"/>
  <c r="K999" i="5" s="1"/>
  <c r="J1000" i="2"/>
  <c r="K1000" i="5" s="1"/>
  <c r="J1001" i="2"/>
  <c r="K1001" i="5" s="1"/>
  <c r="J1002" i="2"/>
  <c r="K1002" i="5" s="1"/>
  <c r="J1003" i="2"/>
  <c r="K1003" i="5" s="1"/>
  <c r="J1004" i="2"/>
  <c r="K1004" i="5" s="1"/>
  <c r="J1005" i="2"/>
  <c r="K1005" i="5" s="1"/>
  <c r="J1006" i="2"/>
  <c r="K1006" i="5" s="1"/>
  <c r="J1007" i="2"/>
  <c r="K1007" i="5" s="1"/>
  <c r="J1008" i="2"/>
  <c r="K1008" i="5" s="1"/>
  <c r="J1009" i="2"/>
  <c r="K1009" i="5" s="1"/>
  <c r="J1010" i="2"/>
  <c r="K1010" i="5" s="1"/>
  <c r="J1011" i="2"/>
  <c r="K1011" i="5" s="1"/>
  <c r="J1012" i="2"/>
  <c r="K1012" i="5" s="1"/>
  <c r="J1013" i="2"/>
  <c r="K1013" i="5" s="1"/>
  <c r="J1014" i="2"/>
  <c r="K1014" i="5" s="1"/>
  <c r="J1015" i="2"/>
  <c r="K1015" i="5" s="1"/>
  <c r="J1016" i="2"/>
  <c r="K1016" i="5" s="1"/>
  <c r="J1017" i="2"/>
  <c r="K1017" i="5" s="1"/>
  <c r="J1018" i="2"/>
  <c r="K1018" i="5" s="1"/>
  <c r="J1019" i="2"/>
  <c r="K1019" i="5" s="1"/>
  <c r="J1020" i="2"/>
  <c r="K1020" i="5" s="1"/>
  <c r="J1021" i="2"/>
  <c r="K1021" i="5" s="1"/>
  <c r="J1022" i="2"/>
  <c r="K1022" i="5" s="1"/>
  <c r="J1023" i="2"/>
  <c r="K1023" i="5" s="1"/>
  <c r="J1024" i="2"/>
  <c r="K1024" i="5" s="1"/>
  <c r="J1025" i="2"/>
  <c r="K1025" i="5" s="1"/>
  <c r="J1026" i="2"/>
  <c r="K1026" i="5" s="1"/>
  <c r="J1027" i="2"/>
  <c r="K1027" i="5" s="1"/>
  <c r="J1028" i="2"/>
  <c r="K1028" i="5" s="1"/>
  <c r="J1029" i="2"/>
  <c r="K1029" i="5" s="1"/>
  <c r="J1030" i="2"/>
  <c r="K1030" i="5" s="1"/>
  <c r="J1031" i="2"/>
  <c r="K1031" i="5" s="1"/>
  <c r="J1032" i="2"/>
  <c r="K1032" i="5" s="1"/>
  <c r="J1033" i="2"/>
  <c r="K1033" i="5" s="1"/>
  <c r="J1034" i="2"/>
  <c r="K1034" i="5" s="1"/>
  <c r="J1035" i="2"/>
  <c r="K1035" i="5" s="1"/>
  <c r="J1036" i="2"/>
  <c r="K1036" i="5" s="1"/>
  <c r="J1037" i="2"/>
  <c r="K1037" i="5" s="1"/>
  <c r="J1038" i="2"/>
  <c r="K1038" i="5" s="1"/>
  <c r="J1039" i="2"/>
  <c r="K1039" i="5" s="1"/>
  <c r="J1040" i="2"/>
  <c r="K1040" i="5" s="1"/>
  <c r="J1041" i="2"/>
  <c r="K1041" i="5" s="1"/>
  <c r="J1042" i="2"/>
  <c r="K1042" i="5" s="1"/>
  <c r="J1043" i="2"/>
  <c r="K1043" i="5" s="1"/>
  <c r="J1044" i="2"/>
  <c r="K1044" i="5" s="1"/>
  <c r="J1045" i="2"/>
  <c r="K1045" i="5" s="1"/>
  <c r="J1046" i="2"/>
  <c r="K1046" i="5" s="1"/>
  <c r="J1047" i="2"/>
  <c r="K1047" i="5" s="1"/>
  <c r="J1048" i="2"/>
  <c r="K1048" i="5" s="1"/>
  <c r="J1049" i="2"/>
  <c r="K1049" i="5" s="1"/>
  <c r="J1050" i="2"/>
  <c r="K1050" i="5" s="1"/>
  <c r="J1051" i="2"/>
  <c r="K1051" i="5" s="1"/>
  <c r="J1052" i="2"/>
  <c r="K1052" i="5" s="1"/>
  <c r="J1053" i="2"/>
  <c r="K1053" i="5" s="1"/>
  <c r="J1054" i="2"/>
  <c r="K1054" i="5" s="1"/>
  <c r="J1055" i="2"/>
  <c r="K1055" i="5" s="1"/>
  <c r="J1056" i="2"/>
  <c r="K1056" i="5" s="1"/>
  <c r="J1057" i="2"/>
  <c r="K1057" i="5" s="1"/>
  <c r="J1058" i="2"/>
  <c r="K1058" i="5" s="1"/>
  <c r="J1059" i="2"/>
  <c r="K1059" i="5" s="1"/>
  <c r="J1060" i="2"/>
  <c r="K1060" i="5" s="1"/>
  <c r="J1061" i="2"/>
  <c r="K1061" i="5" s="1"/>
  <c r="J1062" i="2"/>
  <c r="K1062" i="5" s="1"/>
  <c r="J1063" i="2"/>
  <c r="K1063" i="5" s="1"/>
  <c r="J1064" i="2"/>
  <c r="K1064" i="5" s="1"/>
  <c r="J1065" i="2"/>
  <c r="K1065" i="5" s="1"/>
  <c r="J1066" i="2"/>
  <c r="K1066" i="5" s="1"/>
  <c r="J1067" i="2"/>
  <c r="K1067" i="5" s="1"/>
  <c r="J1068" i="2"/>
  <c r="K1068" i="5" s="1"/>
  <c r="J1069" i="2"/>
  <c r="K1069" i="5" s="1"/>
  <c r="J1070" i="2"/>
  <c r="K1070" i="5" s="1"/>
  <c r="J1071" i="2"/>
  <c r="K1071" i="5" s="1"/>
  <c r="J1072" i="2"/>
  <c r="K1072" i="5" s="1"/>
  <c r="J1073" i="2"/>
  <c r="K1073" i="5" s="1"/>
  <c r="J1074" i="2"/>
  <c r="K1074" i="5" s="1"/>
  <c r="J1075" i="2"/>
  <c r="K1075" i="5" s="1"/>
  <c r="J1076" i="2"/>
  <c r="K1076" i="5" s="1"/>
  <c r="J1077" i="2"/>
  <c r="K1077" i="5" s="1"/>
  <c r="J1078" i="2"/>
  <c r="K1078" i="5" s="1"/>
  <c r="J1079" i="2"/>
  <c r="K1079" i="5" s="1"/>
  <c r="J1080" i="2"/>
  <c r="K1080" i="5" s="1"/>
  <c r="J1081" i="2"/>
  <c r="K1081" i="5" s="1"/>
  <c r="J1082" i="2"/>
  <c r="K1082" i="5" s="1"/>
  <c r="J1083" i="2"/>
  <c r="K1083" i="5" s="1"/>
  <c r="J1084" i="2"/>
  <c r="K1084" i="5" s="1"/>
  <c r="J1085" i="2"/>
  <c r="K1085" i="5" s="1"/>
  <c r="J1086" i="2"/>
  <c r="K1086" i="5" s="1"/>
  <c r="J1087" i="2"/>
  <c r="K1087" i="5" s="1"/>
  <c r="J1088" i="2"/>
  <c r="K1088" i="5" s="1"/>
  <c r="J1089" i="2"/>
  <c r="K1089" i="5" s="1"/>
  <c r="J1090" i="2"/>
  <c r="K1090" i="5" s="1"/>
  <c r="J1091" i="2"/>
  <c r="K1091" i="5" s="1"/>
  <c r="J1092" i="2"/>
  <c r="K1092" i="5" s="1"/>
  <c r="J1093" i="2"/>
  <c r="K1093" i="5" s="1"/>
  <c r="J1094" i="2"/>
  <c r="K1094" i="5" s="1"/>
  <c r="J1095" i="2"/>
  <c r="K1095" i="5" s="1"/>
  <c r="J1096" i="2"/>
  <c r="K1096" i="5" s="1"/>
  <c r="J1097" i="2"/>
  <c r="K1097" i="5" s="1"/>
  <c r="J1098" i="2"/>
  <c r="K1098" i="5" s="1"/>
  <c r="J1099" i="2"/>
  <c r="K1099" i="5" s="1"/>
  <c r="J1100" i="2"/>
  <c r="K1100" i="5" s="1"/>
  <c r="J1101" i="2"/>
  <c r="K1101" i="5" s="1"/>
  <c r="J1102" i="2"/>
  <c r="K1102" i="5" s="1"/>
  <c r="J1103" i="2"/>
  <c r="K1103" i="5" s="1"/>
  <c r="J1104" i="2"/>
  <c r="K1104" i="5" s="1"/>
  <c r="J1105" i="2"/>
  <c r="K1105" i="5" s="1"/>
  <c r="J1106" i="2"/>
  <c r="K1106" i="5" s="1"/>
  <c r="J1107" i="2"/>
  <c r="K1107" i="5" s="1"/>
  <c r="J1108" i="2"/>
  <c r="K1108" i="5" s="1"/>
  <c r="J1109" i="2"/>
  <c r="K1109" i="5" s="1"/>
  <c r="J1110" i="2"/>
  <c r="K1110" i="5" s="1"/>
  <c r="J1111" i="2"/>
  <c r="K1111" i="5" s="1"/>
  <c r="J1112" i="2"/>
  <c r="K1112" i="5" s="1"/>
  <c r="J1113" i="2"/>
  <c r="K1113" i="5" s="1"/>
  <c r="J1114" i="2"/>
  <c r="K1114" i="5" s="1"/>
  <c r="J1115" i="2"/>
  <c r="K1115" i="5" s="1"/>
  <c r="J1116" i="2"/>
  <c r="K1116" i="5" s="1"/>
  <c r="J1117" i="2"/>
  <c r="K1117" i="5" s="1"/>
  <c r="J1118" i="2"/>
  <c r="K1118" i="5" s="1"/>
  <c r="J1119" i="2"/>
  <c r="K1119" i="5" s="1"/>
  <c r="J1120" i="2"/>
  <c r="K1120" i="5" s="1"/>
  <c r="J1121" i="2"/>
  <c r="K1121" i="5" s="1"/>
  <c r="J1122" i="2"/>
  <c r="K1122" i="5" s="1"/>
  <c r="J1123" i="2"/>
  <c r="K1123" i="5" s="1"/>
  <c r="J1124" i="2"/>
  <c r="K1124" i="5" s="1"/>
  <c r="J1125" i="2"/>
  <c r="K1125" i="5" s="1"/>
  <c r="J1126" i="2"/>
  <c r="K1126" i="5" s="1"/>
  <c r="J1127" i="2"/>
  <c r="K1127" i="5" s="1"/>
  <c r="J1128" i="2"/>
  <c r="K1128" i="5" s="1"/>
  <c r="J1129" i="2"/>
  <c r="K1129" i="5" s="1"/>
  <c r="J1130" i="2"/>
  <c r="K1130" i="5" s="1"/>
  <c r="J1131" i="2"/>
  <c r="K1131" i="5" s="1"/>
  <c r="J1132" i="2"/>
  <c r="K1132" i="5" s="1"/>
  <c r="J1133" i="2"/>
  <c r="K1133" i="5" s="1"/>
  <c r="J1134" i="2"/>
  <c r="K1134" i="5" s="1"/>
  <c r="J1135" i="2"/>
  <c r="K1135" i="5" s="1"/>
  <c r="J1136" i="2"/>
  <c r="K1136" i="5" s="1"/>
  <c r="J1137" i="2"/>
  <c r="K1137" i="5" s="1"/>
  <c r="J1138" i="2"/>
  <c r="K1138" i="5" s="1"/>
  <c r="J1139" i="2"/>
  <c r="K1139" i="5" s="1"/>
  <c r="J1140" i="2"/>
  <c r="K1140" i="5" s="1"/>
  <c r="J1141" i="2"/>
  <c r="K1141" i="5" s="1"/>
  <c r="J1142" i="2"/>
  <c r="K1142" i="5" s="1"/>
  <c r="J1143" i="2"/>
  <c r="K1143" i="5" s="1"/>
  <c r="J1144" i="2"/>
  <c r="K1144" i="5" s="1"/>
  <c r="J1145" i="2"/>
  <c r="K1145" i="5" s="1"/>
  <c r="J1146" i="2"/>
  <c r="K1146" i="5" s="1"/>
  <c r="J1147" i="2"/>
  <c r="K1147" i="5" s="1"/>
  <c r="J1148" i="2"/>
  <c r="K1148" i="5" s="1"/>
  <c r="J1149" i="2"/>
  <c r="K1149" i="5" s="1"/>
  <c r="J1150" i="2"/>
  <c r="K1150" i="5" s="1"/>
  <c r="J1151" i="2"/>
  <c r="K1151" i="5" s="1"/>
  <c r="J1152" i="2"/>
  <c r="K1152" i="5" s="1"/>
  <c r="J1153" i="2"/>
  <c r="K1153" i="5" s="1"/>
  <c r="J1154" i="2"/>
  <c r="K1154" i="5" s="1"/>
  <c r="J1155" i="2"/>
  <c r="K1155" i="5" s="1"/>
  <c r="J1156" i="2"/>
  <c r="K1156" i="5" s="1"/>
  <c r="J1157" i="2"/>
  <c r="K1157" i="5" s="1"/>
  <c r="J1158" i="2"/>
  <c r="K1158" i="5" s="1"/>
  <c r="J1159" i="2"/>
  <c r="K1159" i="5" s="1"/>
  <c r="J1160" i="2"/>
  <c r="K1160" i="5" s="1"/>
  <c r="J1161" i="2"/>
  <c r="K1161" i="5" s="1"/>
  <c r="J1162" i="2"/>
  <c r="K1162" i="5" s="1"/>
  <c r="J1163" i="2"/>
  <c r="K1163" i="5" s="1"/>
  <c r="J1164" i="2"/>
  <c r="K1164" i="5" s="1"/>
  <c r="J1165" i="2"/>
  <c r="K1165" i="5" s="1"/>
  <c r="J1166" i="2"/>
  <c r="K1166" i="5" s="1"/>
  <c r="J1167" i="2"/>
  <c r="K1167" i="5" s="1"/>
  <c r="J1168" i="2"/>
  <c r="K1168" i="5" s="1"/>
  <c r="J1169" i="2"/>
  <c r="K1169" i="5" s="1"/>
  <c r="J1170" i="2"/>
  <c r="K1170" i="5" s="1"/>
  <c r="J1171" i="2"/>
  <c r="K1171" i="5" s="1"/>
  <c r="J1172" i="2"/>
  <c r="K1172" i="5" s="1"/>
  <c r="J1173" i="2"/>
  <c r="K1173" i="5" s="1"/>
  <c r="J1174" i="2"/>
  <c r="K1174" i="5" s="1"/>
  <c r="J1175" i="2"/>
  <c r="K1175" i="5" s="1"/>
  <c r="J1176" i="2"/>
  <c r="K1176" i="5" s="1"/>
  <c r="J1177" i="2"/>
  <c r="K1177" i="5" s="1"/>
  <c r="J1178" i="2"/>
  <c r="K1178" i="5" s="1"/>
  <c r="J1179" i="2"/>
  <c r="K1179" i="5" s="1"/>
  <c r="J1180" i="2"/>
  <c r="K1180" i="5" s="1"/>
  <c r="J1181" i="2"/>
  <c r="K1181" i="5" s="1"/>
  <c r="J1182" i="2"/>
  <c r="K1182" i="5" s="1"/>
  <c r="J1183" i="2"/>
  <c r="K1183" i="5" s="1"/>
  <c r="J1184" i="2"/>
  <c r="K1184" i="5" s="1"/>
  <c r="J1185" i="2"/>
  <c r="K1185" i="5" s="1"/>
  <c r="J1186" i="2"/>
  <c r="K1186" i="5" s="1"/>
  <c r="J1187" i="2"/>
  <c r="K1187" i="5" s="1"/>
  <c r="J1188" i="2"/>
  <c r="K1188" i="5" s="1"/>
  <c r="J1189" i="2"/>
  <c r="K1189" i="5" s="1"/>
  <c r="J1190" i="2"/>
  <c r="K1190" i="5" s="1"/>
  <c r="J1191" i="2"/>
  <c r="K1191" i="5" s="1"/>
  <c r="J1192" i="2"/>
  <c r="K1192" i="5" s="1"/>
  <c r="J1193" i="2"/>
  <c r="K1193" i="5" s="1"/>
  <c r="J1194" i="2"/>
  <c r="K1194" i="5" s="1"/>
  <c r="J1195" i="2"/>
  <c r="K1195" i="5" s="1"/>
  <c r="J1196" i="2"/>
  <c r="K1196" i="5" s="1"/>
  <c r="J1197" i="2"/>
  <c r="K1197" i="5" s="1"/>
  <c r="J1198" i="2"/>
  <c r="K1198" i="5" s="1"/>
  <c r="J1199" i="2"/>
  <c r="K1199" i="5" s="1"/>
  <c r="J1200" i="2"/>
  <c r="K1200" i="5" s="1"/>
  <c r="J1201" i="2"/>
  <c r="K1201" i="5" s="1"/>
  <c r="J1202" i="2"/>
  <c r="K1202" i="5" s="1"/>
  <c r="J1203" i="2"/>
  <c r="K1203" i="5" s="1"/>
  <c r="J1204" i="2"/>
  <c r="K1204" i="5" s="1"/>
  <c r="J1205" i="2"/>
  <c r="K1205" i="5" s="1"/>
  <c r="J1206" i="2"/>
  <c r="K1206" i="5" s="1"/>
  <c r="J1207" i="2"/>
  <c r="K1207" i="5" s="1"/>
  <c r="J1208" i="2"/>
  <c r="K1208" i="5" s="1"/>
  <c r="J1209" i="2"/>
  <c r="K1209" i="5" s="1"/>
  <c r="J1210" i="2"/>
  <c r="K1210" i="5" s="1"/>
  <c r="J1211" i="2"/>
  <c r="K1211" i="5" s="1"/>
  <c r="J1212" i="2"/>
  <c r="K1212" i="5" s="1"/>
  <c r="J1213" i="2"/>
  <c r="K1213" i="5" s="1"/>
  <c r="J1214" i="2"/>
  <c r="K1214" i="5" s="1"/>
  <c r="J1215" i="2"/>
  <c r="K1215" i="5" s="1"/>
  <c r="J1216" i="2"/>
  <c r="K1216" i="5" s="1"/>
  <c r="J1217" i="2"/>
  <c r="K1217" i="5" s="1"/>
  <c r="J1218" i="2"/>
  <c r="K1218" i="5" s="1"/>
  <c r="J1219" i="2"/>
  <c r="K1219" i="5" s="1"/>
  <c r="J1220" i="2"/>
  <c r="K1220" i="5" s="1"/>
  <c r="J1221" i="2"/>
  <c r="K1221" i="5" s="1"/>
  <c r="J1222" i="2"/>
  <c r="K1222" i="5" s="1"/>
  <c r="J1223" i="2"/>
  <c r="K1223" i="5" s="1"/>
  <c r="J1224" i="2"/>
  <c r="K1224" i="5" s="1"/>
  <c r="J1225" i="2"/>
  <c r="K1225" i="5" s="1"/>
  <c r="J1226" i="2"/>
  <c r="K1226" i="5" s="1"/>
  <c r="J1227" i="2"/>
  <c r="K1227" i="5" s="1"/>
  <c r="J1228" i="2"/>
  <c r="K1228" i="5" s="1"/>
  <c r="J1229" i="2"/>
  <c r="K1229" i="5" s="1"/>
  <c r="J1230" i="2"/>
  <c r="K1230" i="5" s="1"/>
  <c r="J1231" i="2"/>
  <c r="K1231" i="5" s="1"/>
  <c r="J1232" i="2"/>
  <c r="K1232" i="5" s="1"/>
  <c r="J1233" i="2"/>
  <c r="K1233" i="5" s="1"/>
  <c r="J1234" i="2"/>
  <c r="K1234" i="5" s="1"/>
  <c r="J1235" i="2"/>
  <c r="K1235" i="5" s="1"/>
  <c r="J1236" i="2"/>
  <c r="K1236" i="5" s="1"/>
  <c r="J1237" i="2"/>
  <c r="K1237" i="5" s="1"/>
  <c r="J1238" i="2"/>
  <c r="K1238" i="5" s="1"/>
  <c r="J1239" i="2"/>
  <c r="K1239" i="5" s="1"/>
  <c r="J1240" i="2"/>
  <c r="K1240" i="5" s="1"/>
  <c r="J1241" i="2"/>
  <c r="K1241" i="5" s="1"/>
  <c r="J1242" i="2"/>
  <c r="K1242" i="5" s="1"/>
  <c r="J1243" i="2"/>
  <c r="K1243" i="5" s="1"/>
  <c r="J1244" i="2"/>
  <c r="K1244" i="5" s="1"/>
  <c r="J1245" i="2"/>
  <c r="K1245" i="5" s="1"/>
  <c r="J1246" i="2"/>
  <c r="K1246" i="5" s="1"/>
  <c r="J1247" i="2"/>
  <c r="K1247" i="5" s="1"/>
  <c r="J1248" i="2"/>
  <c r="K1248" i="5" s="1"/>
  <c r="J1249" i="2"/>
  <c r="K1249" i="5" s="1"/>
  <c r="J1250" i="2"/>
  <c r="K1250" i="5" s="1"/>
  <c r="J1251" i="2"/>
  <c r="K1251" i="5" s="1"/>
  <c r="J1252" i="2"/>
  <c r="K1252" i="5" s="1"/>
  <c r="J1253" i="2"/>
  <c r="K1253" i="5" s="1"/>
  <c r="J1254" i="2"/>
  <c r="K1254" i="5" s="1"/>
  <c r="J1255" i="2"/>
  <c r="K1255" i="5" s="1"/>
  <c r="J1256" i="2"/>
  <c r="K1256" i="5" s="1"/>
  <c r="J1257" i="2"/>
  <c r="K1257" i="5" s="1"/>
  <c r="J1258" i="2"/>
  <c r="K1258" i="5" s="1"/>
  <c r="J1259" i="2"/>
  <c r="K1259" i="5" s="1"/>
  <c r="J1260" i="2"/>
  <c r="K1260" i="5" s="1"/>
  <c r="J1261" i="2"/>
  <c r="K1261" i="5" s="1"/>
  <c r="J1262" i="2"/>
  <c r="K1262" i="5" s="1"/>
  <c r="J1263" i="2"/>
  <c r="K1263" i="5" s="1"/>
  <c r="J1264" i="2"/>
  <c r="K1264" i="5" s="1"/>
  <c r="J1265" i="2"/>
  <c r="K1265" i="5" s="1"/>
  <c r="J1266" i="2"/>
  <c r="K1266" i="5" s="1"/>
  <c r="J1267" i="2"/>
  <c r="K1267" i="5" s="1"/>
  <c r="J1268" i="2"/>
  <c r="K1268" i="5" s="1"/>
  <c r="J1269" i="2"/>
  <c r="K1269" i="5" s="1"/>
  <c r="J1270" i="2"/>
  <c r="K1270" i="5" s="1"/>
  <c r="J1271" i="2"/>
  <c r="K1271" i="5" s="1"/>
  <c r="J1272" i="2"/>
  <c r="K1272" i="5" s="1"/>
  <c r="J1273" i="2"/>
  <c r="K1273" i="5" s="1"/>
  <c r="J1274" i="2"/>
  <c r="K1274" i="5" s="1"/>
  <c r="J1275" i="2"/>
  <c r="K1275" i="5" s="1"/>
  <c r="J1276" i="2"/>
  <c r="K1276" i="5" s="1"/>
  <c r="J1277" i="2"/>
  <c r="K1277" i="5" s="1"/>
  <c r="J1278" i="2"/>
  <c r="K1278" i="5" s="1"/>
  <c r="J1279" i="2"/>
  <c r="K1279" i="5" s="1"/>
  <c r="J1280" i="2"/>
  <c r="K1280" i="5" s="1"/>
  <c r="J1281" i="2"/>
  <c r="K1281" i="5" s="1"/>
  <c r="J1282" i="2"/>
  <c r="K1282" i="5" s="1"/>
  <c r="J1283" i="2"/>
  <c r="K1283" i="5" s="1"/>
  <c r="J1284" i="2"/>
  <c r="K1284" i="5" s="1"/>
  <c r="J1285" i="2"/>
  <c r="K1285" i="5" s="1"/>
  <c r="J1286" i="2"/>
  <c r="K1286" i="5" s="1"/>
  <c r="J1287" i="2"/>
  <c r="K1287" i="5" s="1"/>
  <c r="J1288" i="2"/>
  <c r="K1288" i="5" s="1"/>
  <c r="J1289" i="2"/>
  <c r="K1289" i="5" s="1"/>
  <c r="J1290" i="2"/>
  <c r="K1290" i="5" s="1"/>
  <c r="J1291" i="2"/>
  <c r="K1291" i="5" s="1"/>
  <c r="J1292" i="2"/>
  <c r="K1292" i="5" s="1"/>
  <c r="J1293" i="2"/>
  <c r="K1293" i="5" s="1"/>
  <c r="J1294" i="2"/>
  <c r="K1294" i="5" s="1"/>
  <c r="J1295" i="2"/>
  <c r="K1295" i="5" s="1"/>
  <c r="J1296" i="2"/>
  <c r="K1296" i="5" s="1"/>
  <c r="J1297" i="2"/>
  <c r="K1297" i="5" s="1"/>
  <c r="J1298" i="2"/>
  <c r="K1298" i="5" s="1"/>
  <c r="J1299" i="2"/>
  <c r="K1299" i="5" s="1"/>
  <c r="J1300" i="2"/>
  <c r="K1300" i="5" s="1"/>
  <c r="J1301" i="2"/>
  <c r="K1301" i="5" s="1"/>
  <c r="J1302" i="2"/>
  <c r="K1302" i="5" s="1"/>
  <c r="J1303" i="2"/>
  <c r="K1303" i="5" s="1"/>
  <c r="J1304" i="2"/>
  <c r="K1304" i="5" s="1"/>
  <c r="J1305" i="2"/>
  <c r="K1305" i="5" s="1"/>
  <c r="J1306" i="2"/>
  <c r="K1306" i="5" s="1"/>
  <c r="J1307" i="2"/>
  <c r="K1307" i="5" s="1"/>
  <c r="J1308" i="2"/>
  <c r="K1308" i="5" s="1"/>
  <c r="J1309" i="2"/>
  <c r="K1309" i="5" s="1"/>
  <c r="J1310" i="2"/>
  <c r="K1310" i="5" s="1"/>
  <c r="J1311" i="2"/>
  <c r="K1311" i="5" s="1"/>
  <c r="J1312" i="2"/>
  <c r="K1312" i="5" s="1"/>
  <c r="J1313" i="2"/>
  <c r="K1313" i="5" s="1"/>
  <c r="J1314" i="2"/>
  <c r="K1314" i="5" s="1"/>
  <c r="J1315" i="2"/>
  <c r="K1315" i="5" s="1"/>
  <c r="J1316" i="2"/>
  <c r="K1316" i="5" s="1"/>
  <c r="J1317" i="2"/>
  <c r="K1317" i="5" s="1"/>
  <c r="J1318" i="2"/>
  <c r="K1318" i="5" s="1"/>
  <c r="J1319" i="2"/>
  <c r="K1319" i="5" s="1"/>
  <c r="J1320" i="2"/>
  <c r="K1320" i="5" s="1"/>
  <c r="J1321" i="2"/>
  <c r="K1321" i="5" s="1"/>
  <c r="J1322" i="2"/>
  <c r="K1322" i="5" s="1"/>
  <c r="J1323" i="2"/>
  <c r="K1323" i="5" s="1"/>
  <c r="J1324" i="2"/>
  <c r="K1324" i="5" s="1"/>
  <c r="J1325" i="2"/>
  <c r="K1325" i="5" s="1"/>
  <c r="J1326" i="2"/>
  <c r="K1326" i="5" s="1"/>
  <c r="J1327" i="2"/>
  <c r="K1327" i="5" s="1"/>
  <c r="J1328" i="2"/>
  <c r="K1328" i="5" s="1"/>
  <c r="J1329" i="2"/>
  <c r="K1329" i="5" s="1"/>
  <c r="J1330" i="2"/>
  <c r="K1330" i="5" s="1"/>
  <c r="J1331" i="2"/>
  <c r="K1331" i="5" s="1"/>
  <c r="J1332" i="2"/>
  <c r="K1332" i="5" s="1"/>
  <c r="J1333" i="2"/>
  <c r="K1333" i="5" s="1"/>
  <c r="J1334" i="2"/>
  <c r="K1334" i="5" s="1"/>
  <c r="J1335" i="2"/>
  <c r="K1335" i="5" s="1"/>
  <c r="J1336" i="2"/>
  <c r="K1336" i="5" s="1"/>
  <c r="J1337" i="2"/>
  <c r="K1337" i="5" s="1"/>
  <c r="J1338" i="2"/>
  <c r="K1338" i="5" s="1"/>
  <c r="J1339" i="2"/>
  <c r="K1339" i="5" s="1"/>
  <c r="J1340" i="2"/>
  <c r="K1340" i="5" s="1"/>
  <c r="J1341" i="2"/>
  <c r="K1341" i="5" s="1"/>
  <c r="J1342" i="2"/>
  <c r="K1342" i="5" s="1"/>
  <c r="J1343" i="2"/>
  <c r="K1343" i="5" s="1"/>
  <c r="J1344" i="2"/>
  <c r="K1344" i="5" s="1"/>
  <c r="J1345" i="2"/>
  <c r="K1345" i="5" s="1"/>
  <c r="J1346" i="2"/>
  <c r="K1346" i="5" s="1"/>
  <c r="J1347" i="2"/>
  <c r="K1347" i="5" s="1"/>
  <c r="J1348" i="2"/>
  <c r="K1348" i="5" s="1"/>
  <c r="J1349" i="2"/>
  <c r="K1349" i="5" s="1"/>
  <c r="J1350" i="2"/>
  <c r="K1350" i="5" s="1"/>
  <c r="J1351" i="2"/>
  <c r="K1351" i="5" s="1"/>
  <c r="J1352" i="2"/>
  <c r="K1352" i="5" s="1"/>
  <c r="J1353" i="2"/>
  <c r="K1353" i="5" s="1"/>
  <c r="J1354" i="2"/>
  <c r="K1354" i="5" s="1"/>
  <c r="J1355" i="2"/>
  <c r="K1355" i="5" s="1"/>
  <c r="J1356" i="2"/>
  <c r="K1356" i="5" s="1"/>
  <c r="J1357" i="2"/>
  <c r="K1357" i="5" s="1"/>
  <c r="J1358" i="2"/>
  <c r="K1358" i="5" s="1"/>
  <c r="J1359" i="2"/>
  <c r="K1359" i="5" s="1"/>
  <c r="J1360" i="2"/>
  <c r="K1360" i="5" s="1"/>
  <c r="J1361" i="2"/>
  <c r="K1361" i="5" s="1"/>
  <c r="J1362" i="2"/>
  <c r="K1362" i="5" s="1"/>
  <c r="J1363" i="2"/>
  <c r="K1363" i="5" s="1"/>
  <c r="J1364" i="2"/>
  <c r="K1364" i="5" s="1"/>
  <c r="J1365" i="2"/>
  <c r="K1365" i="5" s="1"/>
  <c r="J1366" i="2"/>
  <c r="K1366" i="5" s="1"/>
  <c r="J1367" i="2"/>
  <c r="K1367" i="5" s="1"/>
  <c r="J1368" i="2"/>
  <c r="K1368" i="5" s="1"/>
  <c r="J1369" i="2"/>
  <c r="K1369" i="5" s="1"/>
  <c r="J1370" i="2"/>
  <c r="K1370" i="5" s="1"/>
  <c r="J1371" i="2"/>
  <c r="K1371" i="5" s="1"/>
  <c r="J1372" i="2"/>
  <c r="K1372" i="5" s="1"/>
  <c r="J1373" i="2"/>
  <c r="K1373" i="5" s="1"/>
  <c r="J1374" i="2"/>
  <c r="K1374" i="5" s="1"/>
  <c r="J1375" i="2"/>
  <c r="K1375" i="5" s="1"/>
  <c r="J1376" i="2"/>
  <c r="K1376" i="5" s="1"/>
  <c r="J1377" i="2"/>
  <c r="K1377" i="5" s="1"/>
  <c r="J1378" i="2"/>
  <c r="K1378" i="5" s="1"/>
  <c r="J1379" i="2"/>
  <c r="K1379" i="5" s="1"/>
  <c r="J1380" i="2"/>
  <c r="K1380" i="5" s="1"/>
  <c r="J1381" i="2"/>
  <c r="K1381" i="5" s="1"/>
  <c r="J1382" i="2"/>
  <c r="K1382" i="5" s="1"/>
  <c r="J1383" i="2"/>
  <c r="K1383" i="5" s="1"/>
  <c r="J1384" i="2"/>
  <c r="K1384" i="5" s="1"/>
  <c r="J1385" i="2"/>
  <c r="K1385" i="5" s="1"/>
  <c r="J1386" i="2"/>
  <c r="K1386" i="5" s="1"/>
  <c r="J1387" i="2"/>
  <c r="K1387" i="5" s="1"/>
  <c r="J1388" i="2"/>
  <c r="K1388" i="5" s="1"/>
  <c r="J1389" i="2"/>
  <c r="K1389" i="5" s="1"/>
  <c r="J1390" i="2"/>
  <c r="K1390" i="5" s="1"/>
  <c r="J1391" i="2"/>
  <c r="K1391" i="5" s="1"/>
  <c r="J1392" i="2"/>
  <c r="K1392" i="5" s="1"/>
  <c r="J1393" i="2"/>
  <c r="K1393" i="5" s="1"/>
  <c r="J1394" i="2"/>
  <c r="K1394" i="5" s="1"/>
  <c r="J1395" i="2"/>
  <c r="K1395" i="5" s="1"/>
  <c r="J1396" i="2"/>
  <c r="K1396" i="5" s="1"/>
  <c r="J1397" i="2"/>
  <c r="K1397" i="5" s="1"/>
  <c r="J1398" i="2"/>
  <c r="K1398" i="5" s="1"/>
  <c r="J1399" i="2"/>
  <c r="K1399" i="5" s="1"/>
  <c r="J1400" i="2"/>
  <c r="K1400" i="5" s="1"/>
  <c r="J1401" i="2"/>
  <c r="K1401" i="5" s="1"/>
  <c r="J1402" i="2"/>
  <c r="K1402" i="5" s="1"/>
  <c r="J1403" i="2"/>
  <c r="K1403" i="5" s="1"/>
  <c r="J1404" i="2"/>
  <c r="K1404" i="5" s="1"/>
  <c r="J1405" i="2"/>
  <c r="K1405" i="5" s="1"/>
  <c r="J1406" i="2"/>
  <c r="K1406" i="5" s="1"/>
  <c r="J1407" i="2"/>
  <c r="K1407" i="5" s="1"/>
  <c r="J1408" i="2"/>
  <c r="K1408" i="5" s="1"/>
  <c r="J1409" i="2"/>
  <c r="K1409" i="5" s="1"/>
  <c r="J1410" i="2"/>
  <c r="K1410" i="5" s="1"/>
  <c r="J1411" i="2"/>
  <c r="K1411" i="5" s="1"/>
  <c r="J1412" i="2"/>
  <c r="K1412" i="5" s="1"/>
  <c r="J1413" i="2"/>
  <c r="K1413" i="5" s="1"/>
  <c r="J1414" i="2"/>
  <c r="K1414" i="5" s="1"/>
  <c r="J1415" i="2"/>
  <c r="K1415" i="5" s="1"/>
  <c r="J1416" i="2"/>
  <c r="K1416" i="5" s="1"/>
  <c r="J1417" i="2"/>
  <c r="K1417" i="5" s="1"/>
  <c r="J1418" i="2"/>
  <c r="K1418" i="5" s="1"/>
  <c r="J1419" i="2"/>
  <c r="K1419" i="5" s="1"/>
  <c r="J1420" i="2"/>
  <c r="K1420" i="5" s="1"/>
  <c r="J1421" i="2"/>
  <c r="K1421" i="5" s="1"/>
  <c r="J1422" i="2"/>
  <c r="K1422" i="5" s="1"/>
  <c r="J1423" i="2"/>
  <c r="K1423" i="5" s="1"/>
  <c r="J1424" i="2"/>
  <c r="K1424" i="5" s="1"/>
  <c r="J1425" i="2"/>
  <c r="K1425" i="5" s="1"/>
  <c r="J1426" i="2"/>
  <c r="K1426" i="5" s="1"/>
  <c r="J1427" i="2"/>
  <c r="K1427" i="5" s="1"/>
  <c r="J1428" i="2"/>
  <c r="K1428" i="5" s="1"/>
  <c r="J1429" i="2"/>
  <c r="K1429" i="5" s="1"/>
  <c r="J1430" i="2"/>
  <c r="K1430" i="5" s="1"/>
  <c r="J1431" i="2"/>
  <c r="K1431" i="5" s="1"/>
  <c r="J1432" i="2"/>
  <c r="K1432" i="5" s="1"/>
  <c r="J1433" i="2"/>
  <c r="K1433" i="5" s="1"/>
  <c r="J1434" i="2"/>
  <c r="K1434" i="5" s="1"/>
  <c r="J1435" i="2"/>
  <c r="K1435" i="5" s="1"/>
  <c r="J1436" i="2"/>
  <c r="K1436" i="5" s="1"/>
  <c r="J1437" i="2"/>
  <c r="K1437" i="5" s="1"/>
  <c r="J1438" i="2"/>
  <c r="K1438" i="5" s="1"/>
  <c r="J1439" i="2"/>
  <c r="K1439" i="5" s="1"/>
  <c r="J1440" i="2"/>
  <c r="K1440" i="5" s="1"/>
  <c r="J1441" i="2"/>
  <c r="K1441" i="5" s="1"/>
  <c r="J1442" i="2"/>
  <c r="K1442" i="5" s="1"/>
  <c r="J1443" i="2"/>
  <c r="K1443" i="5" s="1"/>
  <c r="J1444" i="2"/>
  <c r="K1444" i="5" s="1"/>
  <c r="J1445" i="2"/>
  <c r="K1445" i="5" s="1"/>
  <c r="J1446" i="2"/>
  <c r="K1446" i="5" s="1"/>
  <c r="J1447" i="2"/>
  <c r="K1447" i="5" s="1"/>
  <c r="J1448" i="2"/>
  <c r="K1448" i="5" s="1"/>
  <c r="J1449" i="2"/>
  <c r="K1449" i="5" s="1"/>
  <c r="J1450" i="2"/>
  <c r="K1450" i="5" s="1"/>
  <c r="J1451" i="2"/>
  <c r="K1451" i="5" s="1"/>
  <c r="J1452" i="2"/>
  <c r="K1452" i="5" s="1"/>
  <c r="J1453" i="2"/>
  <c r="K1453" i="5" s="1"/>
  <c r="J1454" i="2"/>
  <c r="K1454" i="5" s="1"/>
  <c r="J1455" i="2"/>
  <c r="K1455" i="5" s="1"/>
  <c r="J1456" i="2"/>
  <c r="K1456" i="5" s="1"/>
  <c r="J1457" i="2"/>
  <c r="K1457" i="5" s="1"/>
  <c r="J1458" i="2"/>
  <c r="K1458" i="5" s="1"/>
  <c r="J1459" i="2"/>
  <c r="K1459" i="5" s="1"/>
  <c r="J1460" i="2"/>
  <c r="K1460" i="5" s="1"/>
  <c r="J1461" i="2"/>
  <c r="K1461" i="5" s="1"/>
  <c r="J1462" i="2"/>
  <c r="K1462" i="5" s="1"/>
  <c r="J1463" i="2"/>
  <c r="K1463" i="5" s="1"/>
  <c r="J1464" i="2"/>
  <c r="K1464" i="5" s="1"/>
  <c r="J1465" i="2"/>
  <c r="K1465" i="5" s="1"/>
  <c r="J1466" i="2"/>
  <c r="K1466" i="5" s="1"/>
  <c r="J1467" i="2"/>
  <c r="K1467" i="5" s="1"/>
  <c r="J1468" i="2"/>
  <c r="K1468" i="5" s="1"/>
  <c r="J1469" i="2"/>
  <c r="K1469" i="5" s="1"/>
  <c r="J1470" i="2"/>
  <c r="K1470" i="5" s="1"/>
  <c r="J1471" i="2"/>
  <c r="K1471" i="5" s="1"/>
  <c r="J1472" i="2"/>
  <c r="K1472" i="5" s="1"/>
  <c r="J1473" i="2"/>
  <c r="K1473" i="5" s="1"/>
  <c r="J1474" i="2"/>
  <c r="K1474" i="5" s="1"/>
  <c r="J1475" i="2"/>
  <c r="K1475" i="5" s="1"/>
  <c r="J1476" i="2"/>
  <c r="K1476" i="5" s="1"/>
  <c r="J1477" i="2"/>
  <c r="K1477" i="5" s="1"/>
  <c r="J1478" i="2"/>
  <c r="K1478" i="5" s="1"/>
  <c r="J1479" i="2"/>
  <c r="K1479" i="5" s="1"/>
  <c r="J1480" i="2"/>
  <c r="K1480" i="5" s="1"/>
  <c r="J1481" i="2"/>
  <c r="K1481" i="5" s="1"/>
  <c r="J1482" i="2"/>
  <c r="K1482" i="5" s="1"/>
  <c r="J1483" i="2"/>
  <c r="K1483" i="5" s="1"/>
  <c r="J1484" i="2"/>
  <c r="K1484" i="5" s="1"/>
  <c r="J1485" i="2"/>
  <c r="K1485" i="5" s="1"/>
  <c r="J1486" i="2"/>
  <c r="K1486" i="5" s="1"/>
  <c r="J1487" i="2"/>
  <c r="K1487" i="5" s="1"/>
  <c r="J1488" i="2"/>
  <c r="K1488" i="5" s="1"/>
  <c r="J1489" i="2"/>
  <c r="K1489" i="5" s="1"/>
  <c r="J1490" i="2"/>
  <c r="K1490" i="5" s="1"/>
  <c r="J1491" i="2"/>
  <c r="K1491" i="5" s="1"/>
  <c r="J1492" i="2"/>
  <c r="K1492" i="5" s="1"/>
  <c r="J1493" i="2"/>
  <c r="K1493" i="5" s="1"/>
  <c r="J1494" i="2"/>
  <c r="K1494" i="5" s="1"/>
  <c r="J1495" i="2"/>
  <c r="K1495" i="5" s="1"/>
  <c r="J1496" i="2"/>
  <c r="K1496" i="5" s="1"/>
  <c r="J1497" i="2"/>
  <c r="K1497" i="5" s="1"/>
  <c r="J1498" i="2"/>
  <c r="K1498" i="5" s="1"/>
  <c r="J1499" i="2"/>
  <c r="K1499" i="5" s="1"/>
  <c r="J1500" i="2"/>
  <c r="K1500" i="5" s="1"/>
  <c r="J1501" i="2"/>
  <c r="K1501" i="5" s="1"/>
  <c r="J1502" i="2"/>
  <c r="K1502" i="5" s="1"/>
  <c r="J1503" i="2"/>
  <c r="K1503" i="5" s="1"/>
  <c r="J1504" i="2"/>
  <c r="K1504" i="5" s="1"/>
  <c r="J1505" i="2"/>
  <c r="K1505" i="5" s="1"/>
  <c r="J1506" i="2"/>
  <c r="K1506" i="5" s="1"/>
  <c r="J1507" i="2"/>
  <c r="K1507" i="5" s="1"/>
  <c r="J1508" i="2"/>
  <c r="K1508" i="5" s="1"/>
  <c r="J1509" i="2"/>
  <c r="K1509" i="5" s="1"/>
  <c r="J1510" i="2"/>
  <c r="K1510" i="5" s="1"/>
  <c r="J1511" i="2"/>
  <c r="K1511" i="5" s="1"/>
  <c r="J1512" i="2"/>
  <c r="K1512" i="5" s="1"/>
  <c r="J1513" i="2"/>
  <c r="K1513" i="5" s="1"/>
  <c r="J1514" i="2"/>
  <c r="K1514" i="5" s="1"/>
  <c r="J1515" i="2"/>
  <c r="K1515" i="5" s="1"/>
  <c r="J1516" i="2"/>
  <c r="K1516" i="5" s="1"/>
  <c r="J1517" i="2"/>
  <c r="K1517" i="5" s="1"/>
  <c r="J1518" i="2"/>
  <c r="K1518" i="5" s="1"/>
  <c r="J1519" i="2"/>
  <c r="K1519" i="5" s="1"/>
  <c r="J1520" i="2"/>
  <c r="K1520" i="5" s="1"/>
  <c r="J1521" i="2"/>
  <c r="K1521" i="5" s="1"/>
  <c r="J1522" i="2"/>
  <c r="K1522" i="5" s="1"/>
  <c r="J1523" i="2"/>
  <c r="K1523" i="5" s="1"/>
  <c r="J1524" i="2"/>
  <c r="K1524" i="5" s="1"/>
  <c r="J1525" i="2"/>
  <c r="K1525" i="5" s="1"/>
  <c r="J1526" i="2"/>
  <c r="K1526" i="5" s="1"/>
  <c r="J1527" i="2"/>
  <c r="K1527" i="5" s="1"/>
  <c r="J1528" i="2"/>
  <c r="K1528" i="5" s="1"/>
  <c r="J1529" i="2"/>
  <c r="K1529" i="5" s="1"/>
  <c r="J1530" i="2"/>
  <c r="K1530" i="5" s="1"/>
  <c r="J1531" i="2"/>
  <c r="K1531" i="5" s="1"/>
  <c r="J1532" i="2"/>
  <c r="K1532" i="5" s="1"/>
  <c r="J1533" i="2"/>
  <c r="K1533" i="5" s="1"/>
  <c r="J1534" i="2"/>
  <c r="K1534" i="5" s="1"/>
  <c r="J1535" i="2"/>
  <c r="K1535" i="5" s="1"/>
  <c r="J1536" i="2"/>
  <c r="K1536" i="5" s="1"/>
  <c r="J1537" i="2"/>
  <c r="K1537" i="5" s="1"/>
  <c r="J1538" i="2"/>
  <c r="K1538" i="5" s="1"/>
  <c r="J1539" i="2"/>
  <c r="K1539" i="5" s="1"/>
  <c r="J1540" i="2"/>
  <c r="K1540" i="5" s="1"/>
  <c r="J1541" i="2"/>
  <c r="K1541" i="5" s="1"/>
  <c r="J1542" i="2"/>
  <c r="K1542" i="5" s="1"/>
  <c r="J1543" i="2"/>
  <c r="K1543" i="5" s="1"/>
  <c r="J1544" i="2"/>
  <c r="K1544" i="5" s="1"/>
  <c r="J1545" i="2"/>
  <c r="K1545" i="5" s="1"/>
  <c r="J1546" i="2"/>
  <c r="K1546" i="5" s="1"/>
  <c r="J1547" i="2"/>
  <c r="K1547" i="5" s="1"/>
  <c r="J1548" i="2"/>
  <c r="K1548" i="5" s="1"/>
  <c r="J1549" i="2"/>
  <c r="K1549" i="5" s="1"/>
  <c r="J1550" i="2"/>
  <c r="K1550" i="5" s="1"/>
  <c r="J1551" i="2"/>
  <c r="K1551" i="5" s="1"/>
  <c r="J1552" i="2"/>
  <c r="K1552" i="5" s="1"/>
  <c r="J1553" i="2"/>
  <c r="K1553" i="5" s="1"/>
  <c r="J1554" i="2"/>
  <c r="K1554" i="5" s="1"/>
  <c r="J1555" i="2"/>
  <c r="K1555" i="5" s="1"/>
  <c r="J1556" i="2"/>
  <c r="K1556" i="5" s="1"/>
  <c r="J1557" i="2"/>
  <c r="K1557" i="5" s="1"/>
  <c r="J1558" i="2"/>
  <c r="K1558" i="5" s="1"/>
  <c r="J1559" i="2"/>
  <c r="K1559" i="5" s="1"/>
  <c r="J1560" i="2"/>
  <c r="K1560" i="5" s="1"/>
  <c r="J1561" i="2"/>
  <c r="K1561" i="5" s="1"/>
  <c r="J1562" i="2"/>
  <c r="K1562" i="5" s="1"/>
  <c r="J1563" i="2"/>
  <c r="K1563" i="5" s="1"/>
  <c r="J1564" i="2"/>
  <c r="K1564" i="5" s="1"/>
  <c r="J1565" i="2"/>
  <c r="K1565" i="5" s="1"/>
  <c r="J1566" i="2"/>
  <c r="K1566" i="5" s="1"/>
  <c r="J1567" i="2"/>
  <c r="K1567" i="5" s="1"/>
  <c r="J1568" i="2"/>
  <c r="K1568" i="5" s="1"/>
  <c r="J1569" i="2"/>
  <c r="K1569" i="5" s="1"/>
  <c r="J1570" i="2"/>
  <c r="K1570" i="5" s="1"/>
  <c r="J1571" i="2"/>
  <c r="K1571" i="5" s="1"/>
  <c r="J1572" i="2"/>
  <c r="K1572" i="5" s="1"/>
  <c r="J1573" i="2"/>
  <c r="K1573" i="5" s="1"/>
  <c r="J1574" i="2"/>
  <c r="K1574" i="5" s="1"/>
  <c r="J1575" i="2"/>
  <c r="K1575" i="5" s="1"/>
  <c r="J1576" i="2"/>
  <c r="K1576" i="5" s="1"/>
  <c r="J1577" i="2"/>
  <c r="K1577" i="5" s="1"/>
  <c r="J1578" i="2"/>
  <c r="K1578" i="5" s="1"/>
  <c r="J1579" i="2"/>
  <c r="K1579" i="5" s="1"/>
  <c r="J1580" i="2"/>
  <c r="K1580" i="5" s="1"/>
  <c r="J1581" i="2"/>
  <c r="K1581" i="5" s="1"/>
  <c r="J1582" i="2"/>
  <c r="K1582" i="5" s="1"/>
  <c r="J1583" i="2"/>
  <c r="K1583" i="5" s="1"/>
  <c r="J1584" i="2"/>
  <c r="K1584" i="5" s="1"/>
  <c r="J1585" i="2"/>
  <c r="K1585" i="5" s="1"/>
  <c r="J1586" i="2"/>
  <c r="K1586" i="5" s="1"/>
  <c r="J1587" i="2"/>
  <c r="K1587" i="5" s="1"/>
  <c r="J1588" i="2"/>
  <c r="K1588" i="5" s="1"/>
  <c r="J1589" i="2"/>
  <c r="K1589" i="5" s="1"/>
  <c r="J1590" i="2"/>
  <c r="K1590" i="5" s="1"/>
  <c r="J1591" i="2"/>
  <c r="K1591" i="5" s="1"/>
  <c r="J1592" i="2"/>
  <c r="K1592" i="5" s="1"/>
  <c r="J1593" i="2"/>
  <c r="K1593" i="5" s="1"/>
  <c r="J1594" i="2"/>
  <c r="K1594" i="5" s="1"/>
  <c r="J1595" i="2"/>
  <c r="K1595" i="5" s="1"/>
  <c r="J1596" i="2"/>
  <c r="K1596" i="5" s="1"/>
  <c r="J1597" i="2"/>
  <c r="K1597" i="5" s="1"/>
  <c r="J1598" i="2"/>
  <c r="K1598" i="5" s="1"/>
  <c r="J1599" i="2"/>
  <c r="K1599" i="5" s="1"/>
  <c r="J1600" i="2"/>
  <c r="K1600" i="5" s="1"/>
  <c r="J1601" i="2"/>
  <c r="K1601" i="5" s="1"/>
  <c r="J1602" i="2"/>
  <c r="K1602" i="5" s="1"/>
  <c r="J1603" i="2"/>
  <c r="K1603" i="5" s="1"/>
  <c r="J1604" i="2"/>
  <c r="K1604" i="5" s="1"/>
  <c r="J1605" i="2"/>
  <c r="K1605" i="5" s="1"/>
  <c r="J1606" i="2"/>
  <c r="K1606" i="5" s="1"/>
  <c r="J1607" i="2"/>
  <c r="K1607" i="5" s="1"/>
  <c r="J1608" i="2"/>
  <c r="K1608" i="5" s="1"/>
  <c r="J1609" i="2"/>
  <c r="K1609" i="5" s="1"/>
  <c r="J1610" i="2"/>
  <c r="K1610" i="5" s="1"/>
  <c r="J1611" i="2"/>
  <c r="K1611" i="5" s="1"/>
  <c r="J1612" i="2"/>
  <c r="K1612" i="5" s="1"/>
  <c r="J1613" i="2"/>
  <c r="K1613" i="5" s="1"/>
  <c r="J1614" i="2"/>
  <c r="K1614" i="5" s="1"/>
  <c r="J1615" i="2"/>
  <c r="K1615" i="5" s="1"/>
  <c r="J1616" i="2"/>
  <c r="K1616" i="5" s="1"/>
  <c r="J1617" i="2"/>
  <c r="K1617" i="5" s="1"/>
  <c r="J1618" i="2"/>
  <c r="K1618" i="5" s="1"/>
  <c r="J1619" i="2"/>
  <c r="K1619" i="5" s="1"/>
  <c r="J1620" i="2"/>
  <c r="K1620" i="5" s="1"/>
  <c r="J1621" i="2"/>
  <c r="K1621" i="5" s="1"/>
  <c r="J1622" i="2"/>
  <c r="K1622" i="5" s="1"/>
  <c r="J1623" i="2"/>
  <c r="K1623" i="5" s="1"/>
  <c r="J1624" i="2"/>
  <c r="K1624" i="5" s="1"/>
  <c r="J1625" i="2"/>
  <c r="K1625" i="5" s="1"/>
  <c r="J1626" i="2"/>
  <c r="K1626" i="5" s="1"/>
  <c r="J1627" i="2"/>
  <c r="K1627" i="5" s="1"/>
  <c r="J1628" i="2"/>
  <c r="K1628" i="5" s="1"/>
  <c r="J1629" i="2"/>
  <c r="K1629" i="5" s="1"/>
  <c r="J1630" i="2"/>
  <c r="K1630" i="5" s="1"/>
  <c r="J1631" i="2"/>
  <c r="K1631" i="5" s="1"/>
  <c r="J1632" i="2"/>
  <c r="K1632" i="5" s="1"/>
  <c r="J1633" i="2"/>
  <c r="K1633" i="5" s="1"/>
  <c r="J1634" i="2"/>
  <c r="K1634" i="5" s="1"/>
  <c r="J1635" i="2"/>
  <c r="K1635" i="5" s="1"/>
  <c r="J1636" i="2"/>
  <c r="K1636" i="5" s="1"/>
  <c r="J1637" i="2"/>
  <c r="K1637" i="5" s="1"/>
  <c r="J1638" i="2"/>
  <c r="K1638" i="5" s="1"/>
  <c r="J1639" i="2"/>
  <c r="K1639" i="5" s="1"/>
  <c r="J1640" i="2"/>
  <c r="K1640" i="5" s="1"/>
  <c r="J1641" i="2"/>
  <c r="K1641" i="5" s="1"/>
  <c r="J1642" i="2"/>
  <c r="K1642" i="5" s="1"/>
  <c r="J1643" i="2"/>
  <c r="K1643" i="5" s="1"/>
  <c r="J1644" i="2"/>
  <c r="K1644" i="5" s="1"/>
  <c r="J1645" i="2"/>
  <c r="K1645" i="5" s="1"/>
  <c r="J1646" i="2"/>
  <c r="K1646" i="5" s="1"/>
  <c r="J1647" i="2"/>
  <c r="K1647" i="5" s="1"/>
  <c r="J1648" i="2"/>
  <c r="K1648" i="5" s="1"/>
  <c r="J1649" i="2"/>
  <c r="K1649" i="5" s="1"/>
  <c r="J1650" i="2"/>
  <c r="K1650" i="5" s="1"/>
  <c r="J1651" i="2"/>
  <c r="K1651" i="5" s="1"/>
  <c r="J1652" i="2"/>
  <c r="K1652" i="5" s="1"/>
  <c r="J1653" i="2"/>
  <c r="K1653" i="5" s="1"/>
  <c r="J1654" i="2"/>
  <c r="K1654" i="5" s="1"/>
  <c r="J1655" i="2"/>
  <c r="K1655" i="5" s="1"/>
  <c r="J1656" i="2"/>
  <c r="K1656" i="5" s="1"/>
  <c r="J1657" i="2"/>
  <c r="K1657" i="5" s="1"/>
  <c r="J1658" i="2"/>
  <c r="K1658" i="5" s="1"/>
  <c r="J1659" i="2"/>
  <c r="K1659" i="5" s="1"/>
  <c r="J1660" i="2"/>
  <c r="K1660" i="5" s="1"/>
  <c r="J1661" i="2"/>
  <c r="K1661" i="5" s="1"/>
  <c r="J1662" i="2"/>
  <c r="K1662" i="5" s="1"/>
  <c r="J1663" i="2"/>
  <c r="K1663" i="5" s="1"/>
  <c r="J1664" i="2"/>
  <c r="K1664" i="5" s="1"/>
  <c r="J1665" i="2"/>
  <c r="K1665" i="5" s="1"/>
  <c r="J1666" i="2"/>
  <c r="K1666" i="5" s="1"/>
  <c r="J1667" i="2"/>
  <c r="K1667" i="5" s="1"/>
  <c r="J1668" i="2"/>
  <c r="K1668" i="5" s="1"/>
  <c r="J1669" i="2"/>
  <c r="K1669" i="5" s="1"/>
  <c r="J1670" i="2"/>
  <c r="K1670" i="5" s="1"/>
  <c r="J1671" i="2"/>
  <c r="K1671" i="5" s="1"/>
  <c r="J1672" i="2"/>
  <c r="K1672" i="5" s="1"/>
  <c r="J1673" i="2"/>
  <c r="K1673" i="5" s="1"/>
  <c r="J1674" i="2"/>
  <c r="K1674" i="5" s="1"/>
  <c r="J1675" i="2"/>
  <c r="K1675" i="5" s="1"/>
  <c r="J1676" i="2"/>
  <c r="K1676" i="5" s="1"/>
  <c r="J1677" i="2"/>
  <c r="K1677" i="5" s="1"/>
  <c r="J1678" i="2"/>
  <c r="K1678" i="5" s="1"/>
  <c r="J1679" i="2"/>
  <c r="K1679" i="5" s="1"/>
  <c r="J1680" i="2"/>
  <c r="K1680" i="5" s="1"/>
  <c r="J1681" i="2"/>
  <c r="K1681" i="5" s="1"/>
  <c r="J1682" i="2"/>
  <c r="K1682" i="5" s="1"/>
  <c r="J1683" i="2"/>
  <c r="K1683" i="5" s="1"/>
  <c r="J1684" i="2"/>
  <c r="K1684" i="5" s="1"/>
  <c r="J1685" i="2"/>
  <c r="K1685" i="5" s="1"/>
  <c r="J1686" i="2"/>
  <c r="K1686" i="5" s="1"/>
  <c r="J1687" i="2"/>
  <c r="K1687" i="5" s="1"/>
  <c r="J1688" i="2"/>
  <c r="K1688" i="5" s="1"/>
  <c r="J1689" i="2"/>
  <c r="K1689" i="5" s="1"/>
  <c r="J1690" i="2"/>
  <c r="K1690" i="5" s="1"/>
  <c r="J1691" i="2"/>
  <c r="K1691" i="5" s="1"/>
  <c r="J1692" i="2"/>
  <c r="K1692" i="5" s="1"/>
  <c r="J1693" i="2"/>
  <c r="K1693" i="5" s="1"/>
  <c r="J1694" i="2"/>
  <c r="K1694" i="5" s="1"/>
  <c r="J1695" i="2"/>
  <c r="K1695" i="5" s="1"/>
  <c r="J1696" i="2"/>
  <c r="K1696" i="5" s="1"/>
  <c r="J1697" i="2"/>
  <c r="K1697" i="5" s="1"/>
  <c r="J1698" i="2"/>
  <c r="K1698" i="5" s="1"/>
  <c r="J1699" i="2"/>
  <c r="K1699" i="5" s="1"/>
  <c r="J1700" i="2"/>
  <c r="K1700" i="5" s="1"/>
  <c r="J1701" i="2"/>
  <c r="K1701" i="5" s="1"/>
  <c r="J1702" i="2"/>
  <c r="K1702" i="5" s="1"/>
  <c r="J1703" i="2"/>
  <c r="K1703" i="5" s="1"/>
  <c r="J1704" i="2"/>
  <c r="K1704" i="5" s="1"/>
  <c r="J1705" i="2"/>
  <c r="K1705" i="5" s="1"/>
  <c r="J1706" i="2"/>
  <c r="K1706" i="5" s="1"/>
  <c r="J1707" i="2"/>
  <c r="K1707" i="5" s="1"/>
  <c r="J1708" i="2"/>
  <c r="K1708" i="5" s="1"/>
  <c r="J1709" i="2"/>
  <c r="K1709" i="5" s="1"/>
  <c r="J1710" i="2"/>
  <c r="K1710" i="5" s="1"/>
  <c r="J1711" i="2"/>
  <c r="K1711" i="5" s="1"/>
  <c r="J1712" i="2"/>
  <c r="K1712" i="5" s="1"/>
  <c r="J1713" i="2"/>
  <c r="K1713" i="5" s="1"/>
  <c r="J1714" i="2"/>
  <c r="K1714" i="5" s="1"/>
  <c r="J1715" i="2"/>
  <c r="K1715" i="5" s="1"/>
  <c r="J1716" i="2"/>
  <c r="K1716" i="5" s="1"/>
  <c r="J1717" i="2"/>
  <c r="K1717" i="5" s="1"/>
  <c r="J1718" i="2"/>
  <c r="K1718" i="5" s="1"/>
  <c r="J1719" i="2"/>
  <c r="K1719" i="5" s="1"/>
  <c r="J1720" i="2"/>
  <c r="K1720" i="5" s="1"/>
  <c r="J1721" i="2"/>
  <c r="K1721" i="5" s="1"/>
  <c r="J1722" i="2"/>
  <c r="K1722" i="5" s="1"/>
  <c r="J1723" i="2"/>
  <c r="K1723" i="5" s="1"/>
  <c r="J1724" i="2"/>
  <c r="K1724" i="5" s="1"/>
  <c r="J1725" i="2"/>
  <c r="K1725" i="5" s="1"/>
  <c r="J1726" i="2"/>
  <c r="K1726" i="5" s="1"/>
  <c r="J1727" i="2"/>
  <c r="K1727" i="5" s="1"/>
  <c r="J1728" i="2"/>
  <c r="K1728" i="5" s="1"/>
  <c r="J1729" i="2"/>
  <c r="K1729" i="5" s="1"/>
  <c r="J1730" i="2"/>
  <c r="K1730" i="5" s="1"/>
  <c r="J1731" i="2"/>
  <c r="K1731" i="5" s="1"/>
  <c r="J1732" i="2"/>
  <c r="K1732" i="5" s="1"/>
  <c r="J1733" i="2"/>
  <c r="K1733" i="5" s="1"/>
  <c r="J1734" i="2"/>
  <c r="K1734" i="5" s="1"/>
  <c r="J1735" i="2"/>
  <c r="K1735" i="5" s="1"/>
  <c r="J1736" i="2"/>
  <c r="K1736" i="5" s="1"/>
  <c r="J1737" i="2"/>
  <c r="K1737" i="5" s="1"/>
  <c r="J1738" i="2"/>
  <c r="K1738" i="5" s="1"/>
  <c r="J1739" i="2"/>
  <c r="K1739" i="5" s="1"/>
  <c r="J1740" i="2"/>
  <c r="K1740" i="5" s="1"/>
  <c r="J1741" i="2"/>
  <c r="K1741" i="5" s="1"/>
  <c r="J1742" i="2"/>
  <c r="K1742" i="5" s="1"/>
  <c r="J1743" i="2"/>
  <c r="K1743" i="5" s="1"/>
  <c r="J1744" i="2"/>
  <c r="K1744" i="5" s="1"/>
  <c r="J1745" i="2"/>
  <c r="K1745" i="5" s="1"/>
  <c r="J1746" i="2"/>
  <c r="K1746" i="5" s="1"/>
  <c r="J1747" i="2"/>
  <c r="K1747" i="5" s="1"/>
  <c r="J1748" i="2"/>
  <c r="K1748" i="5" s="1"/>
  <c r="J1749" i="2"/>
  <c r="K1749" i="5" s="1"/>
  <c r="J1750" i="2"/>
  <c r="K1750" i="5" s="1"/>
  <c r="J1751" i="2"/>
  <c r="K1751" i="5" s="1"/>
  <c r="J1752" i="2"/>
  <c r="K1752" i="5" s="1"/>
  <c r="J1753" i="2"/>
  <c r="K1753" i="5" s="1"/>
  <c r="J1754" i="2"/>
  <c r="K1754" i="5" s="1"/>
  <c r="J1755" i="2"/>
  <c r="K1755" i="5" s="1"/>
  <c r="J1756" i="2"/>
  <c r="K1756" i="5" s="1"/>
  <c r="J1757" i="2"/>
  <c r="K1757" i="5" s="1"/>
  <c r="J1758" i="2"/>
  <c r="K1758" i="5" s="1"/>
  <c r="J1759" i="2"/>
  <c r="K1759" i="5" s="1"/>
  <c r="J1760" i="2"/>
  <c r="K1760" i="5" s="1"/>
  <c r="J1761" i="2"/>
  <c r="K1761" i="5" s="1"/>
  <c r="J1762" i="2"/>
  <c r="K1762" i="5" s="1"/>
  <c r="J1763" i="2"/>
  <c r="K1763" i="5" s="1"/>
  <c r="J1764" i="2"/>
  <c r="K1764" i="5" s="1"/>
  <c r="J1765" i="2"/>
  <c r="K1765" i="5" s="1"/>
  <c r="J1766" i="2"/>
  <c r="K1766" i="5" s="1"/>
  <c r="J1767" i="2"/>
  <c r="K1767" i="5" s="1"/>
  <c r="J1768" i="2"/>
  <c r="K1768" i="5" s="1"/>
  <c r="J1769" i="2"/>
  <c r="K1769" i="5" s="1"/>
  <c r="J1770" i="2"/>
  <c r="K1770" i="5" s="1"/>
  <c r="J1771" i="2"/>
  <c r="K1771" i="5" s="1"/>
  <c r="J1772" i="2"/>
  <c r="K1772" i="5" s="1"/>
  <c r="J1773" i="2"/>
  <c r="K1773" i="5" s="1"/>
  <c r="J1774" i="2"/>
  <c r="K1774" i="5" s="1"/>
  <c r="J1775" i="2"/>
  <c r="K1775" i="5" s="1"/>
  <c r="J1776" i="2"/>
  <c r="K1776" i="5" s="1"/>
  <c r="J1777" i="2"/>
  <c r="K1777" i="5" s="1"/>
  <c r="J1778" i="2"/>
  <c r="K1778" i="5" s="1"/>
  <c r="J1779" i="2"/>
  <c r="K1779" i="5" s="1"/>
  <c r="J1780" i="2"/>
  <c r="K1780" i="5" s="1"/>
  <c r="J1781" i="2"/>
  <c r="K1781" i="5" s="1"/>
  <c r="J1782" i="2"/>
  <c r="K1782" i="5" s="1"/>
  <c r="J1783" i="2"/>
  <c r="K1783" i="5" s="1"/>
  <c r="J1784" i="2"/>
  <c r="K1784" i="5" s="1"/>
  <c r="J1785" i="2"/>
  <c r="K1785" i="5" s="1"/>
  <c r="J1786" i="2"/>
  <c r="K1786" i="5" s="1"/>
  <c r="J1787" i="2"/>
  <c r="K1787" i="5" s="1"/>
  <c r="J1788" i="2"/>
  <c r="K1788" i="5" s="1"/>
  <c r="J1789" i="2"/>
  <c r="K1789" i="5" s="1"/>
  <c r="J1790" i="2"/>
  <c r="K1790" i="5" s="1"/>
  <c r="J1791" i="2"/>
  <c r="K1791" i="5" s="1"/>
  <c r="J1792" i="2"/>
  <c r="K1792" i="5" s="1"/>
  <c r="J1793" i="2"/>
  <c r="K1793" i="5" s="1"/>
  <c r="J1794" i="2"/>
  <c r="K1794" i="5" s="1"/>
  <c r="J1795" i="2"/>
  <c r="K1795" i="5" s="1"/>
  <c r="J1796" i="2"/>
  <c r="K1796" i="5" s="1"/>
  <c r="J1797" i="2"/>
  <c r="K1797" i="5" s="1"/>
  <c r="J1798" i="2"/>
  <c r="K1798" i="5" s="1"/>
  <c r="J1799" i="2"/>
  <c r="K1799" i="5" s="1"/>
  <c r="J1800" i="2"/>
  <c r="K1800" i="5" s="1"/>
  <c r="J1801" i="2"/>
  <c r="K1801" i="5" s="1"/>
  <c r="J1802" i="2"/>
  <c r="K1802" i="5" s="1"/>
  <c r="J1803" i="2"/>
  <c r="K1803" i="5" s="1"/>
  <c r="J1804" i="2"/>
  <c r="K1804" i="5" s="1"/>
  <c r="J1805" i="2"/>
  <c r="K1805" i="5" s="1"/>
  <c r="J1806" i="2"/>
  <c r="K1806" i="5" s="1"/>
  <c r="J1807" i="2"/>
  <c r="K1807" i="5" s="1"/>
  <c r="J1808" i="2"/>
  <c r="K1808" i="5" s="1"/>
  <c r="J1809" i="2"/>
  <c r="K1809" i="5" s="1"/>
  <c r="J1810" i="2"/>
  <c r="K1810" i="5" s="1"/>
  <c r="J1811" i="2"/>
  <c r="K1811" i="5" s="1"/>
  <c r="J1812" i="2"/>
  <c r="K1812" i="5" s="1"/>
  <c r="J1813" i="2"/>
  <c r="K1813" i="5" s="1"/>
  <c r="J1814" i="2"/>
  <c r="K1814" i="5" s="1"/>
  <c r="J1815" i="2"/>
  <c r="K1815" i="5" s="1"/>
  <c r="J1816" i="2"/>
  <c r="K1816" i="5" s="1"/>
  <c r="J1817" i="2"/>
  <c r="K1817" i="5" s="1"/>
  <c r="J1818" i="2"/>
  <c r="K1818" i="5" s="1"/>
  <c r="J1819" i="2"/>
  <c r="K1819" i="5" s="1"/>
  <c r="J1820" i="2"/>
  <c r="K1820" i="5" s="1"/>
  <c r="J1821" i="2"/>
  <c r="K1821" i="5" s="1"/>
  <c r="J1822" i="2"/>
  <c r="K1822" i="5" s="1"/>
  <c r="J1823" i="2"/>
  <c r="K1823" i="5" s="1"/>
  <c r="J1824" i="2"/>
  <c r="K1824" i="5" s="1"/>
  <c r="J1825" i="2"/>
  <c r="K1825" i="5" s="1"/>
  <c r="J1826" i="2"/>
  <c r="K1826" i="5" s="1"/>
  <c r="J1827" i="2"/>
  <c r="K1827" i="5" s="1"/>
  <c r="J1828" i="2"/>
  <c r="K1828" i="5" s="1"/>
  <c r="J1829" i="2"/>
  <c r="K1829" i="5" s="1"/>
  <c r="J1830" i="2"/>
  <c r="K1830" i="5" s="1"/>
  <c r="J1831" i="2"/>
  <c r="K1831" i="5" s="1"/>
  <c r="J1832" i="2"/>
  <c r="K1832" i="5" s="1"/>
  <c r="J1833" i="2"/>
  <c r="K1833" i="5" s="1"/>
  <c r="J1834" i="2"/>
  <c r="K1834" i="5" s="1"/>
  <c r="J1835" i="2"/>
  <c r="K1835" i="5" s="1"/>
  <c r="J1836" i="2"/>
  <c r="K1836" i="5" s="1"/>
  <c r="J1837" i="2"/>
  <c r="K1837" i="5" s="1"/>
  <c r="J1838" i="2"/>
  <c r="K1838" i="5" s="1"/>
  <c r="J1839" i="2"/>
  <c r="K1839" i="5" s="1"/>
  <c r="J1840" i="2"/>
  <c r="K1840" i="5" s="1"/>
  <c r="J1841" i="2"/>
  <c r="K1841" i="5" s="1"/>
  <c r="J1842" i="2"/>
  <c r="K1842" i="5" s="1"/>
  <c r="J1843" i="2"/>
  <c r="K1843" i="5" s="1"/>
  <c r="J1844" i="2"/>
  <c r="K1844" i="5" s="1"/>
  <c r="J1845" i="2"/>
  <c r="K1845" i="5" s="1"/>
  <c r="J1846" i="2"/>
  <c r="K1846" i="5" s="1"/>
  <c r="J1847" i="2"/>
  <c r="K1847" i="5" s="1"/>
  <c r="J1848" i="2"/>
  <c r="K1848" i="5" s="1"/>
  <c r="J1849" i="2"/>
  <c r="K1849" i="5" s="1"/>
  <c r="J1850" i="2"/>
  <c r="K1850" i="5" s="1"/>
  <c r="J1851" i="2"/>
  <c r="K1851" i="5" s="1"/>
  <c r="J1852" i="2"/>
  <c r="K1852" i="5" s="1"/>
  <c r="J1853" i="2"/>
  <c r="K1853" i="5" s="1"/>
  <c r="J1854" i="2"/>
  <c r="K1854" i="5" s="1"/>
  <c r="J1855" i="2"/>
  <c r="K1855" i="5" s="1"/>
  <c r="J1856" i="2"/>
  <c r="K1856" i="5" s="1"/>
  <c r="J1857" i="2"/>
  <c r="K1857" i="5" s="1"/>
  <c r="J1858" i="2"/>
  <c r="K1858" i="5" s="1"/>
  <c r="J1859" i="2"/>
  <c r="K1859" i="5" s="1"/>
  <c r="J1860" i="2"/>
  <c r="K1860" i="5" s="1"/>
  <c r="J1861" i="2"/>
  <c r="K1861" i="5" s="1"/>
  <c r="J1862" i="2"/>
  <c r="K1862" i="5" s="1"/>
  <c r="J1863" i="2"/>
  <c r="K1863" i="5" s="1"/>
  <c r="J1864" i="2"/>
  <c r="K1864" i="5" s="1"/>
  <c r="J1865" i="2"/>
  <c r="K1865" i="5" s="1"/>
  <c r="J1866" i="2"/>
  <c r="K1866" i="5" s="1"/>
  <c r="J1867" i="2"/>
  <c r="K1867" i="5" s="1"/>
  <c r="J1868" i="2"/>
  <c r="K1868" i="5" s="1"/>
  <c r="J1869" i="2"/>
  <c r="K1869" i="5" s="1"/>
  <c r="J1870" i="2"/>
  <c r="K1870" i="5" s="1"/>
  <c r="J1871" i="2"/>
  <c r="K1871" i="5" s="1"/>
  <c r="J1872" i="2"/>
  <c r="K1872" i="5" s="1"/>
  <c r="J1873" i="2"/>
  <c r="K1873" i="5" s="1"/>
  <c r="J1874" i="2"/>
  <c r="K1874" i="5" s="1"/>
  <c r="J1875" i="2"/>
  <c r="K1875" i="5" s="1"/>
  <c r="J1876" i="2"/>
  <c r="K1876" i="5" s="1"/>
  <c r="J1877" i="2"/>
  <c r="K1877" i="5" s="1"/>
  <c r="J1878" i="2"/>
  <c r="K1878" i="5" s="1"/>
  <c r="J1879" i="2"/>
  <c r="K1879" i="5" s="1"/>
  <c r="J1880" i="2"/>
  <c r="K1880" i="5" s="1"/>
  <c r="J1881" i="2"/>
  <c r="K1881" i="5" s="1"/>
  <c r="J1882" i="2"/>
  <c r="K1882" i="5" s="1"/>
  <c r="J1883" i="2"/>
  <c r="K1883" i="5" s="1"/>
  <c r="J1884" i="2"/>
  <c r="K1884" i="5" s="1"/>
  <c r="J1885" i="2"/>
  <c r="K1885" i="5" s="1"/>
  <c r="J1886" i="2"/>
  <c r="K1886" i="5" s="1"/>
  <c r="J1887" i="2"/>
  <c r="K1887" i="5" s="1"/>
  <c r="J1888" i="2"/>
  <c r="K1888" i="5" s="1"/>
  <c r="J1889" i="2"/>
  <c r="K1889" i="5" s="1"/>
  <c r="J1890" i="2"/>
  <c r="K1890" i="5" s="1"/>
  <c r="J1891" i="2"/>
  <c r="K1891" i="5" s="1"/>
  <c r="J1892" i="2"/>
  <c r="K1892" i="5" s="1"/>
  <c r="J1893" i="2"/>
  <c r="K1893" i="5" s="1"/>
  <c r="J1894" i="2"/>
  <c r="K1894" i="5" s="1"/>
  <c r="J1895" i="2"/>
  <c r="K1895" i="5" s="1"/>
  <c r="J1896" i="2"/>
  <c r="K1896" i="5" s="1"/>
  <c r="J1897" i="2"/>
  <c r="K1897" i="5" s="1"/>
  <c r="J1898" i="2"/>
  <c r="K1898" i="5" s="1"/>
  <c r="J1899" i="2"/>
  <c r="K1899" i="5" s="1"/>
  <c r="J1900" i="2"/>
  <c r="K1900" i="5" s="1"/>
  <c r="J1901" i="2"/>
  <c r="K1901" i="5" s="1"/>
  <c r="J1902" i="2"/>
  <c r="K1902" i="5" s="1"/>
  <c r="J1903" i="2"/>
  <c r="K1903" i="5" s="1"/>
  <c r="J1904" i="2"/>
  <c r="K1904" i="5" s="1"/>
  <c r="J1905" i="2"/>
  <c r="K1905" i="5" s="1"/>
  <c r="J1906" i="2"/>
  <c r="K1906" i="5" s="1"/>
  <c r="J1907" i="2"/>
  <c r="K1907" i="5" s="1"/>
  <c r="J1908" i="2"/>
  <c r="K1908" i="5" s="1"/>
  <c r="J1909" i="2"/>
  <c r="K1909" i="5" s="1"/>
  <c r="J1910" i="2"/>
  <c r="K1910" i="5" s="1"/>
  <c r="J1911" i="2"/>
  <c r="K1911" i="5" s="1"/>
  <c r="J1912" i="2"/>
  <c r="K1912" i="5" s="1"/>
  <c r="J1913" i="2"/>
  <c r="K1913" i="5" s="1"/>
  <c r="J1914" i="2"/>
  <c r="K1914" i="5" s="1"/>
  <c r="J1915" i="2"/>
  <c r="K1915" i="5" s="1"/>
  <c r="J1916" i="2"/>
  <c r="K1916" i="5" s="1"/>
  <c r="J1917" i="2"/>
  <c r="K1917" i="5" s="1"/>
  <c r="J1918" i="2"/>
  <c r="K1918" i="5" s="1"/>
  <c r="J1919" i="2"/>
  <c r="K1919" i="5" s="1"/>
  <c r="J1920" i="2"/>
  <c r="K1920" i="5" s="1"/>
  <c r="J1921" i="2"/>
  <c r="K1921" i="5" s="1"/>
  <c r="J1922" i="2"/>
  <c r="K1922" i="5" s="1"/>
  <c r="J1923" i="2"/>
  <c r="K1923" i="5" s="1"/>
  <c r="J1924" i="2"/>
  <c r="K1924" i="5" s="1"/>
  <c r="J1925" i="2"/>
  <c r="K1925" i="5" s="1"/>
  <c r="J1926" i="2"/>
  <c r="K1926" i="5" s="1"/>
  <c r="J1927" i="2"/>
  <c r="K1927" i="5" s="1"/>
  <c r="J1928" i="2"/>
  <c r="K1928" i="5" s="1"/>
  <c r="J1929" i="2"/>
  <c r="K1929" i="5" s="1"/>
  <c r="J1930" i="2"/>
  <c r="K1930" i="5" s="1"/>
  <c r="J1931" i="2"/>
  <c r="K1931" i="5" s="1"/>
  <c r="J1932" i="2"/>
  <c r="K1932" i="5" s="1"/>
  <c r="J1933" i="2"/>
  <c r="K1933" i="5" s="1"/>
  <c r="J1934" i="2"/>
  <c r="K1934" i="5" s="1"/>
  <c r="J1935" i="2"/>
  <c r="K1935" i="5" s="1"/>
  <c r="J1936" i="2"/>
  <c r="K1936" i="5" s="1"/>
  <c r="J1937" i="2"/>
  <c r="K1937" i="5" s="1"/>
  <c r="J1938" i="2"/>
  <c r="K1938" i="5" s="1"/>
  <c r="J1939" i="2"/>
  <c r="K1939" i="5" s="1"/>
  <c r="J1940" i="2"/>
  <c r="K1940" i="5" s="1"/>
  <c r="J1941" i="2"/>
  <c r="K1941" i="5" s="1"/>
  <c r="J1942" i="2"/>
  <c r="K1942" i="5" s="1"/>
  <c r="J1943" i="2"/>
  <c r="K1943" i="5" s="1"/>
  <c r="J1944" i="2"/>
  <c r="K1944" i="5" s="1"/>
  <c r="J1945" i="2"/>
  <c r="K1945" i="5" s="1"/>
  <c r="J1946" i="2"/>
  <c r="K1946" i="5" s="1"/>
  <c r="J1947" i="2"/>
  <c r="K1947" i="5" s="1"/>
  <c r="J1948" i="2"/>
  <c r="K1948" i="5" s="1"/>
  <c r="J1949" i="2"/>
  <c r="K1949" i="5" s="1"/>
  <c r="J1950" i="2"/>
  <c r="K1950" i="5" s="1"/>
  <c r="J1951" i="2"/>
  <c r="K1951" i="5" s="1"/>
  <c r="J1952" i="2"/>
  <c r="K1952" i="5" s="1"/>
  <c r="J1953" i="2"/>
  <c r="K1953" i="5" s="1"/>
  <c r="J1954" i="2"/>
  <c r="K1954" i="5" s="1"/>
  <c r="J1955" i="2"/>
  <c r="K1955" i="5" s="1"/>
  <c r="J1956" i="2"/>
  <c r="K1956" i="5" s="1"/>
  <c r="J1957" i="2"/>
  <c r="K1957" i="5" s="1"/>
  <c r="J1958" i="2"/>
  <c r="K1958" i="5" s="1"/>
  <c r="J1959" i="2"/>
  <c r="K1959" i="5" s="1"/>
  <c r="J1960" i="2"/>
  <c r="K1960" i="5" s="1"/>
  <c r="J1961" i="2"/>
  <c r="K1961" i="5" s="1"/>
  <c r="J1962" i="2"/>
  <c r="K1962" i="5" s="1"/>
  <c r="J1963" i="2"/>
  <c r="K1963" i="5" s="1"/>
  <c r="J1964" i="2"/>
  <c r="K1964" i="5" s="1"/>
  <c r="J1965" i="2"/>
  <c r="K1965" i="5" s="1"/>
  <c r="J1966" i="2"/>
  <c r="K1966" i="5" s="1"/>
  <c r="J1967" i="2"/>
  <c r="K1967" i="5" s="1"/>
  <c r="J1968" i="2"/>
  <c r="K1968" i="5" s="1"/>
  <c r="J1969" i="2"/>
  <c r="K1969" i="5" s="1"/>
  <c r="J1970" i="2"/>
  <c r="K1970" i="5" s="1"/>
  <c r="J1971" i="2"/>
  <c r="K1971" i="5" s="1"/>
  <c r="J1972" i="2"/>
  <c r="K1972" i="5" s="1"/>
  <c r="J1973" i="2"/>
  <c r="K1973" i="5" s="1"/>
  <c r="J1974" i="2"/>
  <c r="K1974" i="5" s="1"/>
  <c r="J1975" i="2"/>
  <c r="K1975" i="5" s="1"/>
  <c r="J1976" i="2"/>
  <c r="K1976" i="5" s="1"/>
  <c r="J1977" i="2"/>
  <c r="K1977" i="5" s="1"/>
  <c r="J1978" i="2"/>
  <c r="K1978" i="5" s="1"/>
  <c r="J1979" i="2"/>
  <c r="K1979" i="5" s="1"/>
  <c r="J1980" i="2"/>
  <c r="K1980" i="5" s="1"/>
  <c r="J1981" i="2"/>
  <c r="K1981" i="5" s="1"/>
  <c r="J1982" i="2"/>
  <c r="K1982" i="5" s="1"/>
  <c r="J1983" i="2"/>
  <c r="K1983" i="5" s="1"/>
  <c r="J1984" i="2"/>
  <c r="K1984" i="5" s="1"/>
  <c r="J1985" i="2"/>
  <c r="K1985" i="5" s="1"/>
  <c r="J1986" i="2"/>
  <c r="K1986" i="5" s="1"/>
  <c r="J1987" i="2"/>
  <c r="K1987" i="5" s="1"/>
  <c r="J1988" i="2"/>
  <c r="K1988" i="5" s="1"/>
  <c r="J1989" i="2"/>
  <c r="K1989" i="5" s="1"/>
  <c r="J1990" i="2"/>
  <c r="K1990" i="5" s="1"/>
  <c r="J1991" i="2"/>
  <c r="K1991" i="5" s="1"/>
  <c r="J1992" i="2"/>
  <c r="K1992" i="5" s="1"/>
  <c r="J1993" i="2"/>
  <c r="K1993" i="5" s="1"/>
  <c r="J1994" i="2"/>
  <c r="K1994" i="5" s="1"/>
  <c r="J1995" i="2"/>
  <c r="K1995" i="5" s="1"/>
  <c r="J1996" i="2"/>
  <c r="K1996" i="5" s="1"/>
  <c r="J1997" i="2"/>
  <c r="K1997" i="5" s="1"/>
  <c r="J1998" i="2"/>
  <c r="K1998" i="5" s="1"/>
  <c r="J1999" i="2"/>
  <c r="K1999" i="5" s="1"/>
  <c r="J2000" i="2"/>
  <c r="K2000" i="5" s="1"/>
  <c r="J2001" i="2"/>
  <c r="K2001" i="5" s="1"/>
  <c r="J2002" i="2"/>
  <c r="K2002" i="5" s="1"/>
  <c r="J2003" i="2"/>
  <c r="K2003" i="5" s="1"/>
  <c r="J2004" i="2"/>
  <c r="K2004" i="5" s="1"/>
  <c r="J2005" i="2"/>
  <c r="K2005" i="5" s="1"/>
  <c r="J2006" i="2"/>
  <c r="K2006" i="5" s="1"/>
  <c r="J2007" i="2"/>
  <c r="K2007" i="5" s="1"/>
  <c r="J2008" i="2"/>
  <c r="K2008" i="5" s="1"/>
  <c r="J2009" i="2"/>
  <c r="K2009" i="5" s="1"/>
  <c r="J2010" i="2"/>
  <c r="K2010" i="5" s="1"/>
  <c r="J2011" i="2"/>
  <c r="K2011" i="5" s="1"/>
  <c r="J2012" i="2"/>
  <c r="K2012" i="5" s="1"/>
  <c r="J2013" i="2"/>
  <c r="K2013" i="5" s="1"/>
  <c r="J2014" i="2"/>
  <c r="K2014" i="5" s="1"/>
  <c r="J2015" i="2"/>
  <c r="K2015" i="5" s="1"/>
  <c r="J2016" i="2"/>
  <c r="K2016" i="5" s="1"/>
  <c r="J2017" i="2"/>
  <c r="K2017" i="5" s="1"/>
  <c r="J2018" i="2"/>
  <c r="K2018" i="5" s="1"/>
  <c r="J2019" i="2"/>
  <c r="K2019" i="5" s="1"/>
  <c r="J2020" i="2"/>
  <c r="K2020" i="5" s="1"/>
  <c r="J2021" i="2"/>
  <c r="K2021" i="5" s="1"/>
  <c r="J2022" i="2"/>
  <c r="K2022" i="5" s="1"/>
  <c r="J2023" i="2"/>
  <c r="K2023" i="5" s="1"/>
  <c r="J2024" i="2"/>
  <c r="K2024" i="5" s="1"/>
  <c r="J2025" i="2"/>
  <c r="K2025" i="5" s="1"/>
  <c r="J2026" i="2"/>
  <c r="K2026" i="5" s="1"/>
  <c r="J2027" i="2"/>
  <c r="K2027" i="5" s="1"/>
  <c r="J2028" i="2"/>
  <c r="K2028" i="5" s="1"/>
  <c r="J2029" i="2"/>
  <c r="K2029" i="5" s="1"/>
  <c r="J2030" i="2"/>
  <c r="K2030" i="5" s="1"/>
  <c r="J2031" i="2"/>
  <c r="K2031" i="5" s="1"/>
  <c r="J2032" i="2"/>
  <c r="K2032" i="5" s="1"/>
  <c r="J2033" i="2"/>
  <c r="K2033" i="5" s="1"/>
  <c r="J2034" i="2"/>
  <c r="K2034" i="5" s="1"/>
  <c r="J2035" i="2"/>
  <c r="K2035" i="5" s="1"/>
  <c r="J2036" i="2"/>
  <c r="K2036" i="5" s="1"/>
  <c r="J2037" i="2"/>
  <c r="K2037" i="5" s="1"/>
  <c r="J2038" i="2"/>
  <c r="K2038" i="5" s="1"/>
  <c r="J2039" i="2"/>
  <c r="K2039" i="5" s="1"/>
  <c r="J2040" i="2"/>
  <c r="K2040" i="5" s="1"/>
  <c r="J2041" i="2"/>
  <c r="K2041" i="5" s="1"/>
  <c r="J2042" i="2"/>
  <c r="K2042" i="5" s="1"/>
  <c r="J2043" i="2"/>
  <c r="K2043" i="5" s="1"/>
  <c r="J2044" i="2"/>
  <c r="K2044" i="5" s="1"/>
  <c r="J2045" i="2"/>
  <c r="K2045" i="5" s="1"/>
  <c r="J2046" i="2"/>
  <c r="K2046" i="5" s="1"/>
  <c r="J2047" i="2"/>
  <c r="K2047" i="5" s="1"/>
  <c r="J2048" i="2"/>
  <c r="K2048" i="5" s="1"/>
  <c r="J2049" i="2"/>
  <c r="K2049" i="5" s="1"/>
  <c r="J2050" i="2"/>
  <c r="K2050" i="5" s="1"/>
  <c r="J2051" i="2"/>
  <c r="K2051" i="5" s="1"/>
  <c r="J2052" i="2"/>
  <c r="K2052" i="5" s="1"/>
  <c r="J2053" i="2"/>
  <c r="K2053" i="5" s="1"/>
  <c r="J2054" i="2"/>
  <c r="K2054" i="5" s="1"/>
  <c r="J2055" i="2"/>
  <c r="K2055" i="5" s="1"/>
  <c r="J2056" i="2"/>
  <c r="K2056" i="5" s="1"/>
  <c r="J2057" i="2"/>
  <c r="K2057" i="5" s="1"/>
  <c r="J2058" i="2"/>
  <c r="K2058" i="5" s="1"/>
  <c r="J2059" i="2"/>
  <c r="K2059" i="5" s="1"/>
  <c r="J2060" i="2"/>
  <c r="K2060" i="5" s="1"/>
  <c r="J2061" i="2"/>
  <c r="K2061" i="5" s="1"/>
  <c r="J2062" i="2"/>
  <c r="K2062" i="5" s="1"/>
  <c r="J2063" i="2"/>
  <c r="K2063" i="5" s="1"/>
  <c r="J2064" i="2"/>
  <c r="K2064" i="5" s="1"/>
  <c r="J2065" i="2"/>
  <c r="K2065" i="5" s="1"/>
  <c r="J2066" i="2"/>
  <c r="K2066" i="5" s="1"/>
  <c r="J2067" i="2"/>
  <c r="K2067" i="5" s="1"/>
  <c r="J2068" i="2"/>
  <c r="K2068" i="5" s="1"/>
  <c r="J2069" i="2"/>
  <c r="K2069" i="5" s="1"/>
  <c r="J2070" i="2"/>
  <c r="K2070" i="5" s="1"/>
  <c r="J2071" i="2"/>
  <c r="K2071" i="5" s="1"/>
  <c r="J2072" i="2"/>
  <c r="K2072" i="5" s="1"/>
  <c r="J2073" i="2"/>
  <c r="K2073" i="5" s="1"/>
  <c r="J2074" i="2"/>
  <c r="K2074" i="5" s="1"/>
  <c r="J2075" i="2"/>
  <c r="K2075" i="5" s="1"/>
  <c r="J2076" i="2"/>
  <c r="K2076" i="5" s="1"/>
  <c r="J2077" i="2"/>
  <c r="K2077" i="5" s="1"/>
  <c r="J2078" i="2"/>
  <c r="K2078" i="5" s="1"/>
  <c r="J2079" i="2"/>
  <c r="K2079" i="5" s="1"/>
  <c r="J2080" i="2"/>
  <c r="K2080" i="5" s="1"/>
  <c r="J2081" i="2"/>
  <c r="K2081" i="5" s="1"/>
  <c r="J2082" i="2"/>
  <c r="K2082" i="5" s="1"/>
  <c r="J2083" i="2"/>
  <c r="K2083" i="5" s="1"/>
  <c r="J2084" i="2"/>
  <c r="K2084" i="5" s="1"/>
  <c r="J2085" i="2"/>
  <c r="K2085" i="5" s="1"/>
  <c r="J2086" i="2"/>
  <c r="K2086" i="5" s="1"/>
  <c r="J2087" i="2"/>
  <c r="K2087" i="5" s="1"/>
  <c r="J2088" i="2"/>
  <c r="K2088" i="5" s="1"/>
  <c r="J2089" i="2"/>
  <c r="K2089" i="5" s="1"/>
  <c r="J2090" i="2"/>
  <c r="K2090" i="5" s="1"/>
  <c r="J2091" i="2"/>
  <c r="K2091" i="5" s="1"/>
  <c r="J2092" i="2"/>
  <c r="K2092" i="5" s="1"/>
  <c r="J2093" i="2"/>
  <c r="K2093" i="5" s="1"/>
  <c r="J2094" i="2"/>
  <c r="K2094" i="5" s="1"/>
  <c r="J2095" i="2"/>
  <c r="K2095" i="5" s="1"/>
  <c r="J2096" i="2"/>
  <c r="K2096" i="5" s="1"/>
  <c r="J2097" i="2"/>
  <c r="K2097" i="5" s="1"/>
  <c r="J2098" i="2"/>
  <c r="K2098" i="5" s="1"/>
  <c r="J2099" i="2"/>
  <c r="K2099" i="5" s="1"/>
  <c r="J2100" i="2"/>
  <c r="K2100" i="5" s="1"/>
  <c r="J2101" i="2"/>
  <c r="K2101" i="5" s="1"/>
  <c r="J2102" i="2"/>
  <c r="K2102" i="5" s="1"/>
  <c r="J2103" i="2"/>
  <c r="K2103" i="5" s="1"/>
  <c r="J2104" i="2"/>
  <c r="K2104" i="5" s="1"/>
  <c r="J2105" i="2"/>
  <c r="K2105" i="5" s="1"/>
  <c r="J2106" i="2"/>
  <c r="K2106" i="5" s="1"/>
  <c r="J2107" i="2"/>
  <c r="K2107" i="5" s="1"/>
  <c r="J2108" i="2"/>
  <c r="K2108" i="5" s="1"/>
  <c r="J2109" i="2"/>
  <c r="K2109" i="5" s="1"/>
  <c r="J2110" i="2"/>
  <c r="K2110" i="5" s="1"/>
  <c r="J2111" i="2"/>
  <c r="K2111" i="5" s="1"/>
  <c r="J2112" i="2"/>
  <c r="K2112" i="5" s="1"/>
  <c r="J2113" i="2"/>
  <c r="K2113" i="5" s="1"/>
  <c r="J2114" i="2"/>
  <c r="K2114" i="5" s="1"/>
  <c r="J2115" i="2"/>
  <c r="K2115" i="5" s="1"/>
  <c r="J2116" i="2"/>
  <c r="K2116" i="5" s="1"/>
  <c r="J2117" i="2"/>
  <c r="K2117" i="5" s="1"/>
  <c r="J2118" i="2"/>
  <c r="K2118" i="5" s="1"/>
  <c r="J2119" i="2"/>
  <c r="K2119" i="5" s="1"/>
  <c r="J2120" i="2"/>
  <c r="K2120" i="5" s="1"/>
  <c r="J2121" i="2"/>
  <c r="K2121" i="5" s="1"/>
  <c r="J2122" i="2"/>
  <c r="K2122" i="5" s="1"/>
  <c r="J2123" i="2"/>
  <c r="K2123" i="5" s="1"/>
  <c r="J2124" i="2"/>
  <c r="K2124" i="5" s="1"/>
  <c r="J2125" i="2"/>
  <c r="K2125" i="5" s="1"/>
  <c r="J2126" i="2"/>
  <c r="K2126" i="5" s="1"/>
  <c r="J2127" i="2"/>
  <c r="K2127" i="5" s="1"/>
  <c r="J2128" i="2"/>
  <c r="K2128" i="5" s="1"/>
  <c r="J2129" i="2"/>
  <c r="K2129" i="5" s="1"/>
  <c r="J2130" i="2"/>
  <c r="K2130" i="5" s="1"/>
  <c r="J2131" i="2"/>
  <c r="K2131" i="5" s="1"/>
  <c r="J2132" i="2"/>
  <c r="K2132" i="5" s="1"/>
  <c r="J2133" i="2"/>
  <c r="K2133" i="5" s="1"/>
  <c r="J2134" i="2"/>
  <c r="K2134" i="5" s="1"/>
  <c r="J2135" i="2"/>
  <c r="K2135" i="5" s="1"/>
  <c r="J2136" i="2"/>
  <c r="K2136" i="5" s="1"/>
  <c r="J2137" i="2"/>
  <c r="K2137" i="5" s="1"/>
  <c r="J2138" i="2"/>
  <c r="K2138" i="5" s="1"/>
  <c r="J2139" i="2"/>
  <c r="K2139" i="5" s="1"/>
  <c r="J2140" i="2"/>
  <c r="K2140" i="5" s="1"/>
  <c r="J2141" i="2"/>
  <c r="K2141" i="5" s="1"/>
  <c r="J2142" i="2"/>
  <c r="K2142" i="5" s="1"/>
  <c r="J2143" i="2"/>
  <c r="K2143" i="5" s="1"/>
  <c r="J2144" i="2"/>
  <c r="K2144" i="5" s="1"/>
  <c r="J2145" i="2"/>
  <c r="K2145" i="5" s="1"/>
  <c r="J2146" i="2"/>
  <c r="K2146" i="5" s="1"/>
  <c r="J2147" i="2"/>
  <c r="K2147" i="5" s="1"/>
  <c r="J2148" i="2"/>
  <c r="K2148" i="5" s="1"/>
  <c r="J2149" i="2"/>
  <c r="K2149" i="5" s="1"/>
  <c r="J2150" i="2"/>
  <c r="K2150" i="5" s="1"/>
  <c r="J2151" i="2"/>
  <c r="K2151" i="5" s="1"/>
  <c r="J2152" i="2"/>
  <c r="K2152" i="5" s="1"/>
  <c r="J2153" i="2"/>
  <c r="K2153" i="5" s="1"/>
  <c r="J2154" i="2"/>
  <c r="K2154" i="5" s="1"/>
  <c r="J2155" i="2"/>
  <c r="K2155" i="5" s="1"/>
  <c r="J2156" i="2"/>
  <c r="K2156" i="5" s="1"/>
  <c r="J2157" i="2"/>
  <c r="K2157" i="5" s="1"/>
  <c r="J2158" i="2"/>
  <c r="K2158" i="5" s="1"/>
  <c r="J2159" i="2"/>
  <c r="K2159" i="5" s="1"/>
  <c r="J2160" i="2"/>
  <c r="K2160" i="5" s="1"/>
  <c r="J2161" i="2"/>
  <c r="K2161" i="5" s="1"/>
  <c r="J2162" i="2"/>
  <c r="K2162" i="5" s="1"/>
  <c r="J2163" i="2"/>
  <c r="K2163" i="5" s="1"/>
  <c r="J2164" i="2"/>
  <c r="K2164" i="5" s="1"/>
  <c r="J2165" i="2"/>
  <c r="K2165" i="5" s="1"/>
  <c r="J2166" i="2"/>
  <c r="K2166" i="5" s="1"/>
  <c r="J2167" i="2"/>
  <c r="K2167" i="5" s="1"/>
  <c r="J2168" i="2"/>
  <c r="K2168" i="5" s="1"/>
  <c r="J2169" i="2"/>
  <c r="K2169" i="5" s="1"/>
  <c r="J2170" i="2"/>
  <c r="K2170" i="5" s="1"/>
  <c r="J2171" i="2"/>
  <c r="K2171" i="5" s="1"/>
  <c r="J2172" i="2"/>
  <c r="K2172" i="5" s="1"/>
  <c r="J2173" i="2"/>
  <c r="K2173" i="5" s="1"/>
  <c r="J2174" i="2"/>
  <c r="K2174" i="5" s="1"/>
  <c r="J2175" i="2"/>
  <c r="K2175" i="5" s="1"/>
  <c r="J2176" i="2"/>
  <c r="K2176" i="5" s="1"/>
  <c r="J2177" i="2"/>
  <c r="K2177" i="5" s="1"/>
  <c r="J2178" i="2"/>
  <c r="K2178" i="5" s="1"/>
  <c r="J2179" i="2"/>
  <c r="K2179" i="5" s="1"/>
  <c r="J2180" i="2"/>
  <c r="K2180" i="5" s="1"/>
  <c r="J2181" i="2"/>
  <c r="K2181" i="5" s="1"/>
  <c r="J2182" i="2"/>
  <c r="K2182" i="5" s="1"/>
  <c r="J2183" i="2"/>
  <c r="K2183" i="5" s="1"/>
  <c r="J2184" i="2"/>
  <c r="K2184" i="5" s="1"/>
  <c r="J2185" i="2"/>
  <c r="K2185" i="5" s="1"/>
  <c r="J2186" i="2"/>
  <c r="K2186" i="5" s="1"/>
  <c r="J2187" i="2"/>
  <c r="K2187" i="5" s="1"/>
  <c r="J2188" i="2"/>
  <c r="K2188" i="5" s="1"/>
  <c r="J2189" i="2"/>
  <c r="K2189" i="5" s="1"/>
  <c r="J2190" i="2"/>
  <c r="K2190" i="5" s="1"/>
  <c r="J2191" i="2"/>
  <c r="K2191" i="5" s="1"/>
  <c r="J2192" i="2"/>
  <c r="K2192" i="5" s="1"/>
  <c r="J2193" i="2"/>
  <c r="K2193" i="5" s="1"/>
  <c r="J2194" i="2"/>
  <c r="K2194" i="5" s="1"/>
  <c r="J2195" i="2"/>
  <c r="K2195" i="5" s="1"/>
  <c r="J2196" i="2"/>
  <c r="K2196" i="5" s="1"/>
  <c r="J2197" i="2"/>
  <c r="K2197" i="5" s="1"/>
  <c r="J2198" i="2"/>
  <c r="K2198" i="5" s="1"/>
  <c r="J2199" i="2"/>
  <c r="K2199" i="5" s="1"/>
  <c r="J2200" i="2"/>
  <c r="K2200" i="5" s="1"/>
  <c r="J2201" i="2"/>
  <c r="K2201" i="5" s="1"/>
  <c r="J2202" i="2"/>
  <c r="K2202" i="5" s="1"/>
  <c r="J2203" i="2"/>
  <c r="K2203" i="5" s="1"/>
  <c r="J2204" i="2"/>
  <c r="K2204" i="5" s="1"/>
  <c r="J2205" i="2"/>
  <c r="K2205" i="5" s="1"/>
  <c r="J2206" i="2"/>
  <c r="K2206" i="5" s="1"/>
  <c r="J2207" i="2"/>
  <c r="K2207" i="5" s="1"/>
  <c r="J2208" i="2"/>
  <c r="K2208" i="5" s="1"/>
  <c r="J2209" i="2"/>
  <c r="K2209" i="5" s="1"/>
  <c r="J2210" i="2"/>
  <c r="K2210" i="5" s="1"/>
  <c r="J2211" i="2"/>
  <c r="K2211" i="5" s="1"/>
  <c r="J2212" i="2"/>
  <c r="K2212" i="5" s="1"/>
  <c r="J2213" i="2"/>
  <c r="K2213" i="5" s="1"/>
  <c r="J2214" i="2"/>
  <c r="K2214" i="5" s="1"/>
  <c r="J2215" i="2"/>
  <c r="K2215" i="5" s="1"/>
  <c r="J2216" i="2"/>
  <c r="K2216" i="5" s="1"/>
  <c r="J2217" i="2"/>
  <c r="K2217" i="5" s="1"/>
  <c r="J2218" i="2"/>
  <c r="K2218" i="5" s="1"/>
  <c r="J2219" i="2"/>
  <c r="K2219" i="5" s="1"/>
  <c r="J2220" i="2"/>
  <c r="K2220" i="5" s="1"/>
  <c r="J2221" i="2"/>
  <c r="K2221" i="5" s="1"/>
  <c r="J2222" i="2"/>
  <c r="K2222" i="5" s="1"/>
  <c r="J2223" i="2"/>
  <c r="K2223" i="5" s="1"/>
  <c r="J2224" i="2"/>
  <c r="K2224" i="5" s="1"/>
  <c r="J2225" i="2"/>
  <c r="K2225" i="5" s="1"/>
  <c r="J2226" i="2"/>
  <c r="K2226" i="5" s="1"/>
  <c r="J2227" i="2"/>
  <c r="K2227" i="5" s="1"/>
  <c r="J2228" i="2"/>
  <c r="K2228" i="5" s="1"/>
  <c r="J2229" i="2"/>
  <c r="K2229" i="5" s="1"/>
  <c r="J2230" i="2"/>
  <c r="K2230" i="5" s="1"/>
  <c r="J2231" i="2"/>
  <c r="K2231" i="5" s="1"/>
  <c r="J2232" i="2"/>
  <c r="K2232" i="5" s="1"/>
  <c r="J2233" i="2"/>
  <c r="K2233" i="5" s="1"/>
  <c r="J2234" i="2"/>
  <c r="K2234" i="5" s="1"/>
  <c r="J2235" i="2"/>
  <c r="K2235" i="5" s="1"/>
  <c r="J2236" i="2"/>
  <c r="K2236" i="5" s="1"/>
  <c r="J2237" i="2"/>
  <c r="K2237" i="5" s="1"/>
  <c r="J2238" i="2"/>
  <c r="K2238" i="5" s="1"/>
  <c r="J2239" i="2"/>
  <c r="K2239" i="5" s="1"/>
  <c r="J2240" i="2"/>
  <c r="K2240" i="5" s="1"/>
  <c r="J2241" i="2"/>
  <c r="K2241" i="5" s="1"/>
  <c r="J2242" i="2"/>
  <c r="K2242" i="5" s="1"/>
  <c r="J2243" i="2"/>
  <c r="K2243" i="5" s="1"/>
  <c r="J2244" i="2"/>
  <c r="K2244" i="5" s="1"/>
  <c r="J2245" i="2"/>
  <c r="K2245" i="5" s="1"/>
  <c r="J2246" i="2"/>
  <c r="K2246" i="5" s="1"/>
  <c r="J2247" i="2"/>
  <c r="K2247" i="5" s="1"/>
  <c r="J2248" i="2"/>
  <c r="K2248" i="5" s="1"/>
  <c r="J2249" i="2"/>
  <c r="K2249" i="5" s="1"/>
  <c r="J2250" i="2"/>
  <c r="K2250" i="5" s="1"/>
  <c r="J2251" i="2"/>
  <c r="K2251" i="5" s="1"/>
  <c r="J2252" i="2"/>
  <c r="K2252" i="5" s="1"/>
  <c r="J2253" i="2"/>
  <c r="K2253" i="5" s="1"/>
  <c r="J2254" i="2"/>
  <c r="K2254" i="5" s="1"/>
  <c r="J2255" i="2"/>
  <c r="K2255" i="5" s="1"/>
  <c r="J2256" i="2"/>
  <c r="K2256" i="5" s="1"/>
  <c r="J2257" i="2"/>
  <c r="K2257" i="5" s="1"/>
  <c r="J2258" i="2"/>
  <c r="K2258" i="5" s="1"/>
  <c r="J2259" i="2"/>
  <c r="K2259" i="5" s="1"/>
  <c r="J2260" i="2"/>
  <c r="K2260" i="5" s="1"/>
  <c r="J2261" i="2"/>
  <c r="K2261" i="5" s="1"/>
  <c r="J2262" i="2"/>
  <c r="K2262" i="5" s="1"/>
  <c r="J2263" i="2"/>
  <c r="K2263" i="5" s="1"/>
  <c r="J2264" i="2"/>
  <c r="K2264" i="5" s="1"/>
  <c r="J2265" i="2"/>
  <c r="K2265" i="5" s="1"/>
  <c r="J2266" i="2"/>
  <c r="K2266" i="5" s="1"/>
  <c r="J2267" i="2"/>
  <c r="K2267" i="5" s="1"/>
  <c r="J2268" i="2"/>
  <c r="K2268" i="5" s="1"/>
  <c r="J2269" i="2"/>
  <c r="K2269" i="5" s="1"/>
  <c r="J2270" i="2"/>
  <c r="K2270" i="5" s="1"/>
  <c r="J2271" i="2"/>
  <c r="K2271" i="5" s="1"/>
  <c r="J2272" i="2"/>
  <c r="K2272" i="5" s="1"/>
  <c r="J2273" i="2"/>
  <c r="K2273" i="5" s="1"/>
  <c r="J2274" i="2"/>
  <c r="K2274" i="5" s="1"/>
  <c r="J2275" i="2"/>
  <c r="K2275" i="5" s="1"/>
  <c r="J2276" i="2"/>
  <c r="K2276" i="5" s="1"/>
  <c r="J2277" i="2"/>
  <c r="K2277" i="5" s="1"/>
  <c r="J2278" i="2"/>
  <c r="K2278" i="5" s="1"/>
  <c r="J2279" i="2"/>
  <c r="K2279" i="5" s="1"/>
  <c r="J2280" i="2"/>
  <c r="K2280" i="5" s="1"/>
  <c r="J2281" i="2"/>
  <c r="K2281" i="5" s="1"/>
  <c r="J2282" i="2"/>
  <c r="K2282" i="5" s="1"/>
  <c r="J2283" i="2"/>
  <c r="K2283" i="5" s="1"/>
  <c r="J2284" i="2"/>
  <c r="K2284" i="5" s="1"/>
  <c r="J2285" i="2"/>
  <c r="K2285" i="5" s="1"/>
  <c r="J2286" i="2"/>
  <c r="K2286" i="5" s="1"/>
  <c r="J2287" i="2"/>
  <c r="K2287" i="5" s="1"/>
  <c r="J2288" i="2"/>
  <c r="K2288" i="5" s="1"/>
  <c r="J2289" i="2"/>
  <c r="K2289" i="5" s="1"/>
  <c r="J2290" i="2"/>
  <c r="K2290" i="5" s="1"/>
  <c r="J2291" i="2"/>
  <c r="K2291" i="5" s="1"/>
  <c r="J2292" i="2"/>
  <c r="K2292" i="5" s="1"/>
  <c r="J2293" i="2"/>
  <c r="K2293" i="5" s="1"/>
  <c r="J2294" i="2"/>
  <c r="K2294" i="5" s="1"/>
  <c r="J2295" i="2"/>
  <c r="K2295" i="5" s="1"/>
  <c r="J2296" i="2"/>
  <c r="K2296" i="5" s="1"/>
  <c r="J2297" i="2"/>
  <c r="K2297" i="5" s="1"/>
  <c r="J2298" i="2"/>
  <c r="K2298" i="5" s="1"/>
  <c r="J2299" i="2"/>
  <c r="K2299" i="5" s="1"/>
  <c r="J2300" i="2"/>
  <c r="K2300" i="5" s="1"/>
  <c r="J2301" i="2"/>
  <c r="K2301" i="5" s="1"/>
  <c r="J2302" i="2"/>
  <c r="K2302" i="5" s="1"/>
  <c r="J2303" i="2"/>
  <c r="K2303" i="5" s="1"/>
  <c r="J2304" i="2"/>
  <c r="K2304" i="5" s="1"/>
  <c r="J2305" i="2"/>
  <c r="K2305" i="5" s="1"/>
  <c r="J2306" i="2"/>
  <c r="K2306" i="5" s="1"/>
  <c r="J2307" i="2"/>
  <c r="K2307" i="5" s="1"/>
  <c r="J2308" i="2"/>
  <c r="K2308" i="5" s="1"/>
  <c r="J2309" i="2"/>
  <c r="K2309" i="5" s="1"/>
  <c r="J2310" i="2"/>
  <c r="K2310" i="5" s="1"/>
  <c r="J2311" i="2"/>
  <c r="K2311" i="5" s="1"/>
  <c r="J2312" i="2"/>
  <c r="K2312" i="5" s="1"/>
  <c r="J2313" i="2"/>
  <c r="K2313" i="5" s="1"/>
  <c r="J2314" i="2"/>
  <c r="K2314" i="5" s="1"/>
  <c r="J2315" i="2"/>
  <c r="K2315" i="5" s="1"/>
  <c r="J2316" i="2"/>
  <c r="K2316" i="5" s="1"/>
  <c r="J2317" i="2"/>
  <c r="K2317" i="5" s="1"/>
  <c r="J2318" i="2"/>
  <c r="K2318" i="5" s="1"/>
  <c r="J2319" i="2"/>
  <c r="K2319" i="5" s="1"/>
  <c r="J2320" i="2"/>
  <c r="K2320" i="5" s="1"/>
  <c r="J2321" i="2"/>
  <c r="K2321" i="5" s="1"/>
  <c r="J2322" i="2"/>
  <c r="K2322" i="5" s="1"/>
  <c r="J2323" i="2"/>
  <c r="K2323" i="5" s="1"/>
  <c r="J2324" i="2"/>
  <c r="K2324" i="5" s="1"/>
  <c r="J2325" i="2"/>
  <c r="K2325" i="5" s="1"/>
  <c r="J2326" i="2"/>
  <c r="K2326" i="5" s="1"/>
  <c r="J2327" i="2"/>
  <c r="K2327" i="5" s="1"/>
  <c r="J2328" i="2"/>
  <c r="K2328" i="5" s="1"/>
  <c r="J2329" i="2"/>
  <c r="K2329" i="5" s="1"/>
  <c r="J2330" i="2"/>
  <c r="K2330" i="5" s="1"/>
  <c r="J2331" i="2"/>
  <c r="K2331" i="5" s="1"/>
  <c r="J2332" i="2"/>
  <c r="K2332" i="5" s="1"/>
  <c r="J2333" i="2"/>
  <c r="K2333" i="5" s="1"/>
  <c r="J2334" i="2"/>
  <c r="K2334" i="5" s="1"/>
  <c r="J2335" i="2"/>
  <c r="K2335" i="5" s="1"/>
  <c r="J2336" i="2"/>
  <c r="K2336" i="5" s="1"/>
  <c r="J2" i="2"/>
  <c r="K2" i="5" s="1"/>
  <c r="I3" i="2"/>
  <c r="J3" i="5" s="1"/>
  <c r="I4" i="2"/>
  <c r="J4" i="5" s="1"/>
  <c r="I5" i="2"/>
  <c r="J5" i="5" s="1"/>
  <c r="I6" i="2"/>
  <c r="J6" i="5" s="1"/>
  <c r="I7" i="2"/>
  <c r="J7" i="5" s="1"/>
  <c r="I8" i="2"/>
  <c r="J8" i="5" s="1"/>
  <c r="I9" i="2"/>
  <c r="J9" i="5" s="1"/>
  <c r="I10" i="2"/>
  <c r="J10" i="5" s="1"/>
  <c r="I11" i="2"/>
  <c r="J11" i="5" s="1"/>
  <c r="I12" i="2"/>
  <c r="J12" i="5" s="1"/>
  <c r="I13" i="2"/>
  <c r="J13" i="5" s="1"/>
  <c r="I14" i="2"/>
  <c r="J14" i="5" s="1"/>
  <c r="I15" i="2"/>
  <c r="J15" i="5" s="1"/>
  <c r="I16" i="2"/>
  <c r="J16" i="5" s="1"/>
  <c r="I17" i="2"/>
  <c r="J17" i="5" s="1"/>
  <c r="I18" i="2"/>
  <c r="J18" i="5" s="1"/>
  <c r="I19" i="2"/>
  <c r="J19" i="5" s="1"/>
  <c r="I20" i="2"/>
  <c r="J20" i="5" s="1"/>
  <c r="I21" i="2"/>
  <c r="J21" i="5" s="1"/>
  <c r="I22" i="2"/>
  <c r="J22" i="5" s="1"/>
  <c r="I23" i="2"/>
  <c r="J23" i="5" s="1"/>
  <c r="I24" i="2"/>
  <c r="J24" i="5" s="1"/>
  <c r="I25" i="2"/>
  <c r="J25" i="5" s="1"/>
  <c r="I26" i="2"/>
  <c r="J26" i="5" s="1"/>
  <c r="I27" i="2"/>
  <c r="J27" i="5" s="1"/>
  <c r="I28" i="2"/>
  <c r="J28" i="5" s="1"/>
  <c r="I29" i="2"/>
  <c r="J29" i="5" s="1"/>
  <c r="I30" i="2"/>
  <c r="J30" i="5" s="1"/>
  <c r="I31" i="2"/>
  <c r="J31" i="5" s="1"/>
  <c r="I32" i="2"/>
  <c r="J32" i="5" s="1"/>
  <c r="I33" i="2"/>
  <c r="J33" i="5" s="1"/>
  <c r="I34" i="2"/>
  <c r="J34" i="5" s="1"/>
  <c r="I35" i="2"/>
  <c r="J35" i="5" s="1"/>
  <c r="I36" i="2"/>
  <c r="J36" i="5" s="1"/>
  <c r="I37" i="2"/>
  <c r="J37" i="5" s="1"/>
  <c r="I38" i="2"/>
  <c r="J38" i="5" s="1"/>
  <c r="I39" i="2"/>
  <c r="J39" i="5" s="1"/>
  <c r="I40" i="2"/>
  <c r="J40" i="5" s="1"/>
  <c r="I41" i="2"/>
  <c r="J41" i="5" s="1"/>
  <c r="I42" i="2"/>
  <c r="J42" i="5" s="1"/>
  <c r="I43" i="2"/>
  <c r="J43" i="5" s="1"/>
  <c r="I44" i="2"/>
  <c r="J44" i="5" s="1"/>
  <c r="I45" i="2"/>
  <c r="J45" i="5" s="1"/>
  <c r="I46" i="2"/>
  <c r="J46" i="5" s="1"/>
  <c r="I47" i="2"/>
  <c r="J47" i="5" s="1"/>
  <c r="I48" i="2"/>
  <c r="J48" i="5" s="1"/>
  <c r="I49" i="2"/>
  <c r="J49" i="5" s="1"/>
  <c r="I50" i="2"/>
  <c r="J50" i="5" s="1"/>
  <c r="I51" i="2"/>
  <c r="J51" i="5" s="1"/>
  <c r="I52" i="2"/>
  <c r="J52" i="5" s="1"/>
  <c r="I53" i="2"/>
  <c r="J53" i="5" s="1"/>
  <c r="I54" i="2"/>
  <c r="J54" i="5" s="1"/>
  <c r="I55" i="2"/>
  <c r="J55" i="5" s="1"/>
  <c r="I56" i="2"/>
  <c r="J56" i="5" s="1"/>
  <c r="I57" i="2"/>
  <c r="J57" i="5" s="1"/>
  <c r="I58" i="2"/>
  <c r="J58" i="5" s="1"/>
  <c r="I59" i="2"/>
  <c r="J59" i="5" s="1"/>
  <c r="I60" i="2"/>
  <c r="J60" i="5" s="1"/>
  <c r="I61" i="2"/>
  <c r="J61" i="5" s="1"/>
  <c r="I62" i="2"/>
  <c r="J62" i="5" s="1"/>
  <c r="I63" i="2"/>
  <c r="J63" i="5" s="1"/>
  <c r="I64" i="2"/>
  <c r="J64" i="5" s="1"/>
  <c r="I65" i="2"/>
  <c r="J65" i="5" s="1"/>
  <c r="I66" i="2"/>
  <c r="J66" i="5" s="1"/>
  <c r="I67" i="2"/>
  <c r="J67" i="5" s="1"/>
  <c r="I68" i="2"/>
  <c r="J68" i="5" s="1"/>
  <c r="I69" i="2"/>
  <c r="J69" i="5" s="1"/>
  <c r="I70" i="2"/>
  <c r="J70" i="5" s="1"/>
  <c r="I71" i="2"/>
  <c r="J71" i="5" s="1"/>
  <c r="I72" i="2"/>
  <c r="J72" i="5" s="1"/>
  <c r="I73" i="2"/>
  <c r="J73" i="5" s="1"/>
  <c r="I74" i="2"/>
  <c r="J74" i="5" s="1"/>
  <c r="I75" i="2"/>
  <c r="J75" i="5" s="1"/>
  <c r="I76" i="2"/>
  <c r="J76" i="5" s="1"/>
  <c r="I77" i="2"/>
  <c r="J77" i="5" s="1"/>
  <c r="I78" i="2"/>
  <c r="J78" i="5" s="1"/>
  <c r="I79" i="2"/>
  <c r="J79" i="5" s="1"/>
  <c r="I80" i="2"/>
  <c r="J80" i="5" s="1"/>
  <c r="I81" i="2"/>
  <c r="J81" i="5" s="1"/>
  <c r="I82" i="2"/>
  <c r="J82" i="5" s="1"/>
  <c r="I83" i="2"/>
  <c r="J83" i="5" s="1"/>
  <c r="I84" i="2"/>
  <c r="J84" i="5" s="1"/>
  <c r="I85" i="2"/>
  <c r="J85" i="5" s="1"/>
  <c r="I86" i="2"/>
  <c r="J86" i="5" s="1"/>
  <c r="I87" i="2"/>
  <c r="J87" i="5" s="1"/>
  <c r="I88" i="2"/>
  <c r="J88" i="5" s="1"/>
  <c r="I89" i="2"/>
  <c r="J89" i="5" s="1"/>
  <c r="I90" i="2"/>
  <c r="J90" i="5" s="1"/>
  <c r="I91" i="2"/>
  <c r="J91" i="5" s="1"/>
  <c r="I92" i="2"/>
  <c r="J92" i="5" s="1"/>
  <c r="I93" i="2"/>
  <c r="J93" i="5" s="1"/>
  <c r="I94" i="2"/>
  <c r="J94" i="5" s="1"/>
  <c r="I95" i="2"/>
  <c r="J95" i="5" s="1"/>
  <c r="I96" i="2"/>
  <c r="J96" i="5" s="1"/>
  <c r="I97" i="2"/>
  <c r="J97" i="5" s="1"/>
  <c r="I98" i="2"/>
  <c r="J98" i="5" s="1"/>
  <c r="I99" i="2"/>
  <c r="J99" i="5" s="1"/>
  <c r="I100" i="2"/>
  <c r="J100" i="5" s="1"/>
  <c r="I101" i="2"/>
  <c r="J101" i="5" s="1"/>
  <c r="I102" i="2"/>
  <c r="J102" i="5" s="1"/>
  <c r="I103" i="2"/>
  <c r="J103" i="5" s="1"/>
  <c r="I104" i="2"/>
  <c r="J104" i="5" s="1"/>
  <c r="I105" i="2"/>
  <c r="J105" i="5" s="1"/>
  <c r="I106" i="2"/>
  <c r="J106" i="5" s="1"/>
  <c r="I107" i="2"/>
  <c r="J107" i="5" s="1"/>
  <c r="I108" i="2"/>
  <c r="J108" i="5" s="1"/>
  <c r="I109" i="2"/>
  <c r="J109" i="5" s="1"/>
  <c r="I110" i="2"/>
  <c r="J110" i="5" s="1"/>
  <c r="I111" i="2"/>
  <c r="J111" i="5" s="1"/>
  <c r="I112" i="2"/>
  <c r="J112" i="5" s="1"/>
  <c r="I113" i="2"/>
  <c r="J113" i="5" s="1"/>
  <c r="I114" i="2"/>
  <c r="J114" i="5" s="1"/>
  <c r="I115" i="2"/>
  <c r="J115" i="5" s="1"/>
  <c r="I116" i="2"/>
  <c r="J116" i="5" s="1"/>
  <c r="I117" i="2"/>
  <c r="J117" i="5" s="1"/>
  <c r="I118" i="2"/>
  <c r="J118" i="5" s="1"/>
  <c r="I119" i="2"/>
  <c r="J119" i="5" s="1"/>
  <c r="I120" i="2"/>
  <c r="J120" i="5" s="1"/>
  <c r="I121" i="2"/>
  <c r="J121" i="5" s="1"/>
  <c r="I122" i="2"/>
  <c r="J122" i="5" s="1"/>
  <c r="I123" i="2"/>
  <c r="J123" i="5" s="1"/>
  <c r="I124" i="2"/>
  <c r="J124" i="5" s="1"/>
  <c r="I125" i="2"/>
  <c r="J125" i="5" s="1"/>
  <c r="I126" i="2"/>
  <c r="J126" i="5" s="1"/>
  <c r="I127" i="2"/>
  <c r="J127" i="5" s="1"/>
  <c r="I128" i="2"/>
  <c r="J128" i="5" s="1"/>
  <c r="I129" i="2"/>
  <c r="J129" i="5" s="1"/>
  <c r="I130" i="2"/>
  <c r="J130" i="5" s="1"/>
  <c r="I131" i="2"/>
  <c r="J131" i="5" s="1"/>
  <c r="I132" i="2"/>
  <c r="J132" i="5" s="1"/>
  <c r="I133" i="2"/>
  <c r="J133" i="5" s="1"/>
  <c r="I134" i="2"/>
  <c r="J134" i="5" s="1"/>
  <c r="I135" i="2"/>
  <c r="J135" i="5" s="1"/>
  <c r="I136" i="2"/>
  <c r="J136" i="5" s="1"/>
  <c r="I137" i="2"/>
  <c r="J137" i="5" s="1"/>
  <c r="I138" i="2"/>
  <c r="J138" i="5" s="1"/>
  <c r="I139" i="2"/>
  <c r="J139" i="5" s="1"/>
  <c r="I140" i="2"/>
  <c r="J140" i="5" s="1"/>
  <c r="I141" i="2"/>
  <c r="J141" i="5" s="1"/>
  <c r="I142" i="2"/>
  <c r="J142" i="5" s="1"/>
  <c r="I143" i="2"/>
  <c r="J143" i="5" s="1"/>
  <c r="I144" i="2"/>
  <c r="J144" i="5" s="1"/>
  <c r="I145" i="2"/>
  <c r="J145" i="5" s="1"/>
  <c r="I146" i="2"/>
  <c r="J146" i="5" s="1"/>
  <c r="I147" i="2"/>
  <c r="J147" i="5" s="1"/>
  <c r="I148" i="2"/>
  <c r="J148" i="5" s="1"/>
  <c r="I149" i="2"/>
  <c r="J149" i="5" s="1"/>
  <c r="I150" i="2"/>
  <c r="J150" i="5" s="1"/>
  <c r="I151" i="2"/>
  <c r="J151" i="5" s="1"/>
  <c r="I152" i="2"/>
  <c r="J152" i="5" s="1"/>
  <c r="I153" i="2"/>
  <c r="J153" i="5" s="1"/>
  <c r="I154" i="2"/>
  <c r="J154" i="5" s="1"/>
  <c r="I155" i="2"/>
  <c r="J155" i="5" s="1"/>
  <c r="I156" i="2"/>
  <c r="J156" i="5" s="1"/>
  <c r="I157" i="2"/>
  <c r="J157" i="5" s="1"/>
  <c r="I158" i="2"/>
  <c r="J158" i="5" s="1"/>
  <c r="I159" i="2"/>
  <c r="J159" i="5" s="1"/>
  <c r="I160" i="2"/>
  <c r="J160" i="5" s="1"/>
  <c r="I161" i="2"/>
  <c r="J161" i="5" s="1"/>
  <c r="I162" i="2"/>
  <c r="J162" i="5" s="1"/>
  <c r="I163" i="2"/>
  <c r="J163" i="5" s="1"/>
  <c r="I164" i="2"/>
  <c r="J164" i="5" s="1"/>
  <c r="I165" i="2"/>
  <c r="J165" i="5" s="1"/>
  <c r="I166" i="2"/>
  <c r="J166" i="5" s="1"/>
  <c r="I167" i="2"/>
  <c r="J167" i="5" s="1"/>
  <c r="I168" i="2"/>
  <c r="J168" i="5" s="1"/>
  <c r="I169" i="2"/>
  <c r="J169" i="5" s="1"/>
  <c r="I170" i="2"/>
  <c r="J170" i="5" s="1"/>
  <c r="I171" i="2"/>
  <c r="J171" i="5" s="1"/>
  <c r="I172" i="2"/>
  <c r="J172" i="5" s="1"/>
  <c r="I173" i="2"/>
  <c r="J173" i="5" s="1"/>
  <c r="I174" i="2"/>
  <c r="J174" i="5" s="1"/>
  <c r="I175" i="2"/>
  <c r="J175" i="5" s="1"/>
  <c r="I176" i="2"/>
  <c r="J176" i="5" s="1"/>
  <c r="I177" i="2"/>
  <c r="J177" i="5" s="1"/>
  <c r="I178" i="2"/>
  <c r="J178" i="5" s="1"/>
  <c r="I179" i="2"/>
  <c r="J179" i="5" s="1"/>
  <c r="I180" i="2"/>
  <c r="J180" i="5" s="1"/>
  <c r="I181" i="2"/>
  <c r="J181" i="5" s="1"/>
  <c r="I182" i="2"/>
  <c r="J182" i="5" s="1"/>
  <c r="I183" i="2"/>
  <c r="J183" i="5" s="1"/>
  <c r="I184" i="2"/>
  <c r="J184" i="5" s="1"/>
  <c r="I185" i="2"/>
  <c r="J185" i="5" s="1"/>
  <c r="I186" i="2"/>
  <c r="J186" i="5" s="1"/>
  <c r="I187" i="2"/>
  <c r="J187" i="5" s="1"/>
  <c r="I188" i="2"/>
  <c r="J188" i="5" s="1"/>
  <c r="I189" i="2"/>
  <c r="J189" i="5" s="1"/>
  <c r="I190" i="2"/>
  <c r="J190" i="5" s="1"/>
  <c r="I191" i="2"/>
  <c r="J191" i="5" s="1"/>
  <c r="I192" i="2"/>
  <c r="J192" i="5" s="1"/>
  <c r="I193" i="2"/>
  <c r="J193" i="5" s="1"/>
  <c r="I194" i="2"/>
  <c r="J194" i="5" s="1"/>
  <c r="I195" i="2"/>
  <c r="J195" i="5" s="1"/>
  <c r="I196" i="2"/>
  <c r="J196" i="5" s="1"/>
  <c r="I197" i="2"/>
  <c r="J197" i="5" s="1"/>
  <c r="I198" i="2"/>
  <c r="J198" i="5" s="1"/>
  <c r="I199" i="2"/>
  <c r="J199" i="5" s="1"/>
  <c r="I200" i="2"/>
  <c r="J200" i="5" s="1"/>
  <c r="I201" i="2"/>
  <c r="J201" i="5" s="1"/>
  <c r="I202" i="2"/>
  <c r="J202" i="5" s="1"/>
  <c r="I203" i="2"/>
  <c r="J203" i="5" s="1"/>
  <c r="I204" i="2"/>
  <c r="J204" i="5" s="1"/>
  <c r="I205" i="2"/>
  <c r="J205" i="5" s="1"/>
  <c r="I206" i="2"/>
  <c r="J206" i="5" s="1"/>
  <c r="I207" i="2"/>
  <c r="J207" i="5" s="1"/>
  <c r="I208" i="2"/>
  <c r="J208" i="5" s="1"/>
  <c r="I209" i="2"/>
  <c r="J209" i="5" s="1"/>
  <c r="I210" i="2"/>
  <c r="J210" i="5" s="1"/>
  <c r="I211" i="2"/>
  <c r="J211" i="5" s="1"/>
  <c r="I212" i="2"/>
  <c r="J212" i="5" s="1"/>
  <c r="I213" i="2"/>
  <c r="J213" i="5" s="1"/>
  <c r="I214" i="2"/>
  <c r="J214" i="5" s="1"/>
  <c r="I215" i="2"/>
  <c r="J215" i="5" s="1"/>
  <c r="I216" i="2"/>
  <c r="J216" i="5" s="1"/>
  <c r="I217" i="2"/>
  <c r="J217" i="5" s="1"/>
  <c r="I218" i="2"/>
  <c r="J218" i="5" s="1"/>
  <c r="I219" i="2"/>
  <c r="J219" i="5" s="1"/>
  <c r="I220" i="2"/>
  <c r="J220" i="5" s="1"/>
  <c r="I221" i="2"/>
  <c r="J221" i="5" s="1"/>
  <c r="I222" i="2"/>
  <c r="J222" i="5" s="1"/>
  <c r="I223" i="2"/>
  <c r="J223" i="5" s="1"/>
  <c r="I224" i="2"/>
  <c r="J224" i="5" s="1"/>
  <c r="I225" i="2"/>
  <c r="J225" i="5" s="1"/>
  <c r="I226" i="2"/>
  <c r="J226" i="5" s="1"/>
  <c r="I227" i="2"/>
  <c r="J227" i="5" s="1"/>
  <c r="I228" i="2"/>
  <c r="J228" i="5" s="1"/>
  <c r="I229" i="2"/>
  <c r="J229" i="5" s="1"/>
  <c r="I230" i="2"/>
  <c r="J230" i="5" s="1"/>
  <c r="I231" i="2"/>
  <c r="J231" i="5" s="1"/>
  <c r="I232" i="2"/>
  <c r="J232" i="5" s="1"/>
  <c r="I233" i="2"/>
  <c r="J233" i="5" s="1"/>
  <c r="I234" i="2"/>
  <c r="J234" i="5" s="1"/>
  <c r="I235" i="2"/>
  <c r="J235" i="5" s="1"/>
  <c r="I236" i="2"/>
  <c r="J236" i="5" s="1"/>
  <c r="I237" i="2"/>
  <c r="J237" i="5" s="1"/>
  <c r="I238" i="2"/>
  <c r="J238" i="5" s="1"/>
  <c r="I239" i="2"/>
  <c r="J239" i="5" s="1"/>
  <c r="I240" i="2"/>
  <c r="J240" i="5" s="1"/>
  <c r="I241" i="2"/>
  <c r="J241" i="5" s="1"/>
  <c r="I242" i="2"/>
  <c r="J242" i="5" s="1"/>
  <c r="I243" i="2"/>
  <c r="J243" i="5" s="1"/>
  <c r="I244" i="2"/>
  <c r="J244" i="5" s="1"/>
  <c r="I245" i="2"/>
  <c r="J245" i="5" s="1"/>
  <c r="I246" i="2"/>
  <c r="J246" i="5" s="1"/>
  <c r="I247" i="2"/>
  <c r="J247" i="5" s="1"/>
  <c r="I248" i="2"/>
  <c r="J248" i="5" s="1"/>
  <c r="I249" i="2"/>
  <c r="J249" i="5" s="1"/>
  <c r="I250" i="2"/>
  <c r="J250" i="5" s="1"/>
  <c r="I251" i="2"/>
  <c r="J251" i="5" s="1"/>
  <c r="I252" i="2"/>
  <c r="J252" i="5" s="1"/>
  <c r="I253" i="2"/>
  <c r="J253" i="5" s="1"/>
  <c r="I254" i="2"/>
  <c r="J254" i="5" s="1"/>
  <c r="I255" i="2"/>
  <c r="J255" i="5" s="1"/>
  <c r="I256" i="2"/>
  <c r="J256" i="5" s="1"/>
  <c r="I257" i="2"/>
  <c r="J257" i="5" s="1"/>
  <c r="I258" i="2"/>
  <c r="J258" i="5" s="1"/>
  <c r="I259" i="2"/>
  <c r="J259" i="5" s="1"/>
  <c r="I260" i="2"/>
  <c r="J260" i="5" s="1"/>
  <c r="I261" i="2"/>
  <c r="J261" i="5" s="1"/>
  <c r="I262" i="2"/>
  <c r="J262" i="5" s="1"/>
  <c r="I263" i="2"/>
  <c r="J263" i="5" s="1"/>
  <c r="I264" i="2"/>
  <c r="J264" i="5" s="1"/>
  <c r="I265" i="2"/>
  <c r="J265" i="5" s="1"/>
  <c r="I266" i="2"/>
  <c r="J266" i="5" s="1"/>
  <c r="I267" i="2"/>
  <c r="J267" i="5" s="1"/>
  <c r="I268" i="2"/>
  <c r="J268" i="5" s="1"/>
  <c r="I269" i="2"/>
  <c r="J269" i="5" s="1"/>
  <c r="I270" i="2"/>
  <c r="J270" i="5" s="1"/>
  <c r="I271" i="2"/>
  <c r="J271" i="5" s="1"/>
  <c r="I272" i="2"/>
  <c r="J272" i="5" s="1"/>
  <c r="I273" i="2"/>
  <c r="J273" i="5" s="1"/>
  <c r="I274" i="2"/>
  <c r="J274" i="5" s="1"/>
  <c r="I275" i="2"/>
  <c r="J275" i="5" s="1"/>
  <c r="I276" i="2"/>
  <c r="J276" i="5" s="1"/>
  <c r="I277" i="2"/>
  <c r="J277" i="5" s="1"/>
  <c r="I278" i="2"/>
  <c r="J278" i="5" s="1"/>
  <c r="I279" i="2"/>
  <c r="J279" i="5" s="1"/>
  <c r="I280" i="2"/>
  <c r="J280" i="5" s="1"/>
  <c r="I281" i="2"/>
  <c r="J281" i="5" s="1"/>
  <c r="I282" i="2"/>
  <c r="J282" i="5" s="1"/>
  <c r="I283" i="2"/>
  <c r="J283" i="5" s="1"/>
  <c r="I284" i="2"/>
  <c r="J284" i="5" s="1"/>
  <c r="I285" i="2"/>
  <c r="J285" i="5" s="1"/>
  <c r="I286" i="2"/>
  <c r="J286" i="5" s="1"/>
  <c r="I287" i="2"/>
  <c r="J287" i="5" s="1"/>
  <c r="I288" i="2"/>
  <c r="J288" i="5" s="1"/>
  <c r="I289" i="2"/>
  <c r="J289" i="5" s="1"/>
  <c r="I290" i="2"/>
  <c r="J290" i="5" s="1"/>
  <c r="I291" i="2"/>
  <c r="J291" i="5" s="1"/>
  <c r="I292" i="2"/>
  <c r="J292" i="5" s="1"/>
  <c r="I293" i="2"/>
  <c r="J293" i="5" s="1"/>
  <c r="I294" i="2"/>
  <c r="J294" i="5" s="1"/>
  <c r="I295" i="2"/>
  <c r="J295" i="5" s="1"/>
  <c r="I296" i="2"/>
  <c r="J296" i="5" s="1"/>
  <c r="I297" i="2"/>
  <c r="J297" i="5" s="1"/>
  <c r="I298" i="2"/>
  <c r="J298" i="5" s="1"/>
  <c r="I299" i="2"/>
  <c r="J299" i="5" s="1"/>
  <c r="I300" i="2"/>
  <c r="J300" i="5" s="1"/>
  <c r="I301" i="2"/>
  <c r="J301" i="5" s="1"/>
  <c r="I302" i="2"/>
  <c r="J302" i="5" s="1"/>
  <c r="I303" i="2"/>
  <c r="J303" i="5" s="1"/>
  <c r="I304" i="2"/>
  <c r="J304" i="5" s="1"/>
  <c r="I305" i="2"/>
  <c r="J305" i="5" s="1"/>
  <c r="I306" i="2"/>
  <c r="J306" i="5" s="1"/>
  <c r="I307" i="2"/>
  <c r="J307" i="5" s="1"/>
  <c r="I308" i="2"/>
  <c r="J308" i="5" s="1"/>
  <c r="I309" i="2"/>
  <c r="J309" i="5" s="1"/>
  <c r="I310" i="2"/>
  <c r="J310" i="5" s="1"/>
  <c r="I311" i="2"/>
  <c r="J311" i="5" s="1"/>
  <c r="I312" i="2"/>
  <c r="J312" i="5" s="1"/>
  <c r="I313" i="2"/>
  <c r="J313" i="5" s="1"/>
  <c r="I314" i="2"/>
  <c r="J314" i="5" s="1"/>
  <c r="I315" i="2"/>
  <c r="J315" i="5" s="1"/>
  <c r="I316" i="2"/>
  <c r="J316" i="5" s="1"/>
  <c r="I317" i="2"/>
  <c r="J317" i="5" s="1"/>
  <c r="I318" i="2"/>
  <c r="J318" i="5" s="1"/>
  <c r="I319" i="2"/>
  <c r="J319" i="5" s="1"/>
  <c r="I320" i="2"/>
  <c r="J320" i="5" s="1"/>
  <c r="I321" i="2"/>
  <c r="J321" i="5" s="1"/>
  <c r="I322" i="2"/>
  <c r="J322" i="5" s="1"/>
  <c r="I323" i="2"/>
  <c r="J323" i="5" s="1"/>
  <c r="I324" i="2"/>
  <c r="J324" i="5" s="1"/>
  <c r="I325" i="2"/>
  <c r="J325" i="5" s="1"/>
  <c r="I326" i="2"/>
  <c r="J326" i="5" s="1"/>
  <c r="I327" i="2"/>
  <c r="J327" i="5" s="1"/>
  <c r="I328" i="2"/>
  <c r="J328" i="5" s="1"/>
  <c r="I329" i="2"/>
  <c r="J329" i="5" s="1"/>
  <c r="I330" i="2"/>
  <c r="J330" i="5" s="1"/>
  <c r="I331" i="2"/>
  <c r="J331" i="5" s="1"/>
  <c r="I332" i="2"/>
  <c r="J332" i="5" s="1"/>
  <c r="I333" i="2"/>
  <c r="J333" i="5" s="1"/>
  <c r="I334" i="2"/>
  <c r="J334" i="5" s="1"/>
  <c r="I335" i="2"/>
  <c r="J335" i="5" s="1"/>
  <c r="I336" i="2"/>
  <c r="J336" i="5" s="1"/>
  <c r="I337" i="2"/>
  <c r="J337" i="5" s="1"/>
  <c r="I338" i="2"/>
  <c r="J338" i="5" s="1"/>
  <c r="I339" i="2"/>
  <c r="J339" i="5" s="1"/>
  <c r="I340" i="2"/>
  <c r="J340" i="5" s="1"/>
  <c r="I341" i="2"/>
  <c r="J341" i="5" s="1"/>
  <c r="I342" i="2"/>
  <c r="J342" i="5" s="1"/>
  <c r="I343" i="2"/>
  <c r="J343" i="5" s="1"/>
  <c r="I344" i="2"/>
  <c r="J344" i="5" s="1"/>
  <c r="I345" i="2"/>
  <c r="J345" i="5" s="1"/>
  <c r="I346" i="2"/>
  <c r="J346" i="5" s="1"/>
  <c r="I347" i="2"/>
  <c r="J347" i="5" s="1"/>
  <c r="I348" i="2"/>
  <c r="J348" i="5" s="1"/>
  <c r="I349" i="2"/>
  <c r="J349" i="5" s="1"/>
  <c r="I350" i="2"/>
  <c r="J350" i="5" s="1"/>
  <c r="I351" i="2"/>
  <c r="J351" i="5" s="1"/>
  <c r="I352" i="2"/>
  <c r="J352" i="5" s="1"/>
  <c r="I353" i="2"/>
  <c r="J353" i="5" s="1"/>
  <c r="I354" i="2"/>
  <c r="J354" i="5" s="1"/>
  <c r="I355" i="2"/>
  <c r="J355" i="5" s="1"/>
  <c r="I356" i="2"/>
  <c r="J356" i="5" s="1"/>
  <c r="I357" i="2"/>
  <c r="J357" i="5" s="1"/>
  <c r="I358" i="2"/>
  <c r="J358" i="5" s="1"/>
  <c r="I359" i="2"/>
  <c r="J359" i="5" s="1"/>
  <c r="I360" i="2"/>
  <c r="J360" i="5" s="1"/>
  <c r="I361" i="2"/>
  <c r="J361" i="5" s="1"/>
  <c r="I362" i="2"/>
  <c r="J362" i="5" s="1"/>
  <c r="I363" i="2"/>
  <c r="J363" i="5" s="1"/>
  <c r="I364" i="2"/>
  <c r="J364" i="5" s="1"/>
  <c r="I365" i="2"/>
  <c r="J365" i="5" s="1"/>
  <c r="I366" i="2"/>
  <c r="J366" i="5" s="1"/>
  <c r="I367" i="2"/>
  <c r="J367" i="5" s="1"/>
  <c r="I368" i="2"/>
  <c r="J368" i="5" s="1"/>
  <c r="I369" i="2"/>
  <c r="J369" i="5" s="1"/>
  <c r="I370" i="2"/>
  <c r="J370" i="5" s="1"/>
  <c r="I371" i="2"/>
  <c r="J371" i="5" s="1"/>
  <c r="I372" i="2"/>
  <c r="J372" i="5" s="1"/>
  <c r="I373" i="2"/>
  <c r="J373" i="5" s="1"/>
  <c r="I374" i="2"/>
  <c r="J374" i="5" s="1"/>
  <c r="I375" i="2"/>
  <c r="J375" i="5" s="1"/>
  <c r="I376" i="2"/>
  <c r="J376" i="5" s="1"/>
  <c r="I377" i="2"/>
  <c r="J377" i="5" s="1"/>
  <c r="I378" i="2"/>
  <c r="J378" i="5" s="1"/>
  <c r="I379" i="2"/>
  <c r="J379" i="5" s="1"/>
  <c r="I380" i="2"/>
  <c r="J380" i="5" s="1"/>
  <c r="I381" i="2"/>
  <c r="J381" i="5" s="1"/>
  <c r="I382" i="2"/>
  <c r="J382" i="5" s="1"/>
  <c r="I383" i="2"/>
  <c r="J383" i="5" s="1"/>
  <c r="I384" i="2"/>
  <c r="J384" i="5" s="1"/>
  <c r="I385" i="2"/>
  <c r="J385" i="5" s="1"/>
  <c r="I386" i="2"/>
  <c r="J386" i="5" s="1"/>
  <c r="I387" i="2"/>
  <c r="J387" i="5" s="1"/>
  <c r="I388" i="2"/>
  <c r="J388" i="5" s="1"/>
  <c r="I389" i="2"/>
  <c r="J389" i="5" s="1"/>
  <c r="I390" i="2"/>
  <c r="J390" i="5" s="1"/>
  <c r="I391" i="2"/>
  <c r="J391" i="5" s="1"/>
  <c r="I392" i="2"/>
  <c r="J392" i="5" s="1"/>
  <c r="I393" i="2"/>
  <c r="J393" i="5" s="1"/>
  <c r="I394" i="2"/>
  <c r="J394" i="5" s="1"/>
  <c r="I395" i="2"/>
  <c r="J395" i="5" s="1"/>
  <c r="I396" i="2"/>
  <c r="J396" i="5" s="1"/>
  <c r="I397" i="2"/>
  <c r="J397" i="5" s="1"/>
  <c r="I398" i="2"/>
  <c r="J398" i="5" s="1"/>
  <c r="I399" i="2"/>
  <c r="J399" i="5" s="1"/>
  <c r="I400" i="2"/>
  <c r="J400" i="5" s="1"/>
  <c r="I401" i="2"/>
  <c r="J401" i="5" s="1"/>
  <c r="I402" i="2"/>
  <c r="J402" i="5" s="1"/>
  <c r="I403" i="2"/>
  <c r="J403" i="5" s="1"/>
  <c r="I404" i="2"/>
  <c r="J404" i="5" s="1"/>
  <c r="I405" i="2"/>
  <c r="J405" i="5" s="1"/>
  <c r="I406" i="2"/>
  <c r="J406" i="5" s="1"/>
  <c r="I407" i="2"/>
  <c r="J407" i="5" s="1"/>
  <c r="I408" i="2"/>
  <c r="J408" i="5" s="1"/>
  <c r="I409" i="2"/>
  <c r="J409" i="5" s="1"/>
  <c r="I410" i="2"/>
  <c r="J410" i="5" s="1"/>
  <c r="I411" i="2"/>
  <c r="J411" i="5" s="1"/>
  <c r="I412" i="2"/>
  <c r="J412" i="5" s="1"/>
  <c r="I413" i="2"/>
  <c r="J413" i="5" s="1"/>
  <c r="I414" i="2"/>
  <c r="J414" i="5" s="1"/>
  <c r="I415" i="2"/>
  <c r="J415" i="5" s="1"/>
  <c r="I416" i="2"/>
  <c r="J416" i="5" s="1"/>
  <c r="I417" i="2"/>
  <c r="J417" i="5" s="1"/>
  <c r="I418" i="2"/>
  <c r="J418" i="5" s="1"/>
  <c r="I419" i="2"/>
  <c r="J419" i="5" s="1"/>
  <c r="I420" i="2"/>
  <c r="J420" i="5" s="1"/>
  <c r="I421" i="2"/>
  <c r="J421" i="5" s="1"/>
  <c r="I422" i="2"/>
  <c r="J422" i="5" s="1"/>
  <c r="I423" i="2"/>
  <c r="J423" i="5" s="1"/>
  <c r="I424" i="2"/>
  <c r="J424" i="5" s="1"/>
  <c r="I425" i="2"/>
  <c r="J425" i="5" s="1"/>
  <c r="I426" i="2"/>
  <c r="J426" i="5" s="1"/>
  <c r="I427" i="2"/>
  <c r="J427" i="5" s="1"/>
  <c r="I428" i="2"/>
  <c r="J428" i="5" s="1"/>
  <c r="I429" i="2"/>
  <c r="J429" i="5" s="1"/>
  <c r="I430" i="2"/>
  <c r="J430" i="5" s="1"/>
  <c r="I431" i="2"/>
  <c r="J431" i="5" s="1"/>
  <c r="I432" i="2"/>
  <c r="J432" i="5" s="1"/>
  <c r="I433" i="2"/>
  <c r="J433" i="5" s="1"/>
  <c r="I434" i="2"/>
  <c r="J434" i="5" s="1"/>
  <c r="I435" i="2"/>
  <c r="J435" i="5" s="1"/>
  <c r="I436" i="2"/>
  <c r="J436" i="5" s="1"/>
  <c r="I437" i="2"/>
  <c r="J437" i="5" s="1"/>
  <c r="I438" i="2"/>
  <c r="J438" i="5" s="1"/>
  <c r="I439" i="2"/>
  <c r="J439" i="5" s="1"/>
  <c r="I440" i="2"/>
  <c r="J440" i="5" s="1"/>
  <c r="I441" i="2"/>
  <c r="J441" i="5" s="1"/>
  <c r="I442" i="2"/>
  <c r="J442" i="5" s="1"/>
  <c r="I443" i="2"/>
  <c r="J443" i="5" s="1"/>
  <c r="I444" i="2"/>
  <c r="J444" i="5" s="1"/>
  <c r="I445" i="2"/>
  <c r="J445" i="5" s="1"/>
  <c r="I446" i="2"/>
  <c r="J446" i="5" s="1"/>
  <c r="I447" i="2"/>
  <c r="J447" i="5" s="1"/>
  <c r="I448" i="2"/>
  <c r="J448" i="5" s="1"/>
  <c r="I449" i="2"/>
  <c r="J449" i="5" s="1"/>
  <c r="I450" i="2"/>
  <c r="J450" i="5" s="1"/>
  <c r="I451" i="2"/>
  <c r="J451" i="5" s="1"/>
  <c r="I452" i="2"/>
  <c r="J452" i="5" s="1"/>
  <c r="I453" i="2"/>
  <c r="J453" i="5" s="1"/>
  <c r="I454" i="2"/>
  <c r="J454" i="5" s="1"/>
  <c r="I455" i="2"/>
  <c r="J455" i="5" s="1"/>
  <c r="I456" i="2"/>
  <c r="J456" i="5" s="1"/>
  <c r="I457" i="2"/>
  <c r="J457" i="5" s="1"/>
  <c r="I458" i="2"/>
  <c r="J458" i="5" s="1"/>
  <c r="I459" i="2"/>
  <c r="J459" i="5" s="1"/>
  <c r="I460" i="2"/>
  <c r="J460" i="5" s="1"/>
  <c r="I461" i="2"/>
  <c r="J461" i="5" s="1"/>
  <c r="I462" i="2"/>
  <c r="J462" i="5" s="1"/>
  <c r="I463" i="2"/>
  <c r="J463" i="5" s="1"/>
  <c r="I464" i="2"/>
  <c r="J464" i="5" s="1"/>
  <c r="I465" i="2"/>
  <c r="J465" i="5" s="1"/>
  <c r="I466" i="2"/>
  <c r="J466" i="5" s="1"/>
  <c r="I467" i="2"/>
  <c r="J467" i="5" s="1"/>
  <c r="I468" i="2"/>
  <c r="J468" i="5" s="1"/>
  <c r="I469" i="2"/>
  <c r="J469" i="5" s="1"/>
  <c r="I470" i="2"/>
  <c r="J470" i="5" s="1"/>
  <c r="I471" i="2"/>
  <c r="J471" i="5" s="1"/>
  <c r="I472" i="2"/>
  <c r="J472" i="5" s="1"/>
  <c r="I473" i="2"/>
  <c r="J473" i="5" s="1"/>
  <c r="I474" i="2"/>
  <c r="J474" i="5" s="1"/>
  <c r="I475" i="2"/>
  <c r="J475" i="5" s="1"/>
  <c r="I476" i="2"/>
  <c r="J476" i="5" s="1"/>
  <c r="I477" i="2"/>
  <c r="J477" i="5" s="1"/>
  <c r="I478" i="2"/>
  <c r="J478" i="5" s="1"/>
  <c r="I479" i="2"/>
  <c r="J479" i="5" s="1"/>
  <c r="I480" i="2"/>
  <c r="J480" i="5" s="1"/>
  <c r="I481" i="2"/>
  <c r="J481" i="5" s="1"/>
  <c r="I482" i="2"/>
  <c r="J482" i="5" s="1"/>
  <c r="I483" i="2"/>
  <c r="J483" i="5" s="1"/>
  <c r="I484" i="2"/>
  <c r="J484" i="5" s="1"/>
  <c r="I485" i="2"/>
  <c r="J485" i="5" s="1"/>
  <c r="I486" i="2"/>
  <c r="J486" i="5" s="1"/>
  <c r="I487" i="2"/>
  <c r="J487" i="5" s="1"/>
  <c r="I488" i="2"/>
  <c r="J488" i="5" s="1"/>
  <c r="I489" i="2"/>
  <c r="J489" i="5" s="1"/>
  <c r="I490" i="2"/>
  <c r="J490" i="5" s="1"/>
  <c r="I491" i="2"/>
  <c r="J491" i="5" s="1"/>
  <c r="I492" i="2"/>
  <c r="J492" i="5" s="1"/>
  <c r="I493" i="2"/>
  <c r="J493" i="5" s="1"/>
  <c r="I494" i="2"/>
  <c r="J494" i="5" s="1"/>
  <c r="I495" i="2"/>
  <c r="J495" i="5" s="1"/>
  <c r="I496" i="2"/>
  <c r="J496" i="5" s="1"/>
  <c r="I497" i="2"/>
  <c r="J497" i="5" s="1"/>
  <c r="I498" i="2"/>
  <c r="J498" i="5" s="1"/>
  <c r="I499" i="2"/>
  <c r="J499" i="5" s="1"/>
  <c r="I500" i="2"/>
  <c r="J500" i="5" s="1"/>
  <c r="I501" i="2"/>
  <c r="J501" i="5" s="1"/>
  <c r="I502" i="2"/>
  <c r="J502" i="5" s="1"/>
  <c r="I503" i="2"/>
  <c r="J503" i="5" s="1"/>
  <c r="I504" i="2"/>
  <c r="J504" i="5" s="1"/>
  <c r="I505" i="2"/>
  <c r="J505" i="5" s="1"/>
  <c r="I506" i="2"/>
  <c r="J506" i="5" s="1"/>
  <c r="I507" i="2"/>
  <c r="J507" i="5" s="1"/>
  <c r="I508" i="2"/>
  <c r="J508" i="5" s="1"/>
  <c r="I509" i="2"/>
  <c r="J509" i="5" s="1"/>
  <c r="I510" i="2"/>
  <c r="J510" i="5" s="1"/>
  <c r="I511" i="2"/>
  <c r="J511" i="5" s="1"/>
  <c r="I512" i="2"/>
  <c r="J512" i="5" s="1"/>
  <c r="I513" i="2"/>
  <c r="J513" i="5" s="1"/>
  <c r="I514" i="2"/>
  <c r="J514" i="5" s="1"/>
  <c r="I515" i="2"/>
  <c r="J515" i="5" s="1"/>
  <c r="I516" i="2"/>
  <c r="J516" i="5" s="1"/>
  <c r="I517" i="2"/>
  <c r="J517" i="5" s="1"/>
  <c r="I518" i="2"/>
  <c r="J518" i="5" s="1"/>
  <c r="I519" i="2"/>
  <c r="J519" i="5" s="1"/>
  <c r="I520" i="2"/>
  <c r="J520" i="5" s="1"/>
  <c r="I521" i="2"/>
  <c r="J521" i="5" s="1"/>
  <c r="I522" i="2"/>
  <c r="J522" i="5" s="1"/>
  <c r="I523" i="2"/>
  <c r="J523" i="5" s="1"/>
  <c r="I524" i="2"/>
  <c r="J524" i="5" s="1"/>
  <c r="I525" i="2"/>
  <c r="J525" i="5" s="1"/>
  <c r="I526" i="2"/>
  <c r="J526" i="5" s="1"/>
  <c r="I527" i="2"/>
  <c r="J527" i="5" s="1"/>
  <c r="I528" i="2"/>
  <c r="J528" i="5" s="1"/>
  <c r="I529" i="2"/>
  <c r="J529" i="5" s="1"/>
  <c r="I530" i="2"/>
  <c r="J530" i="5" s="1"/>
  <c r="I531" i="2"/>
  <c r="J531" i="5" s="1"/>
  <c r="I532" i="2"/>
  <c r="J532" i="5" s="1"/>
  <c r="I533" i="2"/>
  <c r="J533" i="5" s="1"/>
  <c r="I534" i="2"/>
  <c r="J534" i="5" s="1"/>
  <c r="I535" i="2"/>
  <c r="J535" i="5" s="1"/>
  <c r="I536" i="2"/>
  <c r="J536" i="5" s="1"/>
  <c r="I537" i="2"/>
  <c r="J537" i="5" s="1"/>
  <c r="I538" i="2"/>
  <c r="J538" i="5" s="1"/>
  <c r="I539" i="2"/>
  <c r="J539" i="5" s="1"/>
  <c r="I540" i="2"/>
  <c r="J540" i="5" s="1"/>
  <c r="I541" i="2"/>
  <c r="J541" i="5" s="1"/>
  <c r="I542" i="2"/>
  <c r="J542" i="5" s="1"/>
  <c r="I543" i="2"/>
  <c r="J543" i="5" s="1"/>
  <c r="I544" i="2"/>
  <c r="J544" i="5" s="1"/>
  <c r="I545" i="2"/>
  <c r="J545" i="5" s="1"/>
  <c r="I546" i="2"/>
  <c r="J546" i="5" s="1"/>
  <c r="I547" i="2"/>
  <c r="J547" i="5" s="1"/>
  <c r="I548" i="2"/>
  <c r="J548" i="5" s="1"/>
  <c r="I549" i="2"/>
  <c r="J549" i="5" s="1"/>
  <c r="I550" i="2"/>
  <c r="J550" i="5" s="1"/>
  <c r="I551" i="2"/>
  <c r="J551" i="5" s="1"/>
  <c r="I552" i="2"/>
  <c r="J552" i="5" s="1"/>
  <c r="I553" i="2"/>
  <c r="J553" i="5" s="1"/>
  <c r="I554" i="2"/>
  <c r="J554" i="5" s="1"/>
  <c r="I555" i="2"/>
  <c r="J555" i="5" s="1"/>
  <c r="I556" i="2"/>
  <c r="J556" i="5" s="1"/>
  <c r="I557" i="2"/>
  <c r="J557" i="5" s="1"/>
  <c r="I558" i="2"/>
  <c r="J558" i="5" s="1"/>
  <c r="I559" i="2"/>
  <c r="J559" i="5" s="1"/>
  <c r="I560" i="2"/>
  <c r="J560" i="5" s="1"/>
  <c r="I561" i="2"/>
  <c r="J561" i="5" s="1"/>
  <c r="I562" i="2"/>
  <c r="J562" i="5" s="1"/>
  <c r="I563" i="2"/>
  <c r="J563" i="5" s="1"/>
  <c r="I564" i="2"/>
  <c r="J564" i="5" s="1"/>
  <c r="I565" i="2"/>
  <c r="J565" i="5" s="1"/>
  <c r="I566" i="2"/>
  <c r="J566" i="5" s="1"/>
  <c r="I567" i="2"/>
  <c r="J567" i="5" s="1"/>
  <c r="I568" i="2"/>
  <c r="J568" i="5" s="1"/>
  <c r="I569" i="2"/>
  <c r="J569" i="5" s="1"/>
  <c r="I570" i="2"/>
  <c r="J570" i="5" s="1"/>
  <c r="I571" i="2"/>
  <c r="J571" i="5" s="1"/>
  <c r="I572" i="2"/>
  <c r="J572" i="5" s="1"/>
  <c r="I573" i="2"/>
  <c r="J573" i="5" s="1"/>
  <c r="I574" i="2"/>
  <c r="J574" i="5" s="1"/>
  <c r="I575" i="2"/>
  <c r="J575" i="5" s="1"/>
  <c r="I576" i="2"/>
  <c r="J576" i="5" s="1"/>
  <c r="I577" i="2"/>
  <c r="J577" i="5" s="1"/>
  <c r="I578" i="2"/>
  <c r="J578" i="5" s="1"/>
  <c r="I579" i="2"/>
  <c r="J579" i="5" s="1"/>
  <c r="I580" i="2"/>
  <c r="J580" i="5" s="1"/>
  <c r="I581" i="2"/>
  <c r="J581" i="5" s="1"/>
  <c r="I582" i="2"/>
  <c r="J582" i="5" s="1"/>
  <c r="I583" i="2"/>
  <c r="J583" i="5" s="1"/>
  <c r="I584" i="2"/>
  <c r="J584" i="5" s="1"/>
  <c r="I585" i="2"/>
  <c r="J585" i="5" s="1"/>
  <c r="I586" i="2"/>
  <c r="J586" i="5" s="1"/>
  <c r="I587" i="2"/>
  <c r="J587" i="5" s="1"/>
  <c r="I588" i="2"/>
  <c r="J588" i="5" s="1"/>
  <c r="I589" i="2"/>
  <c r="J589" i="5" s="1"/>
  <c r="I590" i="2"/>
  <c r="J590" i="5" s="1"/>
  <c r="I591" i="2"/>
  <c r="J591" i="5" s="1"/>
  <c r="I592" i="2"/>
  <c r="J592" i="5" s="1"/>
  <c r="I593" i="2"/>
  <c r="J593" i="5" s="1"/>
  <c r="I594" i="2"/>
  <c r="J594" i="5" s="1"/>
  <c r="I595" i="2"/>
  <c r="J595" i="5" s="1"/>
  <c r="I596" i="2"/>
  <c r="J596" i="5" s="1"/>
  <c r="I597" i="2"/>
  <c r="J597" i="5" s="1"/>
  <c r="I598" i="2"/>
  <c r="J598" i="5" s="1"/>
  <c r="I599" i="2"/>
  <c r="J599" i="5" s="1"/>
  <c r="I600" i="2"/>
  <c r="J600" i="5" s="1"/>
  <c r="I601" i="2"/>
  <c r="J601" i="5" s="1"/>
  <c r="I602" i="2"/>
  <c r="J602" i="5" s="1"/>
  <c r="I603" i="2"/>
  <c r="J603" i="5" s="1"/>
  <c r="I604" i="2"/>
  <c r="J604" i="5" s="1"/>
  <c r="I605" i="2"/>
  <c r="J605" i="5" s="1"/>
  <c r="I606" i="2"/>
  <c r="J606" i="5" s="1"/>
  <c r="I607" i="2"/>
  <c r="J607" i="5" s="1"/>
  <c r="I608" i="2"/>
  <c r="J608" i="5" s="1"/>
  <c r="I609" i="2"/>
  <c r="J609" i="5" s="1"/>
  <c r="I610" i="2"/>
  <c r="J610" i="5" s="1"/>
  <c r="I611" i="2"/>
  <c r="J611" i="5" s="1"/>
  <c r="I612" i="2"/>
  <c r="J612" i="5" s="1"/>
  <c r="I613" i="2"/>
  <c r="J613" i="5" s="1"/>
  <c r="I614" i="2"/>
  <c r="J614" i="5" s="1"/>
  <c r="I615" i="2"/>
  <c r="J615" i="5" s="1"/>
  <c r="I616" i="2"/>
  <c r="J616" i="5" s="1"/>
  <c r="I617" i="2"/>
  <c r="J617" i="5" s="1"/>
  <c r="I618" i="2"/>
  <c r="J618" i="5" s="1"/>
  <c r="I619" i="2"/>
  <c r="J619" i="5" s="1"/>
  <c r="I620" i="2"/>
  <c r="J620" i="5" s="1"/>
  <c r="I621" i="2"/>
  <c r="J621" i="5" s="1"/>
  <c r="I622" i="2"/>
  <c r="J622" i="5" s="1"/>
  <c r="I623" i="2"/>
  <c r="J623" i="5" s="1"/>
  <c r="I624" i="2"/>
  <c r="J624" i="5" s="1"/>
  <c r="I625" i="2"/>
  <c r="J625" i="5" s="1"/>
  <c r="I626" i="2"/>
  <c r="J626" i="5" s="1"/>
  <c r="I627" i="2"/>
  <c r="J627" i="5" s="1"/>
  <c r="I628" i="2"/>
  <c r="J628" i="5" s="1"/>
  <c r="I629" i="2"/>
  <c r="J629" i="5" s="1"/>
  <c r="I630" i="2"/>
  <c r="J630" i="5" s="1"/>
  <c r="I631" i="2"/>
  <c r="J631" i="5" s="1"/>
  <c r="I632" i="2"/>
  <c r="J632" i="5" s="1"/>
  <c r="I633" i="2"/>
  <c r="J633" i="5" s="1"/>
  <c r="I634" i="2"/>
  <c r="J634" i="5" s="1"/>
  <c r="I635" i="2"/>
  <c r="J635" i="5" s="1"/>
  <c r="I636" i="2"/>
  <c r="J636" i="5" s="1"/>
  <c r="I637" i="2"/>
  <c r="J637" i="5" s="1"/>
  <c r="I638" i="2"/>
  <c r="J638" i="5" s="1"/>
  <c r="I639" i="2"/>
  <c r="J639" i="5" s="1"/>
  <c r="I640" i="2"/>
  <c r="J640" i="5" s="1"/>
  <c r="I641" i="2"/>
  <c r="J641" i="5" s="1"/>
  <c r="I642" i="2"/>
  <c r="J642" i="5" s="1"/>
  <c r="I643" i="2"/>
  <c r="J643" i="5" s="1"/>
  <c r="I644" i="2"/>
  <c r="J644" i="5" s="1"/>
  <c r="I645" i="2"/>
  <c r="J645" i="5" s="1"/>
  <c r="I646" i="2"/>
  <c r="J646" i="5" s="1"/>
  <c r="I647" i="2"/>
  <c r="J647" i="5" s="1"/>
  <c r="I648" i="2"/>
  <c r="J648" i="5" s="1"/>
  <c r="I649" i="2"/>
  <c r="J649" i="5" s="1"/>
  <c r="I650" i="2"/>
  <c r="J650" i="5" s="1"/>
  <c r="I651" i="2"/>
  <c r="J651" i="5" s="1"/>
  <c r="I652" i="2"/>
  <c r="J652" i="5" s="1"/>
  <c r="I653" i="2"/>
  <c r="J653" i="5" s="1"/>
  <c r="I654" i="2"/>
  <c r="J654" i="5" s="1"/>
  <c r="I655" i="2"/>
  <c r="J655" i="5" s="1"/>
  <c r="I656" i="2"/>
  <c r="J656" i="5" s="1"/>
  <c r="I657" i="2"/>
  <c r="J657" i="5" s="1"/>
  <c r="I658" i="2"/>
  <c r="J658" i="5" s="1"/>
  <c r="I659" i="2"/>
  <c r="J659" i="5" s="1"/>
  <c r="I660" i="2"/>
  <c r="J660" i="5" s="1"/>
  <c r="I661" i="2"/>
  <c r="J661" i="5" s="1"/>
  <c r="I662" i="2"/>
  <c r="J662" i="5" s="1"/>
  <c r="I663" i="2"/>
  <c r="J663" i="5" s="1"/>
  <c r="I664" i="2"/>
  <c r="J664" i="5" s="1"/>
  <c r="I665" i="2"/>
  <c r="J665" i="5" s="1"/>
  <c r="I666" i="2"/>
  <c r="J666" i="5" s="1"/>
  <c r="I667" i="2"/>
  <c r="J667" i="5" s="1"/>
  <c r="I668" i="2"/>
  <c r="J668" i="5" s="1"/>
  <c r="I669" i="2"/>
  <c r="J669" i="5" s="1"/>
  <c r="I670" i="2"/>
  <c r="J670" i="5" s="1"/>
  <c r="I671" i="2"/>
  <c r="J671" i="5" s="1"/>
  <c r="I672" i="2"/>
  <c r="J672" i="5" s="1"/>
  <c r="I673" i="2"/>
  <c r="J673" i="5" s="1"/>
  <c r="I674" i="2"/>
  <c r="J674" i="5" s="1"/>
  <c r="I675" i="2"/>
  <c r="J675" i="5" s="1"/>
  <c r="I676" i="2"/>
  <c r="J676" i="5" s="1"/>
  <c r="I677" i="2"/>
  <c r="J677" i="5" s="1"/>
  <c r="I678" i="2"/>
  <c r="J678" i="5" s="1"/>
  <c r="I679" i="2"/>
  <c r="J679" i="5" s="1"/>
  <c r="I680" i="2"/>
  <c r="J680" i="5" s="1"/>
  <c r="I681" i="2"/>
  <c r="J681" i="5" s="1"/>
  <c r="I682" i="2"/>
  <c r="J682" i="5" s="1"/>
  <c r="I683" i="2"/>
  <c r="J683" i="5" s="1"/>
  <c r="I684" i="2"/>
  <c r="J684" i="5" s="1"/>
  <c r="I685" i="2"/>
  <c r="J685" i="5" s="1"/>
  <c r="I686" i="2"/>
  <c r="J686" i="5" s="1"/>
  <c r="I687" i="2"/>
  <c r="J687" i="5" s="1"/>
  <c r="I688" i="2"/>
  <c r="J688" i="5" s="1"/>
  <c r="I689" i="2"/>
  <c r="J689" i="5" s="1"/>
  <c r="I690" i="2"/>
  <c r="J690" i="5" s="1"/>
  <c r="I691" i="2"/>
  <c r="J691" i="5" s="1"/>
  <c r="I692" i="2"/>
  <c r="J692" i="5" s="1"/>
  <c r="I693" i="2"/>
  <c r="J693" i="5" s="1"/>
  <c r="I694" i="2"/>
  <c r="J694" i="5" s="1"/>
  <c r="I695" i="2"/>
  <c r="J695" i="5" s="1"/>
  <c r="I696" i="2"/>
  <c r="J696" i="5" s="1"/>
  <c r="I697" i="2"/>
  <c r="J697" i="5" s="1"/>
  <c r="I698" i="2"/>
  <c r="J698" i="5" s="1"/>
  <c r="I699" i="2"/>
  <c r="J699" i="5" s="1"/>
  <c r="I700" i="2"/>
  <c r="J700" i="5" s="1"/>
  <c r="I701" i="2"/>
  <c r="J701" i="5" s="1"/>
  <c r="I702" i="2"/>
  <c r="J702" i="5" s="1"/>
  <c r="I703" i="2"/>
  <c r="J703" i="5" s="1"/>
  <c r="I704" i="2"/>
  <c r="J704" i="5" s="1"/>
  <c r="I705" i="2"/>
  <c r="J705" i="5" s="1"/>
  <c r="I706" i="2"/>
  <c r="J706" i="5" s="1"/>
  <c r="I707" i="2"/>
  <c r="J707" i="5" s="1"/>
  <c r="I708" i="2"/>
  <c r="J708" i="5" s="1"/>
  <c r="I709" i="2"/>
  <c r="J709" i="5" s="1"/>
  <c r="I710" i="2"/>
  <c r="J710" i="5" s="1"/>
  <c r="I711" i="2"/>
  <c r="J711" i="5" s="1"/>
  <c r="I712" i="2"/>
  <c r="J712" i="5" s="1"/>
  <c r="I713" i="2"/>
  <c r="J713" i="5" s="1"/>
  <c r="I714" i="2"/>
  <c r="J714" i="5" s="1"/>
  <c r="I715" i="2"/>
  <c r="J715" i="5" s="1"/>
  <c r="I716" i="2"/>
  <c r="J716" i="5" s="1"/>
  <c r="I717" i="2"/>
  <c r="J717" i="5" s="1"/>
  <c r="I718" i="2"/>
  <c r="J718" i="5" s="1"/>
  <c r="I719" i="2"/>
  <c r="J719" i="5" s="1"/>
  <c r="I720" i="2"/>
  <c r="J720" i="5" s="1"/>
  <c r="I721" i="2"/>
  <c r="J721" i="5" s="1"/>
  <c r="I722" i="2"/>
  <c r="J722" i="5" s="1"/>
  <c r="I723" i="2"/>
  <c r="J723" i="5" s="1"/>
  <c r="I724" i="2"/>
  <c r="J724" i="5" s="1"/>
  <c r="I725" i="2"/>
  <c r="J725" i="5" s="1"/>
  <c r="I726" i="2"/>
  <c r="J726" i="5" s="1"/>
  <c r="I727" i="2"/>
  <c r="J727" i="5" s="1"/>
  <c r="I728" i="2"/>
  <c r="J728" i="5" s="1"/>
  <c r="I729" i="2"/>
  <c r="J729" i="5" s="1"/>
  <c r="I730" i="2"/>
  <c r="J730" i="5" s="1"/>
  <c r="I731" i="2"/>
  <c r="J731" i="5" s="1"/>
  <c r="I732" i="2"/>
  <c r="J732" i="5" s="1"/>
  <c r="I733" i="2"/>
  <c r="J733" i="5" s="1"/>
  <c r="I734" i="2"/>
  <c r="J734" i="5" s="1"/>
  <c r="I735" i="2"/>
  <c r="J735" i="5" s="1"/>
  <c r="I736" i="2"/>
  <c r="J736" i="5" s="1"/>
  <c r="I737" i="2"/>
  <c r="J737" i="5" s="1"/>
  <c r="I738" i="2"/>
  <c r="J738" i="5" s="1"/>
  <c r="I739" i="2"/>
  <c r="J739" i="5" s="1"/>
  <c r="I740" i="2"/>
  <c r="J740" i="5" s="1"/>
  <c r="I741" i="2"/>
  <c r="J741" i="5" s="1"/>
  <c r="I742" i="2"/>
  <c r="J742" i="5" s="1"/>
  <c r="I743" i="2"/>
  <c r="J743" i="5" s="1"/>
  <c r="I744" i="2"/>
  <c r="J744" i="5" s="1"/>
  <c r="I745" i="2"/>
  <c r="J745" i="5" s="1"/>
  <c r="I746" i="2"/>
  <c r="J746" i="5" s="1"/>
  <c r="I747" i="2"/>
  <c r="J747" i="5" s="1"/>
  <c r="I748" i="2"/>
  <c r="J748" i="5" s="1"/>
  <c r="I749" i="2"/>
  <c r="J749" i="5" s="1"/>
  <c r="I750" i="2"/>
  <c r="J750" i="5" s="1"/>
  <c r="I751" i="2"/>
  <c r="J751" i="5" s="1"/>
  <c r="I752" i="2"/>
  <c r="J752" i="5" s="1"/>
  <c r="I753" i="2"/>
  <c r="J753" i="5" s="1"/>
  <c r="I754" i="2"/>
  <c r="J754" i="5" s="1"/>
  <c r="I755" i="2"/>
  <c r="J755" i="5" s="1"/>
  <c r="I756" i="2"/>
  <c r="J756" i="5" s="1"/>
  <c r="I757" i="2"/>
  <c r="J757" i="5" s="1"/>
  <c r="I758" i="2"/>
  <c r="J758" i="5" s="1"/>
  <c r="I759" i="2"/>
  <c r="J759" i="5" s="1"/>
  <c r="I760" i="2"/>
  <c r="J760" i="5" s="1"/>
  <c r="I761" i="2"/>
  <c r="J761" i="5" s="1"/>
  <c r="I762" i="2"/>
  <c r="J762" i="5" s="1"/>
  <c r="I763" i="2"/>
  <c r="J763" i="5" s="1"/>
  <c r="I764" i="2"/>
  <c r="J764" i="5" s="1"/>
  <c r="I765" i="2"/>
  <c r="J765" i="5" s="1"/>
  <c r="I766" i="2"/>
  <c r="J766" i="5" s="1"/>
  <c r="I767" i="2"/>
  <c r="J767" i="5" s="1"/>
  <c r="I768" i="2"/>
  <c r="J768" i="5" s="1"/>
  <c r="I769" i="2"/>
  <c r="J769" i="5" s="1"/>
  <c r="I770" i="2"/>
  <c r="J770" i="5" s="1"/>
  <c r="I771" i="2"/>
  <c r="J771" i="5" s="1"/>
  <c r="I772" i="2"/>
  <c r="J772" i="5" s="1"/>
  <c r="I773" i="2"/>
  <c r="J773" i="5" s="1"/>
  <c r="I774" i="2"/>
  <c r="J774" i="5" s="1"/>
  <c r="I775" i="2"/>
  <c r="J775" i="5" s="1"/>
  <c r="I776" i="2"/>
  <c r="J776" i="5" s="1"/>
  <c r="I777" i="2"/>
  <c r="J777" i="5" s="1"/>
  <c r="I778" i="2"/>
  <c r="J778" i="5" s="1"/>
  <c r="I779" i="2"/>
  <c r="J779" i="5" s="1"/>
  <c r="I780" i="2"/>
  <c r="J780" i="5" s="1"/>
  <c r="I781" i="2"/>
  <c r="J781" i="5" s="1"/>
  <c r="I782" i="2"/>
  <c r="J782" i="5" s="1"/>
  <c r="I783" i="2"/>
  <c r="J783" i="5" s="1"/>
  <c r="I784" i="2"/>
  <c r="J784" i="5" s="1"/>
  <c r="I785" i="2"/>
  <c r="J785" i="5" s="1"/>
  <c r="I786" i="2"/>
  <c r="J786" i="5" s="1"/>
  <c r="I787" i="2"/>
  <c r="J787" i="5" s="1"/>
  <c r="I788" i="2"/>
  <c r="J788" i="5" s="1"/>
  <c r="I789" i="2"/>
  <c r="J789" i="5" s="1"/>
  <c r="I790" i="2"/>
  <c r="J790" i="5" s="1"/>
  <c r="I791" i="2"/>
  <c r="J791" i="5" s="1"/>
  <c r="I792" i="2"/>
  <c r="J792" i="5" s="1"/>
  <c r="I793" i="2"/>
  <c r="J793" i="5" s="1"/>
  <c r="I794" i="2"/>
  <c r="J794" i="5" s="1"/>
  <c r="I795" i="2"/>
  <c r="J795" i="5" s="1"/>
  <c r="I796" i="2"/>
  <c r="J796" i="5" s="1"/>
  <c r="I797" i="2"/>
  <c r="J797" i="5" s="1"/>
  <c r="I798" i="2"/>
  <c r="J798" i="5" s="1"/>
  <c r="I799" i="2"/>
  <c r="J799" i="5" s="1"/>
  <c r="I800" i="2"/>
  <c r="J800" i="5" s="1"/>
  <c r="I801" i="2"/>
  <c r="J801" i="5" s="1"/>
  <c r="I802" i="2"/>
  <c r="J802" i="5" s="1"/>
  <c r="I803" i="2"/>
  <c r="J803" i="5" s="1"/>
  <c r="I804" i="2"/>
  <c r="J804" i="5" s="1"/>
  <c r="I805" i="2"/>
  <c r="J805" i="5" s="1"/>
  <c r="I806" i="2"/>
  <c r="J806" i="5" s="1"/>
  <c r="I807" i="2"/>
  <c r="J807" i="5" s="1"/>
  <c r="I808" i="2"/>
  <c r="J808" i="5" s="1"/>
  <c r="I809" i="2"/>
  <c r="J809" i="5" s="1"/>
  <c r="I810" i="2"/>
  <c r="J810" i="5" s="1"/>
  <c r="I811" i="2"/>
  <c r="J811" i="5" s="1"/>
  <c r="I812" i="2"/>
  <c r="J812" i="5" s="1"/>
  <c r="I813" i="2"/>
  <c r="J813" i="5" s="1"/>
  <c r="I814" i="2"/>
  <c r="J814" i="5" s="1"/>
  <c r="I815" i="2"/>
  <c r="J815" i="5" s="1"/>
  <c r="I816" i="2"/>
  <c r="J816" i="5" s="1"/>
  <c r="I817" i="2"/>
  <c r="J817" i="5" s="1"/>
  <c r="I818" i="2"/>
  <c r="J818" i="5" s="1"/>
  <c r="I819" i="2"/>
  <c r="J819" i="5" s="1"/>
  <c r="I820" i="2"/>
  <c r="J820" i="5" s="1"/>
  <c r="I821" i="2"/>
  <c r="J821" i="5" s="1"/>
  <c r="I822" i="2"/>
  <c r="J822" i="5" s="1"/>
  <c r="I823" i="2"/>
  <c r="J823" i="5" s="1"/>
  <c r="I824" i="2"/>
  <c r="J824" i="5" s="1"/>
  <c r="I825" i="2"/>
  <c r="J825" i="5" s="1"/>
  <c r="I826" i="2"/>
  <c r="J826" i="5" s="1"/>
  <c r="I827" i="2"/>
  <c r="J827" i="5" s="1"/>
  <c r="I828" i="2"/>
  <c r="J828" i="5" s="1"/>
  <c r="I829" i="2"/>
  <c r="J829" i="5" s="1"/>
  <c r="I830" i="2"/>
  <c r="J830" i="5" s="1"/>
  <c r="I831" i="2"/>
  <c r="J831" i="5" s="1"/>
  <c r="I832" i="2"/>
  <c r="J832" i="5" s="1"/>
  <c r="I833" i="2"/>
  <c r="J833" i="5" s="1"/>
  <c r="I834" i="2"/>
  <c r="J834" i="5" s="1"/>
  <c r="I835" i="2"/>
  <c r="J835" i="5" s="1"/>
  <c r="I836" i="2"/>
  <c r="J836" i="5" s="1"/>
  <c r="I837" i="2"/>
  <c r="J837" i="5" s="1"/>
  <c r="I838" i="2"/>
  <c r="J838" i="5" s="1"/>
  <c r="I839" i="2"/>
  <c r="J839" i="5" s="1"/>
  <c r="I840" i="2"/>
  <c r="J840" i="5" s="1"/>
  <c r="I841" i="2"/>
  <c r="J841" i="5" s="1"/>
  <c r="I842" i="2"/>
  <c r="J842" i="5" s="1"/>
  <c r="I843" i="2"/>
  <c r="J843" i="5" s="1"/>
  <c r="I844" i="2"/>
  <c r="J844" i="5" s="1"/>
  <c r="I845" i="2"/>
  <c r="J845" i="5" s="1"/>
  <c r="I846" i="2"/>
  <c r="J846" i="5" s="1"/>
  <c r="I847" i="2"/>
  <c r="J847" i="5" s="1"/>
  <c r="I848" i="2"/>
  <c r="J848" i="5" s="1"/>
  <c r="I849" i="2"/>
  <c r="J849" i="5" s="1"/>
  <c r="I850" i="2"/>
  <c r="J850" i="5" s="1"/>
  <c r="I851" i="2"/>
  <c r="J851" i="5" s="1"/>
  <c r="I852" i="2"/>
  <c r="J852" i="5" s="1"/>
  <c r="I853" i="2"/>
  <c r="J853" i="5" s="1"/>
  <c r="I854" i="2"/>
  <c r="J854" i="5" s="1"/>
  <c r="I855" i="2"/>
  <c r="J855" i="5" s="1"/>
  <c r="I856" i="2"/>
  <c r="J856" i="5" s="1"/>
  <c r="I857" i="2"/>
  <c r="J857" i="5" s="1"/>
  <c r="I858" i="2"/>
  <c r="J858" i="5" s="1"/>
  <c r="I859" i="2"/>
  <c r="J859" i="5" s="1"/>
  <c r="I860" i="2"/>
  <c r="J860" i="5" s="1"/>
  <c r="I861" i="2"/>
  <c r="J861" i="5" s="1"/>
  <c r="I862" i="2"/>
  <c r="J862" i="5" s="1"/>
  <c r="I863" i="2"/>
  <c r="J863" i="5" s="1"/>
  <c r="I864" i="2"/>
  <c r="J864" i="5" s="1"/>
  <c r="I865" i="2"/>
  <c r="J865" i="5" s="1"/>
  <c r="I866" i="2"/>
  <c r="J866" i="5" s="1"/>
  <c r="I867" i="2"/>
  <c r="J867" i="5" s="1"/>
  <c r="I868" i="2"/>
  <c r="J868" i="5" s="1"/>
  <c r="I869" i="2"/>
  <c r="J869" i="5" s="1"/>
  <c r="I870" i="2"/>
  <c r="J870" i="5" s="1"/>
  <c r="I871" i="2"/>
  <c r="J871" i="5" s="1"/>
  <c r="I872" i="2"/>
  <c r="J872" i="5" s="1"/>
  <c r="I873" i="2"/>
  <c r="J873" i="5" s="1"/>
  <c r="I874" i="2"/>
  <c r="J874" i="5" s="1"/>
  <c r="I875" i="2"/>
  <c r="J875" i="5" s="1"/>
  <c r="I876" i="2"/>
  <c r="J876" i="5" s="1"/>
  <c r="I877" i="2"/>
  <c r="J877" i="5" s="1"/>
  <c r="I878" i="2"/>
  <c r="J878" i="5" s="1"/>
  <c r="I879" i="2"/>
  <c r="J879" i="5" s="1"/>
  <c r="I880" i="2"/>
  <c r="J880" i="5" s="1"/>
  <c r="I881" i="2"/>
  <c r="J881" i="5" s="1"/>
  <c r="I882" i="2"/>
  <c r="J882" i="5" s="1"/>
  <c r="I883" i="2"/>
  <c r="J883" i="5" s="1"/>
  <c r="I884" i="2"/>
  <c r="J884" i="5" s="1"/>
  <c r="I885" i="2"/>
  <c r="J885" i="5" s="1"/>
  <c r="I886" i="2"/>
  <c r="J886" i="5" s="1"/>
  <c r="I887" i="2"/>
  <c r="J887" i="5" s="1"/>
  <c r="I888" i="2"/>
  <c r="J888" i="5" s="1"/>
  <c r="I889" i="2"/>
  <c r="J889" i="5" s="1"/>
  <c r="I890" i="2"/>
  <c r="J890" i="5" s="1"/>
  <c r="I891" i="2"/>
  <c r="J891" i="5" s="1"/>
  <c r="I892" i="2"/>
  <c r="J892" i="5" s="1"/>
  <c r="I893" i="2"/>
  <c r="J893" i="5" s="1"/>
  <c r="I894" i="2"/>
  <c r="J894" i="5" s="1"/>
  <c r="I895" i="2"/>
  <c r="J895" i="5" s="1"/>
  <c r="I896" i="2"/>
  <c r="J896" i="5" s="1"/>
  <c r="I897" i="2"/>
  <c r="J897" i="5" s="1"/>
  <c r="I898" i="2"/>
  <c r="J898" i="5" s="1"/>
  <c r="I899" i="2"/>
  <c r="J899" i="5" s="1"/>
  <c r="I900" i="2"/>
  <c r="J900" i="5" s="1"/>
  <c r="I901" i="2"/>
  <c r="J901" i="5" s="1"/>
  <c r="I902" i="2"/>
  <c r="J902" i="5" s="1"/>
  <c r="I903" i="2"/>
  <c r="J903" i="5" s="1"/>
  <c r="I904" i="2"/>
  <c r="J904" i="5" s="1"/>
  <c r="I905" i="2"/>
  <c r="J905" i="5" s="1"/>
  <c r="I906" i="2"/>
  <c r="J906" i="5" s="1"/>
  <c r="I907" i="2"/>
  <c r="J907" i="5" s="1"/>
  <c r="I908" i="2"/>
  <c r="J908" i="5" s="1"/>
  <c r="I909" i="2"/>
  <c r="J909" i="5" s="1"/>
  <c r="I910" i="2"/>
  <c r="J910" i="5" s="1"/>
  <c r="I911" i="2"/>
  <c r="J911" i="5" s="1"/>
  <c r="I912" i="2"/>
  <c r="J912" i="5" s="1"/>
  <c r="I913" i="2"/>
  <c r="J913" i="5" s="1"/>
  <c r="I914" i="2"/>
  <c r="J914" i="5" s="1"/>
  <c r="I915" i="2"/>
  <c r="J915" i="5" s="1"/>
  <c r="I916" i="2"/>
  <c r="J916" i="5" s="1"/>
  <c r="I917" i="2"/>
  <c r="J917" i="5" s="1"/>
  <c r="I918" i="2"/>
  <c r="J918" i="5" s="1"/>
  <c r="I919" i="2"/>
  <c r="J919" i="5" s="1"/>
  <c r="I920" i="2"/>
  <c r="J920" i="5" s="1"/>
  <c r="I921" i="2"/>
  <c r="J921" i="5" s="1"/>
  <c r="I922" i="2"/>
  <c r="J922" i="5" s="1"/>
  <c r="I923" i="2"/>
  <c r="J923" i="5" s="1"/>
  <c r="I924" i="2"/>
  <c r="J924" i="5" s="1"/>
  <c r="I925" i="2"/>
  <c r="J925" i="5" s="1"/>
  <c r="I926" i="2"/>
  <c r="J926" i="5" s="1"/>
  <c r="I927" i="2"/>
  <c r="J927" i="5" s="1"/>
  <c r="I928" i="2"/>
  <c r="J928" i="5" s="1"/>
  <c r="I929" i="2"/>
  <c r="J929" i="5" s="1"/>
  <c r="I930" i="2"/>
  <c r="J930" i="5" s="1"/>
  <c r="I931" i="2"/>
  <c r="J931" i="5" s="1"/>
  <c r="I932" i="2"/>
  <c r="J932" i="5" s="1"/>
  <c r="I933" i="2"/>
  <c r="J933" i="5" s="1"/>
  <c r="I934" i="2"/>
  <c r="J934" i="5" s="1"/>
  <c r="I935" i="2"/>
  <c r="J935" i="5" s="1"/>
  <c r="I936" i="2"/>
  <c r="J936" i="5" s="1"/>
  <c r="I937" i="2"/>
  <c r="J937" i="5" s="1"/>
  <c r="I938" i="2"/>
  <c r="J938" i="5" s="1"/>
  <c r="I939" i="2"/>
  <c r="J939" i="5" s="1"/>
  <c r="I940" i="2"/>
  <c r="J940" i="5" s="1"/>
  <c r="I941" i="2"/>
  <c r="J941" i="5" s="1"/>
  <c r="I942" i="2"/>
  <c r="J942" i="5" s="1"/>
  <c r="I943" i="2"/>
  <c r="J943" i="5" s="1"/>
  <c r="I944" i="2"/>
  <c r="J944" i="5" s="1"/>
  <c r="I945" i="2"/>
  <c r="J945" i="5" s="1"/>
  <c r="I946" i="2"/>
  <c r="J946" i="5" s="1"/>
  <c r="I947" i="2"/>
  <c r="J947" i="5" s="1"/>
  <c r="I948" i="2"/>
  <c r="J948" i="5" s="1"/>
  <c r="I949" i="2"/>
  <c r="J949" i="5" s="1"/>
  <c r="I950" i="2"/>
  <c r="J950" i="5" s="1"/>
  <c r="I951" i="2"/>
  <c r="J951" i="5" s="1"/>
  <c r="I952" i="2"/>
  <c r="J952" i="5" s="1"/>
  <c r="I953" i="2"/>
  <c r="J953" i="5" s="1"/>
  <c r="I954" i="2"/>
  <c r="J954" i="5" s="1"/>
  <c r="I955" i="2"/>
  <c r="J955" i="5" s="1"/>
  <c r="I956" i="2"/>
  <c r="J956" i="5" s="1"/>
  <c r="I957" i="2"/>
  <c r="J957" i="5" s="1"/>
  <c r="I958" i="2"/>
  <c r="J958" i="5" s="1"/>
  <c r="I959" i="2"/>
  <c r="J959" i="5" s="1"/>
  <c r="I960" i="2"/>
  <c r="J960" i="5" s="1"/>
  <c r="I961" i="2"/>
  <c r="J961" i="5" s="1"/>
  <c r="I962" i="2"/>
  <c r="J962" i="5" s="1"/>
  <c r="I963" i="2"/>
  <c r="J963" i="5" s="1"/>
  <c r="I964" i="2"/>
  <c r="J964" i="5" s="1"/>
  <c r="I965" i="2"/>
  <c r="J965" i="5" s="1"/>
  <c r="I966" i="2"/>
  <c r="J966" i="5" s="1"/>
  <c r="I967" i="2"/>
  <c r="J967" i="5" s="1"/>
  <c r="I968" i="2"/>
  <c r="J968" i="5" s="1"/>
  <c r="I969" i="2"/>
  <c r="J969" i="5" s="1"/>
  <c r="I970" i="2"/>
  <c r="J970" i="5" s="1"/>
  <c r="I971" i="2"/>
  <c r="J971" i="5" s="1"/>
  <c r="I972" i="2"/>
  <c r="J972" i="5" s="1"/>
  <c r="I973" i="2"/>
  <c r="J973" i="5" s="1"/>
  <c r="I974" i="2"/>
  <c r="J974" i="5" s="1"/>
  <c r="I975" i="2"/>
  <c r="J975" i="5" s="1"/>
  <c r="I976" i="2"/>
  <c r="J976" i="5" s="1"/>
  <c r="I977" i="2"/>
  <c r="J977" i="5" s="1"/>
  <c r="I978" i="2"/>
  <c r="J978" i="5" s="1"/>
  <c r="I979" i="2"/>
  <c r="J979" i="5" s="1"/>
  <c r="I980" i="2"/>
  <c r="J980" i="5" s="1"/>
  <c r="I981" i="2"/>
  <c r="J981" i="5" s="1"/>
  <c r="I982" i="2"/>
  <c r="J982" i="5" s="1"/>
  <c r="I983" i="2"/>
  <c r="J983" i="5" s="1"/>
  <c r="I984" i="2"/>
  <c r="J984" i="5" s="1"/>
  <c r="I985" i="2"/>
  <c r="J985" i="5" s="1"/>
  <c r="I986" i="2"/>
  <c r="J986" i="5" s="1"/>
  <c r="I987" i="2"/>
  <c r="J987" i="5" s="1"/>
  <c r="I988" i="2"/>
  <c r="J988" i="5" s="1"/>
  <c r="I989" i="2"/>
  <c r="J989" i="5" s="1"/>
  <c r="I990" i="2"/>
  <c r="J990" i="5" s="1"/>
  <c r="I991" i="2"/>
  <c r="J991" i="5" s="1"/>
  <c r="I992" i="2"/>
  <c r="J992" i="5" s="1"/>
  <c r="I993" i="2"/>
  <c r="J993" i="5" s="1"/>
  <c r="I994" i="2"/>
  <c r="J994" i="5" s="1"/>
  <c r="I995" i="2"/>
  <c r="J995" i="5" s="1"/>
  <c r="I996" i="2"/>
  <c r="J996" i="5" s="1"/>
  <c r="I997" i="2"/>
  <c r="J997" i="5" s="1"/>
  <c r="I998" i="2"/>
  <c r="J998" i="5" s="1"/>
  <c r="I999" i="2"/>
  <c r="J999" i="5" s="1"/>
  <c r="I1000" i="2"/>
  <c r="J1000" i="5" s="1"/>
  <c r="I1001" i="2"/>
  <c r="J1001" i="5" s="1"/>
  <c r="I1002" i="2"/>
  <c r="J1002" i="5" s="1"/>
  <c r="I1003" i="2"/>
  <c r="J1003" i="5" s="1"/>
  <c r="I1004" i="2"/>
  <c r="J1004" i="5" s="1"/>
  <c r="I1005" i="2"/>
  <c r="J1005" i="5" s="1"/>
  <c r="I1006" i="2"/>
  <c r="J1006" i="5" s="1"/>
  <c r="I1007" i="2"/>
  <c r="J1007" i="5" s="1"/>
  <c r="I1008" i="2"/>
  <c r="J1008" i="5" s="1"/>
  <c r="I1009" i="2"/>
  <c r="J1009" i="5" s="1"/>
  <c r="I1010" i="2"/>
  <c r="J1010" i="5" s="1"/>
  <c r="I1011" i="2"/>
  <c r="J1011" i="5" s="1"/>
  <c r="I1012" i="2"/>
  <c r="J1012" i="5" s="1"/>
  <c r="I1013" i="2"/>
  <c r="J1013" i="5" s="1"/>
  <c r="I1014" i="2"/>
  <c r="J1014" i="5" s="1"/>
  <c r="I1015" i="2"/>
  <c r="J1015" i="5" s="1"/>
  <c r="I1016" i="2"/>
  <c r="J1016" i="5" s="1"/>
  <c r="I1017" i="2"/>
  <c r="J1017" i="5" s="1"/>
  <c r="I1018" i="2"/>
  <c r="J1018" i="5" s="1"/>
  <c r="I1019" i="2"/>
  <c r="J1019" i="5" s="1"/>
  <c r="I1020" i="2"/>
  <c r="J1020" i="5" s="1"/>
  <c r="I1021" i="2"/>
  <c r="J1021" i="5" s="1"/>
  <c r="I1022" i="2"/>
  <c r="J1022" i="5" s="1"/>
  <c r="I1023" i="2"/>
  <c r="J1023" i="5" s="1"/>
  <c r="I1024" i="2"/>
  <c r="J1024" i="5" s="1"/>
  <c r="I1025" i="2"/>
  <c r="J1025" i="5" s="1"/>
  <c r="I1026" i="2"/>
  <c r="J1026" i="5" s="1"/>
  <c r="I1027" i="2"/>
  <c r="J1027" i="5" s="1"/>
  <c r="I1028" i="2"/>
  <c r="J1028" i="5" s="1"/>
  <c r="I1029" i="2"/>
  <c r="J1029" i="5" s="1"/>
  <c r="I1030" i="2"/>
  <c r="J1030" i="5" s="1"/>
  <c r="I1031" i="2"/>
  <c r="J1031" i="5" s="1"/>
  <c r="I1032" i="2"/>
  <c r="J1032" i="5" s="1"/>
  <c r="I1033" i="2"/>
  <c r="J1033" i="5" s="1"/>
  <c r="I1034" i="2"/>
  <c r="J1034" i="5" s="1"/>
  <c r="I1035" i="2"/>
  <c r="J1035" i="5" s="1"/>
  <c r="I1036" i="2"/>
  <c r="J1036" i="5" s="1"/>
  <c r="I1037" i="2"/>
  <c r="J1037" i="5" s="1"/>
  <c r="I1038" i="2"/>
  <c r="J1038" i="5" s="1"/>
  <c r="I1039" i="2"/>
  <c r="J1039" i="5" s="1"/>
  <c r="I1040" i="2"/>
  <c r="J1040" i="5" s="1"/>
  <c r="I1041" i="2"/>
  <c r="J1041" i="5" s="1"/>
  <c r="I1042" i="2"/>
  <c r="J1042" i="5" s="1"/>
  <c r="I1043" i="2"/>
  <c r="J1043" i="5" s="1"/>
  <c r="I1044" i="2"/>
  <c r="J1044" i="5" s="1"/>
  <c r="I1045" i="2"/>
  <c r="J1045" i="5" s="1"/>
  <c r="I1046" i="2"/>
  <c r="J1046" i="5" s="1"/>
  <c r="I1047" i="2"/>
  <c r="J1047" i="5" s="1"/>
  <c r="I1048" i="2"/>
  <c r="J1048" i="5" s="1"/>
  <c r="I1049" i="2"/>
  <c r="J1049" i="5" s="1"/>
  <c r="I1050" i="2"/>
  <c r="J1050" i="5" s="1"/>
  <c r="I1051" i="2"/>
  <c r="J1051" i="5" s="1"/>
  <c r="I1052" i="2"/>
  <c r="J1052" i="5" s="1"/>
  <c r="I1053" i="2"/>
  <c r="J1053" i="5" s="1"/>
  <c r="I1054" i="2"/>
  <c r="J1054" i="5" s="1"/>
  <c r="I1055" i="2"/>
  <c r="J1055" i="5" s="1"/>
  <c r="I1056" i="2"/>
  <c r="J1056" i="5" s="1"/>
  <c r="I1057" i="2"/>
  <c r="J1057" i="5" s="1"/>
  <c r="I1058" i="2"/>
  <c r="J1058" i="5" s="1"/>
  <c r="I1059" i="2"/>
  <c r="J1059" i="5" s="1"/>
  <c r="I1060" i="2"/>
  <c r="J1060" i="5" s="1"/>
  <c r="I1061" i="2"/>
  <c r="J1061" i="5" s="1"/>
  <c r="I1062" i="2"/>
  <c r="J1062" i="5" s="1"/>
  <c r="I1063" i="2"/>
  <c r="J1063" i="5" s="1"/>
  <c r="I1064" i="2"/>
  <c r="J1064" i="5" s="1"/>
  <c r="I1065" i="2"/>
  <c r="J1065" i="5" s="1"/>
  <c r="I1066" i="2"/>
  <c r="J1066" i="5" s="1"/>
  <c r="I1067" i="2"/>
  <c r="J1067" i="5" s="1"/>
  <c r="I1068" i="2"/>
  <c r="J1068" i="5" s="1"/>
  <c r="I1069" i="2"/>
  <c r="J1069" i="5" s="1"/>
  <c r="I1070" i="2"/>
  <c r="J1070" i="5" s="1"/>
  <c r="I1071" i="2"/>
  <c r="J1071" i="5" s="1"/>
  <c r="I1072" i="2"/>
  <c r="J1072" i="5" s="1"/>
  <c r="I1073" i="2"/>
  <c r="J1073" i="5" s="1"/>
  <c r="I1074" i="2"/>
  <c r="J1074" i="5" s="1"/>
  <c r="I1075" i="2"/>
  <c r="J1075" i="5" s="1"/>
  <c r="I1076" i="2"/>
  <c r="J1076" i="5" s="1"/>
  <c r="I1077" i="2"/>
  <c r="J1077" i="5" s="1"/>
  <c r="I1078" i="2"/>
  <c r="J1078" i="5" s="1"/>
  <c r="I1079" i="2"/>
  <c r="J1079" i="5" s="1"/>
  <c r="I1080" i="2"/>
  <c r="J1080" i="5" s="1"/>
  <c r="I1081" i="2"/>
  <c r="J1081" i="5" s="1"/>
  <c r="I1082" i="2"/>
  <c r="J1082" i="5" s="1"/>
  <c r="I1083" i="2"/>
  <c r="J1083" i="5" s="1"/>
  <c r="I1084" i="2"/>
  <c r="J1084" i="5" s="1"/>
  <c r="I1085" i="2"/>
  <c r="J1085" i="5" s="1"/>
  <c r="I1086" i="2"/>
  <c r="J1086" i="5" s="1"/>
  <c r="I1087" i="2"/>
  <c r="J1087" i="5" s="1"/>
  <c r="I1088" i="2"/>
  <c r="J1088" i="5" s="1"/>
  <c r="I1089" i="2"/>
  <c r="J1089" i="5" s="1"/>
  <c r="I1090" i="2"/>
  <c r="J1090" i="5" s="1"/>
  <c r="I1091" i="2"/>
  <c r="J1091" i="5" s="1"/>
  <c r="I1092" i="2"/>
  <c r="J1092" i="5" s="1"/>
  <c r="I1093" i="2"/>
  <c r="J1093" i="5" s="1"/>
  <c r="I1094" i="2"/>
  <c r="J1094" i="5" s="1"/>
  <c r="I1095" i="2"/>
  <c r="J1095" i="5" s="1"/>
  <c r="I1096" i="2"/>
  <c r="J1096" i="5" s="1"/>
  <c r="I1097" i="2"/>
  <c r="J1097" i="5" s="1"/>
  <c r="I1098" i="2"/>
  <c r="J1098" i="5" s="1"/>
  <c r="I1099" i="2"/>
  <c r="J1099" i="5" s="1"/>
  <c r="I1100" i="2"/>
  <c r="J1100" i="5" s="1"/>
  <c r="I1101" i="2"/>
  <c r="J1101" i="5" s="1"/>
  <c r="I1102" i="2"/>
  <c r="J1102" i="5" s="1"/>
  <c r="I1103" i="2"/>
  <c r="J1103" i="5" s="1"/>
  <c r="I1104" i="2"/>
  <c r="J1104" i="5" s="1"/>
  <c r="I1105" i="2"/>
  <c r="J1105" i="5" s="1"/>
  <c r="I1106" i="2"/>
  <c r="J1106" i="5" s="1"/>
  <c r="I1107" i="2"/>
  <c r="J1107" i="5" s="1"/>
  <c r="I1108" i="2"/>
  <c r="J1108" i="5" s="1"/>
  <c r="I1109" i="2"/>
  <c r="J1109" i="5" s="1"/>
  <c r="I1110" i="2"/>
  <c r="J1110" i="5" s="1"/>
  <c r="I1111" i="2"/>
  <c r="J1111" i="5" s="1"/>
  <c r="I1112" i="2"/>
  <c r="J1112" i="5" s="1"/>
  <c r="I1113" i="2"/>
  <c r="J1113" i="5" s="1"/>
  <c r="I1114" i="2"/>
  <c r="J1114" i="5" s="1"/>
  <c r="I1115" i="2"/>
  <c r="J1115" i="5" s="1"/>
  <c r="I1116" i="2"/>
  <c r="J1116" i="5" s="1"/>
  <c r="I1117" i="2"/>
  <c r="J1117" i="5" s="1"/>
  <c r="I1118" i="2"/>
  <c r="J1118" i="5" s="1"/>
  <c r="I1119" i="2"/>
  <c r="J1119" i="5" s="1"/>
  <c r="I1120" i="2"/>
  <c r="J1120" i="5" s="1"/>
  <c r="I1121" i="2"/>
  <c r="J1121" i="5" s="1"/>
  <c r="I1122" i="2"/>
  <c r="J1122" i="5" s="1"/>
  <c r="I1123" i="2"/>
  <c r="J1123" i="5" s="1"/>
  <c r="I1124" i="2"/>
  <c r="J1124" i="5" s="1"/>
  <c r="I1125" i="2"/>
  <c r="J1125" i="5" s="1"/>
  <c r="I1126" i="2"/>
  <c r="J1126" i="5" s="1"/>
  <c r="I1127" i="2"/>
  <c r="J1127" i="5" s="1"/>
  <c r="I1128" i="2"/>
  <c r="J1128" i="5" s="1"/>
  <c r="I1129" i="2"/>
  <c r="J1129" i="5" s="1"/>
  <c r="I1130" i="2"/>
  <c r="J1130" i="5" s="1"/>
  <c r="I1131" i="2"/>
  <c r="J1131" i="5" s="1"/>
  <c r="I1132" i="2"/>
  <c r="J1132" i="5" s="1"/>
  <c r="I1133" i="2"/>
  <c r="J1133" i="5" s="1"/>
  <c r="I1134" i="2"/>
  <c r="J1134" i="5" s="1"/>
  <c r="I1135" i="2"/>
  <c r="J1135" i="5" s="1"/>
  <c r="I1136" i="2"/>
  <c r="J1136" i="5" s="1"/>
  <c r="I1137" i="2"/>
  <c r="J1137" i="5" s="1"/>
  <c r="I1138" i="2"/>
  <c r="J1138" i="5" s="1"/>
  <c r="I1139" i="2"/>
  <c r="J1139" i="5" s="1"/>
  <c r="I1140" i="2"/>
  <c r="J1140" i="5" s="1"/>
  <c r="I1141" i="2"/>
  <c r="J1141" i="5" s="1"/>
  <c r="I1142" i="2"/>
  <c r="J1142" i="5" s="1"/>
  <c r="I1143" i="2"/>
  <c r="J1143" i="5" s="1"/>
  <c r="I1144" i="2"/>
  <c r="J1144" i="5" s="1"/>
  <c r="I1145" i="2"/>
  <c r="J1145" i="5" s="1"/>
  <c r="I1146" i="2"/>
  <c r="J1146" i="5" s="1"/>
  <c r="I1147" i="2"/>
  <c r="J1147" i="5" s="1"/>
  <c r="I1148" i="2"/>
  <c r="J1148" i="5" s="1"/>
  <c r="I1149" i="2"/>
  <c r="J1149" i="5" s="1"/>
  <c r="I1150" i="2"/>
  <c r="J1150" i="5" s="1"/>
  <c r="I1151" i="2"/>
  <c r="J1151" i="5" s="1"/>
  <c r="I1152" i="2"/>
  <c r="J1152" i="5" s="1"/>
  <c r="I1153" i="2"/>
  <c r="J1153" i="5" s="1"/>
  <c r="I1154" i="2"/>
  <c r="J1154" i="5" s="1"/>
  <c r="I1155" i="2"/>
  <c r="J1155" i="5" s="1"/>
  <c r="I1156" i="2"/>
  <c r="J1156" i="5" s="1"/>
  <c r="I1157" i="2"/>
  <c r="J1157" i="5" s="1"/>
  <c r="I1158" i="2"/>
  <c r="J1158" i="5" s="1"/>
  <c r="I1159" i="2"/>
  <c r="J1159" i="5" s="1"/>
  <c r="I1160" i="2"/>
  <c r="J1160" i="5" s="1"/>
  <c r="I1161" i="2"/>
  <c r="J1161" i="5" s="1"/>
  <c r="I1162" i="2"/>
  <c r="J1162" i="5" s="1"/>
  <c r="I1163" i="2"/>
  <c r="J1163" i="5" s="1"/>
  <c r="I1164" i="2"/>
  <c r="J1164" i="5" s="1"/>
  <c r="I1165" i="2"/>
  <c r="J1165" i="5" s="1"/>
  <c r="I1166" i="2"/>
  <c r="J1166" i="5" s="1"/>
  <c r="I1167" i="2"/>
  <c r="J1167" i="5" s="1"/>
  <c r="I1168" i="2"/>
  <c r="J1168" i="5" s="1"/>
  <c r="I1169" i="2"/>
  <c r="J1169" i="5" s="1"/>
  <c r="I1170" i="2"/>
  <c r="J1170" i="5" s="1"/>
  <c r="I1171" i="2"/>
  <c r="J1171" i="5" s="1"/>
  <c r="I1172" i="2"/>
  <c r="J1172" i="5" s="1"/>
  <c r="I1173" i="2"/>
  <c r="J1173" i="5" s="1"/>
  <c r="I1174" i="2"/>
  <c r="J1174" i="5" s="1"/>
  <c r="I1175" i="2"/>
  <c r="J1175" i="5" s="1"/>
  <c r="I1176" i="2"/>
  <c r="J1176" i="5" s="1"/>
  <c r="I1177" i="2"/>
  <c r="J1177" i="5" s="1"/>
  <c r="I1178" i="2"/>
  <c r="J1178" i="5" s="1"/>
  <c r="I1179" i="2"/>
  <c r="J1179" i="5" s="1"/>
  <c r="I1180" i="2"/>
  <c r="J1180" i="5" s="1"/>
  <c r="I1181" i="2"/>
  <c r="J1181" i="5" s="1"/>
  <c r="I1182" i="2"/>
  <c r="J1182" i="5" s="1"/>
  <c r="I1183" i="2"/>
  <c r="J1183" i="5" s="1"/>
  <c r="I1184" i="2"/>
  <c r="J1184" i="5" s="1"/>
  <c r="I1185" i="2"/>
  <c r="J1185" i="5" s="1"/>
  <c r="I1186" i="2"/>
  <c r="J1186" i="5" s="1"/>
  <c r="I1187" i="2"/>
  <c r="J1187" i="5" s="1"/>
  <c r="I1188" i="2"/>
  <c r="J1188" i="5" s="1"/>
  <c r="I1189" i="2"/>
  <c r="J1189" i="5" s="1"/>
  <c r="I1190" i="2"/>
  <c r="J1190" i="5" s="1"/>
  <c r="I1191" i="2"/>
  <c r="J1191" i="5" s="1"/>
  <c r="I1192" i="2"/>
  <c r="J1192" i="5" s="1"/>
  <c r="I1193" i="2"/>
  <c r="J1193" i="5" s="1"/>
  <c r="I1194" i="2"/>
  <c r="J1194" i="5" s="1"/>
  <c r="I1195" i="2"/>
  <c r="J1195" i="5" s="1"/>
  <c r="I1196" i="2"/>
  <c r="J1196" i="5" s="1"/>
  <c r="I1197" i="2"/>
  <c r="J1197" i="5" s="1"/>
  <c r="I1198" i="2"/>
  <c r="J1198" i="5" s="1"/>
  <c r="I1199" i="2"/>
  <c r="J1199" i="5" s="1"/>
  <c r="I1200" i="2"/>
  <c r="J1200" i="5" s="1"/>
  <c r="I1201" i="2"/>
  <c r="J1201" i="5" s="1"/>
  <c r="I1202" i="2"/>
  <c r="J1202" i="5" s="1"/>
  <c r="I1203" i="2"/>
  <c r="J1203" i="5" s="1"/>
  <c r="I1204" i="2"/>
  <c r="J1204" i="5" s="1"/>
  <c r="I1205" i="2"/>
  <c r="J1205" i="5" s="1"/>
  <c r="I1206" i="2"/>
  <c r="J1206" i="5" s="1"/>
  <c r="I1207" i="2"/>
  <c r="J1207" i="5" s="1"/>
  <c r="I1208" i="2"/>
  <c r="J1208" i="5" s="1"/>
  <c r="I1209" i="2"/>
  <c r="J1209" i="5" s="1"/>
  <c r="I1210" i="2"/>
  <c r="J1210" i="5" s="1"/>
  <c r="I1211" i="2"/>
  <c r="J1211" i="5" s="1"/>
  <c r="I1212" i="2"/>
  <c r="J1212" i="5" s="1"/>
  <c r="I1213" i="2"/>
  <c r="J1213" i="5" s="1"/>
  <c r="I1214" i="2"/>
  <c r="J1214" i="5" s="1"/>
  <c r="I1215" i="2"/>
  <c r="J1215" i="5" s="1"/>
  <c r="I1216" i="2"/>
  <c r="J1216" i="5" s="1"/>
  <c r="I1217" i="2"/>
  <c r="J1217" i="5" s="1"/>
  <c r="I1218" i="2"/>
  <c r="J1218" i="5" s="1"/>
  <c r="I1219" i="2"/>
  <c r="J1219" i="5" s="1"/>
  <c r="I1220" i="2"/>
  <c r="J1220" i="5" s="1"/>
  <c r="I1221" i="2"/>
  <c r="J1221" i="5" s="1"/>
  <c r="I1222" i="2"/>
  <c r="J1222" i="5" s="1"/>
  <c r="I1223" i="2"/>
  <c r="J1223" i="5" s="1"/>
  <c r="I1224" i="2"/>
  <c r="J1224" i="5" s="1"/>
  <c r="I1225" i="2"/>
  <c r="J1225" i="5" s="1"/>
  <c r="I1226" i="2"/>
  <c r="J1226" i="5" s="1"/>
  <c r="I1227" i="2"/>
  <c r="J1227" i="5" s="1"/>
  <c r="I1228" i="2"/>
  <c r="J1228" i="5" s="1"/>
  <c r="I1229" i="2"/>
  <c r="J1229" i="5" s="1"/>
  <c r="I1230" i="2"/>
  <c r="J1230" i="5" s="1"/>
  <c r="I1231" i="2"/>
  <c r="J1231" i="5" s="1"/>
  <c r="I1232" i="2"/>
  <c r="J1232" i="5" s="1"/>
  <c r="I1233" i="2"/>
  <c r="J1233" i="5" s="1"/>
  <c r="I1234" i="2"/>
  <c r="J1234" i="5" s="1"/>
  <c r="I1235" i="2"/>
  <c r="J1235" i="5" s="1"/>
  <c r="I1236" i="2"/>
  <c r="J1236" i="5" s="1"/>
  <c r="I1237" i="2"/>
  <c r="J1237" i="5" s="1"/>
  <c r="I1238" i="2"/>
  <c r="J1238" i="5" s="1"/>
  <c r="I1239" i="2"/>
  <c r="J1239" i="5" s="1"/>
  <c r="I1240" i="2"/>
  <c r="J1240" i="5" s="1"/>
  <c r="I1241" i="2"/>
  <c r="J1241" i="5" s="1"/>
  <c r="I1242" i="2"/>
  <c r="J1242" i="5" s="1"/>
  <c r="I1243" i="2"/>
  <c r="J1243" i="5" s="1"/>
  <c r="I1244" i="2"/>
  <c r="J1244" i="5" s="1"/>
  <c r="I1245" i="2"/>
  <c r="J1245" i="5" s="1"/>
  <c r="I1246" i="2"/>
  <c r="J1246" i="5" s="1"/>
  <c r="I1247" i="2"/>
  <c r="J1247" i="5" s="1"/>
  <c r="I1248" i="2"/>
  <c r="J1248" i="5" s="1"/>
  <c r="I1249" i="2"/>
  <c r="J1249" i="5" s="1"/>
  <c r="I1250" i="2"/>
  <c r="J1250" i="5" s="1"/>
  <c r="I1251" i="2"/>
  <c r="J1251" i="5" s="1"/>
  <c r="I1252" i="2"/>
  <c r="J1252" i="5" s="1"/>
  <c r="I1253" i="2"/>
  <c r="J1253" i="5" s="1"/>
  <c r="I1254" i="2"/>
  <c r="J1254" i="5" s="1"/>
  <c r="I1255" i="2"/>
  <c r="J1255" i="5" s="1"/>
  <c r="I1256" i="2"/>
  <c r="J1256" i="5" s="1"/>
  <c r="I1257" i="2"/>
  <c r="J1257" i="5" s="1"/>
  <c r="I1258" i="2"/>
  <c r="J1258" i="5" s="1"/>
  <c r="I1259" i="2"/>
  <c r="J1259" i="5" s="1"/>
  <c r="I1260" i="2"/>
  <c r="J1260" i="5" s="1"/>
  <c r="I1261" i="2"/>
  <c r="J1261" i="5" s="1"/>
  <c r="I1262" i="2"/>
  <c r="J1262" i="5" s="1"/>
  <c r="I1263" i="2"/>
  <c r="J1263" i="5" s="1"/>
  <c r="I1264" i="2"/>
  <c r="J1264" i="5" s="1"/>
  <c r="I1265" i="2"/>
  <c r="J1265" i="5" s="1"/>
  <c r="I1266" i="2"/>
  <c r="J1266" i="5" s="1"/>
  <c r="I1267" i="2"/>
  <c r="J1267" i="5" s="1"/>
  <c r="I1268" i="2"/>
  <c r="J1268" i="5" s="1"/>
  <c r="I1269" i="2"/>
  <c r="J1269" i="5" s="1"/>
  <c r="I1270" i="2"/>
  <c r="J1270" i="5" s="1"/>
  <c r="I1271" i="2"/>
  <c r="J1271" i="5" s="1"/>
  <c r="I1272" i="2"/>
  <c r="J1272" i="5" s="1"/>
  <c r="I1273" i="2"/>
  <c r="J1273" i="5" s="1"/>
  <c r="I1274" i="2"/>
  <c r="J1274" i="5" s="1"/>
  <c r="I1275" i="2"/>
  <c r="J1275" i="5" s="1"/>
  <c r="I1276" i="2"/>
  <c r="J1276" i="5" s="1"/>
  <c r="I1277" i="2"/>
  <c r="J1277" i="5" s="1"/>
  <c r="I1278" i="2"/>
  <c r="J1278" i="5" s="1"/>
  <c r="I1279" i="2"/>
  <c r="J1279" i="5" s="1"/>
  <c r="I1280" i="2"/>
  <c r="J1280" i="5" s="1"/>
  <c r="I1281" i="2"/>
  <c r="J1281" i="5" s="1"/>
  <c r="I1282" i="2"/>
  <c r="J1282" i="5" s="1"/>
  <c r="I1283" i="2"/>
  <c r="J1283" i="5" s="1"/>
  <c r="I1284" i="2"/>
  <c r="J1284" i="5" s="1"/>
  <c r="I1285" i="2"/>
  <c r="J1285" i="5" s="1"/>
  <c r="I1286" i="2"/>
  <c r="J1286" i="5" s="1"/>
  <c r="I1287" i="2"/>
  <c r="J1287" i="5" s="1"/>
  <c r="I1288" i="2"/>
  <c r="J1288" i="5" s="1"/>
  <c r="I1289" i="2"/>
  <c r="J1289" i="5" s="1"/>
  <c r="I1290" i="2"/>
  <c r="J1290" i="5" s="1"/>
  <c r="I1291" i="2"/>
  <c r="J1291" i="5" s="1"/>
  <c r="I1292" i="2"/>
  <c r="J1292" i="5" s="1"/>
  <c r="I1293" i="2"/>
  <c r="J1293" i="5" s="1"/>
  <c r="I1294" i="2"/>
  <c r="J1294" i="5" s="1"/>
  <c r="I1295" i="2"/>
  <c r="J1295" i="5" s="1"/>
  <c r="I1296" i="2"/>
  <c r="J1296" i="5" s="1"/>
  <c r="I1297" i="2"/>
  <c r="J1297" i="5" s="1"/>
  <c r="I1298" i="2"/>
  <c r="J1298" i="5" s="1"/>
  <c r="I1299" i="2"/>
  <c r="J1299" i="5" s="1"/>
  <c r="I1300" i="2"/>
  <c r="J1300" i="5" s="1"/>
  <c r="I1301" i="2"/>
  <c r="J1301" i="5" s="1"/>
  <c r="I1302" i="2"/>
  <c r="J1302" i="5" s="1"/>
  <c r="I1303" i="2"/>
  <c r="J1303" i="5" s="1"/>
  <c r="I1304" i="2"/>
  <c r="J1304" i="5" s="1"/>
  <c r="I1305" i="2"/>
  <c r="J1305" i="5" s="1"/>
  <c r="I1306" i="2"/>
  <c r="J1306" i="5" s="1"/>
  <c r="I1307" i="2"/>
  <c r="J1307" i="5" s="1"/>
  <c r="I1308" i="2"/>
  <c r="J1308" i="5" s="1"/>
  <c r="I1309" i="2"/>
  <c r="J1309" i="5" s="1"/>
  <c r="I1310" i="2"/>
  <c r="J1310" i="5" s="1"/>
  <c r="I1311" i="2"/>
  <c r="J1311" i="5" s="1"/>
  <c r="I1312" i="2"/>
  <c r="J1312" i="5" s="1"/>
  <c r="I1313" i="2"/>
  <c r="J1313" i="5" s="1"/>
  <c r="I1314" i="2"/>
  <c r="J1314" i="5" s="1"/>
  <c r="I1315" i="2"/>
  <c r="J1315" i="5" s="1"/>
  <c r="I1316" i="2"/>
  <c r="J1316" i="5" s="1"/>
  <c r="I1317" i="2"/>
  <c r="J1317" i="5" s="1"/>
  <c r="I1318" i="2"/>
  <c r="J1318" i="5" s="1"/>
  <c r="I1319" i="2"/>
  <c r="J1319" i="5" s="1"/>
  <c r="I1320" i="2"/>
  <c r="J1320" i="5" s="1"/>
  <c r="I1321" i="2"/>
  <c r="J1321" i="5" s="1"/>
  <c r="I1322" i="2"/>
  <c r="J1322" i="5" s="1"/>
  <c r="I1323" i="2"/>
  <c r="J1323" i="5" s="1"/>
  <c r="I1324" i="2"/>
  <c r="J1324" i="5" s="1"/>
  <c r="I1325" i="2"/>
  <c r="J1325" i="5" s="1"/>
  <c r="I1326" i="2"/>
  <c r="J1326" i="5" s="1"/>
  <c r="I1327" i="2"/>
  <c r="J1327" i="5" s="1"/>
  <c r="I1328" i="2"/>
  <c r="J1328" i="5" s="1"/>
  <c r="I1329" i="2"/>
  <c r="J1329" i="5" s="1"/>
  <c r="I1330" i="2"/>
  <c r="J1330" i="5" s="1"/>
  <c r="I1331" i="2"/>
  <c r="J1331" i="5" s="1"/>
  <c r="I1332" i="2"/>
  <c r="J1332" i="5" s="1"/>
  <c r="I1333" i="2"/>
  <c r="J1333" i="5" s="1"/>
  <c r="I1334" i="2"/>
  <c r="J1334" i="5" s="1"/>
  <c r="I1335" i="2"/>
  <c r="J1335" i="5" s="1"/>
  <c r="I1336" i="2"/>
  <c r="J1336" i="5" s="1"/>
  <c r="I1337" i="2"/>
  <c r="J1337" i="5" s="1"/>
  <c r="I1338" i="2"/>
  <c r="J1338" i="5" s="1"/>
  <c r="I1339" i="2"/>
  <c r="J1339" i="5" s="1"/>
  <c r="I1340" i="2"/>
  <c r="J1340" i="5" s="1"/>
  <c r="I1341" i="2"/>
  <c r="J1341" i="5" s="1"/>
  <c r="I1342" i="2"/>
  <c r="J1342" i="5" s="1"/>
  <c r="I1343" i="2"/>
  <c r="J1343" i="5" s="1"/>
  <c r="I1344" i="2"/>
  <c r="J1344" i="5" s="1"/>
  <c r="I1345" i="2"/>
  <c r="J1345" i="5" s="1"/>
  <c r="I1346" i="2"/>
  <c r="J1346" i="5" s="1"/>
  <c r="I1347" i="2"/>
  <c r="J1347" i="5" s="1"/>
  <c r="I1348" i="2"/>
  <c r="J1348" i="5" s="1"/>
  <c r="I1349" i="2"/>
  <c r="J1349" i="5" s="1"/>
  <c r="I1350" i="2"/>
  <c r="J1350" i="5" s="1"/>
  <c r="I1351" i="2"/>
  <c r="J1351" i="5" s="1"/>
  <c r="I1352" i="2"/>
  <c r="J1352" i="5" s="1"/>
  <c r="I1353" i="2"/>
  <c r="J1353" i="5" s="1"/>
  <c r="I1354" i="2"/>
  <c r="J1354" i="5" s="1"/>
  <c r="I1355" i="2"/>
  <c r="J1355" i="5" s="1"/>
  <c r="I1356" i="2"/>
  <c r="J1356" i="5" s="1"/>
  <c r="I1357" i="2"/>
  <c r="J1357" i="5" s="1"/>
  <c r="I1358" i="2"/>
  <c r="J1358" i="5" s="1"/>
  <c r="I1359" i="2"/>
  <c r="J1359" i="5" s="1"/>
  <c r="I1360" i="2"/>
  <c r="J1360" i="5" s="1"/>
  <c r="I1361" i="2"/>
  <c r="J1361" i="5" s="1"/>
  <c r="I1362" i="2"/>
  <c r="J1362" i="5" s="1"/>
  <c r="I1363" i="2"/>
  <c r="J1363" i="5" s="1"/>
  <c r="I1364" i="2"/>
  <c r="J1364" i="5" s="1"/>
  <c r="I1365" i="2"/>
  <c r="J1365" i="5" s="1"/>
  <c r="I1366" i="2"/>
  <c r="J1366" i="5" s="1"/>
  <c r="I1367" i="2"/>
  <c r="J1367" i="5" s="1"/>
  <c r="I1368" i="2"/>
  <c r="J1368" i="5" s="1"/>
  <c r="I1369" i="2"/>
  <c r="J1369" i="5" s="1"/>
  <c r="I1370" i="2"/>
  <c r="J1370" i="5" s="1"/>
  <c r="I1371" i="2"/>
  <c r="J1371" i="5" s="1"/>
  <c r="I1372" i="2"/>
  <c r="J1372" i="5" s="1"/>
  <c r="I1373" i="2"/>
  <c r="J1373" i="5" s="1"/>
  <c r="I1374" i="2"/>
  <c r="J1374" i="5" s="1"/>
  <c r="I1375" i="2"/>
  <c r="J1375" i="5" s="1"/>
  <c r="I1376" i="2"/>
  <c r="J1376" i="5" s="1"/>
  <c r="I1377" i="2"/>
  <c r="J1377" i="5" s="1"/>
  <c r="I1378" i="2"/>
  <c r="J1378" i="5" s="1"/>
  <c r="I1379" i="2"/>
  <c r="J1379" i="5" s="1"/>
  <c r="I1380" i="2"/>
  <c r="J1380" i="5" s="1"/>
  <c r="I1381" i="2"/>
  <c r="J1381" i="5" s="1"/>
  <c r="I1382" i="2"/>
  <c r="J1382" i="5" s="1"/>
  <c r="I1383" i="2"/>
  <c r="J1383" i="5" s="1"/>
  <c r="I1384" i="2"/>
  <c r="J1384" i="5" s="1"/>
  <c r="I1385" i="2"/>
  <c r="J1385" i="5" s="1"/>
  <c r="I1386" i="2"/>
  <c r="J1386" i="5" s="1"/>
  <c r="I1387" i="2"/>
  <c r="J1387" i="5" s="1"/>
  <c r="I1388" i="2"/>
  <c r="J1388" i="5" s="1"/>
  <c r="I1389" i="2"/>
  <c r="J1389" i="5" s="1"/>
  <c r="I1390" i="2"/>
  <c r="J1390" i="5" s="1"/>
  <c r="I1391" i="2"/>
  <c r="J1391" i="5" s="1"/>
  <c r="I1392" i="2"/>
  <c r="J1392" i="5" s="1"/>
  <c r="I1393" i="2"/>
  <c r="J1393" i="5" s="1"/>
  <c r="I1394" i="2"/>
  <c r="J1394" i="5" s="1"/>
  <c r="I1395" i="2"/>
  <c r="J1395" i="5" s="1"/>
  <c r="I1396" i="2"/>
  <c r="J1396" i="5" s="1"/>
  <c r="I1397" i="2"/>
  <c r="J1397" i="5" s="1"/>
  <c r="I1398" i="2"/>
  <c r="J1398" i="5" s="1"/>
  <c r="I1399" i="2"/>
  <c r="J1399" i="5" s="1"/>
  <c r="I1400" i="2"/>
  <c r="J1400" i="5" s="1"/>
  <c r="I1401" i="2"/>
  <c r="J1401" i="5" s="1"/>
  <c r="I1402" i="2"/>
  <c r="J1402" i="5" s="1"/>
  <c r="I1403" i="2"/>
  <c r="J1403" i="5" s="1"/>
  <c r="I1404" i="2"/>
  <c r="J1404" i="5" s="1"/>
  <c r="I1405" i="2"/>
  <c r="J1405" i="5" s="1"/>
  <c r="I1406" i="2"/>
  <c r="J1406" i="5" s="1"/>
  <c r="I1407" i="2"/>
  <c r="J1407" i="5" s="1"/>
  <c r="I1408" i="2"/>
  <c r="J1408" i="5" s="1"/>
  <c r="I1409" i="2"/>
  <c r="J1409" i="5" s="1"/>
  <c r="I1410" i="2"/>
  <c r="J1410" i="5" s="1"/>
  <c r="I1411" i="2"/>
  <c r="J1411" i="5" s="1"/>
  <c r="I1412" i="2"/>
  <c r="J1412" i="5" s="1"/>
  <c r="I1413" i="2"/>
  <c r="J1413" i="5" s="1"/>
  <c r="I1414" i="2"/>
  <c r="J1414" i="5" s="1"/>
  <c r="I1415" i="2"/>
  <c r="J1415" i="5" s="1"/>
  <c r="I1416" i="2"/>
  <c r="J1416" i="5" s="1"/>
  <c r="I1417" i="2"/>
  <c r="J1417" i="5" s="1"/>
  <c r="I1418" i="2"/>
  <c r="J1418" i="5" s="1"/>
  <c r="I1419" i="2"/>
  <c r="J1419" i="5" s="1"/>
  <c r="I1420" i="2"/>
  <c r="J1420" i="5" s="1"/>
  <c r="I1421" i="2"/>
  <c r="J1421" i="5" s="1"/>
  <c r="I1422" i="2"/>
  <c r="J1422" i="5" s="1"/>
  <c r="I1423" i="2"/>
  <c r="J1423" i="5" s="1"/>
  <c r="I1424" i="2"/>
  <c r="J1424" i="5" s="1"/>
  <c r="I1425" i="2"/>
  <c r="J1425" i="5" s="1"/>
  <c r="I1426" i="2"/>
  <c r="J1426" i="5" s="1"/>
  <c r="I1427" i="2"/>
  <c r="J1427" i="5" s="1"/>
  <c r="I1428" i="2"/>
  <c r="J1428" i="5" s="1"/>
  <c r="I1429" i="2"/>
  <c r="J1429" i="5" s="1"/>
  <c r="I1430" i="2"/>
  <c r="J1430" i="5" s="1"/>
  <c r="I1431" i="2"/>
  <c r="J1431" i="5" s="1"/>
  <c r="I1432" i="2"/>
  <c r="J1432" i="5" s="1"/>
  <c r="I1433" i="2"/>
  <c r="J1433" i="5" s="1"/>
  <c r="I1434" i="2"/>
  <c r="J1434" i="5" s="1"/>
  <c r="I1435" i="2"/>
  <c r="J1435" i="5" s="1"/>
  <c r="I1436" i="2"/>
  <c r="J1436" i="5" s="1"/>
  <c r="I1437" i="2"/>
  <c r="J1437" i="5" s="1"/>
  <c r="I1438" i="2"/>
  <c r="J1438" i="5" s="1"/>
  <c r="I1439" i="2"/>
  <c r="J1439" i="5" s="1"/>
  <c r="I1440" i="2"/>
  <c r="J1440" i="5" s="1"/>
  <c r="I1441" i="2"/>
  <c r="J1441" i="5" s="1"/>
  <c r="I1442" i="2"/>
  <c r="J1442" i="5" s="1"/>
  <c r="I1443" i="2"/>
  <c r="J1443" i="5" s="1"/>
  <c r="I1444" i="2"/>
  <c r="J1444" i="5" s="1"/>
  <c r="I1445" i="2"/>
  <c r="J1445" i="5" s="1"/>
  <c r="I1446" i="2"/>
  <c r="J1446" i="5" s="1"/>
  <c r="I1447" i="2"/>
  <c r="J1447" i="5" s="1"/>
  <c r="I1448" i="2"/>
  <c r="J1448" i="5" s="1"/>
  <c r="I1449" i="2"/>
  <c r="J1449" i="5" s="1"/>
  <c r="I1450" i="2"/>
  <c r="J1450" i="5" s="1"/>
  <c r="I1451" i="2"/>
  <c r="J1451" i="5" s="1"/>
  <c r="I1452" i="2"/>
  <c r="J1452" i="5" s="1"/>
  <c r="I1453" i="2"/>
  <c r="J1453" i="5" s="1"/>
  <c r="I1454" i="2"/>
  <c r="J1454" i="5" s="1"/>
  <c r="I1455" i="2"/>
  <c r="J1455" i="5" s="1"/>
  <c r="I1456" i="2"/>
  <c r="J1456" i="5" s="1"/>
  <c r="I1457" i="2"/>
  <c r="J1457" i="5" s="1"/>
  <c r="I1458" i="2"/>
  <c r="J1458" i="5" s="1"/>
  <c r="I1459" i="2"/>
  <c r="J1459" i="5" s="1"/>
  <c r="I1460" i="2"/>
  <c r="J1460" i="5" s="1"/>
  <c r="I1461" i="2"/>
  <c r="J1461" i="5" s="1"/>
  <c r="I1462" i="2"/>
  <c r="J1462" i="5" s="1"/>
  <c r="I1463" i="2"/>
  <c r="J1463" i="5" s="1"/>
  <c r="I1464" i="2"/>
  <c r="J1464" i="5" s="1"/>
  <c r="I1465" i="2"/>
  <c r="J1465" i="5" s="1"/>
  <c r="I1466" i="2"/>
  <c r="J1466" i="5" s="1"/>
  <c r="I1467" i="2"/>
  <c r="J1467" i="5" s="1"/>
  <c r="I1468" i="2"/>
  <c r="J1468" i="5" s="1"/>
  <c r="I1469" i="2"/>
  <c r="J1469" i="5" s="1"/>
  <c r="I1470" i="2"/>
  <c r="J1470" i="5" s="1"/>
  <c r="I1471" i="2"/>
  <c r="J1471" i="5" s="1"/>
  <c r="I1472" i="2"/>
  <c r="J1472" i="5" s="1"/>
  <c r="I1473" i="2"/>
  <c r="J1473" i="5" s="1"/>
  <c r="I1474" i="2"/>
  <c r="J1474" i="5" s="1"/>
  <c r="I1475" i="2"/>
  <c r="J1475" i="5" s="1"/>
  <c r="I1476" i="2"/>
  <c r="J1476" i="5" s="1"/>
  <c r="I1477" i="2"/>
  <c r="J1477" i="5" s="1"/>
  <c r="I1478" i="2"/>
  <c r="J1478" i="5" s="1"/>
  <c r="I1479" i="2"/>
  <c r="J1479" i="5" s="1"/>
  <c r="I1480" i="2"/>
  <c r="J1480" i="5" s="1"/>
  <c r="I1481" i="2"/>
  <c r="J1481" i="5" s="1"/>
  <c r="I1482" i="2"/>
  <c r="J1482" i="5" s="1"/>
  <c r="I1483" i="2"/>
  <c r="J1483" i="5" s="1"/>
  <c r="I1484" i="2"/>
  <c r="J1484" i="5" s="1"/>
  <c r="I1485" i="2"/>
  <c r="J1485" i="5" s="1"/>
  <c r="I1486" i="2"/>
  <c r="J1486" i="5" s="1"/>
  <c r="I1487" i="2"/>
  <c r="J1487" i="5" s="1"/>
  <c r="I1488" i="2"/>
  <c r="J1488" i="5" s="1"/>
  <c r="I1489" i="2"/>
  <c r="J1489" i="5" s="1"/>
  <c r="I1490" i="2"/>
  <c r="J1490" i="5" s="1"/>
  <c r="I1491" i="2"/>
  <c r="J1491" i="5" s="1"/>
  <c r="I1492" i="2"/>
  <c r="J1492" i="5" s="1"/>
  <c r="I1493" i="2"/>
  <c r="J1493" i="5" s="1"/>
  <c r="I1494" i="2"/>
  <c r="J1494" i="5" s="1"/>
  <c r="I1495" i="2"/>
  <c r="J1495" i="5" s="1"/>
  <c r="I1496" i="2"/>
  <c r="J1496" i="5" s="1"/>
  <c r="I1497" i="2"/>
  <c r="J1497" i="5" s="1"/>
  <c r="I1498" i="2"/>
  <c r="J1498" i="5" s="1"/>
  <c r="I1499" i="2"/>
  <c r="J1499" i="5" s="1"/>
  <c r="I1500" i="2"/>
  <c r="J1500" i="5" s="1"/>
  <c r="I1501" i="2"/>
  <c r="J1501" i="5" s="1"/>
  <c r="I1502" i="2"/>
  <c r="J1502" i="5" s="1"/>
  <c r="I1503" i="2"/>
  <c r="J1503" i="5" s="1"/>
  <c r="I1504" i="2"/>
  <c r="J1504" i="5" s="1"/>
  <c r="I1505" i="2"/>
  <c r="J1505" i="5" s="1"/>
  <c r="I1506" i="2"/>
  <c r="J1506" i="5" s="1"/>
  <c r="I1507" i="2"/>
  <c r="J1507" i="5" s="1"/>
  <c r="I1508" i="2"/>
  <c r="J1508" i="5" s="1"/>
  <c r="I1509" i="2"/>
  <c r="J1509" i="5" s="1"/>
  <c r="I1510" i="2"/>
  <c r="J1510" i="5" s="1"/>
  <c r="I1511" i="2"/>
  <c r="J1511" i="5" s="1"/>
  <c r="I1512" i="2"/>
  <c r="J1512" i="5" s="1"/>
  <c r="I1513" i="2"/>
  <c r="J1513" i="5" s="1"/>
  <c r="I1514" i="2"/>
  <c r="J1514" i="5" s="1"/>
  <c r="I1515" i="2"/>
  <c r="J1515" i="5" s="1"/>
  <c r="I1516" i="2"/>
  <c r="J1516" i="5" s="1"/>
  <c r="I1517" i="2"/>
  <c r="J1517" i="5" s="1"/>
  <c r="I1518" i="2"/>
  <c r="J1518" i="5" s="1"/>
  <c r="I1519" i="2"/>
  <c r="J1519" i="5" s="1"/>
  <c r="I1520" i="2"/>
  <c r="J1520" i="5" s="1"/>
  <c r="I1521" i="2"/>
  <c r="J1521" i="5" s="1"/>
  <c r="I1522" i="2"/>
  <c r="J1522" i="5" s="1"/>
  <c r="I1523" i="2"/>
  <c r="J1523" i="5" s="1"/>
  <c r="I1524" i="2"/>
  <c r="J1524" i="5" s="1"/>
  <c r="I1525" i="2"/>
  <c r="J1525" i="5" s="1"/>
  <c r="I1526" i="2"/>
  <c r="J1526" i="5" s="1"/>
  <c r="I1527" i="2"/>
  <c r="J1527" i="5" s="1"/>
  <c r="I1528" i="2"/>
  <c r="J1528" i="5" s="1"/>
  <c r="I1529" i="2"/>
  <c r="J1529" i="5" s="1"/>
  <c r="I1530" i="2"/>
  <c r="J1530" i="5" s="1"/>
  <c r="I1531" i="2"/>
  <c r="J1531" i="5" s="1"/>
  <c r="I1532" i="2"/>
  <c r="J1532" i="5" s="1"/>
  <c r="I1533" i="2"/>
  <c r="J1533" i="5" s="1"/>
  <c r="I1534" i="2"/>
  <c r="J1534" i="5" s="1"/>
  <c r="I1535" i="2"/>
  <c r="J1535" i="5" s="1"/>
  <c r="I1536" i="2"/>
  <c r="J1536" i="5" s="1"/>
  <c r="I1537" i="2"/>
  <c r="J1537" i="5" s="1"/>
  <c r="I1538" i="2"/>
  <c r="J1538" i="5" s="1"/>
  <c r="I1539" i="2"/>
  <c r="J1539" i="5" s="1"/>
  <c r="I1540" i="2"/>
  <c r="J1540" i="5" s="1"/>
  <c r="I1541" i="2"/>
  <c r="J1541" i="5" s="1"/>
  <c r="I1542" i="2"/>
  <c r="J1542" i="5" s="1"/>
  <c r="I1543" i="2"/>
  <c r="J1543" i="5" s="1"/>
  <c r="I1544" i="2"/>
  <c r="J1544" i="5" s="1"/>
  <c r="I1545" i="2"/>
  <c r="J1545" i="5" s="1"/>
  <c r="I1546" i="2"/>
  <c r="J1546" i="5" s="1"/>
  <c r="I1547" i="2"/>
  <c r="J1547" i="5" s="1"/>
  <c r="I1548" i="2"/>
  <c r="J1548" i="5" s="1"/>
  <c r="I1549" i="2"/>
  <c r="J1549" i="5" s="1"/>
  <c r="I1550" i="2"/>
  <c r="J1550" i="5" s="1"/>
  <c r="I1551" i="2"/>
  <c r="J1551" i="5" s="1"/>
  <c r="I1552" i="2"/>
  <c r="J1552" i="5" s="1"/>
  <c r="I1553" i="2"/>
  <c r="J1553" i="5" s="1"/>
  <c r="I1554" i="2"/>
  <c r="J1554" i="5" s="1"/>
  <c r="I1555" i="2"/>
  <c r="J1555" i="5" s="1"/>
  <c r="I1556" i="2"/>
  <c r="J1556" i="5" s="1"/>
  <c r="I1557" i="2"/>
  <c r="J1557" i="5" s="1"/>
  <c r="I1558" i="2"/>
  <c r="J1558" i="5" s="1"/>
  <c r="I1559" i="2"/>
  <c r="J1559" i="5" s="1"/>
  <c r="I1560" i="2"/>
  <c r="J1560" i="5" s="1"/>
  <c r="I1561" i="2"/>
  <c r="J1561" i="5" s="1"/>
  <c r="I1562" i="2"/>
  <c r="J1562" i="5" s="1"/>
  <c r="I1563" i="2"/>
  <c r="J1563" i="5" s="1"/>
  <c r="I1564" i="2"/>
  <c r="J1564" i="5" s="1"/>
  <c r="I1565" i="2"/>
  <c r="J1565" i="5" s="1"/>
  <c r="I1566" i="2"/>
  <c r="J1566" i="5" s="1"/>
  <c r="I1567" i="2"/>
  <c r="J1567" i="5" s="1"/>
  <c r="I1568" i="2"/>
  <c r="J1568" i="5" s="1"/>
  <c r="I1569" i="2"/>
  <c r="J1569" i="5" s="1"/>
  <c r="I1570" i="2"/>
  <c r="J1570" i="5" s="1"/>
  <c r="I1571" i="2"/>
  <c r="J1571" i="5" s="1"/>
  <c r="I1572" i="2"/>
  <c r="J1572" i="5" s="1"/>
  <c r="I1573" i="2"/>
  <c r="J1573" i="5" s="1"/>
  <c r="I1574" i="2"/>
  <c r="J1574" i="5" s="1"/>
  <c r="I1575" i="2"/>
  <c r="J1575" i="5" s="1"/>
  <c r="I1576" i="2"/>
  <c r="J1576" i="5" s="1"/>
  <c r="I1577" i="2"/>
  <c r="J1577" i="5" s="1"/>
  <c r="I1578" i="2"/>
  <c r="J1578" i="5" s="1"/>
  <c r="I1579" i="2"/>
  <c r="J1579" i="5" s="1"/>
  <c r="I1580" i="2"/>
  <c r="J1580" i="5" s="1"/>
  <c r="I1581" i="2"/>
  <c r="J1581" i="5" s="1"/>
  <c r="I1582" i="2"/>
  <c r="J1582" i="5" s="1"/>
  <c r="I1583" i="2"/>
  <c r="J1583" i="5" s="1"/>
  <c r="I1584" i="2"/>
  <c r="J1584" i="5" s="1"/>
  <c r="I1585" i="2"/>
  <c r="J1585" i="5" s="1"/>
  <c r="I1586" i="2"/>
  <c r="J1586" i="5" s="1"/>
  <c r="I1587" i="2"/>
  <c r="J1587" i="5" s="1"/>
  <c r="I1588" i="2"/>
  <c r="J1588" i="5" s="1"/>
  <c r="I1589" i="2"/>
  <c r="J1589" i="5" s="1"/>
  <c r="I1590" i="2"/>
  <c r="J1590" i="5" s="1"/>
  <c r="I1591" i="2"/>
  <c r="J1591" i="5" s="1"/>
  <c r="I1592" i="2"/>
  <c r="J1592" i="5" s="1"/>
  <c r="I1593" i="2"/>
  <c r="J1593" i="5" s="1"/>
  <c r="I1594" i="2"/>
  <c r="J1594" i="5" s="1"/>
  <c r="I1595" i="2"/>
  <c r="J1595" i="5" s="1"/>
  <c r="I1596" i="2"/>
  <c r="J1596" i="5" s="1"/>
  <c r="I1597" i="2"/>
  <c r="J1597" i="5" s="1"/>
  <c r="I1598" i="2"/>
  <c r="J1598" i="5" s="1"/>
  <c r="I1599" i="2"/>
  <c r="J1599" i="5" s="1"/>
  <c r="I1600" i="2"/>
  <c r="J1600" i="5" s="1"/>
  <c r="I1601" i="2"/>
  <c r="J1601" i="5" s="1"/>
  <c r="I1602" i="2"/>
  <c r="J1602" i="5" s="1"/>
  <c r="I1603" i="2"/>
  <c r="J1603" i="5" s="1"/>
  <c r="I1604" i="2"/>
  <c r="J1604" i="5" s="1"/>
  <c r="I1605" i="2"/>
  <c r="J1605" i="5" s="1"/>
  <c r="I1606" i="2"/>
  <c r="J1606" i="5" s="1"/>
  <c r="I1607" i="2"/>
  <c r="J1607" i="5" s="1"/>
  <c r="I1608" i="2"/>
  <c r="J1608" i="5" s="1"/>
  <c r="I1609" i="2"/>
  <c r="J1609" i="5" s="1"/>
  <c r="I1610" i="2"/>
  <c r="J1610" i="5" s="1"/>
  <c r="I1611" i="2"/>
  <c r="J1611" i="5" s="1"/>
  <c r="I1612" i="2"/>
  <c r="J1612" i="5" s="1"/>
  <c r="I1613" i="2"/>
  <c r="J1613" i="5" s="1"/>
  <c r="I1614" i="2"/>
  <c r="J1614" i="5" s="1"/>
  <c r="I1615" i="2"/>
  <c r="J1615" i="5" s="1"/>
  <c r="I1616" i="2"/>
  <c r="J1616" i="5" s="1"/>
  <c r="I1617" i="2"/>
  <c r="J1617" i="5" s="1"/>
  <c r="I1618" i="2"/>
  <c r="J1618" i="5" s="1"/>
  <c r="I1619" i="2"/>
  <c r="J1619" i="5" s="1"/>
  <c r="I1620" i="2"/>
  <c r="J1620" i="5" s="1"/>
  <c r="I1621" i="2"/>
  <c r="J1621" i="5" s="1"/>
  <c r="I1622" i="2"/>
  <c r="J1622" i="5" s="1"/>
  <c r="I1623" i="2"/>
  <c r="J1623" i="5" s="1"/>
  <c r="I1624" i="2"/>
  <c r="J1624" i="5" s="1"/>
  <c r="I1625" i="2"/>
  <c r="J1625" i="5" s="1"/>
  <c r="I1626" i="2"/>
  <c r="J1626" i="5" s="1"/>
  <c r="I1627" i="2"/>
  <c r="J1627" i="5" s="1"/>
  <c r="I1628" i="2"/>
  <c r="J1628" i="5" s="1"/>
  <c r="I1629" i="2"/>
  <c r="J1629" i="5" s="1"/>
  <c r="I1630" i="2"/>
  <c r="J1630" i="5" s="1"/>
  <c r="I1631" i="2"/>
  <c r="J1631" i="5" s="1"/>
  <c r="I1632" i="2"/>
  <c r="J1632" i="5" s="1"/>
  <c r="I1633" i="2"/>
  <c r="J1633" i="5" s="1"/>
  <c r="I1634" i="2"/>
  <c r="J1634" i="5" s="1"/>
  <c r="I1635" i="2"/>
  <c r="J1635" i="5" s="1"/>
  <c r="I1636" i="2"/>
  <c r="J1636" i="5" s="1"/>
  <c r="I1637" i="2"/>
  <c r="J1637" i="5" s="1"/>
  <c r="I1638" i="2"/>
  <c r="J1638" i="5" s="1"/>
  <c r="I1639" i="2"/>
  <c r="J1639" i="5" s="1"/>
  <c r="I1640" i="2"/>
  <c r="J1640" i="5" s="1"/>
  <c r="I1641" i="2"/>
  <c r="J1641" i="5" s="1"/>
  <c r="I1642" i="2"/>
  <c r="J1642" i="5" s="1"/>
  <c r="I1643" i="2"/>
  <c r="J1643" i="5" s="1"/>
  <c r="I1644" i="2"/>
  <c r="J1644" i="5" s="1"/>
  <c r="I1645" i="2"/>
  <c r="J1645" i="5" s="1"/>
  <c r="I1646" i="2"/>
  <c r="J1646" i="5" s="1"/>
  <c r="I1647" i="2"/>
  <c r="J1647" i="5" s="1"/>
  <c r="I1648" i="2"/>
  <c r="J1648" i="5" s="1"/>
  <c r="I1649" i="2"/>
  <c r="J1649" i="5" s="1"/>
  <c r="I1650" i="2"/>
  <c r="J1650" i="5" s="1"/>
  <c r="I1651" i="2"/>
  <c r="J1651" i="5" s="1"/>
  <c r="I1652" i="2"/>
  <c r="J1652" i="5" s="1"/>
  <c r="I1653" i="2"/>
  <c r="J1653" i="5" s="1"/>
  <c r="I1654" i="2"/>
  <c r="J1654" i="5" s="1"/>
  <c r="I1655" i="2"/>
  <c r="J1655" i="5" s="1"/>
  <c r="I1656" i="2"/>
  <c r="J1656" i="5" s="1"/>
  <c r="I1657" i="2"/>
  <c r="J1657" i="5" s="1"/>
  <c r="I1658" i="2"/>
  <c r="J1658" i="5" s="1"/>
  <c r="I1659" i="2"/>
  <c r="J1659" i="5" s="1"/>
  <c r="I1660" i="2"/>
  <c r="J1660" i="5" s="1"/>
  <c r="I1661" i="2"/>
  <c r="J1661" i="5" s="1"/>
  <c r="I1662" i="2"/>
  <c r="J1662" i="5" s="1"/>
  <c r="I1663" i="2"/>
  <c r="J1663" i="5" s="1"/>
  <c r="I1664" i="2"/>
  <c r="J1664" i="5" s="1"/>
  <c r="I1665" i="2"/>
  <c r="J1665" i="5" s="1"/>
  <c r="I1666" i="2"/>
  <c r="J1666" i="5" s="1"/>
  <c r="I1667" i="2"/>
  <c r="J1667" i="5" s="1"/>
  <c r="I1668" i="2"/>
  <c r="J1668" i="5" s="1"/>
  <c r="I1669" i="2"/>
  <c r="J1669" i="5" s="1"/>
  <c r="I1670" i="2"/>
  <c r="J1670" i="5" s="1"/>
  <c r="I1671" i="2"/>
  <c r="J1671" i="5" s="1"/>
  <c r="I1672" i="2"/>
  <c r="J1672" i="5" s="1"/>
  <c r="I1673" i="2"/>
  <c r="J1673" i="5" s="1"/>
  <c r="I1674" i="2"/>
  <c r="J1674" i="5" s="1"/>
  <c r="I1675" i="2"/>
  <c r="J1675" i="5" s="1"/>
  <c r="I1676" i="2"/>
  <c r="J1676" i="5" s="1"/>
  <c r="I1677" i="2"/>
  <c r="J1677" i="5" s="1"/>
  <c r="I1678" i="2"/>
  <c r="J1678" i="5" s="1"/>
  <c r="I1679" i="2"/>
  <c r="J1679" i="5" s="1"/>
  <c r="I1680" i="2"/>
  <c r="J1680" i="5" s="1"/>
  <c r="I1681" i="2"/>
  <c r="J1681" i="5" s="1"/>
  <c r="I1682" i="2"/>
  <c r="J1682" i="5" s="1"/>
  <c r="I1683" i="2"/>
  <c r="J1683" i="5" s="1"/>
  <c r="I1684" i="2"/>
  <c r="J1684" i="5" s="1"/>
  <c r="I1685" i="2"/>
  <c r="J1685" i="5" s="1"/>
  <c r="I1686" i="2"/>
  <c r="J1686" i="5" s="1"/>
  <c r="I1687" i="2"/>
  <c r="J1687" i="5" s="1"/>
  <c r="I1688" i="2"/>
  <c r="J1688" i="5" s="1"/>
  <c r="I1689" i="2"/>
  <c r="J1689" i="5" s="1"/>
  <c r="I1690" i="2"/>
  <c r="J1690" i="5" s="1"/>
  <c r="I1691" i="2"/>
  <c r="J1691" i="5" s="1"/>
  <c r="I1692" i="2"/>
  <c r="J1692" i="5" s="1"/>
  <c r="I1693" i="2"/>
  <c r="J1693" i="5" s="1"/>
  <c r="I1694" i="2"/>
  <c r="J1694" i="5" s="1"/>
  <c r="I1695" i="2"/>
  <c r="J1695" i="5" s="1"/>
  <c r="I1696" i="2"/>
  <c r="J1696" i="5" s="1"/>
  <c r="I1697" i="2"/>
  <c r="J1697" i="5" s="1"/>
  <c r="I1698" i="2"/>
  <c r="J1698" i="5" s="1"/>
  <c r="I1699" i="2"/>
  <c r="J1699" i="5" s="1"/>
  <c r="I1700" i="2"/>
  <c r="J1700" i="5" s="1"/>
  <c r="I1701" i="2"/>
  <c r="J1701" i="5" s="1"/>
  <c r="I1702" i="2"/>
  <c r="J1702" i="5" s="1"/>
  <c r="I1703" i="2"/>
  <c r="J1703" i="5" s="1"/>
  <c r="I1704" i="2"/>
  <c r="J1704" i="5" s="1"/>
  <c r="I1705" i="2"/>
  <c r="J1705" i="5" s="1"/>
  <c r="I1706" i="2"/>
  <c r="J1706" i="5" s="1"/>
  <c r="I1707" i="2"/>
  <c r="J1707" i="5" s="1"/>
  <c r="I1708" i="2"/>
  <c r="J1708" i="5" s="1"/>
  <c r="I1709" i="2"/>
  <c r="J1709" i="5" s="1"/>
  <c r="I1710" i="2"/>
  <c r="J1710" i="5" s="1"/>
  <c r="I1711" i="2"/>
  <c r="J1711" i="5" s="1"/>
  <c r="I1712" i="2"/>
  <c r="J1712" i="5" s="1"/>
  <c r="I1713" i="2"/>
  <c r="J1713" i="5" s="1"/>
  <c r="I1714" i="2"/>
  <c r="J1714" i="5" s="1"/>
  <c r="I1715" i="2"/>
  <c r="J1715" i="5" s="1"/>
  <c r="I1716" i="2"/>
  <c r="J1716" i="5" s="1"/>
  <c r="I1717" i="2"/>
  <c r="J1717" i="5" s="1"/>
  <c r="I1718" i="2"/>
  <c r="J1718" i="5" s="1"/>
  <c r="I1719" i="2"/>
  <c r="J1719" i="5" s="1"/>
  <c r="I1720" i="2"/>
  <c r="J1720" i="5" s="1"/>
  <c r="I1721" i="2"/>
  <c r="J1721" i="5" s="1"/>
  <c r="I1722" i="2"/>
  <c r="J1722" i="5" s="1"/>
  <c r="I1723" i="2"/>
  <c r="J1723" i="5" s="1"/>
  <c r="I1724" i="2"/>
  <c r="J1724" i="5" s="1"/>
  <c r="I1725" i="2"/>
  <c r="J1725" i="5" s="1"/>
  <c r="I1726" i="2"/>
  <c r="J1726" i="5" s="1"/>
  <c r="I1727" i="2"/>
  <c r="J1727" i="5" s="1"/>
  <c r="I1728" i="2"/>
  <c r="J1728" i="5" s="1"/>
  <c r="I1729" i="2"/>
  <c r="J1729" i="5" s="1"/>
  <c r="I1730" i="2"/>
  <c r="J1730" i="5" s="1"/>
  <c r="I1731" i="2"/>
  <c r="J1731" i="5" s="1"/>
  <c r="I1732" i="2"/>
  <c r="J1732" i="5" s="1"/>
  <c r="I1733" i="2"/>
  <c r="J1733" i="5" s="1"/>
  <c r="I1734" i="2"/>
  <c r="J1734" i="5" s="1"/>
  <c r="I1735" i="2"/>
  <c r="J1735" i="5" s="1"/>
  <c r="I1736" i="2"/>
  <c r="J1736" i="5" s="1"/>
  <c r="I1737" i="2"/>
  <c r="J1737" i="5" s="1"/>
  <c r="I1738" i="2"/>
  <c r="J1738" i="5" s="1"/>
  <c r="I1739" i="2"/>
  <c r="J1739" i="5" s="1"/>
  <c r="I1740" i="2"/>
  <c r="J1740" i="5" s="1"/>
  <c r="I1741" i="2"/>
  <c r="J1741" i="5" s="1"/>
  <c r="I1742" i="2"/>
  <c r="J1742" i="5" s="1"/>
  <c r="I1743" i="2"/>
  <c r="J1743" i="5" s="1"/>
  <c r="I1744" i="2"/>
  <c r="J1744" i="5" s="1"/>
  <c r="I1745" i="2"/>
  <c r="J1745" i="5" s="1"/>
  <c r="I1746" i="2"/>
  <c r="J1746" i="5" s="1"/>
  <c r="I1747" i="2"/>
  <c r="J1747" i="5" s="1"/>
  <c r="I1748" i="2"/>
  <c r="J1748" i="5" s="1"/>
  <c r="I1749" i="2"/>
  <c r="J1749" i="5" s="1"/>
  <c r="I1750" i="2"/>
  <c r="J1750" i="5" s="1"/>
  <c r="I1751" i="2"/>
  <c r="J1751" i="5" s="1"/>
  <c r="I1752" i="2"/>
  <c r="J1752" i="5" s="1"/>
  <c r="I1753" i="2"/>
  <c r="J1753" i="5" s="1"/>
  <c r="I1754" i="2"/>
  <c r="J1754" i="5" s="1"/>
  <c r="I1755" i="2"/>
  <c r="J1755" i="5" s="1"/>
  <c r="I1756" i="2"/>
  <c r="J1756" i="5" s="1"/>
  <c r="I1757" i="2"/>
  <c r="J1757" i="5" s="1"/>
  <c r="I1758" i="2"/>
  <c r="J1758" i="5" s="1"/>
  <c r="I1759" i="2"/>
  <c r="J1759" i="5" s="1"/>
  <c r="I1760" i="2"/>
  <c r="J1760" i="5" s="1"/>
  <c r="I1761" i="2"/>
  <c r="J1761" i="5" s="1"/>
  <c r="I1762" i="2"/>
  <c r="J1762" i="5" s="1"/>
  <c r="I1763" i="2"/>
  <c r="J1763" i="5" s="1"/>
  <c r="I1764" i="2"/>
  <c r="J1764" i="5" s="1"/>
  <c r="I1765" i="2"/>
  <c r="J1765" i="5" s="1"/>
  <c r="I1766" i="2"/>
  <c r="J1766" i="5" s="1"/>
  <c r="I1767" i="2"/>
  <c r="J1767" i="5" s="1"/>
  <c r="I1768" i="2"/>
  <c r="J1768" i="5" s="1"/>
  <c r="I1769" i="2"/>
  <c r="J1769" i="5" s="1"/>
  <c r="I1770" i="2"/>
  <c r="J1770" i="5" s="1"/>
  <c r="I1771" i="2"/>
  <c r="J1771" i="5" s="1"/>
  <c r="I1772" i="2"/>
  <c r="J1772" i="5" s="1"/>
  <c r="I1773" i="2"/>
  <c r="J1773" i="5" s="1"/>
  <c r="I1774" i="2"/>
  <c r="J1774" i="5" s="1"/>
  <c r="I1775" i="2"/>
  <c r="J1775" i="5" s="1"/>
  <c r="I1776" i="2"/>
  <c r="J1776" i="5" s="1"/>
  <c r="I1777" i="2"/>
  <c r="J1777" i="5" s="1"/>
  <c r="I1778" i="2"/>
  <c r="J1778" i="5" s="1"/>
  <c r="I1779" i="2"/>
  <c r="J1779" i="5" s="1"/>
  <c r="I1780" i="2"/>
  <c r="J1780" i="5" s="1"/>
  <c r="I1781" i="2"/>
  <c r="J1781" i="5" s="1"/>
  <c r="I1782" i="2"/>
  <c r="J1782" i="5" s="1"/>
  <c r="I1783" i="2"/>
  <c r="J1783" i="5" s="1"/>
  <c r="I1784" i="2"/>
  <c r="J1784" i="5" s="1"/>
  <c r="I1785" i="2"/>
  <c r="J1785" i="5" s="1"/>
  <c r="I1786" i="2"/>
  <c r="J1786" i="5" s="1"/>
  <c r="I1787" i="2"/>
  <c r="J1787" i="5" s="1"/>
  <c r="I1788" i="2"/>
  <c r="J1788" i="5" s="1"/>
  <c r="I1789" i="2"/>
  <c r="J1789" i="5" s="1"/>
  <c r="I1790" i="2"/>
  <c r="J1790" i="5" s="1"/>
  <c r="I1791" i="2"/>
  <c r="J1791" i="5" s="1"/>
  <c r="I1792" i="2"/>
  <c r="J1792" i="5" s="1"/>
  <c r="I1793" i="2"/>
  <c r="J1793" i="5" s="1"/>
  <c r="I1794" i="2"/>
  <c r="J1794" i="5" s="1"/>
  <c r="I1795" i="2"/>
  <c r="J1795" i="5" s="1"/>
  <c r="I1796" i="2"/>
  <c r="J1796" i="5" s="1"/>
  <c r="I1797" i="2"/>
  <c r="J1797" i="5" s="1"/>
  <c r="I1798" i="2"/>
  <c r="J1798" i="5" s="1"/>
  <c r="I1799" i="2"/>
  <c r="J1799" i="5" s="1"/>
  <c r="I1800" i="2"/>
  <c r="J1800" i="5" s="1"/>
  <c r="I1801" i="2"/>
  <c r="J1801" i="5" s="1"/>
  <c r="I1802" i="2"/>
  <c r="J1802" i="5" s="1"/>
  <c r="I1803" i="2"/>
  <c r="J1803" i="5" s="1"/>
  <c r="I1804" i="2"/>
  <c r="J1804" i="5" s="1"/>
  <c r="I1805" i="2"/>
  <c r="J1805" i="5" s="1"/>
  <c r="I1806" i="2"/>
  <c r="J1806" i="5" s="1"/>
  <c r="I1807" i="2"/>
  <c r="J1807" i="5" s="1"/>
  <c r="I1808" i="2"/>
  <c r="J1808" i="5" s="1"/>
  <c r="I1809" i="2"/>
  <c r="J1809" i="5" s="1"/>
  <c r="I1810" i="2"/>
  <c r="J1810" i="5" s="1"/>
  <c r="I1811" i="2"/>
  <c r="J1811" i="5" s="1"/>
  <c r="I1812" i="2"/>
  <c r="J1812" i="5" s="1"/>
  <c r="I1813" i="2"/>
  <c r="J1813" i="5" s="1"/>
  <c r="I1814" i="2"/>
  <c r="J1814" i="5" s="1"/>
  <c r="I1815" i="2"/>
  <c r="J1815" i="5" s="1"/>
  <c r="I1816" i="2"/>
  <c r="J1816" i="5" s="1"/>
  <c r="I1817" i="2"/>
  <c r="J1817" i="5" s="1"/>
  <c r="I1818" i="2"/>
  <c r="J1818" i="5" s="1"/>
  <c r="I1819" i="2"/>
  <c r="J1819" i="5" s="1"/>
  <c r="I1820" i="2"/>
  <c r="J1820" i="5" s="1"/>
  <c r="I1821" i="2"/>
  <c r="J1821" i="5" s="1"/>
  <c r="I1822" i="2"/>
  <c r="J1822" i="5" s="1"/>
  <c r="I1823" i="2"/>
  <c r="J1823" i="5" s="1"/>
  <c r="I1824" i="2"/>
  <c r="J1824" i="5" s="1"/>
  <c r="I1825" i="2"/>
  <c r="J1825" i="5" s="1"/>
  <c r="I1826" i="2"/>
  <c r="J1826" i="5" s="1"/>
  <c r="I1827" i="2"/>
  <c r="J1827" i="5" s="1"/>
  <c r="I1828" i="2"/>
  <c r="J1828" i="5" s="1"/>
  <c r="I1829" i="2"/>
  <c r="J1829" i="5" s="1"/>
  <c r="I1830" i="2"/>
  <c r="J1830" i="5" s="1"/>
  <c r="I1831" i="2"/>
  <c r="J1831" i="5" s="1"/>
  <c r="I1832" i="2"/>
  <c r="J1832" i="5" s="1"/>
  <c r="I1833" i="2"/>
  <c r="J1833" i="5" s="1"/>
  <c r="I1834" i="2"/>
  <c r="J1834" i="5" s="1"/>
  <c r="I1835" i="2"/>
  <c r="J1835" i="5" s="1"/>
  <c r="I1836" i="2"/>
  <c r="J1836" i="5" s="1"/>
  <c r="I1837" i="2"/>
  <c r="J1837" i="5" s="1"/>
  <c r="I1838" i="2"/>
  <c r="J1838" i="5" s="1"/>
  <c r="I1839" i="2"/>
  <c r="J1839" i="5" s="1"/>
  <c r="I1840" i="2"/>
  <c r="J1840" i="5" s="1"/>
  <c r="I1841" i="2"/>
  <c r="J1841" i="5" s="1"/>
  <c r="I1842" i="2"/>
  <c r="J1842" i="5" s="1"/>
  <c r="I1843" i="2"/>
  <c r="J1843" i="5" s="1"/>
  <c r="I1844" i="2"/>
  <c r="J1844" i="5" s="1"/>
  <c r="I1845" i="2"/>
  <c r="J1845" i="5" s="1"/>
  <c r="I1846" i="2"/>
  <c r="J1846" i="5" s="1"/>
  <c r="I1847" i="2"/>
  <c r="J1847" i="5" s="1"/>
  <c r="I1848" i="2"/>
  <c r="J1848" i="5" s="1"/>
  <c r="I1849" i="2"/>
  <c r="J1849" i="5" s="1"/>
  <c r="I1850" i="2"/>
  <c r="J1850" i="5" s="1"/>
  <c r="I1851" i="2"/>
  <c r="J1851" i="5" s="1"/>
  <c r="I1852" i="2"/>
  <c r="J1852" i="5" s="1"/>
  <c r="I1853" i="2"/>
  <c r="J1853" i="5" s="1"/>
  <c r="I1854" i="2"/>
  <c r="J1854" i="5" s="1"/>
  <c r="I1855" i="2"/>
  <c r="J1855" i="5" s="1"/>
  <c r="I1856" i="2"/>
  <c r="J1856" i="5" s="1"/>
  <c r="I1857" i="2"/>
  <c r="J1857" i="5" s="1"/>
  <c r="I1858" i="2"/>
  <c r="J1858" i="5" s="1"/>
  <c r="I1859" i="2"/>
  <c r="J1859" i="5" s="1"/>
  <c r="I1860" i="2"/>
  <c r="J1860" i="5" s="1"/>
  <c r="I1861" i="2"/>
  <c r="J1861" i="5" s="1"/>
  <c r="I1862" i="2"/>
  <c r="J1862" i="5" s="1"/>
  <c r="I1863" i="2"/>
  <c r="J1863" i="5" s="1"/>
  <c r="I1864" i="2"/>
  <c r="J1864" i="5" s="1"/>
  <c r="I1865" i="2"/>
  <c r="J1865" i="5" s="1"/>
  <c r="I1866" i="2"/>
  <c r="J1866" i="5" s="1"/>
  <c r="I1867" i="2"/>
  <c r="J1867" i="5" s="1"/>
  <c r="I1868" i="2"/>
  <c r="J1868" i="5" s="1"/>
  <c r="I1869" i="2"/>
  <c r="J1869" i="5" s="1"/>
  <c r="I1870" i="2"/>
  <c r="J1870" i="5" s="1"/>
  <c r="I1871" i="2"/>
  <c r="J1871" i="5" s="1"/>
  <c r="I1872" i="2"/>
  <c r="J1872" i="5" s="1"/>
  <c r="I1873" i="2"/>
  <c r="J1873" i="5" s="1"/>
  <c r="I1874" i="2"/>
  <c r="J1874" i="5" s="1"/>
  <c r="I1875" i="2"/>
  <c r="J1875" i="5" s="1"/>
  <c r="I1876" i="2"/>
  <c r="J1876" i="5" s="1"/>
  <c r="I1877" i="2"/>
  <c r="J1877" i="5" s="1"/>
  <c r="I1878" i="2"/>
  <c r="J1878" i="5" s="1"/>
  <c r="I1879" i="2"/>
  <c r="J1879" i="5" s="1"/>
  <c r="I1880" i="2"/>
  <c r="J1880" i="5" s="1"/>
  <c r="I1881" i="2"/>
  <c r="J1881" i="5" s="1"/>
  <c r="I1882" i="2"/>
  <c r="J1882" i="5" s="1"/>
  <c r="I1883" i="2"/>
  <c r="J1883" i="5" s="1"/>
  <c r="I1884" i="2"/>
  <c r="J1884" i="5" s="1"/>
  <c r="I1885" i="2"/>
  <c r="J1885" i="5" s="1"/>
  <c r="I1886" i="2"/>
  <c r="J1886" i="5" s="1"/>
  <c r="I1887" i="2"/>
  <c r="J1887" i="5" s="1"/>
  <c r="I1888" i="2"/>
  <c r="J1888" i="5" s="1"/>
  <c r="I1889" i="2"/>
  <c r="J1889" i="5" s="1"/>
  <c r="I1890" i="2"/>
  <c r="J1890" i="5" s="1"/>
  <c r="I1891" i="2"/>
  <c r="J1891" i="5" s="1"/>
  <c r="I1892" i="2"/>
  <c r="J1892" i="5" s="1"/>
  <c r="I1893" i="2"/>
  <c r="J1893" i="5" s="1"/>
  <c r="I1894" i="2"/>
  <c r="J1894" i="5" s="1"/>
  <c r="I1895" i="2"/>
  <c r="J1895" i="5" s="1"/>
  <c r="I1896" i="2"/>
  <c r="J1896" i="5" s="1"/>
  <c r="I1897" i="2"/>
  <c r="J1897" i="5" s="1"/>
  <c r="I1898" i="2"/>
  <c r="J1898" i="5" s="1"/>
  <c r="I1899" i="2"/>
  <c r="J1899" i="5" s="1"/>
  <c r="I1900" i="2"/>
  <c r="J1900" i="5" s="1"/>
  <c r="I1901" i="2"/>
  <c r="J1901" i="5" s="1"/>
  <c r="I1902" i="2"/>
  <c r="J1902" i="5" s="1"/>
  <c r="I1903" i="2"/>
  <c r="J1903" i="5" s="1"/>
  <c r="I1904" i="2"/>
  <c r="J1904" i="5" s="1"/>
  <c r="I1905" i="2"/>
  <c r="J1905" i="5" s="1"/>
  <c r="I1906" i="2"/>
  <c r="J1906" i="5" s="1"/>
  <c r="I1907" i="2"/>
  <c r="J1907" i="5" s="1"/>
  <c r="I1908" i="2"/>
  <c r="J1908" i="5" s="1"/>
  <c r="I1909" i="2"/>
  <c r="J1909" i="5" s="1"/>
  <c r="I1910" i="2"/>
  <c r="J1910" i="5" s="1"/>
  <c r="I1911" i="2"/>
  <c r="J1911" i="5" s="1"/>
  <c r="I1912" i="2"/>
  <c r="J1912" i="5" s="1"/>
  <c r="I1913" i="2"/>
  <c r="J1913" i="5" s="1"/>
  <c r="I1914" i="2"/>
  <c r="J1914" i="5" s="1"/>
  <c r="I1915" i="2"/>
  <c r="J1915" i="5" s="1"/>
  <c r="I1916" i="2"/>
  <c r="J1916" i="5" s="1"/>
  <c r="I1917" i="2"/>
  <c r="J1917" i="5" s="1"/>
  <c r="I1918" i="2"/>
  <c r="J1918" i="5" s="1"/>
  <c r="I1919" i="2"/>
  <c r="J1919" i="5" s="1"/>
  <c r="I1920" i="2"/>
  <c r="J1920" i="5" s="1"/>
  <c r="I1921" i="2"/>
  <c r="J1921" i="5" s="1"/>
  <c r="I1922" i="2"/>
  <c r="J1922" i="5" s="1"/>
  <c r="I1923" i="2"/>
  <c r="J1923" i="5" s="1"/>
  <c r="I1924" i="2"/>
  <c r="J1924" i="5" s="1"/>
  <c r="I1925" i="2"/>
  <c r="J1925" i="5" s="1"/>
  <c r="I1926" i="2"/>
  <c r="J1926" i="5" s="1"/>
  <c r="I1927" i="2"/>
  <c r="J1927" i="5" s="1"/>
  <c r="I1928" i="2"/>
  <c r="J1928" i="5" s="1"/>
  <c r="I1929" i="2"/>
  <c r="J1929" i="5" s="1"/>
  <c r="I1930" i="2"/>
  <c r="J1930" i="5" s="1"/>
  <c r="I1931" i="2"/>
  <c r="J1931" i="5" s="1"/>
  <c r="I1932" i="2"/>
  <c r="J1932" i="5" s="1"/>
  <c r="I1933" i="2"/>
  <c r="J1933" i="5" s="1"/>
  <c r="I1934" i="2"/>
  <c r="J1934" i="5" s="1"/>
  <c r="I1935" i="2"/>
  <c r="J1935" i="5" s="1"/>
  <c r="I1936" i="2"/>
  <c r="J1936" i="5" s="1"/>
  <c r="I1937" i="2"/>
  <c r="J1937" i="5" s="1"/>
  <c r="I1938" i="2"/>
  <c r="J1938" i="5" s="1"/>
  <c r="I1939" i="2"/>
  <c r="J1939" i="5" s="1"/>
  <c r="I1940" i="2"/>
  <c r="J1940" i="5" s="1"/>
  <c r="I1941" i="2"/>
  <c r="J1941" i="5" s="1"/>
  <c r="I1942" i="2"/>
  <c r="J1942" i="5" s="1"/>
  <c r="I1943" i="2"/>
  <c r="J1943" i="5" s="1"/>
  <c r="I1944" i="2"/>
  <c r="J1944" i="5" s="1"/>
  <c r="I1945" i="2"/>
  <c r="J1945" i="5" s="1"/>
  <c r="I1946" i="2"/>
  <c r="J1946" i="5" s="1"/>
  <c r="I1947" i="2"/>
  <c r="J1947" i="5" s="1"/>
  <c r="I1948" i="2"/>
  <c r="J1948" i="5" s="1"/>
  <c r="I1949" i="2"/>
  <c r="J1949" i="5" s="1"/>
  <c r="I1950" i="2"/>
  <c r="J1950" i="5" s="1"/>
  <c r="I1951" i="2"/>
  <c r="J1951" i="5" s="1"/>
  <c r="I1952" i="2"/>
  <c r="J1952" i="5" s="1"/>
  <c r="I1953" i="2"/>
  <c r="J1953" i="5" s="1"/>
  <c r="I1954" i="2"/>
  <c r="J1954" i="5" s="1"/>
  <c r="I1955" i="2"/>
  <c r="J1955" i="5" s="1"/>
  <c r="I1956" i="2"/>
  <c r="J1956" i="5" s="1"/>
  <c r="I1957" i="2"/>
  <c r="J1957" i="5" s="1"/>
  <c r="I1958" i="2"/>
  <c r="J1958" i="5" s="1"/>
  <c r="I1959" i="2"/>
  <c r="J1959" i="5" s="1"/>
  <c r="I1960" i="2"/>
  <c r="J1960" i="5" s="1"/>
  <c r="I1961" i="2"/>
  <c r="J1961" i="5" s="1"/>
  <c r="I1962" i="2"/>
  <c r="J1962" i="5" s="1"/>
  <c r="I1963" i="2"/>
  <c r="J1963" i="5" s="1"/>
  <c r="I1964" i="2"/>
  <c r="J1964" i="5" s="1"/>
  <c r="I1965" i="2"/>
  <c r="J1965" i="5" s="1"/>
  <c r="I1966" i="2"/>
  <c r="J1966" i="5" s="1"/>
  <c r="I1967" i="2"/>
  <c r="J1967" i="5" s="1"/>
  <c r="I1968" i="2"/>
  <c r="J1968" i="5" s="1"/>
  <c r="I1969" i="2"/>
  <c r="J1969" i="5" s="1"/>
  <c r="I1970" i="2"/>
  <c r="J1970" i="5" s="1"/>
  <c r="I1971" i="2"/>
  <c r="J1971" i="5" s="1"/>
  <c r="I1972" i="2"/>
  <c r="J1972" i="5" s="1"/>
  <c r="I1973" i="2"/>
  <c r="J1973" i="5" s="1"/>
  <c r="I1974" i="2"/>
  <c r="J1974" i="5" s="1"/>
  <c r="I1975" i="2"/>
  <c r="J1975" i="5" s="1"/>
  <c r="I1976" i="2"/>
  <c r="J1976" i="5" s="1"/>
  <c r="I1977" i="2"/>
  <c r="J1977" i="5" s="1"/>
  <c r="I1978" i="2"/>
  <c r="J1978" i="5" s="1"/>
  <c r="I1979" i="2"/>
  <c r="J1979" i="5" s="1"/>
  <c r="I1980" i="2"/>
  <c r="J1980" i="5" s="1"/>
  <c r="I1981" i="2"/>
  <c r="J1981" i="5" s="1"/>
  <c r="I1982" i="2"/>
  <c r="J1982" i="5" s="1"/>
  <c r="I1983" i="2"/>
  <c r="J1983" i="5" s="1"/>
  <c r="I1984" i="2"/>
  <c r="J1984" i="5" s="1"/>
  <c r="I1985" i="2"/>
  <c r="J1985" i="5" s="1"/>
  <c r="I1986" i="2"/>
  <c r="J1986" i="5" s="1"/>
  <c r="I1987" i="2"/>
  <c r="J1987" i="5" s="1"/>
  <c r="I1988" i="2"/>
  <c r="J1988" i="5" s="1"/>
  <c r="I1989" i="2"/>
  <c r="J1989" i="5" s="1"/>
  <c r="I1990" i="2"/>
  <c r="J1990" i="5" s="1"/>
  <c r="I1991" i="2"/>
  <c r="J1991" i="5" s="1"/>
  <c r="I1992" i="2"/>
  <c r="J1992" i="5" s="1"/>
  <c r="I1993" i="2"/>
  <c r="J1993" i="5" s="1"/>
  <c r="I1994" i="2"/>
  <c r="J1994" i="5" s="1"/>
  <c r="I1995" i="2"/>
  <c r="J1995" i="5" s="1"/>
  <c r="I1996" i="2"/>
  <c r="J1996" i="5" s="1"/>
  <c r="I1997" i="2"/>
  <c r="J1997" i="5" s="1"/>
  <c r="I1998" i="2"/>
  <c r="J1998" i="5" s="1"/>
  <c r="I1999" i="2"/>
  <c r="J1999" i="5" s="1"/>
  <c r="I2000" i="2"/>
  <c r="J2000" i="5" s="1"/>
  <c r="I2001" i="2"/>
  <c r="J2001" i="5" s="1"/>
  <c r="I2002" i="2"/>
  <c r="J2002" i="5" s="1"/>
  <c r="I2003" i="2"/>
  <c r="J2003" i="5" s="1"/>
  <c r="I2004" i="2"/>
  <c r="J2004" i="5" s="1"/>
  <c r="I2005" i="2"/>
  <c r="J2005" i="5" s="1"/>
  <c r="I2006" i="2"/>
  <c r="J2006" i="5" s="1"/>
  <c r="I2007" i="2"/>
  <c r="J2007" i="5" s="1"/>
  <c r="I2008" i="2"/>
  <c r="J2008" i="5" s="1"/>
  <c r="I2009" i="2"/>
  <c r="J2009" i="5" s="1"/>
  <c r="I2010" i="2"/>
  <c r="J2010" i="5" s="1"/>
  <c r="I2011" i="2"/>
  <c r="J2011" i="5" s="1"/>
  <c r="I2012" i="2"/>
  <c r="J2012" i="5" s="1"/>
  <c r="I2013" i="2"/>
  <c r="J2013" i="5" s="1"/>
  <c r="I2014" i="2"/>
  <c r="J2014" i="5" s="1"/>
  <c r="I2015" i="2"/>
  <c r="J2015" i="5" s="1"/>
  <c r="I2016" i="2"/>
  <c r="J2016" i="5" s="1"/>
  <c r="I2017" i="2"/>
  <c r="J2017" i="5" s="1"/>
  <c r="I2018" i="2"/>
  <c r="J2018" i="5" s="1"/>
  <c r="I2019" i="2"/>
  <c r="J2019" i="5" s="1"/>
  <c r="I2020" i="2"/>
  <c r="J2020" i="5" s="1"/>
  <c r="I2021" i="2"/>
  <c r="J2021" i="5" s="1"/>
  <c r="I2022" i="2"/>
  <c r="J2022" i="5" s="1"/>
  <c r="I2023" i="2"/>
  <c r="J2023" i="5" s="1"/>
  <c r="I2024" i="2"/>
  <c r="J2024" i="5" s="1"/>
  <c r="I2025" i="2"/>
  <c r="J2025" i="5" s="1"/>
  <c r="I2026" i="2"/>
  <c r="J2026" i="5" s="1"/>
  <c r="I2027" i="2"/>
  <c r="J2027" i="5" s="1"/>
  <c r="I2028" i="2"/>
  <c r="J2028" i="5" s="1"/>
  <c r="I2029" i="2"/>
  <c r="J2029" i="5" s="1"/>
  <c r="I2030" i="2"/>
  <c r="J2030" i="5" s="1"/>
  <c r="I2031" i="2"/>
  <c r="J2031" i="5" s="1"/>
  <c r="I2032" i="2"/>
  <c r="J2032" i="5" s="1"/>
  <c r="I2033" i="2"/>
  <c r="J2033" i="5" s="1"/>
  <c r="I2034" i="2"/>
  <c r="J2034" i="5" s="1"/>
  <c r="I2035" i="2"/>
  <c r="J2035" i="5" s="1"/>
  <c r="I2036" i="2"/>
  <c r="J2036" i="5" s="1"/>
  <c r="I2037" i="2"/>
  <c r="J2037" i="5" s="1"/>
  <c r="I2038" i="2"/>
  <c r="J2038" i="5" s="1"/>
  <c r="I2039" i="2"/>
  <c r="J2039" i="5" s="1"/>
  <c r="I2040" i="2"/>
  <c r="J2040" i="5" s="1"/>
  <c r="I2041" i="2"/>
  <c r="J2041" i="5" s="1"/>
  <c r="I2042" i="2"/>
  <c r="J2042" i="5" s="1"/>
  <c r="I2043" i="2"/>
  <c r="J2043" i="5" s="1"/>
  <c r="I2044" i="2"/>
  <c r="J2044" i="5" s="1"/>
  <c r="I2045" i="2"/>
  <c r="J2045" i="5" s="1"/>
  <c r="I2046" i="2"/>
  <c r="J2046" i="5" s="1"/>
  <c r="I2047" i="2"/>
  <c r="J2047" i="5" s="1"/>
  <c r="I2048" i="2"/>
  <c r="J2048" i="5" s="1"/>
  <c r="I2049" i="2"/>
  <c r="J2049" i="5" s="1"/>
  <c r="I2050" i="2"/>
  <c r="J2050" i="5" s="1"/>
  <c r="I2051" i="2"/>
  <c r="J2051" i="5" s="1"/>
  <c r="I2052" i="2"/>
  <c r="J2052" i="5" s="1"/>
  <c r="I2053" i="2"/>
  <c r="J2053" i="5" s="1"/>
  <c r="I2054" i="2"/>
  <c r="J2054" i="5" s="1"/>
  <c r="I2055" i="2"/>
  <c r="J2055" i="5" s="1"/>
  <c r="I2056" i="2"/>
  <c r="J2056" i="5" s="1"/>
  <c r="I2057" i="2"/>
  <c r="J2057" i="5" s="1"/>
  <c r="I2058" i="2"/>
  <c r="J2058" i="5" s="1"/>
  <c r="I2059" i="2"/>
  <c r="J2059" i="5" s="1"/>
  <c r="I2060" i="2"/>
  <c r="J2060" i="5" s="1"/>
  <c r="I2061" i="2"/>
  <c r="J2061" i="5" s="1"/>
  <c r="I2062" i="2"/>
  <c r="J2062" i="5" s="1"/>
  <c r="I2063" i="2"/>
  <c r="J2063" i="5" s="1"/>
  <c r="I2064" i="2"/>
  <c r="J2064" i="5" s="1"/>
  <c r="I2065" i="2"/>
  <c r="J2065" i="5" s="1"/>
  <c r="I2066" i="2"/>
  <c r="J2066" i="5" s="1"/>
  <c r="I2067" i="2"/>
  <c r="J2067" i="5" s="1"/>
  <c r="I2068" i="2"/>
  <c r="J2068" i="5" s="1"/>
  <c r="I2069" i="2"/>
  <c r="J2069" i="5" s="1"/>
  <c r="I2070" i="2"/>
  <c r="J2070" i="5" s="1"/>
  <c r="I2071" i="2"/>
  <c r="J2071" i="5" s="1"/>
  <c r="I2072" i="2"/>
  <c r="J2072" i="5" s="1"/>
  <c r="I2073" i="2"/>
  <c r="J2073" i="5" s="1"/>
  <c r="I2074" i="2"/>
  <c r="J2074" i="5" s="1"/>
  <c r="I2075" i="2"/>
  <c r="J2075" i="5" s="1"/>
  <c r="I2076" i="2"/>
  <c r="J2076" i="5" s="1"/>
  <c r="I2077" i="2"/>
  <c r="J2077" i="5" s="1"/>
  <c r="I2078" i="2"/>
  <c r="J2078" i="5" s="1"/>
  <c r="I2079" i="2"/>
  <c r="J2079" i="5" s="1"/>
  <c r="I2080" i="2"/>
  <c r="J2080" i="5" s="1"/>
  <c r="I2081" i="2"/>
  <c r="J2081" i="5" s="1"/>
  <c r="I2082" i="2"/>
  <c r="J2082" i="5" s="1"/>
  <c r="I2083" i="2"/>
  <c r="J2083" i="5" s="1"/>
  <c r="I2084" i="2"/>
  <c r="J2084" i="5" s="1"/>
  <c r="I2085" i="2"/>
  <c r="J2085" i="5" s="1"/>
  <c r="I2086" i="2"/>
  <c r="J2086" i="5" s="1"/>
  <c r="I2087" i="2"/>
  <c r="J2087" i="5" s="1"/>
  <c r="I2088" i="2"/>
  <c r="J2088" i="5" s="1"/>
  <c r="I2089" i="2"/>
  <c r="J2089" i="5" s="1"/>
  <c r="I2090" i="2"/>
  <c r="J2090" i="5" s="1"/>
  <c r="I2091" i="2"/>
  <c r="J2091" i="5" s="1"/>
  <c r="I2092" i="2"/>
  <c r="J2092" i="5" s="1"/>
  <c r="I2093" i="2"/>
  <c r="J2093" i="5" s="1"/>
  <c r="I2094" i="2"/>
  <c r="J2094" i="5" s="1"/>
  <c r="I2095" i="2"/>
  <c r="J2095" i="5" s="1"/>
  <c r="I2096" i="2"/>
  <c r="J2096" i="5" s="1"/>
  <c r="I2097" i="2"/>
  <c r="J2097" i="5" s="1"/>
  <c r="I2098" i="2"/>
  <c r="J2098" i="5" s="1"/>
  <c r="I2099" i="2"/>
  <c r="J2099" i="5" s="1"/>
  <c r="I2100" i="2"/>
  <c r="J2100" i="5" s="1"/>
  <c r="I2101" i="2"/>
  <c r="J2101" i="5" s="1"/>
  <c r="I2102" i="2"/>
  <c r="J2102" i="5" s="1"/>
  <c r="I2103" i="2"/>
  <c r="J2103" i="5" s="1"/>
  <c r="I2104" i="2"/>
  <c r="J2104" i="5" s="1"/>
  <c r="I2105" i="2"/>
  <c r="J2105" i="5" s="1"/>
  <c r="I2106" i="2"/>
  <c r="J2106" i="5" s="1"/>
  <c r="I2107" i="2"/>
  <c r="J2107" i="5" s="1"/>
  <c r="I2108" i="2"/>
  <c r="J2108" i="5" s="1"/>
  <c r="I2109" i="2"/>
  <c r="J2109" i="5" s="1"/>
  <c r="I2110" i="2"/>
  <c r="J2110" i="5" s="1"/>
  <c r="I2111" i="2"/>
  <c r="J2111" i="5" s="1"/>
  <c r="I2112" i="2"/>
  <c r="J2112" i="5" s="1"/>
  <c r="I2113" i="2"/>
  <c r="J2113" i="5" s="1"/>
  <c r="I2114" i="2"/>
  <c r="J2114" i="5" s="1"/>
  <c r="I2115" i="2"/>
  <c r="J2115" i="5" s="1"/>
  <c r="I2116" i="2"/>
  <c r="J2116" i="5" s="1"/>
  <c r="I2117" i="2"/>
  <c r="J2117" i="5" s="1"/>
  <c r="I2118" i="2"/>
  <c r="J2118" i="5" s="1"/>
  <c r="I2119" i="2"/>
  <c r="J2119" i="5" s="1"/>
  <c r="I2120" i="2"/>
  <c r="J2120" i="5" s="1"/>
  <c r="I2121" i="2"/>
  <c r="J2121" i="5" s="1"/>
  <c r="I2122" i="2"/>
  <c r="J2122" i="5" s="1"/>
  <c r="I2123" i="2"/>
  <c r="J2123" i="5" s="1"/>
  <c r="I2124" i="2"/>
  <c r="J2124" i="5" s="1"/>
  <c r="I2125" i="2"/>
  <c r="J2125" i="5" s="1"/>
  <c r="I2126" i="2"/>
  <c r="J2126" i="5" s="1"/>
  <c r="I2127" i="2"/>
  <c r="J2127" i="5" s="1"/>
  <c r="I2128" i="2"/>
  <c r="J2128" i="5" s="1"/>
  <c r="I2129" i="2"/>
  <c r="J2129" i="5" s="1"/>
  <c r="I2130" i="2"/>
  <c r="J2130" i="5" s="1"/>
  <c r="I2131" i="2"/>
  <c r="J2131" i="5" s="1"/>
  <c r="I2132" i="2"/>
  <c r="J2132" i="5" s="1"/>
  <c r="I2133" i="2"/>
  <c r="J2133" i="5" s="1"/>
  <c r="I2134" i="2"/>
  <c r="J2134" i="5" s="1"/>
  <c r="I2135" i="2"/>
  <c r="J2135" i="5" s="1"/>
  <c r="I2136" i="2"/>
  <c r="J2136" i="5" s="1"/>
  <c r="I2137" i="2"/>
  <c r="J2137" i="5" s="1"/>
  <c r="I2138" i="2"/>
  <c r="J2138" i="5" s="1"/>
  <c r="I2139" i="2"/>
  <c r="J2139" i="5" s="1"/>
  <c r="I2140" i="2"/>
  <c r="J2140" i="5" s="1"/>
  <c r="I2141" i="2"/>
  <c r="J2141" i="5" s="1"/>
  <c r="I2142" i="2"/>
  <c r="J2142" i="5" s="1"/>
  <c r="I2143" i="2"/>
  <c r="J2143" i="5" s="1"/>
  <c r="I2144" i="2"/>
  <c r="J2144" i="5" s="1"/>
  <c r="I2145" i="2"/>
  <c r="J2145" i="5" s="1"/>
  <c r="I2146" i="2"/>
  <c r="J2146" i="5" s="1"/>
  <c r="I2147" i="2"/>
  <c r="J2147" i="5" s="1"/>
  <c r="I2148" i="2"/>
  <c r="J2148" i="5" s="1"/>
  <c r="I2149" i="2"/>
  <c r="J2149" i="5" s="1"/>
  <c r="I2150" i="2"/>
  <c r="J2150" i="5" s="1"/>
  <c r="I2151" i="2"/>
  <c r="J2151" i="5" s="1"/>
  <c r="I2152" i="2"/>
  <c r="J2152" i="5" s="1"/>
  <c r="I2153" i="2"/>
  <c r="J2153" i="5" s="1"/>
  <c r="I2154" i="2"/>
  <c r="J2154" i="5" s="1"/>
  <c r="I2155" i="2"/>
  <c r="J2155" i="5" s="1"/>
  <c r="I2156" i="2"/>
  <c r="J2156" i="5" s="1"/>
  <c r="I2157" i="2"/>
  <c r="J2157" i="5" s="1"/>
  <c r="I2158" i="2"/>
  <c r="J2158" i="5" s="1"/>
  <c r="I2159" i="2"/>
  <c r="J2159" i="5" s="1"/>
  <c r="I2160" i="2"/>
  <c r="J2160" i="5" s="1"/>
  <c r="I2161" i="2"/>
  <c r="J2161" i="5" s="1"/>
  <c r="I2162" i="2"/>
  <c r="J2162" i="5" s="1"/>
  <c r="I2163" i="2"/>
  <c r="J2163" i="5" s="1"/>
  <c r="I2164" i="2"/>
  <c r="J2164" i="5" s="1"/>
  <c r="I2165" i="2"/>
  <c r="J2165" i="5" s="1"/>
  <c r="I2166" i="2"/>
  <c r="J2166" i="5" s="1"/>
  <c r="I2167" i="2"/>
  <c r="J2167" i="5" s="1"/>
  <c r="I2168" i="2"/>
  <c r="J2168" i="5" s="1"/>
  <c r="I2169" i="2"/>
  <c r="J2169" i="5" s="1"/>
  <c r="I2170" i="2"/>
  <c r="J2170" i="5" s="1"/>
  <c r="I2171" i="2"/>
  <c r="J2171" i="5" s="1"/>
  <c r="I2172" i="2"/>
  <c r="J2172" i="5" s="1"/>
  <c r="I2173" i="2"/>
  <c r="J2173" i="5" s="1"/>
  <c r="I2174" i="2"/>
  <c r="J2174" i="5" s="1"/>
  <c r="I2175" i="2"/>
  <c r="J2175" i="5" s="1"/>
  <c r="I2176" i="2"/>
  <c r="J2176" i="5" s="1"/>
  <c r="I2177" i="2"/>
  <c r="J2177" i="5" s="1"/>
  <c r="I2178" i="2"/>
  <c r="J2178" i="5" s="1"/>
  <c r="I2179" i="2"/>
  <c r="J2179" i="5" s="1"/>
  <c r="I2180" i="2"/>
  <c r="J2180" i="5" s="1"/>
  <c r="I2181" i="2"/>
  <c r="J2181" i="5" s="1"/>
  <c r="I2182" i="2"/>
  <c r="J2182" i="5" s="1"/>
  <c r="I2183" i="2"/>
  <c r="J2183" i="5" s="1"/>
  <c r="I2184" i="2"/>
  <c r="J2184" i="5" s="1"/>
  <c r="I2185" i="2"/>
  <c r="J2185" i="5" s="1"/>
  <c r="I2186" i="2"/>
  <c r="J2186" i="5" s="1"/>
  <c r="I2187" i="2"/>
  <c r="J2187" i="5" s="1"/>
  <c r="I2188" i="2"/>
  <c r="J2188" i="5" s="1"/>
  <c r="I2189" i="2"/>
  <c r="J2189" i="5" s="1"/>
  <c r="I2190" i="2"/>
  <c r="J2190" i="5" s="1"/>
  <c r="I2191" i="2"/>
  <c r="J2191" i="5" s="1"/>
  <c r="I2192" i="2"/>
  <c r="J2192" i="5" s="1"/>
  <c r="I2193" i="2"/>
  <c r="J2193" i="5" s="1"/>
  <c r="I2194" i="2"/>
  <c r="J2194" i="5" s="1"/>
  <c r="I2195" i="2"/>
  <c r="J2195" i="5" s="1"/>
  <c r="I2196" i="2"/>
  <c r="J2196" i="5" s="1"/>
  <c r="I2197" i="2"/>
  <c r="J2197" i="5" s="1"/>
  <c r="I2198" i="2"/>
  <c r="J2198" i="5" s="1"/>
  <c r="I2199" i="2"/>
  <c r="J2199" i="5" s="1"/>
  <c r="I2200" i="2"/>
  <c r="J2200" i="5" s="1"/>
  <c r="I2201" i="2"/>
  <c r="J2201" i="5" s="1"/>
  <c r="I2202" i="2"/>
  <c r="J2202" i="5" s="1"/>
  <c r="I2203" i="2"/>
  <c r="J2203" i="5" s="1"/>
  <c r="I2204" i="2"/>
  <c r="J2204" i="5" s="1"/>
  <c r="I2205" i="2"/>
  <c r="J2205" i="5" s="1"/>
  <c r="I2206" i="2"/>
  <c r="J2206" i="5" s="1"/>
  <c r="I2207" i="2"/>
  <c r="J2207" i="5" s="1"/>
  <c r="I2208" i="2"/>
  <c r="J2208" i="5" s="1"/>
  <c r="I2209" i="2"/>
  <c r="J2209" i="5" s="1"/>
  <c r="I2210" i="2"/>
  <c r="J2210" i="5" s="1"/>
  <c r="I2211" i="2"/>
  <c r="J2211" i="5" s="1"/>
  <c r="I2212" i="2"/>
  <c r="J2212" i="5" s="1"/>
  <c r="I2213" i="2"/>
  <c r="J2213" i="5" s="1"/>
  <c r="I2214" i="2"/>
  <c r="J2214" i="5" s="1"/>
  <c r="I2215" i="2"/>
  <c r="J2215" i="5" s="1"/>
  <c r="I2216" i="2"/>
  <c r="J2216" i="5" s="1"/>
  <c r="I2217" i="2"/>
  <c r="J2217" i="5" s="1"/>
  <c r="I2218" i="2"/>
  <c r="J2218" i="5" s="1"/>
  <c r="I2219" i="2"/>
  <c r="J2219" i="5" s="1"/>
  <c r="I2220" i="2"/>
  <c r="J2220" i="5" s="1"/>
  <c r="I2221" i="2"/>
  <c r="J2221" i="5" s="1"/>
  <c r="I2222" i="2"/>
  <c r="J2222" i="5" s="1"/>
  <c r="I2223" i="2"/>
  <c r="J2223" i="5" s="1"/>
  <c r="I2224" i="2"/>
  <c r="J2224" i="5" s="1"/>
  <c r="I2225" i="2"/>
  <c r="J2225" i="5" s="1"/>
  <c r="I2226" i="2"/>
  <c r="J2226" i="5" s="1"/>
  <c r="I2227" i="2"/>
  <c r="J2227" i="5" s="1"/>
  <c r="I2228" i="2"/>
  <c r="J2228" i="5" s="1"/>
  <c r="I2229" i="2"/>
  <c r="J2229" i="5" s="1"/>
  <c r="I2230" i="2"/>
  <c r="J2230" i="5" s="1"/>
  <c r="I2231" i="2"/>
  <c r="J2231" i="5" s="1"/>
  <c r="I2232" i="2"/>
  <c r="J2232" i="5" s="1"/>
  <c r="I2233" i="2"/>
  <c r="J2233" i="5" s="1"/>
  <c r="I2234" i="2"/>
  <c r="J2234" i="5" s="1"/>
  <c r="I2235" i="2"/>
  <c r="J2235" i="5" s="1"/>
  <c r="I2236" i="2"/>
  <c r="J2236" i="5" s="1"/>
  <c r="I2237" i="2"/>
  <c r="J2237" i="5" s="1"/>
  <c r="I2238" i="2"/>
  <c r="J2238" i="5" s="1"/>
  <c r="I2239" i="2"/>
  <c r="J2239" i="5" s="1"/>
  <c r="I2240" i="2"/>
  <c r="J2240" i="5" s="1"/>
  <c r="I2241" i="2"/>
  <c r="J2241" i="5" s="1"/>
  <c r="I2242" i="2"/>
  <c r="J2242" i="5" s="1"/>
  <c r="I2243" i="2"/>
  <c r="J2243" i="5" s="1"/>
  <c r="I2244" i="2"/>
  <c r="J2244" i="5" s="1"/>
  <c r="I2245" i="2"/>
  <c r="J2245" i="5" s="1"/>
  <c r="I2246" i="2"/>
  <c r="J2246" i="5" s="1"/>
  <c r="I2247" i="2"/>
  <c r="J2247" i="5" s="1"/>
  <c r="I2248" i="2"/>
  <c r="J2248" i="5" s="1"/>
  <c r="I2249" i="2"/>
  <c r="J2249" i="5" s="1"/>
  <c r="I2250" i="2"/>
  <c r="J2250" i="5" s="1"/>
  <c r="I2251" i="2"/>
  <c r="J2251" i="5" s="1"/>
  <c r="I2252" i="2"/>
  <c r="J2252" i="5" s="1"/>
  <c r="I2253" i="2"/>
  <c r="J2253" i="5" s="1"/>
  <c r="I2254" i="2"/>
  <c r="J2254" i="5" s="1"/>
  <c r="I2255" i="2"/>
  <c r="J2255" i="5" s="1"/>
  <c r="I2256" i="2"/>
  <c r="J2256" i="5" s="1"/>
  <c r="I2257" i="2"/>
  <c r="J2257" i="5" s="1"/>
  <c r="I2258" i="2"/>
  <c r="J2258" i="5" s="1"/>
  <c r="I2259" i="2"/>
  <c r="J2259" i="5" s="1"/>
  <c r="I2260" i="2"/>
  <c r="J2260" i="5" s="1"/>
  <c r="I2261" i="2"/>
  <c r="J2261" i="5" s="1"/>
  <c r="I2262" i="2"/>
  <c r="J2262" i="5" s="1"/>
  <c r="I2263" i="2"/>
  <c r="J2263" i="5" s="1"/>
  <c r="I2264" i="2"/>
  <c r="J2264" i="5" s="1"/>
  <c r="I2265" i="2"/>
  <c r="J2265" i="5" s="1"/>
  <c r="I2266" i="2"/>
  <c r="J2266" i="5" s="1"/>
  <c r="I2267" i="2"/>
  <c r="J2267" i="5" s="1"/>
  <c r="I2268" i="2"/>
  <c r="J2268" i="5" s="1"/>
  <c r="I2269" i="2"/>
  <c r="J2269" i="5" s="1"/>
  <c r="I2270" i="2"/>
  <c r="J2270" i="5" s="1"/>
  <c r="I2271" i="2"/>
  <c r="J2271" i="5" s="1"/>
  <c r="I2272" i="2"/>
  <c r="J2272" i="5" s="1"/>
  <c r="I2273" i="2"/>
  <c r="J2273" i="5" s="1"/>
  <c r="I2274" i="2"/>
  <c r="J2274" i="5" s="1"/>
  <c r="I2275" i="2"/>
  <c r="J2275" i="5" s="1"/>
  <c r="I2276" i="2"/>
  <c r="J2276" i="5" s="1"/>
  <c r="I2277" i="2"/>
  <c r="J2277" i="5" s="1"/>
  <c r="I2278" i="2"/>
  <c r="J2278" i="5" s="1"/>
  <c r="I2279" i="2"/>
  <c r="J2279" i="5" s="1"/>
  <c r="I2280" i="2"/>
  <c r="J2280" i="5" s="1"/>
  <c r="I2281" i="2"/>
  <c r="J2281" i="5" s="1"/>
  <c r="I2282" i="2"/>
  <c r="J2282" i="5" s="1"/>
  <c r="I2283" i="2"/>
  <c r="J2283" i="5" s="1"/>
  <c r="I2284" i="2"/>
  <c r="J2284" i="5" s="1"/>
  <c r="I2285" i="2"/>
  <c r="J2285" i="5" s="1"/>
  <c r="I2286" i="2"/>
  <c r="J2286" i="5" s="1"/>
  <c r="I2287" i="2"/>
  <c r="J2287" i="5" s="1"/>
  <c r="I2288" i="2"/>
  <c r="J2288" i="5" s="1"/>
  <c r="I2289" i="2"/>
  <c r="J2289" i="5" s="1"/>
  <c r="I2290" i="2"/>
  <c r="J2290" i="5" s="1"/>
  <c r="I2291" i="2"/>
  <c r="J2291" i="5" s="1"/>
  <c r="I2292" i="2"/>
  <c r="J2292" i="5" s="1"/>
  <c r="I2293" i="2"/>
  <c r="J2293" i="5" s="1"/>
  <c r="I2294" i="2"/>
  <c r="J2294" i="5" s="1"/>
  <c r="I2295" i="2"/>
  <c r="J2295" i="5" s="1"/>
  <c r="I2296" i="2"/>
  <c r="J2296" i="5" s="1"/>
  <c r="I2297" i="2"/>
  <c r="J2297" i="5" s="1"/>
  <c r="I2298" i="2"/>
  <c r="J2298" i="5" s="1"/>
  <c r="I2299" i="2"/>
  <c r="J2299" i="5" s="1"/>
  <c r="I2300" i="2"/>
  <c r="J2300" i="5" s="1"/>
  <c r="I2301" i="2"/>
  <c r="J2301" i="5" s="1"/>
  <c r="I2302" i="2"/>
  <c r="J2302" i="5" s="1"/>
  <c r="I2303" i="2"/>
  <c r="J2303" i="5" s="1"/>
  <c r="I2304" i="2"/>
  <c r="J2304" i="5" s="1"/>
  <c r="I2305" i="2"/>
  <c r="J2305" i="5" s="1"/>
  <c r="I2306" i="2"/>
  <c r="J2306" i="5" s="1"/>
  <c r="I2307" i="2"/>
  <c r="J2307" i="5" s="1"/>
  <c r="I2308" i="2"/>
  <c r="J2308" i="5" s="1"/>
  <c r="I2309" i="2"/>
  <c r="J2309" i="5" s="1"/>
  <c r="I2310" i="2"/>
  <c r="J2310" i="5" s="1"/>
  <c r="I2311" i="2"/>
  <c r="J2311" i="5" s="1"/>
  <c r="I2312" i="2"/>
  <c r="J2312" i="5" s="1"/>
  <c r="I2313" i="2"/>
  <c r="J2313" i="5" s="1"/>
  <c r="I2314" i="2"/>
  <c r="J2314" i="5" s="1"/>
  <c r="I2315" i="2"/>
  <c r="J2315" i="5" s="1"/>
  <c r="I2316" i="2"/>
  <c r="J2316" i="5" s="1"/>
  <c r="I2317" i="2"/>
  <c r="J2317" i="5" s="1"/>
  <c r="I2318" i="2"/>
  <c r="J2318" i="5" s="1"/>
  <c r="I2319" i="2"/>
  <c r="J2319" i="5" s="1"/>
  <c r="I2320" i="2"/>
  <c r="J2320" i="5" s="1"/>
  <c r="I2321" i="2"/>
  <c r="J2321" i="5" s="1"/>
  <c r="I2322" i="2"/>
  <c r="J2322" i="5" s="1"/>
  <c r="I2323" i="2"/>
  <c r="J2323" i="5" s="1"/>
  <c r="I2324" i="2"/>
  <c r="J2324" i="5" s="1"/>
  <c r="I2325" i="2"/>
  <c r="J2325" i="5" s="1"/>
  <c r="I2326" i="2"/>
  <c r="J2326" i="5" s="1"/>
  <c r="I2327" i="2"/>
  <c r="J2327" i="5" s="1"/>
  <c r="I2328" i="2"/>
  <c r="J2328" i="5" s="1"/>
  <c r="I2329" i="2"/>
  <c r="J2329" i="5" s="1"/>
  <c r="I2330" i="2"/>
  <c r="J2330" i="5" s="1"/>
  <c r="I2331" i="2"/>
  <c r="J2331" i="5" s="1"/>
  <c r="I2332" i="2"/>
  <c r="J2332" i="5" s="1"/>
  <c r="I2333" i="2"/>
  <c r="J2333" i="5" s="1"/>
  <c r="I2334" i="2"/>
  <c r="J2334" i="5" s="1"/>
  <c r="I2335" i="2"/>
  <c r="J2335" i="5" s="1"/>
  <c r="I2336" i="2"/>
  <c r="J2336" i="5" s="1"/>
  <c r="I2" i="2"/>
  <c r="J2" i="5" s="1"/>
  <c r="L1290" i="5" l="1"/>
  <c r="M1290" i="5"/>
  <c r="D2" i="2"/>
  <c r="D25" i="4"/>
  <c r="D26" i="4"/>
  <c r="D27" i="4"/>
  <c r="D31" i="4"/>
  <c r="D32" i="4" a="1"/>
  <c r="D32" i="4" s="1"/>
  <c r="D33" i="4"/>
  <c r="D21" i="4"/>
  <c r="D20" i="4"/>
  <c r="G2" i="2"/>
  <c r="H2" i="5" s="1"/>
  <c r="G3" i="2"/>
  <c r="H3" i="5" s="1"/>
  <c r="G4" i="2"/>
  <c r="H4" i="5" s="1"/>
  <c r="G5" i="2"/>
  <c r="H5" i="5" s="1"/>
  <c r="G6" i="2"/>
  <c r="H6" i="5" s="1"/>
  <c r="G7" i="2"/>
  <c r="H7" i="5" s="1"/>
  <c r="G8" i="2"/>
  <c r="H8" i="5" s="1"/>
  <c r="G9" i="2"/>
  <c r="H9" i="5" s="1"/>
  <c r="G10" i="2"/>
  <c r="H10" i="5" s="1"/>
  <c r="G11" i="2"/>
  <c r="H11" i="5" s="1"/>
  <c r="G12" i="2"/>
  <c r="H12" i="5" s="1"/>
  <c r="G13" i="2"/>
  <c r="H13" i="5" s="1"/>
  <c r="G14" i="2"/>
  <c r="H14" i="5" s="1"/>
  <c r="G15" i="2"/>
  <c r="H15" i="5" s="1"/>
  <c r="G16" i="2"/>
  <c r="H16" i="5" s="1"/>
  <c r="G17" i="2"/>
  <c r="H17" i="5" s="1"/>
  <c r="G18" i="2"/>
  <c r="H18" i="5" s="1"/>
  <c r="G19" i="2"/>
  <c r="H19" i="5" s="1"/>
  <c r="G20" i="2"/>
  <c r="H20" i="5" s="1"/>
  <c r="G21" i="2"/>
  <c r="H21" i="5" s="1"/>
  <c r="G22" i="2"/>
  <c r="H22" i="5" s="1"/>
  <c r="G23" i="2"/>
  <c r="H23" i="5" s="1"/>
  <c r="G24" i="2"/>
  <c r="H24" i="5" s="1"/>
  <c r="G25" i="2"/>
  <c r="H25" i="5" s="1"/>
  <c r="G26" i="2"/>
  <c r="H26" i="5" s="1"/>
  <c r="G27" i="2"/>
  <c r="H27" i="5" s="1"/>
  <c r="G28" i="2"/>
  <c r="H28" i="5" s="1"/>
  <c r="G29" i="2"/>
  <c r="H29" i="5" s="1"/>
  <c r="G30" i="2"/>
  <c r="H30" i="5" s="1"/>
  <c r="G31" i="2"/>
  <c r="H31" i="5" s="1"/>
  <c r="G32" i="2"/>
  <c r="H32" i="5" s="1"/>
  <c r="G33" i="2"/>
  <c r="H33" i="5" s="1"/>
  <c r="G34" i="2"/>
  <c r="H34" i="5" s="1"/>
  <c r="G35" i="2"/>
  <c r="H35" i="5" s="1"/>
  <c r="G36" i="2"/>
  <c r="H36" i="5" s="1"/>
  <c r="G37" i="2"/>
  <c r="H37" i="5" s="1"/>
  <c r="G38" i="2"/>
  <c r="H38" i="5" s="1"/>
  <c r="G39" i="2"/>
  <c r="H39" i="5" s="1"/>
  <c r="G40" i="2"/>
  <c r="H40" i="5" s="1"/>
  <c r="G41" i="2"/>
  <c r="H41" i="5" s="1"/>
  <c r="G42" i="2"/>
  <c r="H42" i="5" s="1"/>
  <c r="G43" i="2"/>
  <c r="H43" i="5" s="1"/>
  <c r="G44" i="2"/>
  <c r="H44" i="5" s="1"/>
  <c r="G45" i="2"/>
  <c r="H45" i="5" s="1"/>
  <c r="G46" i="2"/>
  <c r="H46" i="5" s="1"/>
  <c r="G47" i="2"/>
  <c r="H47" i="5" s="1"/>
  <c r="G48" i="2"/>
  <c r="H48" i="5" s="1"/>
  <c r="G49" i="2"/>
  <c r="H49" i="5" s="1"/>
  <c r="G50" i="2"/>
  <c r="H50" i="5" s="1"/>
  <c r="G51" i="2"/>
  <c r="H51" i="5" s="1"/>
  <c r="G52" i="2"/>
  <c r="H52" i="5" s="1"/>
  <c r="G53" i="2"/>
  <c r="H53" i="5" s="1"/>
  <c r="G54" i="2"/>
  <c r="H54" i="5" s="1"/>
  <c r="G55" i="2"/>
  <c r="H55" i="5" s="1"/>
  <c r="G56" i="2"/>
  <c r="H56" i="5" s="1"/>
  <c r="G57" i="2"/>
  <c r="H57" i="5" s="1"/>
  <c r="G58" i="2"/>
  <c r="H58" i="5" s="1"/>
  <c r="G59" i="2"/>
  <c r="H59" i="5" s="1"/>
  <c r="G60" i="2"/>
  <c r="H60" i="5" s="1"/>
  <c r="G61" i="2"/>
  <c r="H61" i="5" s="1"/>
  <c r="G62" i="2"/>
  <c r="H62" i="5" s="1"/>
  <c r="G63" i="2"/>
  <c r="H63" i="5" s="1"/>
  <c r="G64" i="2"/>
  <c r="H64" i="5" s="1"/>
  <c r="G65" i="2"/>
  <c r="H65" i="5" s="1"/>
  <c r="G66" i="2"/>
  <c r="H66" i="5" s="1"/>
  <c r="G67" i="2"/>
  <c r="H67" i="5" s="1"/>
  <c r="G68" i="2"/>
  <c r="H68" i="5" s="1"/>
  <c r="G69" i="2"/>
  <c r="H69" i="5" s="1"/>
  <c r="G70" i="2"/>
  <c r="H70" i="5" s="1"/>
  <c r="G71" i="2"/>
  <c r="H71" i="5" s="1"/>
  <c r="G72" i="2"/>
  <c r="H72" i="5" s="1"/>
  <c r="G73" i="2"/>
  <c r="H73" i="5" s="1"/>
  <c r="G74" i="2"/>
  <c r="H74" i="5" s="1"/>
  <c r="G75" i="2"/>
  <c r="H75" i="5" s="1"/>
  <c r="G76" i="2"/>
  <c r="H76" i="5" s="1"/>
  <c r="G77" i="2"/>
  <c r="H77" i="5" s="1"/>
  <c r="G78" i="2"/>
  <c r="H78" i="5" s="1"/>
  <c r="G79" i="2"/>
  <c r="H79" i="5" s="1"/>
  <c r="G80" i="2"/>
  <c r="H80" i="5" s="1"/>
  <c r="G81" i="2"/>
  <c r="H81" i="5" s="1"/>
  <c r="G82" i="2"/>
  <c r="H82" i="5" s="1"/>
  <c r="G83" i="2"/>
  <c r="H83" i="5" s="1"/>
  <c r="G84" i="2"/>
  <c r="H84" i="5" s="1"/>
  <c r="G85" i="2"/>
  <c r="H85" i="5" s="1"/>
  <c r="G86" i="2"/>
  <c r="H86" i="5" s="1"/>
  <c r="G87" i="2"/>
  <c r="H87" i="5" s="1"/>
  <c r="G88" i="2"/>
  <c r="H88" i="5" s="1"/>
  <c r="G89" i="2"/>
  <c r="H89" i="5" s="1"/>
  <c r="G90" i="2"/>
  <c r="H90" i="5" s="1"/>
  <c r="G91" i="2"/>
  <c r="H91" i="5" s="1"/>
  <c r="G92" i="2"/>
  <c r="H92" i="5" s="1"/>
  <c r="G93" i="2"/>
  <c r="H93" i="5" s="1"/>
  <c r="G94" i="2"/>
  <c r="H94" i="5" s="1"/>
  <c r="G95" i="2"/>
  <c r="H95" i="5" s="1"/>
  <c r="G96" i="2"/>
  <c r="H96" i="5" s="1"/>
  <c r="G97" i="2"/>
  <c r="H97" i="5" s="1"/>
  <c r="G98" i="2"/>
  <c r="H98" i="5" s="1"/>
  <c r="G99" i="2"/>
  <c r="H99" i="5" s="1"/>
  <c r="G100" i="2"/>
  <c r="H100" i="5" s="1"/>
  <c r="G101" i="2"/>
  <c r="H101" i="5" s="1"/>
  <c r="G102" i="2"/>
  <c r="H102" i="5" s="1"/>
  <c r="G103" i="2"/>
  <c r="H103" i="5" s="1"/>
  <c r="G104" i="2"/>
  <c r="H104" i="5" s="1"/>
  <c r="G105" i="2"/>
  <c r="H105" i="5" s="1"/>
  <c r="G106" i="2"/>
  <c r="H106" i="5" s="1"/>
  <c r="G107" i="2"/>
  <c r="H107" i="5" s="1"/>
  <c r="G108" i="2"/>
  <c r="H108" i="5" s="1"/>
  <c r="G109" i="2"/>
  <c r="H109" i="5" s="1"/>
  <c r="G110" i="2"/>
  <c r="H110" i="5" s="1"/>
  <c r="G111" i="2"/>
  <c r="H111" i="5" s="1"/>
  <c r="G112" i="2"/>
  <c r="H112" i="5" s="1"/>
  <c r="G113" i="2"/>
  <c r="H113" i="5" s="1"/>
  <c r="G114" i="2"/>
  <c r="H114" i="5" s="1"/>
  <c r="G115" i="2"/>
  <c r="H115" i="5" s="1"/>
  <c r="G116" i="2"/>
  <c r="H116" i="5" s="1"/>
  <c r="G117" i="2"/>
  <c r="H117" i="5" s="1"/>
  <c r="G118" i="2"/>
  <c r="H118" i="5" s="1"/>
  <c r="G119" i="2"/>
  <c r="H119" i="5" s="1"/>
  <c r="G120" i="2"/>
  <c r="H120" i="5" s="1"/>
  <c r="G121" i="2"/>
  <c r="H121" i="5" s="1"/>
  <c r="G122" i="2"/>
  <c r="H122" i="5" s="1"/>
  <c r="G123" i="2"/>
  <c r="H123" i="5" s="1"/>
  <c r="G124" i="2"/>
  <c r="H124" i="5" s="1"/>
  <c r="G125" i="2"/>
  <c r="H125" i="5" s="1"/>
  <c r="G126" i="2"/>
  <c r="H126" i="5" s="1"/>
  <c r="G127" i="2"/>
  <c r="H127" i="5" s="1"/>
  <c r="G128" i="2"/>
  <c r="H128" i="5" s="1"/>
  <c r="G129" i="2"/>
  <c r="H129" i="5" s="1"/>
  <c r="G130" i="2"/>
  <c r="H130" i="5" s="1"/>
  <c r="G131" i="2"/>
  <c r="H131" i="5" s="1"/>
  <c r="G132" i="2"/>
  <c r="H132" i="5" s="1"/>
  <c r="G133" i="2"/>
  <c r="H133" i="5" s="1"/>
  <c r="G134" i="2"/>
  <c r="H134" i="5" s="1"/>
  <c r="G135" i="2"/>
  <c r="H135" i="5" s="1"/>
  <c r="G136" i="2"/>
  <c r="H136" i="5" s="1"/>
  <c r="G137" i="2"/>
  <c r="H137" i="5" s="1"/>
  <c r="G138" i="2"/>
  <c r="H138" i="5" s="1"/>
  <c r="G139" i="2"/>
  <c r="H139" i="5" s="1"/>
  <c r="G140" i="2"/>
  <c r="H140" i="5" s="1"/>
  <c r="G141" i="2"/>
  <c r="H141" i="5" s="1"/>
  <c r="G142" i="2"/>
  <c r="H142" i="5" s="1"/>
  <c r="G143" i="2"/>
  <c r="H143" i="5" s="1"/>
  <c r="G144" i="2"/>
  <c r="H144" i="5" s="1"/>
  <c r="G145" i="2"/>
  <c r="H145" i="5" s="1"/>
  <c r="G146" i="2"/>
  <c r="H146" i="5" s="1"/>
  <c r="G147" i="2"/>
  <c r="H147" i="5" s="1"/>
  <c r="G148" i="2"/>
  <c r="H148" i="5" s="1"/>
  <c r="G149" i="2"/>
  <c r="H149" i="5" s="1"/>
  <c r="G150" i="2"/>
  <c r="H150" i="5" s="1"/>
  <c r="G151" i="2"/>
  <c r="H151" i="5" s="1"/>
  <c r="G152" i="2"/>
  <c r="H152" i="5" s="1"/>
  <c r="G153" i="2"/>
  <c r="H153" i="5" s="1"/>
  <c r="G154" i="2"/>
  <c r="H154" i="5" s="1"/>
  <c r="G155" i="2"/>
  <c r="H155" i="5" s="1"/>
  <c r="G156" i="2"/>
  <c r="H156" i="5" s="1"/>
  <c r="G157" i="2"/>
  <c r="H157" i="5" s="1"/>
  <c r="G158" i="2"/>
  <c r="H158" i="5" s="1"/>
  <c r="G159" i="2"/>
  <c r="H159" i="5" s="1"/>
  <c r="G160" i="2"/>
  <c r="H160" i="5" s="1"/>
  <c r="G161" i="2"/>
  <c r="H161" i="5" s="1"/>
  <c r="G162" i="2"/>
  <c r="H162" i="5" s="1"/>
  <c r="G163" i="2"/>
  <c r="H163" i="5" s="1"/>
  <c r="G164" i="2"/>
  <c r="H164" i="5" s="1"/>
  <c r="G165" i="2"/>
  <c r="H165" i="5" s="1"/>
  <c r="G166" i="2"/>
  <c r="H166" i="5" s="1"/>
  <c r="G167" i="2"/>
  <c r="H167" i="5" s="1"/>
  <c r="G168" i="2"/>
  <c r="H168" i="5" s="1"/>
  <c r="G169" i="2"/>
  <c r="H169" i="5" s="1"/>
  <c r="G170" i="2"/>
  <c r="H170" i="5" s="1"/>
  <c r="G171" i="2"/>
  <c r="H171" i="5" s="1"/>
  <c r="G172" i="2"/>
  <c r="H172" i="5" s="1"/>
  <c r="G173" i="2"/>
  <c r="H173" i="5" s="1"/>
  <c r="G174" i="2"/>
  <c r="H174" i="5" s="1"/>
  <c r="G175" i="2"/>
  <c r="H175" i="5" s="1"/>
  <c r="G176" i="2"/>
  <c r="H176" i="5" s="1"/>
  <c r="G177" i="2"/>
  <c r="H177" i="5" s="1"/>
  <c r="G178" i="2"/>
  <c r="H178" i="5" s="1"/>
  <c r="G179" i="2"/>
  <c r="H179" i="5" s="1"/>
  <c r="G180" i="2"/>
  <c r="H180" i="5" s="1"/>
  <c r="G181" i="2"/>
  <c r="H181" i="5" s="1"/>
  <c r="G182" i="2"/>
  <c r="H182" i="5" s="1"/>
  <c r="G183" i="2"/>
  <c r="H183" i="5" s="1"/>
  <c r="G184" i="2"/>
  <c r="H184" i="5" s="1"/>
  <c r="G185" i="2"/>
  <c r="H185" i="5" s="1"/>
  <c r="G186" i="2"/>
  <c r="H186" i="5" s="1"/>
  <c r="G187" i="2"/>
  <c r="H187" i="5" s="1"/>
  <c r="G188" i="2"/>
  <c r="H188" i="5" s="1"/>
  <c r="G189" i="2"/>
  <c r="H189" i="5" s="1"/>
  <c r="G190" i="2"/>
  <c r="H190" i="5" s="1"/>
  <c r="G191" i="2"/>
  <c r="H191" i="5" s="1"/>
  <c r="G192" i="2"/>
  <c r="H192" i="5" s="1"/>
  <c r="G193" i="2"/>
  <c r="H193" i="5" s="1"/>
  <c r="G194" i="2"/>
  <c r="H194" i="5" s="1"/>
  <c r="G195" i="2"/>
  <c r="H195" i="5" s="1"/>
  <c r="G196" i="2"/>
  <c r="H196" i="5" s="1"/>
  <c r="G197" i="2"/>
  <c r="H197" i="5" s="1"/>
  <c r="G198" i="2"/>
  <c r="H198" i="5" s="1"/>
  <c r="G199" i="2"/>
  <c r="H199" i="5" s="1"/>
  <c r="G200" i="2"/>
  <c r="H200" i="5" s="1"/>
  <c r="G201" i="2"/>
  <c r="H201" i="5" s="1"/>
  <c r="G202" i="2"/>
  <c r="H202" i="5" s="1"/>
  <c r="G203" i="2"/>
  <c r="H203" i="5" s="1"/>
  <c r="G204" i="2"/>
  <c r="H204" i="5" s="1"/>
  <c r="G205" i="2"/>
  <c r="H205" i="5" s="1"/>
  <c r="G206" i="2"/>
  <c r="H206" i="5" s="1"/>
  <c r="G207" i="2"/>
  <c r="H207" i="5" s="1"/>
  <c r="G208" i="2"/>
  <c r="H208" i="5" s="1"/>
  <c r="G209" i="2"/>
  <c r="H209" i="5" s="1"/>
  <c r="G210" i="2"/>
  <c r="H210" i="5" s="1"/>
  <c r="G211" i="2"/>
  <c r="H211" i="5" s="1"/>
  <c r="G212" i="2"/>
  <c r="H212" i="5" s="1"/>
  <c r="G213" i="2"/>
  <c r="H213" i="5" s="1"/>
  <c r="G214" i="2"/>
  <c r="H214" i="5" s="1"/>
  <c r="G215" i="2"/>
  <c r="H215" i="5" s="1"/>
  <c r="G216" i="2"/>
  <c r="H216" i="5" s="1"/>
  <c r="G217" i="2"/>
  <c r="H217" i="5" s="1"/>
  <c r="G218" i="2"/>
  <c r="H218" i="5" s="1"/>
  <c r="G219" i="2"/>
  <c r="H219" i="5" s="1"/>
  <c r="G220" i="2"/>
  <c r="H220" i="5" s="1"/>
  <c r="G221" i="2"/>
  <c r="H221" i="5" s="1"/>
  <c r="G222" i="2"/>
  <c r="H222" i="5" s="1"/>
  <c r="G223" i="2"/>
  <c r="H223" i="5" s="1"/>
  <c r="G224" i="2"/>
  <c r="H224" i="5" s="1"/>
  <c r="G225" i="2"/>
  <c r="H225" i="5" s="1"/>
  <c r="G226" i="2"/>
  <c r="H226" i="5" s="1"/>
  <c r="G227" i="2"/>
  <c r="H227" i="5" s="1"/>
  <c r="G228" i="2"/>
  <c r="H228" i="5" s="1"/>
  <c r="G229" i="2"/>
  <c r="H229" i="5" s="1"/>
  <c r="G230" i="2"/>
  <c r="H230" i="5" s="1"/>
  <c r="G231" i="2"/>
  <c r="H231" i="5" s="1"/>
  <c r="G232" i="2"/>
  <c r="H232" i="5" s="1"/>
  <c r="G233" i="2"/>
  <c r="H233" i="5" s="1"/>
  <c r="G234" i="2"/>
  <c r="H234" i="5" s="1"/>
  <c r="G235" i="2"/>
  <c r="H235" i="5" s="1"/>
  <c r="G236" i="2"/>
  <c r="H236" i="5" s="1"/>
  <c r="G237" i="2"/>
  <c r="H237" i="5" s="1"/>
  <c r="G238" i="2"/>
  <c r="H238" i="5" s="1"/>
  <c r="G239" i="2"/>
  <c r="H239" i="5" s="1"/>
  <c r="G240" i="2"/>
  <c r="H240" i="5" s="1"/>
  <c r="G241" i="2"/>
  <c r="H241" i="5" s="1"/>
  <c r="G242" i="2"/>
  <c r="H242" i="5" s="1"/>
  <c r="G243" i="2"/>
  <c r="H243" i="5" s="1"/>
  <c r="G244" i="2"/>
  <c r="H244" i="5" s="1"/>
  <c r="G245" i="2"/>
  <c r="H245" i="5" s="1"/>
  <c r="G246" i="2"/>
  <c r="H246" i="5" s="1"/>
  <c r="G247" i="2"/>
  <c r="H247" i="5" s="1"/>
  <c r="G248" i="2"/>
  <c r="H248" i="5" s="1"/>
  <c r="G249" i="2"/>
  <c r="H249" i="5" s="1"/>
  <c r="G250" i="2"/>
  <c r="H250" i="5" s="1"/>
  <c r="G251" i="2"/>
  <c r="H251" i="5" s="1"/>
  <c r="G252" i="2"/>
  <c r="H252" i="5" s="1"/>
  <c r="G253" i="2"/>
  <c r="H253" i="5" s="1"/>
  <c r="G254" i="2"/>
  <c r="H254" i="5" s="1"/>
  <c r="G255" i="2"/>
  <c r="H255" i="5" s="1"/>
  <c r="G256" i="2"/>
  <c r="H256" i="5" s="1"/>
  <c r="G257" i="2"/>
  <c r="H257" i="5" s="1"/>
  <c r="G258" i="2"/>
  <c r="H258" i="5" s="1"/>
  <c r="G259" i="2"/>
  <c r="H259" i="5" s="1"/>
  <c r="G260" i="2"/>
  <c r="H260" i="5" s="1"/>
  <c r="G261" i="2"/>
  <c r="H261" i="5" s="1"/>
  <c r="G262" i="2"/>
  <c r="H262" i="5" s="1"/>
  <c r="G263" i="2"/>
  <c r="H263" i="5" s="1"/>
  <c r="G264" i="2"/>
  <c r="H264" i="5" s="1"/>
  <c r="G265" i="2"/>
  <c r="H265" i="5" s="1"/>
  <c r="G266" i="2"/>
  <c r="H266" i="5" s="1"/>
  <c r="G267" i="2"/>
  <c r="H267" i="5" s="1"/>
  <c r="G268" i="2"/>
  <c r="H268" i="5" s="1"/>
  <c r="G269" i="2"/>
  <c r="H269" i="5" s="1"/>
  <c r="G270" i="2"/>
  <c r="H270" i="5" s="1"/>
  <c r="G271" i="2"/>
  <c r="H271" i="5" s="1"/>
  <c r="G272" i="2"/>
  <c r="H272" i="5" s="1"/>
  <c r="G273" i="2"/>
  <c r="H273" i="5" s="1"/>
  <c r="G274" i="2"/>
  <c r="H274" i="5" s="1"/>
  <c r="G275" i="2"/>
  <c r="H275" i="5" s="1"/>
  <c r="G276" i="2"/>
  <c r="H276" i="5" s="1"/>
  <c r="G277" i="2"/>
  <c r="H277" i="5" s="1"/>
  <c r="G278" i="2"/>
  <c r="H278" i="5" s="1"/>
  <c r="G279" i="2"/>
  <c r="H279" i="5" s="1"/>
  <c r="G280" i="2"/>
  <c r="H280" i="5" s="1"/>
  <c r="G281" i="2"/>
  <c r="H281" i="5" s="1"/>
  <c r="G282" i="2"/>
  <c r="H282" i="5" s="1"/>
  <c r="G283" i="2"/>
  <c r="H283" i="5" s="1"/>
  <c r="G284" i="2"/>
  <c r="H284" i="5" s="1"/>
  <c r="G285" i="2"/>
  <c r="H285" i="5" s="1"/>
  <c r="G286" i="2"/>
  <c r="H286" i="5" s="1"/>
  <c r="G287" i="2"/>
  <c r="H287" i="5" s="1"/>
  <c r="G288" i="2"/>
  <c r="H288" i="5" s="1"/>
  <c r="G289" i="2"/>
  <c r="H289" i="5" s="1"/>
  <c r="G290" i="2"/>
  <c r="H290" i="5" s="1"/>
  <c r="G291" i="2"/>
  <c r="H291" i="5" s="1"/>
  <c r="G292" i="2"/>
  <c r="H292" i="5" s="1"/>
  <c r="G293" i="2"/>
  <c r="H293" i="5" s="1"/>
  <c r="G294" i="2"/>
  <c r="H294" i="5" s="1"/>
  <c r="G295" i="2"/>
  <c r="H295" i="5" s="1"/>
  <c r="G296" i="2"/>
  <c r="H296" i="5" s="1"/>
  <c r="G297" i="2"/>
  <c r="H297" i="5" s="1"/>
  <c r="G298" i="2"/>
  <c r="H298" i="5" s="1"/>
  <c r="G299" i="2"/>
  <c r="H299" i="5" s="1"/>
  <c r="G300" i="2"/>
  <c r="H300" i="5" s="1"/>
  <c r="G301" i="2"/>
  <c r="H301" i="5" s="1"/>
  <c r="G302" i="2"/>
  <c r="H302" i="5" s="1"/>
  <c r="G303" i="2"/>
  <c r="H303" i="5" s="1"/>
  <c r="G304" i="2"/>
  <c r="H304" i="5" s="1"/>
  <c r="G305" i="2"/>
  <c r="H305" i="5" s="1"/>
  <c r="G306" i="2"/>
  <c r="H306" i="5" s="1"/>
  <c r="G307" i="2"/>
  <c r="H307" i="5" s="1"/>
  <c r="G308" i="2"/>
  <c r="H308" i="5" s="1"/>
  <c r="G309" i="2"/>
  <c r="H309" i="5" s="1"/>
  <c r="G310" i="2"/>
  <c r="H310" i="5" s="1"/>
  <c r="G311" i="2"/>
  <c r="H311" i="5" s="1"/>
  <c r="G312" i="2"/>
  <c r="H312" i="5" s="1"/>
  <c r="G313" i="2"/>
  <c r="H313" i="5" s="1"/>
  <c r="G314" i="2"/>
  <c r="H314" i="5" s="1"/>
  <c r="G315" i="2"/>
  <c r="H315" i="5" s="1"/>
  <c r="G316" i="2"/>
  <c r="H316" i="5" s="1"/>
  <c r="G317" i="2"/>
  <c r="H317" i="5" s="1"/>
  <c r="G318" i="2"/>
  <c r="H318" i="5" s="1"/>
  <c r="G319" i="2"/>
  <c r="H319" i="5" s="1"/>
  <c r="G320" i="2"/>
  <c r="H320" i="5" s="1"/>
  <c r="G321" i="2"/>
  <c r="H321" i="5" s="1"/>
  <c r="G322" i="2"/>
  <c r="H322" i="5" s="1"/>
  <c r="G323" i="2"/>
  <c r="H323" i="5" s="1"/>
  <c r="G324" i="2"/>
  <c r="H324" i="5" s="1"/>
  <c r="G325" i="2"/>
  <c r="H325" i="5" s="1"/>
  <c r="G326" i="2"/>
  <c r="H326" i="5" s="1"/>
  <c r="G327" i="2"/>
  <c r="H327" i="5" s="1"/>
  <c r="G328" i="2"/>
  <c r="H328" i="5" s="1"/>
  <c r="G329" i="2"/>
  <c r="H329" i="5" s="1"/>
  <c r="G330" i="2"/>
  <c r="H330" i="5" s="1"/>
  <c r="G331" i="2"/>
  <c r="H331" i="5" s="1"/>
  <c r="G332" i="2"/>
  <c r="H332" i="5" s="1"/>
  <c r="G333" i="2"/>
  <c r="H333" i="5" s="1"/>
  <c r="G334" i="2"/>
  <c r="H334" i="5" s="1"/>
  <c r="G335" i="2"/>
  <c r="H335" i="5" s="1"/>
  <c r="G336" i="2"/>
  <c r="H336" i="5" s="1"/>
  <c r="G337" i="2"/>
  <c r="H337" i="5" s="1"/>
  <c r="G338" i="2"/>
  <c r="H338" i="5" s="1"/>
  <c r="G339" i="2"/>
  <c r="H339" i="5" s="1"/>
  <c r="G340" i="2"/>
  <c r="H340" i="5" s="1"/>
  <c r="G341" i="2"/>
  <c r="H341" i="5" s="1"/>
  <c r="G342" i="2"/>
  <c r="H342" i="5" s="1"/>
  <c r="G343" i="2"/>
  <c r="H343" i="5" s="1"/>
  <c r="G344" i="2"/>
  <c r="H344" i="5" s="1"/>
  <c r="G345" i="2"/>
  <c r="H345" i="5" s="1"/>
  <c r="G346" i="2"/>
  <c r="H346" i="5" s="1"/>
  <c r="G347" i="2"/>
  <c r="H347" i="5" s="1"/>
  <c r="G348" i="2"/>
  <c r="H348" i="5" s="1"/>
  <c r="G349" i="2"/>
  <c r="H349" i="5" s="1"/>
  <c r="G350" i="2"/>
  <c r="H350" i="5" s="1"/>
  <c r="G351" i="2"/>
  <c r="H351" i="5" s="1"/>
  <c r="G352" i="2"/>
  <c r="H352" i="5" s="1"/>
  <c r="G353" i="2"/>
  <c r="H353" i="5" s="1"/>
  <c r="G354" i="2"/>
  <c r="H354" i="5" s="1"/>
  <c r="G355" i="2"/>
  <c r="H355" i="5" s="1"/>
  <c r="G356" i="2"/>
  <c r="H356" i="5" s="1"/>
  <c r="G357" i="2"/>
  <c r="H357" i="5" s="1"/>
  <c r="G358" i="2"/>
  <c r="H358" i="5" s="1"/>
  <c r="G359" i="2"/>
  <c r="H359" i="5" s="1"/>
  <c r="G360" i="2"/>
  <c r="H360" i="5" s="1"/>
  <c r="G361" i="2"/>
  <c r="H361" i="5" s="1"/>
  <c r="G362" i="2"/>
  <c r="H362" i="5" s="1"/>
  <c r="G363" i="2"/>
  <c r="H363" i="5" s="1"/>
  <c r="G364" i="2"/>
  <c r="H364" i="5" s="1"/>
  <c r="G365" i="2"/>
  <c r="H365" i="5" s="1"/>
  <c r="G366" i="2"/>
  <c r="H366" i="5" s="1"/>
  <c r="G367" i="2"/>
  <c r="H367" i="5" s="1"/>
  <c r="G368" i="2"/>
  <c r="H368" i="5" s="1"/>
  <c r="G369" i="2"/>
  <c r="H369" i="5" s="1"/>
  <c r="G370" i="2"/>
  <c r="H370" i="5" s="1"/>
  <c r="G371" i="2"/>
  <c r="H371" i="5" s="1"/>
  <c r="G372" i="2"/>
  <c r="H372" i="5" s="1"/>
  <c r="G373" i="2"/>
  <c r="H373" i="5" s="1"/>
  <c r="G374" i="2"/>
  <c r="H374" i="5" s="1"/>
  <c r="G375" i="2"/>
  <c r="H375" i="5" s="1"/>
  <c r="G376" i="2"/>
  <c r="H376" i="5" s="1"/>
  <c r="G377" i="2"/>
  <c r="H377" i="5" s="1"/>
  <c r="G378" i="2"/>
  <c r="H378" i="5" s="1"/>
  <c r="G379" i="2"/>
  <c r="H379" i="5" s="1"/>
  <c r="G380" i="2"/>
  <c r="H380" i="5" s="1"/>
  <c r="G381" i="2"/>
  <c r="H381" i="5" s="1"/>
  <c r="G382" i="2"/>
  <c r="H382" i="5" s="1"/>
  <c r="G383" i="2"/>
  <c r="H383" i="5" s="1"/>
  <c r="G384" i="2"/>
  <c r="H384" i="5" s="1"/>
  <c r="G385" i="2"/>
  <c r="H385" i="5" s="1"/>
  <c r="G386" i="2"/>
  <c r="H386" i="5" s="1"/>
  <c r="G387" i="2"/>
  <c r="H387" i="5" s="1"/>
  <c r="G388" i="2"/>
  <c r="H388" i="5" s="1"/>
  <c r="G389" i="2"/>
  <c r="H389" i="5" s="1"/>
  <c r="G390" i="2"/>
  <c r="H390" i="5" s="1"/>
  <c r="G391" i="2"/>
  <c r="H391" i="5" s="1"/>
  <c r="G392" i="2"/>
  <c r="H392" i="5" s="1"/>
  <c r="G393" i="2"/>
  <c r="H393" i="5" s="1"/>
  <c r="G394" i="2"/>
  <c r="H394" i="5" s="1"/>
  <c r="G395" i="2"/>
  <c r="H395" i="5" s="1"/>
  <c r="G396" i="2"/>
  <c r="H396" i="5" s="1"/>
  <c r="G397" i="2"/>
  <c r="H397" i="5" s="1"/>
  <c r="G398" i="2"/>
  <c r="H398" i="5" s="1"/>
  <c r="G399" i="2"/>
  <c r="H399" i="5" s="1"/>
  <c r="G400" i="2"/>
  <c r="H400" i="5" s="1"/>
  <c r="G401" i="2"/>
  <c r="H401" i="5" s="1"/>
  <c r="G402" i="2"/>
  <c r="H402" i="5" s="1"/>
  <c r="G403" i="2"/>
  <c r="H403" i="5" s="1"/>
  <c r="G404" i="2"/>
  <c r="H404" i="5" s="1"/>
  <c r="G405" i="2"/>
  <c r="H405" i="5" s="1"/>
  <c r="G406" i="2"/>
  <c r="H406" i="5" s="1"/>
  <c r="G407" i="2"/>
  <c r="H407" i="5" s="1"/>
  <c r="G408" i="2"/>
  <c r="H408" i="5" s="1"/>
  <c r="G409" i="2"/>
  <c r="H409" i="5" s="1"/>
  <c r="G410" i="2"/>
  <c r="H410" i="5" s="1"/>
  <c r="G411" i="2"/>
  <c r="H411" i="5" s="1"/>
  <c r="G412" i="2"/>
  <c r="H412" i="5" s="1"/>
  <c r="G413" i="2"/>
  <c r="H413" i="5" s="1"/>
  <c r="G414" i="2"/>
  <c r="H414" i="5" s="1"/>
  <c r="G415" i="2"/>
  <c r="H415" i="5" s="1"/>
  <c r="G416" i="2"/>
  <c r="H416" i="5" s="1"/>
  <c r="G417" i="2"/>
  <c r="H417" i="5" s="1"/>
  <c r="G418" i="2"/>
  <c r="H418" i="5" s="1"/>
  <c r="G419" i="2"/>
  <c r="H419" i="5" s="1"/>
  <c r="G420" i="2"/>
  <c r="H420" i="5" s="1"/>
  <c r="G421" i="2"/>
  <c r="H421" i="5" s="1"/>
  <c r="G422" i="2"/>
  <c r="H422" i="5" s="1"/>
  <c r="G423" i="2"/>
  <c r="H423" i="5" s="1"/>
  <c r="G424" i="2"/>
  <c r="H424" i="5" s="1"/>
  <c r="G425" i="2"/>
  <c r="H425" i="5" s="1"/>
  <c r="G426" i="2"/>
  <c r="H426" i="5" s="1"/>
  <c r="G427" i="2"/>
  <c r="H427" i="5" s="1"/>
  <c r="G428" i="2"/>
  <c r="H428" i="5" s="1"/>
  <c r="G429" i="2"/>
  <c r="H429" i="5" s="1"/>
  <c r="G430" i="2"/>
  <c r="H430" i="5" s="1"/>
  <c r="G431" i="2"/>
  <c r="H431" i="5" s="1"/>
  <c r="G432" i="2"/>
  <c r="H432" i="5" s="1"/>
  <c r="G433" i="2"/>
  <c r="H433" i="5" s="1"/>
  <c r="G434" i="2"/>
  <c r="H434" i="5" s="1"/>
  <c r="G435" i="2"/>
  <c r="H435" i="5" s="1"/>
  <c r="G436" i="2"/>
  <c r="H436" i="5" s="1"/>
  <c r="G437" i="2"/>
  <c r="H437" i="5" s="1"/>
  <c r="G438" i="2"/>
  <c r="H438" i="5" s="1"/>
  <c r="G439" i="2"/>
  <c r="H439" i="5" s="1"/>
  <c r="G440" i="2"/>
  <c r="H440" i="5" s="1"/>
  <c r="G441" i="2"/>
  <c r="H441" i="5" s="1"/>
  <c r="G442" i="2"/>
  <c r="H442" i="5" s="1"/>
  <c r="G443" i="2"/>
  <c r="H443" i="5" s="1"/>
  <c r="G444" i="2"/>
  <c r="H444" i="5" s="1"/>
  <c r="G445" i="2"/>
  <c r="H445" i="5" s="1"/>
  <c r="G446" i="2"/>
  <c r="H446" i="5" s="1"/>
  <c r="G447" i="2"/>
  <c r="H447" i="5" s="1"/>
  <c r="G448" i="2"/>
  <c r="H448" i="5" s="1"/>
  <c r="G449" i="2"/>
  <c r="H449" i="5" s="1"/>
  <c r="G450" i="2"/>
  <c r="H450" i="5" s="1"/>
  <c r="G451" i="2"/>
  <c r="H451" i="5" s="1"/>
  <c r="G452" i="2"/>
  <c r="H452" i="5" s="1"/>
  <c r="G453" i="2"/>
  <c r="H453" i="5" s="1"/>
  <c r="G454" i="2"/>
  <c r="H454" i="5" s="1"/>
  <c r="G455" i="2"/>
  <c r="H455" i="5" s="1"/>
  <c r="G456" i="2"/>
  <c r="H456" i="5" s="1"/>
  <c r="G457" i="2"/>
  <c r="H457" i="5" s="1"/>
  <c r="G458" i="2"/>
  <c r="H458" i="5" s="1"/>
  <c r="G459" i="2"/>
  <c r="H459" i="5" s="1"/>
  <c r="G460" i="2"/>
  <c r="H460" i="5" s="1"/>
  <c r="G461" i="2"/>
  <c r="H461" i="5" s="1"/>
  <c r="G462" i="2"/>
  <c r="H462" i="5" s="1"/>
  <c r="G463" i="2"/>
  <c r="H463" i="5" s="1"/>
  <c r="G464" i="2"/>
  <c r="H464" i="5" s="1"/>
  <c r="G465" i="2"/>
  <c r="H465" i="5" s="1"/>
  <c r="G466" i="2"/>
  <c r="H466" i="5" s="1"/>
  <c r="G467" i="2"/>
  <c r="H467" i="5" s="1"/>
  <c r="G468" i="2"/>
  <c r="H468" i="5" s="1"/>
  <c r="G469" i="2"/>
  <c r="H469" i="5" s="1"/>
  <c r="G470" i="2"/>
  <c r="H470" i="5" s="1"/>
  <c r="G471" i="2"/>
  <c r="H471" i="5" s="1"/>
  <c r="G472" i="2"/>
  <c r="H472" i="5" s="1"/>
  <c r="G473" i="2"/>
  <c r="H473" i="5" s="1"/>
  <c r="G474" i="2"/>
  <c r="H474" i="5" s="1"/>
  <c r="G475" i="2"/>
  <c r="H475" i="5" s="1"/>
  <c r="G476" i="2"/>
  <c r="H476" i="5" s="1"/>
  <c r="G477" i="2"/>
  <c r="H477" i="5" s="1"/>
  <c r="G478" i="2"/>
  <c r="H478" i="5" s="1"/>
  <c r="G479" i="2"/>
  <c r="H479" i="5" s="1"/>
  <c r="G480" i="2"/>
  <c r="H480" i="5" s="1"/>
  <c r="G481" i="2"/>
  <c r="H481" i="5" s="1"/>
  <c r="G482" i="2"/>
  <c r="H482" i="5" s="1"/>
  <c r="G483" i="2"/>
  <c r="H483" i="5" s="1"/>
  <c r="G484" i="2"/>
  <c r="H484" i="5" s="1"/>
  <c r="G485" i="2"/>
  <c r="H485" i="5" s="1"/>
  <c r="G486" i="2"/>
  <c r="H486" i="5" s="1"/>
  <c r="G487" i="2"/>
  <c r="H487" i="5" s="1"/>
  <c r="G488" i="2"/>
  <c r="H488" i="5" s="1"/>
  <c r="G489" i="2"/>
  <c r="H489" i="5" s="1"/>
  <c r="G490" i="2"/>
  <c r="H490" i="5" s="1"/>
  <c r="G491" i="2"/>
  <c r="H491" i="5" s="1"/>
  <c r="G492" i="2"/>
  <c r="H492" i="5" s="1"/>
  <c r="G493" i="2"/>
  <c r="H493" i="5" s="1"/>
  <c r="G494" i="2"/>
  <c r="H494" i="5" s="1"/>
  <c r="G495" i="2"/>
  <c r="H495" i="5" s="1"/>
  <c r="G496" i="2"/>
  <c r="H496" i="5" s="1"/>
  <c r="G497" i="2"/>
  <c r="H497" i="5" s="1"/>
  <c r="G498" i="2"/>
  <c r="H498" i="5" s="1"/>
  <c r="G499" i="2"/>
  <c r="H499" i="5" s="1"/>
  <c r="G500" i="2"/>
  <c r="H500" i="5" s="1"/>
  <c r="G501" i="2"/>
  <c r="H501" i="5" s="1"/>
  <c r="G502" i="2"/>
  <c r="H502" i="5" s="1"/>
  <c r="G503" i="2"/>
  <c r="H503" i="5" s="1"/>
  <c r="G504" i="2"/>
  <c r="H504" i="5" s="1"/>
  <c r="G505" i="2"/>
  <c r="H505" i="5" s="1"/>
  <c r="G506" i="2"/>
  <c r="H506" i="5" s="1"/>
  <c r="G507" i="2"/>
  <c r="H507" i="5" s="1"/>
  <c r="G508" i="2"/>
  <c r="H508" i="5" s="1"/>
  <c r="G509" i="2"/>
  <c r="H509" i="5" s="1"/>
  <c r="G510" i="2"/>
  <c r="H510" i="5" s="1"/>
  <c r="G511" i="2"/>
  <c r="H511" i="5" s="1"/>
  <c r="G512" i="2"/>
  <c r="H512" i="5" s="1"/>
  <c r="G513" i="2"/>
  <c r="H513" i="5" s="1"/>
  <c r="G514" i="2"/>
  <c r="H514" i="5" s="1"/>
  <c r="G515" i="2"/>
  <c r="H515" i="5" s="1"/>
  <c r="G516" i="2"/>
  <c r="H516" i="5" s="1"/>
  <c r="G517" i="2"/>
  <c r="H517" i="5" s="1"/>
  <c r="G518" i="2"/>
  <c r="H518" i="5" s="1"/>
  <c r="G519" i="2"/>
  <c r="H519" i="5" s="1"/>
  <c r="G520" i="2"/>
  <c r="H520" i="5" s="1"/>
  <c r="G521" i="2"/>
  <c r="H521" i="5" s="1"/>
  <c r="G522" i="2"/>
  <c r="H522" i="5" s="1"/>
  <c r="G523" i="2"/>
  <c r="H523" i="5" s="1"/>
  <c r="G524" i="2"/>
  <c r="H524" i="5" s="1"/>
  <c r="G525" i="2"/>
  <c r="H525" i="5" s="1"/>
  <c r="G526" i="2"/>
  <c r="H526" i="5" s="1"/>
  <c r="G527" i="2"/>
  <c r="H527" i="5" s="1"/>
  <c r="G528" i="2"/>
  <c r="H528" i="5" s="1"/>
  <c r="G529" i="2"/>
  <c r="H529" i="5" s="1"/>
  <c r="G530" i="2"/>
  <c r="H530" i="5" s="1"/>
  <c r="G531" i="2"/>
  <c r="H531" i="5" s="1"/>
  <c r="G532" i="2"/>
  <c r="H532" i="5" s="1"/>
  <c r="G533" i="2"/>
  <c r="H533" i="5" s="1"/>
  <c r="G534" i="2"/>
  <c r="H534" i="5" s="1"/>
  <c r="G535" i="2"/>
  <c r="H535" i="5" s="1"/>
  <c r="G536" i="2"/>
  <c r="H536" i="5" s="1"/>
  <c r="G537" i="2"/>
  <c r="H537" i="5" s="1"/>
  <c r="G538" i="2"/>
  <c r="H538" i="5" s="1"/>
  <c r="G539" i="2"/>
  <c r="H539" i="5" s="1"/>
  <c r="G540" i="2"/>
  <c r="H540" i="5" s="1"/>
  <c r="G541" i="2"/>
  <c r="H541" i="5" s="1"/>
  <c r="G542" i="2"/>
  <c r="H542" i="5" s="1"/>
  <c r="G543" i="2"/>
  <c r="H543" i="5" s="1"/>
  <c r="G544" i="2"/>
  <c r="H544" i="5" s="1"/>
  <c r="G545" i="2"/>
  <c r="H545" i="5" s="1"/>
  <c r="G546" i="2"/>
  <c r="H546" i="5" s="1"/>
  <c r="G547" i="2"/>
  <c r="H547" i="5" s="1"/>
  <c r="G548" i="2"/>
  <c r="H548" i="5" s="1"/>
  <c r="G549" i="2"/>
  <c r="H549" i="5" s="1"/>
  <c r="G550" i="2"/>
  <c r="H550" i="5" s="1"/>
  <c r="G551" i="2"/>
  <c r="H551" i="5" s="1"/>
  <c r="G552" i="2"/>
  <c r="H552" i="5" s="1"/>
  <c r="G553" i="2"/>
  <c r="H553" i="5" s="1"/>
  <c r="G554" i="2"/>
  <c r="H554" i="5" s="1"/>
  <c r="G555" i="2"/>
  <c r="H555" i="5" s="1"/>
  <c r="G556" i="2"/>
  <c r="H556" i="5" s="1"/>
  <c r="G557" i="2"/>
  <c r="H557" i="5" s="1"/>
  <c r="G558" i="2"/>
  <c r="H558" i="5" s="1"/>
  <c r="G559" i="2"/>
  <c r="H559" i="5" s="1"/>
  <c r="G560" i="2"/>
  <c r="H560" i="5" s="1"/>
  <c r="G561" i="2"/>
  <c r="H561" i="5" s="1"/>
  <c r="G562" i="2"/>
  <c r="H562" i="5" s="1"/>
  <c r="G563" i="2"/>
  <c r="H563" i="5" s="1"/>
  <c r="G564" i="2"/>
  <c r="H564" i="5" s="1"/>
  <c r="G565" i="2"/>
  <c r="H565" i="5" s="1"/>
  <c r="G566" i="2"/>
  <c r="H566" i="5" s="1"/>
  <c r="G567" i="2"/>
  <c r="H567" i="5" s="1"/>
  <c r="G568" i="2"/>
  <c r="H568" i="5" s="1"/>
  <c r="G569" i="2"/>
  <c r="H569" i="5" s="1"/>
  <c r="G570" i="2"/>
  <c r="H570" i="5" s="1"/>
  <c r="G571" i="2"/>
  <c r="H571" i="5" s="1"/>
  <c r="G572" i="2"/>
  <c r="H572" i="5" s="1"/>
  <c r="G573" i="2"/>
  <c r="H573" i="5" s="1"/>
  <c r="G574" i="2"/>
  <c r="H574" i="5" s="1"/>
  <c r="G575" i="2"/>
  <c r="H575" i="5" s="1"/>
  <c r="G576" i="2"/>
  <c r="H576" i="5" s="1"/>
  <c r="G577" i="2"/>
  <c r="H577" i="5" s="1"/>
  <c r="G578" i="2"/>
  <c r="H578" i="5" s="1"/>
  <c r="G579" i="2"/>
  <c r="H579" i="5" s="1"/>
  <c r="G580" i="2"/>
  <c r="H580" i="5" s="1"/>
  <c r="G581" i="2"/>
  <c r="H581" i="5" s="1"/>
  <c r="G582" i="2"/>
  <c r="H582" i="5" s="1"/>
  <c r="G583" i="2"/>
  <c r="H583" i="5" s="1"/>
  <c r="G584" i="2"/>
  <c r="H584" i="5" s="1"/>
  <c r="G585" i="2"/>
  <c r="H585" i="5" s="1"/>
  <c r="G586" i="2"/>
  <c r="H586" i="5" s="1"/>
  <c r="G587" i="2"/>
  <c r="H587" i="5" s="1"/>
  <c r="G588" i="2"/>
  <c r="H588" i="5" s="1"/>
  <c r="G589" i="2"/>
  <c r="H589" i="5" s="1"/>
  <c r="G590" i="2"/>
  <c r="H590" i="5" s="1"/>
  <c r="G591" i="2"/>
  <c r="H591" i="5" s="1"/>
  <c r="G592" i="2"/>
  <c r="H592" i="5" s="1"/>
  <c r="G593" i="2"/>
  <c r="H593" i="5" s="1"/>
  <c r="G594" i="2"/>
  <c r="H594" i="5" s="1"/>
  <c r="G595" i="2"/>
  <c r="H595" i="5" s="1"/>
  <c r="G596" i="2"/>
  <c r="H596" i="5" s="1"/>
  <c r="G597" i="2"/>
  <c r="H597" i="5" s="1"/>
  <c r="G598" i="2"/>
  <c r="H598" i="5" s="1"/>
  <c r="G599" i="2"/>
  <c r="H599" i="5" s="1"/>
  <c r="G600" i="2"/>
  <c r="H600" i="5" s="1"/>
  <c r="G601" i="2"/>
  <c r="H601" i="5" s="1"/>
  <c r="G602" i="2"/>
  <c r="H602" i="5" s="1"/>
  <c r="G603" i="2"/>
  <c r="H603" i="5" s="1"/>
  <c r="G604" i="2"/>
  <c r="H604" i="5" s="1"/>
  <c r="G605" i="2"/>
  <c r="H605" i="5" s="1"/>
  <c r="G606" i="2"/>
  <c r="H606" i="5" s="1"/>
  <c r="G607" i="2"/>
  <c r="H607" i="5" s="1"/>
  <c r="G608" i="2"/>
  <c r="H608" i="5" s="1"/>
  <c r="G609" i="2"/>
  <c r="H609" i="5" s="1"/>
  <c r="G610" i="2"/>
  <c r="H610" i="5" s="1"/>
  <c r="G611" i="2"/>
  <c r="H611" i="5" s="1"/>
  <c r="G612" i="2"/>
  <c r="H612" i="5" s="1"/>
  <c r="G613" i="2"/>
  <c r="H613" i="5" s="1"/>
  <c r="G614" i="2"/>
  <c r="H614" i="5" s="1"/>
  <c r="G615" i="2"/>
  <c r="H615" i="5" s="1"/>
  <c r="G616" i="2"/>
  <c r="H616" i="5" s="1"/>
  <c r="G617" i="2"/>
  <c r="H617" i="5" s="1"/>
  <c r="G618" i="2"/>
  <c r="H618" i="5" s="1"/>
  <c r="G619" i="2"/>
  <c r="H619" i="5" s="1"/>
  <c r="G620" i="2"/>
  <c r="H620" i="5" s="1"/>
  <c r="G621" i="2"/>
  <c r="H621" i="5" s="1"/>
  <c r="G622" i="2"/>
  <c r="H622" i="5" s="1"/>
  <c r="G623" i="2"/>
  <c r="H623" i="5" s="1"/>
  <c r="G624" i="2"/>
  <c r="H624" i="5" s="1"/>
  <c r="G625" i="2"/>
  <c r="H625" i="5" s="1"/>
  <c r="G626" i="2"/>
  <c r="H626" i="5" s="1"/>
  <c r="G627" i="2"/>
  <c r="H627" i="5" s="1"/>
  <c r="G628" i="2"/>
  <c r="H628" i="5" s="1"/>
  <c r="G629" i="2"/>
  <c r="H629" i="5" s="1"/>
  <c r="G630" i="2"/>
  <c r="H630" i="5" s="1"/>
  <c r="G631" i="2"/>
  <c r="H631" i="5" s="1"/>
  <c r="G632" i="2"/>
  <c r="H632" i="5" s="1"/>
  <c r="G633" i="2"/>
  <c r="H633" i="5" s="1"/>
  <c r="G634" i="2"/>
  <c r="H634" i="5" s="1"/>
  <c r="G635" i="2"/>
  <c r="H635" i="5" s="1"/>
  <c r="G636" i="2"/>
  <c r="H636" i="5" s="1"/>
  <c r="G637" i="2"/>
  <c r="H637" i="5" s="1"/>
  <c r="G638" i="2"/>
  <c r="H638" i="5" s="1"/>
  <c r="G639" i="2"/>
  <c r="H639" i="5" s="1"/>
  <c r="G640" i="2"/>
  <c r="H640" i="5" s="1"/>
  <c r="G641" i="2"/>
  <c r="H641" i="5" s="1"/>
  <c r="G642" i="2"/>
  <c r="H642" i="5" s="1"/>
  <c r="G643" i="2"/>
  <c r="H643" i="5" s="1"/>
  <c r="G644" i="2"/>
  <c r="H644" i="5" s="1"/>
  <c r="G645" i="2"/>
  <c r="H645" i="5" s="1"/>
  <c r="G646" i="2"/>
  <c r="H646" i="5" s="1"/>
  <c r="G647" i="2"/>
  <c r="H647" i="5" s="1"/>
  <c r="G648" i="2"/>
  <c r="H648" i="5" s="1"/>
  <c r="G649" i="2"/>
  <c r="H649" i="5" s="1"/>
  <c r="G650" i="2"/>
  <c r="H650" i="5" s="1"/>
  <c r="G651" i="2"/>
  <c r="H651" i="5" s="1"/>
  <c r="G652" i="2"/>
  <c r="H652" i="5" s="1"/>
  <c r="G653" i="2"/>
  <c r="H653" i="5" s="1"/>
  <c r="G654" i="2"/>
  <c r="H654" i="5" s="1"/>
  <c r="G655" i="2"/>
  <c r="H655" i="5" s="1"/>
  <c r="G656" i="2"/>
  <c r="H656" i="5" s="1"/>
  <c r="G657" i="2"/>
  <c r="H657" i="5" s="1"/>
  <c r="G658" i="2"/>
  <c r="H658" i="5" s="1"/>
  <c r="G659" i="2"/>
  <c r="H659" i="5" s="1"/>
  <c r="G660" i="2"/>
  <c r="H660" i="5" s="1"/>
  <c r="G661" i="2"/>
  <c r="H661" i="5" s="1"/>
  <c r="G662" i="2"/>
  <c r="H662" i="5" s="1"/>
  <c r="G663" i="2"/>
  <c r="H663" i="5" s="1"/>
  <c r="G664" i="2"/>
  <c r="H664" i="5" s="1"/>
  <c r="G665" i="2"/>
  <c r="H665" i="5" s="1"/>
  <c r="G666" i="2"/>
  <c r="H666" i="5" s="1"/>
  <c r="G667" i="2"/>
  <c r="H667" i="5" s="1"/>
  <c r="G668" i="2"/>
  <c r="H668" i="5" s="1"/>
  <c r="G669" i="2"/>
  <c r="H669" i="5" s="1"/>
  <c r="G670" i="2"/>
  <c r="H670" i="5" s="1"/>
  <c r="G671" i="2"/>
  <c r="H671" i="5" s="1"/>
  <c r="G672" i="2"/>
  <c r="H672" i="5" s="1"/>
  <c r="G673" i="2"/>
  <c r="H673" i="5" s="1"/>
  <c r="G674" i="2"/>
  <c r="H674" i="5" s="1"/>
  <c r="G675" i="2"/>
  <c r="H675" i="5" s="1"/>
  <c r="G676" i="2"/>
  <c r="H676" i="5" s="1"/>
  <c r="G677" i="2"/>
  <c r="H677" i="5" s="1"/>
  <c r="G678" i="2"/>
  <c r="H678" i="5" s="1"/>
  <c r="G679" i="2"/>
  <c r="H679" i="5" s="1"/>
  <c r="G680" i="2"/>
  <c r="H680" i="5" s="1"/>
  <c r="G681" i="2"/>
  <c r="H681" i="5" s="1"/>
  <c r="G682" i="2"/>
  <c r="H682" i="5" s="1"/>
  <c r="G683" i="2"/>
  <c r="H683" i="5" s="1"/>
  <c r="G684" i="2"/>
  <c r="H684" i="5" s="1"/>
  <c r="G685" i="2"/>
  <c r="H685" i="5" s="1"/>
  <c r="G686" i="2"/>
  <c r="H686" i="5" s="1"/>
  <c r="G687" i="2"/>
  <c r="H687" i="5" s="1"/>
  <c r="G688" i="2"/>
  <c r="H688" i="5" s="1"/>
  <c r="G689" i="2"/>
  <c r="H689" i="5" s="1"/>
  <c r="G690" i="2"/>
  <c r="H690" i="5" s="1"/>
  <c r="G691" i="2"/>
  <c r="H691" i="5" s="1"/>
  <c r="G692" i="2"/>
  <c r="H692" i="5" s="1"/>
  <c r="G693" i="2"/>
  <c r="H693" i="5" s="1"/>
  <c r="G694" i="2"/>
  <c r="H694" i="5" s="1"/>
  <c r="G695" i="2"/>
  <c r="H695" i="5" s="1"/>
  <c r="G696" i="2"/>
  <c r="H696" i="5" s="1"/>
  <c r="G697" i="2"/>
  <c r="H697" i="5" s="1"/>
  <c r="G698" i="2"/>
  <c r="H698" i="5" s="1"/>
  <c r="G699" i="2"/>
  <c r="H699" i="5" s="1"/>
  <c r="G700" i="2"/>
  <c r="H700" i="5" s="1"/>
  <c r="G701" i="2"/>
  <c r="H701" i="5" s="1"/>
  <c r="G702" i="2"/>
  <c r="H702" i="5" s="1"/>
  <c r="G703" i="2"/>
  <c r="H703" i="5" s="1"/>
  <c r="G704" i="2"/>
  <c r="H704" i="5" s="1"/>
  <c r="G705" i="2"/>
  <c r="H705" i="5" s="1"/>
  <c r="G706" i="2"/>
  <c r="H706" i="5" s="1"/>
  <c r="G707" i="2"/>
  <c r="H707" i="5" s="1"/>
  <c r="G708" i="2"/>
  <c r="H708" i="5" s="1"/>
  <c r="G709" i="2"/>
  <c r="H709" i="5" s="1"/>
  <c r="G710" i="2"/>
  <c r="H710" i="5" s="1"/>
  <c r="G711" i="2"/>
  <c r="H711" i="5" s="1"/>
  <c r="G712" i="2"/>
  <c r="H712" i="5" s="1"/>
  <c r="G713" i="2"/>
  <c r="H713" i="5" s="1"/>
  <c r="G714" i="2"/>
  <c r="H714" i="5" s="1"/>
  <c r="G715" i="2"/>
  <c r="H715" i="5" s="1"/>
  <c r="G716" i="2"/>
  <c r="H716" i="5" s="1"/>
  <c r="G717" i="2"/>
  <c r="H717" i="5" s="1"/>
  <c r="G718" i="2"/>
  <c r="H718" i="5" s="1"/>
  <c r="G719" i="2"/>
  <c r="H719" i="5" s="1"/>
  <c r="G720" i="2"/>
  <c r="H720" i="5" s="1"/>
  <c r="G721" i="2"/>
  <c r="H721" i="5" s="1"/>
  <c r="G722" i="2"/>
  <c r="H722" i="5" s="1"/>
  <c r="G723" i="2"/>
  <c r="H723" i="5" s="1"/>
  <c r="G724" i="2"/>
  <c r="H724" i="5" s="1"/>
  <c r="G725" i="2"/>
  <c r="H725" i="5" s="1"/>
  <c r="G726" i="2"/>
  <c r="H726" i="5" s="1"/>
  <c r="G727" i="2"/>
  <c r="H727" i="5" s="1"/>
  <c r="G728" i="2"/>
  <c r="H728" i="5" s="1"/>
  <c r="G729" i="2"/>
  <c r="H729" i="5" s="1"/>
  <c r="G730" i="2"/>
  <c r="H730" i="5" s="1"/>
  <c r="G731" i="2"/>
  <c r="H731" i="5" s="1"/>
  <c r="G732" i="2"/>
  <c r="H732" i="5" s="1"/>
  <c r="G733" i="2"/>
  <c r="H733" i="5" s="1"/>
  <c r="G734" i="2"/>
  <c r="H734" i="5" s="1"/>
  <c r="G735" i="2"/>
  <c r="H735" i="5" s="1"/>
  <c r="G736" i="2"/>
  <c r="H736" i="5" s="1"/>
  <c r="G737" i="2"/>
  <c r="H737" i="5" s="1"/>
  <c r="G738" i="2"/>
  <c r="H738" i="5" s="1"/>
  <c r="G739" i="2"/>
  <c r="H739" i="5" s="1"/>
  <c r="G740" i="2"/>
  <c r="H740" i="5" s="1"/>
  <c r="G741" i="2"/>
  <c r="H741" i="5" s="1"/>
  <c r="G742" i="2"/>
  <c r="H742" i="5" s="1"/>
  <c r="G743" i="2"/>
  <c r="H743" i="5" s="1"/>
  <c r="G744" i="2"/>
  <c r="H744" i="5" s="1"/>
  <c r="G745" i="2"/>
  <c r="H745" i="5" s="1"/>
  <c r="G746" i="2"/>
  <c r="H746" i="5" s="1"/>
  <c r="G747" i="2"/>
  <c r="H747" i="5" s="1"/>
  <c r="G748" i="2"/>
  <c r="H748" i="5" s="1"/>
  <c r="G749" i="2"/>
  <c r="H749" i="5" s="1"/>
  <c r="G750" i="2"/>
  <c r="H750" i="5" s="1"/>
  <c r="G751" i="2"/>
  <c r="H751" i="5" s="1"/>
  <c r="G752" i="2"/>
  <c r="H752" i="5" s="1"/>
  <c r="G753" i="2"/>
  <c r="H753" i="5" s="1"/>
  <c r="G754" i="2"/>
  <c r="H754" i="5" s="1"/>
  <c r="G755" i="2"/>
  <c r="H755" i="5" s="1"/>
  <c r="G756" i="2"/>
  <c r="H756" i="5" s="1"/>
  <c r="G757" i="2"/>
  <c r="H757" i="5" s="1"/>
  <c r="G758" i="2"/>
  <c r="H758" i="5" s="1"/>
  <c r="G759" i="2"/>
  <c r="H759" i="5" s="1"/>
  <c r="G760" i="2"/>
  <c r="H760" i="5" s="1"/>
  <c r="G761" i="2"/>
  <c r="H761" i="5" s="1"/>
  <c r="G762" i="2"/>
  <c r="H762" i="5" s="1"/>
  <c r="G763" i="2"/>
  <c r="H763" i="5" s="1"/>
  <c r="G764" i="2"/>
  <c r="H764" i="5" s="1"/>
  <c r="G765" i="2"/>
  <c r="H765" i="5" s="1"/>
  <c r="G766" i="2"/>
  <c r="H766" i="5" s="1"/>
  <c r="G767" i="2"/>
  <c r="H767" i="5" s="1"/>
  <c r="G768" i="2"/>
  <c r="H768" i="5" s="1"/>
  <c r="G769" i="2"/>
  <c r="H769" i="5" s="1"/>
  <c r="G770" i="2"/>
  <c r="H770" i="5" s="1"/>
  <c r="G771" i="2"/>
  <c r="H771" i="5" s="1"/>
  <c r="G772" i="2"/>
  <c r="H772" i="5" s="1"/>
  <c r="G773" i="2"/>
  <c r="H773" i="5" s="1"/>
  <c r="G774" i="2"/>
  <c r="H774" i="5" s="1"/>
  <c r="G775" i="2"/>
  <c r="H775" i="5" s="1"/>
  <c r="G776" i="2"/>
  <c r="H776" i="5" s="1"/>
  <c r="G777" i="2"/>
  <c r="H777" i="5" s="1"/>
  <c r="G778" i="2"/>
  <c r="H778" i="5" s="1"/>
  <c r="G779" i="2"/>
  <c r="H779" i="5" s="1"/>
  <c r="G780" i="2"/>
  <c r="H780" i="5" s="1"/>
  <c r="G781" i="2"/>
  <c r="H781" i="5" s="1"/>
  <c r="G782" i="2"/>
  <c r="H782" i="5" s="1"/>
  <c r="G783" i="2"/>
  <c r="H783" i="5" s="1"/>
  <c r="G784" i="2"/>
  <c r="H784" i="5" s="1"/>
  <c r="G785" i="2"/>
  <c r="H785" i="5" s="1"/>
  <c r="G786" i="2"/>
  <c r="H786" i="5" s="1"/>
  <c r="G787" i="2"/>
  <c r="H787" i="5" s="1"/>
  <c r="G788" i="2"/>
  <c r="H788" i="5" s="1"/>
  <c r="G789" i="2"/>
  <c r="H789" i="5" s="1"/>
  <c r="G790" i="2"/>
  <c r="H790" i="5" s="1"/>
  <c r="G791" i="2"/>
  <c r="H791" i="5" s="1"/>
  <c r="G792" i="2"/>
  <c r="H792" i="5" s="1"/>
  <c r="G793" i="2"/>
  <c r="H793" i="5" s="1"/>
  <c r="G794" i="2"/>
  <c r="H794" i="5" s="1"/>
  <c r="G795" i="2"/>
  <c r="H795" i="5" s="1"/>
  <c r="G796" i="2"/>
  <c r="H796" i="5" s="1"/>
  <c r="G797" i="2"/>
  <c r="H797" i="5" s="1"/>
  <c r="G798" i="2"/>
  <c r="H798" i="5" s="1"/>
  <c r="G799" i="2"/>
  <c r="H799" i="5" s="1"/>
  <c r="G800" i="2"/>
  <c r="H800" i="5" s="1"/>
  <c r="G801" i="2"/>
  <c r="H801" i="5" s="1"/>
  <c r="G802" i="2"/>
  <c r="H802" i="5" s="1"/>
  <c r="G803" i="2"/>
  <c r="H803" i="5" s="1"/>
  <c r="G804" i="2"/>
  <c r="H804" i="5" s="1"/>
  <c r="G805" i="2"/>
  <c r="H805" i="5" s="1"/>
  <c r="G806" i="2"/>
  <c r="H806" i="5" s="1"/>
  <c r="G807" i="2"/>
  <c r="H807" i="5" s="1"/>
  <c r="G808" i="2"/>
  <c r="H808" i="5" s="1"/>
  <c r="G809" i="2"/>
  <c r="H809" i="5" s="1"/>
  <c r="G810" i="2"/>
  <c r="H810" i="5" s="1"/>
  <c r="G811" i="2"/>
  <c r="H811" i="5" s="1"/>
  <c r="G812" i="2"/>
  <c r="H812" i="5" s="1"/>
  <c r="G813" i="2"/>
  <c r="H813" i="5" s="1"/>
  <c r="G814" i="2"/>
  <c r="H814" i="5" s="1"/>
  <c r="G815" i="2"/>
  <c r="H815" i="5" s="1"/>
  <c r="G816" i="2"/>
  <c r="H816" i="5" s="1"/>
  <c r="G817" i="2"/>
  <c r="H817" i="5" s="1"/>
  <c r="G818" i="2"/>
  <c r="H818" i="5" s="1"/>
  <c r="G819" i="2"/>
  <c r="H819" i="5" s="1"/>
  <c r="G820" i="2"/>
  <c r="H820" i="5" s="1"/>
  <c r="G821" i="2"/>
  <c r="H821" i="5" s="1"/>
  <c r="G822" i="2"/>
  <c r="H822" i="5" s="1"/>
  <c r="G823" i="2"/>
  <c r="H823" i="5" s="1"/>
  <c r="G824" i="2"/>
  <c r="H824" i="5" s="1"/>
  <c r="G825" i="2"/>
  <c r="H825" i="5" s="1"/>
  <c r="G826" i="2"/>
  <c r="H826" i="5" s="1"/>
  <c r="G827" i="2"/>
  <c r="H827" i="5" s="1"/>
  <c r="G828" i="2"/>
  <c r="H828" i="5" s="1"/>
  <c r="G829" i="2"/>
  <c r="H829" i="5" s="1"/>
  <c r="G830" i="2"/>
  <c r="H830" i="5" s="1"/>
  <c r="G831" i="2"/>
  <c r="H831" i="5" s="1"/>
  <c r="G832" i="2"/>
  <c r="H832" i="5" s="1"/>
  <c r="G833" i="2"/>
  <c r="H833" i="5" s="1"/>
  <c r="G834" i="2"/>
  <c r="H834" i="5" s="1"/>
  <c r="G835" i="2"/>
  <c r="H835" i="5" s="1"/>
  <c r="G836" i="2"/>
  <c r="H836" i="5" s="1"/>
  <c r="G837" i="2"/>
  <c r="H837" i="5" s="1"/>
  <c r="G838" i="2"/>
  <c r="H838" i="5" s="1"/>
  <c r="G839" i="2"/>
  <c r="H839" i="5" s="1"/>
  <c r="G840" i="2"/>
  <c r="H840" i="5" s="1"/>
  <c r="G841" i="2"/>
  <c r="H841" i="5" s="1"/>
  <c r="G842" i="2"/>
  <c r="H842" i="5" s="1"/>
  <c r="G843" i="2"/>
  <c r="H843" i="5" s="1"/>
  <c r="G844" i="2"/>
  <c r="H844" i="5" s="1"/>
  <c r="G845" i="2"/>
  <c r="H845" i="5" s="1"/>
  <c r="G846" i="2"/>
  <c r="H846" i="5" s="1"/>
  <c r="G847" i="2"/>
  <c r="H847" i="5" s="1"/>
  <c r="G848" i="2"/>
  <c r="H848" i="5" s="1"/>
  <c r="G849" i="2"/>
  <c r="H849" i="5" s="1"/>
  <c r="G850" i="2"/>
  <c r="H850" i="5" s="1"/>
  <c r="G851" i="2"/>
  <c r="H851" i="5" s="1"/>
  <c r="G852" i="2"/>
  <c r="H852" i="5" s="1"/>
  <c r="G853" i="2"/>
  <c r="H853" i="5" s="1"/>
  <c r="G854" i="2"/>
  <c r="H854" i="5" s="1"/>
  <c r="G855" i="2"/>
  <c r="H855" i="5" s="1"/>
  <c r="G856" i="2"/>
  <c r="H856" i="5" s="1"/>
  <c r="G857" i="2"/>
  <c r="H857" i="5" s="1"/>
  <c r="G858" i="2"/>
  <c r="H858" i="5" s="1"/>
  <c r="G859" i="2"/>
  <c r="H859" i="5" s="1"/>
  <c r="G860" i="2"/>
  <c r="H860" i="5" s="1"/>
  <c r="G861" i="2"/>
  <c r="H861" i="5" s="1"/>
  <c r="G862" i="2"/>
  <c r="H862" i="5" s="1"/>
  <c r="G863" i="2"/>
  <c r="H863" i="5" s="1"/>
  <c r="G864" i="2"/>
  <c r="H864" i="5" s="1"/>
  <c r="G865" i="2"/>
  <c r="H865" i="5" s="1"/>
  <c r="G866" i="2"/>
  <c r="H866" i="5" s="1"/>
  <c r="G867" i="2"/>
  <c r="H867" i="5" s="1"/>
  <c r="G868" i="2"/>
  <c r="H868" i="5" s="1"/>
  <c r="G869" i="2"/>
  <c r="H869" i="5" s="1"/>
  <c r="G870" i="2"/>
  <c r="H870" i="5" s="1"/>
  <c r="G871" i="2"/>
  <c r="H871" i="5" s="1"/>
  <c r="G872" i="2"/>
  <c r="H872" i="5" s="1"/>
  <c r="G873" i="2"/>
  <c r="H873" i="5" s="1"/>
  <c r="G874" i="2"/>
  <c r="H874" i="5" s="1"/>
  <c r="G875" i="2"/>
  <c r="H875" i="5" s="1"/>
  <c r="G876" i="2"/>
  <c r="H876" i="5" s="1"/>
  <c r="G877" i="2"/>
  <c r="H877" i="5" s="1"/>
  <c r="G878" i="2"/>
  <c r="H878" i="5" s="1"/>
  <c r="G879" i="2"/>
  <c r="H879" i="5" s="1"/>
  <c r="G880" i="2"/>
  <c r="H880" i="5" s="1"/>
  <c r="G881" i="2"/>
  <c r="H881" i="5" s="1"/>
  <c r="G882" i="2"/>
  <c r="H882" i="5" s="1"/>
  <c r="G883" i="2"/>
  <c r="H883" i="5" s="1"/>
  <c r="G884" i="2"/>
  <c r="H884" i="5" s="1"/>
  <c r="G885" i="2"/>
  <c r="H885" i="5" s="1"/>
  <c r="G886" i="2"/>
  <c r="H886" i="5" s="1"/>
  <c r="G887" i="2"/>
  <c r="H887" i="5" s="1"/>
  <c r="G888" i="2"/>
  <c r="H888" i="5" s="1"/>
  <c r="G889" i="2"/>
  <c r="H889" i="5" s="1"/>
  <c r="G890" i="2"/>
  <c r="H890" i="5" s="1"/>
  <c r="G891" i="2"/>
  <c r="H891" i="5" s="1"/>
  <c r="G892" i="2"/>
  <c r="H892" i="5" s="1"/>
  <c r="G893" i="2"/>
  <c r="H893" i="5" s="1"/>
  <c r="G894" i="2"/>
  <c r="H894" i="5" s="1"/>
  <c r="G895" i="2"/>
  <c r="H895" i="5" s="1"/>
  <c r="G896" i="2"/>
  <c r="H896" i="5" s="1"/>
  <c r="G897" i="2"/>
  <c r="H897" i="5" s="1"/>
  <c r="G898" i="2"/>
  <c r="H898" i="5" s="1"/>
  <c r="G899" i="2"/>
  <c r="H899" i="5" s="1"/>
  <c r="G900" i="2"/>
  <c r="H900" i="5" s="1"/>
  <c r="G901" i="2"/>
  <c r="H901" i="5" s="1"/>
  <c r="G902" i="2"/>
  <c r="H902" i="5" s="1"/>
  <c r="G903" i="2"/>
  <c r="H903" i="5" s="1"/>
  <c r="G904" i="2"/>
  <c r="H904" i="5" s="1"/>
  <c r="G905" i="2"/>
  <c r="H905" i="5" s="1"/>
  <c r="G906" i="2"/>
  <c r="H906" i="5" s="1"/>
  <c r="G907" i="2"/>
  <c r="H907" i="5" s="1"/>
  <c r="G908" i="2"/>
  <c r="H908" i="5" s="1"/>
  <c r="G909" i="2"/>
  <c r="H909" i="5" s="1"/>
  <c r="G910" i="2"/>
  <c r="H910" i="5" s="1"/>
  <c r="G911" i="2"/>
  <c r="H911" i="5" s="1"/>
  <c r="G912" i="2"/>
  <c r="H912" i="5" s="1"/>
  <c r="G913" i="2"/>
  <c r="H913" i="5" s="1"/>
  <c r="G914" i="2"/>
  <c r="H914" i="5" s="1"/>
  <c r="G915" i="2"/>
  <c r="H915" i="5" s="1"/>
  <c r="G916" i="2"/>
  <c r="H916" i="5" s="1"/>
  <c r="G917" i="2"/>
  <c r="H917" i="5" s="1"/>
  <c r="G918" i="2"/>
  <c r="H918" i="5" s="1"/>
  <c r="G919" i="2"/>
  <c r="H919" i="5" s="1"/>
  <c r="G920" i="2"/>
  <c r="H920" i="5" s="1"/>
  <c r="G921" i="2"/>
  <c r="H921" i="5" s="1"/>
  <c r="G922" i="2"/>
  <c r="H922" i="5" s="1"/>
  <c r="G923" i="2"/>
  <c r="H923" i="5" s="1"/>
  <c r="G924" i="2"/>
  <c r="H924" i="5" s="1"/>
  <c r="G925" i="2"/>
  <c r="H925" i="5" s="1"/>
  <c r="G926" i="2"/>
  <c r="H926" i="5" s="1"/>
  <c r="G927" i="2"/>
  <c r="H927" i="5" s="1"/>
  <c r="G928" i="2"/>
  <c r="H928" i="5" s="1"/>
  <c r="G929" i="2"/>
  <c r="H929" i="5" s="1"/>
  <c r="G930" i="2"/>
  <c r="H930" i="5" s="1"/>
  <c r="G931" i="2"/>
  <c r="H931" i="5" s="1"/>
  <c r="G932" i="2"/>
  <c r="H932" i="5" s="1"/>
  <c r="G933" i="2"/>
  <c r="H933" i="5" s="1"/>
  <c r="G934" i="2"/>
  <c r="H934" i="5" s="1"/>
  <c r="G935" i="2"/>
  <c r="H935" i="5" s="1"/>
  <c r="G936" i="2"/>
  <c r="H936" i="5" s="1"/>
  <c r="G937" i="2"/>
  <c r="H937" i="5" s="1"/>
  <c r="G938" i="2"/>
  <c r="H938" i="5" s="1"/>
  <c r="G939" i="2"/>
  <c r="H939" i="5" s="1"/>
  <c r="G940" i="2"/>
  <c r="H940" i="5" s="1"/>
  <c r="G941" i="2"/>
  <c r="H941" i="5" s="1"/>
  <c r="G942" i="2"/>
  <c r="H942" i="5" s="1"/>
  <c r="G943" i="2"/>
  <c r="H943" i="5" s="1"/>
  <c r="G944" i="2"/>
  <c r="H944" i="5" s="1"/>
  <c r="G945" i="2"/>
  <c r="H945" i="5" s="1"/>
  <c r="G946" i="2"/>
  <c r="H946" i="5" s="1"/>
  <c r="G947" i="2"/>
  <c r="H947" i="5" s="1"/>
  <c r="G948" i="2"/>
  <c r="H948" i="5" s="1"/>
  <c r="G949" i="2"/>
  <c r="H949" i="5" s="1"/>
  <c r="G950" i="2"/>
  <c r="H950" i="5" s="1"/>
  <c r="G951" i="2"/>
  <c r="H951" i="5" s="1"/>
  <c r="G952" i="2"/>
  <c r="H952" i="5" s="1"/>
  <c r="G953" i="2"/>
  <c r="H953" i="5" s="1"/>
  <c r="G954" i="2"/>
  <c r="H954" i="5" s="1"/>
  <c r="G955" i="2"/>
  <c r="H955" i="5" s="1"/>
  <c r="G956" i="2"/>
  <c r="H956" i="5" s="1"/>
  <c r="G957" i="2"/>
  <c r="H957" i="5" s="1"/>
  <c r="G958" i="2"/>
  <c r="H958" i="5" s="1"/>
  <c r="G959" i="2"/>
  <c r="H959" i="5" s="1"/>
  <c r="G960" i="2"/>
  <c r="H960" i="5" s="1"/>
  <c r="G961" i="2"/>
  <c r="H961" i="5" s="1"/>
  <c r="G962" i="2"/>
  <c r="H962" i="5" s="1"/>
  <c r="G963" i="2"/>
  <c r="H963" i="5" s="1"/>
  <c r="G964" i="2"/>
  <c r="H964" i="5" s="1"/>
  <c r="G965" i="2"/>
  <c r="H965" i="5" s="1"/>
  <c r="G966" i="2"/>
  <c r="H966" i="5" s="1"/>
  <c r="G967" i="2"/>
  <c r="H967" i="5" s="1"/>
  <c r="G968" i="2"/>
  <c r="H968" i="5" s="1"/>
  <c r="G969" i="2"/>
  <c r="H969" i="5" s="1"/>
  <c r="G970" i="2"/>
  <c r="H970" i="5" s="1"/>
  <c r="G971" i="2"/>
  <c r="H971" i="5" s="1"/>
  <c r="G972" i="2"/>
  <c r="H972" i="5" s="1"/>
  <c r="G973" i="2"/>
  <c r="H973" i="5" s="1"/>
  <c r="G974" i="2"/>
  <c r="H974" i="5" s="1"/>
  <c r="G975" i="2"/>
  <c r="H975" i="5" s="1"/>
  <c r="G976" i="2"/>
  <c r="H976" i="5" s="1"/>
  <c r="G977" i="2"/>
  <c r="H977" i="5" s="1"/>
  <c r="G978" i="2"/>
  <c r="H978" i="5" s="1"/>
  <c r="G979" i="2"/>
  <c r="H979" i="5" s="1"/>
  <c r="G980" i="2"/>
  <c r="H980" i="5" s="1"/>
  <c r="G981" i="2"/>
  <c r="H981" i="5" s="1"/>
  <c r="G982" i="2"/>
  <c r="H982" i="5" s="1"/>
  <c r="G983" i="2"/>
  <c r="H983" i="5" s="1"/>
  <c r="G984" i="2"/>
  <c r="H984" i="5" s="1"/>
  <c r="G985" i="2"/>
  <c r="H985" i="5" s="1"/>
  <c r="G986" i="2"/>
  <c r="H986" i="5" s="1"/>
  <c r="G987" i="2"/>
  <c r="H987" i="5" s="1"/>
  <c r="G988" i="2"/>
  <c r="H988" i="5" s="1"/>
  <c r="G989" i="2"/>
  <c r="H989" i="5" s="1"/>
  <c r="G990" i="2"/>
  <c r="H990" i="5" s="1"/>
  <c r="G991" i="2"/>
  <c r="H991" i="5" s="1"/>
  <c r="G992" i="2"/>
  <c r="H992" i="5" s="1"/>
  <c r="G993" i="2"/>
  <c r="H993" i="5" s="1"/>
  <c r="G994" i="2"/>
  <c r="H994" i="5" s="1"/>
  <c r="G995" i="2"/>
  <c r="H995" i="5" s="1"/>
  <c r="G996" i="2"/>
  <c r="H996" i="5" s="1"/>
  <c r="G997" i="2"/>
  <c r="H997" i="5" s="1"/>
  <c r="G998" i="2"/>
  <c r="H998" i="5" s="1"/>
  <c r="G999" i="2"/>
  <c r="H999" i="5" s="1"/>
  <c r="G1000" i="2"/>
  <c r="H1000" i="5" s="1"/>
  <c r="G1001" i="2"/>
  <c r="H1001" i="5" s="1"/>
  <c r="G1002" i="2"/>
  <c r="H1002" i="5" s="1"/>
  <c r="G1003" i="2"/>
  <c r="H1003" i="5" s="1"/>
  <c r="G1004" i="2"/>
  <c r="H1004" i="5" s="1"/>
  <c r="G1005" i="2"/>
  <c r="H1005" i="5" s="1"/>
  <c r="G1006" i="2"/>
  <c r="H1006" i="5" s="1"/>
  <c r="G1007" i="2"/>
  <c r="H1007" i="5" s="1"/>
  <c r="G1008" i="2"/>
  <c r="H1008" i="5" s="1"/>
  <c r="G1009" i="2"/>
  <c r="H1009" i="5" s="1"/>
  <c r="G1010" i="2"/>
  <c r="H1010" i="5" s="1"/>
  <c r="G1011" i="2"/>
  <c r="H1011" i="5" s="1"/>
  <c r="G1012" i="2"/>
  <c r="H1012" i="5" s="1"/>
  <c r="G1013" i="2"/>
  <c r="H1013" i="5" s="1"/>
  <c r="G1014" i="2"/>
  <c r="H1014" i="5" s="1"/>
  <c r="G1015" i="2"/>
  <c r="H1015" i="5" s="1"/>
  <c r="G1016" i="2"/>
  <c r="H1016" i="5" s="1"/>
  <c r="G1017" i="2"/>
  <c r="H1017" i="5" s="1"/>
  <c r="G1018" i="2"/>
  <c r="H1018" i="5" s="1"/>
  <c r="G1019" i="2"/>
  <c r="H1019" i="5" s="1"/>
  <c r="G1020" i="2"/>
  <c r="H1020" i="5" s="1"/>
  <c r="G1021" i="2"/>
  <c r="H1021" i="5" s="1"/>
  <c r="G1022" i="2"/>
  <c r="H1022" i="5" s="1"/>
  <c r="G1023" i="2"/>
  <c r="H1023" i="5" s="1"/>
  <c r="G1024" i="2"/>
  <c r="H1024" i="5" s="1"/>
  <c r="G1025" i="2"/>
  <c r="H1025" i="5" s="1"/>
  <c r="G1026" i="2"/>
  <c r="H1026" i="5" s="1"/>
  <c r="G1027" i="2"/>
  <c r="H1027" i="5" s="1"/>
  <c r="G1028" i="2"/>
  <c r="H1028" i="5" s="1"/>
  <c r="G1029" i="2"/>
  <c r="H1029" i="5" s="1"/>
  <c r="G1030" i="2"/>
  <c r="H1030" i="5" s="1"/>
  <c r="G1031" i="2"/>
  <c r="H1031" i="5" s="1"/>
  <c r="G1032" i="2"/>
  <c r="H1032" i="5" s="1"/>
  <c r="G1033" i="2"/>
  <c r="H1033" i="5" s="1"/>
  <c r="G1034" i="2"/>
  <c r="H1034" i="5" s="1"/>
  <c r="G1035" i="2"/>
  <c r="H1035" i="5" s="1"/>
  <c r="G1036" i="2"/>
  <c r="H1036" i="5" s="1"/>
  <c r="G1037" i="2"/>
  <c r="H1037" i="5" s="1"/>
  <c r="G1038" i="2"/>
  <c r="H1038" i="5" s="1"/>
  <c r="G1039" i="2"/>
  <c r="H1039" i="5" s="1"/>
  <c r="G1040" i="2"/>
  <c r="H1040" i="5" s="1"/>
  <c r="G1041" i="2"/>
  <c r="H1041" i="5" s="1"/>
  <c r="G1042" i="2"/>
  <c r="H1042" i="5" s="1"/>
  <c r="G1043" i="2"/>
  <c r="H1043" i="5" s="1"/>
  <c r="G1044" i="2"/>
  <c r="H1044" i="5" s="1"/>
  <c r="G1045" i="2"/>
  <c r="H1045" i="5" s="1"/>
  <c r="G1046" i="2"/>
  <c r="H1046" i="5" s="1"/>
  <c r="G1047" i="2"/>
  <c r="H1047" i="5" s="1"/>
  <c r="G1048" i="2"/>
  <c r="H1048" i="5" s="1"/>
  <c r="G1049" i="2"/>
  <c r="H1049" i="5" s="1"/>
  <c r="G1050" i="2"/>
  <c r="H1050" i="5" s="1"/>
  <c r="G1051" i="2"/>
  <c r="H1051" i="5" s="1"/>
  <c r="G1052" i="2"/>
  <c r="H1052" i="5" s="1"/>
  <c r="G1053" i="2"/>
  <c r="H1053" i="5" s="1"/>
  <c r="G1054" i="2"/>
  <c r="H1054" i="5" s="1"/>
  <c r="G1055" i="2"/>
  <c r="H1055" i="5" s="1"/>
  <c r="G1056" i="2"/>
  <c r="H1056" i="5" s="1"/>
  <c r="G1057" i="2"/>
  <c r="H1057" i="5" s="1"/>
  <c r="G1058" i="2"/>
  <c r="H1058" i="5" s="1"/>
  <c r="G1059" i="2"/>
  <c r="H1059" i="5" s="1"/>
  <c r="G1060" i="2"/>
  <c r="H1060" i="5" s="1"/>
  <c r="G1061" i="2"/>
  <c r="H1061" i="5" s="1"/>
  <c r="G1062" i="2"/>
  <c r="H1062" i="5" s="1"/>
  <c r="G1063" i="2"/>
  <c r="H1063" i="5" s="1"/>
  <c r="G1064" i="2"/>
  <c r="H1064" i="5" s="1"/>
  <c r="G1065" i="2"/>
  <c r="H1065" i="5" s="1"/>
  <c r="G1066" i="2"/>
  <c r="H1066" i="5" s="1"/>
  <c r="G1067" i="2"/>
  <c r="H1067" i="5" s="1"/>
  <c r="G1068" i="2"/>
  <c r="H1068" i="5" s="1"/>
  <c r="G1069" i="2"/>
  <c r="H1069" i="5" s="1"/>
  <c r="G1070" i="2"/>
  <c r="H1070" i="5" s="1"/>
  <c r="G1071" i="2"/>
  <c r="H1071" i="5" s="1"/>
  <c r="G1072" i="2"/>
  <c r="H1072" i="5" s="1"/>
  <c r="G1073" i="2"/>
  <c r="H1073" i="5" s="1"/>
  <c r="G1074" i="2"/>
  <c r="H1074" i="5" s="1"/>
  <c r="G1075" i="2"/>
  <c r="H1075" i="5" s="1"/>
  <c r="G1076" i="2"/>
  <c r="H1076" i="5" s="1"/>
  <c r="G1077" i="2"/>
  <c r="H1077" i="5" s="1"/>
  <c r="G1078" i="2"/>
  <c r="H1078" i="5" s="1"/>
  <c r="G1079" i="2"/>
  <c r="H1079" i="5" s="1"/>
  <c r="G1080" i="2"/>
  <c r="H1080" i="5" s="1"/>
  <c r="G1081" i="2"/>
  <c r="H1081" i="5" s="1"/>
  <c r="G1082" i="2"/>
  <c r="H1082" i="5" s="1"/>
  <c r="G1083" i="2"/>
  <c r="H1083" i="5" s="1"/>
  <c r="G1084" i="2"/>
  <c r="H1084" i="5" s="1"/>
  <c r="G1085" i="2"/>
  <c r="H1085" i="5" s="1"/>
  <c r="G1086" i="2"/>
  <c r="H1086" i="5" s="1"/>
  <c r="G1087" i="2"/>
  <c r="H1087" i="5" s="1"/>
  <c r="G1088" i="2"/>
  <c r="H1088" i="5" s="1"/>
  <c r="G1089" i="2"/>
  <c r="H1089" i="5" s="1"/>
  <c r="G1090" i="2"/>
  <c r="H1090" i="5" s="1"/>
  <c r="G1091" i="2"/>
  <c r="H1091" i="5" s="1"/>
  <c r="G1092" i="2"/>
  <c r="H1092" i="5" s="1"/>
  <c r="G1093" i="2"/>
  <c r="H1093" i="5" s="1"/>
  <c r="G1094" i="2"/>
  <c r="H1094" i="5" s="1"/>
  <c r="G1095" i="2"/>
  <c r="H1095" i="5" s="1"/>
  <c r="G1096" i="2"/>
  <c r="H1096" i="5" s="1"/>
  <c r="G1097" i="2"/>
  <c r="H1097" i="5" s="1"/>
  <c r="G1098" i="2"/>
  <c r="H1098" i="5" s="1"/>
  <c r="G1099" i="2"/>
  <c r="H1099" i="5" s="1"/>
  <c r="G1100" i="2"/>
  <c r="H1100" i="5" s="1"/>
  <c r="G1101" i="2"/>
  <c r="H1101" i="5" s="1"/>
  <c r="G1102" i="2"/>
  <c r="H1102" i="5" s="1"/>
  <c r="G1103" i="2"/>
  <c r="H1103" i="5" s="1"/>
  <c r="G1104" i="2"/>
  <c r="H1104" i="5" s="1"/>
  <c r="G1105" i="2"/>
  <c r="H1105" i="5" s="1"/>
  <c r="G1106" i="2"/>
  <c r="H1106" i="5" s="1"/>
  <c r="G1107" i="2"/>
  <c r="H1107" i="5" s="1"/>
  <c r="G1108" i="2"/>
  <c r="H1108" i="5" s="1"/>
  <c r="G1109" i="2"/>
  <c r="H1109" i="5" s="1"/>
  <c r="G1110" i="2"/>
  <c r="H1110" i="5" s="1"/>
  <c r="G1111" i="2"/>
  <c r="H1111" i="5" s="1"/>
  <c r="G1112" i="2"/>
  <c r="H1112" i="5" s="1"/>
  <c r="G1113" i="2"/>
  <c r="H1113" i="5" s="1"/>
  <c r="G1114" i="2"/>
  <c r="H1114" i="5" s="1"/>
  <c r="G1115" i="2"/>
  <c r="H1115" i="5" s="1"/>
  <c r="G1116" i="2"/>
  <c r="H1116" i="5" s="1"/>
  <c r="G1117" i="2"/>
  <c r="H1117" i="5" s="1"/>
  <c r="G1118" i="2"/>
  <c r="H1118" i="5" s="1"/>
  <c r="G1119" i="2"/>
  <c r="H1119" i="5" s="1"/>
  <c r="G1120" i="2"/>
  <c r="H1120" i="5" s="1"/>
  <c r="G1121" i="2"/>
  <c r="H1121" i="5" s="1"/>
  <c r="G1122" i="2"/>
  <c r="H1122" i="5" s="1"/>
  <c r="G1123" i="2"/>
  <c r="H1123" i="5" s="1"/>
  <c r="G1124" i="2"/>
  <c r="H1124" i="5" s="1"/>
  <c r="G1125" i="2"/>
  <c r="H1125" i="5" s="1"/>
  <c r="G1126" i="2"/>
  <c r="H1126" i="5" s="1"/>
  <c r="G1127" i="2"/>
  <c r="H1127" i="5" s="1"/>
  <c r="G1128" i="2"/>
  <c r="H1128" i="5" s="1"/>
  <c r="G1129" i="2"/>
  <c r="H1129" i="5" s="1"/>
  <c r="G1130" i="2"/>
  <c r="H1130" i="5" s="1"/>
  <c r="G1131" i="2"/>
  <c r="H1131" i="5" s="1"/>
  <c r="G1132" i="2"/>
  <c r="H1132" i="5" s="1"/>
  <c r="G1133" i="2"/>
  <c r="H1133" i="5" s="1"/>
  <c r="G1134" i="2"/>
  <c r="H1134" i="5" s="1"/>
  <c r="G1135" i="2"/>
  <c r="H1135" i="5" s="1"/>
  <c r="G1136" i="2"/>
  <c r="H1136" i="5" s="1"/>
  <c r="G1137" i="2"/>
  <c r="H1137" i="5" s="1"/>
  <c r="G1138" i="2"/>
  <c r="H1138" i="5" s="1"/>
  <c r="G1139" i="2"/>
  <c r="H1139" i="5" s="1"/>
  <c r="G1140" i="2"/>
  <c r="H1140" i="5" s="1"/>
  <c r="G1141" i="2"/>
  <c r="H1141" i="5" s="1"/>
  <c r="G1142" i="2"/>
  <c r="H1142" i="5" s="1"/>
  <c r="G1143" i="2"/>
  <c r="H1143" i="5" s="1"/>
  <c r="G1144" i="2"/>
  <c r="H1144" i="5" s="1"/>
  <c r="G1145" i="2"/>
  <c r="H1145" i="5" s="1"/>
  <c r="G1146" i="2"/>
  <c r="H1146" i="5" s="1"/>
  <c r="G1147" i="2"/>
  <c r="H1147" i="5" s="1"/>
  <c r="G1148" i="2"/>
  <c r="H1148" i="5" s="1"/>
  <c r="G1149" i="2"/>
  <c r="H1149" i="5" s="1"/>
  <c r="G1150" i="2"/>
  <c r="H1150" i="5" s="1"/>
  <c r="G1151" i="2"/>
  <c r="H1151" i="5" s="1"/>
  <c r="G1152" i="2"/>
  <c r="H1152" i="5" s="1"/>
  <c r="G1153" i="2"/>
  <c r="H1153" i="5" s="1"/>
  <c r="G1154" i="2"/>
  <c r="H1154" i="5" s="1"/>
  <c r="G1155" i="2"/>
  <c r="H1155" i="5" s="1"/>
  <c r="G1156" i="2"/>
  <c r="H1156" i="5" s="1"/>
  <c r="G1157" i="2"/>
  <c r="H1157" i="5" s="1"/>
  <c r="G1158" i="2"/>
  <c r="H1158" i="5" s="1"/>
  <c r="G1159" i="2"/>
  <c r="H1159" i="5" s="1"/>
  <c r="G1160" i="2"/>
  <c r="H1160" i="5" s="1"/>
  <c r="G1161" i="2"/>
  <c r="H1161" i="5" s="1"/>
  <c r="G1162" i="2"/>
  <c r="H1162" i="5" s="1"/>
  <c r="G1163" i="2"/>
  <c r="H1163" i="5" s="1"/>
  <c r="G1164" i="2"/>
  <c r="H1164" i="5" s="1"/>
  <c r="G1165" i="2"/>
  <c r="H1165" i="5" s="1"/>
  <c r="G1166" i="2"/>
  <c r="H1166" i="5" s="1"/>
  <c r="G1167" i="2"/>
  <c r="H1167" i="5" s="1"/>
  <c r="G1168" i="2"/>
  <c r="H1168" i="5" s="1"/>
  <c r="G1169" i="2"/>
  <c r="H1169" i="5" s="1"/>
  <c r="G1170" i="2"/>
  <c r="H1170" i="5" s="1"/>
  <c r="G1171" i="2"/>
  <c r="H1171" i="5" s="1"/>
  <c r="G1172" i="2"/>
  <c r="H1172" i="5" s="1"/>
  <c r="G1173" i="2"/>
  <c r="H1173" i="5" s="1"/>
  <c r="G1174" i="2"/>
  <c r="H1174" i="5" s="1"/>
  <c r="G1175" i="2"/>
  <c r="H1175" i="5" s="1"/>
  <c r="G1176" i="2"/>
  <c r="H1176" i="5" s="1"/>
  <c r="G1177" i="2"/>
  <c r="H1177" i="5" s="1"/>
  <c r="G1178" i="2"/>
  <c r="H1178" i="5" s="1"/>
  <c r="G1179" i="2"/>
  <c r="H1179" i="5" s="1"/>
  <c r="G1180" i="2"/>
  <c r="H1180" i="5" s="1"/>
  <c r="G1181" i="2"/>
  <c r="H1181" i="5" s="1"/>
  <c r="G1182" i="2"/>
  <c r="H1182" i="5" s="1"/>
  <c r="G1183" i="2"/>
  <c r="H1183" i="5" s="1"/>
  <c r="G1184" i="2"/>
  <c r="H1184" i="5" s="1"/>
  <c r="G1185" i="2"/>
  <c r="H1185" i="5" s="1"/>
  <c r="G1186" i="2"/>
  <c r="H1186" i="5" s="1"/>
  <c r="G1187" i="2"/>
  <c r="H1187" i="5" s="1"/>
  <c r="G1188" i="2"/>
  <c r="H1188" i="5" s="1"/>
  <c r="G1189" i="2"/>
  <c r="H1189" i="5" s="1"/>
  <c r="G1190" i="2"/>
  <c r="H1190" i="5" s="1"/>
  <c r="G1191" i="2"/>
  <c r="H1191" i="5" s="1"/>
  <c r="G1192" i="2"/>
  <c r="H1192" i="5" s="1"/>
  <c r="G1193" i="2"/>
  <c r="H1193" i="5" s="1"/>
  <c r="G1194" i="2"/>
  <c r="H1194" i="5" s="1"/>
  <c r="G1195" i="2"/>
  <c r="H1195" i="5" s="1"/>
  <c r="G1196" i="2"/>
  <c r="H1196" i="5" s="1"/>
  <c r="G1197" i="2"/>
  <c r="H1197" i="5" s="1"/>
  <c r="G1198" i="2"/>
  <c r="H1198" i="5" s="1"/>
  <c r="G1199" i="2"/>
  <c r="H1199" i="5" s="1"/>
  <c r="G1200" i="2"/>
  <c r="H1200" i="5" s="1"/>
  <c r="G1201" i="2"/>
  <c r="H1201" i="5" s="1"/>
  <c r="G1202" i="2"/>
  <c r="H1202" i="5" s="1"/>
  <c r="G1203" i="2"/>
  <c r="H1203" i="5" s="1"/>
  <c r="G1204" i="2"/>
  <c r="H1204" i="5" s="1"/>
  <c r="G1205" i="2"/>
  <c r="H1205" i="5" s="1"/>
  <c r="G1206" i="2"/>
  <c r="H1206" i="5" s="1"/>
  <c r="G1207" i="2"/>
  <c r="H1207" i="5" s="1"/>
  <c r="G1208" i="2"/>
  <c r="H1208" i="5" s="1"/>
  <c r="G1209" i="2"/>
  <c r="H1209" i="5" s="1"/>
  <c r="G1210" i="2"/>
  <c r="H1210" i="5" s="1"/>
  <c r="G1211" i="2"/>
  <c r="H1211" i="5" s="1"/>
  <c r="G1212" i="2"/>
  <c r="H1212" i="5" s="1"/>
  <c r="G1213" i="2"/>
  <c r="H1213" i="5" s="1"/>
  <c r="G1214" i="2"/>
  <c r="H1214" i="5" s="1"/>
  <c r="G1215" i="2"/>
  <c r="H1215" i="5" s="1"/>
  <c r="G1216" i="2"/>
  <c r="H1216" i="5" s="1"/>
  <c r="G1217" i="2"/>
  <c r="H1217" i="5" s="1"/>
  <c r="G1218" i="2"/>
  <c r="H1218" i="5" s="1"/>
  <c r="G1219" i="2"/>
  <c r="H1219" i="5" s="1"/>
  <c r="G1220" i="2"/>
  <c r="H1220" i="5" s="1"/>
  <c r="G1221" i="2"/>
  <c r="H1221" i="5" s="1"/>
  <c r="G1222" i="2"/>
  <c r="H1222" i="5" s="1"/>
  <c r="G1223" i="2"/>
  <c r="H1223" i="5" s="1"/>
  <c r="G1224" i="2"/>
  <c r="H1224" i="5" s="1"/>
  <c r="G1225" i="2"/>
  <c r="H1225" i="5" s="1"/>
  <c r="G1226" i="2"/>
  <c r="H1226" i="5" s="1"/>
  <c r="G1227" i="2"/>
  <c r="H1227" i="5" s="1"/>
  <c r="G1228" i="2"/>
  <c r="H1228" i="5" s="1"/>
  <c r="G1229" i="2"/>
  <c r="H1229" i="5" s="1"/>
  <c r="G1230" i="2"/>
  <c r="H1230" i="5" s="1"/>
  <c r="G1231" i="2"/>
  <c r="H1231" i="5" s="1"/>
  <c r="G1232" i="2"/>
  <c r="H1232" i="5" s="1"/>
  <c r="G1233" i="2"/>
  <c r="H1233" i="5" s="1"/>
  <c r="G1234" i="2"/>
  <c r="H1234" i="5" s="1"/>
  <c r="G1235" i="2"/>
  <c r="H1235" i="5" s="1"/>
  <c r="G1236" i="2"/>
  <c r="H1236" i="5" s="1"/>
  <c r="G1237" i="2"/>
  <c r="H1237" i="5" s="1"/>
  <c r="G1238" i="2"/>
  <c r="H1238" i="5" s="1"/>
  <c r="G1239" i="2"/>
  <c r="H1239" i="5" s="1"/>
  <c r="G1240" i="2"/>
  <c r="H1240" i="5" s="1"/>
  <c r="G1241" i="2"/>
  <c r="H1241" i="5" s="1"/>
  <c r="G1242" i="2"/>
  <c r="H1242" i="5" s="1"/>
  <c r="G1243" i="2"/>
  <c r="H1243" i="5" s="1"/>
  <c r="G1244" i="2"/>
  <c r="H1244" i="5" s="1"/>
  <c r="G1245" i="2"/>
  <c r="H1245" i="5" s="1"/>
  <c r="G1246" i="2"/>
  <c r="H1246" i="5" s="1"/>
  <c r="G1247" i="2"/>
  <c r="H1247" i="5" s="1"/>
  <c r="G1248" i="2"/>
  <c r="H1248" i="5" s="1"/>
  <c r="G1249" i="2"/>
  <c r="H1249" i="5" s="1"/>
  <c r="G1250" i="2"/>
  <c r="H1250" i="5" s="1"/>
  <c r="G1251" i="2"/>
  <c r="H1251" i="5" s="1"/>
  <c r="G1252" i="2"/>
  <c r="H1252" i="5" s="1"/>
  <c r="G1253" i="2"/>
  <c r="H1253" i="5" s="1"/>
  <c r="G1254" i="2"/>
  <c r="H1254" i="5" s="1"/>
  <c r="G1255" i="2"/>
  <c r="H1255" i="5" s="1"/>
  <c r="G1256" i="2"/>
  <c r="H1256" i="5" s="1"/>
  <c r="G1257" i="2"/>
  <c r="H1257" i="5" s="1"/>
  <c r="G1258" i="2"/>
  <c r="H1258" i="5" s="1"/>
  <c r="G1259" i="2"/>
  <c r="H1259" i="5" s="1"/>
  <c r="G1260" i="2"/>
  <c r="H1260" i="5" s="1"/>
  <c r="G1261" i="2"/>
  <c r="H1261" i="5" s="1"/>
  <c r="G1262" i="2"/>
  <c r="H1262" i="5" s="1"/>
  <c r="G1263" i="2"/>
  <c r="H1263" i="5" s="1"/>
  <c r="G1264" i="2"/>
  <c r="H1264" i="5" s="1"/>
  <c r="G1265" i="2"/>
  <c r="H1265" i="5" s="1"/>
  <c r="G1266" i="2"/>
  <c r="H1266" i="5" s="1"/>
  <c r="G1267" i="2"/>
  <c r="H1267" i="5" s="1"/>
  <c r="G1268" i="2"/>
  <c r="H1268" i="5" s="1"/>
  <c r="G1269" i="2"/>
  <c r="H1269" i="5" s="1"/>
  <c r="G1270" i="2"/>
  <c r="H1270" i="5" s="1"/>
  <c r="G1271" i="2"/>
  <c r="H1271" i="5" s="1"/>
  <c r="G1272" i="2"/>
  <c r="H1272" i="5" s="1"/>
  <c r="G1273" i="2"/>
  <c r="H1273" i="5" s="1"/>
  <c r="G1274" i="2"/>
  <c r="H1274" i="5" s="1"/>
  <c r="G1275" i="2"/>
  <c r="H1275" i="5" s="1"/>
  <c r="G1276" i="2"/>
  <c r="H1276" i="5" s="1"/>
  <c r="G1277" i="2"/>
  <c r="H1277" i="5" s="1"/>
  <c r="G1278" i="2"/>
  <c r="H1278" i="5" s="1"/>
  <c r="G1279" i="2"/>
  <c r="H1279" i="5" s="1"/>
  <c r="G1280" i="2"/>
  <c r="H1280" i="5" s="1"/>
  <c r="G1281" i="2"/>
  <c r="H1281" i="5" s="1"/>
  <c r="G1282" i="2"/>
  <c r="H1282" i="5" s="1"/>
  <c r="G1283" i="2"/>
  <c r="H1283" i="5" s="1"/>
  <c r="G1284" i="2"/>
  <c r="H1284" i="5" s="1"/>
  <c r="G1285" i="2"/>
  <c r="H1285" i="5" s="1"/>
  <c r="G1286" i="2"/>
  <c r="H1286" i="5" s="1"/>
  <c r="G1287" i="2"/>
  <c r="H1287" i="5" s="1"/>
  <c r="G1288" i="2"/>
  <c r="H1288" i="5" s="1"/>
  <c r="G1289" i="2"/>
  <c r="H1289" i="5" s="1"/>
  <c r="G1290" i="2"/>
  <c r="H1290" i="5" s="1"/>
  <c r="G1291" i="2"/>
  <c r="H1291" i="5" s="1"/>
  <c r="G1292" i="2"/>
  <c r="H1292" i="5" s="1"/>
  <c r="G1293" i="2"/>
  <c r="H1293" i="5" s="1"/>
  <c r="G1294" i="2"/>
  <c r="H1294" i="5" s="1"/>
  <c r="G1295" i="2"/>
  <c r="H1295" i="5" s="1"/>
  <c r="G1296" i="2"/>
  <c r="H1296" i="5" s="1"/>
  <c r="G1297" i="2"/>
  <c r="H1297" i="5" s="1"/>
  <c r="G1298" i="2"/>
  <c r="H1298" i="5" s="1"/>
  <c r="G1299" i="2"/>
  <c r="H1299" i="5" s="1"/>
  <c r="G1300" i="2"/>
  <c r="H1300" i="5" s="1"/>
  <c r="G1301" i="2"/>
  <c r="H1301" i="5" s="1"/>
  <c r="G1302" i="2"/>
  <c r="H1302" i="5" s="1"/>
  <c r="G1303" i="2"/>
  <c r="H1303" i="5" s="1"/>
  <c r="G1304" i="2"/>
  <c r="H1304" i="5" s="1"/>
  <c r="G1305" i="2"/>
  <c r="H1305" i="5" s="1"/>
  <c r="G1306" i="2"/>
  <c r="H1306" i="5" s="1"/>
  <c r="G1307" i="2"/>
  <c r="H1307" i="5" s="1"/>
  <c r="G1308" i="2"/>
  <c r="H1308" i="5" s="1"/>
  <c r="G1309" i="2"/>
  <c r="H1309" i="5" s="1"/>
  <c r="G1310" i="2"/>
  <c r="H1310" i="5" s="1"/>
  <c r="G1311" i="2"/>
  <c r="H1311" i="5" s="1"/>
  <c r="G1312" i="2"/>
  <c r="H1312" i="5" s="1"/>
  <c r="G1313" i="2"/>
  <c r="H1313" i="5" s="1"/>
  <c r="G1314" i="2"/>
  <c r="H1314" i="5" s="1"/>
  <c r="G1315" i="2"/>
  <c r="H1315" i="5" s="1"/>
  <c r="G1316" i="2"/>
  <c r="H1316" i="5" s="1"/>
  <c r="G1317" i="2"/>
  <c r="H1317" i="5" s="1"/>
  <c r="G1318" i="2"/>
  <c r="H1318" i="5" s="1"/>
  <c r="G1319" i="2"/>
  <c r="H1319" i="5" s="1"/>
  <c r="G1320" i="2"/>
  <c r="H1320" i="5" s="1"/>
  <c r="G1321" i="2"/>
  <c r="H1321" i="5" s="1"/>
  <c r="G1322" i="2"/>
  <c r="H1322" i="5" s="1"/>
  <c r="G1323" i="2"/>
  <c r="H1323" i="5" s="1"/>
  <c r="G1324" i="2"/>
  <c r="H1324" i="5" s="1"/>
  <c r="G1325" i="2"/>
  <c r="H1325" i="5" s="1"/>
  <c r="G1326" i="2"/>
  <c r="H1326" i="5" s="1"/>
  <c r="G1327" i="2"/>
  <c r="H1327" i="5" s="1"/>
  <c r="G1328" i="2"/>
  <c r="H1328" i="5" s="1"/>
  <c r="G1329" i="2"/>
  <c r="H1329" i="5" s="1"/>
  <c r="G1330" i="2"/>
  <c r="H1330" i="5" s="1"/>
  <c r="G1331" i="2"/>
  <c r="H1331" i="5" s="1"/>
  <c r="G1332" i="2"/>
  <c r="H1332" i="5" s="1"/>
  <c r="G1333" i="2"/>
  <c r="H1333" i="5" s="1"/>
  <c r="G1334" i="2"/>
  <c r="H1334" i="5" s="1"/>
  <c r="G1335" i="2"/>
  <c r="H1335" i="5" s="1"/>
  <c r="G1336" i="2"/>
  <c r="H1336" i="5" s="1"/>
  <c r="G1337" i="2"/>
  <c r="H1337" i="5" s="1"/>
  <c r="G1338" i="2"/>
  <c r="H1338" i="5" s="1"/>
  <c r="G1339" i="2"/>
  <c r="H1339" i="5" s="1"/>
  <c r="G1340" i="2"/>
  <c r="H1340" i="5" s="1"/>
  <c r="G1341" i="2"/>
  <c r="H1341" i="5" s="1"/>
  <c r="G1342" i="2"/>
  <c r="H1342" i="5" s="1"/>
  <c r="G1343" i="2"/>
  <c r="H1343" i="5" s="1"/>
  <c r="G1344" i="2"/>
  <c r="H1344" i="5" s="1"/>
  <c r="G1345" i="2"/>
  <c r="H1345" i="5" s="1"/>
  <c r="G1346" i="2"/>
  <c r="H1346" i="5" s="1"/>
  <c r="G1347" i="2"/>
  <c r="H1347" i="5" s="1"/>
  <c r="G1348" i="2"/>
  <c r="H1348" i="5" s="1"/>
  <c r="G1349" i="2"/>
  <c r="H1349" i="5" s="1"/>
  <c r="G1350" i="2"/>
  <c r="H1350" i="5" s="1"/>
  <c r="G1351" i="2"/>
  <c r="H1351" i="5" s="1"/>
  <c r="G1352" i="2"/>
  <c r="H1352" i="5" s="1"/>
  <c r="G1353" i="2"/>
  <c r="H1353" i="5" s="1"/>
  <c r="G1354" i="2"/>
  <c r="H1354" i="5" s="1"/>
  <c r="G1355" i="2"/>
  <c r="H1355" i="5" s="1"/>
  <c r="G1356" i="2"/>
  <c r="H1356" i="5" s="1"/>
  <c r="G1357" i="2"/>
  <c r="H1357" i="5" s="1"/>
  <c r="G1358" i="2"/>
  <c r="H1358" i="5" s="1"/>
  <c r="G1359" i="2"/>
  <c r="H1359" i="5" s="1"/>
  <c r="G1360" i="2"/>
  <c r="H1360" i="5" s="1"/>
  <c r="G1361" i="2"/>
  <c r="H1361" i="5" s="1"/>
  <c r="G1362" i="2"/>
  <c r="H1362" i="5" s="1"/>
  <c r="G1363" i="2"/>
  <c r="H1363" i="5" s="1"/>
  <c r="G1364" i="2"/>
  <c r="H1364" i="5" s="1"/>
  <c r="G1365" i="2"/>
  <c r="H1365" i="5" s="1"/>
  <c r="G1366" i="2"/>
  <c r="H1366" i="5" s="1"/>
  <c r="G1367" i="2"/>
  <c r="H1367" i="5" s="1"/>
  <c r="G1368" i="2"/>
  <c r="H1368" i="5" s="1"/>
  <c r="G1369" i="2"/>
  <c r="H1369" i="5" s="1"/>
  <c r="G1370" i="2"/>
  <c r="H1370" i="5" s="1"/>
  <c r="G1371" i="2"/>
  <c r="H1371" i="5" s="1"/>
  <c r="G1372" i="2"/>
  <c r="H1372" i="5" s="1"/>
  <c r="G1373" i="2"/>
  <c r="H1373" i="5" s="1"/>
  <c r="G1374" i="2"/>
  <c r="H1374" i="5" s="1"/>
  <c r="G1375" i="2"/>
  <c r="H1375" i="5" s="1"/>
  <c r="G1376" i="2"/>
  <c r="H1376" i="5" s="1"/>
  <c r="G1377" i="2"/>
  <c r="H1377" i="5" s="1"/>
  <c r="G1378" i="2"/>
  <c r="H1378" i="5" s="1"/>
  <c r="G1379" i="2"/>
  <c r="H1379" i="5" s="1"/>
  <c r="G1380" i="2"/>
  <c r="H1380" i="5" s="1"/>
  <c r="G1381" i="2"/>
  <c r="H1381" i="5" s="1"/>
  <c r="G1382" i="2"/>
  <c r="H1382" i="5" s="1"/>
  <c r="G1383" i="2"/>
  <c r="H1383" i="5" s="1"/>
  <c r="G1384" i="2"/>
  <c r="H1384" i="5" s="1"/>
  <c r="G1385" i="2"/>
  <c r="H1385" i="5" s="1"/>
  <c r="G1386" i="2"/>
  <c r="H1386" i="5" s="1"/>
  <c r="G1387" i="2"/>
  <c r="H1387" i="5" s="1"/>
  <c r="G1388" i="2"/>
  <c r="H1388" i="5" s="1"/>
  <c r="G1389" i="2"/>
  <c r="H1389" i="5" s="1"/>
  <c r="G1390" i="2"/>
  <c r="H1390" i="5" s="1"/>
  <c r="G1391" i="2"/>
  <c r="H1391" i="5" s="1"/>
  <c r="G1392" i="2"/>
  <c r="H1392" i="5" s="1"/>
  <c r="G1393" i="2"/>
  <c r="H1393" i="5" s="1"/>
  <c r="G1394" i="2"/>
  <c r="H1394" i="5" s="1"/>
  <c r="G1395" i="2"/>
  <c r="H1395" i="5" s="1"/>
  <c r="G1396" i="2"/>
  <c r="H1396" i="5" s="1"/>
  <c r="G1397" i="2"/>
  <c r="H1397" i="5" s="1"/>
  <c r="G1398" i="2"/>
  <c r="H1398" i="5" s="1"/>
  <c r="G1399" i="2"/>
  <c r="H1399" i="5" s="1"/>
  <c r="G1400" i="2"/>
  <c r="H1400" i="5" s="1"/>
  <c r="G1401" i="2"/>
  <c r="H1401" i="5" s="1"/>
  <c r="G1402" i="2"/>
  <c r="H1402" i="5" s="1"/>
  <c r="G1403" i="2"/>
  <c r="H1403" i="5" s="1"/>
  <c r="G1404" i="2"/>
  <c r="H1404" i="5" s="1"/>
  <c r="G1405" i="2"/>
  <c r="H1405" i="5" s="1"/>
  <c r="G1406" i="2"/>
  <c r="H1406" i="5" s="1"/>
  <c r="G1407" i="2"/>
  <c r="H1407" i="5" s="1"/>
  <c r="G1408" i="2"/>
  <c r="H1408" i="5" s="1"/>
  <c r="G1409" i="2"/>
  <c r="H1409" i="5" s="1"/>
  <c r="G1410" i="2"/>
  <c r="H1410" i="5" s="1"/>
  <c r="G1411" i="2"/>
  <c r="H1411" i="5" s="1"/>
  <c r="G1412" i="2"/>
  <c r="H1412" i="5" s="1"/>
  <c r="G1413" i="2"/>
  <c r="H1413" i="5" s="1"/>
  <c r="G1414" i="2"/>
  <c r="H1414" i="5" s="1"/>
  <c r="G1415" i="2"/>
  <c r="H1415" i="5" s="1"/>
  <c r="G1416" i="2"/>
  <c r="H1416" i="5" s="1"/>
  <c r="G1417" i="2"/>
  <c r="H1417" i="5" s="1"/>
  <c r="G1418" i="2"/>
  <c r="H1418" i="5" s="1"/>
  <c r="G1419" i="2"/>
  <c r="H1419" i="5" s="1"/>
  <c r="G1420" i="2"/>
  <c r="H1420" i="5" s="1"/>
  <c r="G1421" i="2"/>
  <c r="H1421" i="5" s="1"/>
  <c r="G1422" i="2"/>
  <c r="H1422" i="5" s="1"/>
  <c r="G1423" i="2"/>
  <c r="H1423" i="5" s="1"/>
  <c r="G1424" i="2"/>
  <c r="H1424" i="5" s="1"/>
  <c r="G1425" i="2"/>
  <c r="H1425" i="5" s="1"/>
  <c r="G1426" i="2"/>
  <c r="H1426" i="5" s="1"/>
  <c r="G1427" i="2"/>
  <c r="H1427" i="5" s="1"/>
  <c r="G1428" i="2"/>
  <c r="H1428" i="5" s="1"/>
  <c r="G1429" i="2"/>
  <c r="H1429" i="5" s="1"/>
  <c r="G1430" i="2"/>
  <c r="H1430" i="5" s="1"/>
  <c r="G1431" i="2"/>
  <c r="H1431" i="5" s="1"/>
  <c r="G1432" i="2"/>
  <c r="H1432" i="5" s="1"/>
  <c r="G1433" i="2"/>
  <c r="H1433" i="5" s="1"/>
  <c r="G1434" i="2"/>
  <c r="H1434" i="5" s="1"/>
  <c r="G1435" i="2"/>
  <c r="H1435" i="5" s="1"/>
  <c r="G1436" i="2"/>
  <c r="H1436" i="5" s="1"/>
  <c r="G1437" i="2"/>
  <c r="H1437" i="5" s="1"/>
  <c r="G1438" i="2"/>
  <c r="H1438" i="5" s="1"/>
  <c r="G1439" i="2"/>
  <c r="H1439" i="5" s="1"/>
  <c r="G1440" i="2"/>
  <c r="H1440" i="5" s="1"/>
  <c r="G1441" i="2"/>
  <c r="H1441" i="5" s="1"/>
  <c r="G1442" i="2"/>
  <c r="H1442" i="5" s="1"/>
  <c r="G1443" i="2"/>
  <c r="H1443" i="5" s="1"/>
  <c r="G1444" i="2"/>
  <c r="H1444" i="5" s="1"/>
  <c r="G1445" i="2"/>
  <c r="H1445" i="5" s="1"/>
  <c r="G1446" i="2"/>
  <c r="H1446" i="5" s="1"/>
  <c r="G1447" i="2"/>
  <c r="H1447" i="5" s="1"/>
  <c r="G1448" i="2"/>
  <c r="H1448" i="5" s="1"/>
  <c r="G1449" i="2"/>
  <c r="H1449" i="5" s="1"/>
  <c r="G1450" i="2"/>
  <c r="H1450" i="5" s="1"/>
  <c r="G1451" i="2"/>
  <c r="H1451" i="5" s="1"/>
  <c r="G1452" i="2"/>
  <c r="H1452" i="5" s="1"/>
  <c r="G1453" i="2"/>
  <c r="H1453" i="5" s="1"/>
  <c r="G1454" i="2"/>
  <c r="H1454" i="5" s="1"/>
  <c r="G1455" i="2"/>
  <c r="H1455" i="5" s="1"/>
  <c r="G1456" i="2"/>
  <c r="H1456" i="5" s="1"/>
  <c r="G1457" i="2"/>
  <c r="H1457" i="5" s="1"/>
  <c r="G1458" i="2"/>
  <c r="H1458" i="5" s="1"/>
  <c r="G1459" i="2"/>
  <c r="H1459" i="5" s="1"/>
  <c r="G1460" i="2"/>
  <c r="H1460" i="5" s="1"/>
  <c r="G1461" i="2"/>
  <c r="H1461" i="5" s="1"/>
  <c r="G1462" i="2"/>
  <c r="H1462" i="5" s="1"/>
  <c r="G1463" i="2"/>
  <c r="H1463" i="5" s="1"/>
  <c r="G1464" i="2"/>
  <c r="H1464" i="5" s="1"/>
  <c r="G1465" i="2"/>
  <c r="H1465" i="5" s="1"/>
  <c r="G1466" i="2"/>
  <c r="H1466" i="5" s="1"/>
  <c r="G1467" i="2"/>
  <c r="H1467" i="5" s="1"/>
  <c r="G1468" i="2"/>
  <c r="H1468" i="5" s="1"/>
  <c r="G1469" i="2"/>
  <c r="H1469" i="5" s="1"/>
  <c r="G1470" i="2"/>
  <c r="H1470" i="5" s="1"/>
  <c r="G1471" i="2"/>
  <c r="H1471" i="5" s="1"/>
  <c r="G1472" i="2"/>
  <c r="H1472" i="5" s="1"/>
  <c r="G1473" i="2"/>
  <c r="H1473" i="5" s="1"/>
  <c r="G1474" i="2"/>
  <c r="H1474" i="5" s="1"/>
  <c r="G1475" i="2"/>
  <c r="H1475" i="5" s="1"/>
  <c r="G1476" i="2"/>
  <c r="H1476" i="5" s="1"/>
  <c r="G1477" i="2"/>
  <c r="H1477" i="5" s="1"/>
  <c r="G1478" i="2"/>
  <c r="H1478" i="5" s="1"/>
  <c r="G1479" i="2"/>
  <c r="H1479" i="5" s="1"/>
  <c r="G1480" i="2"/>
  <c r="H1480" i="5" s="1"/>
  <c r="G1481" i="2"/>
  <c r="H1481" i="5" s="1"/>
  <c r="G1482" i="2"/>
  <c r="H1482" i="5" s="1"/>
  <c r="G1483" i="2"/>
  <c r="H1483" i="5" s="1"/>
  <c r="G1484" i="2"/>
  <c r="H1484" i="5" s="1"/>
  <c r="G1485" i="2"/>
  <c r="H1485" i="5" s="1"/>
  <c r="G1486" i="2"/>
  <c r="H1486" i="5" s="1"/>
  <c r="G1487" i="2"/>
  <c r="H1487" i="5" s="1"/>
  <c r="G1488" i="2"/>
  <c r="H1488" i="5" s="1"/>
  <c r="G1489" i="2"/>
  <c r="H1489" i="5" s="1"/>
  <c r="G1490" i="2"/>
  <c r="H1490" i="5" s="1"/>
  <c r="G1491" i="2"/>
  <c r="H1491" i="5" s="1"/>
  <c r="G1492" i="2"/>
  <c r="H1492" i="5" s="1"/>
  <c r="G1493" i="2"/>
  <c r="H1493" i="5" s="1"/>
  <c r="G1494" i="2"/>
  <c r="H1494" i="5" s="1"/>
  <c r="G1495" i="2"/>
  <c r="H1495" i="5" s="1"/>
  <c r="G1496" i="2"/>
  <c r="H1496" i="5" s="1"/>
  <c r="G1497" i="2"/>
  <c r="H1497" i="5" s="1"/>
  <c r="G1498" i="2"/>
  <c r="H1498" i="5" s="1"/>
  <c r="G1499" i="2"/>
  <c r="H1499" i="5" s="1"/>
  <c r="G1500" i="2"/>
  <c r="H1500" i="5" s="1"/>
  <c r="G1501" i="2"/>
  <c r="H1501" i="5" s="1"/>
  <c r="G1502" i="2"/>
  <c r="H1502" i="5" s="1"/>
  <c r="G1503" i="2"/>
  <c r="H1503" i="5" s="1"/>
  <c r="G1504" i="2"/>
  <c r="H1504" i="5" s="1"/>
  <c r="G1505" i="2"/>
  <c r="H1505" i="5" s="1"/>
  <c r="G1506" i="2"/>
  <c r="H1506" i="5" s="1"/>
  <c r="G1507" i="2"/>
  <c r="H1507" i="5" s="1"/>
  <c r="G1508" i="2"/>
  <c r="H1508" i="5" s="1"/>
  <c r="G1509" i="2"/>
  <c r="H1509" i="5" s="1"/>
  <c r="G1510" i="2"/>
  <c r="H1510" i="5" s="1"/>
  <c r="G1511" i="2"/>
  <c r="H1511" i="5" s="1"/>
  <c r="G1512" i="2"/>
  <c r="H1512" i="5" s="1"/>
  <c r="G1513" i="2"/>
  <c r="H1513" i="5" s="1"/>
  <c r="G1514" i="2"/>
  <c r="H1514" i="5" s="1"/>
  <c r="G1515" i="2"/>
  <c r="H1515" i="5" s="1"/>
  <c r="G1516" i="2"/>
  <c r="H1516" i="5" s="1"/>
  <c r="G1517" i="2"/>
  <c r="H1517" i="5" s="1"/>
  <c r="G1518" i="2"/>
  <c r="H1518" i="5" s="1"/>
  <c r="G1519" i="2"/>
  <c r="H1519" i="5" s="1"/>
  <c r="G1520" i="2"/>
  <c r="H1520" i="5" s="1"/>
  <c r="G1521" i="2"/>
  <c r="H1521" i="5" s="1"/>
  <c r="G1522" i="2"/>
  <c r="H1522" i="5" s="1"/>
  <c r="G1523" i="2"/>
  <c r="H1523" i="5" s="1"/>
  <c r="G1524" i="2"/>
  <c r="H1524" i="5" s="1"/>
  <c r="G1525" i="2"/>
  <c r="H1525" i="5" s="1"/>
  <c r="G1526" i="2"/>
  <c r="H1526" i="5" s="1"/>
  <c r="G1527" i="2"/>
  <c r="H1527" i="5" s="1"/>
  <c r="G1528" i="2"/>
  <c r="H1528" i="5" s="1"/>
  <c r="G1529" i="2"/>
  <c r="H1529" i="5" s="1"/>
  <c r="G1530" i="2"/>
  <c r="H1530" i="5" s="1"/>
  <c r="G1531" i="2"/>
  <c r="H1531" i="5" s="1"/>
  <c r="G1532" i="2"/>
  <c r="H1532" i="5" s="1"/>
  <c r="G1533" i="2"/>
  <c r="H1533" i="5" s="1"/>
  <c r="G1534" i="2"/>
  <c r="H1534" i="5" s="1"/>
  <c r="G1535" i="2"/>
  <c r="H1535" i="5" s="1"/>
  <c r="G1536" i="2"/>
  <c r="H1536" i="5" s="1"/>
  <c r="G1537" i="2"/>
  <c r="H1537" i="5" s="1"/>
  <c r="G1538" i="2"/>
  <c r="H1538" i="5" s="1"/>
  <c r="G1539" i="2"/>
  <c r="H1539" i="5" s="1"/>
  <c r="G1540" i="2"/>
  <c r="H1540" i="5" s="1"/>
  <c r="G1541" i="2"/>
  <c r="H1541" i="5" s="1"/>
  <c r="G1542" i="2"/>
  <c r="H1542" i="5" s="1"/>
  <c r="G1543" i="2"/>
  <c r="H1543" i="5" s="1"/>
  <c r="G1544" i="2"/>
  <c r="H1544" i="5" s="1"/>
  <c r="G1545" i="2"/>
  <c r="H1545" i="5" s="1"/>
  <c r="G1546" i="2"/>
  <c r="H1546" i="5" s="1"/>
  <c r="G1547" i="2"/>
  <c r="H1547" i="5" s="1"/>
  <c r="G1548" i="2"/>
  <c r="H1548" i="5" s="1"/>
  <c r="G1549" i="2"/>
  <c r="H1549" i="5" s="1"/>
  <c r="G1550" i="2"/>
  <c r="H1550" i="5" s="1"/>
  <c r="G1551" i="2"/>
  <c r="H1551" i="5" s="1"/>
  <c r="G1552" i="2"/>
  <c r="H1552" i="5" s="1"/>
  <c r="G1553" i="2"/>
  <c r="H1553" i="5" s="1"/>
  <c r="G1554" i="2"/>
  <c r="H1554" i="5" s="1"/>
  <c r="G1555" i="2"/>
  <c r="H1555" i="5" s="1"/>
  <c r="G1556" i="2"/>
  <c r="H1556" i="5" s="1"/>
  <c r="G1557" i="2"/>
  <c r="H1557" i="5" s="1"/>
  <c r="G1558" i="2"/>
  <c r="H1558" i="5" s="1"/>
  <c r="G1559" i="2"/>
  <c r="H1559" i="5" s="1"/>
  <c r="G1560" i="2"/>
  <c r="H1560" i="5" s="1"/>
  <c r="G1561" i="2"/>
  <c r="H1561" i="5" s="1"/>
  <c r="G1562" i="2"/>
  <c r="H1562" i="5" s="1"/>
  <c r="G1563" i="2"/>
  <c r="H1563" i="5" s="1"/>
  <c r="G1564" i="2"/>
  <c r="H1564" i="5" s="1"/>
  <c r="G1565" i="2"/>
  <c r="H1565" i="5" s="1"/>
  <c r="G1566" i="2"/>
  <c r="H1566" i="5" s="1"/>
  <c r="G1567" i="2"/>
  <c r="H1567" i="5" s="1"/>
  <c r="G1568" i="2"/>
  <c r="H1568" i="5" s="1"/>
  <c r="G1569" i="2"/>
  <c r="H1569" i="5" s="1"/>
  <c r="G1570" i="2"/>
  <c r="H1570" i="5" s="1"/>
  <c r="G1571" i="2"/>
  <c r="H1571" i="5" s="1"/>
  <c r="G1572" i="2"/>
  <c r="H1572" i="5" s="1"/>
  <c r="G1573" i="2"/>
  <c r="H1573" i="5" s="1"/>
  <c r="G1574" i="2"/>
  <c r="H1574" i="5" s="1"/>
  <c r="G1575" i="2"/>
  <c r="H1575" i="5" s="1"/>
  <c r="G1576" i="2"/>
  <c r="H1576" i="5" s="1"/>
  <c r="G1577" i="2"/>
  <c r="H1577" i="5" s="1"/>
  <c r="G1578" i="2"/>
  <c r="H1578" i="5" s="1"/>
  <c r="G1579" i="2"/>
  <c r="H1579" i="5" s="1"/>
  <c r="G1580" i="2"/>
  <c r="H1580" i="5" s="1"/>
  <c r="G1581" i="2"/>
  <c r="H1581" i="5" s="1"/>
  <c r="G1582" i="2"/>
  <c r="H1582" i="5" s="1"/>
  <c r="G1583" i="2"/>
  <c r="H1583" i="5" s="1"/>
  <c r="G1584" i="2"/>
  <c r="H1584" i="5" s="1"/>
  <c r="G1585" i="2"/>
  <c r="H1585" i="5" s="1"/>
  <c r="G1586" i="2"/>
  <c r="H1586" i="5" s="1"/>
  <c r="G1587" i="2"/>
  <c r="H1587" i="5" s="1"/>
  <c r="G1588" i="2"/>
  <c r="H1588" i="5" s="1"/>
  <c r="G1589" i="2"/>
  <c r="H1589" i="5" s="1"/>
  <c r="G1590" i="2"/>
  <c r="H1590" i="5" s="1"/>
  <c r="G1591" i="2"/>
  <c r="H1591" i="5" s="1"/>
  <c r="G1592" i="2"/>
  <c r="H1592" i="5" s="1"/>
  <c r="G1593" i="2"/>
  <c r="H1593" i="5" s="1"/>
  <c r="G1594" i="2"/>
  <c r="H1594" i="5" s="1"/>
  <c r="G1595" i="2"/>
  <c r="H1595" i="5" s="1"/>
  <c r="G1596" i="2"/>
  <c r="H1596" i="5" s="1"/>
  <c r="G1597" i="2"/>
  <c r="H1597" i="5" s="1"/>
  <c r="G1598" i="2"/>
  <c r="H1598" i="5" s="1"/>
  <c r="G1599" i="2"/>
  <c r="H1599" i="5" s="1"/>
  <c r="G1600" i="2"/>
  <c r="H1600" i="5" s="1"/>
  <c r="G1601" i="2"/>
  <c r="H1601" i="5" s="1"/>
  <c r="G1602" i="2"/>
  <c r="H1602" i="5" s="1"/>
  <c r="G1603" i="2"/>
  <c r="H1603" i="5" s="1"/>
  <c r="G1604" i="2"/>
  <c r="H1604" i="5" s="1"/>
  <c r="G1605" i="2"/>
  <c r="H1605" i="5" s="1"/>
  <c r="G1606" i="2"/>
  <c r="H1606" i="5" s="1"/>
  <c r="G1607" i="2"/>
  <c r="H1607" i="5" s="1"/>
  <c r="G1608" i="2"/>
  <c r="H1608" i="5" s="1"/>
  <c r="G1609" i="2"/>
  <c r="H1609" i="5" s="1"/>
  <c r="G1610" i="2"/>
  <c r="H1610" i="5" s="1"/>
  <c r="G1611" i="2"/>
  <c r="H1611" i="5" s="1"/>
  <c r="G1612" i="2"/>
  <c r="H1612" i="5" s="1"/>
  <c r="G1613" i="2"/>
  <c r="H1613" i="5" s="1"/>
  <c r="G1614" i="2"/>
  <c r="H1614" i="5" s="1"/>
  <c r="G1615" i="2"/>
  <c r="H1615" i="5" s="1"/>
  <c r="G1616" i="2"/>
  <c r="H1616" i="5" s="1"/>
  <c r="G1617" i="2"/>
  <c r="H1617" i="5" s="1"/>
  <c r="G1618" i="2"/>
  <c r="H1618" i="5" s="1"/>
  <c r="G1619" i="2"/>
  <c r="H1619" i="5" s="1"/>
  <c r="G1620" i="2"/>
  <c r="H1620" i="5" s="1"/>
  <c r="G1621" i="2"/>
  <c r="H1621" i="5" s="1"/>
  <c r="G1622" i="2"/>
  <c r="H1622" i="5" s="1"/>
  <c r="G1623" i="2"/>
  <c r="H1623" i="5" s="1"/>
  <c r="G1624" i="2"/>
  <c r="H1624" i="5" s="1"/>
  <c r="G1625" i="2"/>
  <c r="H1625" i="5" s="1"/>
  <c r="G1626" i="2"/>
  <c r="H1626" i="5" s="1"/>
  <c r="G1627" i="2"/>
  <c r="H1627" i="5" s="1"/>
  <c r="G1628" i="2"/>
  <c r="H1628" i="5" s="1"/>
  <c r="G1629" i="2"/>
  <c r="H1629" i="5" s="1"/>
  <c r="G1630" i="2"/>
  <c r="H1630" i="5" s="1"/>
  <c r="G1631" i="2"/>
  <c r="H1631" i="5" s="1"/>
  <c r="G1632" i="2"/>
  <c r="H1632" i="5" s="1"/>
  <c r="G1633" i="2"/>
  <c r="H1633" i="5" s="1"/>
  <c r="G1634" i="2"/>
  <c r="H1634" i="5" s="1"/>
  <c r="G1635" i="2"/>
  <c r="H1635" i="5" s="1"/>
  <c r="G1636" i="2"/>
  <c r="H1636" i="5" s="1"/>
  <c r="G1637" i="2"/>
  <c r="H1637" i="5" s="1"/>
  <c r="G1638" i="2"/>
  <c r="H1638" i="5" s="1"/>
  <c r="G1639" i="2"/>
  <c r="H1639" i="5" s="1"/>
  <c r="G1640" i="2"/>
  <c r="H1640" i="5" s="1"/>
  <c r="G1641" i="2"/>
  <c r="H1641" i="5" s="1"/>
  <c r="G1642" i="2"/>
  <c r="H1642" i="5" s="1"/>
  <c r="G1643" i="2"/>
  <c r="H1643" i="5" s="1"/>
  <c r="G1644" i="2"/>
  <c r="H1644" i="5" s="1"/>
  <c r="G1645" i="2"/>
  <c r="H1645" i="5" s="1"/>
  <c r="G1646" i="2"/>
  <c r="H1646" i="5" s="1"/>
  <c r="G1647" i="2"/>
  <c r="H1647" i="5" s="1"/>
  <c r="G1648" i="2"/>
  <c r="H1648" i="5" s="1"/>
  <c r="G1649" i="2"/>
  <c r="H1649" i="5" s="1"/>
  <c r="G1650" i="2"/>
  <c r="H1650" i="5" s="1"/>
  <c r="G1651" i="2"/>
  <c r="H1651" i="5" s="1"/>
  <c r="G1652" i="2"/>
  <c r="H1652" i="5" s="1"/>
  <c r="G1653" i="2"/>
  <c r="H1653" i="5" s="1"/>
  <c r="G1654" i="2"/>
  <c r="H1654" i="5" s="1"/>
  <c r="G1655" i="2"/>
  <c r="H1655" i="5" s="1"/>
  <c r="G1656" i="2"/>
  <c r="H1656" i="5" s="1"/>
  <c r="G1657" i="2"/>
  <c r="H1657" i="5" s="1"/>
  <c r="G1658" i="2"/>
  <c r="H1658" i="5" s="1"/>
  <c r="G1659" i="2"/>
  <c r="H1659" i="5" s="1"/>
  <c r="G1660" i="2"/>
  <c r="H1660" i="5" s="1"/>
  <c r="G1661" i="2"/>
  <c r="H1661" i="5" s="1"/>
  <c r="G1662" i="2"/>
  <c r="H1662" i="5" s="1"/>
  <c r="G1663" i="2"/>
  <c r="H1663" i="5" s="1"/>
  <c r="G1664" i="2"/>
  <c r="H1664" i="5" s="1"/>
  <c r="G1665" i="2"/>
  <c r="H1665" i="5" s="1"/>
  <c r="G1666" i="2"/>
  <c r="H1666" i="5" s="1"/>
  <c r="G1667" i="2"/>
  <c r="H1667" i="5" s="1"/>
  <c r="G1668" i="2"/>
  <c r="H1668" i="5" s="1"/>
  <c r="G1669" i="2"/>
  <c r="H1669" i="5" s="1"/>
  <c r="G1670" i="2"/>
  <c r="H1670" i="5" s="1"/>
  <c r="G1671" i="2"/>
  <c r="H1671" i="5" s="1"/>
  <c r="G1672" i="2"/>
  <c r="H1672" i="5" s="1"/>
  <c r="G1673" i="2"/>
  <c r="H1673" i="5" s="1"/>
  <c r="G1674" i="2"/>
  <c r="H1674" i="5" s="1"/>
  <c r="G1675" i="2"/>
  <c r="H1675" i="5" s="1"/>
  <c r="G1676" i="2"/>
  <c r="H1676" i="5" s="1"/>
  <c r="G1677" i="2"/>
  <c r="H1677" i="5" s="1"/>
  <c r="G1678" i="2"/>
  <c r="H1678" i="5" s="1"/>
  <c r="G1679" i="2"/>
  <c r="H1679" i="5" s="1"/>
  <c r="G1680" i="2"/>
  <c r="H1680" i="5" s="1"/>
  <c r="G1681" i="2"/>
  <c r="H1681" i="5" s="1"/>
  <c r="G1682" i="2"/>
  <c r="H1682" i="5" s="1"/>
  <c r="G1683" i="2"/>
  <c r="H1683" i="5" s="1"/>
  <c r="G1684" i="2"/>
  <c r="H1684" i="5" s="1"/>
  <c r="G1685" i="2"/>
  <c r="H1685" i="5" s="1"/>
  <c r="G1686" i="2"/>
  <c r="H1686" i="5" s="1"/>
  <c r="G1687" i="2"/>
  <c r="H1687" i="5" s="1"/>
  <c r="G1688" i="2"/>
  <c r="H1688" i="5" s="1"/>
  <c r="G1689" i="2"/>
  <c r="H1689" i="5" s="1"/>
  <c r="G1690" i="2"/>
  <c r="H1690" i="5" s="1"/>
  <c r="G1691" i="2"/>
  <c r="H1691" i="5" s="1"/>
  <c r="G1692" i="2"/>
  <c r="H1692" i="5" s="1"/>
  <c r="G1693" i="2"/>
  <c r="H1693" i="5" s="1"/>
  <c r="G1694" i="2"/>
  <c r="H1694" i="5" s="1"/>
  <c r="G1695" i="2"/>
  <c r="H1695" i="5" s="1"/>
  <c r="G1696" i="2"/>
  <c r="H1696" i="5" s="1"/>
  <c r="G1697" i="2"/>
  <c r="H1697" i="5" s="1"/>
  <c r="G1698" i="2"/>
  <c r="H1698" i="5" s="1"/>
  <c r="G1699" i="2"/>
  <c r="H1699" i="5" s="1"/>
  <c r="G1700" i="2"/>
  <c r="H1700" i="5" s="1"/>
  <c r="G1701" i="2"/>
  <c r="H1701" i="5" s="1"/>
  <c r="G1702" i="2"/>
  <c r="H1702" i="5" s="1"/>
  <c r="G1703" i="2"/>
  <c r="H1703" i="5" s="1"/>
  <c r="G1704" i="2"/>
  <c r="H1704" i="5" s="1"/>
  <c r="G1705" i="2"/>
  <c r="H1705" i="5" s="1"/>
  <c r="G1706" i="2"/>
  <c r="H1706" i="5" s="1"/>
  <c r="G1707" i="2"/>
  <c r="H1707" i="5" s="1"/>
  <c r="G1708" i="2"/>
  <c r="H1708" i="5" s="1"/>
  <c r="G1709" i="2"/>
  <c r="H1709" i="5" s="1"/>
  <c r="G1710" i="2"/>
  <c r="H1710" i="5" s="1"/>
  <c r="G1711" i="2"/>
  <c r="H1711" i="5" s="1"/>
  <c r="G1712" i="2"/>
  <c r="H1712" i="5" s="1"/>
  <c r="G1713" i="2"/>
  <c r="H1713" i="5" s="1"/>
  <c r="G1714" i="2"/>
  <c r="H1714" i="5" s="1"/>
  <c r="G1715" i="2"/>
  <c r="H1715" i="5" s="1"/>
  <c r="G1716" i="2"/>
  <c r="H1716" i="5" s="1"/>
  <c r="G1717" i="2"/>
  <c r="H1717" i="5" s="1"/>
  <c r="G1718" i="2"/>
  <c r="H1718" i="5" s="1"/>
  <c r="G1719" i="2"/>
  <c r="H1719" i="5" s="1"/>
  <c r="G1720" i="2"/>
  <c r="H1720" i="5" s="1"/>
  <c r="G1721" i="2"/>
  <c r="H1721" i="5" s="1"/>
  <c r="G1722" i="2"/>
  <c r="H1722" i="5" s="1"/>
  <c r="G1723" i="2"/>
  <c r="H1723" i="5" s="1"/>
  <c r="G1724" i="2"/>
  <c r="H1724" i="5" s="1"/>
  <c r="G1725" i="2"/>
  <c r="H1725" i="5" s="1"/>
  <c r="G1726" i="2"/>
  <c r="H1726" i="5" s="1"/>
  <c r="G1727" i="2"/>
  <c r="H1727" i="5" s="1"/>
  <c r="G1728" i="2"/>
  <c r="H1728" i="5" s="1"/>
  <c r="G1729" i="2"/>
  <c r="H1729" i="5" s="1"/>
  <c r="G1730" i="2"/>
  <c r="H1730" i="5" s="1"/>
  <c r="G1731" i="2"/>
  <c r="H1731" i="5" s="1"/>
  <c r="G1732" i="2"/>
  <c r="H1732" i="5" s="1"/>
  <c r="G1733" i="2"/>
  <c r="H1733" i="5" s="1"/>
  <c r="G1734" i="2"/>
  <c r="H1734" i="5" s="1"/>
  <c r="G1735" i="2"/>
  <c r="H1735" i="5" s="1"/>
  <c r="G1736" i="2"/>
  <c r="H1736" i="5" s="1"/>
  <c r="G1737" i="2"/>
  <c r="H1737" i="5" s="1"/>
  <c r="G1738" i="2"/>
  <c r="H1738" i="5" s="1"/>
  <c r="G1739" i="2"/>
  <c r="H1739" i="5" s="1"/>
  <c r="G1740" i="2"/>
  <c r="H1740" i="5" s="1"/>
  <c r="G1741" i="2"/>
  <c r="H1741" i="5" s="1"/>
  <c r="G1742" i="2"/>
  <c r="H1742" i="5" s="1"/>
  <c r="G1743" i="2"/>
  <c r="H1743" i="5" s="1"/>
  <c r="G1744" i="2"/>
  <c r="H1744" i="5" s="1"/>
  <c r="G1745" i="2"/>
  <c r="H1745" i="5" s="1"/>
  <c r="G1746" i="2"/>
  <c r="H1746" i="5" s="1"/>
  <c r="G1747" i="2"/>
  <c r="H1747" i="5" s="1"/>
  <c r="G1748" i="2"/>
  <c r="H1748" i="5" s="1"/>
  <c r="G1749" i="2"/>
  <c r="H1749" i="5" s="1"/>
  <c r="G1750" i="2"/>
  <c r="H1750" i="5" s="1"/>
  <c r="G1751" i="2"/>
  <c r="H1751" i="5" s="1"/>
  <c r="G1752" i="2"/>
  <c r="H1752" i="5" s="1"/>
  <c r="G1753" i="2"/>
  <c r="H1753" i="5" s="1"/>
  <c r="G1754" i="2"/>
  <c r="H1754" i="5" s="1"/>
  <c r="G1755" i="2"/>
  <c r="H1755" i="5" s="1"/>
  <c r="G1756" i="2"/>
  <c r="H1756" i="5" s="1"/>
  <c r="G1757" i="2"/>
  <c r="H1757" i="5" s="1"/>
  <c r="G1758" i="2"/>
  <c r="H1758" i="5" s="1"/>
  <c r="G1759" i="2"/>
  <c r="H1759" i="5" s="1"/>
  <c r="G1760" i="2"/>
  <c r="H1760" i="5" s="1"/>
  <c r="G1761" i="2"/>
  <c r="H1761" i="5" s="1"/>
  <c r="G1762" i="2"/>
  <c r="H1762" i="5" s="1"/>
  <c r="G1763" i="2"/>
  <c r="H1763" i="5" s="1"/>
  <c r="G1764" i="2"/>
  <c r="H1764" i="5" s="1"/>
  <c r="G1765" i="2"/>
  <c r="H1765" i="5" s="1"/>
  <c r="G1766" i="2"/>
  <c r="H1766" i="5" s="1"/>
  <c r="G1767" i="2"/>
  <c r="H1767" i="5" s="1"/>
  <c r="G1768" i="2"/>
  <c r="H1768" i="5" s="1"/>
  <c r="G1769" i="2"/>
  <c r="H1769" i="5" s="1"/>
  <c r="G1770" i="2"/>
  <c r="H1770" i="5" s="1"/>
  <c r="G1771" i="2"/>
  <c r="H1771" i="5" s="1"/>
  <c r="G1772" i="2"/>
  <c r="H1772" i="5" s="1"/>
  <c r="G1773" i="2"/>
  <c r="H1773" i="5" s="1"/>
  <c r="G1774" i="2"/>
  <c r="H1774" i="5" s="1"/>
  <c r="G1775" i="2"/>
  <c r="H1775" i="5" s="1"/>
  <c r="G1776" i="2"/>
  <c r="H1776" i="5" s="1"/>
  <c r="G1777" i="2"/>
  <c r="H1777" i="5" s="1"/>
  <c r="G1778" i="2"/>
  <c r="H1778" i="5" s="1"/>
  <c r="G1779" i="2"/>
  <c r="H1779" i="5" s="1"/>
  <c r="G1780" i="2"/>
  <c r="H1780" i="5" s="1"/>
  <c r="G1781" i="2"/>
  <c r="H1781" i="5" s="1"/>
  <c r="G1782" i="2"/>
  <c r="H1782" i="5" s="1"/>
  <c r="G1783" i="2"/>
  <c r="H1783" i="5" s="1"/>
  <c r="G1784" i="2"/>
  <c r="H1784" i="5" s="1"/>
  <c r="G1785" i="2"/>
  <c r="H1785" i="5" s="1"/>
  <c r="G1786" i="2"/>
  <c r="H1786" i="5" s="1"/>
  <c r="G1787" i="2"/>
  <c r="H1787" i="5" s="1"/>
  <c r="G1788" i="2"/>
  <c r="H1788" i="5" s="1"/>
  <c r="G1789" i="2"/>
  <c r="H1789" i="5" s="1"/>
  <c r="G1790" i="2"/>
  <c r="H1790" i="5" s="1"/>
  <c r="G1791" i="2"/>
  <c r="H1791" i="5" s="1"/>
  <c r="G1792" i="2"/>
  <c r="H1792" i="5" s="1"/>
  <c r="G1793" i="2"/>
  <c r="H1793" i="5" s="1"/>
  <c r="G1794" i="2"/>
  <c r="H1794" i="5" s="1"/>
  <c r="G1795" i="2"/>
  <c r="H1795" i="5" s="1"/>
  <c r="G1796" i="2"/>
  <c r="H1796" i="5" s="1"/>
  <c r="G1797" i="2"/>
  <c r="H1797" i="5" s="1"/>
  <c r="G1798" i="2"/>
  <c r="H1798" i="5" s="1"/>
  <c r="G1799" i="2"/>
  <c r="H1799" i="5" s="1"/>
  <c r="G1800" i="2"/>
  <c r="H1800" i="5" s="1"/>
  <c r="G1801" i="2"/>
  <c r="H1801" i="5" s="1"/>
  <c r="G1802" i="2"/>
  <c r="H1802" i="5" s="1"/>
  <c r="G1803" i="2"/>
  <c r="H1803" i="5" s="1"/>
  <c r="G1804" i="2"/>
  <c r="H1804" i="5" s="1"/>
  <c r="G1805" i="2"/>
  <c r="H1805" i="5" s="1"/>
  <c r="G1806" i="2"/>
  <c r="H1806" i="5" s="1"/>
  <c r="G1807" i="2"/>
  <c r="H1807" i="5" s="1"/>
  <c r="G1808" i="2"/>
  <c r="H1808" i="5" s="1"/>
  <c r="G1809" i="2"/>
  <c r="H1809" i="5" s="1"/>
  <c r="G1810" i="2"/>
  <c r="H1810" i="5" s="1"/>
  <c r="G1811" i="2"/>
  <c r="H1811" i="5" s="1"/>
  <c r="G1812" i="2"/>
  <c r="H1812" i="5" s="1"/>
  <c r="G1813" i="2"/>
  <c r="H1813" i="5" s="1"/>
  <c r="G1814" i="2"/>
  <c r="H1814" i="5" s="1"/>
  <c r="G1815" i="2"/>
  <c r="H1815" i="5" s="1"/>
  <c r="G1816" i="2"/>
  <c r="H1816" i="5" s="1"/>
  <c r="G1817" i="2"/>
  <c r="H1817" i="5" s="1"/>
  <c r="G1818" i="2"/>
  <c r="H1818" i="5" s="1"/>
  <c r="G1819" i="2"/>
  <c r="H1819" i="5" s="1"/>
  <c r="G1820" i="2"/>
  <c r="H1820" i="5" s="1"/>
  <c r="G1821" i="2"/>
  <c r="H1821" i="5" s="1"/>
  <c r="G1822" i="2"/>
  <c r="H1822" i="5" s="1"/>
  <c r="G1823" i="2"/>
  <c r="H1823" i="5" s="1"/>
  <c r="G1824" i="2"/>
  <c r="H1824" i="5" s="1"/>
  <c r="G1825" i="2"/>
  <c r="H1825" i="5" s="1"/>
  <c r="G1826" i="2"/>
  <c r="H1826" i="5" s="1"/>
  <c r="G1827" i="2"/>
  <c r="H1827" i="5" s="1"/>
  <c r="G1828" i="2"/>
  <c r="H1828" i="5" s="1"/>
  <c r="G1829" i="2"/>
  <c r="H1829" i="5" s="1"/>
  <c r="G1830" i="2"/>
  <c r="H1830" i="5" s="1"/>
  <c r="G1831" i="2"/>
  <c r="H1831" i="5" s="1"/>
  <c r="G1832" i="2"/>
  <c r="H1832" i="5" s="1"/>
  <c r="G1833" i="2"/>
  <c r="H1833" i="5" s="1"/>
  <c r="G1834" i="2"/>
  <c r="H1834" i="5" s="1"/>
  <c r="G1835" i="2"/>
  <c r="H1835" i="5" s="1"/>
  <c r="G1836" i="2"/>
  <c r="H1836" i="5" s="1"/>
  <c r="G1837" i="2"/>
  <c r="H1837" i="5" s="1"/>
  <c r="G1838" i="2"/>
  <c r="H1838" i="5" s="1"/>
  <c r="G1839" i="2"/>
  <c r="H1839" i="5" s="1"/>
  <c r="G1840" i="2"/>
  <c r="H1840" i="5" s="1"/>
  <c r="G1841" i="2"/>
  <c r="H1841" i="5" s="1"/>
  <c r="G1842" i="2"/>
  <c r="H1842" i="5" s="1"/>
  <c r="G1843" i="2"/>
  <c r="H1843" i="5" s="1"/>
  <c r="G1844" i="2"/>
  <c r="H1844" i="5" s="1"/>
  <c r="G1845" i="2"/>
  <c r="H1845" i="5" s="1"/>
  <c r="G1846" i="2"/>
  <c r="H1846" i="5" s="1"/>
  <c r="G1847" i="2"/>
  <c r="H1847" i="5" s="1"/>
  <c r="G1848" i="2"/>
  <c r="H1848" i="5" s="1"/>
  <c r="G1849" i="2"/>
  <c r="H1849" i="5" s="1"/>
  <c r="G1850" i="2"/>
  <c r="H1850" i="5" s="1"/>
  <c r="G1851" i="2"/>
  <c r="H1851" i="5" s="1"/>
  <c r="G1852" i="2"/>
  <c r="H1852" i="5" s="1"/>
  <c r="G1853" i="2"/>
  <c r="H1853" i="5" s="1"/>
  <c r="G1854" i="2"/>
  <c r="H1854" i="5" s="1"/>
  <c r="G1855" i="2"/>
  <c r="H1855" i="5" s="1"/>
  <c r="G1856" i="2"/>
  <c r="H1856" i="5" s="1"/>
  <c r="G1857" i="2"/>
  <c r="H1857" i="5" s="1"/>
  <c r="G1858" i="2"/>
  <c r="H1858" i="5" s="1"/>
  <c r="G1859" i="2"/>
  <c r="H1859" i="5" s="1"/>
  <c r="G1860" i="2"/>
  <c r="H1860" i="5" s="1"/>
  <c r="G1861" i="2"/>
  <c r="H1861" i="5" s="1"/>
  <c r="G1862" i="2"/>
  <c r="H1862" i="5" s="1"/>
  <c r="G1863" i="2"/>
  <c r="H1863" i="5" s="1"/>
  <c r="G1864" i="2"/>
  <c r="H1864" i="5" s="1"/>
  <c r="G1865" i="2"/>
  <c r="H1865" i="5" s="1"/>
  <c r="G1866" i="2"/>
  <c r="H1866" i="5" s="1"/>
  <c r="G1867" i="2"/>
  <c r="H1867" i="5" s="1"/>
  <c r="G1868" i="2"/>
  <c r="H1868" i="5" s="1"/>
  <c r="G1869" i="2"/>
  <c r="H1869" i="5" s="1"/>
  <c r="G1870" i="2"/>
  <c r="H1870" i="5" s="1"/>
  <c r="G1871" i="2"/>
  <c r="H1871" i="5" s="1"/>
  <c r="G1872" i="2"/>
  <c r="H1872" i="5" s="1"/>
  <c r="G1873" i="2"/>
  <c r="H1873" i="5" s="1"/>
  <c r="G1874" i="2"/>
  <c r="H1874" i="5" s="1"/>
  <c r="G1875" i="2"/>
  <c r="H1875" i="5" s="1"/>
  <c r="G1876" i="2"/>
  <c r="H1876" i="5" s="1"/>
  <c r="G1877" i="2"/>
  <c r="H1877" i="5" s="1"/>
  <c r="G1878" i="2"/>
  <c r="H1878" i="5" s="1"/>
  <c r="G1879" i="2"/>
  <c r="H1879" i="5" s="1"/>
  <c r="G1880" i="2"/>
  <c r="H1880" i="5" s="1"/>
  <c r="G1881" i="2"/>
  <c r="H1881" i="5" s="1"/>
  <c r="G1882" i="2"/>
  <c r="H1882" i="5" s="1"/>
  <c r="G1883" i="2"/>
  <c r="H1883" i="5" s="1"/>
  <c r="G1884" i="2"/>
  <c r="H1884" i="5" s="1"/>
  <c r="G1885" i="2"/>
  <c r="H1885" i="5" s="1"/>
  <c r="G1886" i="2"/>
  <c r="H1886" i="5" s="1"/>
  <c r="G1887" i="2"/>
  <c r="H1887" i="5" s="1"/>
  <c r="G1888" i="2"/>
  <c r="H1888" i="5" s="1"/>
  <c r="G1889" i="2"/>
  <c r="H1889" i="5" s="1"/>
  <c r="G1890" i="2"/>
  <c r="H1890" i="5" s="1"/>
  <c r="G1891" i="2"/>
  <c r="H1891" i="5" s="1"/>
  <c r="G1892" i="2"/>
  <c r="H1892" i="5" s="1"/>
  <c r="G1893" i="2"/>
  <c r="H1893" i="5" s="1"/>
  <c r="G1894" i="2"/>
  <c r="H1894" i="5" s="1"/>
  <c r="G1895" i="2"/>
  <c r="H1895" i="5" s="1"/>
  <c r="G1896" i="2"/>
  <c r="H1896" i="5" s="1"/>
  <c r="G1897" i="2"/>
  <c r="H1897" i="5" s="1"/>
  <c r="G1898" i="2"/>
  <c r="H1898" i="5" s="1"/>
  <c r="G1899" i="2"/>
  <c r="H1899" i="5" s="1"/>
  <c r="G1900" i="2"/>
  <c r="H1900" i="5" s="1"/>
  <c r="G1901" i="2"/>
  <c r="H1901" i="5" s="1"/>
  <c r="G1902" i="2"/>
  <c r="H1902" i="5" s="1"/>
  <c r="G1903" i="2"/>
  <c r="H1903" i="5" s="1"/>
  <c r="G1904" i="2"/>
  <c r="H1904" i="5" s="1"/>
  <c r="G1905" i="2"/>
  <c r="H1905" i="5" s="1"/>
  <c r="G1906" i="2"/>
  <c r="H1906" i="5" s="1"/>
  <c r="G1907" i="2"/>
  <c r="H1907" i="5" s="1"/>
  <c r="G1908" i="2"/>
  <c r="H1908" i="5" s="1"/>
  <c r="G1909" i="2"/>
  <c r="H1909" i="5" s="1"/>
  <c r="G1910" i="2"/>
  <c r="H1910" i="5" s="1"/>
  <c r="G1911" i="2"/>
  <c r="H1911" i="5" s="1"/>
  <c r="G1912" i="2"/>
  <c r="H1912" i="5" s="1"/>
  <c r="G1913" i="2"/>
  <c r="H1913" i="5" s="1"/>
  <c r="G1914" i="2"/>
  <c r="H1914" i="5" s="1"/>
  <c r="G1915" i="2"/>
  <c r="H1915" i="5" s="1"/>
  <c r="G1916" i="2"/>
  <c r="H1916" i="5" s="1"/>
  <c r="G1917" i="2"/>
  <c r="H1917" i="5" s="1"/>
  <c r="G1918" i="2"/>
  <c r="H1918" i="5" s="1"/>
  <c r="G1919" i="2"/>
  <c r="H1919" i="5" s="1"/>
  <c r="G1920" i="2"/>
  <c r="H1920" i="5" s="1"/>
  <c r="G1921" i="2"/>
  <c r="H1921" i="5" s="1"/>
  <c r="G1922" i="2"/>
  <c r="H1922" i="5" s="1"/>
  <c r="G1923" i="2"/>
  <c r="H1923" i="5" s="1"/>
  <c r="G1924" i="2"/>
  <c r="H1924" i="5" s="1"/>
  <c r="G1925" i="2"/>
  <c r="H1925" i="5" s="1"/>
  <c r="G1926" i="2"/>
  <c r="H1926" i="5" s="1"/>
  <c r="G1927" i="2"/>
  <c r="H1927" i="5" s="1"/>
  <c r="G1928" i="2"/>
  <c r="H1928" i="5" s="1"/>
  <c r="G1929" i="2"/>
  <c r="H1929" i="5" s="1"/>
  <c r="G1930" i="2"/>
  <c r="H1930" i="5" s="1"/>
  <c r="G1931" i="2"/>
  <c r="H1931" i="5" s="1"/>
  <c r="G1932" i="2"/>
  <c r="H1932" i="5" s="1"/>
  <c r="G1933" i="2"/>
  <c r="H1933" i="5" s="1"/>
  <c r="G1934" i="2"/>
  <c r="H1934" i="5" s="1"/>
  <c r="G1935" i="2"/>
  <c r="H1935" i="5" s="1"/>
  <c r="G1936" i="2"/>
  <c r="H1936" i="5" s="1"/>
  <c r="G1937" i="2"/>
  <c r="H1937" i="5" s="1"/>
  <c r="G1938" i="2"/>
  <c r="H1938" i="5" s="1"/>
  <c r="G1939" i="2"/>
  <c r="H1939" i="5" s="1"/>
  <c r="G1940" i="2"/>
  <c r="H1940" i="5" s="1"/>
  <c r="G1941" i="2"/>
  <c r="H1941" i="5" s="1"/>
  <c r="G1942" i="2"/>
  <c r="H1942" i="5" s="1"/>
  <c r="G1943" i="2"/>
  <c r="H1943" i="5" s="1"/>
  <c r="G1944" i="2"/>
  <c r="H1944" i="5" s="1"/>
  <c r="G1945" i="2"/>
  <c r="H1945" i="5" s="1"/>
  <c r="G1946" i="2"/>
  <c r="H1946" i="5" s="1"/>
  <c r="G1947" i="2"/>
  <c r="H1947" i="5" s="1"/>
  <c r="G1948" i="2"/>
  <c r="H1948" i="5" s="1"/>
  <c r="G1949" i="2"/>
  <c r="H1949" i="5" s="1"/>
  <c r="G1950" i="2"/>
  <c r="H1950" i="5" s="1"/>
  <c r="G1951" i="2"/>
  <c r="H1951" i="5" s="1"/>
  <c r="G1952" i="2"/>
  <c r="H1952" i="5" s="1"/>
  <c r="G1953" i="2"/>
  <c r="H1953" i="5" s="1"/>
  <c r="G1954" i="2"/>
  <c r="H1954" i="5" s="1"/>
  <c r="G1955" i="2"/>
  <c r="H1955" i="5" s="1"/>
  <c r="G1956" i="2"/>
  <c r="H1956" i="5" s="1"/>
  <c r="G1957" i="2"/>
  <c r="H1957" i="5" s="1"/>
  <c r="G1958" i="2"/>
  <c r="H1958" i="5" s="1"/>
  <c r="G1959" i="2"/>
  <c r="H1959" i="5" s="1"/>
  <c r="G1960" i="2"/>
  <c r="H1960" i="5" s="1"/>
  <c r="G1961" i="2"/>
  <c r="H1961" i="5" s="1"/>
  <c r="G1962" i="2"/>
  <c r="H1962" i="5" s="1"/>
  <c r="G1963" i="2"/>
  <c r="H1963" i="5" s="1"/>
  <c r="G1964" i="2"/>
  <c r="H1964" i="5" s="1"/>
  <c r="G1965" i="2"/>
  <c r="H1965" i="5" s="1"/>
  <c r="G1966" i="2"/>
  <c r="H1966" i="5" s="1"/>
  <c r="G1967" i="2"/>
  <c r="H1967" i="5" s="1"/>
  <c r="G1968" i="2"/>
  <c r="H1968" i="5" s="1"/>
  <c r="G1969" i="2"/>
  <c r="H1969" i="5" s="1"/>
  <c r="G1970" i="2"/>
  <c r="H1970" i="5" s="1"/>
  <c r="G1971" i="2"/>
  <c r="H1971" i="5" s="1"/>
  <c r="G1972" i="2"/>
  <c r="H1972" i="5" s="1"/>
  <c r="G1973" i="2"/>
  <c r="H1973" i="5" s="1"/>
  <c r="G1974" i="2"/>
  <c r="H1974" i="5" s="1"/>
  <c r="G1975" i="2"/>
  <c r="H1975" i="5" s="1"/>
  <c r="G1976" i="2"/>
  <c r="H1976" i="5" s="1"/>
  <c r="G1977" i="2"/>
  <c r="H1977" i="5" s="1"/>
  <c r="G1978" i="2"/>
  <c r="H1978" i="5" s="1"/>
  <c r="G1979" i="2"/>
  <c r="H1979" i="5" s="1"/>
  <c r="G1980" i="2"/>
  <c r="H1980" i="5" s="1"/>
  <c r="G1981" i="2"/>
  <c r="H1981" i="5" s="1"/>
  <c r="G1982" i="2"/>
  <c r="H1982" i="5" s="1"/>
  <c r="G1983" i="2"/>
  <c r="H1983" i="5" s="1"/>
  <c r="G1984" i="2"/>
  <c r="H1984" i="5" s="1"/>
  <c r="G1985" i="2"/>
  <c r="H1985" i="5" s="1"/>
  <c r="G1986" i="2"/>
  <c r="H1986" i="5" s="1"/>
  <c r="G1987" i="2"/>
  <c r="H1987" i="5" s="1"/>
  <c r="G1988" i="2"/>
  <c r="H1988" i="5" s="1"/>
  <c r="G1989" i="2"/>
  <c r="H1989" i="5" s="1"/>
  <c r="G1990" i="2"/>
  <c r="H1990" i="5" s="1"/>
  <c r="G1991" i="2"/>
  <c r="H1991" i="5" s="1"/>
  <c r="G1992" i="2"/>
  <c r="H1992" i="5" s="1"/>
  <c r="G1993" i="2"/>
  <c r="H1993" i="5" s="1"/>
  <c r="G1994" i="2"/>
  <c r="H1994" i="5" s="1"/>
  <c r="G1995" i="2"/>
  <c r="H1995" i="5" s="1"/>
  <c r="G1996" i="2"/>
  <c r="H1996" i="5" s="1"/>
  <c r="G1997" i="2"/>
  <c r="H1997" i="5" s="1"/>
  <c r="G1998" i="2"/>
  <c r="H1998" i="5" s="1"/>
  <c r="G1999" i="2"/>
  <c r="H1999" i="5" s="1"/>
  <c r="G2000" i="2"/>
  <c r="H2000" i="5" s="1"/>
  <c r="G2001" i="2"/>
  <c r="H2001" i="5" s="1"/>
  <c r="G2002" i="2"/>
  <c r="H2002" i="5" s="1"/>
  <c r="G2003" i="2"/>
  <c r="H2003" i="5" s="1"/>
  <c r="G2004" i="2"/>
  <c r="H2004" i="5" s="1"/>
  <c r="G2005" i="2"/>
  <c r="H2005" i="5" s="1"/>
  <c r="G2006" i="2"/>
  <c r="H2006" i="5" s="1"/>
  <c r="G2007" i="2"/>
  <c r="H2007" i="5" s="1"/>
  <c r="G2008" i="2"/>
  <c r="H2008" i="5" s="1"/>
  <c r="G2009" i="2"/>
  <c r="H2009" i="5" s="1"/>
  <c r="G2010" i="2"/>
  <c r="H2010" i="5" s="1"/>
  <c r="G2011" i="2"/>
  <c r="H2011" i="5" s="1"/>
  <c r="G2012" i="2"/>
  <c r="H2012" i="5" s="1"/>
  <c r="G2013" i="2"/>
  <c r="H2013" i="5" s="1"/>
  <c r="G2014" i="2"/>
  <c r="H2014" i="5" s="1"/>
  <c r="G2015" i="2"/>
  <c r="H2015" i="5" s="1"/>
  <c r="G2016" i="2"/>
  <c r="H2016" i="5" s="1"/>
  <c r="G2017" i="2"/>
  <c r="H2017" i="5" s="1"/>
  <c r="G2018" i="2"/>
  <c r="H2018" i="5" s="1"/>
  <c r="G2019" i="2"/>
  <c r="H2019" i="5" s="1"/>
  <c r="G2020" i="2"/>
  <c r="H2020" i="5" s="1"/>
  <c r="G2021" i="2"/>
  <c r="H2021" i="5" s="1"/>
  <c r="G2022" i="2"/>
  <c r="H2022" i="5" s="1"/>
  <c r="G2023" i="2"/>
  <c r="H2023" i="5" s="1"/>
  <c r="G2024" i="2"/>
  <c r="H2024" i="5" s="1"/>
  <c r="G2025" i="2"/>
  <c r="H2025" i="5" s="1"/>
  <c r="G2026" i="2"/>
  <c r="H2026" i="5" s="1"/>
  <c r="G2027" i="2"/>
  <c r="H2027" i="5" s="1"/>
  <c r="G2028" i="2"/>
  <c r="H2028" i="5" s="1"/>
  <c r="G2029" i="2"/>
  <c r="H2029" i="5" s="1"/>
  <c r="G2030" i="2"/>
  <c r="H2030" i="5" s="1"/>
  <c r="G2031" i="2"/>
  <c r="H2031" i="5" s="1"/>
  <c r="G2032" i="2"/>
  <c r="H2032" i="5" s="1"/>
  <c r="G2033" i="2"/>
  <c r="H2033" i="5" s="1"/>
  <c r="G2034" i="2"/>
  <c r="H2034" i="5" s="1"/>
  <c r="G2035" i="2"/>
  <c r="H2035" i="5" s="1"/>
  <c r="G2036" i="2"/>
  <c r="H2036" i="5" s="1"/>
  <c r="G2037" i="2"/>
  <c r="H2037" i="5" s="1"/>
  <c r="G2038" i="2"/>
  <c r="H2038" i="5" s="1"/>
  <c r="G2039" i="2"/>
  <c r="H2039" i="5" s="1"/>
  <c r="G2040" i="2"/>
  <c r="H2040" i="5" s="1"/>
  <c r="G2041" i="2"/>
  <c r="H2041" i="5" s="1"/>
  <c r="G2042" i="2"/>
  <c r="H2042" i="5" s="1"/>
  <c r="G2043" i="2"/>
  <c r="H2043" i="5" s="1"/>
  <c r="G2044" i="2"/>
  <c r="H2044" i="5" s="1"/>
  <c r="G2045" i="2"/>
  <c r="H2045" i="5" s="1"/>
  <c r="G2046" i="2"/>
  <c r="H2046" i="5" s="1"/>
  <c r="G2047" i="2"/>
  <c r="H2047" i="5" s="1"/>
  <c r="G2048" i="2"/>
  <c r="H2048" i="5" s="1"/>
  <c r="G2049" i="2"/>
  <c r="H2049" i="5" s="1"/>
  <c r="G2050" i="2"/>
  <c r="H2050" i="5" s="1"/>
  <c r="G2051" i="2"/>
  <c r="H2051" i="5" s="1"/>
  <c r="G2052" i="2"/>
  <c r="H2052" i="5" s="1"/>
  <c r="G2053" i="2"/>
  <c r="H2053" i="5" s="1"/>
  <c r="G2054" i="2"/>
  <c r="H2054" i="5" s="1"/>
  <c r="G2055" i="2"/>
  <c r="H2055" i="5" s="1"/>
  <c r="G2056" i="2"/>
  <c r="H2056" i="5" s="1"/>
  <c r="G2057" i="2"/>
  <c r="H2057" i="5" s="1"/>
  <c r="G2058" i="2"/>
  <c r="H2058" i="5" s="1"/>
  <c r="G2059" i="2"/>
  <c r="H2059" i="5" s="1"/>
  <c r="G2060" i="2"/>
  <c r="H2060" i="5" s="1"/>
  <c r="G2061" i="2"/>
  <c r="H2061" i="5" s="1"/>
  <c r="G2062" i="2"/>
  <c r="H2062" i="5" s="1"/>
  <c r="G2063" i="2"/>
  <c r="H2063" i="5" s="1"/>
  <c r="G2064" i="2"/>
  <c r="H2064" i="5" s="1"/>
  <c r="G2065" i="2"/>
  <c r="H2065" i="5" s="1"/>
  <c r="G2066" i="2"/>
  <c r="H2066" i="5" s="1"/>
  <c r="G2067" i="2"/>
  <c r="H2067" i="5" s="1"/>
  <c r="G2068" i="2"/>
  <c r="H2068" i="5" s="1"/>
  <c r="G2069" i="2"/>
  <c r="H2069" i="5" s="1"/>
  <c r="G2070" i="2"/>
  <c r="H2070" i="5" s="1"/>
  <c r="G2071" i="2"/>
  <c r="H2071" i="5" s="1"/>
  <c r="G2072" i="2"/>
  <c r="H2072" i="5" s="1"/>
  <c r="G2073" i="2"/>
  <c r="H2073" i="5" s="1"/>
  <c r="G2074" i="2"/>
  <c r="H2074" i="5" s="1"/>
  <c r="G2075" i="2"/>
  <c r="H2075" i="5" s="1"/>
  <c r="G2076" i="2"/>
  <c r="H2076" i="5" s="1"/>
  <c r="G2077" i="2"/>
  <c r="H2077" i="5" s="1"/>
  <c r="G2078" i="2"/>
  <c r="H2078" i="5" s="1"/>
  <c r="G2079" i="2"/>
  <c r="H2079" i="5" s="1"/>
  <c r="G2080" i="2"/>
  <c r="H2080" i="5" s="1"/>
  <c r="G2081" i="2"/>
  <c r="H2081" i="5" s="1"/>
  <c r="G2082" i="2"/>
  <c r="H2082" i="5" s="1"/>
  <c r="G2083" i="2"/>
  <c r="H2083" i="5" s="1"/>
  <c r="G2084" i="2"/>
  <c r="H2084" i="5" s="1"/>
  <c r="G2085" i="2"/>
  <c r="H2085" i="5" s="1"/>
  <c r="G2086" i="2"/>
  <c r="H2086" i="5" s="1"/>
  <c r="G2087" i="2"/>
  <c r="H2087" i="5" s="1"/>
  <c r="G2088" i="2"/>
  <c r="H2088" i="5" s="1"/>
  <c r="G2089" i="2"/>
  <c r="H2089" i="5" s="1"/>
  <c r="G2090" i="2"/>
  <c r="H2090" i="5" s="1"/>
  <c r="G2091" i="2"/>
  <c r="H2091" i="5" s="1"/>
  <c r="G2092" i="2"/>
  <c r="H2092" i="5" s="1"/>
  <c r="G2093" i="2"/>
  <c r="H2093" i="5" s="1"/>
  <c r="G2094" i="2"/>
  <c r="H2094" i="5" s="1"/>
  <c r="G2095" i="2"/>
  <c r="H2095" i="5" s="1"/>
  <c r="G2096" i="2"/>
  <c r="H2096" i="5" s="1"/>
  <c r="G2097" i="2"/>
  <c r="H2097" i="5" s="1"/>
  <c r="G2098" i="2"/>
  <c r="H2098" i="5" s="1"/>
  <c r="G2099" i="2"/>
  <c r="H2099" i="5" s="1"/>
  <c r="G2100" i="2"/>
  <c r="H2100" i="5" s="1"/>
  <c r="G2101" i="2"/>
  <c r="H2101" i="5" s="1"/>
  <c r="G2102" i="2"/>
  <c r="H2102" i="5" s="1"/>
  <c r="G2103" i="2"/>
  <c r="H2103" i="5" s="1"/>
  <c r="G2104" i="2"/>
  <c r="H2104" i="5" s="1"/>
  <c r="G2105" i="2"/>
  <c r="H2105" i="5" s="1"/>
  <c r="G2106" i="2"/>
  <c r="H2106" i="5" s="1"/>
  <c r="G2107" i="2"/>
  <c r="H2107" i="5" s="1"/>
  <c r="G2108" i="2"/>
  <c r="H2108" i="5" s="1"/>
  <c r="G2109" i="2"/>
  <c r="H2109" i="5" s="1"/>
  <c r="G2110" i="2"/>
  <c r="H2110" i="5" s="1"/>
  <c r="G2111" i="2"/>
  <c r="H2111" i="5" s="1"/>
  <c r="G2112" i="2"/>
  <c r="H2112" i="5" s="1"/>
  <c r="G2113" i="2"/>
  <c r="H2113" i="5" s="1"/>
  <c r="G2114" i="2"/>
  <c r="H2114" i="5" s="1"/>
  <c r="G2115" i="2"/>
  <c r="H2115" i="5" s="1"/>
  <c r="G2116" i="2"/>
  <c r="H2116" i="5" s="1"/>
  <c r="G2117" i="2"/>
  <c r="H2117" i="5" s="1"/>
  <c r="G2118" i="2"/>
  <c r="H2118" i="5" s="1"/>
  <c r="G2119" i="2"/>
  <c r="H2119" i="5" s="1"/>
  <c r="G2120" i="2"/>
  <c r="H2120" i="5" s="1"/>
  <c r="G2121" i="2"/>
  <c r="H2121" i="5" s="1"/>
  <c r="G2122" i="2"/>
  <c r="H2122" i="5" s="1"/>
  <c r="G2123" i="2"/>
  <c r="H2123" i="5" s="1"/>
  <c r="G2124" i="2"/>
  <c r="H2124" i="5" s="1"/>
  <c r="G2125" i="2"/>
  <c r="H2125" i="5" s="1"/>
  <c r="G2126" i="2"/>
  <c r="H2126" i="5" s="1"/>
  <c r="G2127" i="2"/>
  <c r="H2127" i="5" s="1"/>
  <c r="G2128" i="2"/>
  <c r="H2128" i="5" s="1"/>
  <c r="G2129" i="2"/>
  <c r="H2129" i="5" s="1"/>
  <c r="G2130" i="2"/>
  <c r="H2130" i="5" s="1"/>
  <c r="G2131" i="2"/>
  <c r="H2131" i="5" s="1"/>
  <c r="G2132" i="2"/>
  <c r="H2132" i="5" s="1"/>
  <c r="G2133" i="2"/>
  <c r="H2133" i="5" s="1"/>
  <c r="G2134" i="2"/>
  <c r="H2134" i="5" s="1"/>
  <c r="G2135" i="2"/>
  <c r="H2135" i="5" s="1"/>
  <c r="G2136" i="2"/>
  <c r="H2136" i="5" s="1"/>
  <c r="G2137" i="2"/>
  <c r="H2137" i="5" s="1"/>
  <c r="G2138" i="2"/>
  <c r="H2138" i="5" s="1"/>
  <c r="G2139" i="2"/>
  <c r="H2139" i="5" s="1"/>
  <c r="G2140" i="2"/>
  <c r="H2140" i="5" s="1"/>
  <c r="G2141" i="2"/>
  <c r="H2141" i="5" s="1"/>
  <c r="G2142" i="2"/>
  <c r="H2142" i="5" s="1"/>
  <c r="G2143" i="2"/>
  <c r="H2143" i="5" s="1"/>
  <c r="G2144" i="2"/>
  <c r="H2144" i="5" s="1"/>
  <c r="G2145" i="2"/>
  <c r="H2145" i="5" s="1"/>
  <c r="G2146" i="2"/>
  <c r="H2146" i="5" s="1"/>
  <c r="G2147" i="2"/>
  <c r="H2147" i="5" s="1"/>
  <c r="G2148" i="2"/>
  <c r="H2148" i="5" s="1"/>
  <c r="G2149" i="2"/>
  <c r="H2149" i="5" s="1"/>
  <c r="G2150" i="2"/>
  <c r="H2150" i="5" s="1"/>
  <c r="G2151" i="2"/>
  <c r="H2151" i="5" s="1"/>
  <c r="G2152" i="2"/>
  <c r="H2152" i="5" s="1"/>
  <c r="G2153" i="2"/>
  <c r="H2153" i="5" s="1"/>
  <c r="G2154" i="2"/>
  <c r="H2154" i="5" s="1"/>
  <c r="G2155" i="2"/>
  <c r="H2155" i="5" s="1"/>
  <c r="G2156" i="2"/>
  <c r="H2156" i="5" s="1"/>
  <c r="G2157" i="2"/>
  <c r="H2157" i="5" s="1"/>
  <c r="G2158" i="2"/>
  <c r="H2158" i="5" s="1"/>
  <c r="G2159" i="2"/>
  <c r="H2159" i="5" s="1"/>
  <c r="G2160" i="2"/>
  <c r="H2160" i="5" s="1"/>
  <c r="G2161" i="2"/>
  <c r="H2161" i="5" s="1"/>
  <c r="G2162" i="2"/>
  <c r="H2162" i="5" s="1"/>
  <c r="G2163" i="2"/>
  <c r="H2163" i="5" s="1"/>
  <c r="G2164" i="2"/>
  <c r="H2164" i="5" s="1"/>
  <c r="G2165" i="2"/>
  <c r="H2165" i="5" s="1"/>
  <c r="G2166" i="2"/>
  <c r="H2166" i="5" s="1"/>
  <c r="G2167" i="2"/>
  <c r="H2167" i="5" s="1"/>
  <c r="G2168" i="2"/>
  <c r="H2168" i="5" s="1"/>
  <c r="G2169" i="2"/>
  <c r="H2169" i="5" s="1"/>
  <c r="G2170" i="2"/>
  <c r="H2170" i="5" s="1"/>
  <c r="G2171" i="2"/>
  <c r="H2171" i="5" s="1"/>
  <c r="G2172" i="2"/>
  <c r="H2172" i="5" s="1"/>
  <c r="G2173" i="2"/>
  <c r="H2173" i="5" s="1"/>
  <c r="G2174" i="2"/>
  <c r="H2174" i="5" s="1"/>
  <c r="G2175" i="2"/>
  <c r="H2175" i="5" s="1"/>
  <c r="G2176" i="2"/>
  <c r="H2176" i="5" s="1"/>
  <c r="G2177" i="2"/>
  <c r="H2177" i="5" s="1"/>
  <c r="G2178" i="2"/>
  <c r="H2178" i="5" s="1"/>
  <c r="G2179" i="2"/>
  <c r="H2179" i="5" s="1"/>
  <c r="G2180" i="2"/>
  <c r="H2180" i="5" s="1"/>
  <c r="G2181" i="2"/>
  <c r="H2181" i="5" s="1"/>
  <c r="G2182" i="2"/>
  <c r="H2182" i="5" s="1"/>
  <c r="G2183" i="2"/>
  <c r="H2183" i="5" s="1"/>
  <c r="G2184" i="2"/>
  <c r="H2184" i="5" s="1"/>
  <c r="G2185" i="2"/>
  <c r="H2185" i="5" s="1"/>
  <c r="G2186" i="2"/>
  <c r="H2186" i="5" s="1"/>
  <c r="G2187" i="2"/>
  <c r="H2187" i="5" s="1"/>
  <c r="G2188" i="2"/>
  <c r="H2188" i="5" s="1"/>
  <c r="G2189" i="2"/>
  <c r="H2189" i="5" s="1"/>
  <c r="G2190" i="2"/>
  <c r="H2190" i="5" s="1"/>
  <c r="G2191" i="2"/>
  <c r="H2191" i="5" s="1"/>
  <c r="G2192" i="2"/>
  <c r="H2192" i="5" s="1"/>
  <c r="G2193" i="2"/>
  <c r="H2193" i="5" s="1"/>
  <c r="G2194" i="2"/>
  <c r="H2194" i="5" s="1"/>
  <c r="G2195" i="2"/>
  <c r="H2195" i="5" s="1"/>
  <c r="G2196" i="2"/>
  <c r="H2196" i="5" s="1"/>
  <c r="G2197" i="2"/>
  <c r="H2197" i="5" s="1"/>
  <c r="G2198" i="2"/>
  <c r="H2198" i="5" s="1"/>
  <c r="G2199" i="2"/>
  <c r="H2199" i="5" s="1"/>
  <c r="G2200" i="2"/>
  <c r="H2200" i="5" s="1"/>
  <c r="G2201" i="2"/>
  <c r="H2201" i="5" s="1"/>
  <c r="G2202" i="2"/>
  <c r="H2202" i="5" s="1"/>
  <c r="G2203" i="2"/>
  <c r="H2203" i="5" s="1"/>
  <c r="G2204" i="2"/>
  <c r="H2204" i="5" s="1"/>
  <c r="G2205" i="2"/>
  <c r="H2205" i="5" s="1"/>
  <c r="G2206" i="2"/>
  <c r="H2206" i="5" s="1"/>
  <c r="G2207" i="2"/>
  <c r="H2207" i="5" s="1"/>
  <c r="G2208" i="2"/>
  <c r="H2208" i="5" s="1"/>
  <c r="G2209" i="2"/>
  <c r="H2209" i="5" s="1"/>
  <c r="G2210" i="2"/>
  <c r="H2210" i="5" s="1"/>
  <c r="G2211" i="2"/>
  <c r="H2211" i="5" s="1"/>
  <c r="G2212" i="2"/>
  <c r="H2212" i="5" s="1"/>
  <c r="G2213" i="2"/>
  <c r="H2213" i="5" s="1"/>
  <c r="G2214" i="2"/>
  <c r="H2214" i="5" s="1"/>
  <c r="G2215" i="2"/>
  <c r="H2215" i="5" s="1"/>
  <c r="G2216" i="2"/>
  <c r="H2216" i="5" s="1"/>
  <c r="G2217" i="2"/>
  <c r="H2217" i="5" s="1"/>
  <c r="G2218" i="2"/>
  <c r="H2218" i="5" s="1"/>
  <c r="G2219" i="2"/>
  <c r="H2219" i="5" s="1"/>
  <c r="G2220" i="2"/>
  <c r="H2220" i="5" s="1"/>
  <c r="G2221" i="2"/>
  <c r="H2221" i="5" s="1"/>
  <c r="G2222" i="2"/>
  <c r="H2222" i="5" s="1"/>
  <c r="G2223" i="2"/>
  <c r="H2223" i="5" s="1"/>
  <c r="G2224" i="2"/>
  <c r="H2224" i="5" s="1"/>
  <c r="G2225" i="2"/>
  <c r="H2225" i="5" s="1"/>
  <c r="G2226" i="2"/>
  <c r="H2226" i="5" s="1"/>
  <c r="G2227" i="2"/>
  <c r="H2227" i="5" s="1"/>
  <c r="G2228" i="2"/>
  <c r="H2228" i="5" s="1"/>
  <c r="G2229" i="2"/>
  <c r="H2229" i="5" s="1"/>
  <c r="G2230" i="2"/>
  <c r="H2230" i="5" s="1"/>
  <c r="G2231" i="2"/>
  <c r="H2231" i="5" s="1"/>
  <c r="G2232" i="2"/>
  <c r="H2232" i="5" s="1"/>
  <c r="G2233" i="2"/>
  <c r="H2233" i="5" s="1"/>
  <c r="G2234" i="2"/>
  <c r="H2234" i="5" s="1"/>
  <c r="G2235" i="2"/>
  <c r="H2235" i="5" s="1"/>
  <c r="G2236" i="2"/>
  <c r="H2236" i="5" s="1"/>
  <c r="G2237" i="2"/>
  <c r="H2237" i="5" s="1"/>
  <c r="G2238" i="2"/>
  <c r="H2238" i="5" s="1"/>
  <c r="G2239" i="2"/>
  <c r="H2239" i="5" s="1"/>
  <c r="G2240" i="2"/>
  <c r="H2240" i="5" s="1"/>
  <c r="G2241" i="2"/>
  <c r="H2241" i="5" s="1"/>
  <c r="G2242" i="2"/>
  <c r="H2242" i="5" s="1"/>
  <c r="G2243" i="2"/>
  <c r="H2243" i="5" s="1"/>
  <c r="G2244" i="2"/>
  <c r="H2244" i="5" s="1"/>
  <c r="G2245" i="2"/>
  <c r="H2245" i="5" s="1"/>
  <c r="G2246" i="2"/>
  <c r="H2246" i="5" s="1"/>
  <c r="G2247" i="2"/>
  <c r="H2247" i="5" s="1"/>
  <c r="G2248" i="2"/>
  <c r="H2248" i="5" s="1"/>
  <c r="G2249" i="2"/>
  <c r="H2249" i="5" s="1"/>
  <c r="G2250" i="2"/>
  <c r="H2250" i="5" s="1"/>
  <c r="G2251" i="2"/>
  <c r="H2251" i="5" s="1"/>
  <c r="G2252" i="2"/>
  <c r="H2252" i="5" s="1"/>
  <c r="G2253" i="2"/>
  <c r="H2253" i="5" s="1"/>
  <c r="G2254" i="2"/>
  <c r="H2254" i="5" s="1"/>
  <c r="G2255" i="2"/>
  <c r="H2255" i="5" s="1"/>
  <c r="G2256" i="2"/>
  <c r="H2256" i="5" s="1"/>
  <c r="G2257" i="2"/>
  <c r="H2257" i="5" s="1"/>
  <c r="G2258" i="2"/>
  <c r="H2258" i="5" s="1"/>
  <c r="G2259" i="2"/>
  <c r="H2259" i="5" s="1"/>
  <c r="G2260" i="2"/>
  <c r="H2260" i="5" s="1"/>
  <c r="G2261" i="2"/>
  <c r="H2261" i="5" s="1"/>
  <c r="G2262" i="2"/>
  <c r="H2262" i="5" s="1"/>
  <c r="G2263" i="2"/>
  <c r="H2263" i="5" s="1"/>
  <c r="G2264" i="2"/>
  <c r="H2264" i="5" s="1"/>
  <c r="G2265" i="2"/>
  <c r="H2265" i="5" s="1"/>
  <c r="G2266" i="2"/>
  <c r="H2266" i="5" s="1"/>
  <c r="G2267" i="2"/>
  <c r="H2267" i="5" s="1"/>
  <c r="G2268" i="2"/>
  <c r="H2268" i="5" s="1"/>
  <c r="G2269" i="2"/>
  <c r="H2269" i="5" s="1"/>
  <c r="G2270" i="2"/>
  <c r="H2270" i="5" s="1"/>
  <c r="G2271" i="2"/>
  <c r="H2271" i="5" s="1"/>
  <c r="G2272" i="2"/>
  <c r="H2272" i="5" s="1"/>
  <c r="G2273" i="2"/>
  <c r="H2273" i="5" s="1"/>
  <c r="G2274" i="2"/>
  <c r="H2274" i="5" s="1"/>
  <c r="G2275" i="2"/>
  <c r="H2275" i="5" s="1"/>
  <c r="G2276" i="2"/>
  <c r="H2276" i="5" s="1"/>
  <c r="G2277" i="2"/>
  <c r="H2277" i="5" s="1"/>
  <c r="G2278" i="2"/>
  <c r="H2278" i="5" s="1"/>
  <c r="G2279" i="2"/>
  <c r="H2279" i="5" s="1"/>
  <c r="G2280" i="2"/>
  <c r="H2280" i="5" s="1"/>
  <c r="G2281" i="2"/>
  <c r="H2281" i="5" s="1"/>
  <c r="G2282" i="2"/>
  <c r="H2282" i="5" s="1"/>
  <c r="G2283" i="2"/>
  <c r="H2283" i="5" s="1"/>
  <c r="G2284" i="2"/>
  <c r="H2284" i="5" s="1"/>
  <c r="G2285" i="2"/>
  <c r="H2285" i="5" s="1"/>
  <c r="G2286" i="2"/>
  <c r="H2286" i="5" s="1"/>
  <c r="G2287" i="2"/>
  <c r="H2287" i="5" s="1"/>
  <c r="G2288" i="2"/>
  <c r="H2288" i="5" s="1"/>
  <c r="G2289" i="2"/>
  <c r="H2289" i="5" s="1"/>
  <c r="G2290" i="2"/>
  <c r="H2290" i="5" s="1"/>
  <c r="G2291" i="2"/>
  <c r="H2291" i="5" s="1"/>
  <c r="G2292" i="2"/>
  <c r="H2292" i="5" s="1"/>
  <c r="G2293" i="2"/>
  <c r="H2293" i="5" s="1"/>
  <c r="G2294" i="2"/>
  <c r="H2294" i="5" s="1"/>
  <c r="G2295" i="2"/>
  <c r="H2295" i="5" s="1"/>
  <c r="G2296" i="2"/>
  <c r="H2296" i="5" s="1"/>
  <c r="G2297" i="2"/>
  <c r="H2297" i="5" s="1"/>
  <c r="G2298" i="2"/>
  <c r="H2298" i="5" s="1"/>
  <c r="G2299" i="2"/>
  <c r="H2299" i="5" s="1"/>
  <c r="G2300" i="2"/>
  <c r="H2300" i="5" s="1"/>
  <c r="G2301" i="2"/>
  <c r="H2301" i="5" s="1"/>
  <c r="G2302" i="2"/>
  <c r="H2302" i="5" s="1"/>
  <c r="G2303" i="2"/>
  <c r="H2303" i="5" s="1"/>
  <c r="G2304" i="2"/>
  <c r="H2304" i="5" s="1"/>
  <c r="G2305" i="2"/>
  <c r="H2305" i="5" s="1"/>
  <c r="G2306" i="2"/>
  <c r="H2306" i="5" s="1"/>
  <c r="G2307" i="2"/>
  <c r="H2307" i="5" s="1"/>
  <c r="G2308" i="2"/>
  <c r="H2308" i="5" s="1"/>
  <c r="G2309" i="2"/>
  <c r="H2309" i="5" s="1"/>
  <c r="G2310" i="2"/>
  <c r="H2310" i="5" s="1"/>
  <c r="G2311" i="2"/>
  <c r="H2311" i="5" s="1"/>
  <c r="G2312" i="2"/>
  <c r="H2312" i="5" s="1"/>
  <c r="G2313" i="2"/>
  <c r="H2313" i="5" s="1"/>
  <c r="G2314" i="2"/>
  <c r="H2314" i="5" s="1"/>
  <c r="G2315" i="2"/>
  <c r="H2315" i="5" s="1"/>
  <c r="G2316" i="2"/>
  <c r="H2316" i="5" s="1"/>
  <c r="G2317" i="2"/>
  <c r="H2317" i="5" s="1"/>
  <c r="G2318" i="2"/>
  <c r="H2318" i="5" s="1"/>
  <c r="G2319" i="2"/>
  <c r="H2319" i="5" s="1"/>
  <c r="G2320" i="2"/>
  <c r="H2320" i="5" s="1"/>
  <c r="G2321" i="2"/>
  <c r="H2321" i="5" s="1"/>
  <c r="G2322" i="2"/>
  <c r="H2322" i="5" s="1"/>
  <c r="G2323" i="2"/>
  <c r="H2323" i="5" s="1"/>
  <c r="G2324" i="2"/>
  <c r="H2324" i="5" s="1"/>
  <c r="G2325" i="2"/>
  <c r="H2325" i="5" s="1"/>
  <c r="G2326" i="2"/>
  <c r="H2326" i="5" s="1"/>
  <c r="G2327" i="2"/>
  <c r="H2327" i="5" s="1"/>
  <c r="G2328" i="2"/>
  <c r="H2328" i="5" s="1"/>
  <c r="G2329" i="2"/>
  <c r="H2329" i="5" s="1"/>
  <c r="G2330" i="2"/>
  <c r="H2330" i="5" s="1"/>
  <c r="G2331" i="2"/>
  <c r="H2331" i="5" s="1"/>
  <c r="G2332" i="2"/>
  <c r="H2332" i="5" s="1"/>
  <c r="G2333" i="2"/>
  <c r="H2333" i="5" s="1"/>
  <c r="G2334" i="2"/>
  <c r="H2334" i="5" s="1"/>
  <c r="G2335" i="2"/>
  <c r="H2335" i="5" s="1"/>
  <c r="G2336" i="2"/>
  <c r="H2336" i="5" s="1"/>
  <c r="M2" i="2"/>
  <c r="H2" i="2" s="1"/>
  <c r="I2" i="5" s="1"/>
  <c r="D3" i="2"/>
  <c r="E3" i="5" s="1"/>
  <c r="D4" i="2"/>
  <c r="E4" i="5" s="1"/>
  <c r="D5" i="2"/>
  <c r="E5" i="5" s="1"/>
  <c r="D6" i="2"/>
  <c r="E6" i="5" s="1"/>
  <c r="D7" i="2"/>
  <c r="E7" i="5" s="1"/>
  <c r="D8" i="2"/>
  <c r="E8" i="5" s="1"/>
  <c r="D9" i="2"/>
  <c r="E9" i="5" s="1"/>
  <c r="D10" i="2"/>
  <c r="E10" i="5" s="1"/>
  <c r="D11" i="2"/>
  <c r="E11" i="5" s="1"/>
  <c r="D12" i="2"/>
  <c r="E12" i="5" s="1"/>
  <c r="D13" i="2"/>
  <c r="E13" i="5" s="1"/>
  <c r="D14" i="2"/>
  <c r="E14" i="5" s="1"/>
  <c r="D15" i="2"/>
  <c r="E15" i="5" s="1"/>
  <c r="D16" i="2"/>
  <c r="E16" i="5" s="1"/>
  <c r="D17" i="2"/>
  <c r="E17" i="5" s="1"/>
  <c r="D18" i="2"/>
  <c r="E18" i="5" s="1"/>
  <c r="D19" i="2"/>
  <c r="E19" i="5" s="1"/>
  <c r="D20" i="2"/>
  <c r="E20" i="5" s="1"/>
  <c r="D21" i="2"/>
  <c r="E21" i="5" s="1"/>
  <c r="D22" i="2"/>
  <c r="E22" i="5" s="1"/>
  <c r="D23" i="2"/>
  <c r="E23" i="5" s="1"/>
  <c r="D24" i="2"/>
  <c r="E24" i="5" s="1"/>
  <c r="D25" i="2"/>
  <c r="E25" i="5" s="1"/>
  <c r="D26" i="2"/>
  <c r="E26" i="5" s="1"/>
  <c r="D27" i="2"/>
  <c r="E27" i="5" s="1"/>
  <c r="D28" i="2"/>
  <c r="E28" i="5" s="1"/>
  <c r="D29" i="2"/>
  <c r="E29" i="5" s="1"/>
  <c r="D30" i="2"/>
  <c r="E30" i="5" s="1"/>
  <c r="D31" i="2"/>
  <c r="E31" i="5" s="1"/>
  <c r="D32" i="2"/>
  <c r="E32" i="5" s="1"/>
  <c r="D33" i="2"/>
  <c r="E33" i="5" s="1"/>
  <c r="D34" i="2"/>
  <c r="E34" i="5" s="1"/>
  <c r="D35" i="2"/>
  <c r="E35" i="5" s="1"/>
  <c r="D36" i="2"/>
  <c r="E36" i="5" s="1"/>
  <c r="D37" i="2"/>
  <c r="E37" i="5" s="1"/>
  <c r="D38" i="2"/>
  <c r="E38" i="5" s="1"/>
  <c r="D39" i="2"/>
  <c r="E39" i="5" s="1"/>
  <c r="D40" i="2"/>
  <c r="E40" i="5" s="1"/>
  <c r="D41" i="2"/>
  <c r="E41" i="5" s="1"/>
  <c r="D42" i="2"/>
  <c r="E42" i="5" s="1"/>
  <c r="D43" i="2"/>
  <c r="E43" i="5" s="1"/>
  <c r="D44" i="2"/>
  <c r="E44" i="5" s="1"/>
  <c r="D45" i="2"/>
  <c r="E45" i="5" s="1"/>
  <c r="D46" i="2"/>
  <c r="E46" i="5" s="1"/>
  <c r="D47" i="2"/>
  <c r="E47" i="5" s="1"/>
  <c r="D48" i="2"/>
  <c r="E48" i="5" s="1"/>
  <c r="D49" i="2"/>
  <c r="E49" i="5" s="1"/>
  <c r="D50" i="2"/>
  <c r="E50" i="5" s="1"/>
  <c r="D51" i="2"/>
  <c r="E51" i="5" s="1"/>
  <c r="D52" i="2"/>
  <c r="E52" i="5" s="1"/>
  <c r="D53" i="2"/>
  <c r="E53" i="5" s="1"/>
  <c r="D54" i="2"/>
  <c r="E54" i="5" s="1"/>
  <c r="D55" i="2"/>
  <c r="E55" i="5" s="1"/>
  <c r="D56" i="2"/>
  <c r="E56" i="5" s="1"/>
  <c r="D57" i="2"/>
  <c r="E57" i="5" s="1"/>
  <c r="D58" i="2"/>
  <c r="E58" i="5" s="1"/>
  <c r="D59" i="2"/>
  <c r="E59" i="5" s="1"/>
  <c r="D60" i="2"/>
  <c r="E60" i="5" s="1"/>
  <c r="D61" i="2"/>
  <c r="E61" i="5" s="1"/>
  <c r="D62" i="2"/>
  <c r="E62" i="5" s="1"/>
  <c r="D63" i="2"/>
  <c r="E63" i="5" s="1"/>
  <c r="D64" i="2"/>
  <c r="E64" i="5" s="1"/>
  <c r="D65" i="2"/>
  <c r="E65" i="5" s="1"/>
  <c r="D66" i="2"/>
  <c r="E66" i="5" s="1"/>
  <c r="D67" i="2"/>
  <c r="E67" i="5" s="1"/>
  <c r="D68" i="2"/>
  <c r="E68" i="5" s="1"/>
  <c r="D69" i="2"/>
  <c r="E69" i="5" s="1"/>
  <c r="D70" i="2"/>
  <c r="E70" i="5" s="1"/>
  <c r="D71" i="2"/>
  <c r="E71" i="5" s="1"/>
  <c r="D72" i="2"/>
  <c r="E72" i="5" s="1"/>
  <c r="D73" i="2"/>
  <c r="E73" i="5" s="1"/>
  <c r="D74" i="2"/>
  <c r="E74" i="5" s="1"/>
  <c r="D75" i="2"/>
  <c r="E75" i="5" s="1"/>
  <c r="D76" i="2"/>
  <c r="E76" i="5" s="1"/>
  <c r="D77" i="2"/>
  <c r="E77" i="5" s="1"/>
  <c r="D78" i="2"/>
  <c r="E78" i="5" s="1"/>
  <c r="D79" i="2"/>
  <c r="E79" i="5" s="1"/>
  <c r="D80" i="2"/>
  <c r="E80" i="5" s="1"/>
  <c r="D81" i="2"/>
  <c r="E81" i="5" s="1"/>
  <c r="D82" i="2"/>
  <c r="E82" i="5" s="1"/>
  <c r="D83" i="2"/>
  <c r="E83" i="5" s="1"/>
  <c r="D84" i="2"/>
  <c r="E84" i="5" s="1"/>
  <c r="D85" i="2"/>
  <c r="E85" i="5" s="1"/>
  <c r="D86" i="2"/>
  <c r="E86" i="5" s="1"/>
  <c r="D87" i="2"/>
  <c r="E87" i="5" s="1"/>
  <c r="D88" i="2"/>
  <c r="E88" i="5" s="1"/>
  <c r="D89" i="2"/>
  <c r="E89" i="5" s="1"/>
  <c r="D90" i="2"/>
  <c r="E90" i="5" s="1"/>
  <c r="D91" i="2"/>
  <c r="E91" i="5" s="1"/>
  <c r="D92" i="2"/>
  <c r="E92" i="5" s="1"/>
  <c r="D93" i="2"/>
  <c r="E93" i="5" s="1"/>
  <c r="D94" i="2"/>
  <c r="E94" i="5" s="1"/>
  <c r="D95" i="2"/>
  <c r="E95" i="5" s="1"/>
  <c r="D96" i="2"/>
  <c r="E96" i="5" s="1"/>
  <c r="D97" i="2"/>
  <c r="E97" i="5" s="1"/>
  <c r="D98" i="2"/>
  <c r="E98" i="5" s="1"/>
  <c r="D99" i="2"/>
  <c r="E99" i="5" s="1"/>
  <c r="D100" i="2"/>
  <c r="E100" i="5" s="1"/>
  <c r="D101" i="2"/>
  <c r="E101" i="5" s="1"/>
  <c r="D102" i="2"/>
  <c r="E102" i="5" s="1"/>
  <c r="D103" i="2"/>
  <c r="E103" i="5" s="1"/>
  <c r="D104" i="2"/>
  <c r="E104" i="5" s="1"/>
  <c r="D105" i="2"/>
  <c r="E105" i="5" s="1"/>
  <c r="D106" i="2"/>
  <c r="E106" i="5" s="1"/>
  <c r="D107" i="2"/>
  <c r="E107" i="5" s="1"/>
  <c r="D108" i="2"/>
  <c r="E108" i="5" s="1"/>
  <c r="D109" i="2"/>
  <c r="E109" i="5" s="1"/>
  <c r="D110" i="2"/>
  <c r="E110" i="5" s="1"/>
  <c r="D111" i="2"/>
  <c r="E111" i="5" s="1"/>
  <c r="D112" i="2"/>
  <c r="E112" i="5" s="1"/>
  <c r="D113" i="2"/>
  <c r="E113" i="5" s="1"/>
  <c r="D114" i="2"/>
  <c r="E114" i="5" s="1"/>
  <c r="D115" i="2"/>
  <c r="E115" i="5" s="1"/>
  <c r="D116" i="2"/>
  <c r="E116" i="5" s="1"/>
  <c r="D117" i="2"/>
  <c r="E117" i="5" s="1"/>
  <c r="D118" i="2"/>
  <c r="E118" i="5" s="1"/>
  <c r="D119" i="2"/>
  <c r="E119" i="5" s="1"/>
  <c r="D120" i="2"/>
  <c r="E120" i="5" s="1"/>
  <c r="D121" i="2"/>
  <c r="E121" i="5" s="1"/>
  <c r="D122" i="2"/>
  <c r="E122" i="5" s="1"/>
  <c r="D123" i="2"/>
  <c r="E123" i="5" s="1"/>
  <c r="D124" i="2"/>
  <c r="E124" i="5" s="1"/>
  <c r="D125" i="2"/>
  <c r="E125" i="5" s="1"/>
  <c r="D126" i="2"/>
  <c r="E126" i="5" s="1"/>
  <c r="D127" i="2"/>
  <c r="E127" i="5" s="1"/>
  <c r="D128" i="2"/>
  <c r="E128" i="5" s="1"/>
  <c r="D129" i="2"/>
  <c r="E129" i="5" s="1"/>
  <c r="D130" i="2"/>
  <c r="E130" i="5" s="1"/>
  <c r="D131" i="2"/>
  <c r="E131" i="5" s="1"/>
  <c r="D132" i="2"/>
  <c r="E132" i="5" s="1"/>
  <c r="D133" i="2"/>
  <c r="E133" i="5" s="1"/>
  <c r="D134" i="2"/>
  <c r="E134" i="5" s="1"/>
  <c r="D135" i="2"/>
  <c r="E135" i="5" s="1"/>
  <c r="D136" i="2"/>
  <c r="E136" i="5" s="1"/>
  <c r="D137" i="2"/>
  <c r="E137" i="5" s="1"/>
  <c r="D138" i="2"/>
  <c r="E138" i="5" s="1"/>
  <c r="D139" i="2"/>
  <c r="E139" i="5" s="1"/>
  <c r="D140" i="2"/>
  <c r="E140" i="5" s="1"/>
  <c r="D141" i="2"/>
  <c r="E141" i="5" s="1"/>
  <c r="D142" i="2"/>
  <c r="E142" i="5" s="1"/>
  <c r="D143" i="2"/>
  <c r="E143" i="5" s="1"/>
  <c r="D144" i="2"/>
  <c r="E144" i="5" s="1"/>
  <c r="D145" i="2"/>
  <c r="E145" i="5" s="1"/>
  <c r="D146" i="2"/>
  <c r="E146" i="5" s="1"/>
  <c r="D147" i="2"/>
  <c r="E147" i="5" s="1"/>
  <c r="D148" i="2"/>
  <c r="E148" i="5" s="1"/>
  <c r="D149" i="2"/>
  <c r="E149" i="5" s="1"/>
  <c r="D150" i="2"/>
  <c r="E150" i="5" s="1"/>
  <c r="D151" i="2"/>
  <c r="E151" i="5" s="1"/>
  <c r="D152" i="2"/>
  <c r="E152" i="5" s="1"/>
  <c r="D153" i="2"/>
  <c r="E153" i="5" s="1"/>
  <c r="D154" i="2"/>
  <c r="E154" i="5" s="1"/>
  <c r="D155" i="2"/>
  <c r="E155" i="5" s="1"/>
  <c r="D156" i="2"/>
  <c r="E156" i="5" s="1"/>
  <c r="D157" i="2"/>
  <c r="E157" i="5" s="1"/>
  <c r="D158" i="2"/>
  <c r="E158" i="5" s="1"/>
  <c r="D159" i="2"/>
  <c r="E159" i="5" s="1"/>
  <c r="D160" i="2"/>
  <c r="E160" i="5" s="1"/>
  <c r="D161" i="2"/>
  <c r="E161" i="5" s="1"/>
  <c r="D162" i="2"/>
  <c r="E162" i="5" s="1"/>
  <c r="D163" i="2"/>
  <c r="E163" i="5" s="1"/>
  <c r="D164" i="2"/>
  <c r="E164" i="5" s="1"/>
  <c r="D165" i="2"/>
  <c r="E165" i="5" s="1"/>
  <c r="D166" i="2"/>
  <c r="E166" i="5" s="1"/>
  <c r="D167" i="2"/>
  <c r="E167" i="5" s="1"/>
  <c r="D168" i="2"/>
  <c r="E168" i="5" s="1"/>
  <c r="D169" i="2"/>
  <c r="E169" i="5" s="1"/>
  <c r="D170" i="2"/>
  <c r="E170" i="5" s="1"/>
  <c r="D171" i="2"/>
  <c r="E171" i="5" s="1"/>
  <c r="D172" i="2"/>
  <c r="E172" i="5" s="1"/>
  <c r="D173" i="2"/>
  <c r="E173" i="5" s="1"/>
  <c r="D174" i="2"/>
  <c r="E174" i="5" s="1"/>
  <c r="D175" i="2"/>
  <c r="E175" i="5" s="1"/>
  <c r="D176" i="2"/>
  <c r="E176" i="5" s="1"/>
  <c r="D177" i="2"/>
  <c r="E177" i="5" s="1"/>
  <c r="D178" i="2"/>
  <c r="E178" i="5" s="1"/>
  <c r="D179" i="2"/>
  <c r="E179" i="5" s="1"/>
  <c r="D180" i="2"/>
  <c r="E180" i="5" s="1"/>
  <c r="D181" i="2"/>
  <c r="E181" i="5" s="1"/>
  <c r="D182" i="2"/>
  <c r="E182" i="5" s="1"/>
  <c r="D183" i="2"/>
  <c r="E183" i="5" s="1"/>
  <c r="D184" i="2"/>
  <c r="E184" i="5" s="1"/>
  <c r="D185" i="2"/>
  <c r="E185" i="5" s="1"/>
  <c r="D186" i="2"/>
  <c r="E186" i="5" s="1"/>
  <c r="D187" i="2"/>
  <c r="E187" i="5" s="1"/>
  <c r="D188" i="2"/>
  <c r="E188" i="5" s="1"/>
  <c r="D189" i="2"/>
  <c r="E189" i="5" s="1"/>
  <c r="D190" i="2"/>
  <c r="E190" i="5" s="1"/>
  <c r="D191" i="2"/>
  <c r="E191" i="5" s="1"/>
  <c r="D192" i="2"/>
  <c r="E192" i="5" s="1"/>
  <c r="D193" i="2"/>
  <c r="E193" i="5" s="1"/>
  <c r="D194" i="2"/>
  <c r="E194" i="5" s="1"/>
  <c r="D195" i="2"/>
  <c r="E195" i="5" s="1"/>
  <c r="D196" i="2"/>
  <c r="E196" i="5" s="1"/>
  <c r="D197" i="2"/>
  <c r="E197" i="5" s="1"/>
  <c r="D198" i="2"/>
  <c r="E198" i="5" s="1"/>
  <c r="D199" i="2"/>
  <c r="E199" i="5" s="1"/>
  <c r="D200" i="2"/>
  <c r="E200" i="5" s="1"/>
  <c r="D201" i="2"/>
  <c r="E201" i="5" s="1"/>
  <c r="D202" i="2"/>
  <c r="E202" i="5" s="1"/>
  <c r="D203" i="2"/>
  <c r="E203" i="5" s="1"/>
  <c r="D204" i="2"/>
  <c r="E204" i="5" s="1"/>
  <c r="D205" i="2"/>
  <c r="E205" i="5" s="1"/>
  <c r="D206" i="2"/>
  <c r="E206" i="5" s="1"/>
  <c r="D207" i="2"/>
  <c r="E207" i="5" s="1"/>
  <c r="D208" i="2"/>
  <c r="E208" i="5" s="1"/>
  <c r="D209" i="2"/>
  <c r="E209" i="5" s="1"/>
  <c r="D210" i="2"/>
  <c r="E210" i="5" s="1"/>
  <c r="D211" i="2"/>
  <c r="E211" i="5" s="1"/>
  <c r="D212" i="2"/>
  <c r="E212" i="5" s="1"/>
  <c r="D213" i="2"/>
  <c r="E213" i="5" s="1"/>
  <c r="D214" i="2"/>
  <c r="E214" i="5" s="1"/>
  <c r="D215" i="2"/>
  <c r="E215" i="5" s="1"/>
  <c r="D216" i="2"/>
  <c r="E216" i="5" s="1"/>
  <c r="D217" i="2"/>
  <c r="E217" i="5" s="1"/>
  <c r="D218" i="2"/>
  <c r="E218" i="5" s="1"/>
  <c r="D219" i="2"/>
  <c r="E219" i="5" s="1"/>
  <c r="D220" i="2"/>
  <c r="E220" i="5" s="1"/>
  <c r="D221" i="2"/>
  <c r="E221" i="5" s="1"/>
  <c r="D222" i="2"/>
  <c r="E222" i="5" s="1"/>
  <c r="D223" i="2"/>
  <c r="E223" i="5" s="1"/>
  <c r="D224" i="2"/>
  <c r="E224" i="5" s="1"/>
  <c r="D225" i="2"/>
  <c r="E225" i="5" s="1"/>
  <c r="D226" i="2"/>
  <c r="E226" i="5" s="1"/>
  <c r="D227" i="2"/>
  <c r="E227" i="5" s="1"/>
  <c r="D228" i="2"/>
  <c r="E228" i="5" s="1"/>
  <c r="D229" i="2"/>
  <c r="E229" i="5" s="1"/>
  <c r="D230" i="2"/>
  <c r="E230" i="5" s="1"/>
  <c r="D231" i="2"/>
  <c r="E231" i="5" s="1"/>
  <c r="D232" i="2"/>
  <c r="E232" i="5" s="1"/>
  <c r="D233" i="2"/>
  <c r="E233" i="5" s="1"/>
  <c r="D234" i="2"/>
  <c r="E234" i="5" s="1"/>
  <c r="D235" i="2"/>
  <c r="E235" i="5" s="1"/>
  <c r="D236" i="2"/>
  <c r="E236" i="5" s="1"/>
  <c r="D237" i="2"/>
  <c r="E237" i="5" s="1"/>
  <c r="D238" i="2"/>
  <c r="E238" i="5" s="1"/>
  <c r="D239" i="2"/>
  <c r="E239" i="5" s="1"/>
  <c r="D240" i="2"/>
  <c r="E240" i="5" s="1"/>
  <c r="D241" i="2"/>
  <c r="E241" i="5" s="1"/>
  <c r="D242" i="2"/>
  <c r="E242" i="5" s="1"/>
  <c r="D243" i="2"/>
  <c r="E243" i="5" s="1"/>
  <c r="D244" i="2"/>
  <c r="E244" i="5" s="1"/>
  <c r="D245" i="2"/>
  <c r="E245" i="5" s="1"/>
  <c r="D246" i="2"/>
  <c r="E246" i="5" s="1"/>
  <c r="D247" i="2"/>
  <c r="E247" i="5" s="1"/>
  <c r="D248" i="2"/>
  <c r="E248" i="5" s="1"/>
  <c r="D249" i="2"/>
  <c r="E249" i="5" s="1"/>
  <c r="D250" i="2"/>
  <c r="E250" i="5" s="1"/>
  <c r="D251" i="2"/>
  <c r="E251" i="5" s="1"/>
  <c r="D252" i="2"/>
  <c r="E252" i="5" s="1"/>
  <c r="D253" i="2"/>
  <c r="E253" i="5" s="1"/>
  <c r="D254" i="2"/>
  <c r="E254" i="5" s="1"/>
  <c r="D255" i="2"/>
  <c r="E255" i="5" s="1"/>
  <c r="D256" i="2"/>
  <c r="E256" i="5" s="1"/>
  <c r="D257" i="2"/>
  <c r="E257" i="5" s="1"/>
  <c r="D258" i="2"/>
  <c r="E258" i="5" s="1"/>
  <c r="D259" i="2"/>
  <c r="E259" i="5" s="1"/>
  <c r="D260" i="2"/>
  <c r="E260" i="5" s="1"/>
  <c r="D261" i="2"/>
  <c r="E261" i="5" s="1"/>
  <c r="D262" i="2"/>
  <c r="E262" i="5" s="1"/>
  <c r="D263" i="2"/>
  <c r="E263" i="5" s="1"/>
  <c r="D264" i="2"/>
  <c r="E264" i="5" s="1"/>
  <c r="D265" i="2"/>
  <c r="E265" i="5" s="1"/>
  <c r="D266" i="2"/>
  <c r="E266" i="5" s="1"/>
  <c r="D267" i="2"/>
  <c r="E267" i="5" s="1"/>
  <c r="D268" i="2"/>
  <c r="E268" i="5" s="1"/>
  <c r="D269" i="2"/>
  <c r="E269" i="5" s="1"/>
  <c r="D270" i="2"/>
  <c r="E270" i="5" s="1"/>
  <c r="D271" i="2"/>
  <c r="E271" i="5" s="1"/>
  <c r="D272" i="2"/>
  <c r="E272" i="5" s="1"/>
  <c r="D273" i="2"/>
  <c r="E273" i="5" s="1"/>
  <c r="D274" i="2"/>
  <c r="E274" i="5" s="1"/>
  <c r="D275" i="2"/>
  <c r="E275" i="5" s="1"/>
  <c r="D276" i="2"/>
  <c r="E276" i="5" s="1"/>
  <c r="D277" i="2"/>
  <c r="E277" i="5" s="1"/>
  <c r="D278" i="2"/>
  <c r="E278" i="5" s="1"/>
  <c r="D279" i="2"/>
  <c r="E279" i="5" s="1"/>
  <c r="D280" i="2"/>
  <c r="E280" i="5" s="1"/>
  <c r="D281" i="2"/>
  <c r="E281" i="5" s="1"/>
  <c r="D282" i="2"/>
  <c r="E282" i="5" s="1"/>
  <c r="D283" i="2"/>
  <c r="E283" i="5" s="1"/>
  <c r="D284" i="2"/>
  <c r="E284" i="5" s="1"/>
  <c r="D285" i="2"/>
  <c r="E285" i="5" s="1"/>
  <c r="D286" i="2"/>
  <c r="E286" i="5" s="1"/>
  <c r="D287" i="2"/>
  <c r="E287" i="5" s="1"/>
  <c r="D288" i="2"/>
  <c r="E288" i="5" s="1"/>
  <c r="D289" i="2"/>
  <c r="E289" i="5" s="1"/>
  <c r="D290" i="2"/>
  <c r="E290" i="5" s="1"/>
  <c r="D291" i="2"/>
  <c r="E291" i="5" s="1"/>
  <c r="D292" i="2"/>
  <c r="E292" i="5" s="1"/>
  <c r="D293" i="2"/>
  <c r="E293" i="5" s="1"/>
  <c r="D294" i="2"/>
  <c r="E294" i="5" s="1"/>
  <c r="D295" i="2"/>
  <c r="E295" i="5" s="1"/>
  <c r="D296" i="2"/>
  <c r="E296" i="5" s="1"/>
  <c r="D297" i="2"/>
  <c r="E297" i="5" s="1"/>
  <c r="D298" i="2"/>
  <c r="E298" i="5" s="1"/>
  <c r="D299" i="2"/>
  <c r="E299" i="5" s="1"/>
  <c r="D300" i="2"/>
  <c r="E300" i="5" s="1"/>
  <c r="D301" i="2"/>
  <c r="E301" i="5" s="1"/>
  <c r="D302" i="2"/>
  <c r="E302" i="5" s="1"/>
  <c r="D303" i="2"/>
  <c r="E303" i="5" s="1"/>
  <c r="D304" i="2"/>
  <c r="E304" i="5" s="1"/>
  <c r="D305" i="2"/>
  <c r="E305" i="5" s="1"/>
  <c r="D306" i="2"/>
  <c r="E306" i="5" s="1"/>
  <c r="D307" i="2"/>
  <c r="E307" i="5" s="1"/>
  <c r="D308" i="2"/>
  <c r="E308" i="5" s="1"/>
  <c r="D309" i="2"/>
  <c r="E309" i="5" s="1"/>
  <c r="D310" i="2"/>
  <c r="E310" i="5" s="1"/>
  <c r="D311" i="2"/>
  <c r="E311" i="5" s="1"/>
  <c r="D312" i="2"/>
  <c r="E312" i="5" s="1"/>
  <c r="D313" i="2"/>
  <c r="E313" i="5" s="1"/>
  <c r="D314" i="2"/>
  <c r="E314" i="5" s="1"/>
  <c r="D315" i="2"/>
  <c r="E315" i="5" s="1"/>
  <c r="D316" i="2"/>
  <c r="E316" i="5" s="1"/>
  <c r="D317" i="2"/>
  <c r="E317" i="5" s="1"/>
  <c r="D318" i="2"/>
  <c r="E318" i="5" s="1"/>
  <c r="D319" i="2"/>
  <c r="E319" i="5" s="1"/>
  <c r="D320" i="2"/>
  <c r="E320" i="5" s="1"/>
  <c r="D321" i="2"/>
  <c r="E321" i="5" s="1"/>
  <c r="D322" i="2"/>
  <c r="E322" i="5" s="1"/>
  <c r="D323" i="2"/>
  <c r="E323" i="5" s="1"/>
  <c r="D324" i="2"/>
  <c r="E324" i="5" s="1"/>
  <c r="D325" i="2"/>
  <c r="E325" i="5" s="1"/>
  <c r="D326" i="2"/>
  <c r="E326" i="5" s="1"/>
  <c r="D327" i="2"/>
  <c r="E327" i="5" s="1"/>
  <c r="D328" i="2"/>
  <c r="E328" i="5" s="1"/>
  <c r="D329" i="2"/>
  <c r="E329" i="5" s="1"/>
  <c r="D330" i="2"/>
  <c r="E330" i="5" s="1"/>
  <c r="D331" i="2"/>
  <c r="E331" i="5" s="1"/>
  <c r="D332" i="2"/>
  <c r="E332" i="5" s="1"/>
  <c r="D333" i="2"/>
  <c r="E333" i="5" s="1"/>
  <c r="D334" i="2"/>
  <c r="E334" i="5" s="1"/>
  <c r="D335" i="2"/>
  <c r="E335" i="5" s="1"/>
  <c r="D336" i="2"/>
  <c r="E336" i="5" s="1"/>
  <c r="D337" i="2"/>
  <c r="E337" i="5" s="1"/>
  <c r="D338" i="2"/>
  <c r="E338" i="5" s="1"/>
  <c r="D339" i="2"/>
  <c r="E339" i="5" s="1"/>
  <c r="D340" i="2"/>
  <c r="E340" i="5" s="1"/>
  <c r="D341" i="2"/>
  <c r="E341" i="5" s="1"/>
  <c r="D342" i="2"/>
  <c r="E342" i="5" s="1"/>
  <c r="D343" i="2"/>
  <c r="E343" i="5" s="1"/>
  <c r="D344" i="2"/>
  <c r="E344" i="5" s="1"/>
  <c r="D345" i="2"/>
  <c r="E345" i="5" s="1"/>
  <c r="D346" i="2"/>
  <c r="E346" i="5" s="1"/>
  <c r="D347" i="2"/>
  <c r="E347" i="5" s="1"/>
  <c r="D348" i="2"/>
  <c r="E348" i="5" s="1"/>
  <c r="D349" i="2"/>
  <c r="E349" i="5" s="1"/>
  <c r="D350" i="2"/>
  <c r="E350" i="5" s="1"/>
  <c r="D351" i="2"/>
  <c r="E351" i="5" s="1"/>
  <c r="D352" i="2"/>
  <c r="E352" i="5" s="1"/>
  <c r="D353" i="2"/>
  <c r="E353" i="5" s="1"/>
  <c r="D354" i="2"/>
  <c r="E354" i="5" s="1"/>
  <c r="D355" i="2"/>
  <c r="E355" i="5" s="1"/>
  <c r="D356" i="2"/>
  <c r="E356" i="5" s="1"/>
  <c r="D357" i="2"/>
  <c r="E357" i="5" s="1"/>
  <c r="D358" i="2"/>
  <c r="E358" i="5" s="1"/>
  <c r="D359" i="2"/>
  <c r="E359" i="5" s="1"/>
  <c r="D360" i="2"/>
  <c r="E360" i="5" s="1"/>
  <c r="D361" i="2"/>
  <c r="E361" i="5" s="1"/>
  <c r="D362" i="2"/>
  <c r="E362" i="5" s="1"/>
  <c r="D363" i="2"/>
  <c r="E363" i="5" s="1"/>
  <c r="D364" i="2"/>
  <c r="E364" i="5" s="1"/>
  <c r="D365" i="2"/>
  <c r="E365" i="5" s="1"/>
  <c r="D366" i="2"/>
  <c r="E366" i="5" s="1"/>
  <c r="D367" i="2"/>
  <c r="E367" i="5" s="1"/>
  <c r="D368" i="2"/>
  <c r="E368" i="5" s="1"/>
  <c r="D369" i="2"/>
  <c r="E369" i="5" s="1"/>
  <c r="D370" i="2"/>
  <c r="E370" i="5" s="1"/>
  <c r="D371" i="2"/>
  <c r="E371" i="5" s="1"/>
  <c r="D372" i="2"/>
  <c r="E372" i="5" s="1"/>
  <c r="D373" i="2"/>
  <c r="E373" i="5" s="1"/>
  <c r="D374" i="2"/>
  <c r="E374" i="5" s="1"/>
  <c r="D375" i="2"/>
  <c r="E375" i="5" s="1"/>
  <c r="D376" i="2"/>
  <c r="E376" i="5" s="1"/>
  <c r="D377" i="2"/>
  <c r="E377" i="5" s="1"/>
  <c r="D378" i="2"/>
  <c r="E378" i="5" s="1"/>
  <c r="D379" i="2"/>
  <c r="E379" i="5" s="1"/>
  <c r="D380" i="2"/>
  <c r="E380" i="5" s="1"/>
  <c r="D381" i="2"/>
  <c r="E381" i="5" s="1"/>
  <c r="D382" i="2"/>
  <c r="E382" i="5" s="1"/>
  <c r="D383" i="2"/>
  <c r="E383" i="5" s="1"/>
  <c r="D384" i="2"/>
  <c r="E384" i="5" s="1"/>
  <c r="D385" i="2"/>
  <c r="E385" i="5" s="1"/>
  <c r="D386" i="2"/>
  <c r="E386" i="5" s="1"/>
  <c r="D387" i="2"/>
  <c r="E387" i="5" s="1"/>
  <c r="D388" i="2"/>
  <c r="E388" i="5" s="1"/>
  <c r="D389" i="2"/>
  <c r="E389" i="5" s="1"/>
  <c r="D390" i="2"/>
  <c r="E390" i="5" s="1"/>
  <c r="D391" i="2"/>
  <c r="E391" i="5" s="1"/>
  <c r="D392" i="2"/>
  <c r="E392" i="5" s="1"/>
  <c r="D393" i="2"/>
  <c r="E393" i="5" s="1"/>
  <c r="D394" i="2"/>
  <c r="E394" i="5" s="1"/>
  <c r="D395" i="2"/>
  <c r="E395" i="5" s="1"/>
  <c r="D396" i="2"/>
  <c r="E396" i="5" s="1"/>
  <c r="D397" i="2"/>
  <c r="E397" i="5" s="1"/>
  <c r="D398" i="2"/>
  <c r="E398" i="5" s="1"/>
  <c r="D399" i="2"/>
  <c r="E399" i="5" s="1"/>
  <c r="D400" i="2"/>
  <c r="E400" i="5" s="1"/>
  <c r="D401" i="2"/>
  <c r="E401" i="5" s="1"/>
  <c r="D402" i="2"/>
  <c r="E402" i="5" s="1"/>
  <c r="D403" i="2"/>
  <c r="E403" i="5" s="1"/>
  <c r="D404" i="2"/>
  <c r="E404" i="5" s="1"/>
  <c r="D405" i="2"/>
  <c r="E405" i="5" s="1"/>
  <c r="D406" i="2"/>
  <c r="E406" i="5" s="1"/>
  <c r="D407" i="2"/>
  <c r="E407" i="5" s="1"/>
  <c r="D408" i="2"/>
  <c r="E408" i="5" s="1"/>
  <c r="D409" i="2"/>
  <c r="E409" i="5" s="1"/>
  <c r="D410" i="2"/>
  <c r="E410" i="5" s="1"/>
  <c r="D411" i="2"/>
  <c r="E411" i="5" s="1"/>
  <c r="D412" i="2"/>
  <c r="E412" i="5" s="1"/>
  <c r="D413" i="2"/>
  <c r="E413" i="5" s="1"/>
  <c r="D414" i="2"/>
  <c r="E414" i="5" s="1"/>
  <c r="D415" i="2"/>
  <c r="E415" i="5" s="1"/>
  <c r="D416" i="2"/>
  <c r="E416" i="5" s="1"/>
  <c r="D417" i="2"/>
  <c r="E417" i="5" s="1"/>
  <c r="D418" i="2"/>
  <c r="E418" i="5" s="1"/>
  <c r="D419" i="2"/>
  <c r="E419" i="5" s="1"/>
  <c r="D420" i="2"/>
  <c r="E420" i="5" s="1"/>
  <c r="D421" i="2"/>
  <c r="E421" i="5" s="1"/>
  <c r="D422" i="2"/>
  <c r="E422" i="5" s="1"/>
  <c r="D423" i="2"/>
  <c r="E423" i="5" s="1"/>
  <c r="D424" i="2"/>
  <c r="E424" i="5" s="1"/>
  <c r="D425" i="2"/>
  <c r="E425" i="5" s="1"/>
  <c r="D426" i="2"/>
  <c r="E426" i="5" s="1"/>
  <c r="D427" i="2"/>
  <c r="E427" i="5" s="1"/>
  <c r="D428" i="2"/>
  <c r="E428" i="5" s="1"/>
  <c r="D429" i="2"/>
  <c r="E429" i="5" s="1"/>
  <c r="D430" i="2"/>
  <c r="E430" i="5" s="1"/>
  <c r="D431" i="2"/>
  <c r="E431" i="5" s="1"/>
  <c r="D432" i="2"/>
  <c r="E432" i="5" s="1"/>
  <c r="D433" i="2"/>
  <c r="E433" i="5" s="1"/>
  <c r="D434" i="2"/>
  <c r="E434" i="5" s="1"/>
  <c r="D435" i="2"/>
  <c r="E435" i="5" s="1"/>
  <c r="D436" i="2"/>
  <c r="E436" i="5" s="1"/>
  <c r="D437" i="2"/>
  <c r="E437" i="5" s="1"/>
  <c r="D438" i="2"/>
  <c r="E438" i="5" s="1"/>
  <c r="D439" i="2"/>
  <c r="E439" i="5" s="1"/>
  <c r="D440" i="2"/>
  <c r="E440" i="5" s="1"/>
  <c r="D441" i="2"/>
  <c r="E441" i="5" s="1"/>
  <c r="D442" i="2"/>
  <c r="E442" i="5" s="1"/>
  <c r="D443" i="2"/>
  <c r="E443" i="5" s="1"/>
  <c r="D444" i="2"/>
  <c r="E444" i="5" s="1"/>
  <c r="D445" i="2"/>
  <c r="E445" i="5" s="1"/>
  <c r="D446" i="2"/>
  <c r="E446" i="5" s="1"/>
  <c r="D447" i="2"/>
  <c r="E447" i="5" s="1"/>
  <c r="D448" i="2"/>
  <c r="E448" i="5" s="1"/>
  <c r="D449" i="2"/>
  <c r="E449" i="5" s="1"/>
  <c r="D450" i="2"/>
  <c r="E450" i="5" s="1"/>
  <c r="D451" i="2"/>
  <c r="E451" i="5" s="1"/>
  <c r="D452" i="2"/>
  <c r="E452" i="5" s="1"/>
  <c r="D453" i="2"/>
  <c r="E453" i="5" s="1"/>
  <c r="D454" i="2"/>
  <c r="E454" i="5" s="1"/>
  <c r="D455" i="2"/>
  <c r="E455" i="5" s="1"/>
  <c r="D456" i="2"/>
  <c r="E456" i="5" s="1"/>
  <c r="D457" i="2"/>
  <c r="E457" i="5" s="1"/>
  <c r="D458" i="2"/>
  <c r="E458" i="5" s="1"/>
  <c r="D459" i="2"/>
  <c r="E459" i="5" s="1"/>
  <c r="D460" i="2"/>
  <c r="E460" i="5" s="1"/>
  <c r="D461" i="2"/>
  <c r="E461" i="5" s="1"/>
  <c r="D462" i="2"/>
  <c r="E462" i="5" s="1"/>
  <c r="D463" i="2"/>
  <c r="E463" i="5" s="1"/>
  <c r="D464" i="2"/>
  <c r="E464" i="5" s="1"/>
  <c r="D465" i="2"/>
  <c r="E465" i="5" s="1"/>
  <c r="D466" i="2"/>
  <c r="E466" i="5" s="1"/>
  <c r="D467" i="2"/>
  <c r="E467" i="5" s="1"/>
  <c r="D468" i="2"/>
  <c r="E468" i="5" s="1"/>
  <c r="D469" i="2"/>
  <c r="E469" i="5" s="1"/>
  <c r="D470" i="2"/>
  <c r="E470" i="5" s="1"/>
  <c r="D471" i="2"/>
  <c r="E471" i="5" s="1"/>
  <c r="D472" i="2"/>
  <c r="E472" i="5" s="1"/>
  <c r="D473" i="2"/>
  <c r="E473" i="5" s="1"/>
  <c r="D474" i="2"/>
  <c r="E474" i="5" s="1"/>
  <c r="D475" i="2"/>
  <c r="E475" i="5" s="1"/>
  <c r="D476" i="2"/>
  <c r="E476" i="5" s="1"/>
  <c r="D477" i="2"/>
  <c r="E477" i="5" s="1"/>
  <c r="D478" i="2"/>
  <c r="E478" i="5" s="1"/>
  <c r="D479" i="2"/>
  <c r="E479" i="5" s="1"/>
  <c r="D480" i="2"/>
  <c r="E480" i="5" s="1"/>
  <c r="D481" i="2"/>
  <c r="E481" i="5" s="1"/>
  <c r="D482" i="2"/>
  <c r="E482" i="5" s="1"/>
  <c r="D483" i="2"/>
  <c r="E483" i="5" s="1"/>
  <c r="D484" i="2"/>
  <c r="E484" i="5" s="1"/>
  <c r="D485" i="2"/>
  <c r="E485" i="5" s="1"/>
  <c r="D486" i="2"/>
  <c r="E486" i="5" s="1"/>
  <c r="D487" i="2"/>
  <c r="E487" i="5" s="1"/>
  <c r="D488" i="2"/>
  <c r="E488" i="5" s="1"/>
  <c r="D489" i="2"/>
  <c r="E489" i="5" s="1"/>
  <c r="D490" i="2"/>
  <c r="E490" i="5" s="1"/>
  <c r="D491" i="2"/>
  <c r="E491" i="5" s="1"/>
  <c r="D492" i="2"/>
  <c r="E492" i="5" s="1"/>
  <c r="D493" i="2"/>
  <c r="E493" i="5" s="1"/>
  <c r="D494" i="2"/>
  <c r="E494" i="5" s="1"/>
  <c r="D495" i="2"/>
  <c r="E495" i="5" s="1"/>
  <c r="D496" i="2"/>
  <c r="E496" i="5" s="1"/>
  <c r="D497" i="2"/>
  <c r="E497" i="5" s="1"/>
  <c r="D498" i="2"/>
  <c r="E498" i="5" s="1"/>
  <c r="D499" i="2"/>
  <c r="E499" i="5" s="1"/>
  <c r="D500" i="2"/>
  <c r="E500" i="5" s="1"/>
  <c r="D501" i="2"/>
  <c r="E501" i="5" s="1"/>
  <c r="D502" i="2"/>
  <c r="E502" i="5" s="1"/>
  <c r="D503" i="2"/>
  <c r="E503" i="5" s="1"/>
  <c r="D504" i="2"/>
  <c r="E504" i="5" s="1"/>
  <c r="D505" i="2"/>
  <c r="E505" i="5" s="1"/>
  <c r="D506" i="2"/>
  <c r="E506" i="5" s="1"/>
  <c r="D507" i="2"/>
  <c r="E507" i="5" s="1"/>
  <c r="D508" i="2"/>
  <c r="E508" i="5" s="1"/>
  <c r="D509" i="2"/>
  <c r="E509" i="5" s="1"/>
  <c r="D510" i="2"/>
  <c r="E510" i="5" s="1"/>
  <c r="D511" i="2"/>
  <c r="E511" i="5" s="1"/>
  <c r="D512" i="2"/>
  <c r="E512" i="5" s="1"/>
  <c r="D513" i="2"/>
  <c r="E513" i="5" s="1"/>
  <c r="D514" i="2"/>
  <c r="E514" i="5" s="1"/>
  <c r="D515" i="2"/>
  <c r="E515" i="5" s="1"/>
  <c r="D516" i="2"/>
  <c r="E516" i="5" s="1"/>
  <c r="D517" i="2"/>
  <c r="E517" i="5" s="1"/>
  <c r="D518" i="2"/>
  <c r="E518" i="5" s="1"/>
  <c r="D519" i="2"/>
  <c r="E519" i="5" s="1"/>
  <c r="D520" i="2"/>
  <c r="E520" i="5" s="1"/>
  <c r="D521" i="2"/>
  <c r="E521" i="5" s="1"/>
  <c r="D522" i="2"/>
  <c r="E522" i="5" s="1"/>
  <c r="D523" i="2"/>
  <c r="E523" i="5" s="1"/>
  <c r="D524" i="2"/>
  <c r="E524" i="5" s="1"/>
  <c r="D525" i="2"/>
  <c r="E525" i="5" s="1"/>
  <c r="D526" i="2"/>
  <c r="E526" i="5" s="1"/>
  <c r="D527" i="2"/>
  <c r="E527" i="5" s="1"/>
  <c r="D528" i="2"/>
  <c r="E528" i="5" s="1"/>
  <c r="D529" i="2"/>
  <c r="E529" i="5" s="1"/>
  <c r="D530" i="2"/>
  <c r="E530" i="5" s="1"/>
  <c r="D531" i="2"/>
  <c r="E531" i="5" s="1"/>
  <c r="D532" i="2"/>
  <c r="E532" i="5" s="1"/>
  <c r="D533" i="2"/>
  <c r="E533" i="5" s="1"/>
  <c r="D534" i="2"/>
  <c r="E534" i="5" s="1"/>
  <c r="D535" i="2"/>
  <c r="E535" i="5" s="1"/>
  <c r="D536" i="2"/>
  <c r="E536" i="5" s="1"/>
  <c r="D537" i="2"/>
  <c r="E537" i="5" s="1"/>
  <c r="D538" i="2"/>
  <c r="E538" i="5" s="1"/>
  <c r="D539" i="2"/>
  <c r="E539" i="5" s="1"/>
  <c r="D540" i="2"/>
  <c r="E540" i="5" s="1"/>
  <c r="D541" i="2"/>
  <c r="E541" i="5" s="1"/>
  <c r="D542" i="2"/>
  <c r="E542" i="5" s="1"/>
  <c r="D543" i="2"/>
  <c r="E543" i="5" s="1"/>
  <c r="D544" i="2"/>
  <c r="E544" i="5" s="1"/>
  <c r="D545" i="2"/>
  <c r="E545" i="5" s="1"/>
  <c r="D546" i="2"/>
  <c r="E546" i="5" s="1"/>
  <c r="D547" i="2"/>
  <c r="E547" i="5" s="1"/>
  <c r="D548" i="2"/>
  <c r="E548" i="5" s="1"/>
  <c r="D549" i="2"/>
  <c r="E549" i="5" s="1"/>
  <c r="D550" i="2"/>
  <c r="E550" i="5" s="1"/>
  <c r="D551" i="2"/>
  <c r="E551" i="5" s="1"/>
  <c r="D552" i="2"/>
  <c r="E552" i="5" s="1"/>
  <c r="D553" i="2"/>
  <c r="E553" i="5" s="1"/>
  <c r="D554" i="2"/>
  <c r="E554" i="5" s="1"/>
  <c r="D555" i="2"/>
  <c r="E555" i="5" s="1"/>
  <c r="D556" i="2"/>
  <c r="E556" i="5" s="1"/>
  <c r="D557" i="2"/>
  <c r="E557" i="5" s="1"/>
  <c r="D558" i="2"/>
  <c r="E558" i="5" s="1"/>
  <c r="D559" i="2"/>
  <c r="E559" i="5" s="1"/>
  <c r="D560" i="2"/>
  <c r="E560" i="5" s="1"/>
  <c r="D561" i="2"/>
  <c r="E561" i="5" s="1"/>
  <c r="D562" i="2"/>
  <c r="E562" i="5" s="1"/>
  <c r="D563" i="2"/>
  <c r="E563" i="5" s="1"/>
  <c r="D564" i="2"/>
  <c r="E564" i="5" s="1"/>
  <c r="D565" i="2"/>
  <c r="E565" i="5" s="1"/>
  <c r="D566" i="2"/>
  <c r="E566" i="5" s="1"/>
  <c r="D567" i="2"/>
  <c r="E567" i="5" s="1"/>
  <c r="D568" i="2"/>
  <c r="E568" i="5" s="1"/>
  <c r="D569" i="2"/>
  <c r="E569" i="5" s="1"/>
  <c r="D570" i="2"/>
  <c r="E570" i="5" s="1"/>
  <c r="D571" i="2"/>
  <c r="E571" i="5" s="1"/>
  <c r="D572" i="2"/>
  <c r="E572" i="5" s="1"/>
  <c r="D573" i="2"/>
  <c r="E573" i="5" s="1"/>
  <c r="D574" i="2"/>
  <c r="E574" i="5" s="1"/>
  <c r="D575" i="2"/>
  <c r="E575" i="5" s="1"/>
  <c r="D576" i="2"/>
  <c r="E576" i="5" s="1"/>
  <c r="D577" i="2"/>
  <c r="E577" i="5" s="1"/>
  <c r="D578" i="2"/>
  <c r="E578" i="5" s="1"/>
  <c r="D579" i="2"/>
  <c r="E579" i="5" s="1"/>
  <c r="D580" i="2"/>
  <c r="E580" i="5" s="1"/>
  <c r="D581" i="2"/>
  <c r="E581" i="5" s="1"/>
  <c r="D582" i="2"/>
  <c r="E582" i="5" s="1"/>
  <c r="D583" i="2"/>
  <c r="E583" i="5" s="1"/>
  <c r="D584" i="2"/>
  <c r="E584" i="5" s="1"/>
  <c r="D585" i="2"/>
  <c r="E585" i="5" s="1"/>
  <c r="D586" i="2"/>
  <c r="E586" i="5" s="1"/>
  <c r="D587" i="2"/>
  <c r="E587" i="5" s="1"/>
  <c r="D588" i="2"/>
  <c r="E588" i="5" s="1"/>
  <c r="D589" i="2"/>
  <c r="E589" i="5" s="1"/>
  <c r="D590" i="2"/>
  <c r="E590" i="5" s="1"/>
  <c r="D591" i="2"/>
  <c r="E591" i="5" s="1"/>
  <c r="D592" i="2"/>
  <c r="E592" i="5" s="1"/>
  <c r="D593" i="2"/>
  <c r="E593" i="5" s="1"/>
  <c r="D594" i="2"/>
  <c r="E594" i="5" s="1"/>
  <c r="D595" i="2"/>
  <c r="E595" i="5" s="1"/>
  <c r="D596" i="2"/>
  <c r="E596" i="5" s="1"/>
  <c r="D597" i="2"/>
  <c r="E597" i="5" s="1"/>
  <c r="D598" i="2"/>
  <c r="E598" i="5" s="1"/>
  <c r="D599" i="2"/>
  <c r="E599" i="5" s="1"/>
  <c r="D600" i="2"/>
  <c r="E600" i="5" s="1"/>
  <c r="D601" i="2"/>
  <c r="E601" i="5" s="1"/>
  <c r="D602" i="2"/>
  <c r="E602" i="5" s="1"/>
  <c r="D603" i="2"/>
  <c r="E603" i="5" s="1"/>
  <c r="D604" i="2"/>
  <c r="E604" i="5" s="1"/>
  <c r="D605" i="2"/>
  <c r="E605" i="5" s="1"/>
  <c r="D606" i="2"/>
  <c r="E606" i="5" s="1"/>
  <c r="D607" i="2"/>
  <c r="E607" i="5" s="1"/>
  <c r="D608" i="2"/>
  <c r="E608" i="5" s="1"/>
  <c r="D609" i="2"/>
  <c r="E609" i="5" s="1"/>
  <c r="D610" i="2"/>
  <c r="E610" i="5" s="1"/>
  <c r="D611" i="2"/>
  <c r="E611" i="5" s="1"/>
  <c r="D612" i="2"/>
  <c r="E612" i="5" s="1"/>
  <c r="D613" i="2"/>
  <c r="E613" i="5" s="1"/>
  <c r="D614" i="2"/>
  <c r="E614" i="5" s="1"/>
  <c r="D615" i="2"/>
  <c r="E615" i="5" s="1"/>
  <c r="D616" i="2"/>
  <c r="E616" i="5" s="1"/>
  <c r="D617" i="2"/>
  <c r="E617" i="5" s="1"/>
  <c r="D618" i="2"/>
  <c r="E618" i="5" s="1"/>
  <c r="D619" i="2"/>
  <c r="E619" i="5" s="1"/>
  <c r="D620" i="2"/>
  <c r="E620" i="5" s="1"/>
  <c r="D621" i="2"/>
  <c r="E621" i="5" s="1"/>
  <c r="D622" i="2"/>
  <c r="E622" i="5" s="1"/>
  <c r="D623" i="2"/>
  <c r="E623" i="5" s="1"/>
  <c r="D624" i="2"/>
  <c r="E624" i="5" s="1"/>
  <c r="D625" i="2"/>
  <c r="E625" i="5" s="1"/>
  <c r="D626" i="2"/>
  <c r="E626" i="5" s="1"/>
  <c r="D627" i="2"/>
  <c r="E627" i="5" s="1"/>
  <c r="D628" i="2"/>
  <c r="E628" i="5" s="1"/>
  <c r="D629" i="2"/>
  <c r="E629" i="5" s="1"/>
  <c r="D630" i="2"/>
  <c r="E630" i="5" s="1"/>
  <c r="D631" i="2"/>
  <c r="E631" i="5" s="1"/>
  <c r="D632" i="2"/>
  <c r="E632" i="5" s="1"/>
  <c r="D633" i="2"/>
  <c r="E633" i="5" s="1"/>
  <c r="D634" i="2"/>
  <c r="E634" i="5" s="1"/>
  <c r="D635" i="2"/>
  <c r="E635" i="5" s="1"/>
  <c r="D636" i="2"/>
  <c r="E636" i="5" s="1"/>
  <c r="D637" i="2"/>
  <c r="E637" i="5" s="1"/>
  <c r="D638" i="2"/>
  <c r="E638" i="5" s="1"/>
  <c r="D639" i="2"/>
  <c r="E639" i="5" s="1"/>
  <c r="D640" i="2"/>
  <c r="E640" i="5" s="1"/>
  <c r="D641" i="2"/>
  <c r="E641" i="5" s="1"/>
  <c r="D642" i="2"/>
  <c r="E642" i="5" s="1"/>
  <c r="D643" i="2"/>
  <c r="E643" i="5" s="1"/>
  <c r="D644" i="2"/>
  <c r="E644" i="5" s="1"/>
  <c r="D645" i="2"/>
  <c r="E645" i="5" s="1"/>
  <c r="D646" i="2"/>
  <c r="E646" i="5" s="1"/>
  <c r="D647" i="2"/>
  <c r="E647" i="5" s="1"/>
  <c r="D648" i="2"/>
  <c r="E648" i="5" s="1"/>
  <c r="D649" i="2"/>
  <c r="E649" i="5" s="1"/>
  <c r="D650" i="2"/>
  <c r="E650" i="5" s="1"/>
  <c r="D651" i="2"/>
  <c r="E651" i="5" s="1"/>
  <c r="D652" i="2"/>
  <c r="E652" i="5" s="1"/>
  <c r="D653" i="2"/>
  <c r="E653" i="5" s="1"/>
  <c r="D654" i="2"/>
  <c r="E654" i="5" s="1"/>
  <c r="D655" i="2"/>
  <c r="E655" i="5" s="1"/>
  <c r="D656" i="2"/>
  <c r="E656" i="5" s="1"/>
  <c r="D657" i="2"/>
  <c r="E657" i="5" s="1"/>
  <c r="D658" i="2"/>
  <c r="E658" i="5" s="1"/>
  <c r="D659" i="2"/>
  <c r="E659" i="5" s="1"/>
  <c r="D660" i="2"/>
  <c r="E660" i="5" s="1"/>
  <c r="D661" i="2"/>
  <c r="E661" i="5" s="1"/>
  <c r="D662" i="2"/>
  <c r="E662" i="5" s="1"/>
  <c r="D663" i="2"/>
  <c r="E663" i="5" s="1"/>
  <c r="D664" i="2"/>
  <c r="E664" i="5" s="1"/>
  <c r="D665" i="2"/>
  <c r="E665" i="5" s="1"/>
  <c r="D666" i="2"/>
  <c r="E666" i="5" s="1"/>
  <c r="D667" i="2"/>
  <c r="E667" i="5" s="1"/>
  <c r="D668" i="2"/>
  <c r="E668" i="5" s="1"/>
  <c r="D669" i="2"/>
  <c r="E669" i="5" s="1"/>
  <c r="D670" i="2"/>
  <c r="E670" i="5" s="1"/>
  <c r="D671" i="2"/>
  <c r="E671" i="5" s="1"/>
  <c r="D672" i="2"/>
  <c r="E672" i="5" s="1"/>
  <c r="D673" i="2"/>
  <c r="E673" i="5" s="1"/>
  <c r="D674" i="2"/>
  <c r="E674" i="5" s="1"/>
  <c r="D675" i="2"/>
  <c r="E675" i="5" s="1"/>
  <c r="D676" i="2"/>
  <c r="E676" i="5" s="1"/>
  <c r="D677" i="2"/>
  <c r="E677" i="5" s="1"/>
  <c r="D678" i="2"/>
  <c r="E678" i="5" s="1"/>
  <c r="D679" i="2"/>
  <c r="E679" i="5" s="1"/>
  <c r="D680" i="2"/>
  <c r="E680" i="5" s="1"/>
  <c r="D681" i="2"/>
  <c r="E681" i="5" s="1"/>
  <c r="D682" i="2"/>
  <c r="E682" i="5" s="1"/>
  <c r="D683" i="2"/>
  <c r="E683" i="5" s="1"/>
  <c r="D684" i="2"/>
  <c r="E684" i="5" s="1"/>
  <c r="D685" i="2"/>
  <c r="E685" i="5" s="1"/>
  <c r="D686" i="2"/>
  <c r="E686" i="5" s="1"/>
  <c r="D687" i="2"/>
  <c r="E687" i="5" s="1"/>
  <c r="D688" i="2"/>
  <c r="E688" i="5" s="1"/>
  <c r="D689" i="2"/>
  <c r="E689" i="5" s="1"/>
  <c r="D690" i="2"/>
  <c r="E690" i="5" s="1"/>
  <c r="D691" i="2"/>
  <c r="E691" i="5" s="1"/>
  <c r="D692" i="2"/>
  <c r="E692" i="5" s="1"/>
  <c r="D693" i="2"/>
  <c r="E693" i="5" s="1"/>
  <c r="D694" i="2"/>
  <c r="E694" i="5" s="1"/>
  <c r="D695" i="2"/>
  <c r="E695" i="5" s="1"/>
  <c r="D696" i="2"/>
  <c r="E696" i="5" s="1"/>
  <c r="D697" i="2"/>
  <c r="E697" i="5" s="1"/>
  <c r="D698" i="2"/>
  <c r="E698" i="5" s="1"/>
  <c r="D699" i="2"/>
  <c r="E699" i="5" s="1"/>
  <c r="D700" i="2"/>
  <c r="E700" i="5" s="1"/>
  <c r="D701" i="2"/>
  <c r="E701" i="5" s="1"/>
  <c r="D702" i="2"/>
  <c r="E702" i="5" s="1"/>
  <c r="D703" i="2"/>
  <c r="E703" i="5" s="1"/>
  <c r="D704" i="2"/>
  <c r="E704" i="5" s="1"/>
  <c r="D705" i="2"/>
  <c r="E705" i="5" s="1"/>
  <c r="D706" i="2"/>
  <c r="E706" i="5" s="1"/>
  <c r="D707" i="2"/>
  <c r="E707" i="5" s="1"/>
  <c r="D708" i="2"/>
  <c r="E708" i="5" s="1"/>
  <c r="D709" i="2"/>
  <c r="E709" i="5" s="1"/>
  <c r="D710" i="2"/>
  <c r="E710" i="5" s="1"/>
  <c r="D711" i="2"/>
  <c r="E711" i="5" s="1"/>
  <c r="D712" i="2"/>
  <c r="E712" i="5" s="1"/>
  <c r="D713" i="2"/>
  <c r="E713" i="5" s="1"/>
  <c r="D714" i="2"/>
  <c r="E714" i="5" s="1"/>
  <c r="D715" i="2"/>
  <c r="E715" i="5" s="1"/>
  <c r="D716" i="2"/>
  <c r="E716" i="5" s="1"/>
  <c r="D717" i="2"/>
  <c r="E717" i="5" s="1"/>
  <c r="D718" i="2"/>
  <c r="E718" i="5" s="1"/>
  <c r="D719" i="2"/>
  <c r="E719" i="5" s="1"/>
  <c r="D720" i="2"/>
  <c r="E720" i="5" s="1"/>
  <c r="D721" i="2"/>
  <c r="E721" i="5" s="1"/>
  <c r="D722" i="2"/>
  <c r="E722" i="5" s="1"/>
  <c r="D723" i="2"/>
  <c r="E723" i="5" s="1"/>
  <c r="D724" i="2"/>
  <c r="E724" i="5" s="1"/>
  <c r="D725" i="2"/>
  <c r="E725" i="5" s="1"/>
  <c r="D726" i="2"/>
  <c r="E726" i="5" s="1"/>
  <c r="D727" i="2"/>
  <c r="E727" i="5" s="1"/>
  <c r="D728" i="2"/>
  <c r="E728" i="5" s="1"/>
  <c r="D729" i="2"/>
  <c r="E729" i="5" s="1"/>
  <c r="D730" i="2"/>
  <c r="E730" i="5" s="1"/>
  <c r="D731" i="2"/>
  <c r="E731" i="5" s="1"/>
  <c r="D732" i="2"/>
  <c r="E732" i="5" s="1"/>
  <c r="D733" i="2"/>
  <c r="E733" i="5" s="1"/>
  <c r="D734" i="2"/>
  <c r="E734" i="5" s="1"/>
  <c r="D735" i="2"/>
  <c r="E735" i="5" s="1"/>
  <c r="D736" i="2"/>
  <c r="E736" i="5" s="1"/>
  <c r="D737" i="2"/>
  <c r="E737" i="5" s="1"/>
  <c r="D738" i="2"/>
  <c r="E738" i="5" s="1"/>
  <c r="D739" i="2"/>
  <c r="E739" i="5" s="1"/>
  <c r="D740" i="2"/>
  <c r="E740" i="5" s="1"/>
  <c r="D741" i="2"/>
  <c r="E741" i="5" s="1"/>
  <c r="D742" i="2"/>
  <c r="E742" i="5" s="1"/>
  <c r="D743" i="2"/>
  <c r="E743" i="5" s="1"/>
  <c r="D744" i="2"/>
  <c r="E744" i="5" s="1"/>
  <c r="D745" i="2"/>
  <c r="E745" i="5" s="1"/>
  <c r="D746" i="2"/>
  <c r="E746" i="5" s="1"/>
  <c r="D747" i="2"/>
  <c r="E747" i="5" s="1"/>
  <c r="D748" i="2"/>
  <c r="E748" i="5" s="1"/>
  <c r="D749" i="2"/>
  <c r="E749" i="5" s="1"/>
  <c r="D750" i="2"/>
  <c r="E750" i="5" s="1"/>
  <c r="D751" i="2"/>
  <c r="E751" i="5" s="1"/>
  <c r="D752" i="2"/>
  <c r="E752" i="5" s="1"/>
  <c r="D753" i="2"/>
  <c r="E753" i="5" s="1"/>
  <c r="D754" i="2"/>
  <c r="E754" i="5" s="1"/>
  <c r="D755" i="2"/>
  <c r="E755" i="5" s="1"/>
  <c r="D756" i="2"/>
  <c r="E756" i="5" s="1"/>
  <c r="D757" i="2"/>
  <c r="E757" i="5" s="1"/>
  <c r="D758" i="2"/>
  <c r="E758" i="5" s="1"/>
  <c r="D759" i="2"/>
  <c r="E759" i="5" s="1"/>
  <c r="D760" i="2"/>
  <c r="E760" i="5" s="1"/>
  <c r="D761" i="2"/>
  <c r="E761" i="5" s="1"/>
  <c r="D762" i="2"/>
  <c r="E762" i="5" s="1"/>
  <c r="D763" i="2"/>
  <c r="E763" i="5" s="1"/>
  <c r="D764" i="2"/>
  <c r="E764" i="5" s="1"/>
  <c r="D765" i="2"/>
  <c r="E765" i="5" s="1"/>
  <c r="D766" i="2"/>
  <c r="E766" i="5" s="1"/>
  <c r="D767" i="2"/>
  <c r="E767" i="5" s="1"/>
  <c r="D768" i="2"/>
  <c r="E768" i="5" s="1"/>
  <c r="D769" i="2"/>
  <c r="E769" i="5" s="1"/>
  <c r="D770" i="2"/>
  <c r="E770" i="5" s="1"/>
  <c r="D771" i="2"/>
  <c r="E771" i="5" s="1"/>
  <c r="D772" i="2"/>
  <c r="E772" i="5" s="1"/>
  <c r="D773" i="2"/>
  <c r="E773" i="5" s="1"/>
  <c r="D774" i="2"/>
  <c r="E774" i="5" s="1"/>
  <c r="D775" i="2"/>
  <c r="E775" i="5" s="1"/>
  <c r="D776" i="2"/>
  <c r="E776" i="5" s="1"/>
  <c r="D777" i="2"/>
  <c r="E777" i="5" s="1"/>
  <c r="D778" i="2"/>
  <c r="E778" i="5" s="1"/>
  <c r="D779" i="2"/>
  <c r="E779" i="5" s="1"/>
  <c r="D780" i="2"/>
  <c r="E780" i="5" s="1"/>
  <c r="D781" i="2"/>
  <c r="E781" i="5" s="1"/>
  <c r="D782" i="2"/>
  <c r="E782" i="5" s="1"/>
  <c r="D783" i="2"/>
  <c r="E783" i="5" s="1"/>
  <c r="D784" i="2"/>
  <c r="E784" i="5" s="1"/>
  <c r="D785" i="2"/>
  <c r="E785" i="5" s="1"/>
  <c r="D786" i="2"/>
  <c r="E786" i="5" s="1"/>
  <c r="D787" i="2"/>
  <c r="E787" i="5" s="1"/>
  <c r="D788" i="2"/>
  <c r="E788" i="5" s="1"/>
  <c r="D789" i="2"/>
  <c r="E789" i="5" s="1"/>
  <c r="D790" i="2"/>
  <c r="E790" i="5" s="1"/>
  <c r="D791" i="2"/>
  <c r="E791" i="5" s="1"/>
  <c r="D792" i="2"/>
  <c r="E792" i="5" s="1"/>
  <c r="D793" i="2"/>
  <c r="E793" i="5" s="1"/>
  <c r="D794" i="2"/>
  <c r="E794" i="5" s="1"/>
  <c r="D795" i="2"/>
  <c r="E795" i="5" s="1"/>
  <c r="D796" i="2"/>
  <c r="E796" i="5" s="1"/>
  <c r="D797" i="2"/>
  <c r="E797" i="5" s="1"/>
  <c r="D798" i="2"/>
  <c r="E798" i="5" s="1"/>
  <c r="D799" i="2"/>
  <c r="E799" i="5" s="1"/>
  <c r="D800" i="2"/>
  <c r="E800" i="5" s="1"/>
  <c r="D801" i="2"/>
  <c r="E801" i="5" s="1"/>
  <c r="D802" i="2"/>
  <c r="E802" i="5" s="1"/>
  <c r="D803" i="2"/>
  <c r="E803" i="5" s="1"/>
  <c r="D804" i="2"/>
  <c r="E804" i="5" s="1"/>
  <c r="D805" i="2"/>
  <c r="E805" i="5" s="1"/>
  <c r="D806" i="2"/>
  <c r="E806" i="5" s="1"/>
  <c r="D807" i="2"/>
  <c r="E807" i="5" s="1"/>
  <c r="D808" i="2"/>
  <c r="E808" i="5" s="1"/>
  <c r="D809" i="2"/>
  <c r="E809" i="5" s="1"/>
  <c r="D810" i="2"/>
  <c r="E810" i="5" s="1"/>
  <c r="D811" i="2"/>
  <c r="E811" i="5" s="1"/>
  <c r="D812" i="2"/>
  <c r="E812" i="5" s="1"/>
  <c r="D813" i="2"/>
  <c r="E813" i="5" s="1"/>
  <c r="D814" i="2"/>
  <c r="E814" i="5" s="1"/>
  <c r="D815" i="2"/>
  <c r="E815" i="5" s="1"/>
  <c r="D816" i="2"/>
  <c r="E816" i="5" s="1"/>
  <c r="D817" i="2"/>
  <c r="E817" i="5" s="1"/>
  <c r="D818" i="2"/>
  <c r="E818" i="5" s="1"/>
  <c r="D819" i="2"/>
  <c r="E819" i="5" s="1"/>
  <c r="D820" i="2"/>
  <c r="E820" i="5" s="1"/>
  <c r="D821" i="2"/>
  <c r="E821" i="5" s="1"/>
  <c r="D822" i="2"/>
  <c r="E822" i="5" s="1"/>
  <c r="D823" i="2"/>
  <c r="E823" i="5" s="1"/>
  <c r="D824" i="2"/>
  <c r="E824" i="5" s="1"/>
  <c r="D825" i="2"/>
  <c r="E825" i="5" s="1"/>
  <c r="D826" i="2"/>
  <c r="E826" i="5" s="1"/>
  <c r="D827" i="2"/>
  <c r="E827" i="5" s="1"/>
  <c r="D828" i="2"/>
  <c r="E828" i="5" s="1"/>
  <c r="D829" i="2"/>
  <c r="E829" i="5" s="1"/>
  <c r="D830" i="2"/>
  <c r="E830" i="5" s="1"/>
  <c r="D831" i="2"/>
  <c r="E831" i="5" s="1"/>
  <c r="D832" i="2"/>
  <c r="E832" i="5" s="1"/>
  <c r="D833" i="2"/>
  <c r="E833" i="5" s="1"/>
  <c r="D834" i="2"/>
  <c r="E834" i="5" s="1"/>
  <c r="D835" i="2"/>
  <c r="E835" i="5" s="1"/>
  <c r="D836" i="2"/>
  <c r="E836" i="5" s="1"/>
  <c r="D837" i="2"/>
  <c r="E837" i="5" s="1"/>
  <c r="D838" i="2"/>
  <c r="E838" i="5" s="1"/>
  <c r="D839" i="2"/>
  <c r="E839" i="5" s="1"/>
  <c r="D840" i="2"/>
  <c r="E840" i="5" s="1"/>
  <c r="D841" i="2"/>
  <c r="E841" i="5" s="1"/>
  <c r="D842" i="2"/>
  <c r="E842" i="5" s="1"/>
  <c r="D843" i="2"/>
  <c r="E843" i="5" s="1"/>
  <c r="D844" i="2"/>
  <c r="E844" i="5" s="1"/>
  <c r="D845" i="2"/>
  <c r="E845" i="5" s="1"/>
  <c r="D846" i="2"/>
  <c r="E846" i="5" s="1"/>
  <c r="D847" i="2"/>
  <c r="E847" i="5" s="1"/>
  <c r="D848" i="2"/>
  <c r="E848" i="5" s="1"/>
  <c r="D849" i="2"/>
  <c r="E849" i="5" s="1"/>
  <c r="D850" i="2"/>
  <c r="E850" i="5" s="1"/>
  <c r="D851" i="2"/>
  <c r="E851" i="5" s="1"/>
  <c r="D852" i="2"/>
  <c r="E852" i="5" s="1"/>
  <c r="D853" i="2"/>
  <c r="E853" i="5" s="1"/>
  <c r="D854" i="2"/>
  <c r="E854" i="5" s="1"/>
  <c r="D855" i="2"/>
  <c r="E855" i="5" s="1"/>
  <c r="D856" i="2"/>
  <c r="E856" i="5" s="1"/>
  <c r="D857" i="2"/>
  <c r="E857" i="5" s="1"/>
  <c r="D858" i="2"/>
  <c r="E858" i="5" s="1"/>
  <c r="D859" i="2"/>
  <c r="E859" i="5" s="1"/>
  <c r="D860" i="2"/>
  <c r="E860" i="5" s="1"/>
  <c r="D861" i="2"/>
  <c r="E861" i="5" s="1"/>
  <c r="D862" i="2"/>
  <c r="E862" i="5" s="1"/>
  <c r="D863" i="2"/>
  <c r="E863" i="5" s="1"/>
  <c r="D864" i="2"/>
  <c r="E864" i="5" s="1"/>
  <c r="D865" i="2"/>
  <c r="E865" i="5" s="1"/>
  <c r="D866" i="2"/>
  <c r="E866" i="5" s="1"/>
  <c r="D867" i="2"/>
  <c r="E867" i="5" s="1"/>
  <c r="D868" i="2"/>
  <c r="E868" i="5" s="1"/>
  <c r="D869" i="2"/>
  <c r="E869" i="5" s="1"/>
  <c r="D870" i="2"/>
  <c r="E870" i="5" s="1"/>
  <c r="D871" i="2"/>
  <c r="E871" i="5" s="1"/>
  <c r="D872" i="2"/>
  <c r="E872" i="5" s="1"/>
  <c r="D873" i="2"/>
  <c r="E873" i="5" s="1"/>
  <c r="D874" i="2"/>
  <c r="E874" i="5" s="1"/>
  <c r="D875" i="2"/>
  <c r="E875" i="5" s="1"/>
  <c r="D876" i="2"/>
  <c r="E876" i="5" s="1"/>
  <c r="D877" i="2"/>
  <c r="E877" i="5" s="1"/>
  <c r="D878" i="2"/>
  <c r="E878" i="5" s="1"/>
  <c r="D879" i="2"/>
  <c r="E879" i="5" s="1"/>
  <c r="D880" i="2"/>
  <c r="E880" i="5" s="1"/>
  <c r="D881" i="2"/>
  <c r="E881" i="5" s="1"/>
  <c r="D882" i="2"/>
  <c r="E882" i="5" s="1"/>
  <c r="D883" i="2"/>
  <c r="E883" i="5" s="1"/>
  <c r="D884" i="2"/>
  <c r="E884" i="5" s="1"/>
  <c r="D885" i="2"/>
  <c r="E885" i="5" s="1"/>
  <c r="D886" i="2"/>
  <c r="E886" i="5" s="1"/>
  <c r="D887" i="2"/>
  <c r="E887" i="5" s="1"/>
  <c r="D888" i="2"/>
  <c r="E888" i="5" s="1"/>
  <c r="D889" i="2"/>
  <c r="E889" i="5" s="1"/>
  <c r="D890" i="2"/>
  <c r="E890" i="5" s="1"/>
  <c r="D891" i="2"/>
  <c r="E891" i="5" s="1"/>
  <c r="D892" i="2"/>
  <c r="E892" i="5" s="1"/>
  <c r="D893" i="2"/>
  <c r="E893" i="5" s="1"/>
  <c r="D894" i="2"/>
  <c r="E894" i="5" s="1"/>
  <c r="D895" i="2"/>
  <c r="E895" i="5" s="1"/>
  <c r="D896" i="2"/>
  <c r="E896" i="5" s="1"/>
  <c r="D897" i="2"/>
  <c r="E897" i="5" s="1"/>
  <c r="D898" i="2"/>
  <c r="E898" i="5" s="1"/>
  <c r="D899" i="2"/>
  <c r="E899" i="5" s="1"/>
  <c r="D900" i="2"/>
  <c r="E900" i="5" s="1"/>
  <c r="D901" i="2"/>
  <c r="E901" i="5" s="1"/>
  <c r="D902" i="2"/>
  <c r="E902" i="5" s="1"/>
  <c r="D903" i="2"/>
  <c r="E903" i="5" s="1"/>
  <c r="D904" i="2"/>
  <c r="E904" i="5" s="1"/>
  <c r="D905" i="2"/>
  <c r="E905" i="5" s="1"/>
  <c r="D906" i="2"/>
  <c r="E906" i="5" s="1"/>
  <c r="D907" i="2"/>
  <c r="E907" i="5" s="1"/>
  <c r="D908" i="2"/>
  <c r="E908" i="5" s="1"/>
  <c r="D909" i="2"/>
  <c r="E909" i="5" s="1"/>
  <c r="D910" i="2"/>
  <c r="E910" i="5" s="1"/>
  <c r="D911" i="2"/>
  <c r="E911" i="5" s="1"/>
  <c r="D912" i="2"/>
  <c r="E912" i="5" s="1"/>
  <c r="D913" i="2"/>
  <c r="E913" i="5" s="1"/>
  <c r="D914" i="2"/>
  <c r="E914" i="5" s="1"/>
  <c r="D915" i="2"/>
  <c r="E915" i="5" s="1"/>
  <c r="D916" i="2"/>
  <c r="E916" i="5" s="1"/>
  <c r="D917" i="2"/>
  <c r="E917" i="5" s="1"/>
  <c r="D918" i="2"/>
  <c r="E918" i="5" s="1"/>
  <c r="D919" i="2"/>
  <c r="E919" i="5" s="1"/>
  <c r="D920" i="2"/>
  <c r="E920" i="5" s="1"/>
  <c r="D921" i="2"/>
  <c r="E921" i="5" s="1"/>
  <c r="D922" i="2"/>
  <c r="E922" i="5" s="1"/>
  <c r="D923" i="2"/>
  <c r="E923" i="5" s="1"/>
  <c r="D924" i="2"/>
  <c r="E924" i="5" s="1"/>
  <c r="D925" i="2"/>
  <c r="E925" i="5" s="1"/>
  <c r="D926" i="2"/>
  <c r="E926" i="5" s="1"/>
  <c r="D927" i="2"/>
  <c r="E927" i="5" s="1"/>
  <c r="D928" i="2"/>
  <c r="E928" i="5" s="1"/>
  <c r="D929" i="2"/>
  <c r="E929" i="5" s="1"/>
  <c r="D930" i="2"/>
  <c r="E930" i="5" s="1"/>
  <c r="D931" i="2"/>
  <c r="E931" i="5" s="1"/>
  <c r="D932" i="2"/>
  <c r="E932" i="5" s="1"/>
  <c r="D933" i="2"/>
  <c r="E933" i="5" s="1"/>
  <c r="D934" i="2"/>
  <c r="E934" i="5" s="1"/>
  <c r="D935" i="2"/>
  <c r="E935" i="5" s="1"/>
  <c r="D936" i="2"/>
  <c r="E936" i="5" s="1"/>
  <c r="D937" i="2"/>
  <c r="E937" i="5" s="1"/>
  <c r="D938" i="2"/>
  <c r="E938" i="5" s="1"/>
  <c r="D939" i="2"/>
  <c r="E939" i="5" s="1"/>
  <c r="D940" i="2"/>
  <c r="E940" i="5" s="1"/>
  <c r="D941" i="2"/>
  <c r="E941" i="5" s="1"/>
  <c r="D942" i="2"/>
  <c r="E942" i="5" s="1"/>
  <c r="D943" i="2"/>
  <c r="E943" i="5" s="1"/>
  <c r="D944" i="2"/>
  <c r="E944" i="5" s="1"/>
  <c r="D945" i="2"/>
  <c r="E945" i="5" s="1"/>
  <c r="D946" i="2"/>
  <c r="E946" i="5" s="1"/>
  <c r="D947" i="2"/>
  <c r="E947" i="5" s="1"/>
  <c r="D948" i="2"/>
  <c r="E948" i="5" s="1"/>
  <c r="D949" i="2"/>
  <c r="E949" i="5" s="1"/>
  <c r="D950" i="2"/>
  <c r="E950" i="5" s="1"/>
  <c r="D951" i="2"/>
  <c r="E951" i="5" s="1"/>
  <c r="D952" i="2"/>
  <c r="E952" i="5" s="1"/>
  <c r="D953" i="2"/>
  <c r="E953" i="5" s="1"/>
  <c r="D954" i="2"/>
  <c r="E954" i="5" s="1"/>
  <c r="D955" i="2"/>
  <c r="E955" i="5" s="1"/>
  <c r="D956" i="2"/>
  <c r="E956" i="5" s="1"/>
  <c r="D957" i="2"/>
  <c r="E957" i="5" s="1"/>
  <c r="D958" i="2"/>
  <c r="E958" i="5" s="1"/>
  <c r="D959" i="2"/>
  <c r="E959" i="5" s="1"/>
  <c r="D960" i="2"/>
  <c r="E960" i="5" s="1"/>
  <c r="D961" i="2"/>
  <c r="E961" i="5" s="1"/>
  <c r="D962" i="2"/>
  <c r="E962" i="5" s="1"/>
  <c r="D963" i="2"/>
  <c r="E963" i="5" s="1"/>
  <c r="D964" i="2"/>
  <c r="E964" i="5" s="1"/>
  <c r="D965" i="2"/>
  <c r="E965" i="5" s="1"/>
  <c r="D966" i="2"/>
  <c r="E966" i="5" s="1"/>
  <c r="D967" i="2"/>
  <c r="E967" i="5" s="1"/>
  <c r="D968" i="2"/>
  <c r="E968" i="5" s="1"/>
  <c r="D969" i="2"/>
  <c r="E969" i="5" s="1"/>
  <c r="D970" i="2"/>
  <c r="E970" i="5" s="1"/>
  <c r="D971" i="2"/>
  <c r="E971" i="5" s="1"/>
  <c r="D972" i="2"/>
  <c r="E972" i="5" s="1"/>
  <c r="D973" i="2"/>
  <c r="E973" i="5" s="1"/>
  <c r="D974" i="2"/>
  <c r="E974" i="5" s="1"/>
  <c r="D975" i="2"/>
  <c r="E975" i="5" s="1"/>
  <c r="D976" i="2"/>
  <c r="E976" i="5" s="1"/>
  <c r="D977" i="2"/>
  <c r="E977" i="5" s="1"/>
  <c r="D978" i="2"/>
  <c r="E978" i="5" s="1"/>
  <c r="D979" i="2"/>
  <c r="E979" i="5" s="1"/>
  <c r="D980" i="2"/>
  <c r="E980" i="5" s="1"/>
  <c r="D981" i="2"/>
  <c r="E981" i="5" s="1"/>
  <c r="D982" i="2"/>
  <c r="E982" i="5" s="1"/>
  <c r="D983" i="2"/>
  <c r="E983" i="5" s="1"/>
  <c r="D984" i="2"/>
  <c r="E984" i="5" s="1"/>
  <c r="D985" i="2"/>
  <c r="E985" i="5" s="1"/>
  <c r="D986" i="2"/>
  <c r="E986" i="5" s="1"/>
  <c r="D987" i="2"/>
  <c r="E987" i="5" s="1"/>
  <c r="D988" i="2"/>
  <c r="E988" i="5" s="1"/>
  <c r="D989" i="2"/>
  <c r="E989" i="5" s="1"/>
  <c r="D990" i="2"/>
  <c r="E990" i="5" s="1"/>
  <c r="D991" i="2"/>
  <c r="E991" i="5" s="1"/>
  <c r="D992" i="2"/>
  <c r="E992" i="5" s="1"/>
  <c r="D993" i="2"/>
  <c r="E993" i="5" s="1"/>
  <c r="D994" i="2"/>
  <c r="E994" i="5" s="1"/>
  <c r="D995" i="2"/>
  <c r="E995" i="5" s="1"/>
  <c r="D996" i="2"/>
  <c r="E996" i="5" s="1"/>
  <c r="D997" i="2"/>
  <c r="E997" i="5" s="1"/>
  <c r="D998" i="2"/>
  <c r="E998" i="5" s="1"/>
  <c r="D999" i="2"/>
  <c r="E999" i="5" s="1"/>
  <c r="D1000" i="2"/>
  <c r="E1000" i="5" s="1"/>
  <c r="D1001" i="2"/>
  <c r="E1001" i="5" s="1"/>
  <c r="D1002" i="2"/>
  <c r="E1002" i="5" s="1"/>
  <c r="D1003" i="2"/>
  <c r="E1003" i="5" s="1"/>
  <c r="D1004" i="2"/>
  <c r="E1004" i="5" s="1"/>
  <c r="D1005" i="2"/>
  <c r="E1005" i="5" s="1"/>
  <c r="D1006" i="2"/>
  <c r="E1006" i="5" s="1"/>
  <c r="D1007" i="2"/>
  <c r="E1007" i="5" s="1"/>
  <c r="D1008" i="2"/>
  <c r="E1008" i="5" s="1"/>
  <c r="D1009" i="2"/>
  <c r="E1009" i="5" s="1"/>
  <c r="D1010" i="2"/>
  <c r="E1010" i="5" s="1"/>
  <c r="D1011" i="2"/>
  <c r="E1011" i="5" s="1"/>
  <c r="D1012" i="2"/>
  <c r="E1012" i="5" s="1"/>
  <c r="D1013" i="2"/>
  <c r="E1013" i="5" s="1"/>
  <c r="D1014" i="2"/>
  <c r="E1014" i="5" s="1"/>
  <c r="D1015" i="2"/>
  <c r="E1015" i="5" s="1"/>
  <c r="D1016" i="2"/>
  <c r="E1016" i="5" s="1"/>
  <c r="D1017" i="2"/>
  <c r="E1017" i="5" s="1"/>
  <c r="D1018" i="2"/>
  <c r="E1018" i="5" s="1"/>
  <c r="D1019" i="2"/>
  <c r="E1019" i="5" s="1"/>
  <c r="D1020" i="2"/>
  <c r="E1020" i="5" s="1"/>
  <c r="D1021" i="2"/>
  <c r="E1021" i="5" s="1"/>
  <c r="D1022" i="2"/>
  <c r="E1022" i="5" s="1"/>
  <c r="D1023" i="2"/>
  <c r="E1023" i="5" s="1"/>
  <c r="D1024" i="2"/>
  <c r="E1024" i="5" s="1"/>
  <c r="D1025" i="2"/>
  <c r="E1025" i="5" s="1"/>
  <c r="D1026" i="2"/>
  <c r="E1026" i="5" s="1"/>
  <c r="D1027" i="2"/>
  <c r="E1027" i="5" s="1"/>
  <c r="D1028" i="2"/>
  <c r="E1028" i="5" s="1"/>
  <c r="D1029" i="2"/>
  <c r="E1029" i="5" s="1"/>
  <c r="D1030" i="2"/>
  <c r="E1030" i="5" s="1"/>
  <c r="D1031" i="2"/>
  <c r="E1031" i="5" s="1"/>
  <c r="D1032" i="2"/>
  <c r="E1032" i="5" s="1"/>
  <c r="D1033" i="2"/>
  <c r="E1033" i="5" s="1"/>
  <c r="D1034" i="2"/>
  <c r="E1034" i="5" s="1"/>
  <c r="D1035" i="2"/>
  <c r="E1035" i="5" s="1"/>
  <c r="D1036" i="2"/>
  <c r="E1036" i="5" s="1"/>
  <c r="D1037" i="2"/>
  <c r="E1037" i="5" s="1"/>
  <c r="D1038" i="2"/>
  <c r="E1038" i="5" s="1"/>
  <c r="D1039" i="2"/>
  <c r="E1039" i="5" s="1"/>
  <c r="D1040" i="2"/>
  <c r="E1040" i="5" s="1"/>
  <c r="D1041" i="2"/>
  <c r="E1041" i="5" s="1"/>
  <c r="D1042" i="2"/>
  <c r="E1042" i="5" s="1"/>
  <c r="D1043" i="2"/>
  <c r="E1043" i="5" s="1"/>
  <c r="D1044" i="2"/>
  <c r="E1044" i="5" s="1"/>
  <c r="D1045" i="2"/>
  <c r="E1045" i="5" s="1"/>
  <c r="D1046" i="2"/>
  <c r="E1046" i="5" s="1"/>
  <c r="D1047" i="2"/>
  <c r="E1047" i="5" s="1"/>
  <c r="D1048" i="2"/>
  <c r="E1048" i="5" s="1"/>
  <c r="D1049" i="2"/>
  <c r="E1049" i="5" s="1"/>
  <c r="D1050" i="2"/>
  <c r="E1050" i="5" s="1"/>
  <c r="D1051" i="2"/>
  <c r="E1051" i="5" s="1"/>
  <c r="D1052" i="2"/>
  <c r="E1052" i="5" s="1"/>
  <c r="D1053" i="2"/>
  <c r="E1053" i="5" s="1"/>
  <c r="D1054" i="2"/>
  <c r="E1054" i="5" s="1"/>
  <c r="D1055" i="2"/>
  <c r="E1055" i="5" s="1"/>
  <c r="D1056" i="2"/>
  <c r="E1056" i="5" s="1"/>
  <c r="D1057" i="2"/>
  <c r="E1057" i="5" s="1"/>
  <c r="D1058" i="2"/>
  <c r="E1058" i="5" s="1"/>
  <c r="D1059" i="2"/>
  <c r="E1059" i="5" s="1"/>
  <c r="D1060" i="2"/>
  <c r="E1060" i="5" s="1"/>
  <c r="D1061" i="2"/>
  <c r="E1061" i="5" s="1"/>
  <c r="D1062" i="2"/>
  <c r="E1062" i="5" s="1"/>
  <c r="D1063" i="2"/>
  <c r="E1063" i="5" s="1"/>
  <c r="D1064" i="2"/>
  <c r="E1064" i="5" s="1"/>
  <c r="D1065" i="2"/>
  <c r="E1065" i="5" s="1"/>
  <c r="D1066" i="2"/>
  <c r="E1066" i="5" s="1"/>
  <c r="D1067" i="2"/>
  <c r="E1067" i="5" s="1"/>
  <c r="D1068" i="2"/>
  <c r="E1068" i="5" s="1"/>
  <c r="D1069" i="2"/>
  <c r="E1069" i="5" s="1"/>
  <c r="D1070" i="2"/>
  <c r="E1070" i="5" s="1"/>
  <c r="D1071" i="2"/>
  <c r="E1071" i="5" s="1"/>
  <c r="D1072" i="2"/>
  <c r="E1072" i="5" s="1"/>
  <c r="D1073" i="2"/>
  <c r="E1073" i="5" s="1"/>
  <c r="D1074" i="2"/>
  <c r="E1074" i="5" s="1"/>
  <c r="D1075" i="2"/>
  <c r="E1075" i="5" s="1"/>
  <c r="D1076" i="2"/>
  <c r="E1076" i="5" s="1"/>
  <c r="D1077" i="2"/>
  <c r="E1077" i="5" s="1"/>
  <c r="D1078" i="2"/>
  <c r="E1078" i="5" s="1"/>
  <c r="D1079" i="2"/>
  <c r="E1079" i="5" s="1"/>
  <c r="D1080" i="2"/>
  <c r="E1080" i="5" s="1"/>
  <c r="D1081" i="2"/>
  <c r="E1081" i="5" s="1"/>
  <c r="D1082" i="2"/>
  <c r="E1082" i="5" s="1"/>
  <c r="D1083" i="2"/>
  <c r="E1083" i="5" s="1"/>
  <c r="D1084" i="2"/>
  <c r="E1084" i="5" s="1"/>
  <c r="D1085" i="2"/>
  <c r="E1085" i="5" s="1"/>
  <c r="D1086" i="2"/>
  <c r="E1086" i="5" s="1"/>
  <c r="D1087" i="2"/>
  <c r="E1087" i="5" s="1"/>
  <c r="D1088" i="2"/>
  <c r="E1088" i="5" s="1"/>
  <c r="D1089" i="2"/>
  <c r="E1089" i="5" s="1"/>
  <c r="D1090" i="2"/>
  <c r="E1090" i="5" s="1"/>
  <c r="D1091" i="2"/>
  <c r="E1091" i="5" s="1"/>
  <c r="D1092" i="2"/>
  <c r="E1092" i="5" s="1"/>
  <c r="D1093" i="2"/>
  <c r="E1093" i="5" s="1"/>
  <c r="D1094" i="2"/>
  <c r="E1094" i="5" s="1"/>
  <c r="D1095" i="2"/>
  <c r="E1095" i="5" s="1"/>
  <c r="D1096" i="2"/>
  <c r="E1096" i="5" s="1"/>
  <c r="D1097" i="2"/>
  <c r="E1097" i="5" s="1"/>
  <c r="D1098" i="2"/>
  <c r="E1098" i="5" s="1"/>
  <c r="D1099" i="2"/>
  <c r="E1099" i="5" s="1"/>
  <c r="D1100" i="2"/>
  <c r="E1100" i="5" s="1"/>
  <c r="D1101" i="2"/>
  <c r="E1101" i="5" s="1"/>
  <c r="D1102" i="2"/>
  <c r="E1102" i="5" s="1"/>
  <c r="D1103" i="2"/>
  <c r="E1103" i="5" s="1"/>
  <c r="D1104" i="2"/>
  <c r="E1104" i="5" s="1"/>
  <c r="D1105" i="2"/>
  <c r="E1105" i="5" s="1"/>
  <c r="D1106" i="2"/>
  <c r="E1106" i="5" s="1"/>
  <c r="D1107" i="2"/>
  <c r="E1107" i="5" s="1"/>
  <c r="D1108" i="2"/>
  <c r="E1108" i="5" s="1"/>
  <c r="D1109" i="2"/>
  <c r="E1109" i="5" s="1"/>
  <c r="D1110" i="2"/>
  <c r="E1110" i="5" s="1"/>
  <c r="D1111" i="2"/>
  <c r="E1111" i="5" s="1"/>
  <c r="D1112" i="2"/>
  <c r="E1112" i="5" s="1"/>
  <c r="D1113" i="2"/>
  <c r="E1113" i="5" s="1"/>
  <c r="D1114" i="2"/>
  <c r="E1114" i="5" s="1"/>
  <c r="D1115" i="2"/>
  <c r="E1115" i="5" s="1"/>
  <c r="D1116" i="2"/>
  <c r="E1116" i="5" s="1"/>
  <c r="D1117" i="2"/>
  <c r="E1117" i="5" s="1"/>
  <c r="D1118" i="2"/>
  <c r="E1118" i="5" s="1"/>
  <c r="D1119" i="2"/>
  <c r="E1119" i="5" s="1"/>
  <c r="D1120" i="2"/>
  <c r="E1120" i="5" s="1"/>
  <c r="D1121" i="2"/>
  <c r="E1121" i="5" s="1"/>
  <c r="D1122" i="2"/>
  <c r="E1122" i="5" s="1"/>
  <c r="D1123" i="2"/>
  <c r="E1123" i="5" s="1"/>
  <c r="D1124" i="2"/>
  <c r="E1124" i="5" s="1"/>
  <c r="D1125" i="2"/>
  <c r="E1125" i="5" s="1"/>
  <c r="D1126" i="2"/>
  <c r="E1126" i="5" s="1"/>
  <c r="D1127" i="2"/>
  <c r="E1127" i="5" s="1"/>
  <c r="D1128" i="2"/>
  <c r="E1128" i="5" s="1"/>
  <c r="D1129" i="2"/>
  <c r="E1129" i="5" s="1"/>
  <c r="D1130" i="2"/>
  <c r="E1130" i="5" s="1"/>
  <c r="D1131" i="2"/>
  <c r="E1131" i="5" s="1"/>
  <c r="D1132" i="2"/>
  <c r="E1132" i="5" s="1"/>
  <c r="D1133" i="2"/>
  <c r="E1133" i="5" s="1"/>
  <c r="D1134" i="2"/>
  <c r="E1134" i="5" s="1"/>
  <c r="D1135" i="2"/>
  <c r="E1135" i="5" s="1"/>
  <c r="D1136" i="2"/>
  <c r="E1136" i="5" s="1"/>
  <c r="D1137" i="2"/>
  <c r="E1137" i="5" s="1"/>
  <c r="D1138" i="2"/>
  <c r="E1138" i="5" s="1"/>
  <c r="D1139" i="2"/>
  <c r="E1139" i="5" s="1"/>
  <c r="D1140" i="2"/>
  <c r="E1140" i="5" s="1"/>
  <c r="D1141" i="2"/>
  <c r="E1141" i="5" s="1"/>
  <c r="D1142" i="2"/>
  <c r="E1142" i="5" s="1"/>
  <c r="D1143" i="2"/>
  <c r="E1143" i="5" s="1"/>
  <c r="D1144" i="2"/>
  <c r="E1144" i="5" s="1"/>
  <c r="D1145" i="2"/>
  <c r="E1145" i="5" s="1"/>
  <c r="D1146" i="2"/>
  <c r="E1146" i="5" s="1"/>
  <c r="D1147" i="2"/>
  <c r="E1147" i="5" s="1"/>
  <c r="D1148" i="2"/>
  <c r="E1148" i="5" s="1"/>
  <c r="D1149" i="2"/>
  <c r="E1149" i="5" s="1"/>
  <c r="D1150" i="2"/>
  <c r="E1150" i="5" s="1"/>
  <c r="D1151" i="2"/>
  <c r="E1151" i="5" s="1"/>
  <c r="D1152" i="2"/>
  <c r="E1152" i="5" s="1"/>
  <c r="D1153" i="2"/>
  <c r="E1153" i="5" s="1"/>
  <c r="D1154" i="2"/>
  <c r="E1154" i="5" s="1"/>
  <c r="D1155" i="2"/>
  <c r="E1155" i="5" s="1"/>
  <c r="D1156" i="2"/>
  <c r="E1156" i="5" s="1"/>
  <c r="D1157" i="2"/>
  <c r="E1157" i="5" s="1"/>
  <c r="D1158" i="2"/>
  <c r="E1158" i="5" s="1"/>
  <c r="D1159" i="2"/>
  <c r="E1159" i="5" s="1"/>
  <c r="D1160" i="2"/>
  <c r="E1160" i="5" s="1"/>
  <c r="D1161" i="2"/>
  <c r="E1161" i="5" s="1"/>
  <c r="D1162" i="2"/>
  <c r="E1162" i="5" s="1"/>
  <c r="D1163" i="2"/>
  <c r="E1163" i="5" s="1"/>
  <c r="D1164" i="2"/>
  <c r="E1164" i="5" s="1"/>
  <c r="D1165" i="2"/>
  <c r="E1165" i="5" s="1"/>
  <c r="D1166" i="2"/>
  <c r="E1166" i="5" s="1"/>
  <c r="D1167" i="2"/>
  <c r="E1167" i="5" s="1"/>
  <c r="D1168" i="2"/>
  <c r="E1168" i="5" s="1"/>
  <c r="D1169" i="2"/>
  <c r="E1169" i="5" s="1"/>
  <c r="D1170" i="2"/>
  <c r="E1170" i="5" s="1"/>
  <c r="D1171" i="2"/>
  <c r="E1171" i="5" s="1"/>
  <c r="D1172" i="2"/>
  <c r="E1172" i="5" s="1"/>
  <c r="D1173" i="2"/>
  <c r="E1173" i="5" s="1"/>
  <c r="D1174" i="2"/>
  <c r="E1174" i="5" s="1"/>
  <c r="D1175" i="2"/>
  <c r="E1175" i="5" s="1"/>
  <c r="D1176" i="2"/>
  <c r="E1176" i="5" s="1"/>
  <c r="D1177" i="2"/>
  <c r="E1177" i="5" s="1"/>
  <c r="D1178" i="2"/>
  <c r="E1178" i="5" s="1"/>
  <c r="D1179" i="2"/>
  <c r="E1179" i="5" s="1"/>
  <c r="D1180" i="2"/>
  <c r="E1180" i="5" s="1"/>
  <c r="D1181" i="2"/>
  <c r="E1181" i="5" s="1"/>
  <c r="D1182" i="2"/>
  <c r="E1182" i="5" s="1"/>
  <c r="D1183" i="2"/>
  <c r="E1183" i="5" s="1"/>
  <c r="D1184" i="2"/>
  <c r="E1184" i="5" s="1"/>
  <c r="D1185" i="2"/>
  <c r="E1185" i="5" s="1"/>
  <c r="D1186" i="2"/>
  <c r="E1186" i="5" s="1"/>
  <c r="D1187" i="2"/>
  <c r="E1187" i="5" s="1"/>
  <c r="D1188" i="2"/>
  <c r="E1188" i="5" s="1"/>
  <c r="D1189" i="2"/>
  <c r="E1189" i="5" s="1"/>
  <c r="D1190" i="2"/>
  <c r="E1190" i="5" s="1"/>
  <c r="D1191" i="2"/>
  <c r="E1191" i="5" s="1"/>
  <c r="D1192" i="2"/>
  <c r="E1192" i="5" s="1"/>
  <c r="D1193" i="2"/>
  <c r="E1193" i="5" s="1"/>
  <c r="D1194" i="2"/>
  <c r="E1194" i="5" s="1"/>
  <c r="D1195" i="2"/>
  <c r="E1195" i="5" s="1"/>
  <c r="D1196" i="2"/>
  <c r="E1196" i="5" s="1"/>
  <c r="D1197" i="2"/>
  <c r="E1197" i="5" s="1"/>
  <c r="D1198" i="2"/>
  <c r="E1198" i="5" s="1"/>
  <c r="D1199" i="2"/>
  <c r="E1199" i="5" s="1"/>
  <c r="D1200" i="2"/>
  <c r="E1200" i="5" s="1"/>
  <c r="D1201" i="2"/>
  <c r="E1201" i="5" s="1"/>
  <c r="D1202" i="2"/>
  <c r="E1202" i="5" s="1"/>
  <c r="D1203" i="2"/>
  <c r="E1203" i="5" s="1"/>
  <c r="D1204" i="2"/>
  <c r="E1204" i="5" s="1"/>
  <c r="D1205" i="2"/>
  <c r="E1205" i="5" s="1"/>
  <c r="D1206" i="2"/>
  <c r="E1206" i="5" s="1"/>
  <c r="D1207" i="2"/>
  <c r="E1207" i="5" s="1"/>
  <c r="D1208" i="2"/>
  <c r="E1208" i="5" s="1"/>
  <c r="D1209" i="2"/>
  <c r="E1209" i="5" s="1"/>
  <c r="D1210" i="2"/>
  <c r="E1210" i="5" s="1"/>
  <c r="D1211" i="2"/>
  <c r="E1211" i="5" s="1"/>
  <c r="D1212" i="2"/>
  <c r="E1212" i="5" s="1"/>
  <c r="D1213" i="2"/>
  <c r="E1213" i="5" s="1"/>
  <c r="D1214" i="2"/>
  <c r="E1214" i="5" s="1"/>
  <c r="D1215" i="2"/>
  <c r="E1215" i="5" s="1"/>
  <c r="D1216" i="2"/>
  <c r="E1216" i="5" s="1"/>
  <c r="D1217" i="2"/>
  <c r="E1217" i="5" s="1"/>
  <c r="D1218" i="2"/>
  <c r="E1218" i="5" s="1"/>
  <c r="D1219" i="2"/>
  <c r="E1219" i="5" s="1"/>
  <c r="D1220" i="2"/>
  <c r="E1220" i="5" s="1"/>
  <c r="D1221" i="2"/>
  <c r="E1221" i="5" s="1"/>
  <c r="D1222" i="2"/>
  <c r="E1222" i="5" s="1"/>
  <c r="D1223" i="2"/>
  <c r="E1223" i="5" s="1"/>
  <c r="D1224" i="2"/>
  <c r="E1224" i="5" s="1"/>
  <c r="D1225" i="2"/>
  <c r="E1225" i="5" s="1"/>
  <c r="D1226" i="2"/>
  <c r="E1226" i="5" s="1"/>
  <c r="D1227" i="2"/>
  <c r="E1227" i="5" s="1"/>
  <c r="D1228" i="2"/>
  <c r="E1228" i="5" s="1"/>
  <c r="D1229" i="2"/>
  <c r="E1229" i="5" s="1"/>
  <c r="D1230" i="2"/>
  <c r="E1230" i="5" s="1"/>
  <c r="D1231" i="2"/>
  <c r="E1231" i="5" s="1"/>
  <c r="D1232" i="2"/>
  <c r="E1232" i="5" s="1"/>
  <c r="D1233" i="2"/>
  <c r="E1233" i="5" s="1"/>
  <c r="D1234" i="2"/>
  <c r="E1234" i="5" s="1"/>
  <c r="D1235" i="2"/>
  <c r="E1235" i="5" s="1"/>
  <c r="D1236" i="2"/>
  <c r="E1236" i="5" s="1"/>
  <c r="D1237" i="2"/>
  <c r="E1237" i="5" s="1"/>
  <c r="D1238" i="2"/>
  <c r="E1238" i="5" s="1"/>
  <c r="D1239" i="2"/>
  <c r="E1239" i="5" s="1"/>
  <c r="D1240" i="2"/>
  <c r="E1240" i="5" s="1"/>
  <c r="D1241" i="2"/>
  <c r="E1241" i="5" s="1"/>
  <c r="D1242" i="2"/>
  <c r="E1242" i="5" s="1"/>
  <c r="D1243" i="2"/>
  <c r="E1243" i="5" s="1"/>
  <c r="D1244" i="2"/>
  <c r="E1244" i="5" s="1"/>
  <c r="D1245" i="2"/>
  <c r="E1245" i="5" s="1"/>
  <c r="D1246" i="2"/>
  <c r="E1246" i="5" s="1"/>
  <c r="D1247" i="2"/>
  <c r="E1247" i="5" s="1"/>
  <c r="D1248" i="2"/>
  <c r="E1248" i="5" s="1"/>
  <c r="D1249" i="2"/>
  <c r="E1249" i="5" s="1"/>
  <c r="D1250" i="2"/>
  <c r="E1250" i="5" s="1"/>
  <c r="D1251" i="2"/>
  <c r="E1251" i="5" s="1"/>
  <c r="D1252" i="2"/>
  <c r="E1252" i="5" s="1"/>
  <c r="D1253" i="2"/>
  <c r="E1253" i="5" s="1"/>
  <c r="D1254" i="2"/>
  <c r="E1254" i="5" s="1"/>
  <c r="D1255" i="2"/>
  <c r="E1255" i="5" s="1"/>
  <c r="D1256" i="2"/>
  <c r="E1256" i="5" s="1"/>
  <c r="D1257" i="2"/>
  <c r="E1257" i="5" s="1"/>
  <c r="D1258" i="2"/>
  <c r="E1258" i="5" s="1"/>
  <c r="D1259" i="2"/>
  <c r="E1259" i="5" s="1"/>
  <c r="D1260" i="2"/>
  <c r="E1260" i="5" s="1"/>
  <c r="D1261" i="2"/>
  <c r="E1261" i="5" s="1"/>
  <c r="D1262" i="2"/>
  <c r="E1262" i="5" s="1"/>
  <c r="D1263" i="2"/>
  <c r="E1263" i="5" s="1"/>
  <c r="D1264" i="2"/>
  <c r="E1264" i="5" s="1"/>
  <c r="D1265" i="2"/>
  <c r="E1265" i="5" s="1"/>
  <c r="D1266" i="2"/>
  <c r="E1266" i="5" s="1"/>
  <c r="D1267" i="2"/>
  <c r="E1267" i="5" s="1"/>
  <c r="D1268" i="2"/>
  <c r="E1268" i="5" s="1"/>
  <c r="D1269" i="2"/>
  <c r="E1269" i="5" s="1"/>
  <c r="D1270" i="2"/>
  <c r="E1270" i="5" s="1"/>
  <c r="D1271" i="2"/>
  <c r="E1271" i="5" s="1"/>
  <c r="D1272" i="2"/>
  <c r="E1272" i="5" s="1"/>
  <c r="D1273" i="2"/>
  <c r="E1273" i="5" s="1"/>
  <c r="D1274" i="2"/>
  <c r="E1274" i="5" s="1"/>
  <c r="D1275" i="2"/>
  <c r="E1275" i="5" s="1"/>
  <c r="D1276" i="2"/>
  <c r="E1276" i="5" s="1"/>
  <c r="D1277" i="2"/>
  <c r="E1277" i="5" s="1"/>
  <c r="D1278" i="2"/>
  <c r="E1278" i="5" s="1"/>
  <c r="D1279" i="2"/>
  <c r="E1279" i="5" s="1"/>
  <c r="D1280" i="2"/>
  <c r="E1280" i="5" s="1"/>
  <c r="D1281" i="2"/>
  <c r="E1281" i="5" s="1"/>
  <c r="D1282" i="2"/>
  <c r="E1282" i="5" s="1"/>
  <c r="D1283" i="2"/>
  <c r="E1283" i="5" s="1"/>
  <c r="D1284" i="2"/>
  <c r="E1284" i="5" s="1"/>
  <c r="D1285" i="2"/>
  <c r="E1285" i="5" s="1"/>
  <c r="D1286" i="2"/>
  <c r="E1286" i="5" s="1"/>
  <c r="D1287" i="2"/>
  <c r="E1287" i="5" s="1"/>
  <c r="D1288" i="2"/>
  <c r="E1288" i="5" s="1"/>
  <c r="D1289" i="2"/>
  <c r="E1289" i="5" s="1"/>
  <c r="D1290" i="2"/>
  <c r="E1290" i="5" s="1"/>
  <c r="D1291" i="2"/>
  <c r="E1291" i="5" s="1"/>
  <c r="D1292" i="2"/>
  <c r="E1292" i="5" s="1"/>
  <c r="D1293" i="2"/>
  <c r="E1293" i="5" s="1"/>
  <c r="D1294" i="2"/>
  <c r="E1294" i="5" s="1"/>
  <c r="D1295" i="2"/>
  <c r="E1295" i="5" s="1"/>
  <c r="D1296" i="2"/>
  <c r="E1296" i="5" s="1"/>
  <c r="D1297" i="2"/>
  <c r="E1297" i="5" s="1"/>
  <c r="D1298" i="2"/>
  <c r="E1298" i="5" s="1"/>
  <c r="D1299" i="2"/>
  <c r="E1299" i="5" s="1"/>
  <c r="D1300" i="2"/>
  <c r="E1300" i="5" s="1"/>
  <c r="D1301" i="2"/>
  <c r="E1301" i="5" s="1"/>
  <c r="D1302" i="2"/>
  <c r="E1302" i="5" s="1"/>
  <c r="D1303" i="2"/>
  <c r="E1303" i="5" s="1"/>
  <c r="D1304" i="2"/>
  <c r="E1304" i="5" s="1"/>
  <c r="D1305" i="2"/>
  <c r="E1305" i="5" s="1"/>
  <c r="D1306" i="2"/>
  <c r="E1306" i="5" s="1"/>
  <c r="D1307" i="2"/>
  <c r="E1307" i="5" s="1"/>
  <c r="D1308" i="2"/>
  <c r="E1308" i="5" s="1"/>
  <c r="D1309" i="2"/>
  <c r="E1309" i="5" s="1"/>
  <c r="D1310" i="2"/>
  <c r="E1310" i="5" s="1"/>
  <c r="D1311" i="2"/>
  <c r="E1311" i="5" s="1"/>
  <c r="D1312" i="2"/>
  <c r="E1312" i="5" s="1"/>
  <c r="D1313" i="2"/>
  <c r="E1313" i="5" s="1"/>
  <c r="D1314" i="2"/>
  <c r="E1314" i="5" s="1"/>
  <c r="D1315" i="2"/>
  <c r="E1315" i="5" s="1"/>
  <c r="D1316" i="2"/>
  <c r="E1316" i="5" s="1"/>
  <c r="D1317" i="2"/>
  <c r="E1317" i="5" s="1"/>
  <c r="D1318" i="2"/>
  <c r="E1318" i="5" s="1"/>
  <c r="D1319" i="2"/>
  <c r="E1319" i="5" s="1"/>
  <c r="D1320" i="2"/>
  <c r="E1320" i="5" s="1"/>
  <c r="D1321" i="2"/>
  <c r="E1321" i="5" s="1"/>
  <c r="D1322" i="2"/>
  <c r="E1322" i="5" s="1"/>
  <c r="D1323" i="2"/>
  <c r="E1323" i="5" s="1"/>
  <c r="D1324" i="2"/>
  <c r="E1324" i="5" s="1"/>
  <c r="D1325" i="2"/>
  <c r="E1325" i="5" s="1"/>
  <c r="D1326" i="2"/>
  <c r="E1326" i="5" s="1"/>
  <c r="D1327" i="2"/>
  <c r="E1327" i="5" s="1"/>
  <c r="D1328" i="2"/>
  <c r="E1328" i="5" s="1"/>
  <c r="D1329" i="2"/>
  <c r="E1329" i="5" s="1"/>
  <c r="D1330" i="2"/>
  <c r="E1330" i="5" s="1"/>
  <c r="D1331" i="2"/>
  <c r="E1331" i="5" s="1"/>
  <c r="D1332" i="2"/>
  <c r="E1332" i="5" s="1"/>
  <c r="D1333" i="2"/>
  <c r="E1333" i="5" s="1"/>
  <c r="D1334" i="2"/>
  <c r="E1334" i="5" s="1"/>
  <c r="D1335" i="2"/>
  <c r="E1335" i="5" s="1"/>
  <c r="D1336" i="2"/>
  <c r="E1336" i="5" s="1"/>
  <c r="D1337" i="2"/>
  <c r="E1337" i="5" s="1"/>
  <c r="D1338" i="2"/>
  <c r="E1338" i="5" s="1"/>
  <c r="D1339" i="2"/>
  <c r="E1339" i="5" s="1"/>
  <c r="D1340" i="2"/>
  <c r="E1340" i="5" s="1"/>
  <c r="D1341" i="2"/>
  <c r="E1341" i="5" s="1"/>
  <c r="D1342" i="2"/>
  <c r="E1342" i="5" s="1"/>
  <c r="D1343" i="2"/>
  <c r="E1343" i="5" s="1"/>
  <c r="D1344" i="2"/>
  <c r="E1344" i="5" s="1"/>
  <c r="D1345" i="2"/>
  <c r="E1345" i="5" s="1"/>
  <c r="D1346" i="2"/>
  <c r="E1346" i="5" s="1"/>
  <c r="D1347" i="2"/>
  <c r="E1347" i="5" s="1"/>
  <c r="D1348" i="2"/>
  <c r="E1348" i="5" s="1"/>
  <c r="D1349" i="2"/>
  <c r="E1349" i="5" s="1"/>
  <c r="D1350" i="2"/>
  <c r="E1350" i="5" s="1"/>
  <c r="D1351" i="2"/>
  <c r="E1351" i="5" s="1"/>
  <c r="D1352" i="2"/>
  <c r="E1352" i="5" s="1"/>
  <c r="D1353" i="2"/>
  <c r="E1353" i="5" s="1"/>
  <c r="D1354" i="2"/>
  <c r="E1354" i="5" s="1"/>
  <c r="D1355" i="2"/>
  <c r="E1355" i="5" s="1"/>
  <c r="D1356" i="2"/>
  <c r="E1356" i="5" s="1"/>
  <c r="D1357" i="2"/>
  <c r="E1357" i="5" s="1"/>
  <c r="D1358" i="2"/>
  <c r="E1358" i="5" s="1"/>
  <c r="D1359" i="2"/>
  <c r="E1359" i="5" s="1"/>
  <c r="D1360" i="2"/>
  <c r="E1360" i="5" s="1"/>
  <c r="D1361" i="2"/>
  <c r="E1361" i="5" s="1"/>
  <c r="D1362" i="2"/>
  <c r="E1362" i="5" s="1"/>
  <c r="D1363" i="2"/>
  <c r="E1363" i="5" s="1"/>
  <c r="D1364" i="2"/>
  <c r="E1364" i="5" s="1"/>
  <c r="D1365" i="2"/>
  <c r="E1365" i="5" s="1"/>
  <c r="D1366" i="2"/>
  <c r="E1366" i="5" s="1"/>
  <c r="D1367" i="2"/>
  <c r="E1367" i="5" s="1"/>
  <c r="D1368" i="2"/>
  <c r="E1368" i="5" s="1"/>
  <c r="D1369" i="2"/>
  <c r="E1369" i="5" s="1"/>
  <c r="D1370" i="2"/>
  <c r="E1370" i="5" s="1"/>
  <c r="D1371" i="2"/>
  <c r="E1371" i="5" s="1"/>
  <c r="D1372" i="2"/>
  <c r="E1372" i="5" s="1"/>
  <c r="D1373" i="2"/>
  <c r="E1373" i="5" s="1"/>
  <c r="D1374" i="2"/>
  <c r="E1374" i="5" s="1"/>
  <c r="D1375" i="2"/>
  <c r="E1375" i="5" s="1"/>
  <c r="D1376" i="2"/>
  <c r="E1376" i="5" s="1"/>
  <c r="D1377" i="2"/>
  <c r="E1377" i="5" s="1"/>
  <c r="D1378" i="2"/>
  <c r="E1378" i="5" s="1"/>
  <c r="D1379" i="2"/>
  <c r="E1379" i="5" s="1"/>
  <c r="D1380" i="2"/>
  <c r="E1380" i="5" s="1"/>
  <c r="D1381" i="2"/>
  <c r="E1381" i="5" s="1"/>
  <c r="D1382" i="2"/>
  <c r="E1382" i="5" s="1"/>
  <c r="D1383" i="2"/>
  <c r="E1383" i="5" s="1"/>
  <c r="D1384" i="2"/>
  <c r="E1384" i="5" s="1"/>
  <c r="D1385" i="2"/>
  <c r="E1385" i="5" s="1"/>
  <c r="D1386" i="2"/>
  <c r="E1386" i="5" s="1"/>
  <c r="D1387" i="2"/>
  <c r="E1387" i="5" s="1"/>
  <c r="D1388" i="2"/>
  <c r="E1388" i="5" s="1"/>
  <c r="D1389" i="2"/>
  <c r="E1389" i="5" s="1"/>
  <c r="D1390" i="2"/>
  <c r="E1390" i="5" s="1"/>
  <c r="D1391" i="2"/>
  <c r="E1391" i="5" s="1"/>
  <c r="D1392" i="2"/>
  <c r="E1392" i="5" s="1"/>
  <c r="D1393" i="2"/>
  <c r="E1393" i="5" s="1"/>
  <c r="D1394" i="2"/>
  <c r="E1394" i="5" s="1"/>
  <c r="D1395" i="2"/>
  <c r="E1395" i="5" s="1"/>
  <c r="D1396" i="2"/>
  <c r="E1396" i="5" s="1"/>
  <c r="D1397" i="2"/>
  <c r="E1397" i="5" s="1"/>
  <c r="D1398" i="2"/>
  <c r="E1398" i="5" s="1"/>
  <c r="D1399" i="2"/>
  <c r="E1399" i="5" s="1"/>
  <c r="D1400" i="2"/>
  <c r="E1400" i="5" s="1"/>
  <c r="D1401" i="2"/>
  <c r="E1401" i="5" s="1"/>
  <c r="D1402" i="2"/>
  <c r="E1402" i="5" s="1"/>
  <c r="D1403" i="2"/>
  <c r="E1403" i="5" s="1"/>
  <c r="D1404" i="2"/>
  <c r="E1404" i="5" s="1"/>
  <c r="D1405" i="2"/>
  <c r="E1405" i="5" s="1"/>
  <c r="D1406" i="2"/>
  <c r="E1406" i="5" s="1"/>
  <c r="D1407" i="2"/>
  <c r="E1407" i="5" s="1"/>
  <c r="D1408" i="2"/>
  <c r="E1408" i="5" s="1"/>
  <c r="D1409" i="2"/>
  <c r="E1409" i="5" s="1"/>
  <c r="D1410" i="2"/>
  <c r="E1410" i="5" s="1"/>
  <c r="D1411" i="2"/>
  <c r="E1411" i="5" s="1"/>
  <c r="D1412" i="2"/>
  <c r="E1412" i="5" s="1"/>
  <c r="D1413" i="2"/>
  <c r="E1413" i="5" s="1"/>
  <c r="D1414" i="2"/>
  <c r="E1414" i="5" s="1"/>
  <c r="D1415" i="2"/>
  <c r="E1415" i="5" s="1"/>
  <c r="D1416" i="2"/>
  <c r="E1416" i="5" s="1"/>
  <c r="D1417" i="2"/>
  <c r="E1417" i="5" s="1"/>
  <c r="D1418" i="2"/>
  <c r="E1418" i="5" s="1"/>
  <c r="D1419" i="2"/>
  <c r="E1419" i="5" s="1"/>
  <c r="D1420" i="2"/>
  <c r="E1420" i="5" s="1"/>
  <c r="D1421" i="2"/>
  <c r="E1421" i="5" s="1"/>
  <c r="D1422" i="2"/>
  <c r="E1422" i="5" s="1"/>
  <c r="D1423" i="2"/>
  <c r="E1423" i="5" s="1"/>
  <c r="D1424" i="2"/>
  <c r="E1424" i="5" s="1"/>
  <c r="D1425" i="2"/>
  <c r="E1425" i="5" s="1"/>
  <c r="D1426" i="2"/>
  <c r="E1426" i="5" s="1"/>
  <c r="D1427" i="2"/>
  <c r="E1427" i="5" s="1"/>
  <c r="D1428" i="2"/>
  <c r="E1428" i="5" s="1"/>
  <c r="D1429" i="2"/>
  <c r="E1429" i="5" s="1"/>
  <c r="D1430" i="2"/>
  <c r="E1430" i="5" s="1"/>
  <c r="D1431" i="2"/>
  <c r="E1431" i="5" s="1"/>
  <c r="D1432" i="2"/>
  <c r="E1432" i="5" s="1"/>
  <c r="D1433" i="2"/>
  <c r="E1433" i="5" s="1"/>
  <c r="D1434" i="2"/>
  <c r="E1434" i="5" s="1"/>
  <c r="D1435" i="2"/>
  <c r="E1435" i="5" s="1"/>
  <c r="D1436" i="2"/>
  <c r="E1436" i="5" s="1"/>
  <c r="D1437" i="2"/>
  <c r="E1437" i="5" s="1"/>
  <c r="D1438" i="2"/>
  <c r="E1438" i="5" s="1"/>
  <c r="D1439" i="2"/>
  <c r="E1439" i="5" s="1"/>
  <c r="D1440" i="2"/>
  <c r="E1440" i="5" s="1"/>
  <c r="D1441" i="2"/>
  <c r="E1441" i="5" s="1"/>
  <c r="D1442" i="2"/>
  <c r="E1442" i="5" s="1"/>
  <c r="D1443" i="2"/>
  <c r="E1443" i="5" s="1"/>
  <c r="D1444" i="2"/>
  <c r="E1444" i="5" s="1"/>
  <c r="D1445" i="2"/>
  <c r="E1445" i="5" s="1"/>
  <c r="D1446" i="2"/>
  <c r="E1446" i="5" s="1"/>
  <c r="D1447" i="2"/>
  <c r="E1447" i="5" s="1"/>
  <c r="D1448" i="2"/>
  <c r="E1448" i="5" s="1"/>
  <c r="D1449" i="2"/>
  <c r="E1449" i="5" s="1"/>
  <c r="D1450" i="2"/>
  <c r="E1450" i="5" s="1"/>
  <c r="D1451" i="2"/>
  <c r="E1451" i="5" s="1"/>
  <c r="D1452" i="2"/>
  <c r="E1452" i="5" s="1"/>
  <c r="D1453" i="2"/>
  <c r="E1453" i="5" s="1"/>
  <c r="D1454" i="2"/>
  <c r="E1454" i="5" s="1"/>
  <c r="D1455" i="2"/>
  <c r="E1455" i="5" s="1"/>
  <c r="D1456" i="2"/>
  <c r="E1456" i="5" s="1"/>
  <c r="D1457" i="2"/>
  <c r="E1457" i="5" s="1"/>
  <c r="D1458" i="2"/>
  <c r="E1458" i="5" s="1"/>
  <c r="D1459" i="2"/>
  <c r="E1459" i="5" s="1"/>
  <c r="D1460" i="2"/>
  <c r="E1460" i="5" s="1"/>
  <c r="D1461" i="2"/>
  <c r="E1461" i="5" s="1"/>
  <c r="D1462" i="2"/>
  <c r="E1462" i="5" s="1"/>
  <c r="D1463" i="2"/>
  <c r="E1463" i="5" s="1"/>
  <c r="D1464" i="2"/>
  <c r="E1464" i="5" s="1"/>
  <c r="D1465" i="2"/>
  <c r="E1465" i="5" s="1"/>
  <c r="D1466" i="2"/>
  <c r="E1466" i="5" s="1"/>
  <c r="D1467" i="2"/>
  <c r="E1467" i="5" s="1"/>
  <c r="D1468" i="2"/>
  <c r="E1468" i="5" s="1"/>
  <c r="D1469" i="2"/>
  <c r="E1469" i="5" s="1"/>
  <c r="D1470" i="2"/>
  <c r="E1470" i="5" s="1"/>
  <c r="D1471" i="2"/>
  <c r="E1471" i="5" s="1"/>
  <c r="D1472" i="2"/>
  <c r="E1472" i="5" s="1"/>
  <c r="D1473" i="2"/>
  <c r="E1473" i="5" s="1"/>
  <c r="D1474" i="2"/>
  <c r="E1474" i="5" s="1"/>
  <c r="D1475" i="2"/>
  <c r="E1475" i="5" s="1"/>
  <c r="D1476" i="2"/>
  <c r="E1476" i="5" s="1"/>
  <c r="D1477" i="2"/>
  <c r="E1477" i="5" s="1"/>
  <c r="D1478" i="2"/>
  <c r="E1478" i="5" s="1"/>
  <c r="D1479" i="2"/>
  <c r="E1479" i="5" s="1"/>
  <c r="D1480" i="2"/>
  <c r="E1480" i="5" s="1"/>
  <c r="D1481" i="2"/>
  <c r="E1481" i="5" s="1"/>
  <c r="D1482" i="2"/>
  <c r="E1482" i="5" s="1"/>
  <c r="D1483" i="2"/>
  <c r="E1483" i="5" s="1"/>
  <c r="D1484" i="2"/>
  <c r="E1484" i="5" s="1"/>
  <c r="D1485" i="2"/>
  <c r="E1485" i="5" s="1"/>
  <c r="D1486" i="2"/>
  <c r="E1486" i="5" s="1"/>
  <c r="D1487" i="2"/>
  <c r="E1487" i="5" s="1"/>
  <c r="D1488" i="2"/>
  <c r="E1488" i="5" s="1"/>
  <c r="D1489" i="2"/>
  <c r="E1489" i="5" s="1"/>
  <c r="D1490" i="2"/>
  <c r="E1490" i="5" s="1"/>
  <c r="D1491" i="2"/>
  <c r="E1491" i="5" s="1"/>
  <c r="D1492" i="2"/>
  <c r="E1492" i="5" s="1"/>
  <c r="D1493" i="2"/>
  <c r="E1493" i="5" s="1"/>
  <c r="D1494" i="2"/>
  <c r="E1494" i="5" s="1"/>
  <c r="D1495" i="2"/>
  <c r="E1495" i="5" s="1"/>
  <c r="D1496" i="2"/>
  <c r="E1496" i="5" s="1"/>
  <c r="D1497" i="2"/>
  <c r="E1497" i="5" s="1"/>
  <c r="D1498" i="2"/>
  <c r="E1498" i="5" s="1"/>
  <c r="D1499" i="2"/>
  <c r="E1499" i="5" s="1"/>
  <c r="D1500" i="2"/>
  <c r="E1500" i="5" s="1"/>
  <c r="D1501" i="2"/>
  <c r="E1501" i="5" s="1"/>
  <c r="D1502" i="2"/>
  <c r="E1502" i="5" s="1"/>
  <c r="D1503" i="2"/>
  <c r="E1503" i="5" s="1"/>
  <c r="D1504" i="2"/>
  <c r="E1504" i="5" s="1"/>
  <c r="D1505" i="2"/>
  <c r="E1505" i="5" s="1"/>
  <c r="D1506" i="2"/>
  <c r="E1506" i="5" s="1"/>
  <c r="D1507" i="2"/>
  <c r="E1507" i="5" s="1"/>
  <c r="D1508" i="2"/>
  <c r="E1508" i="5" s="1"/>
  <c r="D1509" i="2"/>
  <c r="E1509" i="5" s="1"/>
  <c r="D1510" i="2"/>
  <c r="E1510" i="5" s="1"/>
  <c r="D1511" i="2"/>
  <c r="E1511" i="5" s="1"/>
  <c r="D1512" i="2"/>
  <c r="E1512" i="5" s="1"/>
  <c r="D1513" i="2"/>
  <c r="E1513" i="5" s="1"/>
  <c r="D1514" i="2"/>
  <c r="E1514" i="5" s="1"/>
  <c r="D1515" i="2"/>
  <c r="E1515" i="5" s="1"/>
  <c r="D1516" i="2"/>
  <c r="E1516" i="5" s="1"/>
  <c r="D1517" i="2"/>
  <c r="E1517" i="5" s="1"/>
  <c r="D1518" i="2"/>
  <c r="E1518" i="5" s="1"/>
  <c r="D1519" i="2"/>
  <c r="E1519" i="5" s="1"/>
  <c r="D1520" i="2"/>
  <c r="E1520" i="5" s="1"/>
  <c r="D1521" i="2"/>
  <c r="E1521" i="5" s="1"/>
  <c r="D1522" i="2"/>
  <c r="E1522" i="5" s="1"/>
  <c r="D1523" i="2"/>
  <c r="E1523" i="5" s="1"/>
  <c r="D1524" i="2"/>
  <c r="E1524" i="5" s="1"/>
  <c r="D1525" i="2"/>
  <c r="E1525" i="5" s="1"/>
  <c r="D1526" i="2"/>
  <c r="E1526" i="5" s="1"/>
  <c r="D1527" i="2"/>
  <c r="E1527" i="5" s="1"/>
  <c r="D1528" i="2"/>
  <c r="E1528" i="5" s="1"/>
  <c r="D1529" i="2"/>
  <c r="E1529" i="5" s="1"/>
  <c r="D1530" i="2"/>
  <c r="E1530" i="5" s="1"/>
  <c r="D1531" i="2"/>
  <c r="E1531" i="5" s="1"/>
  <c r="D1532" i="2"/>
  <c r="E1532" i="5" s="1"/>
  <c r="D1533" i="2"/>
  <c r="E1533" i="5" s="1"/>
  <c r="D1534" i="2"/>
  <c r="E1534" i="5" s="1"/>
  <c r="D1535" i="2"/>
  <c r="E1535" i="5" s="1"/>
  <c r="D1536" i="2"/>
  <c r="E1536" i="5" s="1"/>
  <c r="D1537" i="2"/>
  <c r="E1537" i="5" s="1"/>
  <c r="D1538" i="2"/>
  <c r="E1538" i="5" s="1"/>
  <c r="D1539" i="2"/>
  <c r="E1539" i="5" s="1"/>
  <c r="D1540" i="2"/>
  <c r="E1540" i="5" s="1"/>
  <c r="D1541" i="2"/>
  <c r="E1541" i="5" s="1"/>
  <c r="D1542" i="2"/>
  <c r="E1542" i="5" s="1"/>
  <c r="D1543" i="2"/>
  <c r="E1543" i="5" s="1"/>
  <c r="D1544" i="2"/>
  <c r="E1544" i="5" s="1"/>
  <c r="D1545" i="2"/>
  <c r="E1545" i="5" s="1"/>
  <c r="D1546" i="2"/>
  <c r="E1546" i="5" s="1"/>
  <c r="D1547" i="2"/>
  <c r="E1547" i="5" s="1"/>
  <c r="D1548" i="2"/>
  <c r="E1548" i="5" s="1"/>
  <c r="D1549" i="2"/>
  <c r="E1549" i="5" s="1"/>
  <c r="D1550" i="2"/>
  <c r="E1550" i="5" s="1"/>
  <c r="D1551" i="2"/>
  <c r="E1551" i="5" s="1"/>
  <c r="D1552" i="2"/>
  <c r="E1552" i="5" s="1"/>
  <c r="D1553" i="2"/>
  <c r="E1553" i="5" s="1"/>
  <c r="D1554" i="2"/>
  <c r="E1554" i="5" s="1"/>
  <c r="D1555" i="2"/>
  <c r="E1555" i="5" s="1"/>
  <c r="D1556" i="2"/>
  <c r="E1556" i="5" s="1"/>
  <c r="D1557" i="2"/>
  <c r="E1557" i="5" s="1"/>
  <c r="D1558" i="2"/>
  <c r="E1558" i="5" s="1"/>
  <c r="D1559" i="2"/>
  <c r="E1559" i="5" s="1"/>
  <c r="D1560" i="2"/>
  <c r="E1560" i="5" s="1"/>
  <c r="D1561" i="2"/>
  <c r="E1561" i="5" s="1"/>
  <c r="D1562" i="2"/>
  <c r="E1562" i="5" s="1"/>
  <c r="D1563" i="2"/>
  <c r="E1563" i="5" s="1"/>
  <c r="D1564" i="2"/>
  <c r="E1564" i="5" s="1"/>
  <c r="D1565" i="2"/>
  <c r="E1565" i="5" s="1"/>
  <c r="D1566" i="2"/>
  <c r="E1566" i="5" s="1"/>
  <c r="D1567" i="2"/>
  <c r="E1567" i="5" s="1"/>
  <c r="D1568" i="2"/>
  <c r="E1568" i="5" s="1"/>
  <c r="D1569" i="2"/>
  <c r="E1569" i="5" s="1"/>
  <c r="D1570" i="2"/>
  <c r="E1570" i="5" s="1"/>
  <c r="D1571" i="2"/>
  <c r="E1571" i="5" s="1"/>
  <c r="D1572" i="2"/>
  <c r="E1572" i="5" s="1"/>
  <c r="D1573" i="2"/>
  <c r="E1573" i="5" s="1"/>
  <c r="D1574" i="2"/>
  <c r="E1574" i="5" s="1"/>
  <c r="D1575" i="2"/>
  <c r="E1575" i="5" s="1"/>
  <c r="D1576" i="2"/>
  <c r="E1576" i="5" s="1"/>
  <c r="D1577" i="2"/>
  <c r="E1577" i="5" s="1"/>
  <c r="D1578" i="2"/>
  <c r="E1578" i="5" s="1"/>
  <c r="D1579" i="2"/>
  <c r="E1579" i="5" s="1"/>
  <c r="D1580" i="2"/>
  <c r="E1580" i="5" s="1"/>
  <c r="D1581" i="2"/>
  <c r="E1581" i="5" s="1"/>
  <c r="D1582" i="2"/>
  <c r="E1582" i="5" s="1"/>
  <c r="D1583" i="2"/>
  <c r="E1583" i="5" s="1"/>
  <c r="D1584" i="2"/>
  <c r="E1584" i="5" s="1"/>
  <c r="D1585" i="2"/>
  <c r="E1585" i="5" s="1"/>
  <c r="D1586" i="2"/>
  <c r="E1586" i="5" s="1"/>
  <c r="D1587" i="2"/>
  <c r="E1587" i="5" s="1"/>
  <c r="D1588" i="2"/>
  <c r="E1588" i="5" s="1"/>
  <c r="D1589" i="2"/>
  <c r="E1589" i="5" s="1"/>
  <c r="D1590" i="2"/>
  <c r="E1590" i="5" s="1"/>
  <c r="D1591" i="2"/>
  <c r="E1591" i="5" s="1"/>
  <c r="D1592" i="2"/>
  <c r="E1592" i="5" s="1"/>
  <c r="D1593" i="2"/>
  <c r="E1593" i="5" s="1"/>
  <c r="D1594" i="2"/>
  <c r="E1594" i="5" s="1"/>
  <c r="D1595" i="2"/>
  <c r="E1595" i="5" s="1"/>
  <c r="D1596" i="2"/>
  <c r="E1596" i="5" s="1"/>
  <c r="D1597" i="2"/>
  <c r="E1597" i="5" s="1"/>
  <c r="D1598" i="2"/>
  <c r="E1598" i="5" s="1"/>
  <c r="D1599" i="2"/>
  <c r="E1599" i="5" s="1"/>
  <c r="D1600" i="2"/>
  <c r="E1600" i="5" s="1"/>
  <c r="D1601" i="2"/>
  <c r="E1601" i="5" s="1"/>
  <c r="D1602" i="2"/>
  <c r="E1602" i="5" s="1"/>
  <c r="D1603" i="2"/>
  <c r="E1603" i="5" s="1"/>
  <c r="D1604" i="2"/>
  <c r="E1604" i="5" s="1"/>
  <c r="D1605" i="2"/>
  <c r="E1605" i="5" s="1"/>
  <c r="D1606" i="2"/>
  <c r="E1606" i="5" s="1"/>
  <c r="D1607" i="2"/>
  <c r="E1607" i="5" s="1"/>
  <c r="D1608" i="2"/>
  <c r="E1608" i="5" s="1"/>
  <c r="D1609" i="2"/>
  <c r="E1609" i="5" s="1"/>
  <c r="D1610" i="2"/>
  <c r="E1610" i="5" s="1"/>
  <c r="D1611" i="2"/>
  <c r="E1611" i="5" s="1"/>
  <c r="D1612" i="2"/>
  <c r="E1612" i="5" s="1"/>
  <c r="D1613" i="2"/>
  <c r="E1613" i="5" s="1"/>
  <c r="D1614" i="2"/>
  <c r="E1614" i="5" s="1"/>
  <c r="D1615" i="2"/>
  <c r="E1615" i="5" s="1"/>
  <c r="D1616" i="2"/>
  <c r="E1616" i="5" s="1"/>
  <c r="D1617" i="2"/>
  <c r="E1617" i="5" s="1"/>
  <c r="D1618" i="2"/>
  <c r="E1618" i="5" s="1"/>
  <c r="D1619" i="2"/>
  <c r="E1619" i="5" s="1"/>
  <c r="D1620" i="2"/>
  <c r="E1620" i="5" s="1"/>
  <c r="D1621" i="2"/>
  <c r="E1621" i="5" s="1"/>
  <c r="D1622" i="2"/>
  <c r="E1622" i="5" s="1"/>
  <c r="D1623" i="2"/>
  <c r="E1623" i="5" s="1"/>
  <c r="D1624" i="2"/>
  <c r="E1624" i="5" s="1"/>
  <c r="D1625" i="2"/>
  <c r="E1625" i="5" s="1"/>
  <c r="D1626" i="2"/>
  <c r="E1626" i="5" s="1"/>
  <c r="D1627" i="2"/>
  <c r="E1627" i="5" s="1"/>
  <c r="D1628" i="2"/>
  <c r="E1628" i="5" s="1"/>
  <c r="D1629" i="2"/>
  <c r="E1629" i="5" s="1"/>
  <c r="D1630" i="2"/>
  <c r="E1630" i="5" s="1"/>
  <c r="D1631" i="2"/>
  <c r="E1631" i="5" s="1"/>
  <c r="D1632" i="2"/>
  <c r="E1632" i="5" s="1"/>
  <c r="D1633" i="2"/>
  <c r="E1633" i="5" s="1"/>
  <c r="D1634" i="2"/>
  <c r="E1634" i="5" s="1"/>
  <c r="D1635" i="2"/>
  <c r="E1635" i="5" s="1"/>
  <c r="D1636" i="2"/>
  <c r="E1636" i="5" s="1"/>
  <c r="D1637" i="2"/>
  <c r="E1637" i="5" s="1"/>
  <c r="D1638" i="2"/>
  <c r="E1638" i="5" s="1"/>
  <c r="D1639" i="2"/>
  <c r="E1639" i="5" s="1"/>
  <c r="D1640" i="2"/>
  <c r="E1640" i="5" s="1"/>
  <c r="D1641" i="2"/>
  <c r="E1641" i="5" s="1"/>
  <c r="D1642" i="2"/>
  <c r="E1642" i="5" s="1"/>
  <c r="D1643" i="2"/>
  <c r="E1643" i="5" s="1"/>
  <c r="D1644" i="2"/>
  <c r="E1644" i="5" s="1"/>
  <c r="D1645" i="2"/>
  <c r="E1645" i="5" s="1"/>
  <c r="D1646" i="2"/>
  <c r="E1646" i="5" s="1"/>
  <c r="D1647" i="2"/>
  <c r="E1647" i="5" s="1"/>
  <c r="D1648" i="2"/>
  <c r="E1648" i="5" s="1"/>
  <c r="D1649" i="2"/>
  <c r="E1649" i="5" s="1"/>
  <c r="D1650" i="2"/>
  <c r="E1650" i="5" s="1"/>
  <c r="D1651" i="2"/>
  <c r="E1651" i="5" s="1"/>
  <c r="D1652" i="2"/>
  <c r="E1652" i="5" s="1"/>
  <c r="D1653" i="2"/>
  <c r="E1653" i="5" s="1"/>
  <c r="D1654" i="2"/>
  <c r="E1654" i="5" s="1"/>
  <c r="D1655" i="2"/>
  <c r="E1655" i="5" s="1"/>
  <c r="D1656" i="2"/>
  <c r="E1656" i="5" s="1"/>
  <c r="D1657" i="2"/>
  <c r="E1657" i="5" s="1"/>
  <c r="D1658" i="2"/>
  <c r="E1658" i="5" s="1"/>
  <c r="D1659" i="2"/>
  <c r="E1659" i="5" s="1"/>
  <c r="D1660" i="2"/>
  <c r="E1660" i="5" s="1"/>
  <c r="D1661" i="2"/>
  <c r="E1661" i="5" s="1"/>
  <c r="D1662" i="2"/>
  <c r="E1662" i="5" s="1"/>
  <c r="D1663" i="2"/>
  <c r="E1663" i="5" s="1"/>
  <c r="D1664" i="2"/>
  <c r="E1664" i="5" s="1"/>
  <c r="D1665" i="2"/>
  <c r="E1665" i="5" s="1"/>
  <c r="D1666" i="2"/>
  <c r="E1666" i="5" s="1"/>
  <c r="D1667" i="2"/>
  <c r="E1667" i="5" s="1"/>
  <c r="D1668" i="2"/>
  <c r="E1668" i="5" s="1"/>
  <c r="D1669" i="2"/>
  <c r="E1669" i="5" s="1"/>
  <c r="D1670" i="2"/>
  <c r="E1670" i="5" s="1"/>
  <c r="D1671" i="2"/>
  <c r="E1671" i="5" s="1"/>
  <c r="D1672" i="2"/>
  <c r="E1672" i="5" s="1"/>
  <c r="D1673" i="2"/>
  <c r="E1673" i="5" s="1"/>
  <c r="D1674" i="2"/>
  <c r="E1674" i="5" s="1"/>
  <c r="D1675" i="2"/>
  <c r="E1675" i="5" s="1"/>
  <c r="D1676" i="2"/>
  <c r="E1676" i="5" s="1"/>
  <c r="D1677" i="2"/>
  <c r="E1677" i="5" s="1"/>
  <c r="D1678" i="2"/>
  <c r="E1678" i="5" s="1"/>
  <c r="D1679" i="2"/>
  <c r="E1679" i="5" s="1"/>
  <c r="D1680" i="2"/>
  <c r="E1680" i="5" s="1"/>
  <c r="D1681" i="2"/>
  <c r="E1681" i="5" s="1"/>
  <c r="D1682" i="2"/>
  <c r="E1682" i="5" s="1"/>
  <c r="D1683" i="2"/>
  <c r="E1683" i="5" s="1"/>
  <c r="D1684" i="2"/>
  <c r="E1684" i="5" s="1"/>
  <c r="D1685" i="2"/>
  <c r="E1685" i="5" s="1"/>
  <c r="D1686" i="2"/>
  <c r="E1686" i="5" s="1"/>
  <c r="D1687" i="2"/>
  <c r="E1687" i="5" s="1"/>
  <c r="D1688" i="2"/>
  <c r="E1688" i="5" s="1"/>
  <c r="D1689" i="2"/>
  <c r="E1689" i="5" s="1"/>
  <c r="D1690" i="2"/>
  <c r="E1690" i="5" s="1"/>
  <c r="D1691" i="2"/>
  <c r="E1691" i="5" s="1"/>
  <c r="D1692" i="2"/>
  <c r="E1692" i="5" s="1"/>
  <c r="D1693" i="2"/>
  <c r="E1693" i="5" s="1"/>
  <c r="D1694" i="2"/>
  <c r="E1694" i="5" s="1"/>
  <c r="D1695" i="2"/>
  <c r="E1695" i="5" s="1"/>
  <c r="D1696" i="2"/>
  <c r="E1696" i="5" s="1"/>
  <c r="D1697" i="2"/>
  <c r="E1697" i="5" s="1"/>
  <c r="D1698" i="2"/>
  <c r="E1698" i="5" s="1"/>
  <c r="D1699" i="2"/>
  <c r="E1699" i="5" s="1"/>
  <c r="D1700" i="2"/>
  <c r="E1700" i="5" s="1"/>
  <c r="D1701" i="2"/>
  <c r="E1701" i="5" s="1"/>
  <c r="D1702" i="2"/>
  <c r="E1702" i="5" s="1"/>
  <c r="D1703" i="2"/>
  <c r="E1703" i="5" s="1"/>
  <c r="D1704" i="2"/>
  <c r="E1704" i="5" s="1"/>
  <c r="D1705" i="2"/>
  <c r="E1705" i="5" s="1"/>
  <c r="D1706" i="2"/>
  <c r="E1706" i="5" s="1"/>
  <c r="D1707" i="2"/>
  <c r="E1707" i="5" s="1"/>
  <c r="D1708" i="2"/>
  <c r="E1708" i="5" s="1"/>
  <c r="D1709" i="2"/>
  <c r="E1709" i="5" s="1"/>
  <c r="D1710" i="2"/>
  <c r="E1710" i="5" s="1"/>
  <c r="D1711" i="2"/>
  <c r="E1711" i="5" s="1"/>
  <c r="D1712" i="2"/>
  <c r="E1712" i="5" s="1"/>
  <c r="D1713" i="2"/>
  <c r="E1713" i="5" s="1"/>
  <c r="D1714" i="2"/>
  <c r="E1714" i="5" s="1"/>
  <c r="D1715" i="2"/>
  <c r="E1715" i="5" s="1"/>
  <c r="D1716" i="2"/>
  <c r="E1716" i="5" s="1"/>
  <c r="D1717" i="2"/>
  <c r="E1717" i="5" s="1"/>
  <c r="D1718" i="2"/>
  <c r="E1718" i="5" s="1"/>
  <c r="D1719" i="2"/>
  <c r="E1719" i="5" s="1"/>
  <c r="D1720" i="2"/>
  <c r="E1720" i="5" s="1"/>
  <c r="D1721" i="2"/>
  <c r="E1721" i="5" s="1"/>
  <c r="D1722" i="2"/>
  <c r="E1722" i="5" s="1"/>
  <c r="D1723" i="2"/>
  <c r="E1723" i="5" s="1"/>
  <c r="D1724" i="2"/>
  <c r="E1724" i="5" s="1"/>
  <c r="D1725" i="2"/>
  <c r="E1725" i="5" s="1"/>
  <c r="D1726" i="2"/>
  <c r="E1726" i="5" s="1"/>
  <c r="D1727" i="2"/>
  <c r="E1727" i="5" s="1"/>
  <c r="D1728" i="2"/>
  <c r="E1728" i="5" s="1"/>
  <c r="D1729" i="2"/>
  <c r="E1729" i="5" s="1"/>
  <c r="D1730" i="2"/>
  <c r="E1730" i="5" s="1"/>
  <c r="D1731" i="2"/>
  <c r="E1731" i="5" s="1"/>
  <c r="D1732" i="2"/>
  <c r="E1732" i="5" s="1"/>
  <c r="D1733" i="2"/>
  <c r="E1733" i="5" s="1"/>
  <c r="D1734" i="2"/>
  <c r="E1734" i="5" s="1"/>
  <c r="D1735" i="2"/>
  <c r="E1735" i="5" s="1"/>
  <c r="D1736" i="2"/>
  <c r="E1736" i="5" s="1"/>
  <c r="D1737" i="2"/>
  <c r="E1737" i="5" s="1"/>
  <c r="D1738" i="2"/>
  <c r="E1738" i="5" s="1"/>
  <c r="D1739" i="2"/>
  <c r="E1739" i="5" s="1"/>
  <c r="D1740" i="2"/>
  <c r="E1740" i="5" s="1"/>
  <c r="D1741" i="2"/>
  <c r="E1741" i="5" s="1"/>
  <c r="D1742" i="2"/>
  <c r="E1742" i="5" s="1"/>
  <c r="D1743" i="2"/>
  <c r="E1743" i="5" s="1"/>
  <c r="D1744" i="2"/>
  <c r="E1744" i="5" s="1"/>
  <c r="D1745" i="2"/>
  <c r="E1745" i="5" s="1"/>
  <c r="D1746" i="2"/>
  <c r="E1746" i="5" s="1"/>
  <c r="D1747" i="2"/>
  <c r="E1747" i="5" s="1"/>
  <c r="D1748" i="2"/>
  <c r="E1748" i="5" s="1"/>
  <c r="D1749" i="2"/>
  <c r="E1749" i="5" s="1"/>
  <c r="D1750" i="2"/>
  <c r="E1750" i="5" s="1"/>
  <c r="D1751" i="2"/>
  <c r="E1751" i="5" s="1"/>
  <c r="D1752" i="2"/>
  <c r="E1752" i="5" s="1"/>
  <c r="D1753" i="2"/>
  <c r="E1753" i="5" s="1"/>
  <c r="D1754" i="2"/>
  <c r="E1754" i="5" s="1"/>
  <c r="D1755" i="2"/>
  <c r="E1755" i="5" s="1"/>
  <c r="D1756" i="2"/>
  <c r="E1756" i="5" s="1"/>
  <c r="D1757" i="2"/>
  <c r="E1757" i="5" s="1"/>
  <c r="D1758" i="2"/>
  <c r="E1758" i="5" s="1"/>
  <c r="D1759" i="2"/>
  <c r="E1759" i="5" s="1"/>
  <c r="D1760" i="2"/>
  <c r="E1760" i="5" s="1"/>
  <c r="D1761" i="2"/>
  <c r="E1761" i="5" s="1"/>
  <c r="D1762" i="2"/>
  <c r="E1762" i="5" s="1"/>
  <c r="D1763" i="2"/>
  <c r="E1763" i="5" s="1"/>
  <c r="D1764" i="2"/>
  <c r="E1764" i="5" s="1"/>
  <c r="D1765" i="2"/>
  <c r="E1765" i="5" s="1"/>
  <c r="D1766" i="2"/>
  <c r="E1766" i="5" s="1"/>
  <c r="D1767" i="2"/>
  <c r="E1767" i="5" s="1"/>
  <c r="D1768" i="2"/>
  <c r="E1768" i="5" s="1"/>
  <c r="D1769" i="2"/>
  <c r="E1769" i="5" s="1"/>
  <c r="D1770" i="2"/>
  <c r="E1770" i="5" s="1"/>
  <c r="D1771" i="2"/>
  <c r="E1771" i="5" s="1"/>
  <c r="D1772" i="2"/>
  <c r="E1772" i="5" s="1"/>
  <c r="D1773" i="2"/>
  <c r="E1773" i="5" s="1"/>
  <c r="D1774" i="2"/>
  <c r="E1774" i="5" s="1"/>
  <c r="D1775" i="2"/>
  <c r="E1775" i="5" s="1"/>
  <c r="D1776" i="2"/>
  <c r="E1776" i="5" s="1"/>
  <c r="D1777" i="2"/>
  <c r="E1777" i="5" s="1"/>
  <c r="D1778" i="2"/>
  <c r="E1778" i="5" s="1"/>
  <c r="D1779" i="2"/>
  <c r="E1779" i="5" s="1"/>
  <c r="D1780" i="2"/>
  <c r="E1780" i="5" s="1"/>
  <c r="D1781" i="2"/>
  <c r="E1781" i="5" s="1"/>
  <c r="D1782" i="2"/>
  <c r="E1782" i="5" s="1"/>
  <c r="D1783" i="2"/>
  <c r="E1783" i="5" s="1"/>
  <c r="D1784" i="2"/>
  <c r="E1784" i="5" s="1"/>
  <c r="D1785" i="2"/>
  <c r="E1785" i="5" s="1"/>
  <c r="D1786" i="2"/>
  <c r="E1786" i="5" s="1"/>
  <c r="D1787" i="2"/>
  <c r="E1787" i="5" s="1"/>
  <c r="D1788" i="2"/>
  <c r="E1788" i="5" s="1"/>
  <c r="D1789" i="2"/>
  <c r="E1789" i="5" s="1"/>
  <c r="D1790" i="2"/>
  <c r="E1790" i="5" s="1"/>
  <c r="D1791" i="2"/>
  <c r="E1791" i="5" s="1"/>
  <c r="D1792" i="2"/>
  <c r="E1792" i="5" s="1"/>
  <c r="D1793" i="2"/>
  <c r="E1793" i="5" s="1"/>
  <c r="D1794" i="2"/>
  <c r="E1794" i="5" s="1"/>
  <c r="D1795" i="2"/>
  <c r="E1795" i="5" s="1"/>
  <c r="D1796" i="2"/>
  <c r="E1796" i="5" s="1"/>
  <c r="D1797" i="2"/>
  <c r="E1797" i="5" s="1"/>
  <c r="D1798" i="2"/>
  <c r="E1798" i="5" s="1"/>
  <c r="D1799" i="2"/>
  <c r="E1799" i="5" s="1"/>
  <c r="D1800" i="2"/>
  <c r="E1800" i="5" s="1"/>
  <c r="D1801" i="2"/>
  <c r="E1801" i="5" s="1"/>
  <c r="D1802" i="2"/>
  <c r="E1802" i="5" s="1"/>
  <c r="D1803" i="2"/>
  <c r="E1803" i="5" s="1"/>
  <c r="D1804" i="2"/>
  <c r="E1804" i="5" s="1"/>
  <c r="D1805" i="2"/>
  <c r="E1805" i="5" s="1"/>
  <c r="D1806" i="2"/>
  <c r="E1806" i="5" s="1"/>
  <c r="D1807" i="2"/>
  <c r="E1807" i="5" s="1"/>
  <c r="D1808" i="2"/>
  <c r="E1808" i="5" s="1"/>
  <c r="D1809" i="2"/>
  <c r="E1809" i="5" s="1"/>
  <c r="D1810" i="2"/>
  <c r="E1810" i="5" s="1"/>
  <c r="D1811" i="2"/>
  <c r="E1811" i="5" s="1"/>
  <c r="D1812" i="2"/>
  <c r="E1812" i="5" s="1"/>
  <c r="D1813" i="2"/>
  <c r="E1813" i="5" s="1"/>
  <c r="D1814" i="2"/>
  <c r="E1814" i="5" s="1"/>
  <c r="D1815" i="2"/>
  <c r="E1815" i="5" s="1"/>
  <c r="D1816" i="2"/>
  <c r="E1816" i="5" s="1"/>
  <c r="D1817" i="2"/>
  <c r="E1817" i="5" s="1"/>
  <c r="D1818" i="2"/>
  <c r="E1818" i="5" s="1"/>
  <c r="D1819" i="2"/>
  <c r="E1819" i="5" s="1"/>
  <c r="D1820" i="2"/>
  <c r="E1820" i="5" s="1"/>
  <c r="D1821" i="2"/>
  <c r="E1821" i="5" s="1"/>
  <c r="D1822" i="2"/>
  <c r="E1822" i="5" s="1"/>
  <c r="D1823" i="2"/>
  <c r="E1823" i="5" s="1"/>
  <c r="D1824" i="2"/>
  <c r="E1824" i="5" s="1"/>
  <c r="D1825" i="2"/>
  <c r="E1825" i="5" s="1"/>
  <c r="D1826" i="2"/>
  <c r="E1826" i="5" s="1"/>
  <c r="D1827" i="2"/>
  <c r="E1827" i="5" s="1"/>
  <c r="D1828" i="2"/>
  <c r="E1828" i="5" s="1"/>
  <c r="D1829" i="2"/>
  <c r="E1829" i="5" s="1"/>
  <c r="D1830" i="2"/>
  <c r="E1830" i="5" s="1"/>
  <c r="D1831" i="2"/>
  <c r="E1831" i="5" s="1"/>
  <c r="D1832" i="2"/>
  <c r="E1832" i="5" s="1"/>
  <c r="D1833" i="2"/>
  <c r="E1833" i="5" s="1"/>
  <c r="D1834" i="2"/>
  <c r="E1834" i="5" s="1"/>
  <c r="D1835" i="2"/>
  <c r="E1835" i="5" s="1"/>
  <c r="D1836" i="2"/>
  <c r="E1836" i="5" s="1"/>
  <c r="D1837" i="2"/>
  <c r="E1837" i="5" s="1"/>
  <c r="D1838" i="2"/>
  <c r="E1838" i="5" s="1"/>
  <c r="D1839" i="2"/>
  <c r="E1839" i="5" s="1"/>
  <c r="D1840" i="2"/>
  <c r="E1840" i="5" s="1"/>
  <c r="D1841" i="2"/>
  <c r="E1841" i="5" s="1"/>
  <c r="D1842" i="2"/>
  <c r="E1842" i="5" s="1"/>
  <c r="D1843" i="2"/>
  <c r="E1843" i="5" s="1"/>
  <c r="D1844" i="2"/>
  <c r="E1844" i="5" s="1"/>
  <c r="D1845" i="2"/>
  <c r="E1845" i="5" s="1"/>
  <c r="D1846" i="2"/>
  <c r="E1846" i="5" s="1"/>
  <c r="D1847" i="2"/>
  <c r="E1847" i="5" s="1"/>
  <c r="D1848" i="2"/>
  <c r="E1848" i="5" s="1"/>
  <c r="D1849" i="2"/>
  <c r="E1849" i="5" s="1"/>
  <c r="D1850" i="2"/>
  <c r="E1850" i="5" s="1"/>
  <c r="D1851" i="2"/>
  <c r="E1851" i="5" s="1"/>
  <c r="D1852" i="2"/>
  <c r="E1852" i="5" s="1"/>
  <c r="D1853" i="2"/>
  <c r="E1853" i="5" s="1"/>
  <c r="D1854" i="2"/>
  <c r="E1854" i="5" s="1"/>
  <c r="D1855" i="2"/>
  <c r="E1855" i="5" s="1"/>
  <c r="D1856" i="2"/>
  <c r="E1856" i="5" s="1"/>
  <c r="D1857" i="2"/>
  <c r="E1857" i="5" s="1"/>
  <c r="D1858" i="2"/>
  <c r="E1858" i="5" s="1"/>
  <c r="D1859" i="2"/>
  <c r="E1859" i="5" s="1"/>
  <c r="D1860" i="2"/>
  <c r="E1860" i="5" s="1"/>
  <c r="D1861" i="2"/>
  <c r="E1861" i="5" s="1"/>
  <c r="D1862" i="2"/>
  <c r="E1862" i="5" s="1"/>
  <c r="D1863" i="2"/>
  <c r="E1863" i="5" s="1"/>
  <c r="D1864" i="2"/>
  <c r="E1864" i="5" s="1"/>
  <c r="D1865" i="2"/>
  <c r="E1865" i="5" s="1"/>
  <c r="D1866" i="2"/>
  <c r="E1866" i="5" s="1"/>
  <c r="D1867" i="2"/>
  <c r="E1867" i="5" s="1"/>
  <c r="D1868" i="2"/>
  <c r="E1868" i="5" s="1"/>
  <c r="D1869" i="2"/>
  <c r="E1869" i="5" s="1"/>
  <c r="D1870" i="2"/>
  <c r="E1870" i="5" s="1"/>
  <c r="D1871" i="2"/>
  <c r="E1871" i="5" s="1"/>
  <c r="D1872" i="2"/>
  <c r="E1872" i="5" s="1"/>
  <c r="D1873" i="2"/>
  <c r="E1873" i="5" s="1"/>
  <c r="D1874" i="2"/>
  <c r="E1874" i="5" s="1"/>
  <c r="D1875" i="2"/>
  <c r="E1875" i="5" s="1"/>
  <c r="D1876" i="2"/>
  <c r="E1876" i="5" s="1"/>
  <c r="D1877" i="2"/>
  <c r="E1877" i="5" s="1"/>
  <c r="D1878" i="2"/>
  <c r="E1878" i="5" s="1"/>
  <c r="D1879" i="2"/>
  <c r="E1879" i="5" s="1"/>
  <c r="D1880" i="2"/>
  <c r="E1880" i="5" s="1"/>
  <c r="D1881" i="2"/>
  <c r="E1881" i="5" s="1"/>
  <c r="D1882" i="2"/>
  <c r="E1882" i="5" s="1"/>
  <c r="D1883" i="2"/>
  <c r="E1883" i="5" s="1"/>
  <c r="D1884" i="2"/>
  <c r="E1884" i="5" s="1"/>
  <c r="D1885" i="2"/>
  <c r="E1885" i="5" s="1"/>
  <c r="D1886" i="2"/>
  <c r="E1886" i="5" s="1"/>
  <c r="D1887" i="2"/>
  <c r="E1887" i="5" s="1"/>
  <c r="D1888" i="2"/>
  <c r="E1888" i="5" s="1"/>
  <c r="D1889" i="2"/>
  <c r="E1889" i="5" s="1"/>
  <c r="D1890" i="2"/>
  <c r="E1890" i="5" s="1"/>
  <c r="D1891" i="2"/>
  <c r="E1891" i="5" s="1"/>
  <c r="D1892" i="2"/>
  <c r="E1892" i="5" s="1"/>
  <c r="D1893" i="2"/>
  <c r="E1893" i="5" s="1"/>
  <c r="D1894" i="2"/>
  <c r="E1894" i="5" s="1"/>
  <c r="D1895" i="2"/>
  <c r="E1895" i="5" s="1"/>
  <c r="D1896" i="2"/>
  <c r="E1896" i="5" s="1"/>
  <c r="D1897" i="2"/>
  <c r="E1897" i="5" s="1"/>
  <c r="D1898" i="2"/>
  <c r="E1898" i="5" s="1"/>
  <c r="D1899" i="2"/>
  <c r="E1899" i="5" s="1"/>
  <c r="D1900" i="2"/>
  <c r="E1900" i="5" s="1"/>
  <c r="D1901" i="2"/>
  <c r="E1901" i="5" s="1"/>
  <c r="D1902" i="2"/>
  <c r="E1902" i="5" s="1"/>
  <c r="D1903" i="2"/>
  <c r="E1903" i="5" s="1"/>
  <c r="D1904" i="2"/>
  <c r="E1904" i="5" s="1"/>
  <c r="D1905" i="2"/>
  <c r="E1905" i="5" s="1"/>
  <c r="D1906" i="2"/>
  <c r="E1906" i="5" s="1"/>
  <c r="D1907" i="2"/>
  <c r="E1907" i="5" s="1"/>
  <c r="D1908" i="2"/>
  <c r="E1908" i="5" s="1"/>
  <c r="D1909" i="2"/>
  <c r="E1909" i="5" s="1"/>
  <c r="D1910" i="2"/>
  <c r="E1910" i="5" s="1"/>
  <c r="D1911" i="2"/>
  <c r="E1911" i="5" s="1"/>
  <c r="D1912" i="2"/>
  <c r="E1912" i="5" s="1"/>
  <c r="D1913" i="2"/>
  <c r="E1913" i="5" s="1"/>
  <c r="D1914" i="2"/>
  <c r="E1914" i="5" s="1"/>
  <c r="D1915" i="2"/>
  <c r="E1915" i="5" s="1"/>
  <c r="D1916" i="2"/>
  <c r="E1916" i="5" s="1"/>
  <c r="D1917" i="2"/>
  <c r="E1917" i="5" s="1"/>
  <c r="D1918" i="2"/>
  <c r="E1918" i="5" s="1"/>
  <c r="D1919" i="2"/>
  <c r="E1919" i="5" s="1"/>
  <c r="D1920" i="2"/>
  <c r="E1920" i="5" s="1"/>
  <c r="D1921" i="2"/>
  <c r="E1921" i="5" s="1"/>
  <c r="D1922" i="2"/>
  <c r="E1922" i="5" s="1"/>
  <c r="D1923" i="2"/>
  <c r="E1923" i="5" s="1"/>
  <c r="D1924" i="2"/>
  <c r="E1924" i="5" s="1"/>
  <c r="D1925" i="2"/>
  <c r="E1925" i="5" s="1"/>
  <c r="D1926" i="2"/>
  <c r="E1926" i="5" s="1"/>
  <c r="D1927" i="2"/>
  <c r="E1927" i="5" s="1"/>
  <c r="D1928" i="2"/>
  <c r="E1928" i="5" s="1"/>
  <c r="D1929" i="2"/>
  <c r="E1929" i="5" s="1"/>
  <c r="D1930" i="2"/>
  <c r="E1930" i="5" s="1"/>
  <c r="D1931" i="2"/>
  <c r="E1931" i="5" s="1"/>
  <c r="D1932" i="2"/>
  <c r="E1932" i="5" s="1"/>
  <c r="D1933" i="2"/>
  <c r="E1933" i="5" s="1"/>
  <c r="D1934" i="2"/>
  <c r="E1934" i="5" s="1"/>
  <c r="D1935" i="2"/>
  <c r="E1935" i="5" s="1"/>
  <c r="D1936" i="2"/>
  <c r="E1936" i="5" s="1"/>
  <c r="D1937" i="2"/>
  <c r="E1937" i="5" s="1"/>
  <c r="D1938" i="2"/>
  <c r="E1938" i="5" s="1"/>
  <c r="D1939" i="2"/>
  <c r="E1939" i="5" s="1"/>
  <c r="D1940" i="2"/>
  <c r="E1940" i="5" s="1"/>
  <c r="D1941" i="2"/>
  <c r="E1941" i="5" s="1"/>
  <c r="D1942" i="2"/>
  <c r="E1942" i="5" s="1"/>
  <c r="D1943" i="2"/>
  <c r="E1943" i="5" s="1"/>
  <c r="D1944" i="2"/>
  <c r="E1944" i="5" s="1"/>
  <c r="D1945" i="2"/>
  <c r="E1945" i="5" s="1"/>
  <c r="D1946" i="2"/>
  <c r="E1946" i="5" s="1"/>
  <c r="D1947" i="2"/>
  <c r="E1947" i="5" s="1"/>
  <c r="D1948" i="2"/>
  <c r="E1948" i="5" s="1"/>
  <c r="D1949" i="2"/>
  <c r="E1949" i="5" s="1"/>
  <c r="D1950" i="2"/>
  <c r="E1950" i="5" s="1"/>
  <c r="D1951" i="2"/>
  <c r="E1951" i="5" s="1"/>
  <c r="D1952" i="2"/>
  <c r="E1952" i="5" s="1"/>
  <c r="D1953" i="2"/>
  <c r="E1953" i="5" s="1"/>
  <c r="D1954" i="2"/>
  <c r="E1954" i="5" s="1"/>
  <c r="D1955" i="2"/>
  <c r="E1955" i="5" s="1"/>
  <c r="D1956" i="2"/>
  <c r="E1956" i="5" s="1"/>
  <c r="D1957" i="2"/>
  <c r="E1957" i="5" s="1"/>
  <c r="D1958" i="2"/>
  <c r="E1958" i="5" s="1"/>
  <c r="D1959" i="2"/>
  <c r="E1959" i="5" s="1"/>
  <c r="D1960" i="2"/>
  <c r="E1960" i="5" s="1"/>
  <c r="D1961" i="2"/>
  <c r="E1961" i="5" s="1"/>
  <c r="D1962" i="2"/>
  <c r="E1962" i="5" s="1"/>
  <c r="D1963" i="2"/>
  <c r="E1963" i="5" s="1"/>
  <c r="D1964" i="2"/>
  <c r="E1964" i="5" s="1"/>
  <c r="D1965" i="2"/>
  <c r="E1965" i="5" s="1"/>
  <c r="D1966" i="2"/>
  <c r="E1966" i="5" s="1"/>
  <c r="D1967" i="2"/>
  <c r="E1967" i="5" s="1"/>
  <c r="D1968" i="2"/>
  <c r="E1968" i="5" s="1"/>
  <c r="D1969" i="2"/>
  <c r="E1969" i="5" s="1"/>
  <c r="D1970" i="2"/>
  <c r="E1970" i="5" s="1"/>
  <c r="D1971" i="2"/>
  <c r="E1971" i="5" s="1"/>
  <c r="D1972" i="2"/>
  <c r="E1972" i="5" s="1"/>
  <c r="D1973" i="2"/>
  <c r="E1973" i="5" s="1"/>
  <c r="D1974" i="2"/>
  <c r="E1974" i="5" s="1"/>
  <c r="D1975" i="2"/>
  <c r="E1975" i="5" s="1"/>
  <c r="D1976" i="2"/>
  <c r="E1976" i="5" s="1"/>
  <c r="D1977" i="2"/>
  <c r="E1977" i="5" s="1"/>
  <c r="D1978" i="2"/>
  <c r="E1978" i="5" s="1"/>
  <c r="D1979" i="2"/>
  <c r="E1979" i="5" s="1"/>
  <c r="D1980" i="2"/>
  <c r="E1980" i="5" s="1"/>
  <c r="D1981" i="2"/>
  <c r="E1981" i="5" s="1"/>
  <c r="D1982" i="2"/>
  <c r="E1982" i="5" s="1"/>
  <c r="D1983" i="2"/>
  <c r="E1983" i="5" s="1"/>
  <c r="D1984" i="2"/>
  <c r="E1984" i="5" s="1"/>
  <c r="D1985" i="2"/>
  <c r="E1985" i="5" s="1"/>
  <c r="D1986" i="2"/>
  <c r="E1986" i="5" s="1"/>
  <c r="D1987" i="2"/>
  <c r="E1987" i="5" s="1"/>
  <c r="D1988" i="2"/>
  <c r="E1988" i="5" s="1"/>
  <c r="D1989" i="2"/>
  <c r="E1989" i="5" s="1"/>
  <c r="D1990" i="2"/>
  <c r="E1990" i="5" s="1"/>
  <c r="D1991" i="2"/>
  <c r="E1991" i="5" s="1"/>
  <c r="D1992" i="2"/>
  <c r="E1992" i="5" s="1"/>
  <c r="D1993" i="2"/>
  <c r="E1993" i="5" s="1"/>
  <c r="D1994" i="2"/>
  <c r="E1994" i="5" s="1"/>
  <c r="D1995" i="2"/>
  <c r="E1995" i="5" s="1"/>
  <c r="D1996" i="2"/>
  <c r="E1996" i="5" s="1"/>
  <c r="D1997" i="2"/>
  <c r="E1997" i="5" s="1"/>
  <c r="D1998" i="2"/>
  <c r="E1998" i="5" s="1"/>
  <c r="D1999" i="2"/>
  <c r="E1999" i="5" s="1"/>
  <c r="D2000" i="2"/>
  <c r="E2000" i="5" s="1"/>
  <c r="D2001" i="2"/>
  <c r="E2001" i="5" s="1"/>
  <c r="D2002" i="2"/>
  <c r="E2002" i="5" s="1"/>
  <c r="D2003" i="2"/>
  <c r="E2003" i="5" s="1"/>
  <c r="D2004" i="2"/>
  <c r="E2004" i="5" s="1"/>
  <c r="D2005" i="2"/>
  <c r="E2005" i="5" s="1"/>
  <c r="D2006" i="2"/>
  <c r="E2006" i="5" s="1"/>
  <c r="D2007" i="2"/>
  <c r="E2007" i="5" s="1"/>
  <c r="D2008" i="2"/>
  <c r="E2008" i="5" s="1"/>
  <c r="D2009" i="2"/>
  <c r="E2009" i="5" s="1"/>
  <c r="D2010" i="2"/>
  <c r="E2010" i="5" s="1"/>
  <c r="D2011" i="2"/>
  <c r="E2011" i="5" s="1"/>
  <c r="D2012" i="2"/>
  <c r="E2012" i="5" s="1"/>
  <c r="D2013" i="2"/>
  <c r="E2013" i="5" s="1"/>
  <c r="D2014" i="2"/>
  <c r="E2014" i="5" s="1"/>
  <c r="D2015" i="2"/>
  <c r="E2015" i="5" s="1"/>
  <c r="D2016" i="2"/>
  <c r="E2016" i="5" s="1"/>
  <c r="D2017" i="2"/>
  <c r="E2017" i="5" s="1"/>
  <c r="D2018" i="2"/>
  <c r="E2018" i="5" s="1"/>
  <c r="D2019" i="2"/>
  <c r="E2019" i="5" s="1"/>
  <c r="D2020" i="2"/>
  <c r="E2020" i="5" s="1"/>
  <c r="D2021" i="2"/>
  <c r="E2021" i="5" s="1"/>
  <c r="D2022" i="2"/>
  <c r="E2022" i="5" s="1"/>
  <c r="D2023" i="2"/>
  <c r="E2023" i="5" s="1"/>
  <c r="D2024" i="2"/>
  <c r="E2024" i="5" s="1"/>
  <c r="D2025" i="2"/>
  <c r="E2025" i="5" s="1"/>
  <c r="D2026" i="2"/>
  <c r="E2026" i="5" s="1"/>
  <c r="D2027" i="2"/>
  <c r="E2027" i="5" s="1"/>
  <c r="D2028" i="2"/>
  <c r="E2028" i="5" s="1"/>
  <c r="D2029" i="2"/>
  <c r="E2029" i="5" s="1"/>
  <c r="D2030" i="2"/>
  <c r="E2030" i="5" s="1"/>
  <c r="D2031" i="2"/>
  <c r="E2031" i="5" s="1"/>
  <c r="D2032" i="2"/>
  <c r="E2032" i="5" s="1"/>
  <c r="D2033" i="2"/>
  <c r="E2033" i="5" s="1"/>
  <c r="D2034" i="2"/>
  <c r="E2034" i="5" s="1"/>
  <c r="D2035" i="2"/>
  <c r="E2035" i="5" s="1"/>
  <c r="D2036" i="2"/>
  <c r="E2036" i="5" s="1"/>
  <c r="D2037" i="2"/>
  <c r="E2037" i="5" s="1"/>
  <c r="D2038" i="2"/>
  <c r="E2038" i="5" s="1"/>
  <c r="D2039" i="2"/>
  <c r="E2039" i="5" s="1"/>
  <c r="D2040" i="2"/>
  <c r="E2040" i="5" s="1"/>
  <c r="D2041" i="2"/>
  <c r="E2041" i="5" s="1"/>
  <c r="D2042" i="2"/>
  <c r="E2042" i="5" s="1"/>
  <c r="D2043" i="2"/>
  <c r="E2043" i="5" s="1"/>
  <c r="D2044" i="2"/>
  <c r="E2044" i="5" s="1"/>
  <c r="D2045" i="2"/>
  <c r="E2045" i="5" s="1"/>
  <c r="D2046" i="2"/>
  <c r="E2046" i="5" s="1"/>
  <c r="D2047" i="2"/>
  <c r="E2047" i="5" s="1"/>
  <c r="D2048" i="2"/>
  <c r="E2048" i="5" s="1"/>
  <c r="D2049" i="2"/>
  <c r="E2049" i="5" s="1"/>
  <c r="D2050" i="2"/>
  <c r="E2050" i="5" s="1"/>
  <c r="D2051" i="2"/>
  <c r="E2051" i="5" s="1"/>
  <c r="D2052" i="2"/>
  <c r="E2052" i="5" s="1"/>
  <c r="D2053" i="2"/>
  <c r="E2053" i="5" s="1"/>
  <c r="D2054" i="2"/>
  <c r="E2054" i="5" s="1"/>
  <c r="D2055" i="2"/>
  <c r="E2055" i="5" s="1"/>
  <c r="D2056" i="2"/>
  <c r="E2056" i="5" s="1"/>
  <c r="D2057" i="2"/>
  <c r="E2057" i="5" s="1"/>
  <c r="D2058" i="2"/>
  <c r="E2058" i="5" s="1"/>
  <c r="D2059" i="2"/>
  <c r="E2059" i="5" s="1"/>
  <c r="D2060" i="2"/>
  <c r="E2060" i="5" s="1"/>
  <c r="D2061" i="2"/>
  <c r="E2061" i="5" s="1"/>
  <c r="D2062" i="2"/>
  <c r="E2062" i="5" s="1"/>
  <c r="D2063" i="2"/>
  <c r="E2063" i="5" s="1"/>
  <c r="D2064" i="2"/>
  <c r="E2064" i="5" s="1"/>
  <c r="D2065" i="2"/>
  <c r="E2065" i="5" s="1"/>
  <c r="D2066" i="2"/>
  <c r="E2066" i="5" s="1"/>
  <c r="D2067" i="2"/>
  <c r="E2067" i="5" s="1"/>
  <c r="D2068" i="2"/>
  <c r="E2068" i="5" s="1"/>
  <c r="D2069" i="2"/>
  <c r="E2069" i="5" s="1"/>
  <c r="D2070" i="2"/>
  <c r="E2070" i="5" s="1"/>
  <c r="D2071" i="2"/>
  <c r="E2071" i="5" s="1"/>
  <c r="D2072" i="2"/>
  <c r="E2072" i="5" s="1"/>
  <c r="D2073" i="2"/>
  <c r="E2073" i="5" s="1"/>
  <c r="D2074" i="2"/>
  <c r="E2074" i="5" s="1"/>
  <c r="D2075" i="2"/>
  <c r="E2075" i="5" s="1"/>
  <c r="D2076" i="2"/>
  <c r="E2076" i="5" s="1"/>
  <c r="D2077" i="2"/>
  <c r="E2077" i="5" s="1"/>
  <c r="D2078" i="2"/>
  <c r="E2078" i="5" s="1"/>
  <c r="D2079" i="2"/>
  <c r="E2079" i="5" s="1"/>
  <c r="D2080" i="2"/>
  <c r="E2080" i="5" s="1"/>
  <c r="D2081" i="2"/>
  <c r="E2081" i="5" s="1"/>
  <c r="D2082" i="2"/>
  <c r="E2082" i="5" s="1"/>
  <c r="D2083" i="2"/>
  <c r="E2083" i="5" s="1"/>
  <c r="D2084" i="2"/>
  <c r="E2084" i="5" s="1"/>
  <c r="D2085" i="2"/>
  <c r="E2085" i="5" s="1"/>
  <c r="D2086" i="2"/>
  <c r="E2086" i="5" s="1"/>
  <c r="D2087" i="2"/>
  <c r="E2087" i="5" s="1"/>
  <c r="D2088" i="2"/>
  <c r="E2088" i="5" s="1"/>
  <c r="D2089" i="2"/>
  <c r="E2089" i="5" s="1"/>
  <c r="D2090" i="2"/>
  <c r="E2090" i="5" s="1"/>
  <c r="D2091" i="2"/>
  <c r="E2091" i="5" s="1"/>
  <c r="D2092" i="2"/>
  <c r="E2092" i="5" s="1"/>
  <c r="D2093" i="2"/>
  <c r="E2093" i="5" s="1"/>
  <c r="D2094" i="2"/>
  <c r="E2094" i="5" s="1"/>
  <c r="D2095" i="2"/>
  <c r="E2095" i="5" s="1"/>
  <c r="D2096" i="2"/>
  <c r="E2096" i="5" s="1"/>
  <c r="D2097" i="2"/>
  <c r="E2097" i="5" s="1"/>
  <c r="D2098" i="2"/>
  <c r="E2098" i="5" s="1"/>
  <c r="D2099" i="2"/>
  <c r="E2099" i="5" s="1"/>
  <c r="D2100" i="2"/>
  <c r="E2100" i="5" s="1"/>
  <c r="D2101" i="2"/>
  <c r="E2101" i="5" s="1"/>
  <c r="D2102" i="2"/>
  <c r="E2102" i="5" s="1"/>
  <c r="D2103" i="2"/>
  <c r="E2103" i="5" s="1"/>
  <c r="D2104" i="2"/>
  <c r="E2104" i="5" s="1"/>
  <c r="D2105" i="2"/>
  <c r="E2105" i="5" s="1"/>
  <c r="D2106" i="2"/>
  <c r="E2106" i="5" s="1"/>
  <c r="D2107" i="2"/>
  <c r="E2107" i="5" s="1"/>
  <c r="D2108" i="2"/>
  <c r="E2108" i="5" s="1"/>
  <c r="D2109" i="2"/>
  <c r="E2109" i="5" s="1"/>
  <c r="D2110" i="2"/>
  <c r="E2110" i="5" s="1"/>
  <c r="D2111" i="2"/>
  <c r="E2111" i="5" s="1"/>
  <c r="D2112" i="2"/>
  <c r="E2112" i="5" s="1"/>
  <c r="D2113" i="2"/>
  <c r="E2113" i="5" s="1"/>
  <c r="D2114" i="2"/>
  <c r="E2114" i="5" s="1"/>
  <c r="D2115" i="2"/>
  <c r="E2115" i="5" s="1"/>
  <c r="D2116" i="2"/>
  <c r="E2116" i="5" s="1"/>
  <c r="D2117" i="2"/>
  <c r="E2117" i="5" s="1"/>
  <c r="D2118" i="2"/>
  <c r="E2118" i="5" s="1"/>
  <c r="D2119" i="2"/>
  <c r="E2119" i="5" s="1"/>
  <c r="D2120" i="2"/>
  <c r="E2120" i="5" s="1"/>
  <c r="D2121" i="2"/>
  <c r="E2121" i="5" s="1"/>
  <c r="D2122" i="2"/>
  <c r="E2122" i="5" s="1"/>
  <c r="D2123" i="2"/>
  <c r="E2123" i="5" s="1"/>
  <c r="D2124" i="2"/>
  <c r="E2124" i="5" s="1"/>
  <c r="D2125" i="2"/>
  <c r="E2125" i="5" s="1"/>
  <c r="D2126" i="2"/>
  <c r="E2126" i="5" s="1"/>
  <c r="D2127" i="2"/>
  <c r="E2127" i="5" s="1"/>
  <c r="D2128" i="2"/>
  <c r="E2128" i="5" s="1"/>
  <c r="D2129" i="2"/>
  <c r="E2129" i="5" s="1"/>
  <c r="D2130" i="2"/>
  <c r="E2130" i="5" s="1"/>
  <c r="D2131" i="2"/>
  <c r="E2131" i="5" s="1"/>
  <c r="D2132" i="2"/>
  <c r="E2132" i="5" s="1"/>
  <c r="D2133" i="2"/>
  <c r="E2133" i="5" s="1"/>
  <c r="D2134" i="2"/>
  <c r="E2134" i="5" s="1"/>
  <c r="D2135" i="2"/>
  <c r="E2135" i="5" s="1"/>
  <c r="D2136" i="2"/>
  <c r="E2136" i="5" s="1"/>
  <c r="D2137" i="2"/>
  <c r="E2137" i="5" s="1"/>
  <c r="D2138" i="2"/>
  <c r="E2138" i="5" s="1"/>
  <c r="D2139" i="2"/>
  <c r="E2139" i="5" s="1"/>
  <c r="D2140" i="2"/>
  <c r="E2140" i="5" s="1"/>
  <c r="D2141" i="2"/>
  <c r="E2141" i="5" s="1"/>
  <c r="D2142" i="2"/>
  <c r="E2142" i="5" s="1"/>
  <c r="D2143" i="2"/>
  <c r="E2143" i="5" s="1"/>
  <c r="D2144" i="2"/>
  <c r="E2144" i="5" s="1"/>
  <c r="D2145" i="2"/>
  <c r="E2145" i="5" s="1"/>
  <c r="D2146" i="2"/>
  <c r="E2146" i="5" s="1"/>
  <c r="D2147" i="2"/>
  <c r="E2147" i="5" s="1"/>
  <c r="D2148" i="2"/>
  <c r="E2148" i="5" s="1"/>
  <c r="D2149" i="2"/>
  <c r="E2149" i="5" s="1"/>
  <c r="D2150" i="2"/>
  <c r="E2150" i="5" s="1"/>
  <c r="D2151" i="2"/>
  <c r="E2151" i="5" s="1"/>
  <c r="D2152" i="2"/>
  <c r="E2152" i="5" s="1"/>
  <c r="D2153" i="2"/>
  <c r="E2153" i="5" s="1"/>
  <c r="D2154" i="2"/>
  <c r="E2154" i="5" s="1"/>
  <c r="D2155" i="2"/>
  <c r="E2155" i="5" s="1"/>
  <c r="D2156" i="2"/>
  <c r="E2156" i="5" s="1"/>
  <c r="D2157" i="2"/>
  <c r="E2157" i="5" s="1"/>
  <c r="D2158" i="2"/>
  <c r="E2158" i="5" s="1"/>
  <c r="D2159" i="2"/>
  <c r="E2159" i="5" s="1"/>
  <c r="D2160" i="2"/>
  <c r="E2160" i="5" s="1"/>
  <c r="D2161" i="2"/>
  <c r="E2161" i="5" s="1"/>
  <c r="D2162" i="2"/>
  <c r="E2162" i="5" s="1"/>
  <c r="D2163" i="2"/>
  <c r="E2163" i="5" s="1"/>
  <c r="D2164" i="2"/>
  <c r="E2164" i="5" s="1"/>
  <c r="D2165" i="2"/>
  <c r="E2165" i="5" s="1"/>
  <c r="D2166" i="2"/>
  <c r="E2166" i="5" s="1"/>
  <c r="D2167" i="2"/>
  <c r="E2167" i="5" s="1"/>
  <c r="D2168" i="2"/>
  <c r="E2168" i="5" s="1"/>
  <c r="D2169" i="2"/>
  <c r="E2169" i="5" s="1"/>
  <c r="D2170" i="2"/>
  <c r="E2170" i="5" s="1"/>
  <c r="D2171" i="2"/>
  <c r="E2171" i="5" s="1"/>
  <c r="D2172" i="2"/>
  <c r="E2172" i="5" s="1"/>
  <c r="D2173" i="2"/>
  <c r="E2173" i="5" s="1"/>
  <c r="D2174" i="2"/>
  <c r="E2174" i="5" s="1"/>
  <c r="D2175" i="2"/>
  <c r="E2175" i="5" s="1"/>
  <c r="D2176" i="2"/>
  <c r="E2176" i="5" s="1"/>
  <c r="D2177" i="2"/>
  <c r="E2177" i="5" s="1"/>
  <c r="D2178" i="2"/>
  <c r="E2178" i="5" s="1"/>
  <c r="D2179" i="2"/>
  <c r="E2179" i="5" s="1"/>
  <c r="D2180" i="2"/>
  <c r="E2180" i="5" s="1"/>
  <c r="D2181" i="2"/>
  <c r="E2181" i="5" s="1"/>
  <c r="D2182" i="2"/>
  <c r="E2182" i="5" s="1"/>
  <c r="D2183" i="2"/>
  <c r="E2183" i="5" s="1"/>
  <c r="D2184" i="2"/>
  <c r="E2184" i="5" s="1"/>
  <c r="D2185" i="2"/>
  <c r="E2185" i="5" s="1"/>
  <c r="D2186" i="2"/>
  <c r="E2186" i="5" s="1"/>
  <c r="D2187" i="2"/>
  <c r="E2187" i="5" s="1"/>
  <c r="D2188" i="2"/>
  <c r="E2188" i="5" s="1"/>
  <c r="D2189" i="2"/>
  <c r="E2189" i="5" s="1"/>
  <c r="D2190" i="2"/>
  <c r="E2190" i="5" s="1"/>
  <c r="D2191" i="2"/>
  <c r="E2191" i="5" s="1"/>
  <c r="D2192" i="2"/>
  <c r="E2192" i="5" s="1"/>
  <c r="D2193" i="2"/>
  <c r="E2193" i="5" s="1"/>
  <c r="D2194" i="2"/>
  <c r="E2194" i="5" s="1"/>
  <c r="D2195" i="2"/>
  <c r="E2195" i="5" s="1"/>
  <c r="D2196" i="2"/>
  <c r="E2196" i="5" s="1"/>
  <c r="D2197" i="2"/>
  <c r="E2197" i="5" s="1"/>
  <c r="D2198" i="2"/>
  <c r="E2198" i="5" s="1"/>
  <c r="D2199" i="2"/>
  <c r="E2199" i="5" s="1"/>
  <c r="D2200" i="2"/>
  <c r="E2200" i="5" s="1"/>
  <c r="D2201" i="2"/>
  <c r="E2201" i="5" s="1"/>
  <c r="D2202" i="2"/>
  <c r="E2202" i="5" s="1"/>
  <c r="D2203" i="2"/>
  <c r="E2203" i="5" s="1"/>
  <c r="D2204" i="2"/>
  <c r="E2204" i="5" s="1"/>
  <c r="D2205" i="2"/>
  <c r="E2205" i="5" s="1"/>
  <c r="D2206" i="2"/>
  <c r="E2206" i="5" s="1"/>
  <c r="D2207" i="2"/>
  <c r="E2207" i="5" s="1"/>
  <c r="D2208" i="2"/>
  <c r="E2208" i="5" s="1"/>
  <c r="D2209" i="2"/>
  <c r="E2209" i="5" s="1"/>
  <c r="D2210" i="2"/>
  <c r="E2210" i="5" s="1"/>
  <c r="D2211" i="2"/>
  <c r="E2211" i="5" s="1"/>
  <c r="D2212" i="2"/>
  <c r="E2212" i="5" s="1"/>
  <c r="D2213" i="2"/>
  <c r="E2213" i="5" s="1"/>
  <c r="D2214" i="2"/>
  <c r="E2214" i="5" s="1"/>
  <c r="D2215" i="2"/>
  <c r="E2215" i="5" s="1"/>
  <c r="D2216" i="2"/>
  <c r="E2216" i="5" s="1"/>
  <c r="D2217" i="2"/>
  <c r="E2217" i="5" s="1"/>
  <c r="D2218" i="2"/>
  <c r="E2218" i="5" s="1"/>
  <c r="D2219" i="2"/>
  <c r="E2219" i="5" s="1"/>
  <c r="D2220" i="2"/>
  <c r="E2220" i="5" s="1"/>
  <c r="D2221" i="2"/>
  <c r="E2221" i="5" s="1"/>
  <c r="D2222" i="2"/>
  <c r="E2222" i="5" s="1"/>
  <c r="D2223" i="2"/>
  <c r="E2223" i="5" s="1"/>
  <c r="D2224" i="2"/>
  <c r="E2224" i="5" s="1"/>
  <c r="D2225" i="2"/>
  <c r="E2225" i="5" s="1"/>
  <c r="D2226" i="2"/>
  <c r="E2226" i="5" s="1"/>
  <c r="D2227" i="2"/>
  <c r="E2227" i="5" s="1"/>
  <c r="D2228" i="2"/>
  <c r="E2228" i="5" s="1"/>
  <c r="D2229" i="2"/>
  <c r="E2229" i="5" s="1"/>
  <c r="D2230" i="2"/>
  <c r="E2230" i="5" s="1"/>
  <c r="D2231" i="2"/>
  <c r="E2231" i="5" s="1"/>
  <c r="D2232" i="2"/>
  <c r="E2232" i="5" s="1"/>
  <c r="D2233" i="2"/>
  <c r="E2233" i="5" s="1"/>
  <c r="D2234" i="2"/>
  <c r="E2234" i="5" s="1"/>
  <c r="D2235" i="2"/>
  <c r="E2235" i="5" s="1"/>
  <c r="D2236" i="2"/>
  <c r="E2236" i="5" s="1"/>
  <c r="D2237" i="2"/>
  <c r="E2237" i="5" s="1"/>
  <c r="D2238" i="2"/>
  <c r="E2238" i="5" s="1"/>
  <c r="D2239" i="2"/>
  <c r="E2239" i="5" s="1"/>
  <c r="D2240" i="2"/>
  <c r="E2240" i="5" s="1"/>
  <c r="D2241" i="2"/>
  <c r="E2241" i="5" s="1"/>
  <c r="D2242" i="2"/>
  <c r="E2242" i="5" s="1"/>
  <c r="D2243" i="2"/>
  <c r="E2243" i="5" s="1"/>
  <c r="D2244" i="2"/>
  <c r="E2244" i="5" s="1"/>
  <c r="D2245" i="2"/>
  <c r="E2245" i="5" s="1"/>
  <c r="D2246" i="2"/>
  <c r="E2246" i="5" s="1"/>
  <c r="D2247" i="2"/>
  <c r="E2247" i="5" s="1"/>
  <c r="D2248" i="2"/>
  <c r="E2248" i="5" s="1"/>
  <c r="D2249" i="2"/>
  <c r="E2249" i="5" s="1"/>
  <c r="D2250" i="2"/>
  <c r="E2250" i="5" s="1"/>
  <c r="D2251" i="2"/>
  <c r="E2251" i="5" s="1"/>
  <c r="D2252" i="2"/>
  <c r="E2252" i="5" s="1"/>
  <c r="D2253" i="2"/>
  <c r="E2253" i="5" s="1"/>
  <c r="D2254" i="2"/>
  <c r="E2254" i="5" s="1"/>
  <c r="D2255" i="2"/>
  <c r="E2255" i="5" s="1"/>
  <c r="D2256" i="2"/>
  <c r="E2256" i="5" s="1"/>
  <c r="D2257" i="2"/>
  <c r="E2257" i="5" s="1"/>
  <c r="D2258" i="2"/>
  <c r="E2258" i="5" s="1"/>
  <c r="D2259" i="2"/>
  <c r="E2259" i="5" s="1"/>
  <c r="D2260" i="2"/>
  <c r="E2260" i="5" s="1"/>
  <c r="D2261" i="2"/>
  <c r="E2261" i="5" s="1"/>
  <c r="D2262" i="2"/>
  <c r="E2262" i="5" s="1"/>
  <c r="D2263" i="2"/>
  <c r="E2263" i="5" s="1"/>
  <c r="D2264" i="2"/>
  <c r="E2264" i="5" s="1"/>
  <c r="D2265" i="2"/>
  <c r="E2265" i="5" s="1"/>
  <c r="D2266" i="2"/>
  <c r="E2266" i="5" s="1"/>
  <c r="D2267" i="2"/>
  <c r="E2267" i="5" s="1"/>
  <c r="D2268" i="2"/>
  <c r="E2268" i="5" s="1"/>
  <c r="D2269" i="2"/>
  <c r="E2269" i="5" s="1"/>
  <c r="D2270" i="2"/>
  <c r="E2270" i="5" s="1"/>
  <c r="D2271" i="2"/>
  <c r="E2271" i="5" s="1"/>
  <c r="D2272" i="2"/>
  <c r="E2272" i="5" s="1"/>
  <c r="D2273" i="2"/>
  <c r="E2273" i="5" s="1"/>
  <c r="D2274" i="2"/>
  <c r="E2274" i="5" s="1"/>
  <c r="D2275" i="2"/>
  <c r="E2275" i="5" s="1"/>
  <c r="D2276" i="2"/>
  <c r="E2276" i="5" s="1"/>
  <c r="D2277" i="2"/>
  <c r="E2277" i="5" s="1"/>
  <c r="D2278" i="2"/>
  <c r="E2278" i="5" s="1"/>
  <c r="D2279" i="2"/>
  <c r="E2279" i="5" s="1"/>
  <c r="D2280" i="2"/>
  <c r="E2280" i="5" s="1"/>
  <c r="D2281" i="2"/>
  <c r="E2281" i="5" s="1"/>
  <c r="D2282" i="2"/>
  <c r="E2282" i="5" s="1"/>
  <c r="D2283" i="2"/>
  <c r="E2283" i="5" s="1"/>
  <c r="D2284" i="2"/>
  <c r="E2284" i="5" s="1"/>
  <c r="D2285" i="2"/>
  <c r="E2285" i="5" s="1"/>
  <c r="D2286" i="2"/>
  <c r="E2286" i="5" s="1"/>
  <c r="D2287" i="2"/>
  <c r="E2287" i="5" s="1"/>
  <c r="D2288" i="2"/>
  <c r="E2288" i="5" s="1"/>
  <c r="D2289" i="2"/>
  <c r="E2289" i="5" s="1"/>
  <c r="D2290" i="2"/>
  <c r="E2290" i="5" s="1"/>
  <c r="D2291" i="2"/>
  <c r="E2291" i="5" s="1"/>
  <c r="D2292" i="2"/>
  <c r="E2292" i="5" s="1"/>
  <c r="D2293" i="2"/>
  <c r="E2293" i="5" s="1"/>
  <c r="D2294" i="2"/>
  <c r="E2294" i="5" s="1"/>
  <c r="D2295" i="2"/>
  <c r="E2295" i="5" s="1"/>
  <c r="D2296" i="2"/>
  <c r="E2296" i="5" s="1"/>
  <c r="D2297" i="2"/>
  <c r="E2297" i="5" s="1"/>
  <c r="D2298" i="2"/>
  <c r="E2298" i="5" s="1"/>
  <c r="D2299" i="2"/>
  <c r="E2299" i="5" s="1"/>
  <c r="D2300" i="2"/>
  <c r="E2300" i="5" s="1"/>
  <c r="D2301" i="2"/>
  <c r="E2301" i="5" s="1"/>
  <c r="D2302" i="2"/>
  <c r="E2302" i="5" s="1"/>
  <c r="D2303" i="2"/>
  <c r="E2303" i="5" s="1"/>
  <c r="D2304" i="2"/>
  <c r="E2304" i="5" s="1"/>
  <c r="D2305" i="2"/>
  <c r="E2305" i="5" s="1"/>
  <c r="D2306" i="2"/>
  <c r="E2306" i="5" s="1"/>
  <c r="D2307" i="2"/>
  <c r="E2307" i="5" s="1"/>
  <c r="D2308" i="2"/>
  <c r="E2308" i="5" s="1"/>
  <c r="D2309" i="2"/>
  <c r="E2309" i="5" s="1"/>
  <c r="D2310" i="2"/>
  <c r="E2310" i="5" s="1"/>
  <c r="D2311" i="2"/>
  <c r="E2311" i="5" s="1"/>
  <c r="D2312" i="2"/>
  <c r="E2312" i="5" s="1"/>
  <c r="D2313" i="2"/>
  <c r="E2313" i="5" s="1"/>
  <c r="D2314" i="2"/>
  <c r="E2314" i="5" s="1"/>
  <c r="D2315" i="2"/>
  <c r="E2315" i="5" s="1"/>
  <c r="D2316" i="2"/>
  <c r="E2316" i="5" s="1"/>
  <c r="D2317" i="2"/>
  <c r="E2317" i="5" s="1"/>
  <c r="D2318" i="2"/>
  <c r="E2318" i="5" s="1"/>
  <c r="D2319" i="2"/>
  <c r="E2319" i="5" s="1"/>
  <c r="D2320" i="2"/>
  <c r="E2320" i="5" s="1"/>
  <c r="D2321" i="2"/>
  <c r="E2321" i="5" s="1"/>
  <c r="D2322" i="2"/>
  <c r="E2322" i="5" s="1"/>
  <c r="D2323" i="2"/>
  <c r="E2323" i="5" s="1"/>
  <c r="D2324" i="2"/>
  <c r="E2324" i="5" s="1"/>
  <c r="D2325" i="2"/>
  <c r="E2325" i="5" s="1"/>
  <c r="D2326" i="2"/>
  <c r="E2326" i="5" s="1"/>
  <c r="D2327" i="2"/>
  <c r="E2327" i="5" s="1"/>
  <c r="D2328" i="2"/>
  <c r="E2328" i="5" s="1"/>
  <c r="D2329" i="2"/>
  <c r="E2329" i="5" s="1"/>
  <c r="D2330" i="2"/>
  <c r="E2330" i="5" s="1"/>
  <c r="D2331" i="2"/>
  <c r="E2331" i="5" s="1"/>
  <c r="D2332" i="2"/>
  <c r="E2332" i="5" s="1"/>
  <c r="D2333" i="2"/>
  <c r="E2333" i="5" s="1"/>
  <c r="D2334" i="2"/>
  <c r="E2334" i="5" s="1"/>
  <c r="D2335" i="2"/>
  <c r="E2335" i="5" s="1"/>
  <c r="D2336" i="2"/>
  <c r="E2336" i="5" s="1"/>
  <c r="J3" i="1"/>
  <c r="O2335" i="5" s="1"/>
  <c r="J4" i="1"/>
  <c r="O2334" i="5" s="1"/>
  <c r="J5" i="1"/>
  <c r="O2333" i="5" s="1"/>
  <c r="J6" i="1"/>
  <c r="O2332" i="5" s="1"/>
  <c r="J7" i="1"/>
  <c r="O2331" i="5" s="1"/>
  <c r="J8" i="1"/>
  <c r="O2330" i="5" s="1"/>
  <c r="J9" i="1"/>
  <c r="O2329" i="5" s="1"/>
  <c r="J10" i="1"/>
  <c r="O2328" i="5" s="1"/>
  <c r="J11" i="1"/>
  <c r="O2327" i="5" s="1"/>
  <c r="J12" i="1"/>
  <c r="O2326" i="5" s="1"/>
  <c r="J13" i="1"/>
  <c r="O2325" i="5" s="1"/>
  <c r="J14" i="1"/>
  <c r="O2324" i="5" s="1"/>
  <c r="J15" i="1"/>
  <c r="O2323" i="5" s="1"/>
  <c r="J16" i="1"/>
  <c r="O2322" i="5" s="1"/>
  <c r="J17" i="1"/>
  <c r="O2321" i="5" s="1"/>
  <c r="J18" i="1"/>
  <c r="O2320" i="5" s="1"/>
  <c r="J19" i="1"/>
  <c r="O2319" i="5" s="1"/>
  <c r="J20" i="1"/>
  <c r="O2318" i="5" s="1"/>
  <c r="J21" i="1"/>
  <c r="O2317" i="5" s="1"/>
  <c r="J22" i="1"/>
  <c r="O2316" i="5" s="1"/>
  <c r="J23" i="1"/>
  <c r="O2315" i="5" s="1"/>
  <c r="J24" i="1"/>
  <c r="O2314" i="5" s="1"/>
  <c r="J25" i="1"/>
  <c r="O2313" i="5" s="1"/>
  <c r="J26" i="1"/>
  <c r="O2312" i="5" s="1"/>
  <c r="J27" i="1"/>
  <c r="O2311" i="5" s="1"/>
  <c r="J28" i="1"/>
  <c r="O2310" i="5" s="1"/>
  <c r="J29" i="1"/>
  <c r="O2309" i="5" s="1"/>
  <c r="J30" i="1"/>
  <c r="O2308" i="5" s="1"/>
  <c r="J31" i="1"/>
  <c r="O2307" i="5" s="1"/>
  <c r="J32" i="1"/>
  <c r="O2306" i="5" s="1"/>
  <c r="J33" i="1"/>
  <c r="O2305" i="5" s="1"/>
  <c r="J34" i="1"/>
  <c r="O2304" i="5" s="1"/>
  <c r="J35" i="1"/>
  <c r="O2303" i="5" s="1"/>
  <c r="J36" i="1"/>
  <c r="O2302" i="5" s="1"/>
  <c r="J37" i="1"/>
  <c r="O2301" i="5" s="1"/>
  <c r="J38" i="1"/>
  <c r="O2300" i="5" s="1"/>
  <c r="J39" i="1"/>
  <c r="O2299" i="5" s="1"/>
  <c r="J40" i="1"/>
  <c r="O2298" i="5" s="1"/>
  <c r="J41" i="1"/>
  <c r="O2297" i="5" s="1"/>
  <c r="J42" i="1"/>
  <c r="O2296" i="5" s="1"/>
  <c r="J43" i="1"/>
  <c r="O2295" i="5" s="1"/>
  <c r="J44" i="1"/>
  <c r="O2294" i="5" s="1"/>
  <c r="J45" i="1"/>
  <c r="O2293" i="5" s="1"/>
  <c r="J46" i="1"/>
  <c r="O2292" i="5" s="1"/>
  <c r="J47" i="1"/>
  <c r="J48" i="1"/>
  <c r="O2291" i="5" s="1"/>
  <c r="J49" i="1"/>
  <c r="O2290" i="5" s="1"/>
  <c r="J50" i="1"/>
  <c r="O2289" i="5" s="1"/>
  <c r="J51" i="1"/>
  <c r="O2288" i="5" s="1"/>
  <c r="J52" i="1"/>
  <c r="O2287" i="5" s="1"/>
  <c r="J53" i="1"/>
  <c r="O2286" i="5" s="1"/>
  <c r="J54" i="1"/>
  <c r="O2285" i="5" s="1"/>
  <c r="J55" i="1"/>
  <c r="O2284" i="5" s="1"/>
  <c r="J56" i="1"/>
  <c r="O2283" i="5" s="1"/>
  <c r="J57" i="1"/>
  <c r="O2282" i="5" s="1"/>
  <c r="J58" i="1"/>
  <c r="O2281" i="5" s="1"/>
  <c r="J59" i="1"/>
  <c r="O2280" i="5" s="1"/>
  <c r="J60" i="1"/>
  <c r="O2279" i="5" s="1"/>
  <c r="J61" i="1"/>
  <c r="O2278" i="5" s="1"/>
  <c r="J62" i="1"/>
  <c r="O2277" i="5" s="1"/>
  <c r="J63" i="1"/>
  <c r="O2276" i="5" s="1"/>
  <c r="J64" i="1"/>
  <c r="O2275" i="5" s="1"/>
  <c r="J65" i="1"/>
  <c r="O2274" i="5" s="1"/>
  <c r="J66" i="1"/>
  <c r="O2273" i="5" s="1"/>
  <c r="J67" i="1"/>
  <c r="O2272" i="5" s="1"/>
  <c r="J68" i="1"/>
  <c r="O2271" i="5" s="1"/>
  <c r="J69" i="1"/>
  <c r="O2270" i="5" s="1"/>
  <c r="J70" i="1"/>
  <c r="O2269" i="5" s="1"/>
  <c r="J71" i="1"/>
  <c r="O2268" i="5" s="1"/>
  <c r="J72" i="1"/>
  <c r="O2267" i="5" s="1"/>
  <c r="J73" i="1"/>
  <c r="O2266" i="5" s="1"/>
  <c r="J74" i="1"/>
  <c r="O2265" i="5" s="1"/>
  <c r="J75" i="1"/>
  <c r="O2264" i="5" s="1"/>
  <c r="J76" i="1"/>
  <c r="O2263" i="5" s="1"/>
  <c r="J77" i="1"/>
  <c r="O2262" i="5" s="1"/>
  <c r="J78" i="1"/>
  <c r="O2261" i="5" s="1"/>
  <c r="J79" i="1"/>
  <c r="O2260" i="5" s="1"/>
  <c r="J80" i="1"/>
  <c r="O2259" i="5" s="1"/>
  <c r="J81" i="1"/>
  <c r="O2258" i="5" s="1"/>
  <c r="J82" i="1"/>
  <c r="O2257" i="5" s="1"/>
  <c r="J83" i="1"/>
  <c r="O2256" i="5" s="1"/>
  <c r="J84" i="1"/>
  <c r="O2255" i="5" s="1"/>
  <c r="J85" i="1"/>
  <c r="O2254" i="5" s="1"/>
  <c r="J86" i="1"/>
  <c r="O2253" i="5" s="1"/>
  <c r="J87" i="1"/>
  <c r="O2252" i="5" s="1"/>
  <c r="J88" i="1"/>
  <c r="O2251" i="5" s="1"/>
  <c r="J89" i="1"/>
  <c r="O2250" i="5" s="1"/>
  <c r="J90" i="1"/>
  <c r="O2249" i="5" s="1"/>
  <c r="J91" i="1"/>
  <c r="O2248" i="5" s="1"/>
  <c r="J92" i="1"/>
  <c r="O2247" i="5" s="1"/>
  <c r="J93" i="1"/>
  <c r="O2246" i="5" s="1"/>
  <c r="J94" i="1"/>
  <c r="O2245" i="5" s="1"/>
  <c r="J95" i="1"/>
  <c r="O2244" i="5" s="1"/>
  <c r="J96" i="1"/>
  <c r="O2243" i="5" s="1"/>
  <c r="J97" i="1"/>
  <c r="O2242" i="5" s="1"/>
  <c r="J98" i="1"/>
  <c r="O2241" i="5" s="1"/>
  <c r="J99" i="1"/>
  <c r="O2240" i="5" s="1"/>
  <c r="J100" i="1"/>
  <c r="O2239" i="5" s="1"/>
  <c r="J101" i="1"/>
  <c r="O2238" i="5" s="1"/>
  <c r="J102" i="1"/>
  <c r="O2237" i="5" s="1"/>
  <c r="J103" i="1"/>
  <c r="O2236" i="5" s="1"/>
  <c r="J104" i="1"/>
  <c r="O2235" i="5" s="1"/>
  <c r="J105" i="1"/>
  <c r="O2234" i="5" s="1"/>
  <c r="J106" i="1"/>
  <c r="O2233" i="5" s="1"/>
  <c r="J107" i="1"/>
  <c r="O2232" i="5" s="1"/>
  <c r="J108" i="1"/>
  <c r="O2231" i="5" s="1"/>
  <c r="J109" i="1"/>
  <c r="O2230" i="5" s="1"/>
  <c r="J110" i="1"/>
  <c r="O2229" i="5" s="1"/>
  <c r="J111" i="1"/>
  <c r="O2228" i="5" s="1"/>
  <c r="J112" i="1"/>
  <c r="O2227" i="5" s="1"/>
  <c r="J113" i="1"/>
  <c r="O2226" i="5" s="1"/>
  <c r="J114" i="1"/>
  <c r="O2225" i="5" s="1"/>
  <c r="J115" i="1"/>
  <c r="O2224" i="5" s="1"/>
  <c r="J116" i="1"/>
  <c r="O2223" i="5" s="1"/>
  <c r="J117" i="1"/>
  <c r="O2222" i="5" s="1"/>
  <c r="J118" i="1"/>
  <c r="O2221" i="5" s="1"/>
  <c r="J119" i="1"/>
  <c r="O2220" i="5" s="1"/>
  <c r="J120" i="1"/>
  <c r="O2219" i="5" s="1"/>
  <c r="J121" i="1"/>
  <c r="O2218" i="5" s="1"/>
  <c r="J122" i="1"/>
  <c r="O2217" i="5" s="1"/>
  <c r="J123" i="1"/>
  <c r="O2216" i="5" s="1"/>
  <c r="J124" i="1"/>
  <c r="O2215" i="5" s="1"/>
  <c r="J125" i="1"/>
  <c r="O2214" i="5" s="1"/>
  <c r="J126" i="1"/>
  <c r="O2213" i="5" s="1"/>
  <c r="J127" i="1"/>
  <c r="O2212" i="5" s="1"/>
  <c r="J128" i="1"/>
  <c r="O2211" i="5" s="1"/>
  <c r="J129" i="1"/>
  <c r="O2210" i="5" s="1"/>
  <c r="J130" i="1"/>
  <c r="O2209" i="5" s="1"/>
  <c r="J131" i="1"/>
  <c r="O2208" i="5" s="1"/>
  <c r="J132" i="1"/>
  <c r="O2207" i="5" s="1"/>
  <c r="J133" i="1"/>
  <c r="O2206" i="5" s="1"/>
  <c r="J134" i="1"/>
  <c r="O2205" i="5" s="1"/>
  <c r="J135" i="1"/>
  <c r="O2204" i="5" s="1"/>
  <c r="J136" i="1"/>
  <c r="O2203" i="5" s="1"/>
  <c r="J137" i="1"/>
  <c r="O2202" i="5" s="1"/>
  <c r="J138" i="1"/>
  <c r="O2201" i="5" s="1"/>
  <c r="J139" i="1"/>
  <c r="O2200" i="5" s="1"/>
  <c r="J140" i="1"/>
  <c r="O2199" i="5" s="1"/>
  <c r="J141" i="1"/>
  <c r="O2198" i="5" s="1"/>
  <c r="J142" i="1"/>
  <c r="O2197" i="5" s="1"/>
  <c r="J143" i="1"/>
  <c r="O2196" i="5" s="1"/>
  <c r="J144" i="1"/>
  <c r="O2195" i="5" s="1"/>
  <c r="J145" i="1"/>
  <c r="O2194" i="5" s="1"/>
  <c r="J146" i="1"/>
  <c r="O2193" i="5" s="1"/>
  <c r="J147" i="1"/>
  <c r="O2192" i="5" s="1"/>
  <c r="J148" i="1"/>
  <c r="O2191" i="5" s="1"/>
  <c r="J149" i="1"/>
  <c r="O2190" i="5" s="1"/>
  <c r="J150" i="1"/>
  <c r="O2189" i="5" s="1"/>
  <c r="J151" i="1"/>
  <c r="O2188" i="5" s="1"/>
  <c r="J152" i="1"/>
  <c r="O2187" i="5" s="1"/>
  <c r="J153" i="1"/>
  <c r="O2186" i="5" s="1"/>
  <c r="J154" i="1"/>
  <c r="O2185" i="5" s="1"/>
  <c r="J155" i="1"/>
  <c r="O2184" i="5" s="1"/>
  <c r="J156" i="1"/>
  <c r="O2183" i="5" s="1"/>
  <c r="J157" i="1"/>
  <c r="O2182" i="5" s="1"/>
  <c r="J158" i="1"/>
  <c r="O2181" i="5" s="1"/>
  <c r="J159" i="1"/>
  <c r="O2180" i="5" s="1"/>
  <c r="J160" i="1"/>
  <c r="O2179" i="5" s="1"/>
  <c r="J161" i="1"/>
  <c r="O2178" i="5" s="1"/>
  <c r="J162" i="1"/>
  <c r="O2177" i="5" s="1"/>
  <c r="J163" i="1"/>
  <c r="O2176" i="5" s="1"/>
  <c r="J164" i="1"/>
  <c r="O2175" i="5" s="1"/>
  <c r="J165" i="1"/>
  <c r="O2174" i="5" s="1"/>
  <c r="J166" i="1"/>
  <c r="O2173" i="5" s="1"/>
  <c r="J167" i="1"/>
  <c r="O2172" i="5" s="1"/>
  <c r="J168" i="1"/>
  <c r="O2171" i="5" s="1"/>
  <c r="J169" i="1"/>
  <c r="O2170" i="5" s="1"/>
  <c r="J170" i="1"/>
  <c r="O2169" i="5" s="1"/>
  <c r="J171" i="1"/>
  <c r="O2168" i="5" s="1"/>
  <c r="J172" i="1"/>
  <c r="O2167" i="5" s="1"/>
  <c r="J173" i="1"/>
  <c r="O2166" i="5" s="1"/>
  <c r="J174" i="1"/>
  <c r="O2165" i="5" s="1"/>
  <c r="J175" i="1"/>
  <c r="O2164" i="5" s="1"/>
  <c r="J176" i="1"/>
  <c r="O2163" i="5" s="1"/>
  <c r="J177" i="1"/>
  <c r="O2162" i="5" s="1"/>
  <c r="J178" i="1"/>
  <c r="O2161" i="5" s="1"/>
  <c r="J179" i="1"/>
  <c r="O2160" i="5" s="1"/>
  <c r="J180" i="1"/>
  <c r="O2159" i="5" s="1"/>
  <c r="J181" i="1"/>
  <c r="O2158" i="5" s="1"/>
  <c r="J182" i="1"/>
  <c r="O2157" i="5" s="1"/>
  <c r="J183" i="1"/>
  <c r="O2156" i="5" s="1"/>
  <c r="J184" i="1"/>
  <c r="O2155" i="5" s="1"/>
  <c r="J185" i="1"/>
  <c r="O2154" i="5" s="1"/>
  <c r="J186" i="1"/>
  <c r="O2153" i="5" s="1"/>
  <c r="J187" i="1"/>
  <c r="O2152" i="5" s="1"/>
  <c r="J188" i="1"/>
  <c r="O2151" i="5" s="1"/>
  <c r="J189" i="1"/>
  <c r="O2150" i="5" s="1"/>
  <c r="J190" i="1"/>
  <c r="O2149" i="5" s="1"/>
  <c r="J191" i="1"/>
  <c r="O2148" i="5" s="1"/>
  <c r="J192" i="1"/>
  <c r="O2147" i="5" s="1"/>
  <c r="J193" i="1"/>
  <c r="O2146" i="5" s="1"/>
  <c r="J194" i="1"/>
  <c r="O2145" i="5" s="1"/>
  <c r="J195" i="1"/>
  <c r="O2144" i="5" s="1"/>
  <c r="J196" i="1"/>
  <c r="O2143" i="5" s="1"/>
  <c r="J197" i="1"/>
  <c r="O2142" i="5" s="1"/>
  <c r="J198" i="1"/>
  <c r="O2141" i="5" s="1"/>
  <c r="J199" i="1"/>
  <c r="O2140" i="5" s="1"/>
  <c r="J200" i="1"/>
  <c r="O2139" i="5" s="1"/>
  <c r="J201" i="1"/>
  <c r="O2138" i="5" s="1"/>
  <c r="J202" i="1"/>
  <c r="O2137" i="5" s="1"/>
  <c r="J203" i="1"/>
  <c r="O2136" i="5" s="1"/>
  <c r="J204" i="1"/>
  <c r="O2135" i="5" s="1"/>
  <c r="J205" i="1"/>
  <c r="O2134" i="5" s="1"/>
  <c r="J206" i="1"/>
  <c r="O2133" i="5" s="1"/>
  <c r="J207" i="1"/>
  <c r="O2132" i="5" s="1"/>
  <c r="J208" i="1"/>
  <c r="O2131" i="5" s="1"/>
  <c r="J209" i="1"/>
  <c r="O2130" i="5" s="1"/>
  <c r="J210" i="1"/>
  <c r="O2129" i="5" s="1"/>
  <c r="J211" i="1"/>
  <c r="O2128" i="5" s="1"/>
  <c r="J212" i="1"/>
  <c r="O2127" i="5" s="1"/>
  <c r="J213" i="1"/>
  <c r="O2126" i="5" s="1"/>
  <c r="J214" i="1"/>
  <c r="O2125" i="5" s="1"/>
  <c r="J215" i="1"/>
  <c r="O2124" i="5" s="1"/>
  <c r="J216" i="1"/>
  <c r="O2123" i="5" s="1"/>
  <c r="J217" i="1"/>
  <c r="O2122" i="5" s="1"/>
  <c r="J218" i="1"/>
  <c r="O2121" i="5" s="1"/>
  <c r="J219" i="1"/>
  <c r="O2120" i="5" s="1"/>
  <c r="J220" i="1"/>
  <c r="O2119" i="5" s="1"/>
  <c r="J221" i="1"/>
  <c r="O2118" i="5" s="1"/>
  <c r="J222" i="1"/>
  <c r="O2117" i="5" s="1"/>
  <c r="J223" i="1"/>
  <c r="O2116" i="5" s="1"/>
  <c r="J224" i="1"/>
  <c r="O2115" i="5" s="1"/>
  <c r="J225" i="1"/>
  <c r="O2114" i="5" s="1"/>
  <c r="J226" i="1"/>
  <c r="O2113" i="5" s="1"/>
  <c r="J227" i="1"/>
  <c r="O2112" i="5" s="1"/>
  <c r="J228" i="1"/>
  <c r="O2111" i="5" s="1"/>
  <c r="J229" i="1"/>
  <c r="O2110" i="5" s="1"/>
  <c r="J230" i="1"/>
  <c r="O2109" i="5" s="1"/>
  <c r="J231" i="1"/>
  <c r="O2108" i="5" s="1"/>
  <c r="J232" i="1"/>
  <c r="O2107" i="5" s="1"/>
  <c r="J233" i="1"/>
  <c r="O2106" i="5" s="1"/>
  <c r="J234" i="1"/>
  <c r="O2105" i="5" s="1"/>
  <c r="J235" i="1"/>
  <c r="O2104" i="5" s="1"/>
  <c r="J236" i="1"/>
  <c r="O2103" i="5" s="1"/>
  <c r="J237" i="1"/>
  <c r="O2102" i="5" s="1"/>
  <c r="J238" i="1"/>
  <c r="O2101" i="5" s="1"/>
  <c r="J239" i="1"/>
  <c r="O2100" i="5" s="1"/>
  <c r="J240" i="1"/>
  <c r="O2099" i="5" s="1"/>
  <c r="J241" i="1"/>
  <c r="O2098" i="5" s="1"/>
  <c r="J242" i="1"/>
  <c r="O2097" i="5" s="1"/>
  <c r="J243" i="1"/>
  <c r="O2096" i="5" s="1"/>
  <c r="J244" i="1"/>
  <c r="O2095" i="5" s="1"/>
  <c r="J245" i="1"/>
  <c r="O2094" i="5" s="1"/>
  <c r="J246" i="1"/>
  <c r="O2093" i="5" s="1"/>
  <c r="J247" i="1"/>
  <c r="O2092" i="5" s="1"/>
  <c r="J248" i="1"/>
  <c r="O2091" i="5" s="1"/>
  <c r="J249" i="1"/>
  <c r="O2090" i="5" s="1"/>
  <c r="J250" i="1"/>
  <c r="O2089" i="5" s="1"/>
  <c r="J251" i="1"/>
  <c r="O2088" i="5" s="1"/>
  <c r="J252" i="1"/>
  <c r="O2087" i="5" s="1"/>
  <c r="J253" i="1"/>
  <c r="O2086" i="5" s="1"/>
  <c r="J254" i="1"/>
  <c r="O2085" i="5" s="1"/>
  <c r="J255" i="1"/>
  <c r="O2084" i="5" s="1"/>
  <c r="J256" i="1"/>
  <c r="O2083" i="5" s="1"/>
  <c r="J257" i="1"/>
  <c r="O2082" i="5" s="1"/>
  <c r="J258" i="1"/>
  <c r="O2081" i="5" s="1"/>
  <c r="J259" i="1"/>
  <c r="O2080" i="5" s="1"/>
  <c r="J260" i="1"/>
  <c r="O2079" i="5" s="1"/>
  <c r="J261" i="1"/>
  <c r="O2078" i="5" s="1"/>
  <c r="J262" i="1"/>
  <c r="O2077" i="5" s="1"/>
  <c r="J263" i="1"/>
  <c r="O2076" i="5" s="1"/>
  <c r="J264" i="1"/>
  <c r="O2075" i="5" s="1"/>
  <c r="J265" i="1"/>
  <c r="O2074" i="5" s="1"/>
  <c r="J266" i="1"/>
  <c r="O2073" i="5" s="1"/>
  <c r="J267" i="1"/>
  <c r="O2072" i="5" s="1"/>
  <c r="J268" i="1"/>
  <c r="O2071" i="5" s="1"/>
  <c r="J269" i="1"/>
  <c r="O2070" i="5" s="1"/>
  <c r="J270" i="1"/>
  <c r="O2069" i="5" s="1"/>
  <c r="J271" i="1"/>
  <c r="O2068" i="5" s="1"/>
  <c r="J272" i="1"/>
  <c r="O2067" i="5" s="1"/>
  <c r="J273" i="1"/>
  <c r="O2066" i="5" s="1"/>
  <c r="J274" i="1"/>
  <c r="O2065" i="5" s="1"/>
  <c r="J275" i="1"/>
  <c r="O2064" i="5" s="1"/>
  <c r="J276" i="1"/>
  <c r="O2063" i="5" s="1"/>
  <c r="J277" i="1"/>
  <c r="O2062" i="5" s="1"/>
  <c r="J278" i="1"/>
  <c r="O2061" i="5" s="1"/>
  <c r="J279" i="1"/>
  <c r="O2060" i="5" s="1"/>
  <c r="J280" i="1"/>
  <c r="O2059" i="5" s="1"/>
  <c r="J281" i="1"/>
  <c r="O2058" i="5" s="1"/>
  <c r="J282" i="1"/>
  <c r="O2057" i="5" s="1"/>
  <c r="J283" i="1"/>
  <c r="O2056" i="5" s="1"/>
  <c r="J284" i="1"/>
  <c r="O2055" i="5" s="1"/>
  <c r="J285" i="1"/>
  <c r="O2054" i="5" s="1"/>
  <c r="J286" i="1"/>
  <c r="O2053" i="5" s="1"/>
  <c r="J287" i="1"/>
  <c r="O2052" i="5" s="1"/>
  <c r="J288" i="1"/>
  <c r="O2051" i="5" s="1"/>
  <c r="J289" i="1"/>
  <c r="O2050" i="5" s="1"/>
  <c r="J290" i="1"/>
  <c r="O2049" i="5" s="1"/>
  <c r="J291" i="1"/>
  <c r="O2048" i="5" s="1"/>
  <c r="J292" i="1"/>
  <c r="O2047" i="5" s="1"/>
  <c r="J293" i="1"/>
  <c r="O2046" i="5" s="1"/>
  <c r="J294" i="1"/>
  <c r="O2045" i="5" s="1"/>
  <c r="J295" i="1"/>
  <c r="O2044" i="5" s="1"/>
  <c r="J296" i="1"/>
  <c r="J297" i="1"/>
  <c r="O2043" i="5" s="1"/>
  <c r="J298" i="1"/>
  <c r="O2042" i="5" s="1"/>
  <c r="J299" i="1"/>
  <c r="O2041" i="5" s="1"/>
  <c r="J300" i="1"/>
  <c r="O2040" i="5" s="1"/>
  <c r="J301" i="1"/>
  <c r="O2039" i="5" s="1"/>
  <c r="J302" i="1"/>
  <c r="O2038" i="5" s="1"/>
  <c r="J303" i="1"/>
  <c r="O2037" i="5" s="1"/>
  <c r="J304" i="1"/>
  <c r="O2036" i="5" s="1"/>
  <c r="J305" i="1"/>
  <c r="O2035" i="5" s="1"/>
  <c r="J306" i="1"/>
  <c r="O2034" i="5" s="1"/>
  <c r="J307" i="1"/>
  <c r="O2033" i="5" s="1"/>
  <c r="J308" i="1"/>
  <c r="O2032" i="5" s="1"/>
  <c r="J309" i="1"/>
  <c r="O2031" i="5" s="1"/>
  <c r="J310" i="1"/>
  <c r="O2030" i="5" s="1"/>
  <c r="J311" i="1"/>
  <c r="O2029" i="5" s="1"/>
  <c r="J312" i="1"/>
  <c r="O2028" i="5" s="1"/>
  <c r="J313" i="1"/>
  <c r="O2027" i="5" s="1"/>
  <c r="J314" i="1"/>
  <c r="O2026" i="5" s="1"/>
  <c r="J315" i="1"/>
  <c r="O2025" i="5" s="1"/>
  <c r="J316" i="1"/>
  <c r="O2024" i="5" s="1"/>
  <c r="J317" i="1"/>
  <c r="O2023" i="5" s="1"/>
  <c r="J318" i="1"/>
  <c r="O2022" i="5" s="1"/>
  <c r="J319" i="1"/>
  <c r="O2021" i="5" s="1"/>
  <c r="J320" i="1"/>
  <c r="O2020" i="5" s="1"/>
  <c r="J321" i="1"/>
  <c r="O2019" i="5" s="1"/>
  <c r="J322" i="1"/>
  <c r="O2018" i="5" s="1"/>
  <c r="J323" i="1"/>
  <c r="O2017" i="5" s="1"/>
  <c r="J324" i="1"/>
  <c r="O2016" i="5" s="1"/>
  <c r="J325" i="1"/>
  <c r="O2015" i="5" s="1"/>
  <c r="J326" i="1"/>
  <c r="O2014" i="5" s="1"/>
  <c r="J327" i="1"/>
  <c r="O2013" i="5" s="1"/>
  <c r="J328" i="1"/>
  <c r="O2012" i="5" s="1"/>
  <c r="J329" i="1"/>
  <c r="O2011" i="5" s="1"/>
  <c r="J330" i="1"/>
  <c r="O2010" i="5" s="1"/>
  <c r="J331" i="1"/>
  <c r="O2009" i="5" s="1"/>
  <c r="J332" i="1"/>
  <c r="O2008" i="5" s="1"/>
  <c r="J333" i="1"/>
  <c r="O2007" i="5" s="1"/>
  <c r="J334" i="1"/>
  <c r="O2006" i="5" s="1"/>
  <c r="J335" i="1"/>
  <c r="O2005" i="5" s="1"/>
  <c r="J336" i="1"/>
  <c r="O2004" i="5" s="1"/>
  <c r="J337" i="1"/>
  <c r="O2003" i="5" s="1"/>
  <c r="J338" i="1"/>
  <c r="O2002" i="5" s="1"/>
  <c r="J339" i="1"/>
  <c r="O2001" i="5" s="1"/>
  <c r="J340" i="1"/>
  <c r="O2000" i="5" s="1"/>
  <c r="J341" i="1"/>
  <c r="O1999" i="5" s="1"/>
  <c r="J342" i="1"/>
  <c r="O1998" i="5" s="1"/>
  <c r="J343" i="1"/>
  <c r="O1997" i="5" s="1"/>
  <c r="J344" i="1"/>
  <c r="O1996" i="5" s="1"/>
  <c r="J345" i="1"/>
  <c r="O1995" i="5" s="1"/>
  <c r="J346" i="1"/>
  <c r="O1994" i="5" s="1"/>
  <c r="J347" i="1"/>
  <c r="O1993" i="5" s="1"/>
  <c r="J348" i="1"/>
  <c r="O1992" i="5" s="1"/>
  <c r="J349" i="1"/>
  <c r="O1991" i="5" s="1"/>
  <c r="J350" i="1"/>
  <c r="O1990" i="5" s="1"/>
  <c r="J351" i="1"/>
  <c r="O1989" i="5" s="1"/>
  <c r="J352" i="1"/>
  <c r="O1988" i="5" s="1"/>
  <c r="J353" i="1"/>
  <c r="O1987" i="5" s="1"/>
  <c r="J354" i="1"/>
  <c r="O1986" i="5" s="1"/>
  <c r="J355" i="1"/>
  <c r="O1985" i="5" s="1"/>
  <c r="J356" i="1"/>
  <c r="O1984" i="5" s="1"/>
  <c r="J357" i="1"/>
  <c r="O1983" i="5" s="1"/>
  <c r="J358" i="1"/>
  <c r="O1982" i="5" s="1"/>
  <c r="J359" i="1"/>
  <c r="O1981" i="5" s="1"/>
  <c r="J360" i="1"/>
  <c r="O1980" i="5" s="1"/>
  <c r="J361" i="1"/>
  <c r="O1979" i="5" s="1"/>
  <c r="J362" i="1"/>
  <c r="O1978" i="5" s="1"/>
  <c r="J363" i="1"/>
  <c r="O1977" i="5" s="1"/>
  <c r="J364" i="1"/>
  <c r="O1976" i="5" s="1"/>
  <c r="J365" i="1"/>
  <c r="O1975" i="5" s="1"/>
  <c r="J366" i="1"/>
  <c r="O1974" i="5" s="1"/>
  <c r="J367" i="1"/>
  <c r="O1973" i="5" s="1"/>
  <c r="J368" i="1"/>
  <c r="O1972" i="5" s="1"/>
  <c r="J369" i="1"/>
  <c r="O1971" i="5" s="1"/>
  <c r="J370" i="1"/>
  <c r="O1970" i="5" s="1"/>
  <c r="J371" i="1"/>
  <c r="O1969" i="5" s="1"/>
  <c r="J372" i="1"/>
  <c r="O1968" i="5" s="1"/>
  <c r="J373" i="1"/>
  <c r="O1967" i="5" s="1"/>
  <c r="J374" i="1"/>
  <c r="O1966" i="5" s="1"/>
  <c r="J375" i="1"/>
  <c r="O1965" i="5" s="1"/>
  <c r="J376" i="1"/>
  <c r="O1964" i="5" s="1"/>
  <c r="J377" i="1"/>
  <c r="O1963" i="5" s="1"/>
  <c r="J378" i="1"/>
  <c r="O1962" i="5" s="1"/>
  <c r="J379" i="1"/>
  <c r="O1961" i="5" s="1"/>
  <c r="J380" i="1"/>
  <c r="O1960" i="5" s="1"/>
  <c r="J381" i="1"/>
  <c r="O1959" i="5" s="1"/>
  <c r="J382" i="1"/>
  <c r="O1958" i="5" s="1"/>
  <c r="J383" i="1"/>
  <c r="O1957" i="5" s="1"/>
  <c r="J384" i="1"/>
  <c r="O1956" i="5" s="1"/>
  <c r="J385" i="1"/>
  <c r="O1955" i="5" s="1"/>
  <c r="J386" i="1"/>
  <c r="O1954" i="5" s="1"/>
  <c r="J387" i="1"/>
  <c r="O1953" i="5" s="1"/>
  <c r="J388" i="1"/>
  <c r="O1952" i="5" s="1"/>
  <c r="J389" i="1"/>
  <c r="O1951" i="5" s="1"/>
  <c r="J390" i="1"/>
  <c r="O1950" i="5" s="1"/>
  <c r="J391" i="1"/>
  <c r="O1949" i="5" s="1"/>
  <c r="J392" i="1"/>
  <c r="O1948" i="5" s="1"/>
  <c r="J393" i="1"/>
  <c r="O1947" i="5" s="1"/>
  <c r="J394" i="1"/>
  <c r="O1946" i="5" s="1"/>
  <c r="J395" i="1"/>
  <c r="O1945" i="5" s="1"/>
  <c r="J396" i="1"/>
  <c r="O1944" i="5" s="1"/>
  <c r="J397" i="1"/>
  <c r="O1943" i="5" s="1"/>
  <c r="J398" i="1"/>
  <c r="O1942" i="5" s="1"/>
  <c r="J399" i="1"/>
  <c r="O1941" i="5" s="1"/>
  <c r="J400" i="1"/>
  <c r="O1940" i="5" s="1"/>
  <c r="J401" i="1"/>
  <c r="O1939" i="5" s="1"/>
  <c r="J402" i="1"/>
  <c r="O1938" i="5" s="1"/>
  <c r="J403" i="1"/>
  <c r="O1937" i="5" s="1"/>
  <c r="J404" i="1"/>
  <c r="O1936" i="5" s="1"/>
  <c r="J405" i="1"/>
  <c r="O1935" i="5" s="1"/>
  <c r="J406" i="1"/>
  <c r="O1934" i="5" s="1"/>
  <c r="J407" i="1"/>
  <c r="O1933" i="5" s="1"/>
  <c r="J408" i="1"/>
  <c r="O1932" i="5" s="1"/>
  <c r="J409" i="1"/>
  <c r="O1931" i="5" s="1"/>
  <c r="J410" i="1"/>
  <c r="O1930" i="5" s="1"/>
  <c r="J411" i="1"/>
  <c r="O1929" i="5" s="1"/>
  <c r="J412" i="1"/>
  <c r="O1928" i="5" s="1"/>
  <c r="J413" i="1"/>
  <c r="O1927" i="5" s="1"/>
  <c r="J414" i="1"/>
  <c r="O1926" i="5" s="1"/>
  <c r="J415" i="1"/>
  <c r="O1925" i="5" s="1"/>
  <c r="J416" i="1"/>
  <c r="O1924" i="5" s="1"/>
  <c r="J417" i="1"/>
  <c r="O1923" i="5" s="1"/>
  <c r="J418" i="1"/>
  <c r="O1922" i="5" s="1"/>
  <c r="J419" i="1"/>
  <c r="O1921" i="5" s="1"/>
  <c r="J420" i="1"/>
  <c r="O1920" i="5" s="1"/>
  <c r="J421" i="1"/>
  <c r="O1919" i="5" s="1"/>
  <c r="J422" i="1"/>
  <c r="O1918" i="5" s="1"/>
  <c r="J423" i="1"/>
  <c r="O1917" i="5" s="1"/>
  <c r="J424" i="1"/>
  <c r="O1916" i="5" s="1"/>
  <c r="J425" i="1"/>
  <c r="O1915" i="5" s="1"/>
  <c r="J426" i="1"/>
  <c r="O1914" i="5" s="1"/>
  <c r="J427" i="1"/>
  <c r="O1913" i="5" s="1"/>
  <c r="J428" i="1"/>
  <c r="O1912" i="5" s="1"/>
  <c r="J429" i="1"/>
  <c r="O1911" i="5" s="1"/>
  <c r="J430" i="1"/>
  <c r="O1910" i="5" s="1"/>
  <c r="J431" i="1"/>
  <c r="O1909" i="5" s="1"/>
  <c r="J432" i="1"/>
  <c r="O1908" i="5" s="1"/>
  <c r="J433" i="1"/>
  <c r="O1907" i="5" s="1"/>
  <c r="J434" i="1"/>
  <c r="O1906" i="5" s="1"/>
  <c r="J435" i="1"/>
  <c r="O1905" i="5" s="1"/>
  <c r="J436" i="1"/>
  <c r="O1904" i="5" s="1"/>
  <c r="J437" i="1"/>
  <c r="O1903" i="5" s="1"/>
  <c r="J438" i="1"/>
  <c r="O1902" i="5" s="1"/>
  <c r="J439" i="1"/>
  <c r="O1901" i="5" s="1"/>
  <c r="J440" i="1"/>
  <c r="O1900" i="5" s="1"/>
  <c r="J441" i="1"/>
  <c r="O1899" i="5" s="1"/>
  <c r="J442" i="1"/>
  <c r="O1898" i="5" s="1"/>
  <c r="J443" i="1"/>
  <c r="O1897" i="5" s="1"/>
  <c r="J444" i="1"/>
  <c r="O1896" i="5" s="1"/>
  <c r="J445" i="1"/>
  <c r="O1895" i="5" s="1"/>
  <c r="J446" i="1"/>
  <c r="O1894" i="5" s="1"/>
  <c r="J447" i="1"/>
  <c r="O1893" i="5" s="1"/>
  <c r="J448" i="1"/>
  <c r="O1892" i="5" s="1"/>
  <c r="J449" i="1"/>
  <c r="O1891" i="5" s="1"/>
  <c r="J450" i="1"/>
  <c r="O1890" i="5" s="1"/>
  <c r="J451" i="1"/>
  <c r="O1889" i="5" s="1"/>
  <c r="J452" i="1"/>
  <c r="O1888" i="5" s="1"/>
  <c r="J453" i="1"/>
  <c r="O1887" i="5" s="1"/>
  <c r="J454" i="1"/>
  <c r="O1886" i="5" s="1"/>
  <c r="J455" i="1"/>
  <c r="O1885" i="5" s="1"/>
  <c r="J456" i="1"/>
  <c r="O1884" i="5" s="1"/>
  <c r="J457" i="1"/>
  <c r="O1883" i="5" s="1"/>
  <c r="J458" i="1"/>
  <c r="O1882" i="5" s="1"/>
  <c r="J459" i="1"/>
  <c r="O1881" i="5" s="1"/>
  <c r="J460" i="1"/>
  <c r="O1880" i="5" s="1"/>
  <c r="J461" i="1"/>
  <c r="O1879" i="5" s="1"/>
  <c r="J462" i="1"/>
  <c r="O1878" i="5" s="1"/>
  <c r="J463" i="1"/>
  <c r="O1877" i="5" s="1"/>
  <c r="J464" i="1"/>
  <c r="O1876" i="5" s="1"/>
  <c r="J465" i="1"/>
  <c r="O1875" i="5" s="1"/>
  <c r="J466" i="1"/>
  <c r="O1874" i="5" s="1"/>
  <c r="J467" i="1"/>
  <c r="O1873" i="5" s="1"/>
  <c r="J468" i="1"/>
  <c r="O1872" i="5" s="1"/>
  <c r="J469" i="1"/>
  <c r="O1871" i="5" s="1"/>
  <c r="J470" i="1"/>
  <c r="O1870" i="5" s="1"/>
  <c r="J471" i="1"/>
  <c r="O1869" i="5" s="1"/>
  <c r="J472" i="1"/>
  <c r="O1868" i="5" s="1"/>
  <c r="J473" i="1"/>
  <c r="O1867" i="5" s="1"/>
  <c r="J474" i="1"/>
  <c r="O1866" i="5" s="1"/>
  <c r="J475" i="1"/>
  <c r="O1865" i="5" s="1"/>
  <c r="J476" i="1"/>
  <c r="O1864" i="5" s="1"/>
  <c r="J477" i="1"/>
  <c r="O1863" i="5" s="1"/>
  <c r="J478" i="1"/>
  <c r="O1862" i="5" s="1"/>
  <c r="J479" i="1"/>
  <c r="O1861" i="5" s="1"/>
  <c r="J480" i="1"/>
  <c r="O1860" i="5" s="1"/>
  <c r="J481" i="1"/>
  <c r="O1859" i="5" s="1"/>
  <c r="J482" i="1"/>
  <c r="O1858" i="5" s="1"/>
  <c r="J483" i="1"/>
  <c r="O1857" i="5" s="1"/>
  <c r="J484" i="1"/>
  <c r="O1856" i="5" s="1"/>
  <c r="J485" i="1"/>
  <c r="O1855" i="5" s="1"/>
  <c r="J486" i="1"/>
  <c r="O1854" i="5" s="1"/>
  <c r="J487" i="1"/>
  <c r="O1853" i="5" s="1"/>
  <c r="J488" i="1"/>
  <c r="O1852" i="5" s="1"/>
  <c r="J489" i="1"/>
  <c r="O1851" i="5" s="1"/>
  <c r="J490" i="1"/>
  <c r="O1850" i="5" s="1"/>
  <c r="J491" i="1"/>
  <c r="O1849" i="5" s="1"/>
  <c r="J492" i="1"/>
  <c r="O1848" i="5" s="1"/>
  <c r="J493" i="1"/>
  <c r="O1847" i="5" s="1"/>
  <c r="J494" i="1"/>
  <c r="O1846" i="5" s="1"/>
  <c r="J495" i="1"/>
  <c r="O1845" i="5" s="1"/>
  <c r="J496" i="1"/>
  <c r="O1844" i="5" s="1"/>
  <c r="J497" i="1"/>
  <c r="O1843" i="5" s="1"/>
  <c r="J498" i="1"/>
  <c r="O1842" i="5" s="1"/>
  <c r="J499" i="1"/>
  <c r="O1841" i="5" s="1"/>
  <c r="J500" i="1"/>
  <c r="O1840" i="5" s="1"/>
  <c r="J501" i="1"/>
  <c r="O1839" i="5" s="1"/>
  <c r="J502" i="1"/>
  <c r="O1838" i="5" s="1"/>
  <c r="J503" i="1"/>
  <c r="O1837" i="5" s="1"/>
  <c r="J504" i="1"/>
  <c r="O1836" i="5" s="1"/>
  <c r="J505" i="1"/>
  <c r="O1835" i="5" s="1"/>
  <c r="J506" i="1"/>
  <c r="O1834" i="5" s="1"/>
  <c r="J507" i="1"/>
  <c r="O1833" i="5" s="1"/>
  <c r="J508" i="1"/>
  <c r="O1832" i="5" s="1"/>
  <c r="J509" i="1"/>
  <c r="O1831" i="5" s="1"/>
  <c r="J510" i="1"/>
  <c r="O1830" i="5" s="1"/>
  <c r="J511" i="1"/>
  <c r="O1829" i="5" s="1"/>
  <c r="J512" i="1"/>
  <c r="O1828" i="5" s="1"/>
  <c r="J513" i="1"/>
  <c r="O1827" i="5" s="1"/>
  <c r="J514" i="1"/>
  <c r="O1826" i="5" s="1"/>
  <c r="J515" i="1"/>
  <c r="O1825" i="5" s="1"/>
  <c r="J516" i="1"/>
  <c r="O1824" i="5" s="1"/>
  <c r="J517" i="1"/>
  <c r="O1823" i="5" s="1"/>
  <c r="J518" i="1"/>
  <c r="O1822" i="5" s="1"/>
  <c r="J519" i="1"/>
  <c r="O1821" i="5" s="1"/>
  <c r="J520" i="1"/>
  <c r="O1820" i="5" s="1"/>
  <c r="J521" i="1"/>
  <c r="O1819" i="5" s="1"/>
  <c r="J522" i="1"/>
  <c r="O1818" i="5" s="1"/>
  <c r="J523" i="1"/>
  <c r="O1817" i="5" s="1"/>
  <c r="J524" i="1"/>
  <c r="O1816" i="5" s="1"/>
  <c r="J525" i="1"/>
  <c r="O1815" i="5" s="1"/>
  <c r="J526" i="1"/>
  <c r="O1814" i="5" s="1"/>
  <c r="J527" i="1"/>
  <c r="O1813" i="5" s="1"/>
  <c r="J528" i="1"/>
  <c r="O1812" i="5" s="1"/>
  <c r="J529" i="1"/>
  <c r="O1811" i="5" s="1"/>
  <c r="J530" i="1"/>
  <c r="O1810" i="5" s="1"/>
  <c r="J531" i="1"/>
  <c r="O1809" i="5" s="1"/>
  <c r="J532" i="1"/>
  <c r="O1808" i="5" s="1"/>
  <c r="J533" i="1"/>
  <c r="O1807" i="5" s="1"/>
  <c r="J534" i="1"/>
  <c r="O1806" i="5" s="1"/>
  <c r="J535" i="1"/>
  <c r="O1805" i="5" s="1"/>
  <c r="J536" i="1"/>
  <c r="O1804" i="5" s="1"/>
  <c r="J537" i="1"/>
  <c r="O1803" i="5" s="1"/>
  <c r="J538" i="1"/>
  <c r="O1802" i="5" s="1"/>
  <c r="J539" i="1"/>
  <c r="O1801" i="5" s="1"/>
  <c r="J540" i="1"/>
  <c r="O1800" i="5" s="1"/>
  <c r="J541" i="1"/>
  <c r="O1799" i="5" s="1"/>
  <c r="J542" i="1"/>
  <c r="O1798" i="5" s="1"/>
  <c r="J543" i="1"/>
  <c r="O1797" i="5" s="1"/>
  <c r="J544" i="1"/>
  <c r="O1796" i="5" s="1"/>
  <c r="J545" i="1"/>
  <c r="O1795" i="5" s="1"/>
  <c r="J546" i="1"/>
  <c r="O1794" i="5" s="1"/>
  <c r="J547" i="1"/>
  <c r="O1793" i="5" s="1"/>
  <c r="J548" i="1"/>
  <c r="O1792" i="5" s="1"/>
  <c r="J549" i="1"/>
  <c r="O1791" i="5" s="1"/>
  <c r="J550" i="1"/>
  <c r="O1790" i="5" s="1"/>
  <c r="J551" i="1"/>
  <c r="O1789" i="5" s="1"/>
  <c r="J552" i="1"/>
  <c r="O1788" i="5" s="1"/>
  <c r="J553" i="1"/>
  <c r="O1787" i="5" s="1"/>
  <c r="J554" i="1"/>
  <c r="O1786" i="5" s="1"/>
  <c r="J555" i="1"/>
  <c r="O1785" i="5" s="1"/>
  <c r="J556" i="1"/>
  <c r="O1784" i="5" s="1"/>
  <c r="J557" i="1"/>
  <c r="O1783" i="5" s="1"/>
  <c r="J558" i="1"/>
  <c r="O1782" i="5" s="1"/>
  <c r="J559" i="1"/>
  <c r="O1781" i="5" s="1"/>
  <c r="J560" i="1"/>
  <c r="O1780" i="5" s="1"/>
  <c r="J561" i="1"/>
  <c r="O1779" i="5" s="1"/>
  <c r="J562" i="1"/>
  <c r="O1778" i="5" s="1"/>
  <c r="J563" i="1"/>
  <c r="O1777" i="5" s="1"/>
  <c r="J564" i="1"/>
  <c r="O1776" i="5" s="1"/>
  <c r="J565" i="1"/>
  <c r="O1775" i="5" s="1"/>
  <c r="J566" i="1"/>
  <c r="O1774" i="5" s="1"/>
  <c r="J567" i="1"/>
  <c r="O1773" i="5" s="1"/>
  <c r="J568" i="1"/>
  <c r="O1772" i="5" s="1"/>
  <c r="J569" i="1"/>
  <c r="O1771" i="5" s="1"/>
  <c r="J570" i="1"/>
  <c r="O1770" i="5" s="1"/>
  <c r="J571" i="1"/>
  <c r="O1769" i="5" s="1"/>
  <c r="J572" i="1"/>
  <c r="O1768" i="5" s="1"/>
  <c r="J573" i="1"/>
  <c r="O1767" i="5" s="1"/>
  <c r="J574" i="1"/>
  <c r="O1766" i="5" s="1"/>
  <c r="J575" i="1"/>
  <c r="O1765" i="5" s="1"/>
  <c r="J576" i="1"/>
  <c r="O1764" i="5" s="1"/>
  <c r="J577" i="1"/>
  <c r="O1763" i="5" s="1"/>
  <c r="J578" i="1"/>
  <c r="O1762" i="5" s="1"/>
  <c r="J579" i="1"/>
  <c r="O1761" i="5" s="1"/>
  <c r="J580" i="1"/>
  <c r="O1760" i="5" s="1"/>
  <c r="J581" i="1"/>
  <c r="O1759" i="5" s="1"/>
  <c r="J582" i="1"/>
  <c r="O1758" i="5" s="1"/>
  <c r="J583" i="1"/>
  <c r="O1757" i="5" s="1"/>
  <c r="J584" i="1"/>
  <c r="O1756" i="5" s="1"/>
  <c r="J585" i="1"/>
  <c r="O1755" i="5" s="1"/>
  <c r="J586" i="1"/>
  <c r="O1754" i="5" s="1"/>
  <c r="J587" i="1"/>
  <c r="O1753" i="5" s="1"/>
  <c r="J588" i="1"/>
  <c r="O1752" i="5" s="1"/>
  <c r="J589" i="1"/>
  <c r="O1751" i="5" s="1"/>
  <c r="J590" i="1"/>
  <c r="O1750" i="5" s="1"/>
  <c r="J591" i="1"/>
  <c r="O1749" i="5" s="1"/>
  <c r="J592" i="1"/>
  <c r="O1748" i="5" s="1"/>
  <c r="J593" i="1"/>
  <c r="O1747" i="5" s="1"/>
  <c r="J594" i="1"/>
  <c r="O1746" i="5" s="1"/>
  <c r="J595" i="1"/>
  <c r="O1745" i="5" s="1"/>
  <c r="J596" i="1"/>
  <c r="O1744" i="5" s="1"/>
  <c r="J597" i="1"/>
  <c r="O1743" i="5" s="1"/>
  <c r="J598" i="1"/>
  <c r="O1742" i="5" s="1"/>
  <c r="J599" i="1"/>
  <c r="O1741" i="5" s="1"/>
  <c r="J600" i="1"/>
  <c r="O1740" i="5" s="1"/>
  <c r="J601" i="1"/>
  <c r="O1739" i="5" s="1"/>
  <c r="J602" i="1"/>
  <c r="O1738" i="5" s="1"/>
  <c r="J603" i="1"/>
  <c r="O1737" i="5" s="1"/>
  <c r="J604" i="1"/>
  <c r="O1736" i="5" s="1"/>
  <c r="J605" i="1"/>
  <c r="O1735" i="5" s="1"/>
  <c r="J606" i="1"/>
  <c r="O1734" i="5" s="1"/>
  <c r="J607" i="1"/>
  <c r="O1733" i="5" s="1"/>
  <c r="J608" i="1"/>
  <c r="O1732" i="5" s="1"/>
  <c r="J609" i="1"/>
  <c r="O1731" i="5" s="1"/>
  <c r="J610" i="1"/>
  <c r="O1730" i="5" s="1"/>
  <c r="J611" i="1"/>
  <c r="O1729" i="5" s="1"/>
  <c r="J612" i="1"/>
  <c r="O1728" i="5" s="1"/>
  <c r="J613" i="1"/>
  <c r="O1727" i="5" s="1"/>
  <c r="J614" i="1"/>
  <c r="O1726" i="5" s="1"/>
  <c r="J615" i="1"/>
  <c r="O1725" i="5" s="1"/>
  <c r="J616" i="1"/>
  <c r="O1724" i="5" s="1"/>
  <c r="J617" i="1"/>
  <c r="O1723" i="5" s="1"/>
  <c r="J618" i="1"/>
  <c r="O1722" i="5" s="1"/>
  <c r="J619" i="1"/>
  <c r="O1721" i="5" s="1"/>
  <c r="J620" i="1"/>
  <c r="O1720" i="5" s="1"/>
  <c r="J621" i="1"/>
  <c r="O1719" i="5" s="1"/>
  <c r="J622" i="1"/>
  <c r="O1718" i="5" s="1"/>
  <c r="J623" i="1"/>
  <c r="O1717" i="5" s="1"/>
  <c r="J624" i="1"/>
  <c r="O1716" i="5" s="1"/>
  <c r="J625" i="1"/>
  <c r="O1715" i="5" s="1"/>
  <c r="J626" i="1"/>
  <c r="O1714" i="5" s="1"/>
  <c r="J627" i="1"/>
  <c r="O1713" i="5" s="1"/>
  <c r="J628" i="1"/>
  <c r="O1712" i="5" s="1"/>
  <c r="J629" i="1"/>
  <c r="O1711" i="5" s="1"/>
  <c r="J630" i="1"/>
  <c r="O1710" i="5" s="1"/>
  <c r="J631" i="1"/>
  <c r="O1709" i="5" s="1"/>
  <c r="J632" i="1"/>
  <c r="O1708" i="5" s="1"/>
  <c r="J633" i="1"/>
  <c r="O1707" i="5" s="1"/>
  <c r="J634" i="1"/>
  <c r="O1706" i="5" s="1"/>
  <c r="J635" i="1"/>
  <c r="O1705" i="5" s="1"/>
  <c r="J636" i="1"/>
  <c r="O1704" i="5" s="1"/>
  <c r="J637" i="1"/>
  <c r="O1703" i="5" s="1"/>
  <c r="J638" i="1"/>
  <c r="O1702" i="5" s="1"/>
  <c r="J639" i="1"/>
  <c r="O1701" i="5" s="1"/>
  <c r="J640" i="1"/>
  <c r="O1700" i="5" s="1"/>
  <c r="J641" i="1"/>
  <c r="O1699" i="5" s="1"/>
  <c r="J642" i="1"/>
  <c r="O1698" i="5" s="1"/>
  <c r="J643" i="1"/>
  <c r="O1697" i="5" s="1"/>
  <c r="J644" i="1"/>
  <c r="O1696" i="5" s="1"/>
  <c r="J645" i="1"/>
  <c r="O1695" i="5" s="1"/>
  <c r="J646" i="1"/>
  <c r="O1694" i="5" s="1"/>
  <c r="J647" i="1"/>
  <c r="O1693" i="5" s="1"/>
  <c r="J648" i="1"/>
  <c r="O1692" i="5" s="1"/>
  <c r="J649" i="1"/>
  <c r="O1691" i="5" s="1"/>
  <c r="J650" i="1"/>
  <c r="O1690" i="5" s="1"/>
  <c r="J651" i="1"/>
  <c r="O1689" i="5" s="1"/>
  <c r="J652" i="1"/>
  <c r="O1688" i="5" s="1"/>
  <c r="J653" i="1"/>
  <c r="O1687" i="5" s="1"/>
  <c r="J654" i="1"/>
  <c r="O1686" i="5" s="1"/>
  <c r="J655" i="1"/>
  <c r="O1685" i="5" s="1"/>
  <c r="J656" i="1"/>
  <c r="O1684" i="5" s="1"/>
  <c r="J657" i="1"/>
  <c r="O1683" i="5" s="1"/>
  <c r="J658" i="1"/>
  <c r="O1682" i="5" s="1"/>
  <c r="J659" i="1"/>
  <c r="O1681" i="5" s="1"/>
  <c r="J660" i="1"/>
  <c r="O1680" i="5" s="1"/>
  <c r="J661" i="1"/>
  <c r="O1679" i="5" s="1"/>
  <c r="J662" i="1"/>
  <c r="O1678" i="5" s="1"/>
  <c r="J663" i="1"/>
  <c r="O1677" i="5" s="1"/>
  <c r="J664" i="1"/>
  <c r="O1676" i="5" s="1"/>
  <c r="J665" i="1"/>
  <c r="O1675" i="5" s="1"/>
  <c r="J666" i="1"/>
  <c r="O1674" i="5" s="1"/>
  <c r="J667" i="1"/>
  <c r="O1673" i="5" s="1"/>
  <c r="J668" i="1"/>
  <c r="O1672" i="5" s="1"/>
  <c r="J669" i="1"/>
  <c r="O1671" i="5" s="1"/>
  <c r="J670" i="1"/>
  <c r="O1670" i="5" s="1"/>
  <c r="J671" i="1"/>
  <c r="O1669" i="5" s="1"/>
  <c r="J672" i="1"/>
  <c r="O1668" i="5" s="1"/>
  <c r="J673" i="1"/>
  <c r="O1667" i="5" s="1"/>
  <c r="J674" i="1"/>
  <c r="O1666" i="5" s="1"/>
  <c r="J675" i="1"/>
  <c r="O1665" i="5" s="1"/>
  <c r="J676" i="1"/>
  <c r="O1664" i="5" s="1"/>
  <c r="J677" i="1"/>
  <c r="O1663" i="5" s="1"/>
  <c r="J678" i="1"/>
  <c r="O1662" i="5" s="1"/>
  <c r="J679" i="1"/>
  <c r="O1661" i="5" s="1"/>
  <c r="J680" i="1"/>
  <c r="O1660" i="5" s="1"/>
  <c r="J681" i="1"/>
  <c r="O1659" i="5" s="1"/>
  <c r="J682" i="1"/>
  <c r="O1658" i="5" s="1"/>
  <c r="J683" i="1"/>
  <c r="O1657" i="5" s="1"/>
  <c r="J684" i="1"/>
  <c r="O1656" i="5" s="1"/>
  <c r="J685" i="1"/>
  <c r="O1655" i="5" s="1"/>
  <c r="J686" i="1"/>
  <c r="O1654" i="5" s="1"/>
  <c r="J687" i="1"/>
  <c r="O1653" i="5" s="1"/>
  <c r="J688" i="1"/>
  <c r="O1652" i="5" s="1"/>
  <c r="J689" i="1"/>
  <c r="O1651" i="5" s="1"/>
  <c r="J690" i="1"/>
  <c r="O1650" i="5" s="1"/>
  <c r="J691" i="1"/>
  <c r="O1649" i="5" s="1"/>
  <c r="J692" i="1"/>
  <c r="O1648" i="5" s="1"/>
  <c r="J693" i="1"/>
  <c r="O1647" i="5" s="1"/>
  <c r="J694" i="1"/>
  <c r="O1646" i="5" s="1"/>
  <c r="J695" i="1"/>
  <c r="O1645" i="5" s="1"/>
  <c r="J696" i="1"/>
  <c r="O1644" i="5" s="1"/>
  <c r="J697" i="1"/>
  <c r="O1643" i="5" s="1"/>
  <c r="J698" i="1"/>
  <c r="O1642" i="5" s="1"/>
  <c r="J699" i="1"/>
  <c r="O1641" i="5" s="1"/>
  <c r="J700" i="1"/>
  <c r="O1640" i="5" s="1"/>
  <c r="J701" i="1"/>
  <c r="O1639" i="5" s="1"/>
  <c r="J702" i="1"/>
  <c r="O1638" i="5" s="1"/>
  <c r="J703" i="1"/>
  <c r="O1637" i="5" s="1"/>
  <c r="J704" i="1"/>
  <c r="O1636" i="5" s="1"/>
  <c r="J705" i="1"/>
  <c r="O1635" i="5" s="1"/>
  <c r="J706" i="1"/>
  <c r="O1634" i="5" s="1"/>
  <c r="J707" i="1"/>
  <c r="O1633" i="5" s="1"/>
  <c r="J708" i="1"/>
  <c r="O1632" i="5" s="1"/>
  <c r="J709" i="1"/>
  <c r="O1631" i="5" s="1"/>
  <c r="J710" i="1"/>
  <c r="O1630" i="5" s="1"/>
  <c r="J711" i="1"/>
  <c r="O1629" i="5" s="1"/>
  <c r="J712" i="1"/>
  <c r="O1628" i="5" s="1"/>
  <c r="J713" i="1"/>
  <c r="O1627" i="5" s="1"/>
  <c r="J714" i="1"/>
  <c r="O1626" i="5" s="1"/>
  <c r="J715" i="1"/>
  <c r="O1625" i="5" s="1"/>
  <c r="J716" i="1"/>
  <c r="O1624" i="5" s="1"/>
  <c r="J717" i="1"/>
  <c r="O1623" i="5" s="1"/>
  <c r="J718" i="1"/>
  <c r="O1622" i="5" s="1"/>
  <c r="J719" i="1"/>
  <c r="O1621" i="5" s="1"/>
  <c r="J720" i="1"/>
  <c r="O1620" i="5" s="1"/>
  <c r="J721" i="1"/>
  <c r="O1619" i="5" s="1"/>
  <c r="J722" i="1"/>
  <c r="O1618" i="5" s="1"/>
  <c r="J723" i="1"/>
  <c r="O1617" i="5" s="1"/>
  <c r="J724" i="1"/>
  <c r="O1616" i="5" s="1"/>
  <c r="J725" i="1"/>
  <c r="O1615" i="5" s="1"/>
  <c r="J726" i="1"/>
  <c r="O1614" i="5" s="1"/>
  <c r="J727" i="1"/>
  <c r="O1613" i="5" s="1"/>
  <c r="J728" i="1"/>
  <c r="O1612" i="5" s="1"/>
  <c r="J729" i="1"/>
  <c r="O1611" i="5" s="1"/>
  <c r="J730" i="1"/>
  <c r="O1610" i="5" s="1"/>
  <c r="J731" i="1"/>
  <c r="O1609" i="5" s="1"/>
  <c r="J732" i="1"/>
  <c r="O1608" i="5" s="1"/>
  <c r="J733" i="1"/>
  <c r="J734" i="1"/>
  <c r="O1607" i="5" s="1"/>
  <c r="J735" i="1"/>
  <c r="O1606" i="5" s="1"/>
  <c r="J736" i="1"/>
  <c r="O1605" i="5" s="1"/>
  <c r="J737" i="1"/>
  <c r="O1604" i="5" s="1"/>
  <c r="J738" i="1"/>
  <c r="O1603" i="5" s="1"/>
  <c r="J739" i="1"/>
  <c r="O1602" i="5" s="1"/>
  <c r="J740" i="1"/>
  <c r="O1601" i="5" s="1"/>
  <c r="J741" i="1"/>
  <c r="O1600" i="5" s="1"/>
  <c r="J742" i="1"/>
  <c r="O1599" i="5" s="1"/>
  <c r="J743" i="1"/>
  <c r="O1598" i="5" s="1"/>
  <c r="J744" i="1"/>
  <c r="O1597" i="5" s="1"/>
  <c r="J745" i="1"/>
  <c r="O1596" i="5" s="1"/>
  <c r="J746" i="1"/>
  <c r="O1595" i="5" s="1"/>
  <c r="J747" i="1"/>
  <c r="O1594" i="5" s="1"/>
  <c r="J748" i="1"/>
  <c r="O1593" i="5" s="1"/>
  <c r="J749" i="1"/>
  <c r="O1592" i="5" s="1"/>
  <c r="J750" i="1"/>
  <c r="O1591" i="5" s="1"/>
  <c r="J751" i="1"/>
  <c r="O1590" i="5" s="1"/>
  <c r="J752" i="1"/>
  <c r="O1589" i="5" s="1"/>
  <c r="J753" i="1"/>
  <c r="O1588" i="5" s="1"/>
  <c r="J754" i="1"/>
  <c r="O1587" i="5" s="1"/>
  <c r="J755" i="1"/>
  <c r="O1586" i="5" s="1"/>
  <c r="J756" i="1"/>
  <c r="O1585" i="5" s="1"/>
  <c r="J757" i="1"/>
  <c r="O1584" i="5" s="1"/>
  <c r="J758" i="1"/>
  <c r="O1583" i="5" s="1"/>
  <c r="J759" i="1"/>
  <c r="O1582" i="5" s="1"/>
  <c r="J760" i="1"/>
  <c r="O1581" i="5" s="1"/>
  <c r="J761" i="1"/>
  <c r="O1580" i="5" s="1"/>
  <c r="J762" i="1"/>
  <c r="O1579" i="5" s="1"/>
  <c r="J763" i="1"/>
  <c r="O1578" i="5" s="1"/>
  <c r="J764" i="1"/>
  <c r="O1577" i="5" s="1"/>
  <c r="J765" i="1"/>
  <c r="O1576" i="5" s="1"/>
  <c r="J766" i="1"/>
  <c r="O1575" i="5" s="1"/>
  <c r="J767" i="1"/>
  <c r="O1574" i="5" s="1"/>
  <c r="J768" i="1"/>
  <c r="O1573" i="5" s="1"/>
  <c r="J769" i="1"/>
  <c r="O1572" i="5" s="1"/>
  <c r="J770" i="1"/>
  <c r="O1571" i="5" s="1"/>
  <c r="J771" i="1"/>
  <c r="O1570" i="5" s="1"/>
  <c r="J772" i="1"/>
  <c r="O1569" i="5" s="1"/>
  <c r="J773" i="1"/>
  <c r="O1568" i="5" s="1"/>
  <c r="J774" i="1"/>
  <c r="O1567" i="5" s="1"/>
  <c r="J775" i="1"/>
  <c r="O1566" i="5" s="1"/>
  <c r="J776" i="1"/>
  <c r="O1565" i="5" s="1"/>
  <c r="J777" i="1"/>
  <c r="O1564" i="5" s="1"/>
  <c r="J778" i="1"/>
  <c r="O1563" i="5" s="1"/>
  <c r="J779" i="1"/>
  <c r="O1562" i="5" s="1"/>
  <c r="J780" i="1"/>
  <c r="O1561" i="5" s="1"/>
  <c r="J781" i="1"/>
  <c r="O1560" i="5" s="1"/>
  <c r="J782" i="1"/>
  <c r="O1559" i="5" s="1"/>
  <c r="J783" i="1"/>
  <c r="O1558" i="5" s="1"/>
  <c r="J784" i="1"/>
  <c r="O1557" i="5" s="1"/>
  <c r="J785" i="1"/>
  <c r="O1556" i="5" s="1"/>
  <c r="J786" i="1"/>
  <c r="O1555" i="5" s="1"/>
  <c r="J787" i="1"/>
  <c r="O1554" i="5" s="1"/>
  <c r="J788" i="1"/>
  <c r="O1553" i="5" s="1"/>
  <c r="J789" i="1"/>
  <c r="O1552" i="5" s="1"/>
  <c r="J790" i="1"/>
  <c r="O1551" i="5" s="1"/>
  <c r="J791" i="1"/>
  <c r="O1550" i="5" s="1"/>
  <c r="J792" i="1"/>
  <c r="O1549" i="5" s="1"/>
  <c r="J793" i="1"/>
  <c r="O1548" i="5" s="1"/>
  <c r="J794" i="1"/>
  <c r="O1547" i="5" s="1"/>
  <c r="J795" i="1"/>
  <c r="O1546" i="5" s="1"/>
  <c r="J796" i="1"/>
  <c r="O1545" i="5" s="1"/>
  <c r="J797" i="1"/>
  <c r="O1544" i="5" s="1"/>
  <c r="J798" i="1"/>
  <c r="O1543" i="5" s="1"/>
  <c r="J799" i="1"/>
  <c r="O1542" i="5" s="1"/>
  <c r="J800" i="1"/>
  <c r="O1541" i="5" s="1"/>
  <c r="J801" i="1"/>
  <c r="O1540" i="5" s="1"/>
  <c r="J802" i="1"/>
  <c r="O1539" i="5" s="1"/>
  <c r="J803" i="1"/>
  <c r="O1538" i="5" s="1"/>
  <c r="J804" i="1"/>
  <c r="O1537" i="5" s="1"/>
  <c r="J805" i="1"/>
  <c r="O1536" i="5" s="1"/>
  <c r="J806" i="1"/>
  <c r="O1535" i="5" s="1"/>
  <c r="J807" i="1"/>
  <c r="O1534" i="5" s="1"/>
  <c r="J808" i="1"/>
  <c r="O1533" i="5" s="1"/>
  <c r="J809" i="1"/>
  <c r="O1532" i="5" s="1"/>
  <c r="J810" i="1"/>
  <c r="O1531" i="5" s="1"/>
  <c r="J811" i="1"/>
  <c r="O1530" i="5" s="1"/>
  <c r="J812" i="1"/>
  <c r="O1529" i="5" s="1"/>
  <c r="J813" i="1"/>
  <c r="O1528" i="5" s="1"/>
  <c r="J814" i="1"/>
  <c r="O1527" i="5" s="1"/>
  <c r="J815" i="1"/>
  <c r="O1526" i="5" s="1"/>
  <c r="J816" i="1"/>
  <c r="O1525" i="5" s="1"/>
  <c r="J817" i="1"/>
  <c r="O1524" i="5" s="1"/>
  <c r="J818" i="1"/>
  <c r="O1523" i="5" s="1"/>
  <c r="J819" i="1"/>
  <c r="O1522" i="5" s="1"/>
  <c r="J820" i="1"/>
  <c r="O1521" i="5" s="1"/>
  <c r="J821" i="1"/>
  <c r="O1520" i="5" s="1"/>
  <c r="J822" i="1"/>
  <c r="O1519" i="5" s="1"/>
  <c r="J823" i="1"/>
  <c r="O1518" i="5" s="1"/>
  <c r="J824" i="1"/>
  <c r="O1517" i="5" s="1"/>
  <c r="J825" i="1"/>
  <c r="O1516" i="5" s="1"/>
  <c r="J826" i="1"/>
  <c r="O1515" i="5" s="1"/>
  <c r="J827" i="1"/>
  <c r="O1514" i="5" s="1"/>
  <c r="J828" i="1"/>
  <c r="O1513" i="5" s="1"/>
  <c r="J829" i="1"/>
  <c r="O1512" i="5" s="1"/>
  <c r="J830" i="1"/>
  <c r="O1511" i="5" s="1"/>
  <c r="J831" i="1"/>
  <c r="O1510" i="5" s="1"/>
  <c r="J832" i="1"/>
  <c r="O1509" i="5" s="1"/>
  <c r="J833" i="1"/>
  <c r="O1508" i="5" s="1"/>
  <c r="J834" i="1"/>
  <c r="O1507" i="5" s="1"/>
  <c r="J835" i="1"/>
  <c r="O1506" i="5" s="1"/>
  <c r="J836" i="1"/>
  <c r="O1505" i="5" s="1"/>
  <c r="J837" i="1"/>
  <c r="O1504" i="5" s="1"/>
  <c r="J838" i="1"/>
  <c r="O1503" i="5" s="1"/>
  <c r="J839" i="1"/>
  <c r="O1502" i="5" s="1"/>
  <c r="J840" i="1"/>
  <c r="O1501" i="5" s="1"/>
  <c r="J841" i="1"/>
  <c r="O1500" i="5" s="1"/>
  <c r="J842" i="1"/>
  <c r="O1499" i="5" s="1"/>
  <c r="J843" i="1"/>
  <c r="O1498" i="5" s="1"/>
  <c r="J844" i="1"/>
  <c r="O1497" i="5" s="1"/>
  <c r="J845" i="1"/>
  <c r="O1496" i="5" s="1"/>
  <c r="J846" i="1"/>
  <c r="O1495" i="5" s="1"/>
  <c r="J847" i="1"/>
  <c r="O1494" i="5" s="1"/>
  <c r="J848" i="1"/>
  <c r="O1493" i="5" s="1"/>
  <c r="J849" i="1"/>
  <c r="O1492" i="5" s="1"/>
  <c r="J850" i="1"/>
  <c r="O1491" i="5" s="1"/>
  <c r="J851" i="1"/>
  <c r="O1490" i="5" s="1"/>
  <c r="J852" i="1"/>
  <c r="O1489" i="5" s="1"/>
  <c r="J853" i="1"/>
  <c r="O1488" i="5" s="1"/>
  <c r="J854" i="1"/>
  <c r="O1487" i="5" s="1"/>
  <c r="J855" i="1"/>
  <c r="O1486" i="5" s="1"/>
  <c r="J856" i="1"/>
  <c r="O1485" i="5" s="1"/>
  <c r="J857" i="1"/>
  <c r="O1484" i="5" s="1"/>
  <c r="J858" i="1"/>
  <c r="O1483" i="5" s="1"/>
  <c r="J859" i="1"/>
  <c r="O1482" i="5" s="1"/>
  <c r="J860" i="1"/>
  <c r="O1481" i="5" s="1"/>
  <c r="J861" i="1"/>
  <c r="O1480" i="5" s="1"/>
  <c r="J862" i="1"/>
  <c r="O1479" i="5" s="1"/>
  <c r="J863" i="1"/>
  <c r="O1478" i="5" s="1"/>
  <c r="J864" i="1"/>
  <c r="O1477" i="5" s="1"/>
  <c r="J865" i="1"/>
  <c r="O1476" i="5" s="1"/>
  <c r="J866" i="1"/>
  <c r="O1475" i="5" s="1"/>
  <c r="J867" i="1"/>
  <c r="O1474" i="5" s="1"/>
  <c r="J868" i="1"/>
  <c r="O1473" i="5" s="1"/>
  <c r="J869" i="1"/>
  <c r="O1472" i="5" s="1"/>
  <c r="J870" i="1"/>
  <c r="O1471" i="5" s="1"/>
  <c r="J871" i="1"/>
  <c r="O1470" i="5" s="1"/>
  <c r="J872" i="1"/>
  <c r="O1469" i="5" s="1"/>
  <c r="J873" i="1"/>
  <c r="O1468" i="5" s="1"/>
  <c r="J874" i="1"/>
  <c r="O1467" i="5" s="1"/>
  <c r="J875" i="1"/>
  <c r="O1466" i="5" s="1"/>
  <c r="J876" i="1"/>
  <c r="O1465" i="5" s="1"/>
  <c r="J877" i="1"/>
  <c r="O1464" i="5" s="1"/>
  <c r="J878" i="1"/>
  <c r="O1463" i="5" s="1"/>
  <c r="J879" i="1"/>
  <c r="O1462" i="5" s="1"/>
  <c r="J880" i="1"/>
  <c r="O1461" i="5" s="1"/>
  <c r="J881" i="1"/>
  <c r="O1460" i="5" s="1"/>
  <c r="J882" i="1"/>
  <c r="O1459" i="5" s="1"/>
  <c r="J883" i="1"/>
  <c r="O1458" i="5" s="1"/>
  <c r="J884" i="1"/>
  <c r="O1457" i="5" s="1"/>
  <c r="J885" i="1"/>
  <c r="O1456" i="5" s="1"/>
  <c r="J886" i="1"/>
  <c r="O1455" i="5" s="1"/>
  <c r="J887" i="1"/>
  <c r="O1454" i="5" s="1"/>
  <c r="J888" i="1"/>
  <c r="O1453" i="5" s="1"/>
  <c r="J889" i="1"/>
  <c r="O1452" i="5" s="1"/>
  <c r="J890" i="1"/>
  <c r="O1451" i="5" s="1"/>
  <c r="J891" i="1"/>
  <c r="O1450" i="5" s="1"/>
  <c r="J892" i="1"/>
  <c r="O1449" i="5" s="1"/>
  <c r="J893" i="1"/>
  <c r="O1448" i="5" s="1"/>
  <c r="J894" i="1"/>
  <c r="O1447" i="5" s="1"/>
  <c r="J895" i="1"/>
  <c r="O1446" i="5" s="1"/>
  <c r="J896" i="1"/>
  <c r="O1445" i="5" s="1"/>
  <c r="J897" i="1"/>
  <c r="O1444" i="5" s="1"/>
  <c r="J898" i="1"/>
  <c r="O1443" i="5" s="1"/>
  <c r="J899" i="1"/>
  <c r="O1442" i="5" s="1"/>
  <c r="J900" i="1"/>
  <c r="O1441" i="5" s="1"/>
  <c r="J901" i="1"/>
  <c r="O1440" i="5" s="1"/>
  <c r="J902" i="1"/>
  <c r="O1439" i="5" s="1"/>
  <c r="J903" i="1"/>
  <c r="O1438" i="5" s="1"/>
  <c r="J904" i="1"/>
  <c r="O1437" i="5" s="1"/>
  <c r="J905" i="1"/>
  <c r="O1436" i="5" s="1"/>
  <c r="J906" i="1"/>
  <c r="O1435" i="5" s="1"/>
  <c r="J907" i="1"/>
  <c r="O1434" i="5" s="1"/>
  <c r="J908" i="1"/>
  <c r="O1433" i="5" s="1"/>
  <c r="J909" i="1"/>
  <c r="O1432" i="5" s="1"/>
  <c r="J910" i="1"/>
  <c r="O1431" i="5" s="1"/>
  <c r="J911" i="1"/>
  <c r="O1430" i="5" s="1"/>
  <c r="J912" i="1"/>
  <c r="O1429" i="5" s="1"/>
  <c r="J913" i="1"/>
  <c r="O1428" i="5" s="1"/>
  <c r="J914" i="1"/>
  <c r="O1427" i="5" s="1"/>
  <c r="J915" i="1"/>
  <c r="O1426" i="5" s="1"/>
  <c r="J916" i="1"/>
  <c r="O1425" i="5" s="1"/>
  <c r="J917" i="1"/>
  <c r="O1424" i="5" s="1"/>
  <c r="J918" i="1"/>
  <c r="O1423" i="5" s="1"/>
  <c r="J919" i="1"/>
  <c r="O1422" i="5" s="1"/>
  <c r="J920" i="1"/>
  <c r="O1421" i="5" s="1"/>
  <c r="J921" i="1"/>
  <c r="O1420" i="5" s="1"/>
  <c r="J922" i="1"/>
  <c r="O1419" i="5" s="1"/>
  <c r="J923" i="1"/>
  <c r="O1418" i="5" s="1"/>
  <c r="J924" i="1"/>
  <c r="O1417" i="5" s="1"/>
  <c r="J925" i="1"/>
  <c r="O1416" i="5" s="1"/>
  <c r="J926" i="1"/>
  <c r="O1415" i="5" s="1"/>
  <c r="J927" i="1"/>
  <c r="O1414" i="5" s="1"/>
  <c r="J928" i="1"/>
  <c r="O1413" i="5" s="1"/>
  <c r="J929" i="1"/>
  <c r="O1412" i="5" s="1"/>
  <c r="J930" i="1"/>
  <c r="O1411" i="5" s="1"/>
  <c r="J931" i="1"/>
  <c r="O1410" i="5" s="1"/>
  <c r="J932" i="1"/>
  <c r="O1409" i="5" s="1"/>
  <c r="J933" i="1"/>
  <c r="O1408" i="5" s="1"/>
  <c r="J934" i="1"/>
  <c r="O1407" i="5" s="1"/>
  <c r="J935" i="1"/>
  <c r="O1406" i="5" s="1"/>
  <c r="J936" i="1"/>
  <c r="O1405" i="5" s="1"/>
  <c r="J937" i="1"/>
  <c r="O1404" i="5" s="1"/>
  <c r="J938" i="1"/>
  <c r="O1403" i="5" s="1"/>
  <c r="J939" i="1"/>
  <c r="O1402" i="5" s="1"/>
  <c r="J940" i="1"/>
  <c r="O1401" i="5" s="1"/>
  <c r="J941" i="1"/>
  <c r="O1400" i="5" s="1"/>
  <c r="J942" i="1"/>
  <c r="O1399" i="5" s="1"/>
  <c r="J943" i="1"/>
  <c r="O1398" i="5" s="1"/>
  <c r="J944" i="1"/>
  <c r="O1397" i="5" s="1"/>
  <c r="J945" i="1"/>
  <c r="O1396" i="5" s="1"/>
  <c r="J946" i="1"/>
  <c r="O1395" i="5" s="1"/>
  <c r="J947" i="1"/>
  <c r="O1394" i="5" s="1"/>
  <c r="J948" i="1"/>
  <c r="O1393" i="5" s="1"/>
  <c r="J949" i="1"/>
  <c r="O1392" i="5" s="1"/>
  <c r="J950" i="1"/>
  <c r="O1391" i="5" s="1"/>
  <c r="J951" i="1"/>
  <c r="O1390" i="5" s="1"/>
  <c r="J952" i="1"/>
  <c r="O1389" i="5" s="1"/>
  <c r="J953" i="1"/>
  <c r="O1388" i="5" s="1"/>
  <c r="J954" i="1"/>
  <c r="O1387" i="5" s="1"/>
  <c r="J955" i="1"/>
  <c r="O1386" i="5" s="1"/>
  <c r="J956" i="1"/>
  <c r="O1385" i="5" s="1"/>
  <c r="J957" i="1"/>
  <c r="O1384" i="5" s="1"/>
  <c r="J958" i="1"/>
  <c r="O1383" i="5" s="1"/>
  <c r="J959" i="1"/>
  <c r="O1382" i="5" s="1"/>
  <c r="J960" i="1"/>
  <c r="O1381" i="5" s="1"/>
  <c r="J961" i="1"/>
  <c r="O1380" i="5" s="1"/>
  <c r="J962" i="1"/>
  <c r="O1379" i="5" s="1"/>
  <c r="J963" i="1"/>
  <c r="O1378" i="5" s="1"/>
  <c r="J964" i="1"/>
  <c r="O1377" i="5" s="1"/>
  <c r="J965" i="1"/>
  <c r="O1376" i="5" s="1"/>
  <c r="J966" i="1"/>
  <c r="O1375" i="5" s="1"/>
  <c r="J967" i="1"/>
  <c r="O1374" i="5" s="1"/>
  <c r="J968" i="1"/>
  <c r="O1373" i="5" s="1"/>
  <c r="J969" i="1"/>
  <c r="O1372" i="5" s="1"/>
  <c r="J970" i="1"/>
  <c r="O1371" i="5" s="1"/>
  <c r="J971" i="1"/>
  <c r="O1370" i="5" s="1"/>
  <c r="J972" i="1"/>
  <c r="O1369" i="5" s="1"/>
  <c r="J973" i="1"/>
  <c r="O1368" i="5" s="1"/>
  <c r="J974" i="1"/>
  <c r="O1367" i="5" s="1"/>
  <c r="J975" i="1"/>
  <c r="O1366" i="5" s="1"/>
  <c r="J976" i="1"/>
  <c r="O1365" i="5" s="1"/>
  <c r="J977" i="1"/>
  <c r="O1364" i="5" s="1"/>
  <c r="J978" i="1"/>
  <c r="O1363" i="5" s="1"/>
  <c r="J979" i="1"/>
  <c r="O1362" i="5" s="1"/>
  <c r="J980" i="1"/>
  <c r="O1361" i="5" s="1"/>
  <c r="J981" i="1"/>
  <c r="O1360" i="5" s="1"/>
  <c r="J982" i="1"/>
  <c r="O1359" i="5" s="1"/>
  <c r="J983" i="1"/>
  <c r="O1358" i="5" s="1"/>
  <c r="J984" i="1"/>
  <c r="O1357" i="5" s="1"/>
  <c r="J985" i="1"/>
  <c r="O1356" i="5" s="1"/>
  <c r="J986" i="1"/>
  <c r="O1355" i="5" s="1"/>
  <c r="J987" i="1"/>
  <c r="O1354" i="5" s="1"/>
  <c r="J988" i="1"/>
  <c r="O1353" i="5" s="1"/>
  <c r="J989" i="1"/>
  <c r="O1352" i="5" s="1"/>
  <c r="J990" i="1"/>
  <c r="O1351" i="5" s="1"/>
  <c r="J991" i="1"/>
  <c r="O1350" i="5" s="1"/>
  <c r="J992" i="1"/>
  <c r="O1349" i="5" s="1"/>
  <c r="J993" i="1"/>
  <c r="O1348" i="5" s="1"/>
  <c r="J994" i="1"/>
  <c r="O1347" i="5" s="1"/>
  <c r="J995" i="1"/>
  <c r="O1346" i="5" s="1"/>
  <c r="J996" i="1"/>
  <c r="O1345" i="5" s="1"/>
  <c r="J997" i="1"/>
  <c r="O1344" i="5" s="1"/>
  <c r="J998" i="1"/>
  <c r="O1343" i="5" s="1"/>
  <c r="J999" i="1"/>
  <c r="O1342" i="5" s="1"/>
  <c r="J1000" i="1"/>
  <c r="O1341" i="5" s="1"/>
  <c r="J1001" i="1"/>
  <c r="O1340" i="5" s="1"/>
  <c r="J1002" i="1"/>
  <c r="O1339" i="5" s="1"/>
  <c r="J1003" i="1"/>
  <c r="O1338" i="5" s="1"/>
  <c r="J1004" i="1"/>
  <c r="O1337" i="5" s="1"/>
  <c r="J1005" i="1"/>
  <c r="O1336" i="5" s="1"/>
  <c r="J1006" i="1"/>
  <c r="O1335" i="5" s="1"/>
  <c r="J1007" i="1"/>
  <c r="O1334" i="5" s="1"/>
  <c r="J1008" i="1"/>
  <c r="O1333" i="5" s="1"/>
  <c r="J1009" i="1"/>
  <c r="O1332" i="5" s="1"/>
  <c r="J1010" i="1"/>
  <c r="O1331" i="5" s="1"/>
  <c r="J1011" i="1"/>
  <c r="O1330" i="5" s="1"/>
  <c r="J1012" i="1"/>
  <c r="O1329" i="5" s="1"/>
  <c r="J1013" i="1"/>
  <c r="O1328" i="5" s="1"/>
  <c r="J1014" i="1"/>
  <c r="O1327" i="5" s="1"/>
  <c r="J1015" i="1"/>
  <c r="O1326" i="5" s="1"/>
  <c r="J1016" i="1"/>
  <c r="O1325" i="5" s="1"/>
  <c r="J1017" i="1"/>
  <c r="O1324" i="5" s="1"/>
  <c r="J1018" i="1"/>
  <c r="O1323" i="5" s="1"/>
  <c r="J1019" i="1"/>
  <c r="O1322" i="5" s="1"/>
  <c r="J1020" i="1"/>
  <c r="O1321" i="5" s="1"/>
  <c r="J1021" i="1"/>
  <c r="O1320" i="5" s="1"/>
  <c r="J1022" i="1"/>
  <c r="O1319" i="5" s="1"/>
  <c r="J1023" i="1"/>
  <c r="O1318" i="5" s="1"/>
  <c r="J1024" i="1"/>
  <c r="O1317" i="5" s="1"/>
  <c r="J1025" i="1"/>
  <c r="O1316" i="5" s="1"/>
  <c r="J1026" i="1"/>
  <c r="O1315" i="5" s="1"/>
  <c r="J1027" i="1"/>
  <c r="O1314" i="5" s="1"/>
  <c r="J1028" i="1"/>
  <c r="O1313" i="5" s="1"/>
  <c r="J1029" i="1"/>
  <c r="O1312" i="5" s="1"/>
  <c r="J1030" i="1"/>
  <c r="O1311" i="5" s="1"/>
  <c r="J1031" i="1"/>
  <c r="O1310" i="5" s="1"/>
  <c r="J1032" i="1"/>
  <c r="O1309" i="5" s="1"/>
  <c r="J1033" i="1"/>
  <c r="O1308" i="5" s="1"/>
  <c r="J1034" i="1"/>
  <c r="O1307" i="5" s="1"/>
  <c r="J1035" i="1"/>
  <c r="O1306" i="5" s="1"/>
  <c r="J1036" i="1"/>
  <c r="O1305" i="5" s="1"/>
  <c r="J1037" i="1"/>
  <c r="O1304" i="5" s="1"/>
  <c r="J1038" i="1"/>
  <c r="O1303" i="5" s="1"/>
  <c r="J1039" i="1"/>
  <c r="O1302" i="5" s="1"/>
  <c r="J1040" i="1"/>
  <c r="O1301" i="5" s="1"/>
  <c r="J1041" i="1"/>
  <c r="O1300" i="5" s="1"/>
  <c r="J1042" i="1"/>
  <c r="O1299" i="5" s="1"/>
  <c r="J1043" i="1"/>
  <c r="O1298" i="5" s="1"/>
  <c r="J1044" i="1"/>
  <c r="O1297" i="5" s="1"/>
  <c r="J1045" i="1"/>
  <c r="O1296" i="5" s="1"/>
  <c r="J1046" i="1"/>
  <c r="O1295" i="5" s="1"/>
  <c r="J1047" i="1"/>
  <c r="O1294" i="5" s="1"/>
  <c r="J1048" i="1"/>
  <c r="O1293" i="5" s="1"/>
  <c r="J1049" i="1"/>
  <c r="O1292" i="5" s="1"/>
  <c r="J1050" i="1"/>
  <c r="O1291" i="5" s="1"/>
  <c r="J1051" i="1"/>
  <c r="O1290" i="5" s="1"/>
  <c r="J1052" i="1"/>
  <c r="O1289" i="5" s="1"/>
  <c r="J1053" i="1"/>
  <c r="O1288" i="5" s="1"/>
  <c r="J1054" i="1"/>
  <c r="O1287" i="5" s="1"/>
  <c r="J1055" i="1"/>
  <c r="O1286" i="5" s="1"/>
  <c r="J1056" i="1"/>
  <c r="O1285" i="5" s="1"/>
  <c r="J1057" i="1"/>
  <c r="O1284" i="5" s="1"/>
  <c r="J1058" i="1"/>
  <c r="O1283" i="5" s="1"/>
  <c r="J1059" i="1"/>
  <c r="O1282" i="5" s="1"/>
  <c r="J1060" i="1"/>
  <c r="O1281" i="5" s="1"/>
  <c r="J1061" i="1"/>
  <c r="O1280" i="5" s="1"/>
  <c r="J1062" i="1"/>
  <c r="O1279" i="5" s="1"/>
  <c r="J1063" i="1"/>
  <c r="O1278" i="5" s="1"/>
  <c r="J1064" i="1"/>
  <c r="O1277" i="5" s="1"/>
  <c r="J1065" i="1"/>
  <c r="O1276" i="5" s="1"/>
  <c r="J1066" i="1"/>
  <c r="O1275" i="5" s="1"/>
  <c r="J1067" i="1"/>
  <c r="O1274" i="5" s="1"/>
  <c r="J1068" i="1"/>
  <c r="O1273" i="5" s="1"/>
  <c r="J1069" i="1"/>
  <c r="O1272" i="5" s="1"/>
  <c r="J1070" i="1"/>
  <c r="O1271" i="5" s="1"/>
  <c r="J1071" i="1"/>
  <c r="O1270" i="5" s="1"/>
  <c r="J1072" i="1"/>
  <c r="O1269" i="5" s="1"/>
  <c r="J1073" i="1"/>
  <c r="O1268" i="5" s="1"/>
  <c r="J1074" i="1"/>
  <c r="O1267" i="5" s="1"/>
  <c r="J1075" i="1"/>
  <c r="O1266" i="5" s="1"/>
  <c r="J1076" i="1"/>
  <c r="O1265" i="5" s="1"/>
  <c r="J1077" i="1"/>
  <c r="O1264" i="5" s="1"/>
  <c r="J1078" i="1"/>
  <c r="O1263" i="5" s="1"/>
  <c r="J1079" i="1"/>
  <c r="O1262" i="5" s="1"/>
  <c r="J1080" i="1"/>
  <c r="O1261" i="5" s="1"/>
  <c r="J1081" i="1"/>
  <c r="O1260" i="5" s="1"/>
  <c r="J1082" i="1"/>
  <c r="O1259" i="5" s="1"/>
  <c r="J1083" i="1"/>
  <c r="O1258" i="5" s="1"/>
  <c r="J1084" i="1"/>
  <c r="O1257" i="5" s="1"/>
  <c r="J1085" i="1"/>
  <c r="O1256" i="5" s="1"/>
  <c r="J1086" i="1"/>
  <c r="O1255" i="5" s="1"/>
  <c r="J1087" i="1"/>
  <c r="O1254" i="5" s="1"/>
  <c r="J1088" i="1"/>
  <c r="O1253" i="5" s="1"/>
  <c r="J1089" i="1"/>
  <c r="O1252" i="5" s="1"/>
  <c r="J1090" i="1"/>
  <c r="O1251" i="5" s="1"/>
  <c r="J1091" i="1"/>
  <c r="O1250" i="5" s="1"/>
  <c r="J1092" i="1"/>
  <c r="O1249" i="5" s="1"/>
  <c r="J1093" i="1"/>
  <c r="O1248" i="5" s="1"/>
  <c r="J1094" i="1"/>
  <c r="O1247" i="5" s="1"/>
  <c r="J1095" i="1"/>
  <c r="O1246" i="5" s="1"/>
  <c r="J1096" i="1"/>
  <c r="O1245" i="5" s="1"/>
  <c r="J1097" i="1"/>
  <c r="O1244" i="5" s="1"/>
  <c r="J1098" i="1"/>
  <c r="O1243" i="5" s="1"/>
  <c r="J1099" i="1"/>
  <c r="O1242" i="5" s="1"/>
  <c r="J1100" i="1"/>
  <c r="O1241" i="5" s="1"/>
  <c r="J1101" i="1"/>
  <c r="O1240" i="5" s="1"/>
  <c r="J1102" i="1"/>
  <c r="O1239" i="5" s="1"/>
  <c r="J1103" i="1"/>
  <c r="O1238" i="5" s="1"/>
  <c r="J1104" i="1"/>
  <c r="O1237" i="5" s="1"/>
  <c r="J1105" i="1"/>
  <c r="O1236" i="5" s="1"/>
  <c r="J1106" i="1"/>
  <c r="O1235" i="5" s="1"/>
  <c r="J1107" i="1"/>
  <c r="O1234" i="5" s="1"/>
  <c r="J1108" i="1"/>
  <c r="O1233" i="5" s="1"/>
  <c r="J1109" i="1"/>
  <c r="O1232" i="5" s="1"/>
  <c r="J1110" i="1"/>
  <c r="O1231" i="5" s="1"/>
  <c r="J1111" i="1"/>
  <c r="O1230" i="5" s="1"/>
  <c r="J1112" i="1"/>
  <c r="O1229" i="5" s="1"/>
  <c r="J1113" i="1"/>
  <c r="O1228" i="5" s="1"/>
  <c r="J1114" i="1"/>
  <c r="O1227" i="5" s="1"/>
  <c r="J1115" i="1"/>
  <c r="O1226" i="5" s="1"/>
  <c r="J1116" i="1"/>
  <c r="O1225" i="5" s="1"/>
  <c r="J1117" i="1"/>
  <c r="O1224" i="5" s="1"/>
  <c r="J1118" i="1"/>
  <c r="O1223" i="5" s="1"/>
  <c r="J1119" i="1"/>
  <c r="O1222" i="5" s="1"/>
  <c r="J1120" i="1"/>
  <c r="O1221" i="5" s="1"/>
  <c r="J1121" i="1"/>
  <c r="O1220" i="5" s="1"/>
  <c r="J1122" i="1"/>
  <c r="O1219" i="5" s="1"/>
  <c r="J1123" i="1"/>
  <c r="O1218" i="5" s="1"/>
  <c r="J1124" i="1"/>
  <c r="O1217" i="5" s="1"/>
  <c r="J1125" i="1"/>
  <c r="O1216" i="5" s="1"/>
  <c r="J1126" i="1"/>
  <c r="O1215" i="5" s="1"/>
  <c r="J1127" i="1"/>
  <c r="O1214" i="5" s="1"/>
  <c r="J1128" i="1"/>
  <c r="O1213" i="5" s="1"/>
  <c r="J1129" i="1"/>
  <c r="O1212" i="5" s="1"/>
  <c r="J1130" i="1"/>
  <c r="O1211" i="5" s="1"/>
  <c r="J1131" i="1"/>
  <c r="O1210" i="5" s="1"/>
  <c r="J1132" i="1"/>
  <c r="O1209" i="5" s="1"/>
  <c r="J1133" i="1"/>
  <c r="O1208" i="5" s="1"/>
  <c r="J1134" i="1"/>
  <c r="O1207" i="5" s="1"/>
  <c r="J1135" i="1"/>
  <c r="O1206" i="5" s="1"/>
  <c r="J1136" i="1"/>
  <c r="O1205" i="5" s="1"/>
  <c r="J1137" i="1"/>
  <c r="O1204" i="5" s="1"/>
  <c r="J1138" i="1"/>
  <c r="O1203" i="5" s="1"/>
  <c r="J1139" i="1"/>
  <c r="O1202" i="5" s="1"/>
  <c r="J1140" i="1"/>
  <c r="O1201" i="5" s="1"/>
  <c r="J1141" i="1"/>
  <c r="O1200" i="5" s="1"/>
  <c r="J1142" i="1"/>
  <c r="O1199" i="5" s="1"/>
  <c r="J1143" i="1"/>
  <c r="O1198" i="5" s="1"/>
  <c r="J1144" i="1"/>
  <c r="O1197" i="5" s="1"/>
  <c r="J1145" i="1"/>
  <c r="O1196" i="5" s="1"/>
  <c r="J1146" i="1"/>
  <c r="O1195" i="5" s="1"/>
  <c r="J1147" i="1"/>
  <c r="O1194" i="5" s="1"/>
  <c r="J1148" i="1"/>
  <c r="O1193" i="5" s="1"/>
  <c r="J1149" i="1"/>
  <c r="O1192" i="5" s="1"/>
  <c r="J1150" i="1"/>
  <c r="O1191" i="5" s="1"/>
  <c r="J1151" i="1"/>
  <c r="O1190" i="5" s="1"/>
  <c r="J1152" i="1"/>
  <c r="O1189" i="5" s="1"/>
  <c r="J1153" i="1"/>
  <c r="O1188" i="5" s="1"/>
  <c r="J1154" i="1"/>
  <c r="O1187" i="5" s="1"/>
  <c r="J1155" i="1"/>
  <c r="O1186" i="5" s="1"/>
  <c r="J1156" i="1"/>
  <c r="O1185" i="5" s="1"/>
  <c r="J1157" i="1"/>
  <c r="O1184" i="5" s="1"/>
  <c r="J1158" i="1"/>
  <c r="O1183" i="5" s="1"/>
  <c r="J1159" i="1"/>
  <c r="O1182" i="5" s="1"/>
  <c r="J1160" i="1"/>
  <c r="O1181" i="5" s="1"/>
  <c r="J1161" i="1"/>
  <c r="O1180" i="5" s="1"/>
  <c r="J1162" i="1"/>
  <c r="O1179" i="5" s="1"/>
  <c r="J1163" i="1"/>
  <c r="O1178" i="5" s="1"/>
  <c r="J1164" i="1"/>
  <c r="O1177" i="5" s="1"/>
  <c r="J1165" i="1"/>
  <c r="O1176" i="5" s="1"/>
  <c r="J1166" i="1"/>
  <c r="O1175" i="5" s="1"/>
  <c r="J1167" i="1"/>
  <c r="O1174" i="5" s="1"/>
  <c r="J1168" i="1"/>
  <c r="O1173" i="5" s="1"/>
  <c r="J1169" i="1"/>
  <c r="O1172" i="5" s="1"/>
  <c r="J1170" i="1"/>
  <c r="O1171" i="5" s="1"/>
  <c r="J1171" i="1"/>
  <c r="O1170" i="5" s="1"/>
  <c r="J1172" i="1"/>
  <c r="O1169" i="5" s="1"/>
  <c r="J1173" i="1"/>
  <c r="O1168" i="5" s="1"/>
  <c r="J1174" i="1"/>
  <c r="O1167" i="5" s="1"/>
  <c r="J1175" i="1"/>
  <c r="O1166" i="5" s="1"/>
  <c r="J1176" i="1"/>
  <c r="O1165" i="5" s="1"/>
  <c r="J1177" i="1"/>
  <c r="O1164" i="5" s="1"/>
  <c r="J1178" i="1"/>
  <c r="O1163" i="5" s="1"/>
  <c r="J1179" i="1"/>
  <c r="O1162" i="5" s="1"/>
  <c r="J1180" i="1"/>
  <c r="O1161" i="5" s="1"/>
  <c r="J1181" i="1"/>
  <c r="O1160" i="5" s="1"/>
  <c r="J1182" i="1"/>
  <c r="O1159" i="5" s="1"/>
  <c r="J1183" i="1"/>
  <c r="O1158" i="5" s="1"/>
  <c r="J1184" i="1"/>
  <c r="O1157" i="5" s="1"/>
  <c r="J1185" i="1"/>
  <c r="O1156" i="5" s="1"/>
  <c r="J1186" i="1"/>
  <c r="O1155" i="5" s="1"/>
  <c r="J1187" i="1"/>
  <c r="O1154" i="5" s="1"/>
  <c r="J1188" i="1"/>
  <c r="O1153" i="5" s="1"/>
  <c r="J1189" i="1"/>
  <c r="O1152" i="5" s="1"/>
  <c r="J1190" i="1"/>
  <c r="O1151" i="5" s="1"/>
  <c r="J1191" i="1"/>
  <c r="O1150" i="5" s="1"/>
  <c r="J1192" i="1"/>
  <c r="O1149" i="5" s="1"/>
  <c r="J1193" i="1"/>
  <c r="O1148" i="5" s="1"/>
  <c r="J1194" i="1"/>
  <c r="O1147" i="5" s="1"/>
  <c r="J1195" i="1"/>
  <c r="O1146" i="5" s="1"/>
  <c r="J1196" i="1"/>
  <c r="O1145" i="5" s="1"/>
  <c r="J1197" i="1"/>
  <c r="O1144" i="5" s="1"/>
  <c r="J1198" i="1"/>
  <c r="O1143" i="5" s="1"/>
  <c r="J1199" i="1"/>
  <c r="O1142" i="5" s="1"/>
  <c r="J1200" i="1"/>
  <c r="O1141" i="5" s="1"/>
  <c r="J1201" i="1"/>
  <c r="O1140" i="5" s="1"/>
  <c r="J1202" i="1"/>
  <c r="O1139" i="5" s="1"/>
  <c r="J1203" i="1"/>
  <c r="O1138" i="5" s="1"/>
  <c r="J1204" i="1"/>
  <c r="O1137" i="5" s="1"/>
  <c r="J1205" i="1"/>
  <c r="O1136" i="5" s="1"/>
  <c r="J1206" i="1"/>
  <c r="O1135" i="5" s="1"/>
  <c r="J1207" i="1"/>
  <c r="O1134" i="5" s="1"/>
  <c r="J1208" i="1"/>
  <c r="O1133" i="5" s="1"/>
  <c r="J1209" i="1"/>
  <c r="O1132" i="5" s="1"/>
  <c r="J1210" i="1"/>
  <c r="O1131" i="5" s="1"/>
  <c r="J1211" i="1"/>
  <c r="O1130" i="5" s="1"/>
  <c r="J1212" i="1"/>
  <c r="O1129" i="5" s="1"/>
  <c r="J1213" i="1"/>
  <c r="O1128" i="5" s="1"/>
  <c r="J1214" i="1"/>
  <c r="O1127" i="5" s="1"/>
  <c r="J1215" i="1"/>
  <c r="O1126" i="5" s="1"/>
  <c r="J1216" i="1"/>
  <c r="O1125" i="5" s="1"/>
  <c r="J1217" i="1"/>
  <c r="O1124" i="5" s="1"/>
  <c r="J1218" i="1"/>
  <c r="O1123" i="5" s="1"/>
  <c r="J1219" i="1"/>
  <c r="O1122" i="5" s="1"/>
  <c r="J1220" i="1"/>
  <c r="O1121" i="5" s="1"/>
  <c r="J1221" i="1"/>
  <c r="O1120" i="5" s="1"/>
  <c r="J1222" i="1"/>
  <c r="O1119" i="5" s="1"/>
  <c r="J1223" i="1"/>
  <c r="O1118" i="5" s="1"/>
  <c r="J1224" i="1"/>
  <c r="O1117" i="5" s="1"/>
  <c r="J1225" i="1"/>
  <c r="O1116" i="5" s="1"/>
  <c r="J1226" i="1"/>
  <c r="O1115" i="5" s="1"/>
  <c r="J1227" i="1"/>
  <c r="O1114" i="5" s="1"/>
  <c r="J1228" i="1"/>
  <c r="O1113" i="5" s="1"/>
  <c r="J1229" i="1"/>
  <c r="O1112" i="5" s="1"/>
  <c r="J1230" i="1"/>
  <c r="O1111" i="5" s="1"/>
  <c r="J1231" i="1"/>
  <c r="O1110" i="5" s="1"/>
  <c r="J1232" i="1"/>
  <c r="O1109" i="5" s="1"/>
  <c r="J1233" i="1"/>
  <c r="O1108" i="5" s="1"/>
  <c r="J1234" i="1"/>
  <c r="O1107" i="5" s="1"/>
  <c r="J1235" i="1"/>
  <c r="O1106" i="5" s="1"/>
  <c r="J1236" i="1"/>
  <c r="O1105" i="5" s="1"/>
  <c r="J1237" i="1"/>
  <c r="O1104" i="5" s="1"/>
  <c r="J1238" i="1"/>
  <c r="O1103" i="5" s="1"/>
  <c r="J1239" i="1"/>
  <c r="O1102" i="5" s="1"/>
  <c r="J1240" i="1"/>
  <c r="O1101" i="5" s="1"/>
  <c r="J1241" i="1"/>
  <c r="O1100" i="5" s="1"/>
  <c r="J1242" i="1"/>
  <c r="O1099" i="5" s="1"/>
  <c r="J1243" i="1"/>
  <c r="O1098" i="5" s="1"/>
  <c r="J1244" i="1"/>
  <c r="O1097" i="5" s="1"/>
  <c r="J1245" i="1"/>
  <c r="O1096" i="5" s="1"/>
  <c r="J1246" i="1"/>
  <c r="O1095" i="5" s="1"/>
  <c r="J1247" i="1"/>
  <c r="O1094" i="5" s="1"/>
  <c r="J1248" i="1"/>
  <c r="O1093" i="5" s="1"/>
  <c r="J1249" i="1"/>
  <c r="O1092" i="5" s="1"/>
  <c r="J1250" i="1"/>
  <c r="O1091" i="5" s="1"/>
  <c r="J1251" i="1"/>
  <c r="O1090" i="5" s="1"/>
  <c r="J1252" i="1"/>
  <c r="O1089" i="5" s="1"/>
  <c r="J1253" i="1"/>
  <c r="O1088" i="5" s="1"/>
  <c r="J1254" i="1"/>
  <c r="O1087" i="5" s="1"/>
  <c r="J1255" i="1"/>
  <c r="O1086" i="5" s="1"/>
  <c r="J1256" i="1"/>
  <c r="O1085" i="5" s="1"/>
  <c r="J1257" i="1"/>
  <c r="O1084" i="5" s="1"/>
  <c r="J1258" i="1"/>
  <c r="O1083" i="5" s="1"/>
  <c r="J1259" i="1"/>
  <c r="O1082" i="5" s="1"/>
  <c r="J1260" i="1"/>
  <c r="O1081" i="5" s="1"/>
  <c r="J1261" i="1"/>
  <c r="O1080" i="5" s="1"/>
  <c r="J1262" i="1"/>
  <c r="O1079" i="5" s="1"/>
  <c r="J1263" i="1"/>
  <c r="O1078" i="5" s="1"/>
  <c r="J1264" i="1"/>
  <c r="O1077" i="5" s="1"/>
  <c r="J1265" i="1"/>
  <c r="O1076" i="5" s="1"/>
  <c r="J1266" i="1"/>
  <c r="O1075" i="5" s="1"/>
  <c r="J1267" i="1"/>
  <c r="O1074" i="5" s="1"/>
  <c r="J1268" i="1"/>
  <c r="O1073" i="5" s="1"/>
  <c r="J1269" i="1"/>
  <c r="O1072" i="5" s="1"/>
  <c r="J1270" i="1"/>
  <c r="O1071" i="5" s="1"/>
  <c r="J1271" i="1"/>
  <c r="O1070" i="5" s="1"/>
  <c r="J1272" i="1"/>
  <c r="O1069" i="5" s="1"/>
  <c r="J1273" i="1"/>
  <c r="O1068" i="5" s="1"/>
  <c r="J1274" i="1"/>
  <c r="O1067" i="5" s="1"/>
  <c r="J1275" i="1"/>
  <c r="O1066" i="5" s="1"/>
  <c r="J1276" i="1"/>
  <c r="O1065" i="5" s="1"/>
  <c r="J1277" i="1"/>
  <c r="O1064" i="5" s="1"/>
  <c r="J1278" i="1"/>
  <c r="O1063" i="5" s="1"/>
  <c r="J1279" i="1"/>
  <c r="O1062" i="5" s="1"/>
  <c r="J1280" i="1"/>
  <c r="O1061" i="5" s="1"/>
  <c r="J1281" i="1"/>
  <c r="O1060" i="5" s="1"/>
  <c r="J1282" i="1"/>
  <c r="O1059" i="5" s="1"/>
  <c r="J1283" i="1"/>
  <c r="O1058" i="5" s="1"/>
  <c r="J1284" i="1"/>
  <c r="O1057" i="5" s="1"/>
  <c r="J1285" i="1"/>
  <c r="O1056" i="5" s="1"/>
  <c r="J1286" i="1"/>
  <c r="O1055" i="5" s="1"/>
  <c r="J1287" i="1"/>
  <c r="O1054" i="5" s="1"/>
  <c r="J1288" i="1"/>
  <c r="O1053" i="5" s="1"/>
  <c r="J1289" i="1"/>
  <c r="O1052" i="5" s="1"/>
  <c r="J1290" i="1"/>
  <c r="O1051" i="5" s="1"/>
  <c r="J1291" i="1"/>
  <c r="O1050" i="5" s="1"/>
  <c r="J1292" i="1"/>
  <c r="O1049" i="5" s="1"/>
  <c r="J1293" i="1"/>
  <c r="O1048" i="5" s="1"/>
  <c r="J1294" i="1"/>
  <c r="O1047" i="5" s="1"/>
  <c r="J1295" i="1"/>
  <c r="O1046" i="5" s="1"/>
  <c r="J1296" i="1"/>
  <c r="O1045" i="5" s="1"/>
  <c r="J1297" i="1"/>
  <c r="O1044" i="5" s="1"/>
  <c r="J1298" i="1"/>
  <c r="O1043" i="5" s="1"/>
  <c r="J1299" i="1"/>
  <c r="O1042" i="5" s="1"/>
  <c r="J1300" i="1"/>
  <c r="O1041" i="5" s="1"/>
  <c r="J1301" i="1"/>
  <c r="O1040" i="5" s="1"/>
  <c r="J1302" i="1"/>
  <c r="O1039" i="5" s="1"/>
  <c r="J1303" i="1"/>
  <c r="O1038" i="5" s="1"/>
  <c r="J1304" i="1"/>
  <c r="O1037" i="5" s="1"/>
  <c r="J1305" i="1"/>
  <c r="O1036" i="5" s="1"/>
  <c r="J1306" i="1"/>
  <c r="O1035" i="5" s="1"/>
  <c r="J1307" i="1"/>
  <c r="O1034" i="5" s="1"/>
  <c r="J1308" i="1"/>
  <c r="O1033" i="5" s="1"/>
  <c r="J1309" i="1"/>
  <c r="O1032" i="5" s="1"/>
  <c r="J1310" i="1"/>
  <c r="O1031" i="5" s="1"/>
  <c r="J1311" i="1"/>
  <c r="O1030" i="5" s="1"/>
  <c r="J1312" i="1"/>
  <c r="O1029" i="5" s="1"/>
  <c r="J1313" i="1"/>
  <c r="O1028" i="5" s="1"/>
  <c r="J1314" i="1"/>
  <c r="O1027" i="5" s="1"/>
  <c r="J1315" i="1"/>
  <c r="O1026" i="5" s="1"/>
  <c r="J1316" i="1"/>
  <c r="O1025" i="5" s="1"/>
  <c r="J1317" i="1"/>
  <c r="O1024" i="5" s="1"/>
  <c r="J1318" i="1"/>
  <c r="O1023" i="5" s="1"/>
  <c r="J1319" i="1"/>
  <c r="O1022" i="5" s="1"/>
  <c r="J1320" i="1"/>
  <c r="O1021" i="5" s="1"/>
  <c r="J1321" i="1"/>
  <c r="O1020" i="5" s="1"/>
  <c r="J1322" i="1"/>
  <c r="O1019" i="5" s="1"/>
  <c r="J1323" i="1"/>
  <c r="O1018" i="5" s="1"/>
  <c r="J1324" i="1"/>
  <c r="O1017" i="5" s="1"/>
  <c r="J1325" i="1"/>
  <c r="O1016" i="5" s="1"/>
  <c r="J1326" i="1"/>
  <c r="O1015" i="5" s="1"/>
  <c r="J1327" i="1"/>
  <c r="O1014" i="5" s="1"/>
  <c r="J1328" i="1"/>
  <c r="O1013" i="5" s="1"/>
  <c r="J1329" i="1"/>
  <c r="O1012" i="5" s="1"/>
  <c r="J1330" i="1"/>
  <c r="O1011" i="5" s="1"/>
  <c r="J1331" i="1"/>
  <c r="O1010" i="5" s="1"/>
  <c r="J1332" i="1"/>
  <c r="O1009" i="5" s="1"/>
  <c r="J1333" i="1"/>
  <c r="O1008" i="5" s="1"/>
  <c r="J1334" i="1"/>
  <c r="O1007" i="5" s="1"/>
  <c r="J1335" i="1"/>
  <c r="O1006" i="5" s="1"/>
  <c r="J1336" i="1"/>
  <c r="O1005" i="5" s="1"/>
  <c r="J1337" i="1"/>
  <c r="O1004" i="5" s="1"/>
  <c r="J1338" i="1"/>
  <c r="O1003" i="5" s="1"/>
  <c r="J1339" i="1"/>
  <c r="O1002" i="5" s="1"/>
  <c r="J1340" i="1"/>
  <c r="O1001" i="5" s="1"/>
  <c r="J1341" i="1"/>
  <c r="O1000" i="5" s="1"/>
  <c r="J1342" i="1"/>
  <c r="O999" i="5" s="1"/>
  <c r="J1343" i="1"/>
  <c r="O998" i="5" s="1"/>
  <c r="J1344" i="1"/>
  <c r="O997" i="5" s="1"/>
  <c r="J1345" i="1"/>
  <c r="O996" i="5" s="1"/>
  <c r="J1346" i="1"/>
  <c r="O995" i="5" s="1"/>
  <c r="J1347" i="1"/>
  <c r="O994" i="5" s="1"/>
  <c r="J1348" i="1"/>
  <c r="O993" i="5" s="1"/>
  <c r="J1349" i="1"/>
  <c r="O992" i="5" s="1"/>
  <c r="J1350" i="1"/>
  <c r="O991" i="5" s="1"/>
  <c r="J1351" i="1"/>
  <c r="O990" i="5" s="1"/>
  <c r="J1352" i="1"/>
  <c r="O989" i="5" s="1"/>
  <c r="J1353" i="1"/>
  <c r="O988" i="5" s="1"/>
  <c r="J1354" i="1"/>
  <c r="O987" i="5" s="1"/>
  <c r="J1355" i="1"/>
  <c r="O986" i="5" s="1"/>
  <c r="J1356" i="1"/>
  <c r="O985" i="5" s="1"/>
  <c r="J1357" i="1"/>
  <c r="O984" i="5" s="1"/>
  <c r="J1358" i="1"/>
  <c r="O983" i="5" s="1"/>
  <c r="J1359" i="1"/>
  <c r="O982" i="5" s="1"/>
  <c r="J1360" i="1"/>
  <c r="O981" i="5" s="1"/>
  <c r="J1361" i="1"/>
  <c r="O980" i="5" s="1"/>
  <c r="J1362" i="1"/>
  <c r="O979" i="5" s="1"/>
  <c r="J1363" i="1"/>
  <c r="O978" i="5" s="1"/>
  <c r="J1364" i="1"/>
  <c r="O977" i="5" s="1"/>
  <c r="J1365" i="1"/>
  <c r="O976" i="5" s="1"/>
  <c r="J1366" i="1"/>
  <c r="O975" i="5" s="1"/>
  <c r="J1367" i="1"/>
  <c r="O974" i="5" s="1"/>
  <c r="J1368" i="1"/>
  <c r="O973" i="5" s="1"/>
  <c r="J1369" i="1"/>
  <c r="O972" i="5" s="1"/>
  <c r="J1370" i="1"/>
  <c r="O971" i="5" s="1"/>
  <c r="J1371" i="1"/>
  <c r="O970" i="5" s="1"/>
  <c r="J1372" i="1"/>
  <c r="O969" i="5" s="1"/>
  <c r="J1373" i="1"/>
  <c r="O968" i="5" s="1"/>
  <c r="J1374" i="1"/>
  <c r="O967" i="5" s="1"/>
  <c r="J1375" i="1"/>
  <c r="O966" i="5" s="1"/>
  <c r="J1376" i="1"/>
  <c r="O965" i="5" s="1"/>
  <c r="J1377" i="1"/>
  <c r="O964" i="5" s="1"/>
  <c r="J1378" i="1"/>
  <c r="O963" i="5" s="1"/>
  <c r="J1379" i="1"/>
  <c r="O962" i="5" s="1"/>
  <c r="J1380" i="1"/>
  <c r="O961" i="5" s="1"/>
  <c r="J1381" i="1"/>
  <c r="O960" i="5" s="1"/>
  <c r="J1382" i="1"/>
  <c r="O959" i="5" s="1"/>
  <c r="J1383" i="1"/>
  <c r="O958" i="5" s="1"/>
  <c r="J1384" i="1"/>
  <c r="O957" i="5" s="1"/>
  <c r="J1385" i="1"/>
  <c r="O956" i="5" s="1"/>
  <c r="J1386" i="1"/>
  <c r="O955" i="5" s="1"/>
  <c r="J1387" i="1"/>
  <c r="O954" i="5" s="1"/>
  <c r="J1388" i="1"/>
  <c r="O953" i="5" s="1"/>
  <c r="J1389" i="1"/>
  <c r="O952" i="5" s="1"/>
  <c r="J1390" i="1"/>
  <c r="O951" i="5" s="1"/>
  <c r="J1391" i="1"/>
  <c r="O950" i="5" s="1"/>
  <c r="J1392" i="1"/>
  <c r="O949" i="5" s="1"/>
  <c r="J1393" i="1"/>
  <c r="O948" i="5" s="1"/>
  <c r="J1394" i="1"/>
  <c r="O947" i="5" s="1"/>
  <c r="J1395" i="1"/>
  <c r="O946" i="5" s="1"/>
  <c r="J1396" i="1"/>
  <c r="O945" i="5" s="1"/>
  <c r="J1397" i="1"/>
  <c r="O944" i="5" s="1"/>
  <c r="J1398" i="1"/>
  <c r="O943" i="5" s="1"/>
  <c r="J1399" i="1"/>
  <c r="O942" i="5" s="1"/>
  <c r="J1400" i="1"/>
  <c r="O941" i="5" s="1"/>
  <c r="J1401" i="1"/>
  <c r="O940" i="5" s="1"/>
  <c r="J1402" i="1"/>
  <c r="O939" i="5" s="1"/>
  <c r="J1403" i="1"/>
  <c r="O938" i="5" s="1"/>
  <c r="J1404" i="1"/>
  <c r="O937" i="5" s="1"/>
  <c r="J1405" i="1"/>
  <c r="O936" i="5" s="1"/>
  <c r="J1406" i="1"/>
  <c r="O935" i="5" s="1"/>
  <c r="J1407" i="1"/>
  <c r="O934" i="5" s="1"/>
  <c r="J1408" i="1"/>
  <c r="O933" i="5" s="1"/>
  <c r="J1409" i="1"/>
  <c r="O932" i="5" s="1"/>
  <c r="J1410" i="1"/>
  <c r="O931" i="5" s="1"/>
  <c r="J1411" i="1"/>
  <c r="O930" i="5" s="1"/>
  <c r="J1412" i="1"/>
  <c r="O929" i="5" s="1"/>
  <c r="J1413" i="1"/>
  <c r="O928" i="5" s="1"/>
  <c r="J1414" i="1"/>
  <c r="O927" i="5" s="1"/>
  <c r="J1415" i="1"/>
  <c r="O926" i="5" s="1"/>
  <c r="J1416" i="1"/>
  <c r="O925" i="5" s="1"/>
  <c r="J1417" i="1"/>
  <c r="O924" i="5" s="1"/>
  <c r="J1418" i="1"/>
  <c r="O923" i="5" s="1"/>
  <c r="J1419" i="1"/>
  <c r="O922" i="5" s="1"/>
  <c r="J1420" i="1"/>
  <c r="O921" i="5" s="1"/>
  <c r="J1421" i="1"/>
  <c r="O920" i="5" s="1"/>
  <c r="J1422" i="1"/>
  <c r="O919" i="5" s="1"/>
  <c r="J1423" i="1"/>
  <c r="O918" i="5" s="1"/>
  <c r="J1424" i="1"/>
  <c r="O917" i="5" s="1"/>
  <c r="J1425" i="1"/>
  <c r="O916" i="5" s="1"/>
  <c r="J1426" i="1"/>
  <c r="O915" i="5" s="1"/>
  <c r="J1427" i="1"/>
  <c r="O914" i="5" s="1"/>
  <c r="J1428" i="1"/>
  <c r="O913" i="5" s="1"/>
  <c r="J1429" i="1"/>
  <c r="O912" i="5" s="1"/>
  <c r="J1430" i="1"/>
  <c r="O911" i="5" s="1"/>
  <c r="J1431" i="1"/>
  <c r="O910" i="5" s="1"/>
  <c r="J1432" i="1"/>
  <c r="O909" i="5" s="1"/>
  <c r="J1433" i="1"/>
  <c r="O908" i="5" s="1"/>
  <c r="J1434" i="1"/>
  <c r="O907" i="5" s="1"/>
  <c r="J1435" i="1"/>
  <c r="O906" i="5" s="1"/>
  <c r="J1436" i="1"/>
  <c r="O905" i="5" s="1"/>
  <c r="J1437" i="1"/>
  <c r="O904" i="5" s="1"/>
  <c r="J1438" i="1"/>
  <c r="O903" i="5" s="1"/>
  <c r="J1439" i="1"/>
  <c r="O902" i="5" s="1"/>
  <c r="J1440" i="1"/>
  <c r="O901" i="5" s="1"/>
  <c r="J1441" i="1"/>
  <c r="O900" i="5" s="1"/>
  <c r="J1442" i="1"/>
  <c r="O899" i="5" s="1"/>
  <c r="J1443" i="1"/>
  <c r="O898" i="5" s="1"/>
  <c r="J1444" i="1"/>
  <c r="O897" i="5" s="1"/>
  <c r="J1445" i="1"/>
  <c r="O896" i="5" s="1"/>
  <c r="J1446" i="1"/>
  <c r="O895" i="5" s="1"/>
  <c r="J1447" i="1"/>
  <c r="O894" i="5" s="1"/>
  <c r="J1448" i="1"/>
  <c r="O893" i="5" s="1"/>
  <c r="J1449" i="1"/>
  <c r="O892" i="5" s="1"/>
  <c r="J1450" i="1"/>
  <c r="O891" i="5" s="1"/>
  <c r="J1451" i="1"/>
  <c r="O890" i="5" s="1"/>
  <c r="J1452" i="1"/>
  <c r="O889" i="5" s="1"/>
  <c r="J1453" i="1"/>
  <c r="O888" i="5" s="1"/>
  <c r="J1454" i="1"/>
  <c r="O887" i="5" s="1"/>
  <c r="J1455" i="1"/>
  <c r="O886" i="5" s="1"/>
  <c r="J1456" i="1"/>
  <c r="O885" i="5" s="1"/>
  <c r="J1457" i="1"/>
  <c r="O884" i="5" s="1"/>
  <c r="J1458" i="1"/>
  <c r="O883" i="5" s="1"/>
  <c r="J1459" i="1"/>
  <c r="O882" i="5" s="1"/>
  <c r="J1460" i="1"/>
  <c r="O881" i="5" s="1"/>
  <c r="J1461" i="1"/>
  <c r="O880" i="5" s="1"/>
  <c r="J1462" i="1"/>
  <c r="O879" i="5" s="1"/>
  <c r="J1463" i="1"/>
  <c r="O878" i="5" s="1"/>
  <c r="J1464" i="1"/>
  <c r="O877" i="5" s="1"/>
  <c r="J1465" i="1"/>
  <c r="O876" i="5" s="1"/>
  <c r="J1466" i="1"/>
  <c r="O875" i="5" s="1"/>
  <c r="J1467" i="1"/>
  <c r="O874" i="5" s="1"/>
  <c r="J1468" i="1"/>
  <c r="O873" i="5" s="1"/>
  <c r="J1469" i="1"/>
  <c r="O872" i="5" s="1"/>
  <c r="J1470" i="1"/>
  <c r="O871" i="5" s="1"/>
  <c r="J1471" i="1"/>
  <c r="O870" i="5" s="1"/>
  <c r="J1472" i="1"/>
  <c r="O869" i="5" s="1"/>
  <c r="J1473" i="1"/>
  <c r="O868" i="5" s="1"/>
  <c r="J1474" i="1"/>
  <c r="O867" i="5" s="1"/>
  <c r="J1475" i="1"/>
  <c r="O866" i="5" s="1"/>
  <c r="J1476" i="1"/>
  <c r="O865" i="5" s="1"/>
  <c r="J1477" i="1"/>
  <c r="O864" i="5" s="1"/>
  <c r="J1478" i="1"/>
  <c r="O863" i="5" s="1"/>
  <c r="J1479" i="1"/>
  <c r="O862" i="5" s="1"/>
  <c r="J1480" i="1"/>
  <c r="O861" i="5" s="1"/>
  <c r="J1481" i="1"/>
  <c r="O860" i="5" s="1"/>
  <c r="J1482" i="1"/>
  <c r="O859" i="5" s="1"/>
  <c r="J1483" i="1"/>
  <c r="O858" i="5" s="1"/>
  <c r="J1484" i="1"/>
  <c r="O857" i="5" s="1"/>
  <c r="J1485" i="1"/>
  <c r="O856" i="5" s="1"/>
  <c r="J1486" i="1"/>
  <c r="O855" i="5" s="1"/>
  <c r="J1487" i="1"/>
  <c r="O854" i="5" s="1"/>
  <c r="J1488" i="1"/>
  <c r="O853" i="5" s="1"/>
  <c r="J1489" i="1"/>
  <c r="O852" i="5" s="1"/>
  <c r="J1490" i="1"/>
  <c r="O851" i="5" s="1"/>
  <c r="J1491" i="1"/>
  <c r="O850" i="5" s="1"/>
  <c r="J1492" i="1"/>
  <c r="O849" i="5" s="1"/>
  <c r="J1493" i="1"/>
  <c r="O848" i="5" s="1"/>
  <c r="J1494" i="1"/>
  <c r="O847" i="5" s="1"/>
  <c r="J1495" i="1"/>
  <c r="O846" i="5" s="1"/>
  <c r="J1496" i="1"/>
  <c r="O845" i="5" s="1"/>
  <c r="J1497" i="1"/>
  <c r="O844" i="5" s="1"/>
  <c r="J1498" i="1"/>
  <c r="O843" i="5" s="1"/>
  <c r="J1499" i="1"/>
  <c r="O842" i="5" s="1"/>
  <c r="J1500" i="1"/>
  <c r="O841" i="5" s="1"/>
  <c r="J1501" i="1"/>
  <c r="O840" i="5" s="1"/>
  <c r="J1502" i="1"/>
  <c r="O839" i="5" s="1"/>
  <c r="J1503" i="1"/>
  <c r="O838" i="5" s="1"/>
  <c r="J1504" i="1"/>
  <c r="O837" i="5" s="1"/>
  <c r="J1505" i="1"/>
  <c r="O836" i="5" s="1"/>
  <c r="J1506" i="1"/>
  <c r="O835" i="5" s="1"/>
  <c r="J1507" i="1"/>
  <c r="O834" i="5" s="1"/>
  <c r="J1508" i="1"/>
  <c r="O833" i="5" s="1"/>
  <c r="J1509" i="1"/>
  <c r="O832" i="5" s="1"/>
  <c r="J1510" i="1"/>
  <c r="O831" i="5" s="1"/>
  <c r="J1511" i="1"/>
  <c r="O830" i="5" s="1"/>
  <c r="J1512" i="1"/>
  <c r="O829" i="5" s="1"/>
  <c r="J1513" i="1"/>
  <c r="O828" i="5" s="1"/>
  <c r="J1514" i="1"/>
  <c r="O827" i="5" s="1"/>
  <c r="J1515" i="1"/>
  <c r="O826" i="5" s="1"/>
  <c r="J1516" i="1"/>
  <c r="O825" i="5" s="1"/>
  <c r="J1517" i="1"/>
  <c r="O824" i="5" s="1"/>
  <c r="J1518" i="1"/>
  <c r="O823" i="5" s="1"/>
  <c r="J1519" i="1"/>
  <c r="O822" i="5" s="1"/>
  <c r="J1520" i="1"/>
  <c r="O821" i="5" s="1"/>
  <c r="J1521" i="1"/>
  <c r="O820" i="5" s="1"/>
  <c r="J1522" i="1"/>
  <c r="O819" i="5" s="1"/>
  <c r="J1523" i="1"/>
  <c r="O818" i="5" s="1"/>
  <c r="J1524" i="1"/>
  <c r="O817" i="5" s="1"/>
  <c r="J1525" i="1"/>
  <c r="O816" i="5" s="1"/>
  <c r="J1526" i="1"/>
  <c r="O815" i="5" s="1"/>
  <c r="J1527" i="1"/>
  <c r="O814" i="5" s="1"/>
  <c r="J1528" i="1"/>
  <c r="O813" i="5" s="1"/>
  <c r="J1529" i="1"/>
  <c r="O812" i="5" s="1"/>
  <c r="J1530" i="1"/>
  <c r="O811" i="5" s="1"/>
  <c r="J1531" i="1"/>
  <c r="O810" i="5" s="1"/>
  <c r="J1532" i="1"/>
  <c r="O809" i="5" s="1"/>
  <c r="J1533" i="1"/>
  <c r="O808" i="5" s="1"/>
  <c r="J1534" i="1"/>
  <c r="O807" i="5" s="1"/>
  <c r="J1535" i="1"/>
  <c r="O806" i="5" s="1"/>
  <c r="J1536" i="1"/>
  <c r="O805" i="5" s="1"/>
  <c r="J1537" i="1"/>
  <c r="O804" i="5" s="1"/>
  <c r="J1538" i="1"/>
  <c r="O803" i="5" s="1"/>
  <c r="J1539" i="1"/>
  <c r="O802" i="5" s="1"/>
  <c r="J1540" i="1"/>
  <c r="O801" i="5" s="1"/>
  <c r="J1541" i="1"/>
  <c r="O800" i="5" s="1"/>
  <c r="J1542" i="1"/>
  <c r="O799" i="5" s="1"/>
  <c r="J1543" i="1"/>
  <c r="O798" i="5" s="1"/>
  <c r="J1544" i="1"/>
  <c r="O797" i="5" s="1"/>
  <c r="J1545" i="1"/>
  <c r="O796" i="5" s="1"/>
  <c r="J1546" i="1"/>
  <c r="O795" i="5" s="1"/>
  <c r="J1547" i="1"/>
  <c r="O794" i="5" s="1"/>
  <c r="J1548" i="1"/>
  <c r="O793" i="5" s="1"/>
  <c r="J1549" i="1"/>
  <c r="O792" i="5" s="1"/>
  <c r="J1550" i="1"/>
  <c r="O791" i="5" s="1"/>
  <c r="J1551" i="1"/>
  <c r="O790" i="5" s="1"/>
  <c r="J1552" i="1"/>
  <c r="O789" i="5" s="1"/>
  <c r="J1553" i="1"/>
  <c r="O788" i="5" s="1"/>
  <c r="J1554" i="1"/>
  <c r="O787" i="5" s="1"/>
  <c r="J1555" i="1"/>
  <c r="O786" i="5" s="1"/>
  <c r="J1556" i="1"/>
  <c r="O785" i="5" s="1"/>
  <c r="J1557" i="1"/>
  <c r="O784" i="5" s="1"/>
  <c r="J1558" i="1"/>
  <c r="O783" i="5" s="1"/>
  <c r="J1559" i="1"/>
  <c r="O782" i="5" s="1"/>
  <c r="J1560" i="1"/>
  <c r="O781" i="5" s="1"/>
  <c r="J1561" i="1"/>
  <c r="O780" i="5" s="1"/>
  <c r="J1562" i="1"/>
  <c r="O779" i="5" s="1"/>
  <c r="J1563" i="1"/>
  <c r="O778" i="5" s="1"/>
  <c r="J1564" i="1"/>
  <c r="O777" i="5" s="1"/>
  <c r="J1565" i="1"/>
  <c r="O776" i="5" s="1"/>
  <c r="J1566" i="1"/>
  <c r="O775" i="5" s="1"/>
  <c r="J1567" i="1"/>
  <c r="O774" i="5" s="1"/>
  <c r="J1568" i="1"/>
  <c r="O773" i="5" s="1"/>
  <c r="J1569" i="1"/>
  <c r="O772" i="5" s="1"/>
  <c r="J1570" i="1"/>
  <c r="O771" i="5" s="1"/>
  <c r="J1571" i="1"/>
  <c r="O770" i="5" s="1"/>
  <c r="J1572" i="1"/>
  <c r="O769" i="5" s="1"/>
  <c r="J1573" i="1"/>
  <c r="O768" i="5" s="1"/>
  <c r="J1574" i="1"/>
  <c r="O767" i="5" s="1"/>
  <c r="J1575" i="1"/>
  <c r="O766" i="5" s="1"/>
  <c r="J1576" i="1"/>
  <c r="O765" i="5" s="1"/>
  <c r="J1577" i="1"/>
  <c r="O764" i="5" s="1"/>
  <c r="J1578" i="1"/>
  <c r="O763" i="5" s="1"/>
  <c r="J1579" i="1"/>
  <c r="O762" i="5" s="1"/>
  <c r="J1580" i="1"/>
  <c r="O761" i="5" s="1"/>
  <c r="J1581" i="1"/>
  <c r="O760" i="5" s="1"/>
  <c r="J1582" i="1"/>
  <c r="O759" i="5" s="1"/>
  <c r="J1583" i="1"/>
  <c r="O758" i="5" s="1"/>
  <c r="J1584" i="1"/>
  <c r="O757" i="5" s="1"/>
  <c r="J1585" i="1"/>
  <c r="O756" i="5" s="1"/>
  <c r="J1586" i="1"/>
  <c r="O755" i="5" s="1"/>
  <c r="J1587" i="1"/>
  <c r="O754" i="5" s="1"/>
  <c r="J1588" i="1"/>
  <c r="O753" i="5" s="1"/>
  <c r="J1589" i="1"/>
  <c r="O752" i="5" s="1"/>
  <c r="J1590" i="1"/>
  <c r="O751" i="5" s="1"/>
  <c r="J1591" i="1"/>
  <c r="O750" i="5" s="1"/>
  <c r="J1592" i="1"/>
  <c r="O749" i="5" s="1"/>
  <c r="J1593" i="1"/>
  <c r="O748" i="5" s="1"/>
  <c r="J1594" i="1"/>
  <c r="O747" i="5" s="1"/>
  <c r="J1595" i="1"/>
  <c r="O746" i="5" s="1"/>
  <c r="J1596" i="1"/>
  <c r="O745" i="5" s="1"/>
  <c r="J1597" i="1"/>
  <c r="O744" i="5" s="1"/>
  <c r="J1598" i="1"/>
  <c r="O743" i="5" s="1"/>
  <c r="J1599" i="1"/>
  <c r="O742" i="5" s="1"/>
  <c r="J1600" i="1"/>
  <c r="O741" i="5" s="1"/>
  <c r="J1601" i="1"/>
  <c r="O740" i="5" s="1"/>
  <c r="J1602" i="1"/>
  <c r="O739" i="5" s="1"/>
  <c r="J1603" i="1"/>
  <c r="O738" i="5" s="1"/>
  <c r="J1604" i="1"/>
  <c r="O737" i="5" s="1"/>
  <c r="J1605" i="1"/>
  <c r="O736" i="5" s="1"/>
  <c r="J1606" i="1"/>
  <c r="O735" i="5" s="1"/>
  <c r="J1607" i="1"/>
  <c r="O734" i="5" s="1"/>
  <c r="J1608" i="1"/>
  <c r="O733" i="5" s="1"/>
  <c r="J1609" i="1"/>
  <c r="O732" i="5" s="1"/>
  <c r="J1610" i="1"/>
  <c r="O731" i="5" s="1"/>
  <c r="J1611" i="1"/>
  <c r="O730" i="5" s="1"/>
  <c r="J1612" i="1"/>
  <c r="O729" i="5" s="1"/>
  <c r="J1613" i="1"/>
  <c r="O728" i="5" s="1"/>
  <c r="J1614" i="1"/>
  <c r="O727" i="5" s="1"/>
  <c r="J1615" i="1"/>
  <c r="O726" i="5" s="1"/>
  <c r="J1616" i="1"/>
  <c r="O725" i="5" s="1"/>
  <c r="J1617" i="1"/>
  <c r="O724" i="5" s="1"/>
  <c r="J1618" i="1"/>
  <c r="O723" i="5" s="1"/>
  <c r="J1619" i="1"/>
  <c r="O722" i="5" s="1"/>
  <c r="J1620" i="1"/>
  <c r="O721" i="5" s="1"/>
  <c r="J1621" i="1"/>
  <c r="O720" i="5" s="1"/>
  <c r="J1622" i="1"/>
  <c r="O719" i="5" s="1"/>
  <c r="J1623" i="1"/>
  <c r="O718" i="5" s="1"/>
  <c r="J1624" i="1"/>
  <c r="O717" i="5" s="1"/>
  <c r="J1625" i="1"/>
  <c r="O716" i="5" s="1"/>
  <c r="J1626" i="1"/>
  <c r="O715" i="5" s="1"/>
  <c r="J1627" i="1"/>
  <c r="O714" i="5" s="1"/>
  <c r="J1628" i="1"/>
  <c r="O713" i="5" s="1"/>
  <c r="J1629" i="1"/>
  <c r="O712" i="5" s="1"/>
  <c r="J1630" i="1"/>
  <c r="O711" i="5" s="1"/>
  <c r="J1631" i="1"/>
  <c r="O710" i="5" s="1"/>
  <c r="J1632" i="1"/>
  <c r="O709" i="5" s="1"/>
  <c r="J1633" i="1"/>
  <c r="O708" i="5" s="1"/>
  <c r="J1634" i="1"/>
  <c r="O707" i="5" s="1"/>
  <c r="J1635" i="1"/>
  <c r="O706" i="5" s="1"/>
  <c r="J1636" i="1"/>
  <c r="O705" i="5" s="1"/>
  <c r="J1637" i="1"/>
  <c r="O704" i="5" s="1"/>
  <c r="J1638" i="1"/>
  <c r="O703" i="5" s="1"/>
  <c r="J1639" i="1"/>
  <c r="O702" i="5" s="1"/>
  <c r="J1640" i="1"/>
  <c r="O701" i="5" s="1"/>
  <c r="J1641" i="1"/>
  <c r="O700" i="5" s="1"/>
  <c r="J1642" i="1"/>
  <c r="O699" i="5" s="1"/>
  <c r="J1643" i="1"/>
  <c r="O698" i="5" s="1"/>
  <c r="J1644" i="1"/>
  <c r="O697" i="5" s="1"/>
  <c r="J1645" i="1"/>
  <c r="O696" i="5" s="1"/>
  <c r="J1646" i="1"/>
  <c r="O695" i="5" s="1"/>
  <c r="J1647" i="1"/>
  <c r="O694" i="5" s="1"/>
  <c r="J1648" i="1"/>
  <c r="O693" i="5" s="1"/>
  <c r="J1649" i="1"/>
  <c r="O692" i="5" s="1"/>
  <c r="J1650" i="1"/>
  <c r="O691" i="5" s="1"/>
  <c r="J1651" i="1"/>
  <c r="O690" i="5" s="1"/>
  <c r="J1652" i="1"/>
  <c r="O689" i="5" s="1"/>
  <c r="J1653" i="1"/>
  <c r="O688" i="5" s="1"/>
  <c r="J1654" i="1"/>
  <c r="O687" i="5" s="1"/>
  <c r="J1655" i="1"/>
  <c r="O686" i="5" s="1"/>
  <c r="J1656" i="1"/>
  <c r="O685" i="5" s="1"/>
  <c r="J1657" i="1"/>
  <c r="O684" i="5" s="1"/>
  <c r="J1658" i="1"/>
  <c r="O683" i="5" s="1"/>
  <c r="J1659" i="1"/>
  <c r="O682" i="5" s="1"/>
  <c r="J1660" i="1"/>
  <c r="O681" i="5" s="1"/>
  <c r="J1661" i="1"/>
  <c r="O680" i="5" s="1"/>
  <c r="J1662" i="1"/>
  <c r="O679" i="5" s="1"/>
  <c r="J1663" i="1"/>
  <c r="O678" i="5" s="1"/>
  <c r="J1664" i="1"/>
  <c r="O677" i="5" s="1"/>
  <c r="J1665" i="1"/>
  <c r="O676" i="5" s="1"/>
  <c r="J1666" i="1"/>
  <c r="O675" i="5" s="1"/>
  <c r="J1667" i="1"/>
  <c r="O674" i="5" s="1"/>
  <c r="J1668" i="1"/>
  <c r="O673" i="5" s="1"/>
  <c r="J1669" i="1"/>
  <c r="O672" i="5" s="1"/>
  <c r="J1670" i="1"/>
  <c r="O671" i="5" s="1"/>
  <c r="J1671" i="1"/>
  <c r="O670" i="5" s="1"/>
  <c r="J1672" i="1"/>
  <c r="O669" i="5" s="1"/>
  <c r="J1673" i="1"/>
  <c r="O668" i="5" s="1"/>
  <c r="J1674" i="1"/>
  <c r="O667" i="5" s="1"/>
  <c r="J1675" i="1"/>
  <c r="O666" i="5" s="1"/>
  <c r="J1676" i="1"/>
  <c r="O665" i="5" s="1"/>
  <c r="J1677" i="1"/>
  <c r="O664" i="5" s="1"/>
  <c r="J1678" i="1"/>
  <c r="O663" i="5" s="1"/>
  <c r="J1679" i="1"/>
  <c r="O662" i="5" s="1"/>
  <c r="J1680" i="1"/>
  <c r="O661" i="5" s="1"/>
  <c r="J1681" i="1"/>
  <c r="O660" i="5" s="1"/>
  <c r="J1682" i="1"/>
  <c r="O659" i="5" s="1"/>
  <c r="J1683" i="1"/>
  <c r="O658" i="5" s="1"/>
  <c r="J1684" i="1"/>
  <c r="O657" i="5" s="1"/>
  <c r="J1685" i="1"/>
  <c r="O656" i="5" s="1"/>
  <c r="J1686" i="1"/>
  <c r="O655" i="5" s="1"/>
  <c r="J1687" i="1"/>
  <c r="O654" i="5" s="1"/>
  <c r="J1688" i="1"/>
  <c r="O653" i="5" s="1"/>
  <c r="J1689" i="1"/>
  <c r="O652" i="5" s="1"/>
  <c r="J1690" i="1"/>
  <c r="O651" i="5" s="1"/>
  <c r="J1691" i="1"/>
  <c r="O650" i="5" s="1"/>
  <c r="J1692" i="1"/>
  <c r="O649" i="5" s="1"/>
  <c r="J1693" i="1"/>
  <c r="O648" i="5" s="1"/>
  <c r="J1694" i="1"/>
  <c r="O647" i="5" s="1"/>
  <c r="J1695" i="1"/>
  <c r="O646" i="5" s="1"/>
  <c r="J1696" i="1"/>
  <c r="O645" i="5" s="1"/>
  <c r="J1697" i="1"/>
  <c r="O644" i="5" s="1"/>
  <c r="J1698" i="1"/>
  <c r="O643" i="5" s="1"/>
  <c r="J1699" i="1"/>
  <c r="O642" i="5" s="1"/>
  <c r="J1700" i="1"/>
  <c r="O641" i="5" s="1"/>
  <c r="J1701" i="1"/>
  <c r="O640" i="5" s="1"/>
  <c r="J1702" i="1"/>
  <c r="O639" i="5" s="1"/>
  <c r="J1703" i="1"/>
  <c r="O638" i="5" s="1"/>
  <c r="J1704" i="1"/>
  <c r="O637" i="5" s="1"/>
  <c r="J1705" i="1"/>
  <c r="O636" i="5" s="1"/>
  <c r="J1706" i="1"/>
  <c r="O635" i="5" s="1"/>
  <c r="J1707" i="1"/>
  <c r="O634" i="5" s="1"/>
  <c r="J1708" i="1"/>
  <c r="O633" i="5" s="1"/>
  <c r="J1709" i="1"/>
  <c r="O632" i="5" s="1"/>
  <c r="J1710" i="1"/>
  <c r="O631" i="5" s="1"/>
  <c r="J1711" i="1"/>
  <c r="O630" i="5" s="1"/>
  <c r="J1712" i="1"/>
  <c r="O629" i="5" s="1"/>
  <c r="J1713" i="1"/>
  <c r="O628" i="5" s="1"/>
  <c r="J1714" i="1"/>
  <c r="O627" i="5" s="1"/>
  <c r="J1715" i="1"/>
  <c r="O626" i="5" s="1"/>
  <c r="J1716" i="1"/>
  <c r="O625" i="5" s="1"/>
  <c r="J1717" i="1"/>
  <c r="O624" i="5" s="1"/>
  <c r="J1718" i="1"/>
  <c r="O623" i="5" s="1"/>
  <c r="J1719" i="1"/>
  <c r="O622" i="5" s="1"/>
  <c r="J1720" i="1"/>
  <c r="O621" i="5" s="1"/>
  <c r="J1721" i="1"/>
  <c r="O620" i="5" s="1"/>
  <c r="J1722" i="1"/>
  <c r="O619" i="5" s="1"/>
  <c r="J1723" i="1"/>
  <c r="O618" i="5" s="1"/>
  <c r="J1724" i="1"/>
  <c r="O617" i="5" s="1"/>
  <c r="J1725" i="1"/>
  <c r="O616" i="5" s="1"/>
  <c r="J1726" i="1"/>
  <c r="O615" i="5" s="1"/>
  <c r="J1727" i="1"/>
  <c r="O614" i="5" s="1"/>
  <c r="J1728" i="1"/>
  <c r="O613" i="5" s="1"/>
  <c r="J1729" i="1"/>
  <c r="O612" i="5" s="1"/>
  <c r="J1730" i="1"/>
  <c r="O611" i="5" s="1"/>
  <c r="J1731" i="1"/>
  <c r="O610" i="5" s="1"/>
  <c r="J1732" i="1"/>
  <c r="O609" i="5" s="1"/>
  <c r="J1733" i="1"/>
  <c r="O608" i="5" s="1"/>
  <c r="J1734" i="1"/>
  <c r="O607" i="5" s="1"/>
  <c r="J1735" i="1"/>
  <c r="O606" i="5" s="1"/>
  <c r="J1736" i="1"/>
  <c r="O605" i="5" s="1"/>
  <c r="J1737" i="1"/>
  <c r="O604" i="5" s="1"/>
  <c r="J1738" i="1"/>
  <c r="O603" i="5" s="1"/>
  <c r="J1739" i="1"/>
  <c r="O602" i="5" s="1"/>
  <c r="J1740" i="1"/>
  <c r="O601" i="5" s="1"/>
  <c r="J1741" i="1"/>
  <c r="O600" i="5" s="1"/>
  <c r="J1742" i="1"/>
  <c r="O599" i="5" s="1"/>
  <c r="J1743" i="1"/>
  <c r="O598" i="5" s="1"/>
  <c r="J1744" i="1"/>
  <c r="O597" i="5" s="1"/>
  <c r="J1745" i="1"/>
  <c r="O596" i="5" s="1"/>
  <c r="J1746" i="1"/>
  <c r="O595" i="5" s="1"/>
  <c r="J1747" i="1"/>
  <c r="O594" i="5" s="1"/>
  <c r="J1748" i="1"/>
  <c r="O593" i="5" s="1"/>
  <c r="J1749" i="1"/>
  <c r="O592" i="5" s="1"/>
  <c r="J1750" i="1"/>
  <c r="O591" i="5" s="1"/>
  <c r="J1751" i="1"/>
  <c r="O590" i="5" s="1"/>
  <c r="J1752" i="1"/>
  <c r="O589" i="5" s="1"/>
  <c r="J1753" i="1"/>
  <c r="O588" i="5" s="1"/>
  <c r="J1754" i="1"/>
  <c r="O587" i="5" s="1"/>
  <c r="J1755" i="1"/>
  <c r="O586" i="5" s="1"/>
  <c r="J1756" i="1"/>
  <c r="O585" i="5" s="1"/>
  <c r="J1757" i="1"/>
  <c r="O584" i="5" s="1"/>
  <c r="J1758" i="1"/>
  <c r="O583" i="5" s="1"/>
  <c r="J1759" i="1"/>
  <c r="O582" i="5" s="1"/>
  <c r="J1760" i="1"/>
  <c r="O581" i="5" s="1"/>
  <c r="J1761" i="1"/>
  <c r="O580" i="5" s="1"/>
  <c r="J1762" i="1"/>
  <c r="O579" i="5" s="1"/>
  <c r="J1763" i="1"/>
  <c r="O578" i="5" s="1"/>
  <c r="J1764" i="1"/>
  <c r="O577" i="5" s="1"/>
  <c r="J1765" i="1"/>
  <c r="O576" i="5" s="1"/>
  <c r="J1766" i="1"/>
  <c r="O575" i="5" s="1"/>
  <c r="J1767" i="1"/>
  <c r="O574" i="5" s="1"/>
  <c r="J1768" i="1"/>
  <c r="O573" i="5" s="1"/>
  <c r="J1769" i="1"/>
  <c r="O572" i="5" s="1"/>
  <c r="J1770" i="1"/>
  <c r="O571" i="5" s="1"/>
  <c r="J1771" i="1"/>
  <c r="O570" i="5" s="1"/>
  <c r="J1772" i="1"/>
  <c r="O569" i="5" s="1"/>
  <c r="J1773" i="1"/>
  <c r="O568" i="5" s="1"/>
  <c r="J1774" i="1"/>
  <c r="O567" i="5" s="1"/>
  <c r="J1775" i="1"/>
  <c r="O566" i="5" s="1"/>
  <c r="J1776" i="1"/>
  <c r="O565" i="5" s="1"/>
  <c r="J1777" i="1"/>
  <c r="O564" i="5" s="1"/>
  <c r="J1778" i="1"/>
  <c r="O563" i="5" s="1"/>
  <c r="J1779" i="1"/>
  <c r="O562" i="5" s="1"/>
  <c r="J1780" i="1"/>
  <c r="O561" i="5" s="1"/>
  <c r="J1781" i="1"/>
  <c r="O560" i="5" s="1"/>
  <c r="J1782" i="1"/>
  <c r="O559" i="5" s="1"/>
  <c r="J1783" i="1"/>
  <c r="O558" i="5" s="1"/>
  <c r="J1784" i="1"/>
  <c r="O557" i="5" s="1"/>
  <c r="J1785" i="1"/>
  <c r="O556" i="5" s="1"/>
  <c r="J1786" i="1"/>
  <c r="O555" i="5" s="1"/>
  <c r="J1787" i="1"/>
  <c r="O554" i="5" s="1"/>
  <c r="J1788" i="1"/>
  <c r="O553" i="5" s="1"/>
  <c r="J1789" i="1"/>
  <c r="O552" i="5" s="1"/>
  <c r="J1790" i="1"/>
  <c r="O551" i="5" s="1"/>
  <c r="J1791" i="1"/>
  <c r="O550" i="5" s="1"/>
  <c r="J1792" i="1"/>
  <c r="O549" i="5" s="1"/>
  <c r="J1793" i="1"/>
  <c r="O548" i="5" s="1"/>
  <c r="J1794" i="1"/>
  <c r="O547" i="5" s="1"/>
  <c r="J1795" i="1"/>
  <c r="O546" i="5" s="1"/>
  <c r="J1796" i="1"/>
  <c r="O545" i="5" s="1"/>
  <c r="J1797" i="1"/>
  <c r="O544" i="5" s="1"/>
  <c r="J1798" i="1"/>
  <c r="O543" i="5" s="1"/>
  <c r="J1799" i="1"/>
  <c r="O542" i="5" s="1"/>
  <c r="J1800" i="1"/>
  <c r="O541" i="5" s="1"/>
  <c r="J1801" i="1"/>
  <c r="O540" i="5" s="1"/>
  <c r="J1802" i="1"/>
  <c r="O539" i="5" s="1"/>
  <c r="J1803" i="1"/>
  <c r="O538" i="5" s="1"/>
  <c r="J1804" i="1"/>
  <c r="O537" i="5" s="1"/>
  <c r="J1805" i="1"/>
  <c r="O536" i="5" s="1"/>
  <c r="J1806" i="1"/>
  <c r="O535" i="5" s="1"/>
  <c r="J1807" i="1"/>
  <c r="O534" i="5" s="1"/>
  <c r="J1808" i="1"/>
  <c r="O533" i="5" s="1"/>
  <c r="J1809" i="1"/>
  <c r="O532" i="5" s="1"/>
  <c r="J1810" i="1"/>
  <c r="O531" i="5" s="1"/>
  <c r="J1811" i="1"/>
  <c r="O530" i="5" s="1"/>
  <c r="J1812" i="1"/>
  <c r="O529" i="5" s="1"/>
  <c r="J1813" i="1"/>
  <c r="O528" i="5" s="1"/>
  <c r="J1814" i="1"/>
  <c r="O527" i="5" s="1"/>
  <c r="J1815" i="1"/>
  <c r="O526" i="5" s="1"/>
  <c r="J1816" i="1"/>
  <c r="O525" i="5" s="1"/>
  <c r="J1817" i="1"/>
  <c r="O524" i="5" s="1"/>
  <c r="J1818" i="1"/>
  <c r="O523" i="5" s="1"/>
  <c r="J1819" i="1"/>
  <c r="O522" i="5" s="1"/>
  <c r="J1820" i="1"/>
  <c r="O521" i="5" s="1"/>
  <c r="J1821" i="1"/>
  <c r="O520" i="5" s="1"/>
  <c r="J1822" i="1"/>
  <c r="O519" i="5" s="1"/>
  <c r="J1823" i="1"/>
  <c r="O518" i="5" s="1"/>
  <c r="J1824" i="1"/>
  <c r="O517" i="5" s="1"/>
  <c r="J1825" i="1"/>
  <c r="O516" i="5" s="1"/>
  <c r="J1826" i="1"/>
  <c r="O515" i="5" s="1"/>
  <c r="J1827" i="1"/>
  <c r="O514" i="5" s="1"/>
  <c r="J1828" i="1"/>
  <c r="O513" i="5" s="1"/>
  <c r="J1829" i="1"/>
  <c r="O512" i="5" s="1"/>
  <c r="J1830" i="1"/>
  <c r="O511" i="5" s="1"/>
  <c r="J1831" i="1"/>
  <c r="O510" i="5" s="1"/>
  <c r="J1832" i="1"/>
  <c r="O509" i="5" s="1"/>
  <c r="J1833" i="1"/>
  <c r="O508" i="5" s="1"/>
  <c r="J1834" i="1"/>
  <c r="O507" i="5" s="1"/>
  <c r="J1835" i="1"/>
  <c r="O506" i="5" s="1"/>
  <c r="J1836" i="1"/>
  <c r="O505" i="5" s="1"/>
  <c r="J1837" i="1"/>
  <c r="O504" i="5" s="1"/>
  <c r="J1838" i="1"/>
  <c r="O503" i="5" s="1"/>
  <c r="J1839" i="1"/>
  <c r="O502" i="5" s="1"/>
  <c r="J1840" i="1"/>
  <c r="O501" i="5" s="1"/>
  <c r="J1841" i="1"/>
  <c r="O500" i="5" s="1"/>
  <c r="J1842" i="1"/>
  <c r="O499" i="5" s="1"/>
  <c r="J1843" i="1"/>
  <c r="O498" i="5" s="1"/>
  <c r="J1844" i="1"/>
  <c r="O497" i="5" s="1"/>
  <c r="J1845" i="1"/>
  <c r="O496" i="5" s="1"/>
  <c r="J1846" i="1"/>
  <c r="O495" i="5" s="1"/>
  <c r="J1847" i="1"/>
  <c r="O494" i="5" s="1"/>
  <c r="J1848" i="1"/>
  <c r="O493" i="5" s="1"/>
  <c r="J1849" i="1"/>
  <c r="O492" i="5" s="1"/>
  <c r="J1850" i="1"/>
  <c r="O491" i="5" s="1"/>
  <c r="J1851" i="1"/>
  <c r="O490" i="5" s="1"/>
  <c r="J1852" i="1"/>
  <c r="O489" i="5" s="1"/>
  <c r="J1853" i="1"/>
  <c r="O488" i="5" s="1"/>
  <c r="J1854" i="1"/>
  <c r="O487" i="5" s="1"/>
  <c r="J1855" i="1"/>
  <c r="O486" i="5" s="1"/>
  <c r="J1856" i="1"/>
  <c r="O485" i="5" s="1"/>
  <c r="J1857" i="1"/>
  <c r="O484" i="5" s="1"/>
  <c r="J1858" i="1"/>
  <c r="O483" i="5" s="1"/>
  <c r="J1859" i="1"/>
  <c r="O482" i="5" s="1"/>
  <c r="J1860" i="1"/>
  <c r="O481" i="5" s="1"/>
  <c r="J1861" i="1"/>
  <c r="O480" i="5" s="1"/>
  <c r="J1862" i="1"/>
  <c r="O479" i="5" s="1"/>
  <c r="J1863" i="1"/>
  <c r="O478" i="5" s="1"/>
  <c r="J1864" i="1"/>
  <c r="O477" i="5" s="1"/>
  <c r="J1865" i="1"/>
  <c r="J1866" i="1"/>
  <c r="O476" i="5" s="1"/>
  <c r="J1867" i="1"/>
  <c r="O475" i="5" s="1"/>
  <c r="J1868" i="1"/>
  <c r="O474" i="5" s="1"/>
  <c r="J1869" i="1"/>
  <c r="O473" i="5" s="1"/>
  <c r="J1870" i="1"/>
  <c r="O472" i="5" s="1"/>
  <c r="J1871" i="1"/>
  <c r="O471" i="5" s="1"/>
  <c r="J1872" i="1"/>
  <c r="O470" i="5" s="1"/>
  <c r="J1873" i="1"/>
  <c r="O469" i="5" s="1"/>
  <c r="J1874" i="1"/>
  <c r="O468" i="5" s="1"/>
  <c r="J1875" i="1"/>
  <c r="O467" i="5" s="1"/>
  <c r="J1876" i="1"/>
  <c r="O466" i="5" s="1"/>
  <c r="J1877" i="1"/>
  <c r="O465" i="5" s="1"/>
  <c r="J1878" i="1"/>
  <c r="O464" i="5" s="1"/>
  <c r="J1879" i="1"/>
  <c r="O463" i="5" s="1"/>
  <c r="J1880" i="1"/>
  <c r="O462" i="5" s="1"/>
  <c r="J1881" i="1"/>
  <c r="O461" i="5" s="1"/>
  <c r="J1882" i="1"/>
  <c r="O460" i="5" s="1"/>
  <c r="J1883" i="1"/>
  <c r="O459" i="5" s="1"/>
  <c r="J1884" i="1"/>
  <c r="O458" i="5" s="1"/>
  <c r="J1885" i="1"/>
  <c r="O457" i="5" s="1"/>
  <c r="J1886" i="1"/>
  <c r="O456" i="5" s="1"/>
  <c r="J1887" i="1"/>
  <c r="O455" i="5" s="1"/>
  <c r="J1888" i="1"/>
  <c r="O454" i="5" s="1"/>
  <c r="J1889" i="1"/>
  <c r="O453" i="5" s="1"/>
  <c r="J1890" i="1"/>
  <c r="O452" i="5" s="1"/>
  <c r="J1891" i="1"/>
  <c r="O451" i="5" s="1"/>
  <c r="J1892" i="1"/>
  <c r="O450" i="5" s="1"/>
  <c r="J1893" i="1"/>
  <c r="O449" i="5" s="1"/>
  <c r="J1894" i="1"/>
  <c r="O448" i="5" s="1"/>
  <c r="J1895" i="1"/>
  <c r="O447" i="5" s="1"/>
  <c r="J1896" i="1"/>
  <c r="O446" i="5" s="1"/>
  <c r="J1897" i="1"/>
  <c r="O445" i="5" s="1"/>
  <c r="J1898" i="1"/>
  <c r="O444" i="5" s="1"/>
  <c r="J1899" i="1"/>
  <c r="O443" i="5" s="1"/>
  <c r="J1900" i="1"/>
  <c r="O442" i="5" s="1"/>
  <c r="J1901" i="1"/>
  <c r="O441" i="5" s="1"/>
  <c r="J1902" i="1"/>
  <c r="O440" i="5" s="1"/>
  <c r="J1903" i="1"/>
  <c r="O439" i="5" s="1"/>
  <c r="J1904" i="1"/>
  <c r="O438" i="5" s="1"/>
  <c r="J1905" i="1"/>
  <c r="O437" i="5" s="1"/>
  <c r="J1906" i="1"/>
  <c r="O436" i="5" s="1"/>
  <c r="J1907" i="1"/>
  <c r="O435" i="5" s="1"/>
  <c r="J1908" i="1"/>
  <c r="O434" i="5" s="1"/>
  <c r="J1909" i="1"/>
  <c r="O433" i="5" s="1"/>
  <c r="J1910" i="1"/>
  <c r="O432" i="5" s="1"/>
  <c r="J1911" i="1"/>
  <c r="O431" i="5" s="1"/>
  <c r="J1912" i="1"/>
  <c r="O430" i="5" s="1"/>
  <c r="J1913" i="1"/>
  <c r="O429" i="5" s="1"/>
  <c r="J1914" i="1"/>
  <c r="O428" i="5" s="1"/>
  <c r="J1915" i="1"/>
  <c r="O427" i="5" s="1"/>
  <c r="J1916" i="1"/>
  <c r="O426" i="5" s="1"/>
  <c r="J1917" i="1"/>
  <c r="O425" i="5" s="1"/>
  <c r="J1918" i="1"/>
  <c r="O424" i="5" s="1"/>
  <c r="J1919" i="1"/>
  <c r="O423" i="5" s="1"/>
  <c r="J1920" i="1"/>
  <c r="O422" i="5" s="1"/>
  <c r="J1921" i="1"/>
  <c r="O421" i="5" s="1"/>
  <c r="J1922" i="1"/>
  <c r="O420" i="5" s="1"/>
  <c r="J1923" i="1"/>
  <c r="O419" i="5" s="1"/>
  <c r="J1924" i="1"/>
  <c r="O418" i="5" s="1"/>
  <c r="J1925" i="1"/>
  <c r="O417" i="5" s="1"/>
  <c r="J1926" i="1"/>
  <c r="O416" i="5" s="1"/>
  <c r="J1927" i="1"/>
  <c r="O415" i="5" s="1"/>
  <c r="J1928" i="1"/>
  <c r="O414" i="5" s="1"/>
  <c r="J1929" i="1"/>
  <c r="O413" i="5" s="1"/>
  <c r="J1930" i="1"/>
  <c r="O412" i="5" s="1"/>
  <c r="J1931" i="1"/>
  <c r="O411" i="5" s="1"/>
  <c r="J1932" i="1"/>
  <c r="O410" i="5" s="1"/>
  <c r="J1933" i="1"/>
  <c r="O409" i="5" s="1"/>
  <c r="J1934" i="1"/>
  <c r="O408" i="5" s="1"/>
  <c r="J1935" i="1"/>
  <c r="O407" i="5" s="1"/>
  <c r="J1936" i="1"/>
  <c r="O406" i="5" s="1"/>
  <c r="J1937" i="1"/>
  <c r="O405" i="5" s="1"/>
  <c r="J1938" i="1"/>
  <c r="O404" i="5" s="1"/>
  <c r="J1939" i="1"/>
  <c r="O403" i="5" s="1"/>
  <c r="J1940" i="1"/>
  <c r="O402" i="5" s="1"/>
  <c r="J1941" i="1"/>
  <c r="O401" i="5" s="1"/>
  <c r="J1942" i="1"/>
  <c r="O400" i="5" s="1"/>
  <c r="J1943" i="1"/>
  <c r="O399" i="5" s="1"/>
  <c r="J1944" i="1"/>
  <c r="O398" i="5" s="1"/>
  <c r="J1945" i="1"/>
  <c r="O397" i="5" s="1"/>
  <c r="J1946" i="1"/>
  <c r="O396" i="5" s="1"/>
  <c r="J1947" i="1"/>
  <c r="O395" i="5" s="1"/>
  <c r="J1948" i="1"/>
  <c r="O394" i="5" s="1"/>
  <c r="J1949" i="1"/>
  <c r="O393" i="5" s="1"/>
  <c r="J1950" i="1"/>
  <c r="O392" i="5" s="1"/>
  <c r="J1951" i="1"/>
  <c r="O391" i="5" s="1"/>
  <c r="J1952" i="1"/>
  <c r="O390" i="5" s="1"/>
  <c r="J1953" i="1"/>
  <c r="O389" i="5" s="1"/>
  <c r="J1954" i="1"/>
  <c r="O388" i="5" s="1"/>
  <c r="J1955" i="1"/>
  <c r="O387" i="5" s="1"/>
  <c r="J1956" i="1"/>
  <c r="O386" i="5" s="1"/>
  <c r="J1957" i="1"/>
  <c r="O385" i="5" s="1"/>
  <c r="J1958" i="1"/>
  <c r="O384" i="5" s="1"/>
  <c r="J1959" i="1"/>
  <c r="O383" i="5" s="1"/>
  <c r="J1960" i="1"/>
  <c r="O382" i="5" s="1"/>
  <c r="J1961" i="1"/>
  <c r="O381" i="5" s="1"/>
  <c r="J1962" i="1"/>
  <c r="O380" i="5" s="1"/>
  <c r="J1963" i="1"/>
  <c r="O379" i="5" s="1"/>
  <c r="J1964" i="1"/>
  <c r="O378" i="5" s="1"/>
  <c r="J1965" i="1"/>
  <c r="O377" i="5" s="1"/>
  <c r="J1966" i="1"/>
  <c r="O376" i="5" s="1"/>
  <c r="J1967" i="1"/>
  <c r="O375" i="5" s="1"/>
  <c r="J1968" i="1"/>
  <c r="O374" i="5" s="1"/>
  <c r="J1969" i="1"/>
  <c r="O373" i="5" s="1"/>
  <c r="J1970" i="1"/>
  <c r="O372" i="5" s="1"/>
  <c r="J1971" i="1"/>
  <c r="O371" i="5" s="1"/>
  <c r="J1972" i="1"/>
  <c r="O370" i="5" s="1"/>
  <c r="J1973" i="1"/>
  <c r="O369" i="5" s="1"/>
  <c r="J1974" i="1"/>
  <c r="O368" i="5" s="1"/>
  <c r="J1975" i="1"/>
  <c r="O367" i="5" s="1"/>
  <c r="J1976" i="1"/>
  <c r="O366" i="5" s="1"/>
  <c r="J1977" i="1"/>
  <c r="O365" i="5" s="1"/>
  <c r="J1978" i="1"/>
  <c r="O364" i="5" s="1"/>
  <c r="J1979" i="1"/>
  <c r="O363" i="5" s="1"/>
  <c r="J1980" i="1"/>
  <c r="O362" i="5" s="1"/>
  <c r="J1981" i="1"/>
  <c r="O361" i="5" s="1"/>
  <c r="J1982" i="1"/>
  <c r="O360" i="5" s="1"/>
  <c r="J1983" i="1"/>
  <c r="O359" i="5" s="1"/>
  <c r="J1984" i="1"/>
  <c r="O358" i="5" s="1"/>
  <c r="J1985" i="1"/>
  <c r="O357" i="5" s="1"/>
  <c r="J1986" i="1"/>
  <c r="O356" i="5" s="1"/>
  <c r="J1987" i="1"/>
  <c r="O355" i="5" s="1"/>
  <c r="J1988" i="1"/>
  <c r="O354" i="5" s="1"/>
  <c r="J1989" i="1"/>
  <c r="O353" i="5" s="1"/>
  <c r="J1990" i="1"/>
  <c r="O352" i="5" s="1"/>
  <c r="J1991" i="1"/>
  <c r="O351" i="5" s="1"/>
  <c r="J1992" i="1"/>
  <c r="O350" i="5" s="1"/>
  <c r="J1993" i="1"/>
  <c r="O349" i="5" s="1"/>
  <c r="J1994" i="1"/>
  <c r="O348" i="5" s="1"/>
  <c r="J1995" i="1"/>
  <c r="O347" i="5" s="1"/>
  <c r="J1996" i="1"/>
  <c r="O346" i="5" s="1"/>
  <c r="J1997" i="1"/>
  <c r="O345" i="5" s="1"/>
  <c r="J1998" i="1"/>
  <c r="O344" i="5" s="1"/>
  <c r="J1999" i="1"/>
  <c r="O343" i="5" s="1"/>
  <c r="J2000" i="1"/>
  <c r="O342" i="5" s="1"/>
  <c r="J2001" i="1"/>
  <c r="O341" i="5" s="1"/>
  <c r="J2002" i="1"/>
  <c r="O340" i="5" s="1"/>
  <c r="J2003" i="1"/>
  <c r="O339" i="5" s="1"/>
  <c r="J2004" i="1"/>
  <c r="O338" i="5" s="1"/>
  <c r="J2005" i="1"/>
  <c r="O337" i="5" s="1"/>
  <c r="J2006" i="1"/>
  <c r="O336" i="5" s="1"/>
  <c r="J2007" i="1"/>
  <c r="O335" i="5" s="1"/>
  <c r="J2008" i="1"/>
  <c r="O334" i="5" s="1"/>
  <c r="J2009" i="1"/>
  <c r="O333" i="5" s="1"/>
  <c r="J2010" i="1"/>
  <c r="O332" i="5" s="1"/>
  <c r="J2011" i="1"/>
  <c r="O331" i="5" s="1"/>
  <c r="J2012" i="1"/>
  <c r="O330" i="5" s="1"/>
  <c r="J2013" i="1"/>
  <c r="O329" i="5" s="1"/>
  <c r="J2014" i="1"/>
  <c r="O328" i="5" s="1"/>
  <c r="J2015" i="1"/>
  <c r="O327" i="5" s="1"/>
  <c r="J2016" i="1"/>
  <c r="O326" i="5" s="1"/>
  <c r="J2017" i="1"/>
  <c r="O325" i="5" s="1"/>
  <c r="J2018" i="1"/>
  <c r="O324" i="5" s="1"/>
  <c r="J2019" i="1"/>
  <c r="O323" i="5" s="1"/>
  <c r="J2020" i="1"/>
  <c r="O322" i="5" s="1"/>
  <c r="J2021" i="1"/>
  <c r="O321" i="5" s="1"/>
  <c r="J2022" i="1"/>
  <c r="O320" i="5" s="1"/>
  <c r="J2023" i="1"/>
  <c r="O319" i="5" s="1"/>
  <c r="J2024" i="1"/>
  <c r="O318" i="5" s="1"/>
  <c r="J2025" i="1"/>
  <c r="O317" i="5" s="1"/>
  <c r="J2026" i="1"/>
  <c r="O316" i="5" s="1"/>
  <c r="J2027" i="1"/>
  <c r="O315" i="5" s="1"/>
  <c r="J2028" i="1"/>
  <c r="O314" i="5" s="1"/>
  <c r="J2029" i="1"/>
  <c r="O313" i="5" s="1"/>
  <c r="J2030" i="1"/>
  <c r="O312" i="5" s="1"/>
  <c r="J2031" i="1"/>
  <c r="O311" i="5" s="1"/>
  <c r="J2032" i="1"/>
  <c r="O310" i="5" s="1"/>
  <c r="J2033" i="1"/>
  <c r="O309" i="5" s="1"/>
  <c r="J2034" i="1"/>
  <c r="O308" i="5" s="1"/>
  <c r="J2035" i="1"/>
  <c r="O307" i="5" s="1"/>
  <c r="J2036" i="1"/>
  <c r="O306" i="5" s="1"/>
  <c r="J2037" i="1"/>
  <c r="O305" i="5" s="1"/>
  <c r="J2038" i="1"/>
  <c r="O304" i="5" s="1"/>
  <c r="J2039" i="1"/>
  <c r="O303" i="5" s="1"/>
  <c r="J2040" i="1"/>
  <c r="O302" i="5" s="1"/>
  <c r="J2041" i="1"/>
  <c r="O301" i="5" s="1"/>
  <c r="J2042" i="1"/>
  <c r="O300" i="5" s="1"/>
  <c r="J2043" i="1"/>
  <c r="O299" i="5" s="1"/>
  <c r="J2044" i="1"/>
  <c r="O298" i="5" s="1"/>
  <c r="J2045" i="1"/>
  <c r="O297" i="5" s="1"/>
  <c r="J2046" i="1"/>
  <c r="O296" i="5" s="1"/>
  <c r="J2047" i="1"/>
  <c r="O295" i="5" s="1"/>
  <c r="J2048" i="1"/>
  <c r="O294" i="5" s="1"/>
  <c r="J2049" i="1"/>
  <c r="O293" i="5" s="1"/>
  <c r="J2050" i="1"/>
  <c r="O292" i="5" s="1"/>
  <c r="J2051" i="1"/>
  <c r="O291" i="5" s="1"/>
  <c r="J2052" i="1"/>
  <c r="O290" i="5" s="1"/>
  <c r="J2053" i="1"/>
  <c r="O289" i="5" s="1"/>
  <c r="J2054" i="1"/>
  <c r="O288" i="5" s="1"/>
  <c r="J2055" i="1"/>
  <c r="O287" i="5" s="1"/>
  <c r="J2056" i="1"/>
  <c r="O286" i="5" s="1"/>
  <c r="J2057" i="1"/>
  <c r="O285" i="5" s="1"/>
  <c r="J2058" i="1"/>
  <c r="O284" i="5" s="1"/>
  <c r="J2059" i="1"/>
  <c r="O283" i="5" s="1"/>
  <c r="J2060" i="1"/>
  <c r="O282" i="5" s="1"/>
  <c r="J2061" i="1"/>
  <c r="O281" i="5" s="1"/>
  <c r="J2062" i="1"/>
  <c r="O280" i="5" s="1"/>
  <c r="J2063" i="1"/>
  <c r="O279" i="5" s="1"/>
  <c r="J2064" i="1"/>
  <c r="O278" i="5" s="1"/>
  <c r="J2065" i="1"/>
  <c r="O277" i="5" s="1"/>
  <c r="J2066" i="1"/>
  <c r="O276" i="5" s="1"/>
  <c r="J2067" i="1"/>
  <c r="O275" i="5" s="1"/>
  <c r="J2068" i="1"/>
  <c r="O274" i="5" s="1"/>
  <c r="J2069" i="1"/>
  <c r="O273" i="5" s="1"/>
  <c r="J2070" i="1"/>
  <c r="O272" i="5" s="1"/>
  <c r="J2071" i="1"/>
  <c r="O271" i="5" s="1"/>
  <c r="J2072" i="1"/>
  <c r="O270" i="5" s="1"/>
  <c r="J2073" i="1"/>
  <c r="O269" i="5" s="1"/>
  <c r="J2074" i="1"/>
  <c r="O268" i="5" s="1"/>
  <c r="J2075" i="1"/>
  <c r="O267" i="5" s="1"/>
  <c r="J2076" i="1"/>
  <c r="O266" i="5" s="1"/>
  <c r="J2077" i="1"/>
  <c r="O265" i="5" s="1"/>
  <c r="J2078" i="1"/>
  <c r="O264" i="5" s="1"/>
  <c r="J2079" i="1"/>
  <c r="O263" i="5" s="1"/>
  <c r="J2080" i="1"/>
  <c r="O262" i="5" s="1"/>
  <c r="J2081" i="1"/>
  <c r="O261" i="5" s="1"/>
  <c r="J2082" i="1"/>
  <c r="O260" i="5" s="1"/>
  <c r="J2083" i="1"/>
  <c r="O259" i="5" s="1"/>
  <c r="J2084" i="1"/>
  <c r="O258" i="5" s="1"/>
  <c r="J2085" i="1"/>
  <c r="O257" i="5" s="1"/>
  <c r="J2086" i="1"/>
  <c r="O256" i="5" s="1"/>
  <c r="J2087" i="1"/>
  <c r="O255" i="5" s="1"/>
  <c r="J2088" i="1"/>
  <c r="O254" i="5" s="1"/>
  <c r="J2089" i="1"/>
  <c r="O253" i="5" s="1"/>
  <c r="J2090" i="1"/>
  <c r="O252" i="5" s="1"/>
  <c r="J2091" i="1"/>
  <c r="O251" i="5" s="1"/>
  <c r="J2092" i="1"/>
  <c r="O250" i="5" s="1"/>
  <c r="J2093" i="1"/>
  <c r="O249" i="5" s="1"/>
  <c r="J2094" i="1"/>
  <c r="O248" i="5" s="1"/>
  <c r="J2095" i="1"/>
  <c r="O247" i="5" s="1"/>
  <c r="J2096" i="1"/>
  <c r="O246" i="5" s="1"/>
  <c r="J2097" i="1"/>
  <c r="O245" i="5" s="1"/>
  <c r="J2098" i="1"/>
  <c r="O244" i="5" s="1"/>
  <c r="J2099" i="1"/>
  <c r="O243" i="5" s="1"/>
  <c r="J2100" i="1"/>
  <c r="J2101" i="1"/>
  <c r="O242" i="5" s="1"/>
  <c r="J2102" i="1"/>
  <c r="O241" i="5" s="1"/>
  <c r="J2103" i="1"/>
  <c r="O240" i="5" s="1"/>
  <c r="J2104" i="1"/>
  <c r="O239" i="5" s="1"/>
  <c r="J2105" i="1"/>
  <c r="O238" i="5" s="1"/>
  <c r="J2106" i="1"/>
  <c r="O237" i="5" s="1"/>
  <c r="J2107" i="1"/>
  <c r="O236" i="5" s="1"/>
  <c r="J2108" i="1"/>
  <c r="O235" i="5" s="1"/>
  <c r="J2109" i="1"/>
  <c r="O234" i="5" s="1"/>
  <c r="J2110" i="1"/>
  <c r="O233" i="5" s="1"/>
  <c r="J2111" i="1"/>
  <c r="O232" i="5" s="1"/>
  <c r="J2112" i="1"/>
  <c r="O231" i="5" s="1"/>
  <c r="J2113" i="1"/>
  <c r="O230" i="5" s="1"/>
  <c r="J2114" i="1"/>
  <c r="O229" i="5" s="1"/>
  <c r="J2115" i="1"/>
  <c r="O228" i="5" s="1"/>
  <c r="J2116" i="1"/>
  <c r="O227" i="5" s="1"/>
  <c r="J2117" i="1"/>
  <c r="O226" i="5" s="1"/>
  <c r="J2118" i="1"/>
  <c r="O225" i="5" s="1"/>
  <c r="J2119" i="1"/>
  <c r="O224" i="5" s="1"/>
  <c r="J2120" i="1"/>
  <c r="O223" i="5" s="1"/>
  <c r="J2121" i="1"/>
  <c r="O222" i="5" s="1"/>
  <c r="J2122" i="1"/>
  <c r="O221" i="5" s="1"/>
  <c r="J2123" i="1"/>
  <c r="O220" i="5" s="1"/>
  <c r="J2124" i="1"/>
  <c r="O219" i="5" s="1"/>
  <c r="J2125" i="1"/>
  <c r="O218" i="5" s="1"/>
  <c r="J2126" i="1"/>
  <c r="O217" i="5" s="1"/>
  <c r="J2127" i="1"/>
  <c r="O216" i="5" s="1"/>
  <c r="J2128" i="1"/>
  <c r="O215" i="5" s="1"/>
  <c r="J2129" i="1"/>
  <c r="O214" i="5" s="1"/>
  <c r="J2130" i="1"/>
  <c r="O213" i="5" s="1"/>
  <c r="J2131" i="1"/>
  <c r="J2132" i="1"/>
  <c r="O212" i="5" s="1"/>
  <c r="J2133" i="1"/>
  <c r="O211" i="5" s="1"/>
  <c r="J2134" i="1"/>
  <c r="O210" i="5" s="1"/>
  <c r="J2135" i="1"/>
  <c r="O209" i="5" s="1"/>
  <c r="J2136" i="1"/>
  <c r="O208" i="5" s="1"/>
  <c r="J2137" i="1"/>
  <c r="O207" i="5" s="1"/>
  <c r="J2138" i="1"/>
  <c r="O206" i="5" s="1"/>
  <c r="J2139" i="1"/>
  <c r="O205" i="5" s="1"/>
  <c r="J2140" i="1"/>
  <c r="O204" i="5" s="1"/>
  <c r="J2141" i="1"/>
  <c r="O203" i="5" s="1"/>
  <c r="J2142" i="1"/>
  <c r="O202" i="5" s="1"/>
  <c r="J2143" i="1"/>
  <c r="O201" i="5" s="1"/>
  <c r="J2144" i="1"/>
  <c r="O200" i="5" s="1"/>
  <c r="J2145" i="1"/>
  <c r="O199" i="5" s="1"/>
  <c r="J2146" i="1"/>
  <c r="O198" i="5" s="1"/>
  <c r="J2147" i="1"/>
  <c r="O197" i="5" s="1"/>
  <c r="J2148" i="1"/>
  <c r="O196" i="5" s="1"/>
  <c r="J2149" i="1"/>
  <c r="O195" i="5" s="1"/>
  <c r="J2150" i="1"/>
  <c r="O194" i="5" s="1"/>
  <c r="J2151" i="1"/>
  <c r="O193" i="5" s="1"/>
  <c r="J2152" i="1"/>
  <c r="O192" i="5" s="1"/>
  <c r="J2153" i="1"/>
  <c r="O191" i="5" s="1"/>
  <c r="J2154" i="1"/>
  <c r="O190" i="5" s="1"/>
  <c r="J2155" i="1"/>
  <c r="O189" i="5" s="1"/>
  <c r="J2156" i="1"/>
  <c r="O188" i="5" s="1"/>
  <c r="J2157" i="1"/>
  <c r="O187" i="5" s="1"/>
  <c r="J2158" i="1"/>
  <c r="O186" i="5" s="1"/>
  <c r="J2159" i="1"/>
  <c r="O185" i="5" s="1"/>
  <c r="J2160" i="1"/>
  <c r="J2161" i="1"/>
  <c r="O184" i="5" s="1"/>
  <c r="J2162" i="1"/>
  <c r="O183" i="5" s="1"/>
  <c r="J2163" i="1"/>
  <c r="O182" i="5" s="1"/>
  <c r="J2164" i="1"/>
  <c r="O181" i="5" s="1"/>
  <c r="J2165" i="1"/>
  <c r="O180" i="5" s="1"/>
  <c r="J2166" i="1"/>
  <c r="O179" i="5" s="1"/>
  <c r="J2167" i="1"/>
  <c r="O178" i="5" s="1"/>
  <c r="J2168" i="1"/>
  <c r="O177" i="5" s="1"/>
  <c r="J2169" i="1"/>
  <c r="O176" i="5" s="1"/>
  <c r="J2170" i="1"/>
  <c r="O175" i="5" s="1"/>
  <c r="J2171" i="1"/>
  <c r="O174" i="5" s="1"/>
  <c r="J2172" i="1"/>
  <c r="O173" i="5" s="1"/>
  <c r="J2173" i="1"/>
  <c r="O172" i="5" s="1"/>
  <c r="J2174" i="1"/>
  <c r="O171" i="5" s="1"/>
  <c r="J2175" i="1"/>
  <c r="O170" i="5" s="1"/>
  <c r="J2176" i="1"/>
  <c r="O169" i="5" s="1"/>
  <c r="J2177" i="1"/>
  <c r="O168" i="5" s="1"/>
  <c r="J2178" i="1"/>
  <c r="O167" i="5" s="1"/>
  <c r="J2179" i="1"/>
  <c r="O166" i="5" s="1"/>
  <c r="J2180" i="1"/>
  <c r="O165" i="5" s="1"/>
  <c r="J2181" i="1"/>
  <c r="O164" i="5" s="1"/>
  <c r="J2182" i="1"/>
  <c r="O163" i="5" s="1"/>
  <c r="J2183" i="1"/>
  <c r="O162" i="5" s="1"/>
  <c r="J2184" i="1"/>
  <c r="O161" i="5" s="1"/>
  <c r="J2185" i="1"/>
  <c r="O160" i="5" s="1"/>
  <c r="J2186" i="1"/>
  <c r="O159" i="5" s="1"/>
  <c r="J2187" i="1"/>
  <c r="O158" i="5" s="1"/>
  <c r="J2188" i="1"/>
  <c r="O157" i="5" s="1"/>
  <c r="J2189" i="1"/>
  <c r="O156" i="5" s="1"/>
  <c r="J2190" i="1"/>
  <c r="O155" i="5" s="1"/>
  <c r="J2191" i="1"/>
  <c r="O154" i="5" s="1"/>
  <c r="J2192" i="1"/>
  <c r="O153" i="5" s="1"/>
  <c r="J2193" i="1"/>
  <c r="O152" i="5" s="1"/>
  <c r="J2194" i="1"/>
  <c r="O151" i="5" s="1"/>
  <c r="J2195" i="1"/>
  <c r="O150" i="5" s="1"/>
  <c r="J2196" i="1"/>
  <c r="O149" i="5" s="1"/>
  <c r="J2197" i="1"/>
  <c r="O148" i="5" s="1"/>
  <c r="J2198" i="1"/>
  <c r="O147" i="5" s="1"/>
  <c r="J2199" i="1"/>
  <c r="O146" i="5" s="1"/>
  <c r="J2200" i="1"/>
  <c r="O145" i="5" s="1"/>
  <c r="J2201" i="1"/>
  <c r="O144" i="5" s="1"/>
  <c r="J2202" i="1"/>
  <c r="O143" i="5" s="1"/>
  <c r="J2203" i="1"/>
  <c r="O142" i="5" s="1"/>
  <c r="J2204" i="1"/>
  <c r="J2205" i="1"/>
  <c r="O141" i="5" s="1"/>
  <c r="J2206" i="1"/>
  <c r="O140" i="5" s="1"/>
  <c r="J2207" i="1"/>
  <c r="O139" i="5" s="1"/>
  <c r="J2208" i="1"/>
  <c r="O138" i="5" s="1"/>
  <c r="J2209" i="1"/>
  <c r="O137" i="5" s="1"/>
  <c r="J2210" i="1"/>
  <c r="O136" i="5" s="1"/>
  <c r="J2211" i="1"/>
  <c r="O135" i="5" s="1"/>
  <c r="J2212" i="1"/>
  <c r="O134" i="5" s="1"/>
  <c r="J2213" i="1"/>
  <c r="O133" i="5" s="1"/>
  <c r="J2214" i="1"/>
  <c r="O132" i="5" s="1"/>
  <c r="J2215" i="1"/>
  <c r="O131" i="5" s="1"/>
  <c r="J2216" i="1"/>
  <c r="O130" i="5" s="1"/>
  <c r="J2217" i="1"/>
  <c r="O129" i="5" s="1"/>
  <c r="J2218" i="1"/>
  <c r="O128" i="5" s="1"/>
  <c r="J2219" i="1"/>
  <c r="O127" i="5" s="1"/>
  <c r="J2220" i="1"/>
  <c r="O126" i="5" s="1"/>
  <c r="J2221" i="1"/>
  <c r="O125" i="5" s="1"/>
  <c r="J2222" i="1"/>
  <c r="O124" i="5" s="1"/>
  <c r="J2223" i="1"/>
  <c r="O123" i="5" s="1"/>
  <c r="J2224" i="1"/>
  <c r="O122" i="5" s="1"/>
  <c r="J2225" i="1"/>
  <c r="O121" i="5" s="1"/>
  <c r="J2226" i="1"/>
  <c r="O120" i="5" s="1"/>
  <c r="J2227" i="1"/>
  <c r="O119" i="5" s="1"/>
  <c r="J2228" i="1"/>
  <c r="O118" i="5" s="1"/>
  <c r="J2229" i="1"/>
  <c r="O117" i="5" s="1"/>
  <c r="J2230" i="1"/>
  <c r="O116" i="5" s="1"/>
  <c r="J2231" i="1"/>
  <c r="O115" i="5" s="1"/>
  <c r="J2232" i="1"/>
  <c r="O114" i="5" s="1"/>
  <c r="J2233" i="1"/>
  <c r="O113" i="5" s="1"/>
  <c r="J2234" i="1"/>
  <c r="O112" i="5" s="1"/>
  <c r="J2235" i="1"/>
  <c r="O111" i="5" s="1"/>
  <c r="J2236" i="1"/>
  <c r="O110" i="5" s="1"/>
  <c r="J2237" i="1"/>
  <c r="O109" i="5" s="1"/>
  <c r="J2238" i="1"/>
  <c r="O108" i="5" s="1"/>
  <c r="J2239" i="1"/>
  <c r="O107" i="5" s="1"/>
  <c r="J2240" i="1"/>
  <c r="O106" i="5" s="1"/>
  <c r="J2241" i="1"/>
  <c r="O105" i="5" s="1"/>
  <c r="J2242" i="1"/>
  <c r="O104" i="5" s="1"/>
  <c r="J2243" i="1"/>
  <c r="O103" i="5" s="1"/>
  <c r="J2244" i="1"/>
  <c r="O102" i="5" s="1"/>
  <c r="J2245" i="1"/>
  <c r="O101" i="5" s="1"/>
  <c r="J2246" i="1"/>
  <c r="O100" i="5" s="1"/>
  <c r="J2247" i="1"/>
  <c r="O99" i="5" s="1"/>
  <c r="J2248" i="1"/>
  <c r="O98" i="5" s="1"/>
  <c r="J2249" i="1"/>
  <c r="O97" i="5" s="1"/>
  <c r="J2250" i="1"/>
  <c r="O96" i="5" s="1"/>
  <c r="J2251" i="1"/>
  <c r="O95" i="5" s="1"/>
  <c r="J2252" i="1"/>
  <c r="O94" i="5" s="1"/>
  <c r="J2253" i="1"/>
  <c r="O93" i="5" s="1"/>
  <c r="J2254" i="1"/>
  <c r="O92" i="5" s="1"/>
  <c r="J2255" i="1"/>
  <c r="O91" i="5" s="1"/>
  <c r="J2256" i="1"/>
  <c r="O90" i="5" s="1"/>
  <c r="J2257" i="1"/>
  <c r="O89" i="5" s="1"/>
  <c r="J2258" i="1"/>
  <c r="O88" i="5" s="1"/>
  <c r="J2259" i="1"/>
  <c r="O87" i="5" s="1"/>
  <c r="J2260" i="1"/>
  <c r="O86" i="5" s="1"/>
  <c r="J2261" i="1"/>
  <c r="O85" i="5" s="1"/>
  <c r="J2262" i="1"/>
  <c r="O84" i="5" s="1"/>
  <c r="J2263" i="1"/>
  <c r="O83" i="5" s="1"/>
  <c r="J2264" i="1"/>
  <c r="O82" i="5" s="1"/>
  <c r="J2265" i="1"/>
  <c r="O81" i="5" s="1"/>
  <c r="J2266" i="1"/>
  <c r="O80" i="5" s="1"/>
  <c r="J2267" i="1"/>
  <c r="O79" i="5" s="1"/>
  <c r="J2268" i="1"/>
  <c r="O78" i="5" s="1"/>
  <c r="J2269" i="1"/>
  <c r="O77" i="5" s="1"/>
  <c r="J2270" i="1"/>
  <c r="O76" i="5" s="1"/>
  <c r="J2271" i="1"/>
  <c r="O75" i="5" s="1"/>
  <c r="J2272" i="1"/>
  <c r="O74" i="5" s="1"/>
  <c r="J2273" i="1"/>
  <c r="O73" i="5" s="1"/>
  <c r="J2274" i="1"/>
  <c r="O72" i="5" s="1"/>
  <c r="J2275" i="1"/>
  <c r="O71" i="5" s="1"/>
  <c r="J2276" i="1"/>
  <c r="O70" i="5" s="1"/>
  <c r="J2277" i="1"/>
  <c r="O69" i="5" s="1"/>
  <c r="J2278" i="1"/>
  <c r="O68" i="5" s="1"/>
  <c r="J2279" i="1"/>
  <c r="O67" i="5" s="1"/>
  <c r="J2280" i="1"/>
  <c r="O66" i="5" s="1"/>
  <c r="J2281" i="1"/>
  <c r="O65" i="5" s="1"/>
  <c r="J2282" i="1"/>
  <c r="O64" i="5" s="1"/>
  <c r="J2283" i="1"/>
  <c r="O63" i="5" s="1"/>
  <c r="J2284" i="1"/>
  <c r="O62" i="5" s="1"/>
  <c r="J2285" i="1"/>
  <c r="O61" i="5" s="1"/>
  <c r="J2286" i="1"/>
  <c r="O60" i="5" s="1"/>
  <c r="J2287" i="1"/>
  <c r="O59" i="5" s="1"/>
  <c r="J2288" i="1"/>
  <c r="O58" i="5" s="1"/>
  <c r="J2289" i="1"/>
  <c r="O57" i="5" s="1"/>
  <c r="J2290" i="1"/>
  <c r="O56" i="5" s="1"/>
  <c r="J2291" i="1"/>
  <c r="O55" i="5" s="1"/>
  <c r="J2292" i="1"/>
  <c r="O54" i="5" s="1"/>
  <c r="J2293" i="1"/>
  <c r="O53" i="5" s="1"/>
  <c r="J2294" i="1"/>
  <c r="O52" i="5" s="1"/>
  <c r="J2295" i="1"/>
  <c r="O51" i="5" s="1"/>
  <c r="J2296" i="1"/>
  <c r="O50" i="5" s="1"/>
  <c r="J2297" i="1"/>
  <c r="O49" i="5" s="1"/>
  <c r="J2298" i="1"/>
  <c r="O48" i="5" s="1"/>
  <c r="J2299" i="1"/>
  <c r="O47" i="5" s="1"/>
  <c r="J2300" i="1"/>
  <c r="O46" i="5" s="1"/>
  <c r="J2301" i="1"/>
  <c r="O45" i="5" s="1"/>
  <c r="J2302" i="1"/>
  <c r="O44" i="5" s="1"/>
  <c r="J2303" i="1"/>
  <c r="O43" i="5" s="1"/>
  <c r="J2304" i="1"/>
  <c r="O42" i="5" s="1"/>
  <c r="J2305" i="1"/>
  <c r="O41" i="5" s="1"/>
  <c r="J2306" i="1"/>
  <c r="O40" i="5" s="1"/>
  <c r="J2307" i="1"/>
  <c r="O39" i="5" s="1"/>
  <c r="J2308" i="1"/>
  <c r="O38" i="5" s="1"/>
  <c r="J2309" i="1"/>
  <c r="O37" i="5" s="1"/>
  <c r="J2310" i="1"/>
  <c r="O36" i="5" s="1"/>
  <c r="J2311" i="1"/>
  <c r="O35" i="5" s="1"/>
  <c r="J2312" i="1"/>
  <c r="O34" i="5" s="1"/>
  <c r="J2313" i="1"/>
  <c r="O33" i="5" s="1"/>
  <c r="J2314" i="1"/>
  <c r="O32" i="5" s="1"/>
  <c r="J2315" i="1"/>
  <c r="O31" i="5" s="1"/>
  <c r="J2316" i="1"/>
  <c r="O30" i="5" s="1"/>
  <c r="J2317" i="1"/>
  <c r="O29" i="5" s="1"/>
  <c r="J2318" i="1"/>
  <c r="O28" i="5" s="1"/>
  <c r="J2319" i="1"/>
  <c r="O27" i="5" s="1"/>
  <c r="J2320" i="1"/>
  <c r="O26" i="5" s="1"/>
  <c r="J2321" i="1"/>
  <c r="O25" i="5" s="1"/>
  <c r="J2322" i="1"/>
  <c r="O24" i="5" s="1"/>
  <c r="J2323" i="1"/>
  <c r="O23" i="5" s="1"/>
  <c r="J2324" i="1"/>
  <c r="O22" i="5" s="1"/>
  <c r="J2325" i="1"/>
  <c r="O21" i="5" s="1"/>
  <c r="J2326" i="1"/>
  <c r="O20" i="5" s="1"/>
  <c r="J2327" i="1"/>
  <c r="O19" i="5" s="1"/>
  <c r="J2328" i="1"/>
  <c r="O18" i="5" s="1"/>
  <c r="J2329" i="1"/>
  <c r="O17" i="5" s="1"/>
  <c r="J2330" i="1"/>
  <c r="O16" i="5" s="1"/>
  <c r="J2331" i="1"/>
  <c r="O15" i="5" s="1"/>
  <c r="J2332" i="1"/>
  <c r="O14" i="5" s="1"/>
  <c r="J2333" i="1"/>
  <c r="O13" i="5" s="1"/>
  <c r="J2334" i="1"/>
  <c r="O12" i="5" s="1"/>
  <c r="J2335" i="1"/>
  <c r="O11" i="5" s="1"/>
  <c r="J2336" i="1"/>
  <c r="O10" i="5" s="1"/>
  <c r="J2337" i="1"/>
  <c r="O9" i="5" s="1"/>
  <c r="J2338" i="1"/>
  <c r="O8" i="5" s="1"/>
  <c r="J2339" i="1"/>
  <c r="O7" i="5" s="1"/>
  <c r="J2340" i="1"/>
  <c r="O6" i="5" s="1"/>
  <c r="J2341" i="1"/>
  <c r="O5" i="5" s="1"/>
  <c r="J2342" i="1"/>
  <c r="O4" i="5" s="1"/>
  <c r="J2343" i="1"/>
  <c r="O3" i="5" s="1"/>
  <c r="J2344" i="1"/>
  <c r="O2" i="5" s="1"/>
  <c r="J2" i="1"/>
  <c r="O2336" i="5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" i="1"/>
  <c r="M4" i="2"/>
  <c r="H4" i="2" s="1"/>
  <c r="I4" i="5" s="1"/>
  <c r="M5" i="2"/>
  <c r="H5" i="2" s="1"/>
  <c r="I5" i="5" s="1"/>
  <c r="H6" i="2"/>
  <c r="I6" i="5" s="1"/>
  <c r="H7" i="2"/>
  <c r="I7" i="5" s="1"/>
  <c r="M8" i="2"/>
  <c r="H8" i="2" s="1"/>
  <c r="I8" i="5" s="1"/>
  <c r="M9" i="2"/>
  <c r="H9" i="2" s="1"/>
  <c r="I9" i="5" s="1"/>
  <c r="M10" i="2"/>
  <c r="H10" i="2" s="1"/>
  <c r="I10" i="5" s="1"/>
  <c r="M11" i="2"/>
  <c r="H11" i="2" s="1"/>
  <c r="I11" i="5" s="1"/>
  <c r="M12" i="2"/>
  <c r="H12" i="2" s="1"/>
  <c r="I12" i="5" s="1"/>
  <c r="M13" i="2"/>
  <c r="H13" i="2" s="1"/>
  <c r="I13" i="5" s="1"/>
  <c r="M14" i="2"/>
  <c r="H14" i="2" s="1"/>
  <c r="I14" i="5" s="1"/>
  <c r="M15" i="2"/>
  <c r="H15" i="2" s="1"/>
  <c r="I15" i="5" s="1"/>
  <c r="M16" i="2"/>
  <c r="H16" i="2" s="1"/>
  <c r="I16" i="5" s="1"/>
  <c r="M17" i="2"/>
  <c r="H17" i="2" s="1"/>
  <c r="I17" i="5" s="1"/>
  <c r="M18" i="2"/>
  <c r="H18" i="2" s="1"/>
  <c r="I18" i="5" s="1"/>
  <c r="M19" i="2"/>
  <c r="H19" i="2" s="1"/>
  <c r="I19" i="5" s="1"/>
  <c r="M20" i="2"/>
  <c r="H20" i="2" s="1"/>
  <c r="I20" i="5" s="1"/>
  <c r="M21" i="2"/>
  <c r="H21" i="2" s="1"/>
  <c r="I21" i="5" s="1"/>
  <c r="M22" i="2"/>
  <c r="H22" i="2" s="1"/>
  <c r="I22" i="5" s="1"/>
  <c r="M23" i="2"/>
  <c r="H23" i="2" s="1"/>
  <c r="I23" i="5" s="1"/>
  <c r="M24" i="2"/>
  <c r="H24" i="2" s="1"/>
  <c r="I24" i="5" s="1"/>
  <c r="M25" i="2"/>
  <c r="H25" i="2" s="1"/>
  <c r="I25" i="5" s="1"/>
  <c r="M26" i="2"/>
  <c r="H26" i="2" s="1"/>
  <c r="I26" i="5" s="1"/>
  <c r="M27" i="2"/>
  <c r="H27" i="2" s="1"/>
  <c r="I27" i="5" s="1"/>
  <c r="M28" i="2"/>
  <c r="H28" i="2" s="1"/>
  <c r="I28" i="5" s="1"/>
  <c r="M29" i="2"/>
  <c r="H29" i="2" s="1"/>
  <c r="I29" i="5" s="1"/>
  <c r="M30" i="2"/>
  <c r="H30" i="2" s="1"/>
  <c r="I30" i="5" s="1"/>
  <c r="M31" i="2"/>
  <c r="H31" i="2" s="1"/>
  <c r="I31" i="5" s="1"/>
  <c r="M32" i="2"/>
  <c r="H32" i="2" s="1"/>
  <c r="I32" i="5" s="1"/>
  <c r="M33" i="2"/>
  <c r="H33" i="2" s="1"/>
  <c r="I33" i="5" s="1"/>
  <c r="M34" i="2"/>
  <c r="H34" i="2" s="1"/>
  <c r="I34" i="5" s="1"/>
  <c r="M35" i="2"/>
  <c r="H35" i="2" s="1"/>
  <c r="I35" i="5" s="1"/>
  <c r="M36" i="2"/>
  <c r="H36" i="2" s="1"/>
  <c r="I36" i="5" s="1"/>
  <c r="M37" i="2"/>
  <c r="H37" i="2" s="1"/>
  <c r="I37" i="5" s="1"/>
  <c r="M38" i="2"/>
  <c r="H38" i="2" s="1"/>
  <c r="I38" i="5" s="1"/>
  <c r="M39" i="2"/>
  <c r="H39" i="2" s="1"/>
  <c r="I39" i="5" s="1"/>
  <c r="M40" i="2"/>
  <c r="H40" i="2" s="1"/>
  <c r="I40" i="5" s="1"/>
  <c r="M41" i="2"/>
  <c r="H41" i="2" s="1"/>
  <c r="I41" i="5" s="1"/>
  <c r="M42" i="2"/>
  <c r="H42" i="2" s="1"/>
  <c r="I42" i="5" s="1"/>
  <c r="M43" i="2"/>
  <c r="H43" i="2" s="1"/>
  <c r="I43" i="5" s="1"/>
  <c r="M44" i="2"/>
  <c r="H44" i="2" s="1"/>
  <c r="I44" i="5" s="1"/>
  <c r="M45" i="2"/>
  <c r="H45" i="2" s="1"/>
  <c r="I45" i="5" s="1"/>
  <c r="M46" i="2"/>
  <c r="H46" i="2" s="1"/>
  <c r="I46" i="5" s="1"/>
  <c r="M47" i="2"/>
  <c r="H47" i="2" s="1"/>
  <c r="I47" i="5" s="1"/>
  <c r="M48" i="2"/>
  <c r="H48" i="2" s="1"/>
  <c r="I48" i="5" s="1"/>
  <c r="M49" i="2"/>
  <c r="H49" i="2" s="1"/>
  <c r="I49" i="5" s="1"/>
  <c r="M50" i="2"/>
  <c r="H50" i="2" s="1"/>
  <c r="I50" i="5" s="1"/>
  <c r="M51" i="2"/>
  <c r="H51" i="2" s="1"/>
  <c r="I51" i="5" s="1"/>
  <c r="M52" i="2"/>
  <c r="H52" i="2" s="1"/>
  <c r="I52" i="5" s="1"/>
  <c r="M53" i="2"/>
  <c r="H53" i="2" s="1"/>
  <c r="I53" i="5" s="1"/>
  <c r="M54" i="2"/>
  <c r="H54" i="2" s="1"/>
  <c r="I54" i="5" s="1"/>
  <c r="M55" i="2"/>
  <c r="H55" i="2" s="1"/>
  <c r="I55" i="5" s="1"/>
  <c r="M56" i="2"/>
  <c r="H56" i="2" s="1"/>
  <c r="I56" i="5" s="1"/>
  <c r="M57" i="2"/>
  <c r="H57" i="2" s="1"/>
  <c r="I57" i="5" s="1"/>
  <c r="M58" i="2"/>
  <c r="H58" i="2" s="1"/>
  <c r="I58" i="5" s="1"/>
  <c r="M59" i="2"/>
  <c r="H59" i="2" s="1"/>
  <c r="I59" i="5" s="1"/>
  <c r="M60" i="2"/>
  <c r="H60" i="2" s="1"/>
  <c r="I60" i="5" s="1"/>
  <c r="M61" i="2"/>
  <c r="H61" i="2" s="1"/>
  <c r="I61" i="5" s="1"/>
  <c r="M62" i="2"/>
  <c r="H62" i="2" s="1"/>
  <c r="I62" i="5" s="1"/>
  <c r="M63" i="2"/>
  <c r="H63" i="2" s="1"/>
  <c r="I63" i="5" s="1"/>
  <c r="M64" i="2"/>
  <c r="H64" i="2" s="1"/>
  <c r="I64" i="5" s="1"/>
  <c r="M65" i="2"/>
  <c r="H65" i="2" s="1"/>
  <c r="I65" i="5" s="1"/>
  <c r="M66" i="2"/>
  <c r="H66" i="2" s="1"/>
  <c r="I66" i="5" s="1"/>
  <c r="M67" i="2"/>
  <c r="H67" i="2" s="1"/>
  <c r="I67" i="5" s="1"/>
  <c r="M68" i="2"/>
  <c r="H68" i="2" s="1"/>
  <c r="I68" i="5" s="1"/>
  <c r="M69" i="2"/>
  <c r="H69" i="2" s="1"/>
  <c r="I69" i="5" s="1"/>
  <c r="M70" i="2"/>
  <c r="H70" i="2" s="1"/>
  <c r="I70" i="5" s="1"/>
  <c r="M71" i="2"/>
  <c r="H71" i="2" s="1"/>
  <c r="I71" i="5" s="1"/>
  <c r="M72" i="2"/>
  <c r="H72" i="2" s="1"/>
  <c r="I72" i="5" s="1"/>
  <c r="M73" i="2"/>
  <c r="H73" i="2" s="1"/>
  <c r="I73" i="5" s="1"/>
  <c r="M74" i="2"/>
  <c r="H74" i="2" s="1"/>
  <c r="I74" i="5" s="1"/>
  <c r="M75" i="2"/>
  <c r="H75" i="2" s="1"/>
  <c r="I75" i="5" s="1"/>
  <c r="M76" i="2"/>
  <c r="H76" i="2" s="1"/>
  <c r="I76" i="5" s="1"/>
  <c r="M77" i="2"/>
  <c r="H77" i="2" s="1"/>
  <c r="I77" i="5" s="1"/>
  <c r="M78" i="2"/>
  <c r="H78" i="2" s="1"/>
  <c r="I78" i="5" s="1"/>
  <c r="M79" i="2"/>
  <c r="H79" i="2" s="1"/>
  <c r="I79" i="5" s="1"/>
  <c r="M80" i="2"/>
  <c r="H80" i="2" s="1"/>
  <c r="I80" i="5" s="1"/>
  <c r="M81" i="2"/>
  <c r="H81" i="2" s="1"/>
  <c r="I81" i="5" s="1"/>
  <c r="M82" i="2"/>
  <c r="H82" i="2" s="1"/>
  <c r="I82" i="5" s="1"/>
  <c r="M83" i="2"/>
  <c r="H83" i="2" s="1"/>
  <c r="I83" i="5" s="1"/>
  <c r="M84" i="2"/>
  <c r="H84" i="2" s="1"/>
  <c r="I84" i="5" s="1"/>
  <c r="M85" i="2"/>
  <c r="H85" i="2" s="1"/>
  <c r="I85" i="5" s="1"/>
  <c r="M86" i="2"/>
  <c r="H86" i="2" s="1"/>
  <c r="I86" i="5" s="1"/>
  <c r="M87" i="2"/>
  <c r="H87" i="2" s="1"/>
  <c r="I87" i="5" s="1"/>
  <c r="M88" i="2"/>
  <c r="H88" i="2" s="1"/>
  <c r="I88" i="5" s="1"/>
  <c r="M89" i="2"/>
  <c r="H89" i="2" s="1"/>
  <c r="I89" i="5" s="1"/>
  <c r="M90" i="2"/>
  <c r="H90" i="2" s="1"/>
  <c r="I90" i="5" s="1"/>
  <c r="M91" i="2"/>
  <c r="H91" i="2" s="1"/>
  <c r="I91" i="5" s="1"/>
  <c r="M92" i="2"/>
  <c r="H92" i="2" s="1"/>
  <c r="I92" i="5" s="1"/>
  <c r="M93" i="2"/>
  <c r="H93" i="2" s="1"/>
  <c r="I93" i="5" s="1"/>
  <c r="M94" i="2"/>
  <c r="H94" i="2" s="1"/>
  <c r="I94" i="5" s="1"/>
  <c r="M95" i="2"/>
  <c r="H95" i="2" s="1"/>
  <c r="I95" i="5" s="1"/>
  <c r="M96" i="2"/>
  <c r="H96" i="2" s="1"/>
  <c r="I96" i="5" s="1"/>
  <c r="M97" i="2"/>
  <c r="H97" i="2" s="1"/>
  <c r="I97" i="5" s="1"/>
  <c r="M98" i="2"/>
  <c r="H98" i="2" s="1"/>
  <c r="I98" i="5" s="1"/>
  <c r="M99" i="2"/>
  <c r="H99" i="2" s="1"/>
  <c r="I99" i="5" s="1"/>
  <c r="M100" i="2"/>
  <c r="H100" i="2" s="1"/>
  <c r="I100" i="5" s="1"/>
  <c r="M101" i="2"/>
  <c r="H101" i="2" s="1"/>
  <c r="I101" i="5" s="1"/>
  <c r="M102" i="2"/>
  <c r="H102" i="2" s="1"/>
  <c r="I102" i="5" s="1"/>
  <c r="M103" i="2"/>
  <c r="H103" i="2" s="1"/>
  <c r="I103" i="5" s="1"/>
  <c r="M104" i="2"/>
  <c r="H104" i="2" s="1"/>
  <c r="I104" i="5" s="1"/>
  <c r="M105" i="2"/>
  <c r="H105" i="2" s="1"/>
  <c r="I105" i="5" s="1"/>
  <c r="M106" i="2"/>
  <c r="H106" i="2" s="1"/>
  <c r="I106" i="5" s="1"/>
  <c r="M107" i="2"/>
  <c r="H107" i="2" s="1"/>
  <c r="I107" i="5" s="1"/>
  <c r="M108" i="2"/>
  <c r="H108" i="2" s="1"/>
  <c r="I108" i="5" s="1"/>
  <c r="M109" i="2"/>
  <c r="H109" i="2" s="1"/>
  <c r="I109" i="5" s="1"/>
  <c r="M110" i="2"/>
  <c r="H110" i="2" s="1"/>
  <c r="I110" i="5" s="1"/>
  <c r="M111" i="2"/>
  <c r="H111" i="2" s="1"/>
  <c r="I111" i="5" s="1"/>
  <c r="M112" i="2"/>
  <c r="H112" i="2" s="1"/>
  <c r="I112" i="5" s="1"/>
  <c r="M113" i="2"/>
  <c r="H113" i="2" s="1"/>
  <c r="I113" i="5" s="1"/>
  <c r="M114" i="2"/>
  <c r="H114" i="2" s="1"/>
  <c r="I114" i="5" s="1"/>
  <c r="M115" i="2"/>
  <c r="H115" i="2" s="1"/>
  <c r="I115" i="5" s="1"/>
  <c r="M116" i="2"/>
  <c r="H116" i="2" s="1"/>
  <c r="I116" i="5" s="1"/>
  <c r="M117" i="2"/>
  <c r="H117" i="2" s="1"/>
  <c r="I117" i="5" s="1"/>
  <c r="M118" i="2"/>
  <c r="H118" i="2" s="1"/>
  <c r="I118" i="5" s="1"/>
  <c r="M119" i="2"/>
  <c r="H119" i="2" s="1"/>
  <c r="I119" i="5" s="1"/>
  <c r="M120" i="2"/>
  <c r="H120" i="2" s="1"/>
  <c r="I120" i="5" s="1"/>
  <c r="M121" i="2"/>
  <c r="H121" i="2" s="1"/>
  <c r="I121" i="5" s="1"/>
  <c r="M122" i="2"/>
  <c r="H122" i="2" s="1"/>
  <c r="I122" i="5" s="1"/>
  <c r="M123" i="2"/>
  <c r="H123" i="2" s="1"/>
  <c r="I123" i="5" s="1"/>
  <c r="M124" i="2"/>
  <c r="H124" i="2" s="1"/>
  <c r="I124" i="5" s="1"/>
  <c r="M125" i="2"/>
  <c r="H125" i="2" s="1"/>
  <c r="I125" i="5" s="1"/>
  <c r="M126" i="2"/>
  <c r="H126" i="2" s="1"/>
  <c r="I126" i="5" s="1"/>
  <c r="M127" i="2"/>
  <c r="H127" i="2" s="1"/>
  <c r="I127" i="5" s="1"/>
  <c r="M128" i="2"/>
  <c r="H128" i="2" s="1"/>
  <c r="I128" i="5" s="1"/>
  <c r="M129" i="2"/>
  <c r="H129" i="2" s="1"/>
  <c r="I129" i="5" s="1"/>
  <c r="M130" i="2"/>
  <c r="H130" i="2" s="1"/>
  <c r="I130" i="5" s="1"/>
  <c r="M131" i="2"/>
  <c r="H131" i="2" s="1"/>
  <c r="I131" i="5" s="1"/>
  <c r="M132" i="2"/>
  <c r="H132" i="2" s="1"/>
  <c r="I132" i="5" s="1"/>
  <c r="M133" i="2"/>
  <c r="H133" i="2" s="1"/>
  <c r="I133" i="5" s="1"/>
  <c r="M134" i="2"/>
  <c r="H134" i="2" s="1"/>
  <c r="I134" i="5" s="1"/>
  <c r="M135" i="2"/>
  <c r="H135" i="2" s="1"/>
  <c r="I135" i="5" s="1"/>
  <c r="M136" i="2"/>
  <c r="H136" i="2" s="1"/>
  <c r="I136" i="5" s="1"/>
  <c r="M137" i="2"/>
  <c r="H137" i="2" s="1"/>
  <c r="I137" i="5" s="1"/>
  <c r="M138" i="2"/>
  <c r="H138" i="2" s="1"/>
  <c r="I138" i="5" s="1"/>
  <c r="M139" i="2"/>
  <c r="H139" i="2" s="1"/>
  <c r="I139" i="5" s="1"/>
  <c r="M140" i="2"/>
  <c r="H140" i="2" s="1"/>
  <c r="I140" i="5" s="1"/>
  <c r="M141" i="2"/>
  <c r="H141" i="2" s="1"/>
  <c r="I141" i="5" s="1"/>
  <c r="M142" i="2"/>
  <c r="H142" i="2" s="1"/>
  <c r="I142" i="5" s="1"/>
  <c r="M143" i="2"/>
  <c r="H143" i="2" s="1"/>
  <c r="I143" i="5" s="1"/>
  <c r="M144" i="2"/>
  <c r="H144" i="2" s="1"/>
  <c r="I144" i="5" s="1"/>
  <c r="M145" i="2"/>
  <c r="H145" i="2" s="1"/>
  <c r="I145" i="5" s="1"/>
  <c r="M146" i="2"/>
  <c r="H146" i="2" s="1"/>
  <c r="I146" i="5" s="1"/>
  <c r="M147" i="2"/>
  <c r="H147" i="2" s="1"/>
  <c r="I147" i="5" s="1"/>
  <c r="M148" i="2"/>
  <c r="H148" i="2" s="1"/>
  <c r="I148" i="5" s="1"/>
  <c r="M149" i="2"/>
  <c r="H149" i="2" s="1"/>
  <c r="I149" i="5" s="1"/>
  <c r="M150" i="2"/>
  <c r="H150" i="2" s="1"/>
  <c r="I150" i="5" s="1"/>
  <c r="M151" i="2"/>
  <c r="H151" i="2" s="1"/>
  <c r="I151" i="5" s="1"/>
  <c r="M152" i="2"/>
  <c r="H152" i="2" s="1"/>
  <c r="I152" i="5" s="1"/>
  <c r="M153" i="2"/>
  <c r="H153" i="2" s="1"/>
  <c r="I153" i="5" s="1"/>
  <c r="M154" i="2"/>
  <c r="H154" i="2" s="1"/>
  <c r="I154" i="5" s="1"/>
  <c r="M155" i="2"/>
  <c r="H155" i="2" s="1"/>
  <c r="I155" i="5" s="1"/>
  <c r="M156" i="2"/>
  <c r="H156" i="2" s="1"/>
  <c r="I156" i="5" s="1"/>
  <c r="M157" i="2"/>
  <c r="H157" i="2" s="1"/>
  <c r="I157" i="5" s="1"/>
  <c r="M158" i="2"/>
  <c r="H158" i="2" s="1"/>
  <c r="I158" i="5" s="1"/>
  <c r="M159" i="2"/>
  <c r="H159" i="2" s="1"/>
  <c r="I159" i="5" s="1"/>
  <c r="M160" i="2"/>
  <c r="H160" i="2" s="1"/>
  <c r="I160" i="5" s="1"/>
  <c r="M161" i="2"/>
  <c r="H161" i="2" s="1"/>
  <c r="I161" i="5" s="1"/>
  <c r="M162" i="2"/>
  <c r="H162" i="2" s="1"/>
  <c r="I162" i="5" s="1"/>
  <c r="M163" i="2"/>
  <c r="H163" i="2" s="1"/>
  <c r="I163" i="5" s="1"/>
  <c r="M164" i="2"/>
  <c r="H164" i="2" s="1"/>
  <c r="I164" i="5" s="1"/>
  <c r="M165" i="2"/>
  <c r="H165" i="2" s="1"/>
  <c r="I165" i="5" s="1"/>
  <c r="M166" i="2"/>
  <c r="H166" i="2" s="1"/>
  <c r="I166" i="5" s="1"/>
  <c r="M167" i="2"/>
  <c r="H167" i="2" s="1"/>
  <c r="I167" i="5" s="1"/>
  <c r="M168" i="2"/>
  <c r="H168" i="2" s="1"/>
  <c r="I168" i="5" s="1"/>
  <c r="M169" i="2"/>
  <c r="H169" i="2" s="1"/>
  <c r="I169" i="5" s="1"/>
  <c r="M170" i="2"/>
  <c r="H170" i="2" s="1"/>
  <c r="I170" i="5" s="1"/>
  <c r="M171" i="2"/>
  <c r="H171" i="2" s="1"/>
  <c r="I171" i="5" s="1"/>
  <c r="M172" i="2"/>
  <c r="H172" i="2" s="1"/>
  <c r="I172" i="5" s="1"/>
  <c r="M173" i="2"/>
  <c r="H173" i="2" s="1"/>
  <c r="I173" i="5" s="1"/>
  <c r="M174" i="2"/>
  <c r="H174" i="2" s="1"/>
  <c r="I174" i="5" s="1"/>
  <c r="M175" i="2"/>
  <c r="H175" i="2" s="1"/>
  <c r="I175" i="5" s="1"/>
  <c r="M176" i="2"/>
  <c r="H176" i="2" s="1"/>
  <c r="I176" i="5" s="1"/>
  <c r="M177" i="2"/>
  <c r="H177" i="2" s="1"/>
  <c r="I177" i="5" s="1"/>
  <c r="M178" i="2"/>
  <c r="H178" i="2" s="1"/>
  <c r="I178" i="5" s="1"/>
  <c r="M179" i="2"/>
  <c r="H179" i="2" s="1"/>
  <c r="I179" i="5" s="1"/>
  <c r="M180" i="2"/>
  <c r="H180" i="2" s="1"/>
  <c r="I180" i="5" s="1"/>
  <c r="M181" i="2"/>
  <c r="H181" i="2" s="1"/>
  <c r="I181" i="5" s="1"/>
  <c r="M182" i="2"/>
  <c r="H182" i="2" s="1"/>
  <c r="I182" i="5" s="1"/>
  <c r="M183" i="2"/>
  <c r="H183" i="2" s="1"/>
  <c r="I183" i="5" s="1"/>
  <c r="M184" i="2"/>
  <c r="H184" i="2" s="1"/>
  <c r="I184" i="5" s="1"/>
  <c r="M185" i="2"/>
  <c r="H185" i="2" s="1"/>
  <c r="I185" i="5" s="1"/>
  <c r="M186" i="2"/>
  <c r="H186" i="2" s="1"/>
  <c r="I186" i="5" s="1"/>
  <c r="M187" i="2"/>
  <c r="H187" i="2" s="1"/>
  <c r="I187" i="5" s="1"/>
  <c r="M188" i="2"/>
  <c r="H188" i="2" s="1"/>
  <c r="I188" i="5" s="1"/>
  <c r="M189" i="2"/>
  <c r="H189" i="2" s="1"/>
  <c r="I189" i="5" s="1"/>
  <c r="M190" i="2"/>
  <c r="H190" i="2" s="1"/>
  <c r="I190" i="5" s="1"/>
  <c r="M191" i="2"/>
  <c r="H191" i="2" s="1"/>
  <c r="I191" i="5" s="1"/>
  <c r="M192" i="2"/>
  <c r="H192" i="2" s="1"/>
  <c r="I192" i="5" s="1"/>
  <c r="M193" i="2"/>
  <c r="H193" i="2" s="1"/>
  <c r="I193" i="5" s="1"/>
  <c r="M194" i="2"/>
  <c r="H194" i="2" s="1"/>
  <c r="I194" i="5" s="1"/>
  <c r="M195" i="2"/>
  <c r="H195" i="2" s="1"/>
  <c r="I195" i="5" s="1"/>
  <c r="M196" i="2"/>
  <c r="H196" i="2" s="1"/>
  <c r="I196" i="5" s="1"/>
  <c r="M197" i="2"/>
  <c r="H197" i="2" s="1"/>
  <c r="I197" i="5" s="1"/>
  <c r="M198" i="2"/>
  <c r="H198" i="2" s="1"/>
  <c r="I198" i="5" s="1"/>
  <c r="M199" i="2"/>
  <c r="H199" i="2" s="1"/>
  <c r="I199" i="5" s="1"/>
  <c r="M200" i="2"/>
  <c r="H200" i="2" s="1"/>
  <c r="I200" i="5" s="1"/>
  <c r="M201" i="2"/>
  <c r="H201" i="2" s="1"/>
  <c r="I201" i="5" s="1"/>
  <c r="M202" i="2"/>
  <c r="H202" i="2" s="1"/>
  <c r="I202" i="5" s="1"/>
  <c r="M203" i="2"/>
  <c r="H203" i="2" s="1"/>
  <c r="I203" i="5" s="1"/>
  <c r="M204" i="2"/>
  <c r="H204" i="2" s="1"/>
  <c r="I204" i="5" s="1"/>
  <c r="M205" i="2"/>
  <c r="H205" i="2" s="1"/>
  <c r="I205" i="5" s="1"/>
  <c r="M206" i="2"/>
  <c r="H206" i="2" s="1"/>
  <c r="I206" i="5" s="1"/>
  <c r="M207" i="2"/>
  <c r="H207" i="2" s="1"/>
  <c r="I207" i="5" s="1"/>
  <c r="M208" i="2"/>
  <c r="H208" i="2" s="1"/>
  <c r="I208" i="5" s="1"/>
  <c r="M209" i="2"/>
  <c r="H209" i="2" s="1"/>
  <c r="I209" i="5" s="1"/>
  <c r="M210" i="2"/>
  <c r="H210" i="2" s="1"/>
  <c r="I210" i="5" s="1"/>
  <c r="M211" i="2"/>
  <c r="H211" i="2" s="1"/>
  <c r="I211" i="5" s="1"/>
  <c r="M212" i="2"/>
  <c r="H212" i="2" s="1"/>
  <c r="I212" i="5" s="1"/>
  <c r="M213" i="2"/>
  <c r="H213" i="2" s="1"/>
  <c r="I213" i="5" s="1"/>
  <c r="M214" i="2"/>
  <c r="H214" i="2" s="1"/>
  <c r="I214" i="5" s="1"/>
  <c r="M215" i="2"/>
  <c r="H215" i="2" s="1"/>
  <c r="I215" i="5" s="1"/>
  <c r="M216" i="2"/>
  <c r="H216" i="2" s="1"/>
  <c r="I216" i="5" s="1"/>
  <c r="M217" i="2"/>
  <c r="H217" i="2" s="1"/>
  <c r="I217" i="5" s="1"/>
  <c r="M218" i="2"/>
  <c r="H218" i="2" s="1"/>
  <c r="I218" i="5" s="1"/>
  <c r="M219" i="2"/>
  <c r="H219" i="2" s="1"/>
  <c r="I219" i="5" s="1"/>
  <c r="M220" i="2"/>
  <c r="H220" i="2" s="1"/>
  <c r="I220" i="5" s="1"/>
  <c r="M221" i="2"/>
  <c r="H221" i="2" s="1"/>
  <c r="I221" i="5" s="1"/>
  <c r="M222" i="2"/>
  <c r="H222" i="2" s="1"/>
  <c r="I222" i="5" s="1"/>
  <c r="M223" i="2"/>
  <c r="H223" i="2" s="1"/>
  <c r="I223" i="5" s="1"/>
  <c r="M224" i="2"/>
  <c r="H224" i="2" s="1"/>
  <c r="I224" i="5" s="1"/>
  <c r="M225" i="2"/>
  <c r="H225" i="2" s="1"/>
  <c r="I225" i="5" s="1"/>
  <c r="M226" i="2"/>
  <c r="H226" i="2" s="1"/>
  <c r="I226" i="5" s="1"/>
  <c r="M227" i="2"/>
  <c r="H227" i="2" s="1"/>
  <c r="I227" i="5" s="1"/>
  <c r="M228" i="2"/>
  <c r="H228" i="2" s="1"/>
  <c r="I228" i="5" s="1"/>
  <c r="M229" i="2"/>
  <c r="H229" i="2" s="1"/>
  <c r="I229" i="5" s="1"/>
  <c r="M230" i="2"/>
  <c r="H230" i="2" s="1"/>
  <c r="I230" i="5" s="1"/>
  <c r="M231" i="2"/>
  <c r="H231" i="2" s="1"/>
  <c r="I231" i="5" s="1"/>
  <c r="M232" i="2"/>
  <c r="H232" i="2" s="1"/>
  <c r="I232" i="5" s="1"/>
  <c r="M233" i="2"/>
  <c r="H233" i="2" s="1"/>
  <c r="I233" i="5" s="1"/>
  <c r="M234" i="2"/>
  <c r="H234" i="2" s="1"/>
  <c r="I234" i="5" s="1"/>
  <c r="M235" i="2"/>
  <c r="H235" i="2" s="1"/>
  <c r="I235" i="5" s="1"/>
  <c r="M236" i="2"/>
  <c r="H236" i="2" s="1"/>
  <c r="I236" i="5" s="1"/>
  <c r="M237" i="2"/>
  <c r="H237" i="2" s="1"/>
  <c r="I237" i="5" s="1"/>
  <c r="M238" i="2"/>
  <c r="H238" i="2" s="1"/>
  <c r="I238" i="5" s="1"/>
  <c r="M239" i="2"/>
  <c r="H239" i="2" s="1"/>
  <c r="I239" i="5" s="1"/>
  <c r="M240" i="2"/>
  <c r="H240" i="2" s="1"/>
  <c r="I240" i="5" s="1"/>
  <c r="M241" i="2"/>
  <c r="H241" i="2" s="1"/>
  <c r="I241" i="5" s="1"/>
  <c r="M242" i="2"/>
  <c r="H242" i="2" s="1"/>
  <c r="I242" i="5" s="1"/>
  <c r="M243" i="2"/>
  <c r="H243" i="2" s="1"/>
  <c r="I243" i="5" s="1"/>
  <c r="M244" i="2"/>
  <c r="H244" i="2" s="1"/>
  <c r="I244" i="5" s="1"/>
  <c r="M245" i="2"/>
  <c r="H245" i="2" s="1"/>
  <c r="I245" i="5" s="1"/>
  <c r="M246" i="2"/>
  <c r="H246" i="2" s="1"/>
  <c r="I246" i="5" s="1"/>
  <c r="M247" i="2"/>
  <c r="H247" i="2" s="1"/>
  <c r="I247" i="5" s="1"/>
  <c r="M248" i="2"/>
  <c r="H248" i="2" s="1"/>
  <c r="I248" i="5" s="1"/>
  <c r="M249" i="2"/>
  <c r="H249" i="2" s="1"/>
  <c r="I249" i="5" s="1"/>
  <c r="M250" i="2"/>
  <c r="H250" i="2" s="1"/>
  <c r="I250" i="5" s="1"/>
  <c r="M251" i="2"/>
  <c r="H251" i="2" s="1"/>
  <c r="I251" i="5" s="1"/>
  <c r="M252" i="2"/>
  <c r="H252" i="2" s="1"/>
  <c r="I252" i="5" s="1"/>
  <c r="M253" i="2"/>
  <c r="H253" i="2" s="1"/>
  <c r="I253" i="5" s="1"/>
  <c r="M254" i="2"/>
  <c r="H254" i="2" s="1"/>
  <c r="I254" i="5" s="1"/>
  <c r="M255" i="2"/>
  <c r="H255" i="2" s="1"/>
  <c r="I255" i="5" s="1"/>
  <c r="M256" i="2"/>
  <c r="H256" i="2" s="1"/>
  <c r="I256" i="5" s="1"/>
  <c r="M257" i="2"/>
  <c r="H257" i="2" s="1"/>
  <c r="I257" i="5" s="1"/>
  <c r="M258" i="2"/>
  <c r="H258" i="2" s="1"/>
  <c r="I258" i="5" s="1"/>
  <c r="M259" i="2"/>
  <c r="H259" i="2" s="1"/>
  <c r="I259" i="5" s="1"/>
  <c r="M260" i="2"/>
  <c r="H260" i="2" s="1"/>
  <c r="I260" i="5" s="1"/>
  <c r="M261" i="2"/>
  <c r="H261" i="2" s="1"/>
  <c r="I261" i="5" s="1"/>
  <c r="M262" i="2"/>
  <c r="H262" i="2" s="1"/>
  <c r="I262" i="5" s="1"/>
  <c r="M263" i="2"/>
  <c r="H263" i="2" s="1"/>
  <c r="I263" i="5" s="1"/>
  <c r="M264" i="2"/>
  <c r="H264" i="2" s="1"/>
  <c r="I264" i="5" s="1"/>
  <c r="M265" i="2"/>
  <c r="H265" i="2" s="1"/>
  <c r="I265" i="5" s="1"/>
  <c r="M266" i="2"/>
  <c r="H266" i="2" s="1"/>
  <c r="I266" i="5" s="1"/>
  <c r="M267" i="2"/>
  <c r="H267" i="2" s="1"/>
  <c r="I267" i="5" s="1"/>
  <c r="M268" i="2"/>
  <c r="H268" i="2" s="1"/>
  <c r="I268" i="5" s="1"/>
  <c r="M269" i="2"/>
  <c r="H269" i="2" s="1"/>
  <c r="I269" i="5" s="1"/>
  <c r="M270" i="2"/>
  <c r="H270" i="2" s="1"/>
  <c r="I270" i="5" s="1"/>
  <c r="M271" i="2"/>
  <c r="H271" i="2" s="1"/>
  <c r="I271" i="5" s="1"/>
  <c r="M272" i="2"/>
  <c r="H272" i="2" s="1"/>
  <c r="I272" i="5" s="1"/>
  <c r="M273" i="2"/>
  <c r="H273" i="2" s="1"/>
  <c r="I273" i="5" s="1"/>
  <c r="M274" i="2"/>
  <c r="H274" i="2" s="1"/>
  <c r="I274" i="5" s="1"/>
  <c r="M275" i="2"/>
  <c r="H275" i="2" s="1"/>
  <c r="I275" i="5" s="1"/>
  <c r="M276" i="2"/>
  <c r="H276" i="2" s="1"/>
  <c r="I276" i="5" s="1"/>
  <c r="M277" i="2"/>
  <c r="H277" i="2" s="1"/>
  <c r="I277" i="5" s="1"/>
  <c r="M278" i="2"/>
  <c r="H278" i="2" s="1"/>
  <c r="I278" i="5" s="1"/>
  <c r="M279" i="2"/>
  <c r="H279" i="2" s="1"/>
  <c r="I279" i="5" s="1"/>
  <c r="M280" i="2"/>
  <c r="H280" i="2" s="1"/>
  <c r="I280" i="5" s="1"/>
  <c r="M281" i="2"/>
  <c r="H281" i="2" s="1"/>
  <c r="I281" i="5" s="1"/>
  <c r="M282" i="2"/>
  <c r="H282" i="2" s="1"/>
  <c r="I282" i="5" s="1"/>
  <c r="M283" i="2"/>
  <c r="H283" i="2" s="1"/>
  <c r="I283" i="5" s="1"/>
  <c r="M284" i="2"/>
  <c r="H284" i="2" s="1"/>
  <c r="I284" i="5" s="1"/>
  <c r="M285" i="2"/>
  <c r="H285" i="2" s="1"/>
  <c r="I285" i="5" s="1"/>
  <c r="M286" i="2"/>
  <c r="H286" i="2" s="1"/>
  <c r="I286" i="5" s="1"/>
  <c r="M287" i="2"/>
  <c r="H287" i="2" s="1"/>
  <c r="I287" i="5" s="1"/>
  <c r="M288" i="2"/>
  <c r="H288" i="2" s="1"/>
  <c r="I288" i="5" s="1"/>
  <c r="M289" i="2"/>
  <c r="H289" i="2" s="1"/>
  <c r="I289" i="5" s="1"/>
  <c r="M290" i="2"/>
  <c r="H290" i="2" s="1"/>
  <c r="I290" i="5" s="1"/>
  <c r="M291" i="2"/>
  <c r="H291" i="2" s="1"/>
  <c r="I291" i="5" s="1"/>
  <c r="M292" i="2"/>
  <c r="H292" i="2" s="1"/>
  <c r="I292" i="5" s="1"/>
  <c r="M293" i="2"/>
  <c r="H293" i="2" s="1"/>
  <c r="I293" i="5" s="1"/>
  <c r="M294" i="2"/>
  <c r="H294" i="2" s="1"/>
  <c r="I294" i="5" s="1"/>
  <c r="M295" i="2"/>
  <c r="H295" i="2" s="1"/>
  <c r="I295" i="5" s="1"/>
  <c r="M296" i="2"/>
  <c r="H296" i="2" s="1"/>
  <c r="I296" i="5" s="1"/>
  <c r="M297" i="2"/>
  <c r="H297" i="2" s="1"/>
  <c r="I297" i="5" s="1"/>
  <c r="M298" i="2"/>
  <c r="H298" i="2" s="1"/>
  <c r="I298" i="5" s="1"/>
  <c r="M299" i="2"/>
  <c r="H299" i="2" s="1"/>
  <c r="I299" i="5" s="1"/>
  <c r="M300" i="2"/>
  <c r="H300" i="2" s="1"/>
  <c r="I300" i="5" s="1"/>
  <c r="M301" i="2"/>
  <c r="H301" i="2" s="1"/>
  <c r="I301" i="5" s="1"/>
  <c r="M302" i="2"/>
  <c r="H302" i="2" s="1"/>
  <c r="I302" i="5" s="1"/>
  <c r="M303" i="2"/>
  <c r="H303" i="2" s="1"/>
  <c r="I303" i="5" s="1"/>
  <c r="M304" i="2"/>
  <c r="H304" i="2" s="1"/>
  <c r="I304" i="5" s="1"/>
  <c r="M305" i="2"/>
  <c r="H305" i="2" s="1"/>
  <c r="I305" i="5" s="1"/>
  <c r="M306" i="2"/>
  <c r="H306" i="2" s="1"/>
  <c r="I306" i="5" s="1"/>
  <c r="M307" i="2"/>
  <c r="H307" i="2" s="1"/>
  <c r="I307" i="5" s="1"/>
  <c r="M308" i="2"/>
  <c r="H308" i="2" s="1"/>
  <c r="I308" i="5" s="1"/>
  <c r="M309" i="2"/>
  <c r="H309" i="2" s="1"/>
  <c r="I309" i="5" s="1"/>
  <c r="M310" i="2"/>
  <c r="H310" i="2" s="1"/>
  <c r="I310" i="5" s="1"/>
  <c r="M311" i="2"/>
  <c r="H311" i="2" s="1"/>
  <c r="I311" i="5" s="1"/>
  <c r="M312" i="2"/>
  <c r="H312" i="2" s="1"/>
  <c r="I312" i="5" s="1"/>
  <c r="M313" i="2"/>
  <c r="H313" i="2" s="1"/>
  <c r="I313" i="5" s="1"/>
  <c r="M314" i="2"/>
  <c r="H314" i="2" s="1"/>
  <c r="I314" i="5" s="1"/>
  <c r="M315" i="2"/>
  <c r="H315" i="2" s="1"/>
  <c r="I315" i="5" s="1"/>
  <c r="M316" i="2"/>
  <c r="H316" i="2" s="1"/>
  <c r="I316" i="5" s="1"/>
  <c r="M317" i="2"/>
  <c r="H317" i="2" s="1"/>
  <c r="I317" i="5" s="1"/>
  <c r="M318" i="2"/>
  <c r="H318" i="2" s="1"/>
  <c r="I318" i="5" s="1"/>
  <c r="M319" i="2"/>
  <c r="H319" i="2" s="1"/>
  <c r="I319" i="5" s="1"/>
  <c r="M320" i="2"/>
  <c r="H320" i="2" s="1"/>
  <c r="I320" i="5" s="1"/>
  <c r="M321" i="2"/>
  <c r="H321" i="2" s="1"/>
  <c r="I321" i="5" s="1"/>
  <c r="M322" i="2"/>
  <c r="H322" i="2" s="1"/>
  <c r="I322" i="5" s="1"/>
  <c r="M323" i="2"/>
  <c r="H323" i="2" s="1"/>
  <c r="I323" i="5" s="1"/>
  <c r="M324" i="2"/>
  <c r="H324" i="2" s="1"/>
  <c r="I324" i="5" s="1"/>
  <c r="M325" i="2"/>
  <c r="H325" i="2" s="1"/>
  <c r="I325" i="5" s="1"/>
  <c r="M326" i="2"/>
  <c r="H326" i="2" s="1"/>
  <c r="I326" i="5" s="1"/>
  <c r="M327" i="2"/>
  <c r="H327" i="2" s="1"/>
  <c r="I327" i="5" s="1"/>
  <c r="M328" i="2"/>
  <c r="H328" i="2" s="1"/>
  <c r="I328" i="5" s="1"/>
  <c r="M329" i="2"/>
  <c r="H329" i="2" s="1"/>
  <c r="I329" i="5" s="1"/>
  <c r="M330" i="2"/>
  <c r="H330" i="2" s="1"/>
  <c r="I330" i="5" s="1"/>
  <c r="M331" i="2"/>
  <c r="H331" i="2" s="1"/>
  <c r="I331" i="5" s="1"/>
  <c r="M332" i="2"/>
  <c r="H332" i="2" s="1"/>
  <c r="I332" i="5" s="1"/>
  <c r="M333" i="2"/>
  <c r="H333" i="2" s="1"/>
  <c r="I333" i="5" s="1"/>
  <c r="M334" i="2"/>
  <c r="H334" i="2" s="1"/>
  <c r="I334" i="5" s="1"/>
  <c r="M335" i="2"/>
  <c r="H335" i="2" s="1"/>
  <c r="I335" i="5" s="1"/>
  <c r="M336" i="2"/>
  <c r="H336" i="2" s="1"/>
  <c r="I336" i="5" s="1"/>
  <c r="M337" i="2"/>
  <c r="H337" i="2" s="1"/>
  <c r="I337" i="5" s="1"/>
  <c r="M338" i="2"/>
  <c r="H338" i="2" s="1"/>
  <c r="I338" i="5" s="1"/>
  <c r="M339" i="2"/>
  <c r="H339" i="2" s="1"/>
  <c r="I339" i="5" s="1"/>
  <c r="M340" i="2"/>
  <c r="H340" i="2" s="1"/>
  <c r="I340" i="5" s="1"/>
  <c r="M341" i="2"/>
  <c r="H341" i="2" s="1"/>
  <c r="I341" i="5" s="1"/>
  <c r="M342" i="2"/>
  <c r="H342" i="2" s="1"/>
  <c r="I342" i="5" s="1"/>
  <c r="M343" i="2"/>
  <c r="H343" i="2" s="1"/>
  <c r="I343" i="5" s="1"/>
  <c r="M344" i="2"/>
  <c r="H344" i="2" s="1"/>
  <c r="I344" i="5" s="1"/>
  <c r="M345" i="2"/>
  <c r="H345" i="2" s="1"/>
  <c r="I345" i="5" s="1"/>
  <c r="M346" i="2"/>
  <c r="H346" i="2" s="1"/>
  <c r="I346" i="5" s="1"/>
  <c r="M347" i="2"/>
  <c r="H347" i="2" s="1"/>
  <c r="I347" i="5" s="1"/>
  <c r="M348" i="2"/>
  <c r="H348" i="2" s="1"/>
  <c r="I348" i="5" s="1"/>
  <c r="M349" i="2"/>
  <c r="H349" i="2" s="1"/>
  <c r="I349" i="5" s="1"/>
  <c r="M350" i="2"/>
  <c r="H350" i="2" s="1"/>
  <c r="I350" i="5" s="1"/>
  <c r="M351" i="2"/>
  <c r="H351" i="2" s="1"/>
  <c r="I351" i="5" s="1"/>
  <c r="M352" i="2"/>
  <c r="H352" i="2" s="1"/>
  <c r="I352" i="5" s="1"/>
  <c r="M353" i="2"/>
  <c r="H353" i="2" s="1"/>
  <c r="I353" i="5" s="1"/>
  <c r="M354" i="2"/>
  <c r="H354" i="2" s="1"/>
  <c r="I354" i="5" s="1"/>
  <c r="M355" i="2"/>
  <c r="H355" i="2" s="1"/>
  <c r="I355" i="5" s="1"/>
  <c r="M356" i="2"/>
  <c r="H356" i="2" s="1"/>
  <c r="I356" i="5" s="1"/>
  <c r="M357" i="2"/>
  <c r="H357" i="2" s="1"/>
  <c r="I357" i="5" s="1"/>
  <c r="M358" i="2"/>
  <c r="H358" i="2" s="1"/>
  <c r="I358" i="5" s="1"/>
  <c r="M359" i="2"/>
  <c r="H359" i="2" s="1"/>
  <c r="I359" i="5" s="1"/>
  <c r="M360" i="2"/>
  <c r="H360" i="2" s="1"/>
  <c r="I360" i="5" s="1"/>
  <c r="M361" i="2"/>
  <c r="H361" i="2" s="1"/>
  <c r="I361" i="5" s="1"/>
  <c r="M362" i="2"/>
  <c r="H362" i="2" s="1"/>
  <c r="I362" i="5" s="1"/>
  <c r="M363" i="2"/>
  <c r="H363" i="2" s="1"/>
  <c r="I363" i="5" s="1"/>
  <c r="M364" i="2"/>
  <c r="H364" i="2" s="1"/>
  <c r="I364" i="5" s="1"/>
  <c r="M365" i="2"/>
  <c r="H365" i="2" s="1"/>
  <c r="I365" i="5" s="1"/>
  <c r="M366" i="2"/>
  <c r="H366" i="2" s="1"/>
  <c r="I366" i="5" s="1"/>
  <c r="M367" i="2"/>
  <c r="H367" i="2" s="1"/>
  <c r="I367" i="5" s="1"/>
  <c r="M368" i="2"/>
  <c r="H368" i="2" s="1"/>
  <c r="I368" i="5" s="1"/>
  <c r="M369" i="2"/>
  <c r="H369" i="2" s="1"/>
  <c r="I369" i="5" s="1"/>
  <c r="M370" i="2"/>
  <c r="H370" i="2" s="1"/>
  <c r="I370" i="5" s="1"/>
  <c r="M371" i="2"/>
  <c r="H371" i="2" s="1"/>
  <c r="I371" i="5" s="1"/>
  <c r="M372" i="2"/>
  <c r="H372" i="2" s="1"/>
  <c r="I372" i="5" s="1"/>
  <c r="M373" i="2"/>
  <c r="H373" i="2" s="1"/>
  <c r="I373" i="5" s="1"/>
  <c r="M374" i="2"/>
  <c r="H374" i="2" s="1"/>
  <c r="I374" i="5" s="1"/>
  <c r="M375" i="2"/>
  <c r="H375" i="2" s="1"/>
  <c r="I375" i="5" s="1"/>
  <c r="M376" i="2"/>
  <c r="H376" i="2" s="1"/>
  <c r="I376" i="5" s="1"/>
  <c r="M377" i="2"/>
  <c r="H377" i="2" s="1"/>
  <c r="I377" i="5" s="1"/>
  <c r="M378" i="2"/>
  <c r="H378" i="2" s="1"/>
  <c r="I378" i="5" s="1"/>
  <c r="M379" i="2"/>
  <c r="H379" i="2" s="1"/>
  <c r="I379" i="5" s="1"/>
  <c r="M380" i="2"/>
  <c r="H380" i="2" s="1"/>
  <c r="I380" i="5" s="1"/>
  <c r="M381" i="2"/>
  <c r="H381" i="2" s="1"/>
  <c r="I381" i="5" s="1"/>
  <c r="M382" i="2"/>
  <c r="H382" i="2" s="1"/>
  <c r="I382" i="5" s="1"/>
  <c r="M383" i="2"/>
  <c r="H383" i="2" s="1"/>
  <c r="I383" i="5" s="1"/>
  <c r="M384" i="2"/>
  <c r="H384" i="2" s="1"/>
  <c r="I384" i="5" s="1"/>
  <c r="M385" i="2"/>
  <c r="H385" i="2" s="1"/>
  <c r="I385" i="5" s="1"/>
  <c r="M386" i="2"/>
  <c r="H386" i="2" s="1"/>
  <c r="I386" i="5" s="1"/>
  <c r="M387" i="2"/>
  <c r="H387" i="2" s="1"/>
  <c r="I387" i="5" s="1"/>
  <c r="M388" i="2"/>
  <c r="H388" i="2" s="1"/>
  <c r="I388" i="5" s="1"/>
  <c r="M389" i="2"/>
  <c r="H389" i="2" s="1"/>
  <c r="I389" i="5" s="1"/>
  <c r="M390" i="2"/>
  <c r="H390" i="2" s="1"/>
  <c r="I390" i="5" s="1"/>
  <c r="M391" i="2"/>
  <c r="H391" i="2" s="1"/>
  <c r="I391" i="5" s="1"/>
  <c r="M392" i="2"/>
  <c r="H392" i="2" s="1"/>
  <c r="I392" i="5" s="1"/>
  <c r="M393" i="2"/>
  <c r="H393" i="2" s="1"/>
  <c r="I393" i="5" s="1"/>
  <c r="M394" i="2"/>
  <c r="H394" i="2" s="1"/>
  <c r="I394" i="5" s="1"/>
  <c r="M395" i="2"/>
  <c r="H395" i="2" s="1"/>
  <c r="I395" i="5" s="1"/>
  <c r="M396" i="2"/>
  <c r="H396" i="2" s="1"/>
  <c r="I396" i="5" s="1"/>
  <c r="M397" i="2"/>
  <c r="H397" i="2" s="1"/>
  <c r="I397" i="5" s="1"/>
  <c r="M398" i="2"/>
  <c r="H398" i="2" s="1"/>
  <c r="I398" i="5" s="1"/>
  <c r="M399" i="2"/>
  <c r="H399" i="2" s="1"/>
  <c r="I399" i="5" s="1"/>
  <c r="M400" i="2"/>
  <c r="H400" i="2" s="1"/>
  <c r="I400" i="5" s="1"/>
  <c r="M401" i="2"/>
  <c r="H401" i="2" s="1"/>
  <c r="I401" i="5" s="1"/>
  <c r="M402" i="2"/>
  <c r="H402" i="2" s="1"/>
  <c r="I402" i="5" s="1"/>
  <c r="M403" i="2"/>
  <c r="H403" i="2" s="1"/>
  <c r="I403" i="5" s="1"/>
  <c r="M404" i="2"/>
  <c r="H404" i="2" s="1"/>
  <c r="I404" i="5" s="1"/>
  <c r="M405" i="2"/>
  <c r="H405" i="2" s="1"/>
  <c r="I405" i="5" s="1"/>
  <c r="M406" i="2"/>
  <c r="H406" i="2" s="1"/>
  <c r="I406" i="5" s="1"/>
  <c r="M407" i="2"/>
  <c r="H407" i="2" s="1"/>
  <c r="I407" i="5" s="1"/>
  <c r="M408" i="2"/>
  <c r="H408" i="2" s="1"/>
  <c r="I408" i="5" s="1"/>
  <c r="M409" i="2"/>
  <c r="H409" i="2" s="1"/>
  <c r="I409" i="5" s="1"/>
  <c r="M410" i="2"/>
  <c r="H410" i="2" s="1"/>
  <c r="I410" i="5" s="1"/>
  <c r="M411" i="2"/>
  <c r="H411" i="2" s="1"/>
  <c r="I411" i="5" s="1"/>
  <c r="M412" i="2"/>
  <c r="H412" i="2" s="1"/>
  <c r="I412" i="5" s="1"/>
  <c r="M413" i="2"/>
  <c r="H413" i="2" s="1"/>
  <c r="I413" i="5" s="1"/>
  <c r="M414" i="2"/>
  <c r="H414" i="2" s="1"/>
  <c r="I414" i="5" s="1"/>
  <c r="M415" i="2"/>
  <c r="H415" i="2" s="1"/>
  <c r="I415" i="5" s="1"/>
  <c r="M416" i="2"/>
  <c r="H416" i="2" s="1"/>
  <c r="I416" i="5" s="1"/>
  <c r="M417" i="2"/>
  <c r="H417" i="2" s="1"/>
  <c r="I417" i="5" s="1"/>
  <c r="M418" i="2"/>
  <c r="H418" i="2" s="1"/>
  <c r="I418" i="5" s="1"/>
  <c r="M419" i="2"/>
  <c r="H419" i="2" s="1"/>
  <c r="I419" i="5" s="1"/>
  <c r="M420" i="2"/>
  <c r="H420" i="2" s="1"/>
  <c r="I420" i="5" s="1"/>
  <c r="M421" i="2"/>
  <c r="H421" i="2" s="1"/>
  <c r="I421" i="5" s="1"/>
  <c r="M422" i="2"/>
  <c r="H422" i="2" s="1"/>
  <c r="I422" i="5" s="1"/>
  <c r="M423" i="2"/>
  <c r="H423" i="2" s="1"/>
  <c r="I423" i="5" s="1"/>
  <c r="M424" i="2"/>
  <c r="H424" i="2" s="1"/>
  <c r="I424" i="5" s="1"/>
  <c r="M425" i="2"/>
  <c r="H425" i="2" s="1"/>
  <c r="I425" i="5" s="1"/>
  <c r="M426" i="2"/>
  <c r="H426" i="2" s="1"/>
  <c r="I426" i="5" s="1"/>
  <c r="M427" i="2"/>
  <c r="H427" i="2" s="1"/>
  <c r="I427" i="5" s="1"/>
  <c r="M428" i="2"/>
  <c r="H428" i="2" s="1"/>
  <c r="I428" i="5" s="1"/>
  <c r="M429" i="2"/>
  <c r="H429" i="2" s="1"/>
  <c r="I429" i="5" s="1"/>
  <c r="M430" i="2"/>
  <c r="H430" i="2" s="1"/>
  <c r="I430" i="5" s="1"/>
  <c r="M431" i="2"/>
  <c r="H431" i="2" s="1"/>
  <c r="I431" i="5" s="1"/>
  <c r="M432" i="2"/>
  <c r="H432" i="2" s="1"/>
  <c r="I432" i="5" s="1"/>
  <c r="M433" i="2"/>
  <c r="H433" i="2" s="1"/>
  <c r="I433" i="5" s="1"/>
  <c r="M434" i="2"/>
  <c r="H434" i="2" s="1"/>
  <c r="I434" i="5" s="1"/>
  <c r="M435" i="2"/>
  <c r="H435" i="2" s="1"/>
  <c r="I435" i="5" s="1"/>
  <c r="M436" i="2"/>
  <c r="H436" i="2" s="1"/>
  <c r="I436" i="5" s="1"/>
  <c r="M437" i="2"/>
  <c r="H437" i="2" s="1"/>
  <c r="I437" i="5" s="1"/>
  <c r="M438" i="2"/>
  <c r="H438" i="2" s="1"/>
  <c r="I438" i="5" s="1"/>
  <c r="M439" i="2"/>
  <c r="H439" i="2" s="1"/>
  <c r="I439" i="5" s="1"/>
  <c r="M440" i="2"/>
  <c r="H440" i="2" s="1"/>
  <c r="I440" i="5" s="1"/>
  <c r="M441" i="2"/>
  <c r="H441" i="2" s="1"/>
  <c r="I441" i="5" s="1"/>
  <c r="M442" i="2"/>
  <c r="H442" i="2" s="1"/>
  <c r="I442" i="5" s="1"/>
  <c r="M443" i="2"/>
  <c r="H443" i="2" s="1"/>
  <c r="I443" i="5" s="1"/>
  <c r="M444" i="2"/>
  <c r="H444" i="2" s="1"/>
  <c r="I444" i="5" s="1"/>
  <c r="M445" i="2"/>
  <c r="H445" i="2" s="1"/>
  <c r="I445" i="5" s="1"/>
  <c r="M446" i="2"/>
  <c r="H446" i="2" s="1"/>
  <c r="I446" i="5" s="1"/>
  <c r="M447" i="2"/>
  <c r="H447" i="2" s="1"/>
  <c r="I447" i="5" s="1"/>
  <c r="M448" i="2"/>
  <c r="H448" i="2" s="1"/>
  <c r="I448" i="5" s="1"/>
  <c r="M449" i="2"/>
  <c r="H449" i="2" s="1"/>
  <c r="I449" i="5" s="1"/>
  <c r="M450" i="2"/>
  <c r="H450" i="2" s="1"/>
  <c r="I450" i="5" s="1"/>
  <c r="M451" i="2"/>
  <c r="H451" i="2" s="1"/>
  <c r="I451" i="5" s="1"/>
  <c r="M452" i="2"/>
  <c r="H452" i="2" s="1"/>
  <c r="I452" i="5" s="1"/>
  <c r="M453" i="2"/>
  <c r="H453" i="2" s="1"/>
  <c r="I453" i="5" s="1"/>
  <c r="M454" i="2"/>
  <c r="H454" i="2" s="1"/>
  <c r="I454" i="5" s="1"/>
  <c r="M455" i="2"/>
  <c r="H455" i="2" s="1"/>
  <c r="I455" i="5" s="1"/>
  <c r="M456" i="2"/>
  <c r="H456" i="2" s="1"/>
  <c r="I456" i="5" s="1"/>
  <c r="M457" i="2"/>
  <c r="H457" i="2" s="1"/>
  <c r="I457" i="5" s="1"/>
  <c r="M458" i="2"/>
  <c r="H458" i="2" s="1"/>
  <c r="I458" i="5" s="1"/>
  <c r="M459" i="2"/>
  <c r="H459" i="2" s="1"/>
  <c r="I459" i="5" s="1"/>
  <c r="M460" i="2"/>
  <c r="H460" i="2" s="1"/>
  <c r="I460" i="5" s="1"/>
  <c r="M461" i="2"/>
  <c r="H461" i="2" s="1"/>
  <c r="I461" i="5" s="1"/>
  <c r="M462" i="2"/>
  <c r="H462" i="2" s="1"/>
  <c r="I462" i="5" s="1"/>
  <c r="M463" i="2"/>
  <c r="H463" i="2" s="1"/>
  <c r="I463" i="5" s="1"/>
  <c r="M464" i="2"/>
  <c r="H464" i="2" s="1"/>
  <c r="I464" i="5" s="1"/>
  <c r="M465" i="2"/>
  <c r="H465" i="2" s="1"/>
  <c r="I465" i="5" s="1"/>
  <c r="M466" i="2"/>
  <c r="H466" i="2" s="1"/>
  <c r="I466" i="5" s="1"/>
  <c r="M467" i="2"/>
  <c r="H467" i="2" s="1"/>
  <c r="I467" i="5" s="1"/>
  <c r="M468" i="2"/>
  <c r="H468" i="2" s="1"/>
  <c r="I468" i="5" s="1"/>
  <c r="M469" i="2"/>
  <c r="H469" i="2" s="1"/>
  <c r="I469" i="5" s="1"/>
  <c r="M470" i="2"/>
  <c r="H470" i="2" s="1"/>
  <c r="I470" i="5" s="1"/>
  <c r="M471" i="2"/>
  <c r="H471" i="2" s="1"/>
  <c r="I471" i="5" s="1"/>
  <c r="M472" i="2"/>
  <c r="H472" i="2" s="1"/>
  <c r="I472" i="5" s="1"/>
  <c r="M473" i="2"/>
  <c r="H473" i="2" s="1"/>
  <c r="I473" i="5" s="1"/>
  <c r="M474" i="2"/>
  <c r="H474" i="2" s="1"/>
  <c r="I474" i="5" s="1"/>
  <c r="M475" i="2"/>
  <c r="H475" i="2" s="1"/>
  <c r="I475" i="5" s="1"/>
  <c r="M476" i="2"/>
  <c r="H476" i="2" s="1"/>
  <c r="I476" i="5" s="1"/>
  <c r="M477" i="2"/>
  <c r="H477" i="2" s="1"/>
  <c r="I477" i="5" s="1"/>
  <c r="M478" i="2"/>
  <c r="H478" i="2" s="1"/>
  <c r="I478" i="5" s="1"/>
  <c r="M479" i="2"/>
  <c r="H479" i="2" s="1"/>
  <c r="I479" i="5" s="1"/>
  <c r="M480" i="2"/>
  <c r="H480" i="2" s="1"/>
  <c r="I480" i="5" s="1"/>
  <c r="M481" i="2"/>
  <c r="H481" i="2" s="1"/>
  <c r="I481" i="5" s="1"/>
  <c r="M482" i="2"/>
  <c r="H482" i="2" s="1"/>
  <c r="I482" i="5" s="1"/>
  <c r="M483" i="2"/>
  <c r="H483" i="2" s="1"/>
  <c r="I483" i="5" s="1"/>
  <c r="M484" i="2"/>
  <c r="H484" i="2" s="1"/>
  <c r="I484" i="5" s="1"/>
  <c r="M485" i="2"/>
  <c r="H485" i="2" s="1"/>
  <c r="I485" i="5" s="1"/>
  <c r="M486" i="2"/>
  <c r="H486" i="2" s="1"/>
  <c r="I486" i="5" s="1"/>
  <c r="M487" i="2"/>
  <c r="H487" i="2" s="1"/>
  <c r="I487" i="5" s="1"/>
  <c r="M488" i="2"/>
  <c r="H488" i="2" s="1"/>
  <c r="I488" i="5" s="1"/>
  <c r="M489" i="2"/>
  <c r="H489" i="2" s="1"/>
  <c r="I489" i="5" s="1"/>
  <c r="M490" i="2"/>
  <c r="H490" i="2" s="1"/>
  <c r="I490" i="5" s="1"/>
  <c r="M491" i="2"/>
  <c r="H491" i="2" s="1"/>
  <c r="I491" i="5" s="1"/>
  <c r="M492" i="2"/>
  <c r="H492" i="2" s="1"/>
  <c r="I492" i="5" s="1"/>
  <c r="M493" i="2"/>
  <c r="H493" i="2" s="1"/>
  <c r="I493" i="5" s="1"/>
  <c r="M494" i="2"/>
  <c r="H494" i="2" s="1"/>
  <c r="I494" i="5" s="1"/>
  <c r="M495" i="2"/>
  <c r="H495" i="2" s="1"/>
  <c r="I495" i="5" s="1"/>
  <c r="M496" i="2"/>
  <c r="H496" i="2" s="1"/>
  <c r="I496" i="5" s="1"/>
  <c r="M497" i="2"/>
  <c r="H497" i="2" s="1"/>
  <c r="I497" i="5" s="1"/>
  <c r="M498" i="2"/>
  <c r="H498" i="2" s="1"/>
  <c r="I498" i="5" s="1"/>
  <c r="M499" i="2"/>
  <c r="H499" i="2" s="1"/>
  <c r="I499" i="5" s="1"/>
  <c r="M500" i="2"/>
  <c r="H500" i="2" s="1"/>
  <c r="I500" i="5" s="1"/>
  <c r="M501" i="2"/>
  <c r="H501" i="2" s="1"/>
  <c r="I501" i="5" s="1"/>
  <c r="M502" i="2"/>
  <c r="H502" i="2" s="1"/>
  <c r="I502" i="5" s="1"/>
  <c r="M503" i="2"/>
  <c r="H503" i="2" s="1"/>
  <c r="I503" i="5" s="1"/>
  <c r="M504" i="2"/>
  <c r="H504" i="2" s="1"/>
  <c r="I504" i="5" s="1"/>
  <c r="M505" i="2"/>
  <c r="H505" i="2" s="1"/>
  <c r="I505" i="5" s="1"/>
  <c r="M506" i="2"/>
  <c r="H506" i="2" s="1"/>
  <c r="I506" i="5" s="1"/>
  <c r="M507" i="2"/>
  <c r="H507" i="2" s="1"/>
  <c r="I507" i="5" s="1"/>
  <c r="M508" i="2"/>
  <c r="H508" i="2" s="1"/>
  <c r="I508" i="5" s="1"/>
  <c r="M509" i="2"/>
  <c r="H509" i="2" s="1"/>
  <c r="I509" i="5" s="1"/>
  <c r="M510" i="2"/>
  <c r="H510" i="2" s="1"/>
  <c r="I510" i="5" s="1"/>
  <c r="M511" i="2"/>
  <c r="H511" i="2" s="1"/>
  <c r="I511" i="5" s="1"/>
  <c r="M512" i="2"/>
  <c r="H512" i="2" s="1"/>
  <c r="I512" i="5" s="1"/>
  <c r="M513" i="2"/>
  <c r="H513" i="2" s="1"/>
  <c r="I513" i="5" s="1"/>
  <c r="M514" i="2"/>
  <c r="H514" i="2" s="1"/>
  <c r="I514" i="5" s="1"/>
  <c r="M515" i="2"/>
  <c r="H515" i="2" s="1"/>
  <c r="I515" i="5" s="1"/>
  <c r="M516" i="2"/>
  <c r="H516" i="2" s="1"/>
  <c r="I516" i="5" s="1"/>
  <c r="M517" i="2"/>
  <c r="H517" i="2" s="1"/>
  <c r="I517" i="5" s="1"/>
  <c r="M518" i="2"/>
  <c r="H518" i="2" s="1"/>
  <c r="I518" i="5" s="1"/>
  <c r="M519" i="2"/>
  <c r="H519" i="2" s="1"/>
  <c r="I519" i="5" s="1"/>
  <c r="M520" i="2"/>
  <c r="H520" i="2" s="1"/>
  <c r="I520" i="5" s="1"/>
  <c r="M521" i="2"/>
  <c r="H521" i="2" s="1"/>
  <c r="I521" i="5" s="1"/>
  <c r="M522" i="2"/>
  <c r="H522" i="2" s="1"/>
  <c r="I522" i="5" s="1"/>
  <c r="M523" i="2"/>
  <c r="H523" i="2" s="1"/>
  <c r="I523" i="5" s="1"/>
  <c r="M524" i="2"/>
  <c r="H524" i="2" s="1"/>
  <c r="I524" i="5" s="1"/>
  <c r="M525" i="2"/>
  <c r="H525" i="2" s="1"/>
  <c r="I525" i="5" s="1"/>
  <c r="M526" i="2"/>
  <c r="H526" i="2" s="1"/>
  <c r="I526" i="5" s="1"/>
  <c r="M527" i="2"/>
  <c r="H527" i="2" s="1"/>
  <c r="I527" i="5" s="1"/>
  <c r="M528" i="2"/>
  <c r="H528" i="2" s="1"/>
  <c r="I528" i="5" s="1"/>
  <c r="M529" i="2"/>
  <c r="H529" i="2" s="1"/>
  <c r="I529" i="5" s="1"/>
  <c r="M530" i="2"/>
  <c r="H530" i="2" s="1"/>
  <c r="I530" i="5" s="1"/>
  <c r="M531" i="2"/>
  <c r="H531" i="2" s="1"/>
  <c r="I531" i="5" s="1"/>
  <c r="M532" i="2"/>
  <c r="H532" i="2" s="1"/>
  <c r="I532" i="5" s="1"/>
  <c r="M533" i="2"/>
  <c r="H533" i="2" s="1"/>
  <c r="I533" i="5" s="1"/>
  <c r="M534" i="2"/>
  <c r="H534" i="2" s="1"/>
  <c r="I534" i="5" s="1"/>
  <c r="M535" i="2"/>
  <c r="H535" i="2" s="1"/>
  <c r="I535" i="5" s="1"/>
  <c r="M536" i="2"/>
  <c r="H536" i="2" s="1"/>
  <c r="I536" i="5" s="1"/>
  <c r="M537" i="2"/>
  <c r="H537" i="2" s="1"/>
  <c r="I537" i="5" s="1"/>
  <c r="M538" i="2"/>
  <c r="H538" i="2" s="1"/>
  <c r="I538" i="5" s="1"/>
  <c r="M539" i="2"/>
  <c r="H539" i="2" s="1"/>
  <c r="I539" i="5" s="1"/>
  <c r="M540" i="2"/>
  <c r="H540" i="2" s="1"/>
  <c r="I540" i="5" s="1"/>
  <c r="M541" i="2"/>
  <c r="H541" i="2" s="1"/>
  <c r="I541" i="5" s="1"/>
  <c r="M542" i="2"/>
  <c r="H542" i="2" s="1"/>
  <c r="I542" i="5" s="1"/>
  <c r="M543" i="2"/>
  <c r="H543" i="2" s="1"/>
  <c r="I543" i="5" s="1"/>
  <c r="M544" i="2"/>
  <c r="H544" i="2" s="1"/>
  <c r="I544" i="5" s="1"/>
  <c r="M545" i="2"/>
  <c r="H545" i="2" s="1"/>
  <c r="I545" i="5" s="1"/>
  <c r="M546" i="2"/>
  <c r="H546" i="2" s="1"/>
  <c r="I546" i="5" s="1"/>
  <c r="M547" i="2"/>
  <c r="H547" i="2" s="1"/>
  <c r="I547" i="5" s="1"/>
  <c r="M548" i="2"/>
  <c r="H548" i="2" s="1"/>
  <c r="I548" i="5" s="1"/>
  <c r="M549" i="2"/>
  <c r="H549" i="2" s="1"/>
  <c r="I549" i="5" s="1"/>
  <c r="M550" i="2"/>
  <c r="H550" i="2" s="1"/>
  <c r="I550" i="5" s="1"/>
  <c r="M551" i="2"/>
  <c r="H551" i="2" s="1"/>
  <c r="I551" i="5" s="1"/>
  <c r="M552" i="2"/>
  <c r="H552" i="2" s="1"/>
  <c r="I552" i="5" s="1"/>
  <c r="M553" i="2"/>
  <c r="H553" i="2" s="1"/>
  <c r="I553" i="5" s="1"/>
  <c r="M554" i="2"/>
  <c r="H554" i="2" s="1"/>
  <c r="I554" i="5" s="1"/>
  <c r="M555" i="2"/>
  <c r="H555" i="2" s="1"/>
  <c r="I555" i="5" s="1"/>
  <c r="M556" i="2"/>
  <c r="H556" i="2" s="1"/>
  <c r="I556" i="5" s="1"/>
  <c r="M557" i="2"/>
  <c r="H557" i="2" s="1"/>
  <c r="I557" i="5" s="1"/>
  <c r="M558" i="2"/>
  <c r="H558" i="2" s="1"/>
  <c r="I558" i="5" s="1"/>
  <c r="M559" i="2"/>
  <c r="H559" i="2" s="1"/>
  <c r="I559" i="5" s="1"/>
  <c r="M560" i="2"/>
  <c r="H560" i="2" s="1"/>
  <c r="I560" i="5" s="1"/>
  <c r="M561" i="2"/>
  <c r="H561" i="2" s="1"/>
  <c r="I561" i="5" s="1"/>
  <c r="M562" i="2"/>
  <c r="H562" i="2" s="1"/>
  <c r="I562" i="5" s="1"/>
  <c r="M563" i="2"/>
  <c r="H563" i="2" s="1"/>
  <c r="I563" i="5" s="1"/>
  <c r="M564" i="2"/>
  <c r="H564" i="2" s="1"/>
  <c r="I564" i="5" s="1"/>
  <c r="M565" i="2"/>
  <c r="H565" i="2" s="1"/>
  <c r="I565" i="5" s="1"/>
  <c r="M566" i="2"/>
  <c r="H566" i="2" s="1"/>
  <c r="I566" i="5" s="1"/>
  <c r="M567" i="2"/>
  <c r="H567" i="2" s="1"/>
  <c r="I567" i="5" s="1"/>
  <c r="M568" i="2"/>
  <c r="H568" i="2" s="1"/>
  <c r="I568" i="5" s="1"/>
  <c r="M569" i="2"/>
  <c r="H569" i="2" s="1"/>
  <c r="I569" i="5" s="1"/>
  <c r="M570" i="2"/>
  <c r="H570" i="2" s="1"/>
  <c r="I570" i="5" s="1"/>
  <c r="M571" i="2"/>
  <c r="H571" i="2" s="1"/>
  <c r="I571" i="5" s="1"/>
  <c r="M572" i="2"/>
  <c r="H572" i="2" s="1"/>
  <c r="I572" i="5" s="1"/>
  <c r="M573" i="2"/>
  <c r="H573" i="2" s="1"/>
  <c r="I573" i="5" s="1"/>
  <c r="M574" i="2"/>
  <c r="H574" i="2" s="1"/>
  <c r="I574" i="5" s="1"/>
  <c r="M575" i="2"/>
  <c r="H575" i="2" s="1"/>
  <c r="I575" i="5" s="1"/>
  <c r="M576" i="2"/>
  <c r="H576" i="2" s="1"/>
  <c r="I576" i="5" s="1"/>
  <c r="M577" i="2"/>
  <c r="H577" i="2" s="1"/>
  <c r="I577" i="5" s="1"/>
  <c r="M578" i="2"/>
  <c r="H578" i="2" s="1"/>
  <c r="I578" i="5" s="1"/>
  <c r="M579" i="2"/>
  <c r="H579" i="2" s="1"/>
  <c r="I579" i="5" s="1"/>
  <c r="M580" i="2"/>
  <c r="H580" i="2" s="1"/>
  <c r="I580" i="5" s="1"/>
  <c r="M581" i="2"/>
  <c r="H581" i="2" s="1"/>
  <c r="I581" i="5" s="1"/>
  <c r="M582" i="2"/>
  <c r="H582" i="2" s="1"/>
  <c r="I582" i="5" s="1"/>
  <c r="M583" i="2"/>
  <c r="H583" i="2" s="1"/>
  <c r="I583" i="5" s="1"/>
  <c r="M584" i="2"/>
  <c r="H584" i="2" s="1"/>
  <c r="I584" i="5" s="1"/>
  <c r="M585" i="2"/>
  <c r="H585" i="2" s="1"/>
  <c r="I585" i="5" s="1"/>
  <c r="M586" i="2"/>
  <c r="H586" i="2" s="1"/>
  <c r="I586" i="5" s="1"/>
  <c r="M587" i="2"/>
  <c r="H587" i="2" s="1"/>
  <c r="I587" i="5" s="1"/>
  <c r="M588" i="2"/>
  <c r="H588" i="2" s="1"/>
  <c r="I588" i="5" s="1"/>
  <c r="M589" i="2"/>
  <c r="H589" i="2" s="1"/>
  <c r="I589" i="5" s="1"/>
  <c r="M590" i="2"/>
  <c r="H590" i="2" s="1"/>
  <c r="I590" i="5" s="1"/>
  <c r="M591" i="2"/>
  <c r="H591" i="2" s="1"/>
  <c r="I591" i="5" s="1"/>
  <c r="M592" i="2"/>
  <c r="H592" i="2" s="1"/>
  <c r="I592" i="5" s="1"/>
  <c r="M593" i="2"/>
  <c r="H593" i="2" s="1"/>
  <c r="I593" i="5" s="1"/>
  <c r="M594" i="2"/>
  <c r="H594" i="2" s="1"/>
  <c r="I594" i="5" s="1"/>
  <c r="M595" i="2"/>
  <c r="H595" i="2" s="1"/>
  <c r="I595" i="5" s="1"/>
  <c r="M596" i="2"/>
  <c r="H596" i="2" s="1"/>
  <c r="I596" i="5" s="1"/>
  <c r="M597" i="2"/>
  <c r="H597" i="2" s="1"/>
  <c r="I597" i="5" s="1"/>
  <c r="M598" i="2"/>
  <c r="H598" i="2" s="1"/>
  <c r="I598" i="5" s="1"/>
  <c r="M599" i="2"/>
  <c r="H599" i="2" s="1"/>
  <c r="I599" i="5" s="1"/>
  <c r="M600" i="2"/>
  <c r="H600" i="2" s="1"/>
  <c r="I600" i="5" s="1"/>
  <c r="M601" i="2"/>
  <c r="H601" i="2" s="1"/>
  <c r="I601" i="5" s="1"/>
  <c r="M602" i="2"/>
  <c r="H602" i="2" s="1"/>
  <c r="I602" i="5" s="1"/>
  <c r="M603" i="2"/>
  <c r="H603" i="2" s="1"/>
  <c r="I603" i="5" s="1"/>
  <c r="M604" i="2"/>
  <c r="H604" i="2" s="1"/>
  <c r="I604" i="5" s="1"/>
  <c r="M605" i="2"/>
  <c r="H605" i="2" s="1"/>
  <c r="I605" i="5" s="1"/>
  <c r="M606" i="2"/>
  <c r="H606" i="2" s="1"/>
  <c r="I606" i="5" s="1"/>
  <c r="M607" i="2"/>
  <c r="H607" i="2" s="1"/>
  <c r="I607" i="5" s="1"/>
  <c r="M608" i="2"/>
  <c r="H608" i="2" s="1"/>
  <c r="I608" i="5" s="1"/>
  <c r="M609" i="2"/>
  <c r="H609" i="2" s="1"/>
  <c r="I609" i="5" s="1"/>
  <c r="M610" i="2"/>
  <c r="H610" i="2" s="1"/>
  <c r="I610" i="5" s="1"/>
  <c r="M611" i="2"/>
  <c r="H611" i="2" s="1"/>
  <c r="I611" i="5" s="1"/>
  <c r="M612" i="2"/>
  <c r="H612" i="2" s="1"/>
  <c r="I612" i="5" s="1"/>
  <c r="M613" i="2"/>
  <c r="H613" i="2" s="1"/>
  <c r="I613" i="5" s="1"/>
  <c r="M614" i="2"/>
  <c r="H614" i="2" s="1"/>
  <c r="I614" i="5" s="1"/>
  <c r="M615" i="2"/>
  <c r="H615" i="2" s="1"/>
  <c r="I615" i="5" s="1"/>
  <c r="M616" i="2"/>
  <c r="H616" i="2" s="1"/>
  <c r="I616" i="5" s="1"/>
  <c r="M617" i="2"/>
  <c r="H617" i="2" s="1"/>
  <c r="I617" i="5" s="1"/>
  <c r="M618" i="2"/>
  <c r="H618" i="2" s="1"/>
  <c r="I618" i="5" s="1"/>
  <c r="M619" i="2"/>
  <c r="H619" i="2" s="1"/>
  <c r="I619" i="5" s="1"/>
  <c r="M620" i="2"/>
  <c r="H620" i="2" s="1"/>
  <c r="I620" i="5" s="1"/>
  <c r="M621" i="2"/>
  <c r="H621" i="2" s="1"/>
  <c r="I621" i="5" s="1"/>
  <c r="M622" i="2"/>
  <c r="H622" i="2" s="1"/>
  <c r="I622" i="5" s="1"/>
  <c r="M623" i="2"/>
  <c r="H623" i="2" s="1"/>
  <c r="I623" i="5" s="1"/>
  <c r="M624" i="2"/>
  <c r="H624" i="2" s="1"/>
  <c r="I624" i="5" s="1"/>
  <c r="M625" i="2"/>
  <c r="H625" i="2" s="1"/>
  <c r="I625" i="5" s="1"/>
  <c r="M626" i="2"/>
  <c r="H626" i="2" s="1"/>
  <c r="I626" i="5" s="1"/>
  <c r="M627" i="2"/>
  <c r="H627" i="2" s="1"/>
  <c r="I627" i="5" s="1"/>
  <c r="M628" i="2"/>
  <c r="H628" i="2" s="1"/>
  <c r="I628" i="5" s="1"/>
  <c r="M629" i="2"/>
  <c r="H629" i="2" s="1"/>
  <c r="I629" i="5" s="1"/>
  <c r="M630" i="2"/>
  <c r="H630" i="2" s="1"/>
  <c r="I630" i="5" s="1"/>
  <c r="M631" i="2"/>
  <c r="H631" i="2" s="1"/>
  <c r="I631" i="5" s="1"/>
  <c r="M632" i="2"/>
  <c r="H632" i="2" s="1"/>
  <c r="I632" i="5" s="1"/>
  <c r="M633" i="2"/>
  <c r="H633" i="2" s="1"/>
  <c r="I633" i="5" s="1"/>
  <c r="M634" i="2"/>
  <c r="H634" i="2" s="1"/>
  <c r="I634" i="5" s="1"/>
  <c r="M635" i="2"/>
  <c r="H635" i="2" s="1"/>
  <c r="I635" i="5" s="1"/>
  <c r="M636" i="2"/>
  <c r="H636" i="2" s="1"/>
  <c r="I636" i="5" s="1"/>
  <c r="M637" i="2"/>
  <c r="H637" i="2" s="1"/>
  <c r="I637" i="5" s="1"/>
  <c r="M638" i="2"/>
  <c r="H638" i="2" s="1"/>
  <c r="I638" i="5" s="1"/>
  <c r="M639" i="2"/>
  <c r="H639" i="2" s="1"/>
  <c r="I639" i="5" s="1"/>
  <c r="M640" i="2"/>
  <c r="H640" i="2" s="1"/>
  <c r="I640" i="5" s="1"/>
  <c r="M641" i="2"/>
  <c r="H641" i="2" s="1"/>
  <c r="I641" i="5" s="1"/>
  <c r="M642" i="2"/>
  <c r="H642" i="2" s="1"/>
  <c r="I642" i="5" s="1"/>
  <c r="M643" i="2"/>
  <c r="H643" i="2" s="1"/>
  <c r="I643" i="5" s="1"/>
  <c r="M644" i="2"/>
  <c r="H644" i="2" s="1"/>
  <c r="I644" i="5" s="1"/>
  <c r="M645" i="2"/>
  <c r="H645" i="2" s="1"/>
  <c r="I645" i="5" s="1"/>
  <c r="M646" i="2"/>
  <c r="H646" i="2" s="1"/>
  <c r="I646" i="5" s="1"/>
  <c r="M647" i="2"/>
  <c r="H647" i="2" s="1"/>
  <c r="I647" i="5" s="1"/>
  <c r="M648" i="2"/>
  <c r="H648" i="2" s="1"/>
  <c r="I648" i="5" s="1"/>
  <c r="M649" i="2"/>
  <c r="H649" i="2" s="1"/>
  <c r="I649" i="5" s="1"/>
  <c r="M650" i="2"/>
  <c r="H650" i="2" s="1"/>
  <c r="I650" i="5" s="1"/>
  <c r="M651" i="2"/>
  <c r="H651" i="2" s="1"/>
  <c r="I651" i="5" s="1"/>
  <c r="M652" i="2"/>
  <c r="H652" i="2" s="1"/>
  <c r="I652" i="5" s="1"/>
  <c r="M653" i="2"/>
  <c r="H653" i="2" s="1"/>
  <c r="I653" i="5" s="1"/>
  <c r="M654" i="2"/>
  <c r="H654" i="2" s="1"/>
  <c r="I654" i="5" s="1"/>
  <c r="M655" i="2"/>
  <c r="H655" i="2" s="1"/>
  <c r="I655" i="5" s="1"/>
  <c r="M656" i="2"/>
  <c r="H656" i="2" s="1"/>
  <c r="I656" i="5" s="1"/>
  <c r="M657" i="2"/>
  <c r="H657" i="2" s="1"/>
  <c r="I657" i="5" s="1"/>
  <c r="M658" i="2"/>
  <c r="H658" i="2" s="1"/>
  <c r="I658" i="5" s="1"/>
  <c r="M659" i="2"/>
  <c r="H659" i="2" s="1"/>
  <c r="I659" i="5" s="1"/>
  <c r="M660" i="2"/>
  <c r="H660" i="2" s="1"/>
  <c r="I660" i="5" s="1"/>
  <c r="M661" i="2"/>
  <c r="H661" i="2" s="1"/>
  <c r="I661" i="5" s="1"/>
  <c r="M662" i="2"/>
  <c r="H662" i="2" s="1"/>
  <c r="I662" i="5" s="1"/>
  <c r="M663" i="2"/>
  <c r="H663" i="2" s="1"/>
  <c r="I663" i="5" s="1"/>
  <c r="M664" i="2"/>
  <c r="H664" i="2" s="1"/>
  <c r="I664" i="5" s="1"/>
  <c r="M665" i="2"/>
  <c r="H665" i="2" s="1"/>
  <c r="I665" i="5" s="1"/>
  <c r="M666" i="2"/>
  <c r="H666" i="2" s="1"/>
  <c r="I666" i="5" s="1"/>
  <c r="M667" i="2"/>
  <c r="H667" i="2" s="1"/>
  <c r="I667" i="5" s="1"/>
  <c r="M668" i="2"/>
  <c r="H668" i="2" s="1"/>
  <c r="I668" i="5" s="1"/>
  <c r="M669" i="2"/>
  <c r="H669" i="2" s="1"/>
  <c r="I669" i="5" s="1"/>
  <c r="M670" i="2"/>
  <c r="H670" i="2" s="1"/>
  <c r="I670" i="5" s="1"/>
  <c r="M671" i="2"/>
  <c r="H671" i="2" s="1"/>
  <c r="I671" i="5" s="1"/>
  <c r="M672" i="2"/>
  <c r="H672" i="2" s="1"/>
  <c r="I672" i="5" s="1"/>
  <c r="M673" i="2"/>
  <c r="H673" i="2" s="1"/>
  <c r="I673" i="5" s="1"/>
  <c r="M674" i="2"/>
  <c r="H674" i="2" s="1"/>
  <c r="I674" i="5" s="1"/>
  <c r="M675" i="2"/>
  <c r="H675" i="2" s="1"/>
  <c r="I675" i="5" s="1"/>
  <c r="M676" i="2"/>
  <c r="H676" i="2" s="1"/>
  <c r="I676" i="5" s="1"/>
  <c r="M677" i="2"/>
  <c r="H677" i="2" s="1"/>
  <c r="I677" i="5" s="1"/>
  <c r="M678" i="2"/>
  <c r="H678" i="2" s="1"/>
  <c r="I678" i="5" s="1"/>
  <c r="M679" i="2"/>
  <c r="H679" i="2" s="1"/>
  <c r="I679" i="5" s="1"/>
  <c r="M680" i="2"/>
  <c r="H680" i="2" s="1"/>
  <c r="I680" i="5" s="1"/>
  <c r="M681" i="2"/>
  <c r="H681" i="2" s="1"/>
  <c r="I681" i="5" s="1"/>
  <c r="M682" i="2"/>
  <c r="H682" i="2" s="1"/>
  <c r="I682" i="5" s="1"/>
  <c r="M683" i="2"/>
  <c r="H683" i="2" s="1"/>
  <c r="I683" i="5" s="1"/>
  <c r="M684" i="2"/>
  <c r="H684" i="2" s="1"/>
  <c r="I684" i="5" s="1"/>
  <c r="M685" i="2"/>
  <c r="H685" i="2" s="1"/>
  <c r="I685" i="5" s="1"/>
  <c r="M686" i="2"/>
  <c r="H686" i="2" s="1"/>
  <c r="I686" i="5" s="1"/>
  <c r="M687" i="2"/>
  <c r="H687" i="2" s="1"/>
  <c r="I687" i="5" s="1"/>
  <c r="M688" i="2"/>
  <c r="H688" i="2" s="1"/>
  <c r="I688" i="5" s="1"/>
  <c r="M689" i="2"/>
  <c r="H689" i="2" s="1"/>
  <c r="I689" i="5" s="1"/>
  <c r="M690" i="2"/>
  <c r="H690" i="2" s="1"/>
  <c r="I690" i="5" s="1"/>
  <c r="M691" i="2"/>
  <c r="H691" i="2" s="1"/>
  <c r="I691" i="5" s="1"/>
  <c r="M692" i="2"/>
  <c r="H692" i="2" s="1"/>
  <c r="I692" i="5" s="1"/>
  <c r="M693" i="2"/>
  <c r="H693" i="2" s="1"/>
  <c r="I693" i="5" s="1"/>
  <c r="M694" i="2"/>
  <c r="H694" i="2" s="1"/>
  <c r="I694" i="5" s="1"/>
  <c r="M695" i="2"/>
  <c r="H695" i="2" s="1"/>
  <c r="I695" i="5" s="1"/>
  <c r="M696" i="2"/>
  <c r="H696" i="2" s="1"/>
  <c r="I696" i="5" s="1"/>
  <c r="M697" i="2"/>
  <c r="H697" i="2" s="1"/>
  <c r="I697" i="5" s="1"/>
  <c r="M698" i="2"/>
  <c r="H698" i="2" s="1"/>
  <c r="I698" i="5" s="1"/>
  <c r="M699" i="2"/>
  <c r="H699" i="2" s="1"/>
  <c r="I699" i="5" s="1"/>
  <c r="M700" i="2"/>
  <c r="H700" i="2" s="1"/>
  <c r="I700" i="5" s="1"/>
  <c r="M701" i="2"/>
  <c r="H701" i="2" s="1"/>
  <c r="I701" i="5" s="1"/>
  <c r="M702" i="2"/>
  <c r="H702" i="2" s="1"/>
  <c r="I702" i="5" s="1"/>
  <c r="M703" i="2"/>
  <c r="H703" i="2" s="1"/>
  <c r="I703" i="5" s="1"/>
  <c r="M704" i="2"/>
  <c r="H704" i="2" s="1"/>
  <c r="I704" i="5" s="1"/>
  <c r="M705" i="2"/>
  <c r="H705" i="2" s="1"/>
  <c r="I705" i="5" s="1"/>
  <c r="M706" i="2"/>
  <c r="H706" i="2" s="1"/>
  <c r="I706" i="5" s="1"/>
  <c r="M707" i="2"/>
  <c r="H707" i="2" s="1"/>
  <c r="I707" i="5" s="1"/>
  <c r="M708" i="2"/>
  <c r="H708" i="2" s="1"/>
  <c r="I708" i="5" s="1"/>
  <c r="M709" i="2"/>
  <c r="H709" i="2" s="1"/>
  <c r="I709" i="5" s="1"/>
  <c r="M710" i="2"/>
  <c r="H710" i="2" s="1"/>
  <c r="I710" i="5" s="1"/>
  <c r="M711" i="2"/>
  <c r="H711" i="2" s="1"/>
  <c r="I711" i="5" s="1"/>
  <c r="M712" i="2"/>
  <c r="H712" i="2" s="1"/>
  <c r="I712" i="5" s="1"/>
  <c r="M713" i="2"/>
  <c r="H713" i="2" s="1"/>
  <c r="I713" i="5" s="1"/>
  <c r="M714" i="2"/>
  <c r="H714" i="2" s="1"/>
  <c r="I714" i="5" s="1"/>
  <c r="M715" i="2"/>
  <c r="H715" i="2" s="1"/>
  <c r="I715" i="5" s="1"/>
  <c r="M716" i="2"/>
  <c r="H716" i="2" s="1"/>
  <c r="I716" i="5" s="1"/>
  <c r="M717" i="2"/>
  <c r="H717" i="2" s="1"/>
  <c r="I717" i="5" s="1"/>
  <c r="M718" i="2"/>
  <c r="H718" i="2" s="1"/>
  <c r="I718" i="5" s="1"/>
  <c r="M719" i="2"/>
  <c r="H719" i="2" s="1"/>
  <c r="I719" i="5" s="1"/>
  <c r="M720" i="2"/>
  <c r="H720" i="2" s="1"/>
  <c r="I720" i="5" s="1"/>
  <c r="M721" i="2"/>
  <c r="H721" i="2" s="1"/>
  <c r="I721" i="5" s="1"/>
  <c r="M722" i="2"/>
  <c r="H722" i="2" s="1"/>
  <c r="I722" i="5" s="1"/>
  <c r="M723" i="2"/>
  <c r="H723" i="2" s="1"/>
  <c r="I723" i="5" s="1"/>
  <c r="M724" i="2"/>
  <c r="H724" i="2" s="1"/>
  <c r="I724" i="5" s="1"/>
  <c r="M725" i="2"/>
  <c r="H725" i="2" s="1"/>
  <c r="I725" i="5" s="1"/>
  <c r="M726" i="2"/>
  <c r="H726" i="2" s="1"/>
  <c r="I726" i="5" s="1"/>
  <c r="M727" i="2"/>
  <c r="H727" i="2" s="1"/>
  <c r="I727" i="5" s="1"/>
  <c r="M728" i="2"/>
  <c r="H728" i="2" s="1"/>
  <c r="I728" i="5" s="1"/>
  <c r="M729" i="2"/>
  <c r="H729" i="2" s="1"/>
  <c r="I729" i="5" s="1"/>
  <c r="M730" i="2"/>
  <c r="H730" i="2" s="1"/>
  <c r="I730" i="5" s="1"/>
  <c r="M731" i="2"/>
  <c r="H731" i="2" s="1"/>
  <c r="I731" i="5" s="1"/>
  <c r="M732" i="2"/>
  <c r="H732" i="2" s="1"/>
  <c r="I732" i="5" s="1"/>
  <c r="M733" i="2"/>
  <c r="H733" i="2" s="1"/>
  <c r="I733" i="5" s="1"/>
  <c r="M734" i="2"/>
  <c r="H734" i="2" s="1"/>
  <c r="I734" i="5" s="1"/>
  <c r="M735" i="2"/>
  <c r="H735" i="2" s="1"/>
  <c r="I735" i="5" s="1"/>
  <c r="M736" i="2"/>
  <c r="H736" i="2" s="1"/>
  <c r="I736" i="5" s="1"/>
  <c r="M737" i="2"/>
  <c r="H737" i="2" s="1"/>
  <c r="I737" i="5" s="1"/>
  <c r="M738" i="2"/>
  <c r="H738" i="2" s="1"/>
  <c r="I738" i="5" s="1"/>
  <c r="M739" i="2"/>
  <c r="H739" i="2" s="1"/>
  <c r="I739" i="5" s="1"/>
  <c r="M740" i="2"/>
  <c r="H740" i="2" s="1"/>
  <c r="I740" i="5" s="1"/>
  <c r="M741" i="2"/>
  <c r="H741" i="2" s="1"/>
  <c r="I741" i="5" s="1"/>
  <c r="M742" i="2"/>
  <c r="H742" i="2" s="1"/>
  <c r="I742" i="5" s="1"/>
  <c r="M743" i="2"/>
  <c r="H743" i="2" s="1"/>
  <c r="I743" i="5" s="1"/>
  <c r="M744" i="2"/>
  <c r="H744" i="2" s="1"/>
  <c r="I744" i="5" s="1"/>
  <c r="M745" i="2"/>
  <c r="H745" i="2" s="1"/>
  <c r="I745" i="5" s="1"/>
  <c r="M746" i="2"/>
  <c r="H746" i="2" s="1"/>
  <c r="I746" i="5" s="1"/>
  <c r="M747" i="2"/>
  <c r="H747" i="2" s="1"/>
  <c r="I747" i="5" s="1"/>
  <c r="M748" i="2"/>
  <c r="H748" i="2" s="1"/>
  <c r="I748" i="5" s="1"/>
  <c r="M749" i="2"/>
  <c r="H749" i="2" s="1"/>
  <c r="I749" i="5" s="1"/>
  <c r="M750" i="2"/>
  <c r="H750" i="2" s="1"/>
  <c r="I750" i="5" s="1"/>
  <c r="M751" i="2"/>
  <c r="H751" i="2" s="1"/>
  <c r="I751" i="5" s="1"/>
  <c r="M752" i="2"/>
  <c r="H752" i="2" s="1"/>
  <c r="I752" i="5" s="1"/>
  <c r="M753" i="2"/>
  <c r="H753" i="2" s="1"/>
  <c r="I753" i="5" s="1"/>
  <c r="M754" i="2"/>
  <c r="H754" i="2" s="1"/>
  <c r="I754" i="5" s="1"/>
  <c r="M755" i="2"/>
  <c r="H755" i="2" s="1"/>
  <c r="I755" i="5" s="1"/>
  <c r="M756" i="2"/>
  <c r="H756" i="2" s="1"/>
  <c r="I756" i="5" s="1"/>
  <c r="M757" i="2"/>
  <c r="H757" i="2" s="1"/>
  <c r="I757" i="5" s="1"/>
  <c r="M758" i="2"/>
  <c r="H758" i="2" s="1"/>
  <c r="I758" i="5" s="1"/>
  <c r="M759" i="2"/>
  <c r="H759" i="2" s="1"/>
  <c r="I759" i="5" s="1"/>
  <c r="M760" i="2"/>
  <c r="H760" i="2" s="1"/>
  <c r="I760" i="5" s="1"/>
  <c r="M761" i="2"/>
  <c r="H761" i="2" s="1"/>
  <c r="I761" i="5" s="1"/>
  <c r="M762" i="2"/>
  <c r="H762" i="2" s="1"/>
  <c r="I762" i="5" s="1"/>
  <c r="M763" i="2"/>
  <c r="H763" i="2" s="1"/>
  <c r="I763" i="5" s="1"/>
  <c r="M764" i="2"/>
  <c r="H764" i="2" s="1"/>
  <c r="I764" i="5" s="1"/>
  <c r="M765" i="2"/>
  <c r="H765" i="2" s="1"/>
  <c r="I765" i="5" s="1"/>
  <c r="M766" i="2"/>
  <c r="H766" i="2" s="1"/>
  <c r="I766" i="5" s="1"/>
  <c r="M767" i="2"/>
  <c r="H767" i="2" s="1"/>
  <c r="I767" i="5" s="1"/>
  <c r="M768" i="2"/>
  <c r="H768" i="2" s="1"/>
  <c r="I768" i="5" s="1"/>
  <c r="M769" i="2"/>
  <c r="H769" i="2" s="1"/>
  <c r="I769" i="5" s="1"/>
  <c r="M770" i="2"/>
  <c r="H770" i="2" s="1"/>
  <c r="I770" i="5" s="1"/>
  <c r="M771" i="2"/>
  <c r="H771" i="2" s="1"/>
  <c r="I771" i="5" s="1"/>
  <c r="M772" i="2"/>
  <c r="H772" i="2" s="1"/>
  <c r="I772" i="5" s="1"/>
  <c r="M773" i="2"/>
  <c r="H773" i="2" s="1"/>
  <c r="I773" i="5" s="1"/>
  <c r="M774" i="2"/>
  <c r="H774" i="2" s="1"/>
  <c r="I774" i="5" s="1"/>
  <c r="M775" i="2"/>
  <c r="H775" i="2" s="1"/>
  <c r="I775" i="5" s="1"/>
  <c r="M776" i="2"/>
  <c r="H776" i="2" s="1"/>
  <c r="I776" i="5" s="1"/>
  <c r="M777" i="2"/>
  <c r="H777" i="2" s="1"/>
  <c r="I777" i="5" s="1"/>
  <c r="M778" i="2"/>
  <c r="H778" i="2" s="1"/>
  <c r="I778" i="5" s="1"/>
  <c r="M779" i="2"/>
  <c r="H779" i="2" s="1"/>
  <c r="I779" i="5" s="1"/>
  <c r="M780" i="2"/>
  <c r="H780" i="2" s="1"/>
  <c r="I780" i="5" s="1"/>
  <c r="M781" i="2"/>
  <c r="H781" i="2" s="1"/>
  <c r="I781" i="5" s="1"/>
  <c r="M782" i="2"/>
  <c r="H782" i="2" s="1"/>
  <c r="I782" i="5" s="1"/>
  <c r="M783" i="2"/>
  <c r="H783" i="2" s="1"/>
  <c r="I783" i="5" s="1"/>
  <c r="M784" i="2"/>
  <c r="H784" i="2" s="1"/>
  <c r="I784" i="5" s="1"/>
  <c r="M785" i="2"/>
  <c r="H785" i="2" s="1"/>
  <c r="I785" i="5" s="1"/>
  <c r="M786" i="2"/>
  <c r="H786" i="2" s="1"/>
  <c r="I786" i="5" s="1"/>
  <c r="M787" i="2"/>
  <c r="H787" i="2" s="1"/>
  <c r="I787" i="5" s="1"/>
  <c r="M788" i="2"/>
  <c r="H788" i="2" s="1"/>
  <c r="I788" i="5" s="1"/>
  <c r="M789" i="2"/>
  <c r="H789" i="2" s="1"/>
  <c r="I789" i="5" s="1"/>
  <c r="M790" i="2"/>
  <c r="H790" i="2" s="1"/>
  <c r="I790" i="5" s="1"/>
  <c r="M791" i="2"/>
  <c r="H791" i="2" s="1"/>
  <c r="I791" i="5" s="1"/>
  <c r="M792" i="2"/>
  <c r="H792" i="2" s="1"/>
  <c r="I792" i="5" s="1"/>
  <c r="M793" i="2"/>
  <c r="H793" i="2" s="1"/>
  <c r="I793" i="5" s="1"/>
  <c r="M794" i="2"/>
  <c r="H794" i="2" s="1"/>
  <c r="I794" i="5" s="1"/>
  <c r="M795" i="2"/>
  <c r="H795" i="2" s="1"/>
  <c r="I795" i="5" s="1"/>
  <c r="M796" i="2"/>
  <c r="H796" i="2" s="1"/>
  <c r="I796" i="5" s="1"/>
  <c r="M797" i="2"/>
  <c r="H797" i="2" s="1"/>
  <c r="I797" i="5" s="1"/>
  <c r="M798" i="2"/>
  <c r="H798" i="2" s="1"/>
  <c r="I798" i="5" s="1"/>
  <c r="M799" i="2"/>
  <c r="H799" i="2" s="1"/>
  <c r="I799" i="5" s="1"/>
  <c r="M800" i="2"/>
  <c r="H800" i="2" s="1"/>
  <c r="I800" i="5" s="1"/>
  <c r="M801" i="2"/>
  <c r="H801" i="2" s="1"/>
  <c r="I801" i="5" s="1"/>
  <c r="M802" i="2"/>
  <c r="H802" i="2" s="1"/>
  <c r="I802" i="5" s="1"/>
  <c r="M803" i="2"/>
  <c r="H803" i="2" s="1"/>
  <c r="I803" i="5" s="1"/>
  <c r="M804" i="2"/>
  <c r="H804" i="2" s="1"/>
  <c r="I804" i="5" s="1"/>
  <c r="M805" i="2"/>
  <c r="H805" i="2" s="1"/>
  <c r="I805" i="5" s="1"/>
  <c r="M806" i="2"/>
  <c r="H806" i="2" s="1"/>
  <c r="I806" i="5" s="1"/>
  <c r="M807" i="2"/>
  <c r="H807" i="2" s="1"/>
  <c r="I807" i="5" s="1"/>
  <c r="M808" i="2"/>
  <c r="H808" i="2" s="1"/>
  <c r="I808" i="5" s="1"/>
  <c r="M809" i="2"/>
  <c r="H809" i="2" s="1"/>
  <c r="I809" i="5" s="1"/>
  <c r="M810" i="2"/>
  <c r="H810" i="2" s="1"/>
  <c r="I810" i="5" s="1"/>
  <c r="M811" i="2"/>
  <c r="H811" i="2" s="1"/>
  <c r="I811" i="5" s="1"/>
  <c r="M812" i="2"/>
  <c r="H812" i="2" s="1"/>
  <c r="I812" i="5" s="1"/>
  <c r="M813" i="2"/>
  <c r="H813" i="2" s="1"/>
  <c r="I813" i="5" s="1"/>
  <c r="M814" i="2"/>
  <c r="H814" i="2" s="1"/>
  <c r="I814" i="5" s="1"/>
  <c r="M815" i="2"/>
  <c r="H815" i="2" s="1"/>
  <c r="I815" i="5" s="1"/>
  <c r="M816" i="2"/>
  <c r="H816" i="2" s="1"/>
  <c r="I816" i="5" s="1"/>
  <c r="M817" i="2"/>
  <c r="H817" i="2" s="1"/>
  <c r="I817" i="5" s="1"/>
  <c r="M818" i="2"/>
  <c r="H818" i="2" s="1"/>
  <c r="I818" i="5" s="1"/>
  <c r="M819" i="2"/>
  <c r="H819" i="2" s="1"/>
  <c r="I819" i="5" s="1"/>
  <c r="M820" i="2"/>
  <c r="H820" i="2" s="1"/>
  <c r="I820" i="5" s="1"/>
  <c r="M821" i="2"/>
  <c r="H821" i="2" s="1"/>
  <c r="I821" i="5" s="1"/>
  <c r="M822" i="2"/>
  <c r="H822" i="2" s="1"/>
  <c r="I822" i="5" s="1"/>
  <c r="M823" i="2"/>
  <c r="H823" i="2" s="1"/>
  <c r="I823" i="5" s="1"/>
  <c r="M824" i="2"/>
  <c r="H824" i="2" s="1"/>
  <c r="I824" i="5" s="1"/>
  <c r="M825" i="2"/>
  <c r="H825" i="2" s="1"/>
  <c r="I825" i="5" s="1"/>
  <c r="M826" i="2"/>
  <c r="H826" i="2" s="1"/>
  <c r="I826" i="5" s="1"/>
  <c r="M827" i="2"/>
  <c r="H827" i="2" s="1"/>
  <c r="I827" i="5" s="1"/>
  <c r="M828" i="2"/>
  <c r="H828" i="2" s="1"/>
  <c r="I828" i="5" s="1"/>
  <c r="M829" i="2"/>
  <c r="H829" i="2" s="1"/>
  <c r="I829" i="5" s="1"/>
  <c r="M830" i="2"/>
  <c r="H830" i="2" s="1"/>
  <c r="I830" i="5" s="1"/>
  <c r="M831" i="2"/>
  <c r="H831" i="2" s="1"/>
  <c r="I831" i="5" s="1"/>
  <c r="M832" i="2"/>
  <c r="H832" i="2" s="1"/>
  <c r="I832" i="5" s="1"/>
  <c r="M833" i="2"/>
  <c r="H833" i="2" s="1"/>
  <c r="I833" i="5" s="1"/>
  <c r="M834" i="2"/>
  <c r="H834" i="2" s="1"/>
  <c r="I834" i="5" s="1"/>
  <c r="M835" i="2"/>
  <c r="H835" i="2" s="1"/>
  <c r="I835" i="5" s="1"/>
  <c r="M836" i="2"/>
  <c r="H836" i="2" s="1"/>
  <c r="I836" i="5" s="1"/>
  <c r="M837" i="2"/>
  <c r="H837" i="2" s="1"/>
  <c r="I837" i="5" s="1"/>
  <c r="M838" i="2"/>
  <c r="H838" i="2" s="1"/>
  <c r="I838" i="5" s="1"/>
  <c r="M839" i="2"/>
  <c r="H839" i="2" s="1"/>
  <c r="I839" i="5" s="1"/>
  <c r="M840" i="2"/>
  <c r="H840" i="2" s="1"/>
  <c r="I840" i="5" s="1"/>
  <c r="M841" i="2"/>
  <c r="H841" i="2" s="1"/>
  <c r="I841" i="5" s="1"/>
  <c r="M842" i="2"/>
  <c r="H842" i="2" s="1"/>
  <c r="I842" i="5" s="1"/>
  <c r="M843" i="2"/>
  <c r="H843" i="2" s="1"/>
  <c r="I843" i="5" s="1"/>
  <c r="M844" i="2"/>
  <c r="H844" i="2" s="1"/>
  <c r="I844" i="5" s="1"/>
  <c r="M845" i="2"/>
  <c r="H845" i="2" s="1"/>
  <c r="I845" i="5" s="1"/>
  <c r="M846" i="2"/>
  <c r="H846" i="2" s="1"/>
  <c r="I846" i="5" s="1"/>
  <c r="M847" i="2"/>
  <c r="H847" i="2" s="1"/>
  <c r="I847" i="5" s="1"/>
  <c r="M848" i="2"/>
  <c r="H848" i="2" s="1"/>
  <c r="I848" i="5" s="1"/>
  <c r="M849" i="2"/>
  <c r="H849" i="2" s="1"/>
  <c r="I849" i="5" s="1"/>
  <c r="M850" i="2"/>
  <c r="H850" i="2" s="1"/>
  <c r="I850" i="5" s="1"/>
  <c r="M851" i="2"/>
  <c r="H851" i="2" s="1"/>
  <c r="I851" i="5" s="1"/>
  <c r="M852" i="2"/>
  <c r="H852" i="2" s="1"/>
  <c r="I852" i="5" s="1"/>
  <c r="M853" i="2"/>
  <c r="H853" i="2" s="1"/>
  <c r="I853" i="5" s="1"/>
  <c r="M854" i="2"/>
  <c r="H854" i="2" s="1"/>
  <c r="I854" i="5" s="1"/>
  <c r="M855" i="2"/>
  <c r="H855" i="2" s="1"/>
  <c r="I855" i="5" s="1"/>
  <c r="M856" i="2"/>
  <c r="H856" i="2" s="1"/>
  <c r="I856" i="5" s="1"/>
  <c r="M857" i="2"/>
  <c r="H857" i="2" s="1"/>
  <c r="I857" i="5" s="1"/>
  <c r="M858" i="2"/>
  <c r="H858" i="2" s="1"/>
  <c r="I858" i="5" s="1"/>
  <c r="M859" i="2"/>
  <c r="H859" i="2" s="1"/>
  <c r="I859" i="5" s="1"/>
  <c r="M860" i="2"/>
  <c r="H860" i="2" s="1"/>
  <c r="I860" i="5" s="1"/>
  <c r="M861" i="2"/>
  <c r="H861" i="2" s="1"/>
  <c r="I861" i="5" s="1"/>
  <c r="M862" i="2"/>
  <c r="H862" i="2" s="1"/>
  <c r="I862" i="5" s="1"/>
  <c r="M863" i="2"/>
  <c r="H863" i="2" s="1"/>
  <c r="I863" i="5" s="1"/>
  <c r="M864" i="2"/>
  <c r="H864" i="2" s="1"/>
  <c r="I864" i="5" s="1"/>
  <c r="M865" i="2"/>
  <c r="H865" i="2" s="1"/>
  <c r="I865" i="5" s="1"/>
  <c r="M866" i="2"/>
  <c r="H866" i="2" s="1"/>
  <c r="I866" i="5" s="1"/>
  <c r="M867" i="2"/>
  <c r="H867" i="2" s="1"/>
  <c r="I867" i="5" s="1"/>
  <c r="M868" i="2"/>
  <c r="H868" i="2" s="1"/>
  <c r="I868" i="5" s="1"/>
  <c r="M869" i="2"/>
  <c r="H869" i="2" s="1"/>
  <c r="I869" i="5" s="1"/>
  <c r="M870" i="2"/>
  <c r="H870" i="2" s="1"/>
  <c r="I870" i="5" s="1"/>
  <c r="M871" i="2"/>
  <c r="H871" i="2" s="1"/>
  <c r="I871" i="5" s="1"/>
  <c r="M872" i="2"/>
  <c r="H872" i="2" s="1"/>
  <c r="I872" i="5" s="1"/>
  <c r="M873" i="2"/>
  <c r="H873" i="2" s="1"/>
  <c r="I873" i="5" s="1"/>
  <c r="M874" i="2"/>
  <c r="H874" i="2" s="1"/>
  <c r="I874" i="5" s="1"/>
  <c r="M875" i="2"/>
  <c r="H875" i="2" s="1"/>
  <c r="I875" i="5" s="1"/>
  <c r="M876" i="2"/>
  <c r="H876" i="2" s="1"/>
  <c r="I876" i="5" s="1"/>
  <c r="M877" i="2"/>
  <c r="H877" i="2" s="1"/>
  <c r="I877" i="5" s="1"/>
  <c r="M878" i="2"/>
  <c r="H878" i="2" s="1"/>
  <c r="I878" i="5" s="1"/>
  <c r="M879" i="2"/>
  <c r="H879" i="2" s="1"/>
  <c r="I879" i="5" s="1"/>
  <c r="M880" i="2"/>
  <c r="H880" i="2" s="1"/>
  <c r="I880" i="5" s="1"/>
  <c r="M881" i="2"/>
  <c r="H881" i="2" s="1"/>
  <c r="I881" i="5" s="1"/>
  <c r="M882" i="2"/>
  <c r="H882" i="2" s="1"/>
  <c r="I882" i="5" s="1"/>
  <c r="M883" i="2"/>
  <c r="H883" i="2" s="1"/>
  <c r="I883" i="5" s="1"/>
  <c r="M884" i="2"/>
  <c r="H884" i="2" s="1"/>
  <c r="I884" i="5" s="1"/>
  <c r="M885" i="2"/>
  <c r="H885" i="2" s="1"/>
  <c r="I885" i="5" s="1"/>
  <c r="M886" i="2"/>
  <c r="H886" i="2" s="1"/>
  <c r="I886" i="5" s="1"/>
  <c r="M887" i="2"/>
  <c r="H887" i="2" s="1"/>
  <c r="I887" i="5" s="1"/>
  <c r="M888" i="2"/>
  <c r="H888" i="2" s="1"/>
  <c r="I888" i="5" s="1"/>
  <c r="M889" i="2"/>
  <c r="H889" i="2" s="1"/>
  <c r="I889" i="5" s="1"/>
  <c r="M890" i="2"/>
  <c r="H890" i="2" s="1"/>
  <c r="I890" i="5" s="1"/>
  <c r="M891" i="2"/>
  <c r="H891" i="2" s="1"/>
  <c r="I891" i="5" s="1"/>
  <c r="M892" i="2"/>
  <c r="H892" i="2" s="1"/>
  <c r="I892" i="5" s="1"/>
  <c r="M893" i="2"/>
  <c r="H893" i="2" s="1"/>
  <c r="I893" i="5" s="1"/>
  <c r="M894" i="2"/>
  <c r="H894" i="2" s="1"/>
  <c r="I894" i="5" s="1"/>
  <c r="M895" i="2"/>
  <c r="H895" i="2" s="1"/>
  <c r="I895" i="5" s="1"/>
  <c r="M896" i="2"/>
  <c r="H896" i="2" s="1"/>
  <c r="I896" i="5" s="1"/>
  <c r="M897" i="2"/>
  <c r="H897" i="2" s="1"/>
  <c r="I897" i="5" s="1"/>
  <c r="M898" i="2"/>
  <c r="H898" i="2" s="1"/>
  <c r="I898" i="5" s="1"/>
  <c r="M899" i="2"/>
  <c r="H899" i="2" s="1"/>
  <c r="I899" i="5" s="1"/>
  <c r="M900" i="2"/>
  <c r="H900" i="2" s="1"/>
  <c r="I900" i="5" s="1"/>
  <c r="M901" i="2"/>
  <c r="H901" i="2" s="1"/>
  <c r="I901" i="5" s="1"/>
  <c r="M902" i="2"/>
  <c r="H902" i="2" s="1"/>
  <c r="I902" i="5" s="1"/>
  <c r="M903" i="2"/>
  <c r="H903" i="2" s="1"/>
  <c r="I903" i="5" s="1"/>
  <c r="M904" i="2"/>
  <c r="H904" i="2" s="1"/>
  <c r="I904" i="5" s="1"/>
  <c r="M905" i="2"/>
  <c r="H905" i="2" s="1"/>
  <c r="I905" i="5" s="1"/>
  <c r="M906" i="2"/>
  <c r="H906" i="2" s="1"/>
  <c r="I906" i="5" s="1"/>
  <c r="M907" i="2"/>
  <c r="H907" i="2" s="1"/>
  <c r="I907" i="5" s="1"/>
  <c r="M908" i="2"/>
  <c r="H908" i="2" s="1"/>
  <c r="I908" i="5" s="1"/>
  <c r="M909" i="2"/>
  <c r="H909" i="2" s="1"/>
  <c r="I909" i="5" s="1"/>
  <c r="M910" i="2"/>
  <c r="H910" i="2" s="1"/>
  <c r="I910" i="5" s="1"/>
  <c r="M911" i="2"/>
  <c r="H911" i="2" s="1"/>
  <c r="I911" i="5" s="1"/>
  <c r="M912" i="2"/>
  <c r="H912" i="2" s="1"/>
  <c r="I912" i="5" s="1"/>
  <c r="M913" i="2"/>
  <c r="H913" i="2" s="1"/>
  <c r="I913" i="5" s="1"/>
  <c r="M914" i="2"/>
  <c r="H914" i="2" s="1"/>
  <c r="I914" i="5" s="1"/>
  <c r="M915" i="2"/>
  <c r="H915" i="2" s="1"/>
  <c r="I915" i="5" s="1"/>
  <c r="M916" i="2"/>
  <c r="H916" i="2" s="1"/>
  <c r="I916" i="5" s="1"/>
  <c r="M917" i="2"/>
  <c r="H917" i="2" s="1"/>
  <c r="I917" i="5" s="1"/>
  <c r="M918" i="2"/>
  <c r="H918" i="2" s="1"/>
  <c r="I918" i="5" s="1"/>
  <c r="M919" i="2"/>
  <c r="H919" i="2" s="1"/>
  <c r="I919" i="5" s="1"/>
  <c r="M920" i="2"/>
  <c r="H920" i="2" s="1"/>
  <c r="I920" i="5" s="1"/>
  <c r="M921" i="2"/>
  <c r="H921" i="2" s="1"/>
  <c r="I921" i="5" s="1"/>
  <c r="M922" i="2"/>
  <c r="H922" i="2" s="1"/>
  <c r="I922" i="5" s="1"/>
  <c r="M923" i="2"/>
  <c r="H923" i="2" s="1"/>
  <c r="I923" i="5" s="1"/>
  <c r="M924" i="2"/>
  <c r="H924" i="2" s="1"/>
  <c r="I924" i="5" s="1"/>
  <c r="M925" i="2"/>
  <c r="H925" i="2" s="1"/>
  <c r="I925" i="5" s="1"/>
  <c r="M926" i="2"/>
  <c r="H926" i="2" s="1"/>
  <c r="I926" i="5" s="1"/>
  <c r="M927" i="2"/>
  <c r="H927" i="2" s="1"/>
  <c r="I927" i="5" s="1"/>
  <c r="M928" i="2"/>
  <c r="H928" i="2" s="1"/>
  <c r="I928" i="5" s="1"/>
  <c r="M929" i="2"/>
  <c r="H929" i="2" s="1"/>
  <c r="I929" i="5" s="1"/>
  <c r="M930" i="2"/>
  <c r="H930" i="2" s="1"/>
  <c r="I930" i="5" s="1"/>
  <c r="M931" i="2"/>
  <c r="H931" i="2" s="1"/>
  <c r="I931" i="5" s="1"/>
  <c r="M932" i="2"/>
  <c r="H932" i="2" s="1"/>
  <c r="I932" i="5" s="1"/>
  <c r="M933" i="2"/>
  <c r="H933" i="2" s="1"/>
  <c r="I933" i="5" s="1"/>
  <c r="M934" i="2"/>
  <c r="H934" i="2" s="1"/>
  <c r="I934" i="5" s="1"/>
  <c r="M935" i="2"/>
  <c r="H935" i="2" s="1"/>
  <c r="I935" i="5" s="1"/>
  <c r="M936" i="2"/>
  <c r="H936" i="2" s="1"/>
  <c r="I936" i="5" s="1"/>
  <c r="M937" i="2"/>
  <c r="H937" i="2" s="1"/>
  <c r="I937" i="5" s="1"/>
  <c r="M938" i="2"/>
  <c r="H938" i="2" s="1"/>
  <c r="I938" i="5" s="1"/>
  <c r="M939" i="2"/>
  <c r="H939" i="2" s="1"/>
  <c r="I939" i="5" s="1"/>
  <c r="M940" i="2"/>
  <c r="H940" i="2" s="1"/>
  <c r="I940" i="5" s="1"/>
  <c r="M941" i="2"/>
  <c r="H941" i="2" s="1"/>
  <c r="I941" i="5" s="1"/>
  <c r="M942" i="2"/>
  <c r="H942" i="2" s="1"/>
  <c r="I942" i="5" s="1"/>
  <c r="M943" i="2"/>
  <c r="H943" i="2" s="1"/>
  <c r="I943" i="5" s="1"/>
  <c r="M944" i="2"/>
  <c r="H944" i="2" s="1"/>
  <c r="I944" i="5" s="1"/>
  <c r="M945" i="2"/>
  <c r="H945" i="2" s="1"/>
  <c r="I945" i="5" s="1"/>
  <c r="M946" i="2"/>
  <c r="H946" i="2" s="1"/>
  <c r="I946" i="5" s="1"/>
  <c r="M947" i="2"/>
  <c r="H947" i="2" s="1"/>
  <c r="I947" i="5" s="1"/>
  <c r="M948" i="2"/>
  <c r="H948" i="2" s="1"/>
  <c r="I948" i="5" s="1"/>
  <c r="M949" i="2"/>
  <c r="H949" i="2" s="1"/>
  <c r="I949" i="5" s="1"/>
  <c r="M950" i="2"/>
  <c r="H950" i="2" s="1"/>
  <c r="I950" i="5" s="1"/>
  <c r="M951" i="2"/>
  <c r="H951" i="2" s="1"/>
  <c r="I951" i="5" s="1"/>
  <c r="M952" i="2"/>
  <c r="H952" i="2" s="1"/>
  <c r="I952" i="5" s="1"/>
  <c r="M953" i="2"/>
  <c r="H953" i="2" s="1"/>
  <c r="I953" i="5" s="1"/>
  <c r="M954" i="2"/>
  <c r="H954" i="2" s="1"/>
  <c r="I954" i="5" s="1"/>
  <c r="M955" i="2"/>
  <c r="H955" i="2" s="1"/>
  <c r="I955" i="5" s="1"/>
  <c r="M956" i="2"/>
  <c r="H956" i="2" s="1"/>
  <c r="I956" i="5" s="1"/>
  <c r="M957" i="2"/>
  <c r="H957" i="2" s="1"/>
  <c r="I957" i="5" s="1"/>
  <c r="M958" i="2"/>
  <c r="H958" i="2" s="1"/>
  <c r="I958" i="5" s="1"/>
  <c r="M959" i="2"/>
  <c r="H959" i="2" s="1"/>
  <c r="I959" i="5" s="1"/>
  <c r="M960" i="2"/>
  <c r="H960" i="2" s="1"/>
  <c r="I960" i="5" s="1"/>
  <c r="M961" i="2"/>
  <c r="H961" i="2" s="1"/>
  <c r="I961" i="5" s="1"/>
  <c r="M962" i="2"/>
  <c r="H962" i="2" s="1"/>
  <c r="I962" i="5" s="1"/>
  <c r="M963" i="2"/>
  <c r="H963" i="2" s="1"/>
  <c r="I963" i="5" s="1"/>
  <c r="M964" i="2"/>
  <c r="H964" i="2" s="1"/>
  <c r="I964" i="5" s="1"/>
  <c r="M965" i="2"/>
  <c r="H965" i="2" s="1"/>
  <c r="I965" i="5" s="1"/>
  <c r="M966" i="2"/>
  <c r="H966" i="2" s="1"/>
  <c r="I966" i="5" s="1"/>
  <c r="M967" i="2"/>
  <c r="H967" i="2" s="1"/>
  <c r="I967" i="5" s="1"/>
  <c r="M968" i="2"/>
  <c r="H968" i="2" s="1"/>
  <c r="I968" i="5" s="1"/>
  <c r="M969" i="2"/>
  <c r="H969" i="2" s="1"/>
  <c r="I969" i="5" s="1"/>
  <c r="M970" i="2"/>
  <c r="H970" i="2" s="1"/>
  <c r="I970" i="5" s="1"/>
  <c r="M971" i="2"/>
  <c r="H971" i="2" s="1"/>
  <c r="I971" i="5" s="1"/>
  <c r="M972" i="2"/>
  <c r="H972" i="2" s="1"/>
  <c r="I972" i="5" s="1"/>
  <c r="M973" i="2"/>
  <c r="H973" i="2" s="1"/>
  <c r="I973" i="5" s="1"/>
  <c r="M974" i="2"/>
  <c r="H974" i="2" s="1"/>
  <c r="I974" i="5" s="1"/>
  <c r="M975" i="2"/>
  <c r="H975" i="2" s="1"/>
  <c r="I975" i="5" s="1"/>
  <c r="M976" i="2"/>
  <c r="H976" i="2" s="1"/>
  <c r="I976" i="5" s="1"/>
  <c r="M977" i="2"/>
  <c r="H977" i="2" s="1"/>
  <c r="I977" i="5" s="1"/>
  <c r="M978" i="2"/>
  <c r="H978" i="2" s="1"/>
  <c r="I978" i="5" s="1"/>
  <c r="M979" i="2"/>
  <c r="H979" i="2" s="1"/>
  <c r="I979" i="5" s="1"/>
  <c r="M980" i="2"/>
  <c r="H980" i="2" s="1"/>
  <c r="I980" i="5" s="1"/>
  <c r="M981" i="2"/>
  <c r="H981" i="2" s="1"/>
  <c r="I981" i="5" s="1"/>
  <c r="M982" i="2"/>
  <c r="H982" i="2" s="1"/>
  <c r="I982" i="5" s="1"/>
  <c r="M983" i="2"/>
  <c r="H983" i="2" s="1"/>
  <c r="I983" i="5" s="1"/>
  <c r="M984" i="2"/>
  <c r="H984" i="2" s="1"/>
  <c r="I984" i="5" s="1"/>
  <c r="M985" i="2"/>
  <c r="H985" i="2" s="1"/>
  <c r="I985" i="5" s="1"/>
  <c r="M986" i="2"/>
  <c r="H986" i="2" s="1"/>
  <c r="I986" i="5" s="1"/>
  <c r="M987" i="2"/>
  <c r="H987" i="2" s="1"/>
  <c r="I987" i="5" s="1"/>
  <c r="M988" i="2"/>
  <c r="H988" i="2" s="1"/>
  <c r="I988" i="5" s="1"/>
  <c r="M989" i="2"/>
  <c r="H989" i="2" s="1"/>
  <c r="I989" i="5" s="1"/>
  <c r="M990" i="2"/>
  <c r="H990" i="2" s="1"/>
  <c r="I990" i="5" s="1"/>
  <c r="M991" i="2"/>
  <c r="H991" i="2" s="1"/>
  <c r="I991" i="5" s="1"/>
  <c r="M992" i="2"/>
  <c r="H992" i="2" s="1"/>
  <c r="I992" i="5" s="1"/>
  <c r="M993" i="2"/>
  <c r="H993" i="2" s="1"/>
  <c r="I993" i="5" s="1"/>
  <c r="M994" i="2"/>
  <c r="H994" i="2" s="1"/>
  <c r="I994" i="5" s="1"/>
  <c r="M995" i="2"/>
  <c r="H995" i="2" s="1"/>
  <c r="I995" i="5" s="1"/>
  <c r="M996" i="2"/>
  <c r="H996" i="2" s="1"/>
  <c r="I996" i="5" s="1"/>
  <c r="M997" i="2"/>
  <c r="H997" i="2" s="1"/>
  <c r="I997" i="5" s="1"/>
  <c r="M998" i="2"/>
  <c r="H998" i="2" s="1"/>
  <c r="I998" i="5" s="1"/>
  <c r="M999" i="2"/>
  <c r="H999" i="2" s="1"/>
  <c r="I999" i="5" s="1"/>
  <c r="M1000" i="2"/>
  <c r="H1000" i="2" s="1"/>
  <c r="I1000" i="5" s="1"/>
  <c r="M1001" i="2"/>
  <c r="H1001" i="2" s="1"/>
  <c r="I1001" i="5" s="1"/>
  <c r="M1002" i="2"/>
  <c r="H1002" i="2" s="1"/>
  <c r="I1002" i="5" s="1"/>
  <c r="M1003" i="2"/>
  <c r="H1003" i="2" s="1"/>
  <c r="I1003" i="5" s="1"/>
  <c r="M1004" i="2"/>
  <c r="H1004" i="2" s="1"/>
  <c r="I1004" i="5" s="1"/>
  <c r="M1005" i="2"/>
  <c r="H1005" i="2" s="1"/>
  <c r="I1005" i="5" s="1"/>
  <c r="M1006" i="2"/>
  <c r="H1006" i="2" s="1"/>
  <c r="I1006" i="5" s="1"/>
  <c r="M1007" i="2"/>
  <c r="H1007" i="2" s="1"/>
  <c r="I1007" i="5" s="1"/>
  <c r="M1008" i="2"/>
  <c r="H1008" i="2" s="1"/>
  <c r="I1008" i="5" s="1"/>
  <c r="M1009" i="2"/>
  <c r="H1009" i="2" s="1"/>
  <c r="I1009" i="5" s="1"/>
  <c r="M1010" i="2"/>
  <c r="H1010" i="2" s="1"/>
  <c r="I1010" i="5" s="1"/>
  <c r="M1011" i="2"/>
  <c r="H1011" i="2" s="1"/>
  <c r="I1011" i="5" s="1"/>
  <c r="M1012" i="2"/>
  <c r="H1012" i="2" s="1"/>
  <c r="I1012" i="5" s="1"/>
  <c r="M1013" i="2"/>
  <c r="H1013" i="2" s="1"/>
  <c r="I1013" i="5" s="1"/>
  <c r="M1014" i="2"/>
  <c r="H1014" i="2" s="1"/>
  <c r="I1014" i="5" s="1"/>
  <c r="M1015" i="2"/>
  <c r="H1015" i="2" s="1"/>
  <c r="I1015" i="5" s="1"/>
  <c r="M1016" i="2"/>
  <c r="H1016" i="2" s="1"/>
  <c r="I1016" i="5" s="1"/>
  <c r="M1017" i="2"/>
  <c r="H1017" i="2" s="1"/>
  <c r="I1017" i="5" s="1"/>
  <c r="M1018" i="2"/>
  <c r="H1018" i="2" s="1"/>
  <c r="I1018" i="5" s="1"/>
  <c r="M1019" i="2"/>
  <c r="H1019" i="2" s="1"/>
  <c r="I1019" i="5" s="1"/>
  <c r="M1020" i="2"/>
  <c r="H1020" i="2" s="1"/>
  <c r="I1020" i="5" s="1"/>
  <c r="M1021" i="2"/>
  <c r="H1021" i="2" s="1"/>
  <c r="I1021" i="5" s="1"/>
  <c r="M1022" i="2"/>
  <c r="H1022" i="2" s="1"/>
  <c r="I1022" i="5" s="1"/>
  <c r="M1023" i="2"/>
  <c r="H1023" i="2" s="1"/>
  <c r="I1023" i="5" s="1"/>
  <c r="M1024" i="2"/>
  <c r="H1024" i="2" s="1"/>
  <c r="I1024" i="5" s="1"/>
  <c r="M1025" i="2"/>
  <c r="H1025" i="2" s="1"/>
  <c r="I1025" i="5" s="1"/>
  <c r="M1026" i="2"/>
  <c r="H1026" i="2" s="1"/>
  <c r="I1026" i="5" s="1"/>
  <c r="M1027" i="2"/>
  <c r="H1027" i="2" s="1"/>
  <c r="I1027" i="5" s="1"/>
  <c r="M1028" i="2"/>
  <c r="H1028" i="2" s="1"/>
  <c r="I1028" i="5" s="1"/>
  <c r="M1029" i="2"/>
  <c r="H1029" i="2" s="1"/>
  <c r="I1029" i="5" s="1"/>
  <c r="M1030" i="2"/>
  <c r="H1030" i="2" s="1"/>
  <c r="I1030" i="5" s="1"/>
  <c r="M1031" i="2"/>
  <c r="H1031" i="2" s="1"/>
  <c r="I1031" i="5" s="1"/>
  <c r="M1032" i="2"/>
  <c r="H1032" i="2" s="1"/>
  <c r="I1032" i="5" s="1"/>
  <c r="M1033" i="2"/>
  <c r="H1033" i="2" s="1"/>
  <c r="I1033" i="5" s="1"/>
  <c r="M1034" i="2"/>
  <c r="H1034" i="2" s="1"/>
  <c r="I1034" i="5" s="1"/>
  <c r="M1035" i="2"/>
  <c r="H1035" i="2" s="1"/>
  <c r="I1035" i="5" s="1"/>
  <c r="M1036" i="2"/>
  <c r="H1036" i="2" s="1"/>
  <c r="I1036" i="5" s="1"/>
  <c r="M1037" i="2"/>
  <c r="H1037" i="2" s="1"/>
  <c r="I1037" i="5" s="1"/>
  <c r="M1038" i="2"/>
  <c r="H1038" i="2" s="1"/>
  <c r="I1038" i="5" s="1"/>
  <c r="M1039" i="2"/>
  <c r="H1039" i="2" s="1"/>
  <c r="I1039" i="5" s="1"/>
  <c r="M1040" i="2"/>
  <c r="H1040" i="2" s="1"/>
  <c r="I1040" i="5" s="1"/>
  <c r="M1041" i="2"/>
  <c r="H1041" i="2" s="1"/>
  <c r="I1041" i="5" s="1"/>
  <c r="M1042" i="2"/>
  <c r="H1042" i="2" s="1"/>
  <c r="I1042" i="5" s="1"/>
  <c r="M1043" i="2"/>
  <c r="H1043" i="2" s="1"/>
  <c r="I1043" i="5" s="1"/>
  <c r="M1044" i="2"/>
  <c r="H1044" i="2" s="1"/>
  <c r="I1044" i="5" s="1"/>
  <c r="M1045" i="2"/>
  <c r="H1045" i="2" s="1"/>
  <c r="I1045" i="5" s="1"/>
  <c r="M1046" i="2"/>
  <c r="H1046" i="2" s="1"/>
  <c r="I1046" i="5" s="1"/>
  <c r="M1047" i="2"/>
  <c r="H1047" i="2" s="1"/>
  <c r="I1047" i="5" s="1"/>
  <c r="M1048" i="2"/>
  <c r="H1048" i="2" s="1"/>
  <c r="I1048" i="5" s="1"/>
  <c r="M1049" i="2"/>
  <c r="H1049" i="2" s="1"/>
  <c r="I1049" i="5" s="1"/>
  <c r="M1050" i="2"/>
  <c r="H1050" i="2" s="1"/>
  <c r="I1050" i="5" s="1"/>
  <c r="M1051" i="2"/>
  <c r="H1051" i="2" s="1"/>
  <c r="I1051" i="5" s="1"/>
  <c r="M1052" i="2"/>
  <c r="H1052" i="2" s="1"/>
  <c r="I1052" i="5" s="1"/>
  <c r="M1053" i="2"/>
  <c r="H1053" i="2" s="1"/>
  <c r="I1053" i="5" s="1"/>
  <c r="M1054" i="2"/>
  <c r="H1054" i="2" s="1"/>
  <c r="I1054" i="5" s="1"/>
  <c r="M1055" i="2"/>
  <c r="H1055" i="2" s="1"/>
  <c r="I1055" i="5" s="1"/>
  <c r="M1056" i="2"/>
  <c r="H1056" i="2" s="1"/>
  <c r="I1056" i="5" s="1"/>
  <c r="M1057" i="2"/>
  <c r="H1057" i="2" s="1"/>
  <c r="I1057" i="5" s="1"/>
  <c r="M1058" i="2"/>
  <c r="H1058" i="2" s="1"/>
  <c r="I1058" i="5" s="1"/>
  <c r="M1059" i="2"/>
  <c r="H1059" i="2" s="1"/>
  <c r="I1059" i="5" s="1"/>
  <c r="M1060" i="2"/>
  <c r="H1060" i="2" s="1"/>
  <c r="I1060" i="5" s="1"/>
  <c r="M1061" i="2"/>
  <c r="H1061" i="2" s="1"/>
  <c r="I1061" i="5" s="1"/>
  <c r="M1062" i="2"/>
  <c r="H1062" i="2" s="1"/>
  <c r="I1062" i="5" s="1"/>
  <c r="M1063" i="2"/>
  <c r="H1063" i="2" s="1"/>
  <c r="I1063" i="5" s="1"/>
  <c r="M1064" i="2"/>
  <c r="H1064" i="2" s="1"/>
  <c r="I1064" i="5" s="1"/>
  <c r="M1065" i="2"/>
  <c r="H1065" i="2" s="1"/>
  <c r="I1065" i="5" s="1"/>
  <c r="M1066" i="2"/>
  <c r="H1066" i="2" s="1"/>
  <c r="I1066" i="5" s="1"/>
  <c r="M1067" i="2"/>
  <c r="H1067" i="2" s="1"/>
  <c r="I1067" i="5" s="1"/>
  <c r="M1068" i="2"/>
  <c r="H1068" i="2" s="1"/>
  <c r="I1068" i="5" s="1"/>
  <c r="M1069" i="2"/>
  <c r="H1069" i="2" s="1"/>
  <c r="I1069" i="5" s="1"/>
  <c r="M1070" i="2"/>
  <c r="H1070" i="2" s="1"/>
  <c r="I1070" i="5" s="1"/>
  <c r="M1071" i="2"/>
  <c r="H1071" i="2" s="1"/>
  <c r="I1071" i="5" s="1"/>
  <c r="M1072" i="2"/>
  <c r="H1072" i="2" s="1"/>
  <c r="I1072" i="5" s="1"/>
  <c r="M1073" i="2"/>
  <c r="H1073" i="2" s="1"/>
  <c r="I1073" i="5" s="1"/>
  <c r="M1074" i="2"/>
  <c r="H1074" i="2" s="1"/>
  <c r="I1074" i="5" s="1"/>
  <c r="M1075" i="2"/>
  <c r="H1075" i="2" s="1"/>
  <c r="I1075" i="5" s="1"/>
  <c r="M1076" i="2"/>
  <c r="H1076" i="2" s="1"/>
  <c r="I1076" i="5" s="1"/>
  <c r="M1077" i="2"/>
  <c r="H1077" i="2" s="1"/>
  <c r="I1077" i="5" s="1"/>
  <c r="M1078" i="2"/>
  <c r="H1078" i="2" s="1"/>
  <c r="I1078" i="5" s="1"/>
  <c r="M1079" i="2"/>
  <c r="H1079" i="2" s="1"/>
  <c r="I1079" i="5" s="1"/>
  <c r="M1080" i="2"/>
  <c r="H1080" i="2" s="1"/>
  <c r="I1080" i="5" s="1"/>
  <c r="M1081" i="2"/>
  <c r="H1081" i="2" s="1"/>
  <c r="I1081" i="5" s="1"/>
  <c r="M1082" i="2"/>
  <c r="H1082" i="2" s="1"/>
  <c r="I1082" i="5" s="1"/>
  <c r="M1083" i="2"/>
  <c r="H1083" i="2" s="1"/>
  <c r="I1083" i="5" s="1"/>
  <c r="M1084" i="2"/>
  <c r="H1084" i="2" s="1"/>
  <c r="I1084" i="5" s="1"/>
  <c r="M1085" i="2"/>
  <c r="H1085" i="2" s="1"/>
  <c r="I1085" i="5" s="1"/>
  <c r="M1086" i="2"/>
  <c r="H1086" i="2" s="1"/>
  <c r="I1086" i="5" s="1"/>
  <c r="M1087" i="2"/>
  <c r="H1087" i="2" s="1"/>
  <c r="I1087" i="5" s="1"/>
  <c r="M1088" i="2"/>
  <c r="H1088" i="2" s="1"/>
  <c r="I1088" i="5" s="1"/>
  <c r="M1089" i="2"/>
  <c r="H1089" i="2" s="1"/>
  <c r="I1089" i="5" s="1"/>
  <c r="M1090" i="2"/>
  <c r="H1090" i="2" s="1"/>
  <c r="I1090" i="5" s="1"/>
  <c r="M1091" i="2"/>
  <c r="H1091" i="2" s="1"/>
  <c r="I1091" i="5" s="1"/>
  <c r="M1092" i="2"/>
  <c r="H1092" i="2" s="1"/>
  <c r="I1092" i="5" s="1"/>
  <c r="M1093" i="2"/>
  <c r="H1093" i="2" s="1"/>
  <c r="I1093" i="5" s="1"/>
  <c r="M1094" i="2"/>
  <c r="H1094" i="2" s="1"/>
  <c r="I1094" i="5" s="1"/>
  <c r="M1095" i="2"/>
  <c r="H1095" i="2" s="1"/>
  <c r="I1095" i="5" s="1"/>
  <c r="M1096" i="2"/>
  <c r="H1096" i="2" s="1"/>
  <c r="I1096" i="5" s="1"/>
  <c r="M1097" i="2"/>
  <c r="H1097" i="2" s="1"/>
  <c r="I1097" i="5" s="1"/>
  <c r="M1098" i="2"/>
  <c r="H1098" i="2" s="1"/>
  <c r="I1098" i="5" s="1"/>
  <c r="M1099" i="2"/>
  <c r="H1099" i="2" s="1"/>
  <c r="I1099" i="5" s="1"/>
  <c r="M1100" i="2"/>
  <c r="H1100" i="2" s="1"/>
  <c r="I1100" i="5" s="1"/>
  <c r="M1101" i="2"/>
  <c r="H1101" i="2" s="1"/>
  <c r="I1101" i="5" s="1"/>
  <c r="M1102" i="2"/>
  <c r="H1102" i="2" s="1"/>
  <c r="I1102" i="5" s="1"/>
  <c r="M1103" i="2"/>
  <c r="H1103" i="2" s="1"/>
  <c r="I1103" i="5" s="1"/>
  <c r="M1104" i="2"/>
  <c r="H1104" i="2" s="1"/>
  <c r="I1104" i="5" s="1"/>
  <c r="M1105" i="2"/>
  <c r="H1105" i="2" s="1"/>
  <c r="I1105" i="5" s="1"/>
  <c r="M1106" i="2"/>
  <c r="H1106" i="2" s="1"/>
  <c r="I1106" i="5" s="1"/>
  <c r="M1107" i="2"/>
  <c r="H1107" i="2" s="1"/>
  <c r="I1107" i="5" s="1"/>
  <c r="M1108" i="2"/>
  <c r="H1108" i="2" s="1"/>
  <c r="I1108" i="5" s="1"/>
  <c r="M1109" i="2"/>
  <c r="H1109" i="2" s="1"/>
  <c r="I1109" i="5" s="1"/>
  <c r="M1110" i="2"/>
  <c r="H1110" i="2" s="1"/>
  <c r="I1110" i="5" s="1"/>
  <c r="M1111" i="2"/>
  <c r="H1111" i="2" s="1"/>
  <c r="I1111" i="5" s="1"/>
  <c r="M1112" i="2"/>
  <c r="H1112" i="2" s="1"/>
  <c r="I1112" i="5" s="1"/>
  <c r="M1113" i="2"/>
  <c r="H1113" i="2" s="1"/>
  <c r="I1113" i="5" s="1"/>
  <c r="M1114" i="2"/>
  <c r="H1114" i="2" s="1"/>
  <c r="I1114" i="5" s="1"/>
  <c r="M1115" i="2"/>
  <c r="H1115" i="2" s="1"/>
  <c r="I1115" i="5" s="1"/>
  <c r="M1116" i="2"/>
  <c r="H1116" i="2" s="1"/>
  <c r="I1116" i="5" s="1"/>
  <c r="M1117" i="2"/>
  <c r="H1117" i="2" s="1"/>
  <c r="I1117" i="5" s="1"/>
  <c r="M1118" i="2"/>
  <c r="H1118" i="2" s="1"/>
  <c r="I1118" i="5" s="1"/>
  <c r="M1119" i="2"/>
  <c r="H1119" i="2" s="1"/>
  <c r="I1119" i="5" s="1"/>
  <c r="M1120" i="2"/>
  <c r="H1120" i="2" s="1"/>
  <c r="I1120" i="5" s="1"/>
  <c r="M1121" i="2"/>
  <c r="H1121" i="2" s="1"/>
  <c r="I1121" i="5" s="1"/>
  <c r="M1122" i="2"/>
  <c r="H1122" i="2" s="1"/>
  <c r="I1122" i="5" s="1"/>
  <c r="M1123" i="2"/>
  <c r="H1123" i="2" s="1"/>
  <c r="I1123" i="5" s="1"/>
  <c r="M1124" i="2"/>
  <c r="H1124" i="2" s="1"/>
  <c r="I1124" i="5" s="1"/>
  <c r="M1125" i="2"/>
  <c r="H1125" i="2" s="1"/>
  <c r="I1125" i="5" s="1"/>
  <c r="M1126" i="2"/>
  <c r="H1126" i="2" s="1"/>
  <c r="I1126" i="5" s="1"/>
  <c r="M1127" i="2"/>
  <c r="H1127" i="2" s="1"/>
  <c r="I1127" i="5" s="1"/>
  <c r="M1128" i="2"/>
  <c r="H1128" i="2" s="1"/>
  <c r="I1128" i="5" s="1"/>
  <c r="M1129" i="2"/>
  <c r="H1129" i="2" s="1"/>
  <c r="I1129" i="5" s="1"/>
  <c r="M1130" i="2"/>
  <c r="H1130" i="2" s="1"/>
  <c r="I1130" i="5" s="1"/>
  <c r="M1131" i="2"/>
  <c r="H1131" i="2" s="1"/>
  <c r="I1131" i="5" s="1"/>
  <c r="M1132" i="2"/>
  <c r="H1132" i="2" s="1"/>
  <c r="I1132" i="5" s="1"/>
  <c r="M1133" i="2"/>
  <c r="H1133" i="2" s="1"/>
  <c r="I1133" i="5" s="1"/>
  <c r="M1134" i="2"/>
  <c r="H1134" i="2" s="1"/>
  <c r="I1134" i="5" s="1"/>
  <c r="M1135" i="2"/>
  <c r="H1135" i="2" s="1"/>
  <c r="I1135" i="5" s="1"/>
  <c r="M1136" i="2"/>
  <c r="H1136" i="2" s="1"/>
  <c r="I1136" i="5" s="1"/>
  <c r="M1137" i="2"/>
  <c r="H1137" i="2" s="1"/>
  <c r="I1137" i="5" s="1"/>
  <c r="M1138" i="2"/>
  <c r="H1138" i="2" s="1"/>
  <c r="I1138" i="5" s="1"/>
  <c r="M1139" i="2"/>
  <c r="H1139" i="2" s="1"/>
  <c r="I1139" i="5" s="1"/>
  <c r="M1140" i="2"/>
  <c r="H1140" i="2" s="1"/>
  <c r="I1140" i="5" s="1"/>
  <c r="M1141" i="2"/>
  <c r="H1141" i="2" s="1"/>
  <c r="I1141" i="5" s="1"/>
  <c r="M1142" i="2"/>
  <c r="H1142" i="2" s="1"/>
  <c r="I1142" i="5" s="1"/>
  <c r="M1143" i="2"/>
  <c r="H1143" i="2" s="1"/>
  <c r="I1143" i="5" s="1"/>
  <c r="M1144" i="2"/>
  <c r="H1144" i="2" s="1"/>
  <c r="I1144" i="5" s="1"/>
  <c r="M1145" i="2"/>
  <c r="H1145" i="2" s="1"/>
  <c r="I1145" i="5" s="1"/>
  <c r="M1146" i="2"/>
  <c r="H1146" i="2" s="1"/>
  <c r="I1146" i="5" s="1"/>
  <c r="M1147" i="2"/>
  <c r="H1147" i="2" s="1"/>
  <c r="I1147" i="5" s="1"/>
  <c r="M1148" i="2"/>
  <c r="H1148" i="2" s="1"/>
  <c r="I1148" i="5" s="1"/>
  <c r="M1149" i="2"/>
  <c r="H1149" i="2" s="1"/>
  <c r="I1149" i="5" s="1"/>
  <c r="M1150" i="2"/>
  <c r="H1150" i="2" s="1"/>
  <c r="I1150" i="5" s="1"/>
  <c r="M1151" i="2"/>
  <c r="H1151" i="2" s="1"/>
  <c r="I1151" i="5" s="1"/>
  <c r="M1152" i="2"/>
  <c r="H1152" i="2" s="1"/>
  <c r="I1152" i="5" s="1"/>
  <c r="M1153" i="2"/>
  <c r="H1153" i="2" s="1"/>
  <c r="I1153" i="5" s="1"/>
  <c r="M1154" i="2"/>
  <c r="H1154" i="2" s="1"/>
  <c r="I1154" i="5" s="1"/>
  <c r="M1155" i="2"/>
  <c r="H1155" i="2" s="1"/>
  <c r="I1155" i="5" s="1"/>
  <c r="M1156" i="2"/>
  <c r="H1156" i="2" s="1"/>
  <c r="I1156" i="5" s="1"/>
  <c r="M1157" i="2"/>
  <c r="H1157" i="2" s="1"/>
  <c r="I1157" i="5" s="1"/>
  <c r="M1158" i="2"/>
  <c r="H1158" i="2" s="1"/>
  <c r="I1158" i="5" s="1"/>
  <c r="M1159" i="2"/>
  <c r="H1159" i="2" s="1"/>
  <c r="I1159" i="5" s="1"/>
  <c r="M1160" i="2"/>
  <c r="H1160" i="2" s="1"/>
  <c r="I1160" i="5" s="1"/>
  <c r="M1161" i="2"/>
  <c r="H1161" i="2" s="1"/>
  <c r="I1161" i="5" s="1"/>
  <c r="M1162" i="2"/>
  <c r="H1162" i="2" s="1"/>
  <c r="I1162" i="5" s="1"/>
  <c r="M1163" i="2"/>
  <c r="H1163" i="2" s="1"/>
  <c r="I1163" i="5" s="1"/>
  <c r="M1164" i="2"/>
  <c r="H1164" i="2" s="1"/>
  <c r="I1164" i="5" s="1"/>
  <c r="M1165" i="2"/>
  <c r="H1165" i="2" s="1"/>
  <c r="I1165" i="5" s="1"/>
  <c r="M1166" i="2"/>
  <c r="H1166" i="2" s="1"/>
  <c r="I1166" i="5" s="1"/>
  <c r="M1167" i="2"/>
  <c r="H1167" i="2" s="1"/>
  <c r="I1167" i="5" s="1"/>
  <c r="M1168" i="2"/>
  <c r="H1168" i="2" s="1"/>
  <c r="I1168" i="5" s="1"/>
  <c r="M1169" i="2"/>
  <c r="H1169" i="2" s="1"/>
  <c r="I1169" i="5" s="1"/>
  <c r="M1170" i="2"/>
  <c r="H1170" i="2" s="1"/>
  <c r="I1170" i="5" s="1"/>
  <c r="M1171" i="2"/>
  <c r="H1171" i="2" s="1"/>
  <c r="I1171" i="5" s="1"/>
  <c r="M1172" i="2"/>
  <c r="H1172" i="2" s="1"/>
  <c r="I1172" i="5" s="1"/>
  <c r="M1173" i="2"/>
  <c r="H1173" i="2" s="1"/>
  <c r="I1173" i="5" s="1"/>
  <c r="M1174" i="2"/>
  <c r="H1174" i="2" s="1"/>
  <c r="I1174" i="5" s="1"/>
  <c r="M1175" i="2"/>
  <c r="H1175" i="2" s="1"/>
  <c r="I1175" i="5" s="1"/>
  <c r="M1176" i="2"/>
  <c r="H1176" i="2" s="1"/>
  <c r="I1176" i="5" s="1"/>
  <c r="M1177" i="2"/>
  <c r="H1177" i="2" s="1"/>
  <c r="I1177" i="5" s="1"/>
  <c r="M1178" i="2"/>
  <c r="H1178" i="2" s="1"/>
  <c r="I1178" i="5" s="1"/>
  <c r="M1179" i="2"/>
  <c r="H1179" i="2" s="1"/>
  <c r="I1179" i="5" s="1"/>
  <c r="M1180" i="2"/>
  <c r="H1180" i="2" s="1"/>
  <c r="I1180" i="5" s="1"/>
  <c r="M1181" i="2"/>
  <c r="H1181" i="2" s="1"/>
  <c r="I1181" i="5" s="1"/>
  <c r="M1182" i="2"/>
  <c r="H1182" i="2" s="1"/>
  <c r="I1182" i="5" s="1"/>
  <c r="M1183" i="2"/>
  <c r="H1183" i="2" s="1"/>
  <c r="I1183" i="5" s="1"/>
  <c r="M1184" i="2"/>
  <c r="H1184" i="2" s="1"/>
  <c r="I1184" i="5" s="1"/>
  <c r="M1185" i="2"/>
  <c r="H1185" i="2" s="1"/>
  <c r="I1185" i="5" s="1"/>
  <c r="M1186" i="2"/>
  <c r="H1186" i="2" s="1"/>
  <c r="I1186" i="5" s="1"/>
  <c r="M1187" i="2"/>
  <c r="H1187" i="2" s="1"/>
  <c r="I1187" i="5" s="1"/>
  <c r="M1188" i="2"/>
  <c r="H1188" i="2" s="1"/>
  <c r="I1188" i="5" s="1"/>
  <c r="M1189" i="2"/>
  <c r="H1189" i="2" s="1"/>
  <c r="I1189" i="5" s="1"/>
  <c r="M1190" i="2"/>
  <c r="H1190" i="2" s="1"/>
  <c r="I1190" i="5" s="1"/>
  <c r="M1191" i="2"/>
  <c r="H1191" i="2" s="1"/>
  <c r="I1191" i="5" s="1"/>
  <c r="M1192" i="2"/>
  <c r="H1192" i="2" s="1"/>
  <c r="I1192" i="5" s="1"/>
  <c r="M1193" i="2"/>
  <c r="H1193" i="2" s="1"/>
  <c r="I1193" i="5" s="1"/>
  <c r="M1194" i="2"/>
  <c r="H1194" i="2" s="1"/>
  <c r="I1194" i="5" s="1"/>
  <c r="M1195" i="2"/>
  <c r="H1195" i="2" s="1"/>
  <c r="I1195" i="5" s="1"/>
  <c r="M1196" i="2"/>
  <c r="H1196" i="2" s="1"/>
  <c r="I1196" i="5" s="1"/>
  <c r="M1197" i="2"/>
  <c r="H1197" i="2" s="1"/>
  <c r="I1197" i="5" s="1"/>
  <c r="M1198" i="2"/>
  <c r="H1198" i="2" s="1"/>
  <c r="I1198" i="5" s="1"/>
  <c r="M1199" i="2"/>
  <c r="H1199" i="2" s="1"/>
  <c r="I1199" i="5" s="1"/>
  <c r="M1200" i="2"/>
  <c r="H1200" i="2" s="1"/>
  <c r="I1200" i="5" s="1"/>
  <c r="M1201" i="2"/>
  <c r="H1201" i="2" s="1"/>
  <c r="I1201" i="5" s="1"/>
  <c r="M1202" i="2"/>
  <c r="H1202" i="2" s="1"/>
  <c r="I1202" i="5" s="1"/>
  <c r="M1203" i="2"/>
  <c r="H1203" i="2" s="1"/>
  <c r="I1203" i="5" s="1"/>
  <c r="M1204" i="2"/>
  <c r="H1204" i="2" s="1"/>
  <c r="I1204" i="5" s="1"/>
  <c r="M1205" i="2"/>
  <c r="H1205" i="2" s="1"/>
  <c r="I1205" i="5" s="1"/>
  <c r="M1206" i="2"/>
  <c r="H1206" i="2" s="1"/>
  <c r="I1206" i="5" s="1"/>
  <c r="M1207" i="2"/>
  <c r="H1207" i="2" s="1"/>
  <c r="I1207" i="5" s="1"/>
  <c r="M1208" i="2"/>
  <c r="H1208" i="2" s="1"/>
  <c r="I1208" i="5" s="1"/>
  <c r="M1209" i="2"/>
  <c r="H1209" i="2" s="1"/>
  <c r="I1209" i="5" s="1"/>
  <c r="M1210" i="2"/>
  <c r="H1210" i="2" s="1"/>
  <c r="I1210" i="5" s="1"/>
  <c r="M1211" i="2"/>
  <c r="H1211" i="2" s="1"/>
  <c r="I1211" i="5" s="1"/>
  <c r="M1212" i="2"/>
  <c r="H1212" i="2" s="1"/>
  <c r="I1212" i="5" s="1"/>
  <c r="M1213" i="2"/>
  <c r="H1213" i="2" s="1"/>
  <c r="I1213" i="5" s="1"/>
  <c r="M1214" i="2"/>
  <c r="H1214" i="2" s="1"/>
  <c r="I1214" i="5" s="1"/>
  <c r="M1215" i="2"/>
  <c r="H1215" i="2" s="1"/>
  <c r="I1215" i="5" s="1"/>
  <c r="M1216" i="2"/>
  <c r="H1216" i="2" s="1"/>
  <c r="I1216" i="5" s="1"/>
  <c r="M1217" i="2"/>
  <c r="H1217" i="2" s="1"/>
  <c r="I1217" i="5" s="1"/>
  <c r="M1218" i="2"/>
  <c r="H1218" i="2" s="1"/>
  <c r="I1218" i="5" s="1"/>
  <c r="M1219" i="2"/>
  <c r="H1219" i="2" s="1"/>
  <c r="I1219" i="5" s="1"/>
  <c r="M1220" i="2"/>
  <c r="H1220" i="2" s="1"/>
  <c r="I1220" i="5" s="1"/>
  <c r="M1221" i="2"/>
  <c r="H1221" i="2" s="1"/>
  <c r="I1221" i="5" s="1"/>
  <c r="M1222" i="2"/>
  <c r="H1222" i="2" s="1"/>
  <c r="I1222" i="5" s="1"/>
  <c r="M1223" i="2"/>
  <c r="H1223" i="2" s="1"/>
  <c r="I1223" i="5" s="1"/>
  <c r="M1224" i="2"/>
  <c r="H1224" i="2" s="1"/>
  <c r="I1224" i="5" s="1"/>
  <c r="M1225" i="2"/>
  <c r="H1225" i="2" s="1"/>
  <c r="I1225" i="5" s="1"/>
  <c r="M1226" i="2"/>
  <c r="H1226" i="2" s="1"/>
  <c r="I1226" i="5" s="1"/>
  <c r="M1227" i="2"/>
  <c r="H1227" i="2" s="1"/>
  <c r="I1227" i="5" s="1"/>
  <c r="M1228" i="2"/>
  <c r="H1228" i="2" s="1"/>
  <c r="I1228" i="5" s="1"/>
  <c r="M1229" i="2"/>
  <c r="H1229" i="2" s="1"/>
  <c r="I1229" i="5" s="1"/>
  <c r="M1230" i="2"/>
  <c r="H1230" i="2" s="1"/>
  <c r="I1230" i="5" s="1"/>
  <c r="M1231" i="2"/>
  <c r="H1231" i="2" s="1"/>
  <c r="I1231" i="5" s="1"/>
  <c r="M1232" i="2"/>
  <c r="H1232" i="2" s="1"/>
  <c r="I1232" i="5" s="1"/>
  <c r="M1233" i="2"/>
  <c r="H1233" i="2" s="1"/>
  <c r="I1233" i="5" s="1"/>
  <c r="M1234" i="2"/>
  <c r="H1234" i="2" s="1"/>
  <c r="I1234" i="5" s="1"/>
  <c r="M1235" i="2"/>
  <c r="H1235" i="2" s="1"/>
  <c r="I1235" i="5" s="1"/>
  <c r="M1236" i="2"/>
  <c r="H1236" i="2" s="1"/>
  <c r="I1236" i="5" s="1"/>
  <c r="M1237" i="2"/>
  <c r="H1237" i="2" s="1"/>
  <c r="I1237" i="5" s="1"/>
  <c r="M1238" i="2"/>
  <c r="H1238" i="2" s="1"/>
  <c r="I1238" i="5" s="1"/>
  <c r="M1239" i="2"/>
  <c r="H1239" i="2" s="1"/>
  <c r="I1239" i="5" s="1"/>
  <c r="M1240" i="2"/>
  <c r="H1240" i="2" s="1"/>
  <c r="I1240" i="5" s="1"/>
  <c r="M1241" i="2"/>
  <c r="H1241" i="2" s="1"/>
  <c r="I1241" i="5" s="1"/>
  <c r="M1242" i="2"/>
  <c r="H1242" i="2" s="1"/>
  <c r="I1242" i="5" s="1"/>
  <c r="M1243" i="2"/>
  <c r="H1243" i="2" s="1"/>
  <c r="I1243" i="5" s="1"/>
  <c r="M1244" i="2"/>
  <c r="H1244" i="2" s="1"/>
  <c r="I1244" i="5" s="1"/>
  <c r="M1245" i="2"/>
  <c r="H1245" i="2" s="1"/>
  <c r="I1245" i="5" s="1"/>
  <c r="M1246" i="2"/>
  <c r="H1246" i="2" s="1"/>
  <c r="I1246" i="5" s="1"/>
  <c r="M1247" i="2"/>
  <c r="H1247" i="2" s="1"/>
  <c r="I1247" i="5" s="1"/>
  <c r="M1248" i="2"/>
  <c r="H1248" i="2" s="1"/>
  <c r="I1248" i="5" s="1"/>
  <c r="M1249" i="2"/>
  <c r="H1249" i="2" s="1"/>
  <c r="I1249" i="5" s="1"/>
  <c r="M1250" i="2"/>
  <c r="H1250" i="2" s="1"/>
  <c r="I1250" i="5" s="1"/>
  <c r="M1251" i="2"/>
  <c r="H1251" i="2" s="1"/>
  <c r="I1251" i="5" s="1"/>
  <c r="M1252" i="2"/>
  <c r="H1252" i="2" s="1"/>
  <c r="I1252" i="5" s="1"/>
  <c r="M1253" i="2"/>
  <c r="H1253" i="2" s="1"/>
  <c r="I1253" i="5" s="1"/>
  <c r="M1254" i="2"/>
  <c r="H1254" i="2" s="1"/>
  <c r="I1254" i="5" s="1"/>
  <c r="M1255" i="2"/>
  <c r="H1255" i="2" s="1"/>
  <c r="I1255" i="5" s="1"/>
  <c r="M1256" i="2"/>
  <c r="H1256" i="2" s="1"/>
  <c r="I1256" i="5" s="1"/>
  <c r="M1257" i="2"/>
  <c r="H1257" i="2" s="1"/>
  <c r="I1257" i="5" s="1"/>
  <c r="M1258" i="2"/>
  <c r="H1258" i="2" s="1"/>
  <c r="I1258" i="5" s="1"/>
  <c r="M1259" i="2"/>
  <c r="H1259" i="2" s="1"/>
  <c r="I1259" i="5" s="1"/>
  <c r="M1260" i="2"/>
  <c r="H1260" i="2" s="1"/>
  <c r="I1260" i="5" s="1"/>
  <c r="M1261" i="2"/>
  <c r="H1261" i="2" s="1"/>
  <c r="I1261" i="5" s="1"/>
  <c r="M1262" i="2"/>
  <c r="H1262" i="2" s="1"/>
  <c r="I1262" i="5" s="1"/>
  <c r="M1263" i="2"/>
  <c r="H1263" i="2" s="1"/>
  <c r="I1263" i="5" s="1"/>
  <c r="M1264" i="2"/>
  <c r="H1264" i="2" s="1"/>
  <c r="I1264" i="5" s="1"/>
  <c r="M1265" i="2"/>
  <c r="H1265" i="2" s="1"/>
  <c r="I1265" i="5" s="1"/>
  <c r="M1266" i="2"/>
  <c r="H1266" i="2" s="1"/>
  <c r="I1266" i="5" s="1"/>
  <c r="M1267" i="2"/>
  <c r="H1267" i="2" s="1"/>
  <c r="I1267" i="5" s="1"/>
  <c r="M1268" i="2"/>
  <c r="H1268" i="2" s="1"/>
  <c r="I1268" i="5" s="1"/>
  <c r="M1269" i="2"/>
  <c r="H1269" i="2" s="1"/>
  <c r="I1269" i="5" s="1"/>
  <c r="M1270" i="2"/>
  <c r="H1270" i="2" s="1"/>
  <c r="I1270" i="5" s="1"/>
  <c r="M1271" i="2"/>
  <c r="H1271" i="2" s="1"/>
  <c r="I1271" i="5" s="1"/>
  <c r="M1272" i="2"/>
  <c r="H1272" i="2" s="1"/>
  <c r="I1272" i="5" s="1"/>
  <c r="M1273" i="2"/>
  <c r="H1273" i="2" s="1"/>
  <c r="I1273" i="5" s="1"/>
  <c r="M1274" i="2"/>
  <c r="H1274" i="2" s="1"/>
  <c r="I1274" i="5" s="1"/>
  <c r="M1275" i="2"/>
  <c r="H1275" i="2" s="1"/>
  <c r="I1275" i="5" s="1"/>
  <c r="M1276" i="2"/>
  <c r="H1276" i="2" s="1"/>
  <c r="I1276" i="5" s="1"/>
  <c r="M1277" i="2"/>
  <c r="H1277" i="2" s="1"/>
  <c r="I1277" i="5" s="1"/>
  <c r="M1278" i="2"/>
  <c r="H1278" i="2" s="1"/>
  <c r="I1278" i="5" s="1"/>
  <c r="M1279" i="2"/>
  <c r="H1279" i="2" s="1"/>
  <c r="I1279" i="5" s="1"/>
  <c r="M1280" i="2"/>
  <c r="H1280" i="2" s="1"/>
  <c r="I1280" i="5" s="1"/>
  <c r="M1281" i="2"/>
  <c r="H1281" i="2" s="1"/>
  <c r="I1281" i="5" s="1"/>
  <c r="M1282" i="2"/>
  <c r="H1282" i="2" s="1"/>
  <c r="I1282" i="5" s="1"/>
  <c r="M1283" i="2"/>
  <c r="H1283" i="2" s="1"/>
  <c r="I1283" i="5" s="1"/>
  <c r="M1284" i="2"/>
  <c r="H1284" i="2" s="1"/>
  <c r="I1284" i="5" s="1"/>
  <c r="M1285" i="2"/>
  <c r="H1285" i="2" s="1"/>
  <c r="I1285" i="5" s="1"/>
  <c r="M1286" i="2"/>
  <c r="H1286" i="2" s="1"/>
  <c r="I1286" i="5" s="1"/>
  <c r="M1287" i="2"/>
  <c r="H1287" i="2" s="1"/>
  <c r="I1287" i="5" s="1"/>
  <c r="M1288" i="2"/>
  <c r="H1288" i="2" s="1"/>
  <c r="I1288" i="5" s="1"/>
  <c r="M1289" i="2"/>
  <c r="H1289" i="2" s="1"/>
  <c r="I1289" i="5" s="1"/>
  <c r="M1290" i="2"/>
  <c r="H1290" i="2" s="1"/>
  <c r="I1290" i="5" s="1"/>
  <c r="M1291" i="2"/>
  <c r="H1291" i="2" s="1"/>
  <c r="I1291" i="5" s="1"/>
  <c r="M1292" i="2"/>
  <c r="H1292" i="2" s="1"/>
  <c r="I1292" i="5" s="1"/>
  <c r="M1293" i="2"/>
  <c r="H1293" i="2" s="1"/>
  <c r="I1293" i="5" s="1"/>
  <c r="M1294" i="2"/>
  <c r="H1294" i="2" s="1"/>
  <c r="I1294" i="5" s="1"/>
  <c r="M1295" i="2"/>
  <c r="H1295" i="2" s="1"/>
  <c r="I1295" i="5" s="1"/>
  <c r="M1296" i="2"/>
  <c r="H1296" i="2" s="1"/>
  <c r="I1296" i="5" s="1"/>
  <c r="M1297" i="2"/>
  <c r="H1297" i="2" s="1"/>
  <c r="I1297" i="5" s="1"/>
  <c r="M1298" i="2"/>
  <c r="H1298" i="2" s="1"/>
  <c r="I1298" i="5" s="1"/>
  <c r="M1299" i="2"/>
  <c r="H1299" i="2" s="1"/>
  <c r="I1299" i="5" s="1"/>
  <c r="M1300" i="2"/>
  <c r="H1300" i="2" s="1"/>
  <c r="I1300" i="5" s="1"/>
  <c r="M1301" i="2"/>
  <c r="H1301" i="2" s="1"/>
  <c r="I1301" i="5" s="1"/>
  <c r="M1302" i="2"/>
  <c r="H1302" i="2" s="1"/>
  <c r="I1302" i="5" s="1"/>
  <c r="M1303" i="2"/>
  <c r="H1303" i="2" s="1"/>
  <c r="I1303" i="5" s="1"/>
  <c r="M1304" i="2"/>
  <c r="H1304" i="2" s="1"/>
  <c r="I1304" i="5" s="1"/>
  <c r="M1305" i="2"/>
  <c r="H1305" i="2" s="1"/>
  <c r="I1305" i="5" s="1"/>
  <c r="M1306" i="2"/>
  <c r="H1306" i="2" s="1"/>
  <c r="I1306" i="5" s="1"/>
  <c r="M1307" i="2"/>
  <c r="H1307" i="2" s="1"/>
  <c r="I1307" i="5" s="1"/>
  <c r="M1308" i="2"/>
  <c r="H1308" i="2" s="1"/>
  <c r="I1308" i="5" s="1"/>
  <c r="M1309" i="2"/>
  <c r="H1309" i="2" s="1"/>
  <c r="I1309" i="5" s="1"/>
  <c r="M1310" i="2"/>
  <c r="H1310" i="2" s="1"/>
  <c r="I1310" i="5" s="1"/>
  <c r="M1311" i="2"/>
  <c r="H1311" i="2" s="1"/>
  <c r="I1311" i="5" s="1"/>
  <c r="M1312" i="2"/>
  <c r="H1312" i="2" s="1"/>
  <c r="I1312" i="5" s="1"/>
  <c r="M1313" i="2"/>
  <c r="H1313" i="2" s="1"/>
  <c r="I1313" i="5" s="1"/>
  <c r="M1314" i="2"/>
  <c r="H1314" i="2" s="1"/>
  <c r="I1314" i="5" s="1"/>
  <c r="M1315" i="2"/>
  <c r="H1315" i="2" s="1"/>
  <c r="I1315" i="5" s="1"/>
  <c r="M1316" i="2"/>
  <c r="H1316" i="2" s="1"/>
  <c r="I1316" i="5" s="1"/>
  <c r="M1317" i="2"/>
  <c r="H1317" i="2" s="1"/>
  <c r="I1317" i="5" s="1"/>
  <c r="M1318" i="2"/>
  <c r="H1318" i="2" s="1"/>
  <c r="I1318" i="5" s="1"/>
  <c r="M1319" i="2"/>
  <c r="H1319" i="2" s="1"/>
  <c r="I1319" i="5" s="1"/>
  <c r="M1320" i="2"/>
  <c r="H1320" i="2" s="1"/>
  <c r="I1320" i="5" s="1"/>
  <c r="M1321" i="2"/>
  <c r="H1321" i="2" s="1"/>
  <c r="I1321" i="5" s="1"/>
  <c r="M1322" i="2"/>
  <c r="H1322" i="2" s="1"/>
  <c r="I1322" i="5" s="1"/>
  <c r="M1323" i="2"/>
  <c r="H1323" i="2" s="1"/>
  <c r="I1323" i="5" s="1"/>
  <c r="M1324" i="2"/>
  <c r="H1324" i="2" s="1"/>
  <c r="I1324" i="5" s="1"/>
  <c r="M1325" i="2"/>
  <c r="H1325" i="2" s="1"/>
  <c r="I1325" i="5" s="1"/>
  <c r="M1326" i="2"/>
  <c r="H1326" i="2" s="1"/>
  <c r="I1326" i="5" s="1"/>
  <c r="M1327" i="2"/>
  <c r="H1327" i="2" s="1"/>
  <c r="I1327" i="5" s="1"/>
  <c r="M1328" i="2"/>
  <c r="H1328" i="2" s="1"/>
  <c r="I1328" i="5" s="1"/>
  <c r="M1329" i="2"/>
  <c r="H1329" i="2" s="1"/>
  <c r="I1329" i="5" s="1"/>
  <c r="M1330" i="2"/>
  <c r="H1330" i="2" s="1"/>
  <c r="I1330" i="5" s="1"/>
  <c r="M1331" i="2"/>
  <c r="H1331" i="2" s="1"/>
  <c r="I1331" i="5" s="1"/>
  <c r="M1332" i="2"/>
  <c r="H1332" i="2" s="1"/>
  <c r="I1332" i="5" s="1"/>
  <c r="M1333" i="2"/>
  <c r="H1333" i="2" s="1"/>
  <c r="I1333" i="5" s="1"/>
  <c r="M1334" i="2"/>
  <c r="H1334" i="2" s="1"/>
  <c r="I1334" i="5" s="1"/>
  <c r="M1335" i="2"/>
  <c r="H1335" i="2" s="1"/>
  <c r="I1335" i="5" s="1"/>
  <c r="M1336" i="2"/>
  <c r="H1336" i="2" s="1"/>
  <c r="I1336" i="5" s="1"/>
  <c r="M1337" i="2"/>
  <c r="H1337" i="2" s="1"/>
  <c r="I1337" i="5" s="1"/>
  <c r="M1338" i="2"/>
  <c r="H1338" i="2" s="1"/>
  <c r="I1338" i="5" s="1"/>
  <c r="M1339" i="2"/>
  <c r="H1339" i="2" s="1"/>
  <c r="I1339" i="5" s="1"/>
  <c r="M1340" i="2"/>
  <c r="H1340" i="2" s="1"/>
  <c r="I1340" i="5" s="1"/>
  <c r="M1341" i="2"/>
  <c r="H1341" i="2" s="1"/>
  <c r="I1341" i="5" s="1"/>
  <c r="M1342" i="2"/>
  <c r="H1342" i="2" s="1"/>
  <c r="I1342" i="5" s="1"/>
  <c r="M1343" i="2"/>
  <c r="H1343" i="2" s="1"/>
  <c r="I1343" i="5" s="1"/>
  <c r="M1344" i="2"/>
  <c r="H1344" i="2" s="1"/>
  <c r="I1344" i="5" s="1"/>
  <c r="M1345" i="2"/>
  <c r="H1345" i="2" s="1"/>
  <c r="I1345" i="5" s="1"/>
  <c r="M1346" i="2"/>
  <c r="H1346" i="2" s="1"/>
  <c r="I1346" i="5" s="1"/>
  <c r="M1347" i="2"/>
  <c r="H1347" i="2" s="1"/>
  <c r="I1347" i="5" s="1"/>
  <c r="M1348" i="2"/>
  <c r="H1348" i="2" s="1"/>
  <c r="I1348" i="5" s="1"/>
  <c r="M1349" i="2"/>
  <c r="H1349" i="2" s="1"/>
  <c r="I1349" i="5" s="1"/>
  <c r="M1350" i="2"/>
  <c r="H1350" i="2" s="1"/>
  <c r="I1350" i="5" s="1"/>
  <c r="M1351" i="2"/>
  <c r="H1351" i="2" s="1"/>
  <c r="I1351" i="5" s="1"/>
  <c r="M1352" i="2"/>
  <c r="H1352" i="2" s="1"/>
  <c r="I1352" i="5" s="1"/>
  <c r="M1353" i="2"/>
  <c r="H1353" i="2" s="1"/>
  <c r="I1353" i="5" s="1"/>
  <c r="M1354" i="2"/>
  <c r="H1354" i="2" s="1"/>
  <c r="I1354" i="5" s="1"/>
  <c r="M1355" i="2"/>
  <c r="H1355" i="2" s="1"/>
  <c r="I1355" i="5" s="1"/>
  <c r="M1356" i="2"/>
  <c r="H1356" i="2" s="1"/>
  <c r="I1356" i="5" s="1"/>
  <c r="M1357" i="2"/>
  <c r="H1357" i="2" s="1"/>
  <c r="I1357" i="5" s="1"/>
  <c r="M1358" i="2"/>
  <c r="H1358" i="2" s="1"/>
  <c r="I1358" i="5" s="1"/>
  <c r="M1359" i="2"/>
  <c r="H1359" i="2" s="1"/>
  <c r="I1359" i="5" s="1"/>
  <c r="M1360" i="2"/>
  <c r="H1360" i="2" s="1"/>
  <c r="I1360" i="5" s="1"/>
  <c r="M1361" i="2"/>
  <c r="H1361" i="2" s="1"/>
  <c r="I1361" i="5" s="1"/>
  <c r="M1362" i="2"/>
  <c r="H1362" i="2" s="1"/>
  <c r="I1362" i="5" s="1"/>
  <c r="M1363" i="2"/>
  <c r="H1363" i="2" s="1"/>
  <c r="I1363" i="5" s="1"/>
  <c r="M1364" i="2"/>
  <c r="H1364" i="2" s="1"/>
  <c r="I1364" i="5" s="1"/>
  <c r="M1365" i="2"/>
  <c r="H1365" i="2" s="1"/>
  <c r="I1365" i="5" s="1"/>
  <c r="M1366" i="2"/>
  <c r="H1366" i="2" s="1"/>
  <c r="I1366" i="5" s="1"/>
  <c r="M1367" i="2"/>
  <c r="H1367" i="2" s="1"/>
  <c r="I1367" i="5" s="1"/>
  <c r="M1368" i="2"/>
  <c r="H1368" i="2" s="1"/>
  <c r="I1368" i="5" s="1"/>
  <c r="M1369" i="2"/>
  <c r="H1369" i="2" s="1"/>
  <c r="I1369" i="5" s="1"/>
  <c r="M1370" i="2"/>
  <c r="H1370" i="2" s="1"/>
  <c r="I1370" i="5" s="1"/>
  <c r="M1371" i="2"/>
  <c r="H1371" i="2" s="1"/>
  <c r="I1371" i="5" s="1"/>
  <c r="M1372" i="2"/>
  <c r="H1372" i="2" s="1"/>
  <c r="I1372" i="5" s="1"/>
  <c r="M1373" i="2"/>
  <c r="H1373" i="2" s="1"/>
  <c r="I1373" i="5" s="1"/>
  <c r="M1374" i="2"/>
  <c r="H1374" i="2" s="1"/>
  <c r="I1374" i="5" s="1"/>
  <c r="M1375" i="2"/>
  <c r="H1375" i="2" s="1"/>
  <c r="I1375" i="5" s="1"/>
  <c r="M1376" i="2"/>
  <c r="H1376" i="2" s="1"/>
  <c r="I1376" i="5" s="1"/>
  <c r="M1377" i="2"/>
  <c r="H1377" i="2" s="1"/>
  <c r="I1377" i="5" s="1"/>
  <c r="M1378" i="2"/>
  <c r="H1378" i="2" s="1"/>
  <c r="I1378" i="5" s="1"/>
  <c r="M1379" i="2"/>
  <c r="H1379" i="2" s="1"/>
  <c r="I1379" i="5" s="1"/>
  <c r="M1380" i="2"/>
  <c r="H1380" i="2" s="1"/>
  <c r="I1380" i="5" s="1"/>
  <c r="M1381" i="2"/>
  <c r="H1381" i="2" s="1"/>
  <c r="I1381" i="5" s="1"/>
  <c r="M1382" i="2"/>
  <c r="H1382" i="2" s="1"/>
  <c r="I1382" i="5" s="1"/>
  <c r="M1383" i="2"/>
  <c r="H1383" i="2" s="1"/>
  <c r="I1383" i="5" s="1"/>
  <c r="M1384" i="2"/>
  <c r="H1384" i="2" s="1"/>
  <c r="I1384" i="5" s="1"/>
  <c r="M1385" i="2"/>
  <c r="H1385" i="2" s="1"/>
  <c r="I1385" i="5" s="1"/>
  <c r="M1386" i="2"/>
  <c r="H1386" i="2" s="1"/>
  <c r="I1386" i="5" s="1"/>
  <c r="M1387" i="2"/>
  <c r="H1387" i="2" s="1"/>
  <c r="I1387" i="5" s="1"/>
  <c r="M1388" i="2"/>
  <c r="H1388" i="2" s="1"/>
  <c r="I1388" i="5" s="1"/>
  <c r="M1389" i="2"/>
  <c r="H1389" i="2" s="1"/>
  <c r="I1389" i="5" s="1"/>
  <c r="M1390" i="2"/>
  <c r="H1390" i="2" s="1"/>
  <c r="I1390" i="5" s="1"/>
  <c r="M1391" i="2"/>
  <c r="H1391" i="2" s="1"/>
  <c r="I1391" i="5" s="1"/>
  <c r="M1392" i="2"/>
  <c r="H1392" i="2" s="1"/>
  <c r="I1392" i="5" s="1"/>
  <c r="M1393" i="2"/>
  <c r="H1393" i="2" s="1"/>
  <c r="I1393" i="5" s="1"/>
  <c r="M1394" i="2"/>
  <c r="H1394" i="2" s="1"/>
  <c r="I1394" i="5" s="1"/>
  <c r="M1395" i="2"/>
  <c r="H1395" i="2" s="1"/>
  <c r="I1395" i="5" s="1"/>
  <c r="M1396" i="2"/>
  <c r="H1396" i="2" s="1"/>
  <c r="I1396" i="5" s="1"/>
  <c r="M1397" i="2"/>
  <c r="H1397" i="2" s="1"/>
  <c r="I1397" i="5" s="1"/>
  <c r="M1398" i="2"/>
  <c r="H1398" i="2" s="1"/>
  <c r="I1398" i="5" s="1"/>
  <c r="M1399" i="2"/>
  <c r="H1399" i="2" s="1"/>
  <c r="I1399" i="5" s="1"/>
  <c r="M1400" i="2"/>
  <c r="H1400" i="2" s="1"/>
  <c r="I1400" i="5" s="1"/>
  <c r="M1401" i="2"/>
  <c r="H1401" i="2" s="1"/>
  <c r="I1401" i="5" s="1"/>
  <c r="M1402" i="2"/>
  <c r="H1402" i="2" s="1"/>
  <c r="I1402" i="5" s="1"/>
  <c r="M1403" i="2"/>
  <c r="H1403" i="2" s="1"/>
  <c r="I1403" i="5" s="1"/>
  <c r="M1404" i="2"/>
  <c r="H1404" i="2" s="1"/>
  <c r="I1404" i="5" s="1"/>
  <c r="M1405" i="2"/>
  <c r="H1405" i="2" s="1"/>
  <c r="I1405" i="5" s="1"/>
  <c r="M1406" i="2"/>
  <c r="H1406" i="2" s="1"/>
  <c r="I1406" i="5" s="1"/>
  <c r="M1407" i="2"/>
  <c r="H1407" i="2" s="1"/>
  <c r="I1407" i="5" s="1"/>
  <c r="M1408" i="2"/>
  <c r="H1408" i="2" s="1"/>
  <c r="I1408" i="5" s="1"/>
  <c r="M1409" i="2"/>
  <c r="H1409" i="2" s="1"/>
  <c r="I1409" i="5" s="1"/>
  <c r="M1410" i="2"/>
  <c r="H1410" i="2" s="1"/>
  <c r="I1410" i="5" s="1"/>
  <c r="M1411" i="2"/>
  <c r="H1411" i="2" s="1"/>
  <c r="I1411" i="5" s="1"/>
  <c r="M1412" i="2"/>
  <c r="H1412" i="2" s="1"/>
  <c r="I1412" i="5" s="1"/>
  <c r="M1413" i="2"/>
  <c r="H1413" i="2" s="1"/>
  <c r="I1413" i="5" s="1"/>
  <c r="M1414" i="2"/>
  <c r="H1414" i="2" s="1"/>
  <c r="I1414" i="5" s="1"/>
  <c r="M1415" i="2"/>
  <c r="H1415" i="2" s="1"/>
  <c r="I1415" i="5" s="1"/>
  <c r="M1416" i="2"/>
  <c r="H1416" i="2" s="1"/>
  <c r="I1416" i="5" s="1"/>
  <c r="M1417" i="2"/>
  <c r="H1417" i="2" s="1"/>
  <c r="I1417" i="5" s="1"/>
  <c r="M1418" i="2"/>
  <c r="H1418" i="2" s="1"/>
  <c r="I1418" i="5" s="1"/>
  <c r="M1419" i="2"/>
  <c r="H1419" i="2" s="1"/>
  <c r="I1419" i="5" s="1"/>
  <c r="M1420" i="2"/>
  <c r="H1420" i="2" s="1"/>
  <c r="I1420" i="5" s="1"/>
  <c r="M1421" i="2"/>
  <c r="H1421" i="2" s="1"/>
  <c r="I1421" i="5" s="1"/>
  <c r="M1422" i="2"/>
  <c r="H1422" i="2" s="1"/>
  <c r="I1422" i="5" s="1"/>
  <c r="M1423" i="2"/>
  <c r="H1423" i="2" s="1"/>
  <c r="I1423" i="5" s="1"/>
  <c r="M1424" i="2"/>
  <c r="H1424" i="2" s="1"/>
  <c r="I1424" i="5" s="1"/>
  <c r="M1425" i="2"/>
  <c r="H1425" i="2" s="1"/>
  <c r="I1425" i="5" s="1"/>
  <c r="M1426" i="2"/>
  <c r="H1426" i="2" s="1"/>
  <c r="I1426" i="5" s="1"/>
  <c r="M1427" i="2"/>
  <c r="H1427" i="2" s="1"/>
  <c r="I1427" i="5" s="1"/>
  <c r="M1428" i="2"/>
  <c r="H1428" i="2" s="1"/>
  <c r="I1428" i="5" s="1"/>
  <c r="M1429" i="2"/>
  <c r="H1429" i="2" s="1"/>
  <c r="I1429" i="5" s="1"/>
  <c r="M1430" i="2"/>
  <c r="H1430" i="2" s="1"/>
  <c r="I1430" i="5" s="1"/>
  <c r="M1431" i="2"/>
  <c r="H1431" i="2" s="1"/>
  <c r="I1431" i="5" s="1"/>
  <c r="M1432" i="2"/>
  <c r="H1432" i="2" s="1"/>
  <c r="I1432" i="5" s="1"/>
  <c r="M1433" i="2"/>
  <c r="H1433" i="2" s="1"/>
  <c r="I1433" i="5" s="1"/>
  <c r="M1434" i="2"/>
  <c r="H1434" i="2" s="1"/>
  <c r="I1434" i="5" s="1"/>
  <c r="M1435" i="2"/>
  <c r="H1435" i="2" s="1"/>
  <c r="I1435" i="5" s="1"/>
  <c r="M1436" i="2"/>
  <c r="H1436" i="2" s="1"/>
  <c r="I1436" i="5" s="1"/>
  <c r="M1437" i="2"/>
  <c r="H1437" i="2" s="1"/>
  <c r="I1437" i="5" s="1"/>
  <c r="M1438" i="2"/>
  <c r="H1438" i="2" s="1"/>
  <c r="I1438" i="5" s="1"/>
  <c r="M1439" i="2"/>
  <c r="H1439" i="2" s="1"/>
  <c r="I1439" i="5" s="1"/>
  <c r="M1440" i="2"/>
  <c r="H1440" i="2" s="1"/>
  <c r="I1440" i="5" s="1"/>
  <c r="M1441" i="2"/>
  <c r="H1441" i="2" s="1"/>
  <c r="I1441" i="5" s="1"/>
  <c r="M1442" i="2"/>
  <c r="H1442" i="2" s="1"/>
  <c r="I1442" i="5" s="1"/>
  <c r="M1443" i="2"/>
  <c r="H1443" i="2" s="1"/>
  <c r="I1443" i="5" s="1"/>
  <c r="M1444" i="2"/>
  <c r="H1444" i="2" s="1"/>
  <c r="I1444" i="5" s="1"/>
  <c r="M1445" i="2"/>
  <c r="H1445" i="2" s="1"/>
  <c r="I1445" i="5" s="1"/>
  <c r="M1446" i="2"/>
  <c r="H1446" i="2" s="1"/>
  <c r="I1446" i="5" s="1"/>
  <c r="M1447" i="2"/>
  <c r="H1447" i="2" s="1"/>
  <c r="I1447" i="5" s="1"/>
  <c r="M1448" i="2"/>
  <c r="H1448" i="2" s="1"/>
  <c r="I1448" i="5" s="1"/>
  <c r="M1449" i="2"/>
  <c r="H1449" i="2" s="1"/>
  <c r="I1449" i="5" s="1"/>
  <c r="M1450" i="2"/>
  <c r="H1450" i="2" s="1"/>
  <c r="I1450" i="5" s="1"/>
  <c r="M1451" i="2"/>
  <c r="H1451" i="2" s="1"/>
  <c r="I1451" i="5" s="1"/>
  <c r="M1452" i="2"/>
  <c r="H1452" i="2" s="1"/>
  <c r="I1452" i="5" s="1"/>
  <c r="M1453" i="2"/>
  <c r="H1453" i="2" s="1"/>
  <c r="I1453" i="5" s="1"/>
  <c r="M1454" i="2"/>
  <c r="H1454" i="2" s="1"/>
  <c r="I1454" i="5" s="1"/>
  <c r="M1455" i="2"/>
  <c r="H1455" i="2" s="1"/>
  <c r="I1455" i="5" s="1"/>
  <c r="M1456" i="2"/>
  <c r="H1456" i="2" s="1"/>
  <c r="I1456" i="5" s="1"/>
  <c r="M1457" i="2"/>
  <c r="H1457" i="2" s="1"/>
  <c r="I1457" i="5" s="1"/>
  <c r="M1458" i="2"/>
  <c r="H1458" i="2" s="1"/>
  <c r="I1458" i="5" s="1"/>
  <c r="M1459" i="2"/>
  <c r="H1459" i="2" s="1"/>
  <c r="I1459" i="5" s="1"/>
  <c r="M1460" i="2"/>
  <c r="H1460" i="2" s="1"/>
  <c r="I1460" i="5" s="1"/>
  <c r="M1461" i="2"/>
  <c r="H1461" i="2" s="1"/>
  <c r="I1461" i="5" s="1"/>
  <c r="M1462" i="2"/>
  <c r="H1462" i="2" s="1"/>
  <c r="I1462" i="5" s="1"/>
  <c r="M1463" i="2"/>
  <c r="H1463" i="2" s="1"/>
  <c r="I1463" i="5" s="1"/>
  <c r="M1464" i="2"/>
  <c r="H1464" i="2" s="1"/>
  <c r="I1464" i="5" s="1"/>
  <c r="M1465" i="2"/>
  <c r="H1465" i="2" s="1"/>
  <c r="I1465" i="5" s="1"/>
  <c r="M1466" i="2"/>
  <c r="H1466" i="2" s="1"/>
  <c r="I1466" i="5" s="1"/>
  <c r="M1467" i="2"/>
  <c r="H1467" i="2" s="1"/>
  <c r="I1467" i="5" s="1"/>
  <c r="M1468" i="2"/>
  <c r="H1468" i="2" s="1"/>
  <c r="I1468" i="5" s="1"/>
  <c r="M1469" i="2"/>
  <c r="H1469" i="2" s="1"/>
  <c r="I1469" i="5" s="1"/>
  <c r="M1470" i="2"/>
  <c r="H1470" i="2" s="1"/>
  <c r="I1470" i="5" s="1"/>
  <c r="M1471" i="2"/>
  <c r="H1471" i="2" s="1"/>
  <c r="I1471" i="5" s="1"/>
  <c r="M1472" i="2"/>
  <c r="H1472" i="2" s="1"/>
  <c r="I1472" i="5" s="1"/>
  <c r="M1473" i="2"/>
  <c r="H1473" i="2" s="1"/>
  <c r="I1473" i="5" s="1"/>
  <c r="M1474" i="2"/>
  <c r="H1474" i="2" s="1"/>
  <c r="I1474" i="5" s="1"/>
  <c r="M1475" i="2"/>
  <c r="H1475" i="2" s="1"/>
  <c r="I1475" i="5" s="1"/>
  <c r="M1476" i="2"/>
  <c r="H1476" i="2" s="1"/>
  <c r="I1476" i="5" s="1"/>
  <c r="M1477" i="2"/>
  <c r="H1477" i="2" s="1"/>
  <c r="I1477" i="5" s="1"/>
  <c r="M1478" i="2"/>
  <c r="H1478" i="2" s="1"/>
  <c r="I1478" i="5" s="1"/>
  <c r="M1479" i="2"/>
  <c r="H1479" i="2" s="1"/>
  <c r="I1479" i="5" s="1"/>
  <c r="M1480" i="2"/>
  <c r="H1480" i="2" s="1"/>
  <c r="I1480" i="5" s="1"/>
  <c r="M1481" i="2"/>
  <c r="H1481" i="2" s="1"/>
  <c r="I1481" i="5" s="1"/>
  <c r="M1482" i="2"/>
  <c r="H1482" i="2" s="1"/>
  <c r="I1482" i="5" s="1"/>
  <c r="M1483" i="2"/>
  <c r="H1483" i="2" s="1"/>
  <c r="I1483" i="5" s="1"/>
  <c r="M1484" i="2"/>
  <c r="H1484" i="2" s="1"/>
  <c r="I1484" i="5" s="1"/>
  <c r="M1485" i="2"/>
  <c r="H1485" i="2" s="1"/>
  <c r="I1485" i="5" s="1"/>
  <c r="M1486" i="2"/>
  <c r="H1486" i="2" s="1"/>
  <c r="I1486" i="5" s="1"/>
  <c r="M1487" i="2"/>
  <c r="H1487" i="2" s="1"/>
  <c r="I1487" i="5" s="1"/>
  <c r="M1488" i="2"/>
  <c r="H1488" i="2" s="1"/>
  <c r="I1488" i="5" s="1"/>
  <c r="M1489" i="2"/>
  <c r="H1489" i="2" s="1"/>
  <c r="I1489" i="5" s="1"/>
  <c r="M1490" i="2"/>
  <c r="H1490" i="2" s="1"/>
  <c r="I1490" i="5" s="1"/>
  <c r="M1491" i="2"/>
  <c r="H1491" i="2" s="1"/>
  <c r="I1491" i="5" s="1"/>
  <c r="M1492" i="2"/>
  <c r="H1492" i="2" s="1"/>
  <c r="I1492" i="5" s="1"/>
  <c r="M1493" i="2"/>
  <c r="H1493" i="2" s="1"/>
  <c r="I1493" i="5" s="1"/>
  <c r="M1494" i="2"/>
  <c r="H1494" i="2" s="1"/>
  <c r="I1494" i="5" s="1"/>
  <c r="M1495" i="2"/>
  <c r="H1495" i="2" s="1"/>
  <c r="I1495" i="5" s="1"/>
  <c r="M1496" i="2"/>
  <c r="H1496" i="2" s="1"/>
  <c r="I1496" i="5" s="1"/>
  <c r="M1497" i="2"/>
  <c r="H1497" i="2" s="1"/>
  <c r="I1497" i="5" s="1"/>
  <c r="M1498" i="2"/>
  <c r="H1498" i="2" s="1"/>
  <c r="I1498" i="5" s="1"/>
  <c r="M1499" i="2"/>
  <c r="H1499" i="2" s="1"/>
  <c r="I1499" i="5" s="1"/>
  <c r="M1500" i="2"/>
  <c r="H1500" i="2" s="1"/>
  <c r="I1500" i="5" s="1"/>
  <c r="M1501" i="2"/>
  <c r="H1501" i="2" s="1"/>
  <c r="I1501" i="5" s="1"/>
  <c r="M1502" i="2"/>
  <c r="H1502" i="2" s="1"/>
  <c r="I1502" i="5" s="1"/>
  <c r="M1503" i="2"/>
  <c r="H1503" i="2" s="1"/>
  <c r="I1503" i="5" s="1"/>
  <c r="M1504" i="2"/>
  <c r="H1504" i="2" s="1"/>
  <c r="I1504" i="5" s="1"/>
  <c r="M1505" i="2"/>
  <c r="H1505" i="2" s="1"/>
  <c r="I1505" i="5" s="1"/>
  <c r="M1506" i="2"/>
  <c r="H1506" i="2" s="1"/>
  <c r="I1506" i="5" s="1"/>
  <c r="M1507" i="2"/>
  <c r="H1507" i="2" s="1"/>
  <c r="I1507" i="5" s="1"/>
  <c r="M1508" i="2"/>
  <c r="H1508" i="2" s="1"/>
  <c r="I1508" i="5" s="1"/>
  <c r="M1509" i="2"/>
  <c r="H1509" i="2" s="1"/>
  <c r="I1509" i="5" s="1"/>
  <c r="M1510" i="2"/>
  <c r="H1510" i="2" s="1"/>
  <c r="I1510" i="5" s="1"/>
  <c r="M1511" i="2"/>
  <c r="H1511" i="2" s="1"/>
  <c r="I1511" i="5" s="1"/>
  <c r="M1512" i="2"/>
  <c r="H1512" i="2" s="1"/>
  <c r="I1512" i="5" s="1"/>
  <c r="M1513" i="2"/>
  <c r="H1513" i="2" s="1"/>
  <c r="I1513" i="5" s="1"/>
  <c r="M1514" i="2"/>
  <c r="H1514" i="2" s="1"/>
  <c r="I1514" i="5" s="1"/>
  <c r="M1515" i="2"/>
  <c r="H1515" i="2" s="1"/>
  <c r="I1515" i="5" s="1"/>
  <c r="M1516" i="2"/>
  <c r="H1516" i="2" s="1"/>
  <c r="I1516" i="5" s="1"/>
  <c r="M1517" i="2"/>
  <c r="H1517" i="2" s="1"/>
  <c r="I1517" i="5" s="1"/>
  <c r="M1518" i="2"/>
  <c r="H1518" i="2" s="1"/>
  <c r="I1518" i="5" s="1"/>
  <c r="M1519" i="2"/>
  <c r="H1519" i="2" s="1"/>
  <c r="I1519" i="5" s="1"/>
  <c r="M1520" i="2"/>
  <c r="H1520" i="2" s="1"/>
  <c r="I1520" i="5" s="1"/>
  <c r="M1521" i="2"/>
  <c r="H1521" i="2" s="1"/>
  <c r="I1521" i="5" s="1"/>
  <c r="M1522" i="2"/>
  <c r="H1522" i="2" s="1"/>
  <c r="I1522" i="5" s="1"/>
  <c r="M1523" i="2"/>
  <c r="H1523" i="2" s="1"/>
  <c r="I1523" i="5" s="1"/>
  <c r="M1524" i="2"/>
  <c r="H1524" i="2" s="1"/>
  <c r="I1524" i="5" s="1"/>
  <c r="M1525" i="2"/>
  <c r="H1525" i="2" s="1"/>
  <c r="I1525" i="5" s="1"/>
  <c r="M1526" i="2"/>
  <c r="H1526" i="2" s="1"/>
  <c r="I1526" i="5" s="1"/>
  <c r="M1527" i="2"/>
  <c r="H1527" i="2" s="1"/>
  <c r="I1527" i="5" s="1"/>
  <c r="M1528" i="2"/>
  <c r="H1528" i="2" s="1"/>
  <c r="I1528" i="5" s="1"/>
  <c r="M1529" i="2"/>
  <c r="H1529" i="2" s="1"/>
  <c r="I1529" i="5" s="1"/>
  <c r="M1530" i="2"/>
  <c r="H1530" i="2" s="1"/>
  <c r="I1530" i="5" s="1"/>
  <c r="M1531" i="2"/>
  <c r="H1531" i="2" s="1"/>
  <c r="I1531" i="5" s="1"/>
  <c r="M1532" i="2"/>
  <c r="H1532" i="2" s="1"/>
  <c r="I1532" i="5" s="1"/>
  <c r="M1533" i="2"/>
  <c r="H1533" i="2" s="1"/>
  <c r="I1533" i="5" s="1"/>
  <c r="M1534" i="2"/>
  <c r="H1534" i="2" s="1"/>
  <c r="I1534" i="5" s="1"/>
  <c r="M1535" i="2"/>
  <c r="H1535" i="2" s="1"/>
  <c r="I1535" i="5" s="1"/>
  <c r="M1536" i="2"/>
  <c r="H1536" i="2" s="1"/>
  <c r="I1536" i="5" s="1"/>
  <c r="M1537" i="2"/>
  <c r="H1537" i="2" s="1"/>
  <c r="I1537" i="5" s="1"/>
  <c r="M1538" i="2"/>
  <c r="H1538" i="2" s="1"/>
  <c r="I1538" i="5" s="1"/>
  <c r="M1539" i="2"/>
  <c r="H1539" i="2" s="1"/>
  <c r="I1539" i="5" s="1"/>
  <c r="M1540" i="2"/>
  <c r="H1540" i="2" s="1"/>
  <c r="I1540" i="5" s="1"/>
  <c r="M1541" i="2"/>
  <c r="H1541" i="2" s="1"/>
  <c r="I1541" i="5" s="1"/>
  <c r="M1542" i="2"/>
  <c r="H1542" i="2" s="1"/>
  <c r="I1542" i="5" s="1"/>
  <c r="M1543" i="2"/>
  <c r="H1543" i="2" s="1"/>
  <c r="I1543" i="5" s="1"/>
  <c r="M1544" i="2"/>
  <c r="H1544" i="2" s="1"/>
  <c r="I1544" i="5" s="1"/>
  <c r="M1545" i="2"/>
  <c r="H1545" i="2" s="1"/>
  <c r="I1545" i="5" s="1"/>
  <c r="M1546" i="2"/>
  <c r="H1546" i="2" s="1"/>
  <c r="I1546" i="5" s="1"/>
  <c r="M1547" i="2"/>
  <c r="H1547" i="2" s="1"/>
  <c r="I1547" i="5" s="1"/>
  <c r="M1548" i="2"/>
  <c r="H1548" i="2" s="1"/>
  <c r="I1548" i="5" s="1"/>
  <c r="M1549" i="2"/>
  <c r="H1549" i="2" s="1"/>
  <c r="I1549" i="5" s="1"/>
  <c r="M1550" i="2"/>
  <c r="H1550" i="2" s="1"/>
  <c r="I1550" i="5" s="1"/>
  <c r="M1551" i="2"/>
  <c r="H1551" i="2" s="1"/>
  <c r="I1551" i="5" s="1"/>
  <c r="M1552" i="2"/>
  <c r="H1552" i="2" s="1"/>
  <c r="I1552" i="5" s="1"/>
  <c r="M1553" i="2"/>
  <c r="H1553" i="2" s="1"/>
  <c r="I1553" i="5" s="1"/>
  <c r="M1554" i="2"/>
  <c r="H1554" i="2" s="1"/>
  <c r="I1554" i="5" s="1"/>
  <c r="M1555" i="2"/>
  <c r="H1555" i="2" s="1"/>
  <c r="I1555" i="5" s="1"/>
  <c r="M1556" i="2"/>
  <c r="H1556" i="2" s="1"/>
  <c r="I1556" i="5" s="1"/>
  <c r="M1557" i="2"/>
  <c r="H1557" i="2" s="1"/>
  <c r="I1557" i="5" s="1"/>
  <c r="M1558" i="2"/>
  <c r="H1558" i="2" s="1"/>
  <c r="I1558" i="5" s="1"/>
  <c r="M1559" i="2"/>
  <c r="H1559" i="2" s="1"/>
  <c r="I1559" i="5" s="1"/>
  <c r="M1560" i="2"/>
  <c r="H1560" i="2" s="1"/>
  <c r="I1560" i="5" s="1"/>
  <c r="M1561" i="2"/>
  <c r="H1561" i="2" s="1"/>
  <c r="I1561" i="5" s="1"/>
  <c r="M1562" i="2"/>
  <c r="H1562" i="2" s="1"/>
  <c r="I1562" i="5" s="1"/>
  <c r="M1563" i="2"/>
  <c r="H1563" i="2" s="1"/>
  <c r="I1563" i="5" s="1"/>
  <c r="M1564" i="2"/>
  <c r="H1564" i="2" s="1"/>
  <c r="I1564" i="5" s="1"/>
  <c r="M1565" i="2"/>
  <c r="H1565" i="2" s="1"/>
  <c r="I1565" i="5" s="1"/>
  <c r="M1566" i="2"/>
  <c r="H1566" i="2" s="1"/>
  <c r="I1566" i="5" s="1"/>
  <c r="M1567" i="2"/>
  <c r="H1567" i="2" s="1"/>
  <c r="I1567" i="5" s="1"/>
  <c r="M1568" i="2"/>
  <c r="H1568" i="2" s="1"/>
  <c r="I1568" i="5" s="1"/>
  <c r="M1569" i="2"/>
  <c r="H1569" i="2" s="1"/>
  <c r="I1569" i="5" s="1"/>
  <c r="M1570" i="2"/>
  <c r="H1570" i="2" s="1"/>
  <c r="I1570" i="5" s="1"/>
  <c r="M1571" i="2"/>
  <c r="H1571" i="2" s="1"/>
  <c r="I1571" i="5" s="1"/>
  <c r="M1572" i="2"/>
  <c r="H1572" i="2" s="1"/>
  <c r="I1572" i="5" s="1"/>
  <c r="M1573" i="2"/>
  <c r="H1573" i="2" s="1"/>
  <c r="I1573" i="5" s="1"/>
  <c r="M1574" i="2"/>
  <c r="H1574" i="2" s="1"/>
  <c r="I1574" i="5" s="1"/>
  <c r="M1575" i="2"/>
  <c r="H1575" i="2" s="1"/>
  <c r="I1575" i="5" s="1"/>
  <c r="M1576" i="2"/>
  <c r="H1576" i="2" s="1"/>
  <c r="I1576" i="5" s="1"/>
  <c r="M1577" i="2"/>
  <c r="H1577" i="2" s="1"/>
  <c r="I1577" i="5" s="1"/>
  <c r="M1578" i="2"/>
  <c r="H1578" i="2" s="1"/>
  <c r="I1578" i="5" s="1"/>
  <c r="M1579" i="2"/>
  <c r="H1579" i="2" s="1"/>
  <c r="I1579" i="5" s="1"/>
  <c r="M1580" i="2"/>
  <c r="H1580" i="2" s="1"/>
  <c r="I1580" i="5" s="1"/>
  <c r="M1581" i="2"/>
  <c r="H1581" i="2" s="1"/>
  <c r="I1581" i="5" s="1"/>
  <c r="M1582" i="2"/>
  <c r="H1582" i="2" s="1"/>
  <c r="I1582" i="5" s="1"/>
  <c r="M1583" i="2"/>
  <c r="H1583" i="2" s="1"/>
  <c r="I1583" i="5" s="1"/>
  <c r="M1584" i="2"/>
  <c r="H1584" i="2" s="1"/>
  <c r="I1584" i="5" s="1"/>
  <c r="M1585" i="2"/>
  <c r="H1585" i="2" s="1"/>
  <c r="I1585" i="5" s="1"/>
  <c r="M1586" i="2"/>
  <c r="H1586" i="2" s="1"/>
  <c r="I1586" i="5" s="1"/>
  <c r="M1587" i="2"/>
  <c r="H1587" i="2" s="1"/>
  <c r="I1587" i="5" s="1"/>
  <c r="M1588" i="2"/>
  <c r="H1588" i="2" s="1"/>
  <c r="I1588" i="5" s="1"/>
  <c r="M1589" i="2"/>
  <c r="H1589" i="2" s="1"/>
  <c r="I1589" i="5" s="1"/>
  <c r="M1590" i="2"/>
  <c r="H1590" i="2" s="1"/>
  <c r="I1590" i="5" s="1"/>
  <c r="M1591" i="2"/>
  <c r="H1591" i="2" s="1"/>
  <c r="I1591" i="5" s="1"/>
  <c r="M1592" i="2"/>
  <c r="H1592" i="2" s="1"/>
  <c r="I1592" i="5" s="1"/>
  <c r="M1593" i="2"/>
  <c r="H1593" i="2" s="1"/>
  <c r="I1593" i="5" s="1"/>
  <c r="M1594" i="2"/>
  <c r="H1594" i="2" s="1"/>
  <c r="I1594" i="5" s="1"/>
  <c r="M1595" i="2"/>
  <c r="H1595" i="2" s="1"/>
  <c r="I1595" i="5" s="1"/>
  <c r="M1596" i="2"/>
  <c r="H1596" i="2" s="1"/>
  <c r="I1596" i="5" s="1"/>
  <c r="M1597" i="2"/>
  <c r="H1597" i="2" s="1"/>
  <c r="I1597" i="5" s="1"/>
  <c r="M1598" i="2"/>
  <c r="H1598" i="2" s="1"/>
  <c r="I1598" i="5" s="1"/>
  <c r="M1599" i="2"/>
  <c r="H1599" i="2" s="1"/>
  <c r="I1599" i="5" s="1"/>
  <c r="M1600" i="2"/>
  <c r="H1600" i="2" s="1"/>
  <c r="I1600" i="5" s="1"/>
  <c r="M1601" i="2"/>
  <c r="H1601" i="2" s="1"/>
  <c r="I1601" i="5" s="1"/>
  <c r="M1602" i="2"/>
  <c r="H1602" i="2" s="1"/>
  <c r="I1602" i="5" s="1"/>
  <c r="M1603" i="2"/>
  <c r="H1603" i="2" s="1"/>
  <c r="I1603" i="5" s="1"/>
  <c r="M1604" i="2"/>
  <c r="H1604" i="2" s="1"/>
  <c r="I1604" i="5" s="1"/>
  <c r="M1605" i="2"/>
  <c r="H1605" i="2" s="1"/>
  <c r="I1605" i="5" s="1"/>
  <c r="M1606" i="2"/>
  <c r="H1606" i="2" s="1"/>
  <c r="I1606" i="5" s="1"/>
  <c r="M1607" i="2"/>
  <c r="H1607" i="2" s="1"/>
  <c r="I1607" i="5" s="1"/>
  <c r="M1608" i="2"/>
  <c r="H1608" i="2" s="1"/>
  <c r="I1608" i="5" s="1"/>
  <c r="M1609" i="2"/>
  <c r="H1609" i="2" s="1"/>
  <c r="I1609" i="5" s="1"/>
  <c r="M1610" i="2"/>
  <c r="H1610" i="2" s="1"/>
  <c r="I1610" i="5" s="1"/>
  <c r="M1611" i="2"/>
  <c r="H1611" i="2" s="1"/>
  <c r="I1611" i="5" s="1"/>
  <c r="M1612" i="2"/>
  <c r="H1612" i="2" s="1"/>
  <c r="I1612" i="5" s="1"/>
  <c r="M1613" i="2"/>
  <c r="H1613" i="2" s="1"/>
  <c r="I1613" i="5" s="1"/>
  <c r="M1614" i="2"/>
  <c r="H1614" i="2" s="1"/>
  <c r="I1614" i="5" s="1"/>
  <c r="M1615" i="2"/>
  <c r="H1615" i="2" s="1"/>
  <c r="I1615" i="5" s="1"/>
  <c r="M1616" i="2"/>
  <c r="H1616" i="2" s="1"/>
  <c r="I1616" i="5" s="1"/>
  <c r="M1617" i="2"/>
  <c r="H1617" i="2" s="1"/>
  <c r="I1617" i="5" s="1"/>
  <c r="M1618" i="2"/>
  <c r="H1618" i="2" s="1"/>
  <c r="I1618" i="5" s="1"/>
  <c r="M1619" i="2"/>
  <c r="H1619" i="2" s="1"/>
  <c r="I1619" i="5" s="1"/>
  <c r="M1620" i="2"/>
  <c r="H1620" i="2" s="1"/>
  <c r="I1620" i="5" s="1"/>
  <c r="M1621" i="2"/>
  <c r="H1621" i="2" s="1"/>
  <c r="I1621" i="5" s="1"/>
  <c r="M1622" i="2"/>
  <c r="H1622" i="2" s="1"/>
  <c r="I1622" i="5" s="1"/>
  <c r="M1623" i="2"/>
  <c r="H1623" i="2" s="1"/>
  <c r="I1623" i="5" s="1"/>
  <c r="M1624" i="2"/>
  <c r="H1624" i="2" s="1"/>
  <c r="I1624" i="5" s="1"/>
  <c r="M1625" i="2"/>
  <c r="H1625" i="2" s="1"/>
  <c r="I1625" i="5" s="1"/>
  <c r="M1626" i="2"/>
  <c r="H1626" i="2" s="1"/>
  <c r="I1626" i="5" s="1"/>
  <c r="M1627" i="2"/>
  <c r="H1627" i="2" s="1"/>
  <c r="I1627" i="5" s="1"/>
  <c r="M1628" i="2"/>
  <c r="H1628" i="2" s="1"/>
  <c r="I1628" i="5" s="1"/>
  <c r="M1629" i="2"/>
  <c r="H1629" i="2" s="1"/>
  <c r="I1629" i="5" s="1"/>
  <c r="M1630" i="2"/>
  <c r="H1630" i="2" s="1"/>
  <c r="I1630" i="5" s="1"/>
  <c r="M1631" i="2"/>
  <c r="H1631" i="2" s="1"/>
  <c r="I1631" i="5" s="1"/>
  <c r="M1632" i="2"/>
  <c r="H1632" i="2" s="1"/>
  <c r="I1632" i="5" s="1"/>
  <c r="M1633" i="2"/>
  <c r="H1633" i="2" s="1"/>
  <c r="I1633" i="5" s="1"/>
  <c r="M1634" i="2"/>
  <c r="H1634" i="2" s="1"/>
  <c r="I1634" i="5" s="1"/>
  <c r="M1635" i="2"/>
  <c r="H1635" i="2" s="1"/>
  <c r="I1635" i="5" s="1"/>
  <c r="M1636" i="2"/>
  <c r="H1636" i="2" s="1"/>
  <c r="I1636" i="5" s="1"/>
  <c r="M1637" i="2"/>
  <c r="H1637" i="2" s="1"/>
  <c r="I1637" i="5" s="1"/>
  <c r="M1638" i="2"/>
  <c r="H1638" i="2" s="1"/>
  <c r="I1638" i="5" s="1"/>
  <c r="M1639" i="2"/>
  <c r="H1639" i="2" s="1"/>
  <c r="I1639" i="5" s="1"/>
  <c r="M1640" i="2"/>
  <c r="H1640" i="2" s="1"/>
  <c r="I1640" i="5" s="1"/>
  <c r="M1641" i="2"/>
  <c r="H1641" i="2" s="1"/>
  <c r="I1641" i="5" s="1"/>
  <c r="M1642" i="2"/>
  <c r="H1642" i="2" s="1"/>
  <c r="I1642" i="5" s="1"/>
  <c r="M1643" i="2"/>
  <c r="H1643" i="2" s="1"/>
  <c r="I1643" i="5" s="1"/>
  <c r="M1644" i="2"/>
  <c r="H1644" i="2" s="1"/>
  <c r="I1644" i="5" s="1"/>
  <c r="M1645" i="2"/>
  <c r="H1645" i="2" s="1"/>
  <c r="I1645" i="5" s="1"/>
  <c r="M1646" i="2"/>
  <c r="H1646" i="2" s="1"/>
  <c r="I1646" i="5" s="1"/>
  <c r="M1647" i="2"/>
  <c r="H1647" i="2" s="1"/>
  <c r="I1647" i="5" s="1"/>
  <c r="M1648" i="2"/>
  <c r="H1648" i="2" s="1"/>
  <c r="I1648" i="5" s="1"/>
  <c r="M1649" i="2"/>
  <c r="H1649" i="2" s="1"/>
  <c r="I1649" i="5" s="1"/>
  <c r="M1650" i="2"/>
  <c r="H1650" i="2" s="1"/>
  <c r="I1650" i="5" s="1"/>
  <c r="M1651" i="2"/>
  <c r="H1651" i="2" s="1"/>
  <c r="I1651" i="5" s="1"/>
  <c r="M1652" i="2"/>
  <c r="H1652" i="2" s="1"/>
  <c r="I1652" i="5" s="1"/>
  <c r="M1653" i="2"/>
  <c r="H1653" i="2" s="1"/>
  <c r="I1653" i="5" s="1"/>
  <c r="M1654" i="2"/>
  <c r="H1654" i="2" s="1"/>
  <c r="I1654" i="5" s="1"/>
  <c r="M1655" i="2"/>
  <c r="H1655" i="2" s="1"/>
  <c r="I1655" i="5" s="1"/>
  <c r="M1656" i="2"/>
  <c r="H1656" i="2" s="1"/>
  <c r="I1656" i="5" s="1"/>
  <c r="M1657" i="2"/>
  <c r="H1657" i="2" s="1"/>
  <c r="I1657" i="5" s="1"/>
  <c r="M1658" i="2"/>
  <c r="H1658" i="2" s="1"/>
  <c r="I1658" i="5" s="1"/>
  <c r="M1659" i="2"/>
  <c r="H1659" i="2" s="1"/>
  <c r="I1659" i="5" s="1"/>
  <c r="M1660" i="2"/>
  <c r="H1660" i="2" s="1"/>
  <c r="I1660" i="5" s="1"/>
  <c r="M1661" i="2"/>
  <c r="H1661" i="2" s="1"/>
  <c r="I1661" i="5" s="1"/>
  <c r="M1662" i="2"/>
  <c r="H1662" i="2" s="1"/>
  <c r="I1662" i="5" s="1"/>
  <c r="M1663" i="2"/>
  <c r="H1663" i="2" s="1"/>
  <c r="I1663" i="5" s="1"/>
  <c r="M1664" i="2"/>
  <c r="H1664" i="2" s="1"/>
  <c r="I1664" i="5" s="1"/>
  <c r="M1665" i="2"/>
  <c r="H1665" i="2" s="1"/>
  <c r="I1665" i="5" s="1"/>
  <c r="M1666" i="2"/>
  <c r="H1666" i="2" s="1"/>
  <c r="I1666" i="5" s="1"/>
  <c r="M1667" i="2"/>
  <c r="H1667" i="2" s="1"/>
  <c r="I1667" i="5" s="1"/>
  <c r="M1668" i="2"/>
  <c r="H1668" i="2" s="1"/>
  <c r="I1668" i="5" s="1"/>
  <c r="M1669" i="2"/>
  <c r="H1669" i="2" s="1"/>
  <c r="I1669" i="5" s="1"/>
  <c r="M1670" i="2"/>
  <c r="H1670" i="2" s="1"/>
  <c r="I1670" i="5" s="1"/>
  <c r="M1671" i="2"/>
  <c r="H1671" i="2" s="1"/>
  <c r="I1671" i="5" s="1"/>
  <c r="M1672" i="2"/>
  <c r="H1672" i="2" s="1"/>
  <c r="I1672" i="5" s="1"/>
  <c r="M1673" i="2"/>
  <c r="H1673" i="2" s="1"/>
  <c r="I1673" i="5" s="1"/>
  <c r="M1674" i="2"/>
  <c r="H1674" i="2" s="1"/>
  <c r="I1674" i="5" s="1"/>
  <c r="M1675" i="2"/>
  <c r="H1675" i="2" s="1"/>
  <c r="I1675" i="5" s="1"/>
  <c r="M1676" i="2"/>
  <c r="H1676" i="2" s="1"/>
  <c r="I1676" i="5" s="1"/>
  <c r="M1677" i="2"/>
  <c r="H1677" i="2" s="1"/>
  <c r="I1677" i="5" s="1"/>
  <c r="M1678" i="2"/>
  <c r="H1678" i="2" s="1"/>
  <c r="I1678" i="5" s="1"/>
  <c r="M1679" i="2"/>
  <c r="H1679" i="2" s="1"/>
  <c r="I1679" i="5" s="1"/>
  <c r="M1680" i="2"/>
  <c r="H1680" i="2" s="1"/>
  <c r="I1680" i="5" s="1"/>
  <c r="M1681" i="2"/>
  <c r="H1681" i="2" s="1"/>
  <c r="I1681" i="5" s="1"/>
  <c r="M1682" i="2"/>
  <c r="H1682" i="2" s="1"/>
  <c r="I1682" i="5" s="1"/>
  <c r="M1683" i="2"/>
  <c r="H1683" i="2" s="1"/>
  <c r="I1683" i="5" s="1"/>
  <c r="M1684" i="2"/>
  <c r="H1684" i="2" s="1"/>
  <c r="I1684" i="5" s="1"/>
  <c r="M1685" i="2"/>
  <c r="H1685" i="2" s="1"/>
  <c r="I1685" i="5" s="1"/>
  <c r="M1686" i="2"/>
  <c r="H1686" i="2" s="1"/>
  <c r="I1686" i="5" s="1"/>
  <c r="M1687" i="2"/>
  <c r="H1687" i="2" s="1"/>
  <c r="I1687" i="5" s="1"/>
  <c r="M1688" i="2"/>
  <c r="H1688" i="2" s="1"/>
  <c r="I1688" i="5" s="1"/>
  <c r="M1689" i="2"/>
  <c r="H1689" i="2" s="1"/>
  <c r="I1689" i="5" s="1"/>
  <c r="M1690" i="2"/>
  <c r="H1690" i="2" s="1"/>
  <c r="I1690" i="5" s="1"/>
  <c r="M1691" i="2"/>
  <c r="H1691" i="2" s="1"/>
  <c r="I1691" i="5" s="1"/>
  <c r="M1692" i="2"/>
  <c r="H1692" i="2" s="1"/>
  <c r="I1692" i="5" s="1"/>
  <c r="M1693" i="2"/>
  <c r="H1693" i="2" s="1"/>
  <c r="I1693" i="5" s="1"/>
  <c r="M1694" i="2"/>
  <c r="H1694" i="2" s="1"/>
  <c r="I1694" i="5" s="1"/>
  <c r="M1695" i="2"/>
  <c r="H1695" i="2" s="1"/>
  <c r="I1695" i="5" s="1"/>
  <c r="M1696" i="2"/>
  <c r="H1696" i="2" s="1"/>
  <c r="I1696" i="5" s="1"/>
  <c r="M1697" i="2"/>
  <c r="H1697" i="2" s="1"/>
  <c r="I1697" i="5" s="1"/>
  <c r="M1698" i="2"/>
  <c r="H1698" i="2" s="1"/>
  <c r="I1698" i="5" s="1"/>
  <c r="M1699" i="2"/>
  <c r="H1699" i="2" s="1"/>
  <c r="I1699" i="5" s="1"/>
  <c r="M1700" i="2"/>
  <c r="H1700" i="2" s="1"/>
  <c r="I1700" i="5" s="1"/>
  <c r="M1701" i="2"/>
  <c r="H1701" i="2" s="1"/>
  <c r="I1701" i="5" s="1"/>
  <c r="M1702" i="2"/>
  <c r="H1702" i="2" s="1"/>
  <c r="I1702" i="5" s="1"/>
  <c r="M1703" i="2"/>
  <c r="H1703" i="2" s="1"/>
  <c r="I1703" i="5" s="1"/>
  <c r="M1704" i="2"/>
  <c r="H1704" i="2" s="1"/>
  <c r="I1704" i="5" s="1"/>
  <c r="M1705" i="2"/>
  <c r="H1705" i="2" s="1"/>
  <c r="I1705" i="5" s="1"/>
  <c r="M1706" i="2"/>
  <c r="H1706" i="2" s="1"/>
  <c r="I1706" i="5" s="1"/>
  <c r="M1707" i="2"/>
  <c r="H1707" i="2" s="1"/>
  <c r="I1707" i="5" s="1"/>
  <c r="M1708" i="2"/>
  <c r="H1708" i="2" s="1"/>
  <c r="I1708" i="5" s="1"/>
  <c r="M1709" i="2"/>
  <c r="H1709" i="2" s="1"/>
  <c r="I1709" i="5" s="1"/>
  <c r="M1710" i="2"/>
  <c r="H1710" i="2" s="1"/>
  <c r="I1710" i="5" s="1"/>
  <c r="M1711" i="2"/>
  <c r="H1711" i="2" s="1"/>
  <c r="I1711" i="5" s="1"/>
  <c r="M1712" i="2"/>
  <c r="H1712" i="2" s="1"/>
  <c r="I1712" i="5" s="1"/>
  <c r="M1713" i="2"/>
  <c r="H1713" i="2" s="1"/>
  <c r="I1713" i="5" s="1"/>
  <c r="M1714" i="2"/>
  <c r="H1714" i="2" s="1"/>
  <c r="I1714" i="5" s="1"/>
  <c r="M1715" i="2"/>
  <c r="H1715" i="2" s="1"/>
  <c r="I1715" i="5" s="1"/>
  <c r="M1716" i="2"/>
  <c r="H1716" i="2" s="1"/>
  <c r="I1716" i="5" s="1"/>
  <c r="M1717" i="2"/>
  <c r="H1717" i="2" s="1"/>
  <c r="I1717" i="5" s="1"/>
  <c r="M1718" i="2"/>
  <c r="H1718" i="2" s="1"/>
  <c r="I1718" i="5" s="1"/>
  <c r="M1719" i="2"/>
  <c r="H1719" i="2" s="1"/>
  <c r="I1719" i="5" s="1"/>
  <c r="M1720" i="2"/>
  <c r="H1720" i="2" s="1"/>
  <c r="I1720" i="5" s="1"/>
  <c r="M1721" i="2"/>
  <c r="H1721" i="2" s="1"/>
  <c r="I1721" i="5" s="1"/>
  <c r="M1722" i="2"/>
  <c r="H1722" i="2" s="1"/>
  <c r="I1722" i="5" s="1"/>
  <c r="M1723" i="2"/>
  <c r="H1723" i="2" s="1"/>
  <c r="I1723" i="5" s="1"/>
  <c r="M1724" i="2"/>
  <c r="H1724" i="2" s="1"/>
  <c r="I1724" i="5" s="1"/>
  <c r="M1725" i="2"/>
  <c r="H1725" i="2" s="1"/>
  <c r="I1725" i="5" s="1"/>
  <c r="M1726" i="2"/>
  <c r="H1726" i="2" s="1"/>
  <c r="I1726" i="5" s="1"/>
  <c r="M1727" i="2"/>
  <c r="H1727" i="2" s="1"/>
  <c r="I1727" i="5" s="1"/>
  <c r="M1728" i="2"/>
  <c r="H1728" i="2" s="1"/>
  <c r="I1728" i="5" s="1"/>
  <c r="M1729" i="2"/>
  <c r="H1729" i="2" s="1"/>
  <c r="I1729" i="5" s="1"/>
  <c r="M1730" i="2"/>
  <c r="H1730" i="2" s="1"/>
  <c r="I1730" i="5" s="1"/>
  <c r="M1731" i="2"/>
  <c r="H1731" i="2" s="1"/>
  <c r="I1731" i="5" s="1"/>
  <c r="M1732" i="2"/>
  <c r="H1732" i="2" s="1"/>
  <c r="I1732" i="5" s="1"/>
  <c r="M1733" i="2"/>
  <c r="H1733" i="2" s="1"/>
  <c r="I1733" i="5" s="1"/>
  <c r="M1734" i="2"/>
  <c r="H1734" i="2" s="1"/>
  <c r="I1734" i="5" s="1"/>
  <c r="M1735" i="2"/>
  <c r="H1735" i="2" s="1"/>
  <c r="I1735" i="5" s="1"/>
  <c r="M1736" i="2"/>
  <c r="H1736" i="2" s="1"/>
  <c r="I1736" i="5" s="1"/>
  <c r="M1737" i="2"/>
  <c r="H1737" i="2" s="1"/>
  <c r="I1737" i="5" s="1"/>
  <c r="M1738" i="2"/>
  <c r="H1738" i="2" s="1"/>
  <c r="I1738" i="5" s="1"/>
  <c r="M1739" i="2"/>
  <c r="H1739" i="2" s="1"/>
  <c r="I1739" i="5" s="1"/>
  <c r="M1740" i="2"/>
  <c r="H1740" i="2" s="1"/>
  <c r="I1740" i="5" s="1"/>
  <c r="M1741" i="2"/>
  <c r="H1741" i="2" s="1"/>
  <c r="I1741" i="5" s="1"/>
  <c r="M1742" i="2"/>
  <c r="H1742" i="2" s="1"/>
  <c r="I1742" i="5" s="1"/>
  <c r="M1743" i="2"/>
  <c r="H1743" i="2" s="1"/>
  <c r="I1743" i="5" s="1"/>
  <c r="M1744" i="2"/>
  <c r="H1744" i="2" s="1"/>
  <c r="I1744" i="5" s="1"/>
  <c r="M1745" i="2"/>
  <c r="H1745" i="2" s="1"/>
  <c r="I1745" i="5" s="1"/>
  <c r="M1746" i="2"/>
  <c r="H1746" i="2" s="1"/>
  <c r="I1746" i="5" s="1"/>
  <c r="M1747" i="2"/>
  <c r="H1747" i="2" s="1"/>
  <c r="I1747" i="5" s="1"/>
  <c r="M1748" i="2"/>
  <c r="H1748" i="2" s="1"/>
  <c r="I1748" i="5" s="1"/>
  <c r="M1749" i="2"/>
  <c r="H1749" i="2" s="1"/>
  <c r="I1749" i="5" s="1"/>
  <c r="M1750" i="2"/>
  <c r="H1750" i="2" s="1"/>
  <c r="I1750" i="5" s="1"/>
  <c r="M1751" i="2"/>
  <c r="H1751" i="2" s="1"/>
  <c r="I1751" i="5" s="1"/>
  <c r="M1752" i="2"/>
  <c r="H1752" i="2" s="1"/>
  <c r="I1752" i="5" s="1"/>
  <c r="M1753" i="2"/>
  <c r="H1753" i="2" s="1"/>
  <c r="I1753" i="5" s="1"/>
  <c r="M1754" i="2"/>
  <c r="H1754" i="2" s="1"/>
  <c r="I1754" i="5" s="1"/>
  <c r="M1755" i="2"/>
  <c r="H1755" i="2" s="1"/>
  <c r="I1755" i="5" s="1"/>
  <c r="M1756" i="2"/>
  <c r="H1756" i="2" s="1"/>
  <c r="I1756" i="5" s="1"/>
  <c r="M1757" i="2"/>
  <c r="H1757" i="2" s="1"/>
  <c r="I1757" i="5" s="1"/>
  <c r="M1758" i="2"/>
  <c r="H1758" i="2" s="1"/>
  <c r="I1758" i="5" s="1"/>
  <c r="M1759" i="2"/>
  <c r="H1759" i="2" s="1"/>
  <c r="I1759" i="5" s="1"/>
  <c r="M1760" i="2"/>
  <c r="H1760" i="2" s="1"/>
  <c r="I1760" i="5" s="1"/>
  <c r="M1761" i="2"/>
  <c r="H1761" i="2" s="1"/>
  <c r="I1761" i="5" s="1"/>
  <c r="M1762" i="2"/>
  <c r="H1762" i="2" s="1"/>
  <c r="I1762" i="5" s="1"/>
  <c r="M1763" i="2"/>
  <c r="H1763" i="2" s="1"/>
  <c r="I1763" i="5" s="1"/>
  <c r="M1764" i="2"/>
  <c r="H1764" i="2" s="1"/>
  <c r="I1764" i="5" s="1"/>
  <c r="M1765" i="2"/>
  <c r="H1765" i="2" s="1"/>
  <c r="I1765" i="5" s="1"/>
  <c r="M1766" i="2"/>
  <c r="H1766" i="2" s="1"/>
  <c r="I1766" i="5" s="1"/>
  <c r="M1767" i="2"/>
  <c r="H1767" i="2" s="1"/>
  <c r="I1767" i="5" s="1"/>
  <c r="M1768" i="2"/>
  <c r="H1768" i="2" s="1"/>
  <c r="I1768" i="5" s="1"/>
  <c r="M1769" i="2"/>
  <c r="H1769" i="2" s="1"/>
  <c r="I1769" i="5" s="1"/>
  <c r="M1770" i="2"/>
  <c r="H1770" i="2" s="1"/>
  <c r="I1770" i="5" s="1"/>
  <c r="M1771" i="2"/>
  <c r="H1771" i="2" s="1"/>
  <c r="I1771" i="5" s="1"/>
  <c r="M1772" i="2"/>
  <c r="H1772" i="2" s="1"/>
  <c r="I1772" i="5" s="1"/>
  <c r="M1773" i="2"/>
  <c r="H1773" i="2" s="1"/>
  <c r="I1773" i="5" s="1"/>
  <c r="M1774" i="2"/>
  <c r="H1774" i="2" s="1"/>
  <c r="I1774" i="5" s="1"/>
  <c r="M1775" i="2"/>
  <c r="H1775" i="2" s="1"/>
  <c r="I1775" i="5" s="1"/>
  <c r="M1776" i="2"/>
  <c r="H1776" i="2" s="1"/>
  <c r="I1776" i="5" s="1"/>
  <c r="M1777" i="2"/>
  <c r="H1777" i="2" s="1"/>
  <c r="I1777" i="5" s="1"/>
  <c r="M1778" i="2"/>
  <c r="H1778" i="2" s="1"/>
  <c r="I1778" i="5" s="1"/>
  <c r="M1779" i="2"/>
  <c r="H1779" i="2" s="1"/>
  <c r="I1779" i="5" s="1"/>
  <c r="M1780" i="2"/>
  <c r="H1780" i="2" s="1"/>
  <c r="I1780" i="5" s="1"/>
  <c r="M1781" i="2"/>
  <c r="H1781" i="2" s="1"/>
  <c r="I1781" i="5" s="1"/>
  <c r="M1782" i="2"/>
  <c r="H1782" i="2" s="1"/>
  <c r="I1782" i="5" s="1"/>
  <c r="M1783" i="2"/>
  <c r="H1783" i="2" s="1"/>
  <c r="I1783" i="5" s="1"/>
  <c r="M1784" i="2"/>
  <c r="H1784" i="2" s="1"/>
  <c r="I1784" i="5" s="1"/>
  <c r="M1785" i="2"/>
  <c r="H1785" i="2" s="1"/>
  <c r="I1785" i="5" s="1"/>
  <c r="M1786" i="2"/>
  <c r="H1786" i="2" s="1"/>
  <c r="I1786" i="5" s="1"/>
  <c r="M1787" i="2"/>
  <c r="H1787" i="2" s="1"/>
  <c r="I1787" i="5" s="1"/>
  <c r="M1788" i="2"/>
  <c r="H1788" i="2" s="1"/>
  <c r="I1788" i="5" s="1"/>
  <c r="M1789" i="2"/>
  <c r="H1789" i="2" s="1"/>
  <c r="I1789" i="5" s="1"/>
  <c r="M1790" i="2"/>
  <c r="H1790" i="2" s="1"/>
  <c r="I1790" i="5" s="1"/>
  <c r="M1791" i="2"/>
  <c r="H1791" i="2" s="1"/>
  <c r="I1791" i="5" s="1"/>
  <c r="M1792" i="2"/>
  <c r="H1792" i="2" s="1"/>
  <c r="I1792" i="5" s="1"/>
  <c r="M1793" i="2"/>
  <c r="H1793" i="2" s="1"/>
  <c r="I1793" i="5" s="1"/>
  <c r="M1794" i="2"/>
  <c r="H1794" i="2" s="1"/>
  <c r="I1794" i="5" s="1"/>
  <c r="M1795" i="2"/>
  <c r="H1795" i="2" s="1"/>
  <c r="I1795" i="5" s="1"/>
  <c r="M1796" i="2"/>
  <c r="H1796" i="2" s="1"/>
  <c r="I1796" i="5" s="1"/>
  <c r="M1797" i="2"/>
  <c r="H1797" i="2" s="1"/>
  <c r="I1797" i="5" s="1"/>
  <c r="M1798" i="2"/>
  <c r="H1798" i="2" s="1"/>
  <c r="I1798" i="5" s="1"/>
  <c r="M1799" i="2"/>
  <c r="H1799" i="2" s="1"/>
  <c r="I1799" i="5" s="1"/>
  <c r="M1800" i="2"/>
  <c r="H1800" i="2" s="1"/>
  <c r="I1800" i="5" s="1"/>
  <c r="M1801" i="2"/>
  <c r="H1801" i="2" s="1"/>
  <c r="I1801" i="5" s="1"/>
  <c r="M1802" i="2"/>
  <c r="H1802" i="2" s="1"/>
  <c r="I1802" i="5" s="1"/>
  <c r="M1803" i="2"/>
  <c r="H1803" i="2" s="1"/>
  <c r="I1803" i="5" s="1"/>
  <c r="M1804" i="2"/>
  <c r="H1804" i="2" s="1"/>
  <c r="I1804" i="5" s="1"/>
  <c r="M1805" i="2"/>
  <c r="H1805" i="2" s="1"/>
  <c r="I1805" i="5" s="1"/>
  <c r="M1806" i="2"/>
  <c r="H1806" i="2" s="1"/>
  <c r="I1806" i="5" s="1"/>
  <c r="M1807" i="2"/>
  <c r="H1807" i="2" s="1"/>
  <c r="I1807" i="5" s="1"/>
  <c r="M1808" i="2"/>
  <c r="H1808" i="2" s="1"/>
  <c r="I1808" i="5" s="1"/>
  <c r="M1809" i="2"/>
  <c r="H1809" i="2" s="1"/>
  <c r="I1809" i="5" s="1"/>
  <c r="M1810" i="2"/>
  <c r="H1810" i="2" s="1"/>
  <c r="I1810" i="5" s="1"/>
  <c r="M1811" i="2"/>
  <c r="H1811" i="2" s="1"/>
  <c r="I1811" i="5" s="1"/>
  <c r="M1812" i="2"/>
  <c r="H1812" i="2" s="1"/>
  <c r="I1812" i="5" s="1"/>
  <c r="M1813" i="2"/>
  <c r="H1813" i="2" s="1"/>
  <c r="I1813" i="5" s="1"/>
  <c r="M1814" i="2"/>
  <c r="H1814" i="2" s="1"/>
  <c r="I1814" i="5" s="1"/>
  <c r="M1815" i="2"/>
  <c r="H1815" i="2" s="1"/>
  <c r="I1815" i="5" s="1"/>
  <c r="M1816" i="2"/>
  <c r="H1816" i="2" s="1"/>
  <c r="I1816" i="5" s="1"/>
  <c r="M1817" i="2"/>
  <c r="H1817" i="2" s="1"/>
  <c r="I1817" i="5" s="1"/>
  <c r="M1818" i="2"/>
  <c r="H1818" i="2" s="1"/>
  <c r="I1818" i="5" s="1"/>
  <c r="M1819" i="2"/>
  <c r="H1819" i="2" s="1"/>
  <c r="I1819" i="5" s="1"/>
  <c r="M1820" i="2"/>
  <c r="H1820" i="2" s="1"/>
  <c r="I1820" i="5" s="1"/>
  <c r="M1821" i="2"/>
  <c r="H1821" i="2" s="1"/>
  <c r="I1821" i="5" s="1"/>
  <c r="M1822" i="2"/>
  <c r="H1822" i="2" s="1"/>
  <c r="I1822" i="5" s="1"/>
  <c r="M1823" i="2"/>
  <c r="H1823" i="2" s="1"/>
  <c r="I1823" i="5" s="1"/>
  <c r="M1824" i="2"/>
  <c r="H1824" i="2" s="1"/>
  <c r="I1824" i="5" s="1"/>
  <c r="M1825" i="2"/>
  <c r="H1825" i="2" s="1"/>
  <c r="I1825" i="5" s="1"/>
  <c r="M1826" i="2"/>
  <c r="H1826" i="2" s="1"/>
  <c r="I1826" i="5" s="1"/>
  <c r="M1827" i="2"/>
  <c r="H1827" i="2" s="1"/>
  <c r="I1827" i="5" s="1"/>
  <c r="M1828" i="2"/>
  <c r="H1828" i="2" s="1"/>
  <c r="I1828" i="5" s="1"/>
  <c r="M1829" i="2"/>
  <c r="H1829" i="2" s="1"/>
  <c r="I1829" i="5" s="1"/>
  <c r="M1830" i="2"/>
  <c r="H1830" i="2" s="1"/>
  <c r="I1830" i="5" s="1"/>
  <c r="M1831" i="2"/>
  <c r="H1831" i="2" s="1"/>
  <c r="I1831" i="5" s="1"/>
  <c r="M1832" i="2"/>
  <c r="H1832" i="2" s="1"/>
  <c r="I1832" i="5" s="1"/>
  <c r="M1833" i="2"/>
  <c r="H1833" i="2" s="1"/>
  <c r="I1833" i="5" s="1"/>
  <c r="M1834" i="2"/>
  <c r="H1834" i="2" s="1"/>
  <c r="I1834" i="5" s="1"/>
  <c r="M1835" i="2"/>
  <c r="H1835" i="2" s="1"/>
  <c r="I1835" i="5" s="1"/>
  <c r="M1836" i="2"/>
  <c r="H1836" i="2" s="1"/>
  <c r="I1836" i="5" s="1"/>
  <c r="M1837" i="2"/>
  <c r="H1837" i="2" s="1"/>
  <c r="I1837" i="5" s="1"/>
  <c r="M1838" i="2"/>
  <c r="H1838" i="2" s="1"/>
  <c r="I1838" i="5" s="1"/>
  <c r="M1839" i="2"/>
  <c r="H1839" i="2" s="1"/>
  <c r="I1839" i="5" s="1"/>
  <c r="M1840" i="2"/>
  <c r="H1840" i="2" s="1"/>
  <c r="I1840" i="5" s="1"/>
  <c r="M1841" i="2"/>
  <c r="H1841" i="2" s="1"/>
  <c r="I1841" i="5" s="1"/>
  <c r="M1842" i="2"/>
  <c r="H1842" i="2" s="1"/>
  <c r="I1842" i="5" s="1"/>
  <c r="M1843" i="2"/>
  <c r="H1843" i="2" s="1"/>
  <c r="I1843" i="5" s="1"/>
  <c r="M1844" i="2"/>
  <c r="H1844" i="2" s="1"/>
  <c r="I1844" i="5" s="1"/>
  <c r="M1845" i="2"/>
  <c r="H1845" i="2" s="1"/>
  <c r="I1845" i="5" s="1"/>
  <c r="M1846" i="2"/>
  <c r="H1846" i="2" s="1"/>
  <c r="I1846" i="5" s="1"/>
  <c r="M1847" i="2"/>
  <c r="H1847" i="2" s="1"/>
  <c r="I1847" i="5" s="1"/>
  <c r="M1848" i="2"/>
  <c r="H1848" i="2" s="1"/>
  <c r="I1848" i="5" s="1"/>
  <c r="M1849" i="2"/>
  <c r="H1849" i="2" s="1"/>
  <c r="I1849" i="5" s="1"/>
  <c r="M1850" i="2"/>
  <c r="H1850" i="2" s="1"/>
  <c r="I1850" i="5" s="1"/>
  <c r="M1851" i="2"/>
  <c r="H1851" i="2" s="1"/>
  <c r="I1851" i="5" s="1"/>
  <c r="M1852" i="2"/>
  <c r="H1852" i="2" s="1"/>
  <c r="I1852" i="5" s="1"/>
  <c r="M1853" i="2"/>
  <c r="H1853" i="2" s="1"/>
  <c r="I1853" i="5" s="1"/>
  <c r="M1854" i="2"/>
  <c r="H1854" i="2" s="1"/>
  <c r="I1854" i="5" s="1"/>
  <c r="M1855" i="2"/>
  <c r="H1855" i="2" s="1"/>
  <c r="I1855" i="5" s="1"/>
  <c r="M1856" i="2"/>
  <c r="H1856" i="2" s="1"/>
  <c r="I1856" i="5" s="1"/>
  <c r="M1857" i="2"/>
  <c r="H1857" i="2" s="1"/>
  <c r="I1857" i="5" s="1"/>
  <c r="M1858" i="2"/>
  <c r="H1858" i="2" s="1"/>
  <c r="I1858" i="5" s="1"/>
  <c r="M1859" i="2"/>
  <c r="H1859" i="2" s="1"/>
  <c r="I1859" i="5" s="1"/>
  <c r="M1860" i="2"/>
  <c r="H1860" i="2" s="1"/>
  <c r="I1860" i="5" s="1"/>
  <c r="M1861" i="2"/>
  <c r="H1861" i="2" s="1"/>
  <c r="I1861" i="5" s="1"/>
  <c r="M1862" i="2"/>
  <c r="H1862" i="2" s="1"/>
  <c r="I1862" i="5" s="1"/>
  <c r="M1863" i="2"/>
  <c r="H1863" i="2" s="1"/>
  <c r="I1863" i="5" s="1"/>
  <c r="M1864" i="2"/>
  <c r="H1864" i="2" s="1"/>
  <c r="I1864" i="5" s="1"/>
  <c r="M1865" i="2"/>
  <c r="H1865" i="2" s="1"/>
  <c r="I1865" i="5" s="1"/>
  <c r="M1866" i="2"/>
  <c r="H1866" i="2" s="1"/>
  <c r="I1866" i="5" s="1"/>
  <c r="M1867" i="2"/>
  <c r="H1867" i="2" s="1"/>
  <c r="I1867" i="5" s="1"/>
  <c r="M1868" i="2"/>
  <c r="H1868" i="2" s="1"/>
  <c r="I1868" i="5" s="1"/>
  <c r="M1869" i="2"/>
  <c r="H1869" i="2" s="1"/>
  <c r="I1869" i="5" s="1"/>
  <c r="M1870" i="2"/>
  <c r="H1870" i="2" s="1"/>
  <c r="I1870" i="5" s="1"/>
  <c r="M1871" i="2"/>
  <c r="H1871" i="2" s="1"/>
  <c r="I1871" i="5" s="1"/>
  <c r="M1872" i="2"/>
  <c r="H1872" i="2" s="1"/>
  <c r="I1872" i="5" s="1"/>
  <c r="M1873" i="2"/>
  <c r="H1873" i="2" s="1"/>
  <c r="I1873" i="5" s="1"/>
  <c r="M1874" i="2"/>
  <c r="H1874" i="2" s="1"/>
  <c r="I1874" i="5" s="1"/>
  <c r="M1875" i="2"/>
  <c r="H1875" i="2" s="1"/>
  <c r="I1875" i="5" s="1"/>
  <c r="M1876" i="2"/>
  <c r="H1876" i="2" s="1"/>
  <c r="I1876" i="5" s="1"/>
  <c r="M1877" i="2"/>
  <c r="H1877" i="2" s="1"/>
  <c r="I1877" i="5" s="1"/>
  <c r="M1878" i="2"/>
  <c r="H1878" i="2" s="1"/>
  <c r="I1878" i="5" s="1"/>
  <c r="M1879" i="2"/>
  <c r="H1879" i="2" s="1"/>
  <c r="I1879" i="5" s="1"/>
  <c r="M1880" i="2"/>
  <c r="H1880" i="2" s="1"/>
  <c r="I1880" i="5" s="1"/>
  <c r="M1881" i="2"/>
  <c r="H1881" i="2" s="1"/>
  <c r="I1881" i="5" s="1"/>
  <c r="M1882" i="2"/>
  <c r="H1882" i="2" s="1"/>
  <c r="I1882" i="5" s="1"/>
  <c r="M1883" i="2"/>
  <c r="H1883" i="2" s="1"/>
  <c r="I1883" i="5" s="1"/>
  <c r="M1884" i="2"/>
  <c r="H1884" i="2" s="1"/>
  <c r="I1884" i="5" s="1"/>
  <c r="M1885" i="2"/>
  <c r="H1885" i="2" s="1"/>
  <c r="I1885" i="5" s="1"/>
  <c r="M1886" i="2"/>
  <c r="H1886" i="2" s="1"/>
  <c r="I1886" i="5" s="1"/>
  <c r="M1887" i="2"/>
  <c r="H1887" i="2" s="1"/>
  <c r="I1887" i="5" s="1"/>
  <c r="M1888" i="2"/>
  <c r="H1888" i="2" s="1"/>
  <c r="I1888" i="5" s="1"/>
  <c r="M1889" i="2"/>
  <c r="H1889" i="2" s="1"/>
  <c r="I1889" i="5" s="1"/>
  <c r="M1890" i="2"/>
  <c r="H1890" i="2" s="1"/>
  <c r="I1890" i="5" s="1"/>
  <c r="M1891" i="2"/>
  <c r="H1891" i="2" s="1"/>
  <c r="I1891" i="5" s="1"/>
  <c r="M1892" i="2"/>
  <c r="H1892" i="2" s="1"/>
  <c r="I1892" i="5" s="1"/>
  <c r="M1893" i="2"/>
  <c r="H1893" i="2" s="1"/>
  <c r="I1893" i="5" s="1"/>
  <c r="M1894" i="2"/>
  <c r="H1894" i="2" s="1"/>
  <c r="I1894" i="5" s="1"/>
  <c r="M1895" i="2"/>
  <c r="H1895" i="2" s="1"/>
  <c r="I1895" i="5" s="1"/>
  <c r="M1896" i="2"/>
  <c r="H1896" i="2" s="1"/>
  <c r="I1896" i="5" s="1"/>
  <c r="M1897" i="2"/>
  <c r="H1897" i="2" s="1"/>
  <c r="I1897" i="5" s="1"/>
  <c r="M1898" i="2"/>
  <c r="H1898" i="2" s="1"/>
  <c r="I1898" i="5" s="1"/>
  <c r="M1899" i="2"/>
  <c r="H1899" i="2" s="1"/>
  <c r="I1899" i="5" s="1"/>
  <c r="M1900" i="2"/>
  <c r="H1900" i="2" s="1"/>
  <c r="I1900" i="5" s="1"/>
  <c r="M1901" i="2"/>
  <c r="H1901" i="2" s="1"/>
  <c r="I1901" i="5" s="1"/>
  <c r="M1902" i="2"/>
  <c r="H1902" i="2" s="1"/>
  <c r="I1902" i="5" s="1"/>
  <c r="M1903" i="2"/>
  <c r="H1903" i="2" s="1"/>
  <c r="I1903" i="5" s="1"/>
  <c r="M1904" i="2"/>
  <c r="H1904" i="2" s="1"/>
  <c r="I1904" i="5" s="1"/>
  <c r="M1905" i="2"/>
  <c r="H1905" i="2" s="1"/>
  <c r="I1905" i="5" s="1"/>
  <c r="M1906" i="2"/>
  <c r="H1906" i="2" s="1"/>
  <c r="I1906" i="5" s="1"/>
  <c r="M1907" i="2"/>
  <c r="H1907" i="2" s="1"/>
  <c r="I1907" i="5" s="1"/>
  <c r="M1908" i="2"/>
  <c r="H1908" i="2" s="1"/>
  <c r="I1908" i="5" s="1"/>
  <c r="M1909" i="2"/>
  <c r="H1909" i="2" s="1"/>
  <c r="I1909" i="5" s="1"/>
  <c r="M1910" i="2"/>
  <c r="H1910" i="2" s="1"/>
  <c r="I1910" i="5" s="1"/>
  <c r="M1911" i="2"/>
  <c r="H1911" i="2" s="1"/>
  <c r="I1911" i="5" s="1"/>
  <c r="M1912" i="2"/>
  <c r="H1912" i="2" s="1"/>
  <c r="I1912" i="5" s="1"/>
  <c r="M1913" i="2"/>
  <c r="H1913" i="2" s="1"/>
  <c r="I1913" i="5" s="1"/>
  <c r="M1914" i="2"/>
  <c r="H1914" i="2" s="1"/>
  <c r="I1914" i="5" s="1"/>
  <c r="M1915" i="2"/>
  <c r="H1915" i="2" s="1"/>
  <c r="I1915" i="5" s="1"/>
  <c r="M1916" i="2"/>
  <c r="H1916" i="2" s="1"/>
  <c r="I1916" i="5" s="1"/>
  <c r="M1917" i="2"/>
  <c r="H1917" i="2" s="1"/>
  <c r="I1917" i="5" s="1"/>
  <c r="M1918" i="2"/>
  <c r="H1918" i="2" s="1"/>
  <c r="I1918" i="5" s="1"/>
  <c r="M1919" i="2"/>
  <c r="H1919" i="2" s="1"/>
  <c r="I1919" i="5" s="1"/>
  <c r="M1920" i="2"/>
  <c r="H1920" i="2" s="1"/>
  <c r="I1920" i="5" s="1"/>
  <c r="M1921" i="2"/>
  <c r="H1921" i="2" s="1"/>
  <c r="I1921" i="5" s="1"/>
  <c r="M1922" i="2"/>
  <c r="H1922" i="2" s="1"/>
  <c r="I1922" i="5" s="1"/>
  <c r="M1923" i="2"/>
  <c r="H1923" i="2" s="1"/>
  <c r="I1923" i="5" s="1"/>
  <c r="M1924" i="2"/>
  <c r="H1924" i="2" s="1"/>
  <c r="I1924" i="5" s="1"/>
  <c r="M1925" i="2"/>
  <c r="H1925" i="2" s="1"/>
  <c r="I1925" i="5" s="1"/>
  <c r="M1926" i="2"/>
  <c r="H1926" i="2" s="1"/>
  <c r="I1926" i="5" s="1"/>
  <c r="M1927" i="2"/>
  <c r="H1927" i="2" s="1"/>
  <c r="I1927" i="5" s="1"/>
  <c r="M1928" i="2"/>
  <c r="H1928" i="2" s="1"/>
  <c r="I1928" i="5" s="1"/>
  <c r="M1929" i="2"/>
  <c r="H1929" i="2" s="1"/>
  <c r="I1929" i="5" s="1"/>
  <c r="M1930" i="2"/>
  <c r="H1930" i="2" s="1"/>
  <c r="I1930" i="5" s="1"/>
  <c r="M1931" i="2"/>
  <c r="H1931" i="2" s="1"/>
  <c r="I1931" i="5" s="1"/>
  <c r="M1932" i="2"/>
  <c r="H1932" i="2" s="1"/>
  <c r="I1932" i="5" s="1"/>
  <c r="M1933" i="2"/>
  <c r="H1933" i="2" s="1"/>
  <c r="I1933" i="5" s="1"/>
  <c r="M1934" i="2"/>
  <c r="H1934" i="2" s="1"/>
  <c r="I1934" i="5" s="1"/>
  <c r="M1935" i="2"/>
  <c r="H1935" i="2" s="1"/>
  <c r="I1935" i="5" s="1"/>
  <c r="M1936" i="2"/>
  <c r="H1936" i="2" s="1"/>
  <c r="I1936" i="5" s="1"/>
  <c r="M1937" i="2"/>
  <c r="H1937" i="2" s="1"/>
  <c r="I1937" i="5" s="1"/>
  <c r="M1938" i="2"/>
  <c r="H1938" i="2" s="1"/>
  <c r="I1938" i="5" s="1"/>
  <c r="M1939" i="2"/>
  <c r="H1939" i="2" s="1"/>
  <c r="I1939" i="5" s="1"/>
  <c r="M1940" i="2"/>
  <c r="H1940" i="2" s="1"/>
  <c r="I1940" i="5" s="1"/>
  <c r="M1941" i="2"/>
  <c r="H1941" i="2" s="1"/>
  <c r="I1941" i="5" s="1"/>
  <c r="M1942" i="2"/>
  <c r="H1942" i="2" s="1"/>
  <c r="I1942" i="5" s="1"/>
  <c r="M1943" i="2"/>
  <c r="H1943" i="2" s="1"/>
  <c r="I1943" i="5" s="1"/>
  <c r="M1944" i="2"/>
  <c r="H1944" i="2" s="1"/>
  <c r="I1944" i="5" s="1"/>
  <c r="M1945" i="2"/>
  <c r="H1945" i="2" s="1"/>
  <c r="I1945" i="5" s="1"/>
  <c r="M1946" i="2"/>
  <c r="H1946" i="2" s="1"/>
  <c r="I1946" i="5" s="1"/>
  <c r="M1947" i="2"/>
  <c r="H1947" i="2" s="1"/>
  <c r="I1947" i="5" s="1"/>
  <c r="M1948" i="2"/>
  <c r="H1948" i="2" s="1"/>
  <c r="I1948" i="5" s="1"/>
  <c r="M1949" i="2"/>
  <c r="H1949" i="2" s="1"/>
  <c r="I1949" i="5" s="1"/>
  <c r="M1950" i="2"/>
  <c r="H1950" i="2" s="1"/>
  <c r="I1950" i="5" s="1"/>
  <c r="M1951" i="2"/>
  <c r="H1951" i="2" s="1"/>
  <c r="I1951" i="5" s="1"/>
  <c r="M1952" i="2"/>
  <c r="H1952" i="2" s="1"/>
  <c r="I1952" i="5" s="1"/>
  <c r="M1953" i="2"/>
  <c r="H1953" i="2" s="1"/>
  <c r="I1953" i="5" s="1"/>
  <c r="M1954" i="2"/>
  <c r="H1954" i="2" s="1"/>
  <c r="I1954" i="5" s="1"/>
  <c r="M1955" i="2"/>
  <c r="H1955" i="2" s="1"/>
  <c r="I1955" i="5" s="1"/>
  <c r="M1956" i="2"/>
  <c r="H1956" i="2" s="1"/>
  <c r="I1956" i="5" s="1"/>
  <c r="M1957" i="2"/>
  <c r="H1957" i="2" s="1"/>
  <c r="I1957" i="5" s="1"/>
  <c r="M1958" i="2"/>
  <c r="H1958" i="2" s="1"/>
  <c r="I1958" i="5" s="1"/>
  <c r="M1959" i="2"/>
  <c r="H1959" i="2" s="1"/>
  <c r="I1959" i="5" s="1"/>
  <c r="M1960" i="2"/>
  <c r="H1960" i="2" s="1"/>
  <c r="I1960" i="5" s="1"/>
  <c r="M1961" i="2"/>
  <c r="H1961" i="2" s="1"/>
  <c r="I1961" i="5" s="1"/>
  <c r="M1962" i="2"/>
  <c r="H1962" i="2" s="1"/>
  <c r="I1962" i="5" s="1"/>
  <c r="M1963" i="2"/>
  <c r="H1963" i="2" s="1"/>
  <c r="I1963" i="5" s="1"/>
  <c r="M1964" i="2"/>
  <c r="H1964" i="2" s="1"/>
  <c r="I1964" i="5" s="1"/>
  <c r="M1965" i="2"/>
  <c r="H1965" i="2" s="1"/>
  <c r="I1965" i="5" s="1"/>
  <c r="M1966" i="2"/>
  <c r="H1966" i="2" s="1"/>
  <c r="I1966" i="5" s="1"/>
  <c r="M1967" i="2"/>
  <c r="H1967" i="2" s="1"/>
  <c r="I1967" i="5" s="1"/>
  <c r="M1968" i="2"/>
  <c r="H1968" i="2" s="1"/>
  <c r="I1968" i="5" s="1"/>
  <c r="M1969" i="2"/>
  <c r="H1969" i="2" s="1"/>
  <c r="I1969" i="5" s="1"/>
  <c r="M1970" i="2"/>
  <c r="H1970" i="2" s="1"/>
  <c r="I1970" i="5" s="1"/>
  <c r="M1971" i="2"/>
  <c r="H1971" i="2" s="1"/>
  <c r="I1971" i="5" s="1"/>
  <c r="M1972" i="2"/>
  <c r="H1972" i="2" s="1"/>
  <c r="I1972" i="5" s="1"/>
  <c r="M1973" i="2"/>
  <c r="H1973" i="2" s="1"/>
  <c r="I1973" i="5" s="1"/>
  <c r="M1974" i="2"/>
  <c r="H1974" i="2" s="1"/>
  <c r="I1974" i="5" s="1"/>
  <c r="M1975" i="2"/>
  <c r="H1975" i="2" s="1"/>
  <c r="I1975" i="5" s="1"/>
  <c r="M1976" i="2"/>
  <c r="H1976" i="2" s="1"/>
  <c r="I1976" i="5" s="1"/>
  <c r="M1977" i="2"/>
  <c r="H1977" i="2" s="1"/>
  <c r="I1977" i="5" s="1"/>
  <c r="M1978" i="2"/>
  <c r="H1978" i="2" s="1"/>
  <c r="I1978" i="5" s="1"/>
  <c r="M1979" i="2"/>
  <c r="H1979" i="2" s="1"/>
  <c r="I1979" i="5" s="1"/>
  <c r="M1980" i="2"/>
  <c r="H1980" i="2" s="1"/>
  <c r="I1980" i="5" s="1"/>
  <c r="M1981" i="2"/>
  <c r="H1981" i="2" s="1"/>
  <c r="I1981" i="5" s="1"/>
  <c r="M1982" i="2"/>
  <c r="H1982" i="2" s="1"/>
  <c r="I1982" i="5" s="1"/>
  <c r="M1983" i="2"/>
  <c r="H1983" i="2" s="1"/>
  <c r="I1983" i="5" s="1"/>
  <c r="M1984" i="2"/>
  <c r="H1984" i="2" s="1"/>
  <c r="I1984" i="5" s="1"/>
  <c r="M1985" i="2"/>
  <c r="H1985" i="2" s="1"/>
  <c r="I1985" i="5" s="1"/>
  <c r="M1986" i="2"/>
  <c r="H1986" i="2" s="1"/>
  <c r="I1986" i="5" s="1"/>
  <c r="M1987" i="2"/>
  <c r="H1987" i="2" s="1"/>
  <c r="I1987" i="5" s="1"/>
  <c r="M1988" i="2"/>
  <c r="H1988" i="2" s="1"/>
  <c r="I1988" i="5" s="1"/>
  <c r="M1989" i="2"/>
  <c r="H1989" i="2" s="1"/>
  <c r="I1989" i="5" s="1"/>
  <c r="M1990" i="2"/>
  <c r="H1990" i="2" s="1"/>
  <c r="I1990" i="5" s="1"/>
  <c r="M1991" i="2"/>
  <c r="H1991" i="2" s="1"/>
  <c r="I1991" i="5" s="1"/>
  <c r="M1992" i="2"/>
  <c r="H1992" i="2" s="1"/>
  <c r="I1992" i="5" s="1"/>
  <c r="M1993" i="2"/>
  <c r="H1993" i="2" s="1"/>
  <c r="I1993" i="5" s="1"/>
  <c r="M1994" i="2"/>
  <c r="H1994" i="2" s="1"/>
  <c r="I1994" i="5" s="1"/>
  <c r="M1995" i="2"/>
  <c r="H1995" i="2" s="1"/>
  <c r="I1995" i="5" s="1"/>
  <c r="M1996" i="2"/>
  <c r="H1996" i="2" s="1"/>
  <c r="I1996" i="5" s="1"/>
  <c r="M1997" i="2"/>
  <c r="H1997" i="2" s="1"/>
  <c r="I1997" i="5" s="1"/>
  <c r="M1998" i="2"/>
  <c r="H1998" i="2" s="1"/>
  <c r="I1998" i="5" s="1"/>
  <c r="M1999" i="2"/>
  <c r="H1999" i="2" s="1"/>
  <c r="I1999" i="5" s="1"/>
  <c r="M2000" i="2"/>
  <c r="H2000" i="2" s="1"/>
  <c r="I2000" i="5" s="1"/>
  <c r="M2001" i="2"/>
  <c r="H2001" i="2" s="1"/>
  <c r="I2001" i="5" s="1"/>
  <c r="M2002" i="2"/>
  <c r="H2002" i="2" s="1"/>
  <c r="I2002" i="5" s="1"/>
  <c r="M2003" i="2"/>
  <c r="H2003" i="2" s="1"/>
  <c r="I2003" i="5" s="1"/>
  <c r="M2004" i="2"/>
  <c r="H2004" i="2" s="1"/>
  <c r="I2004" i="5" s="1"/>
  <c r="M2005" i="2"/>
  <c r="H2005" i="2" s="1"/>
  <c r="I2005" i="5" s="1"/>
  <c r="M2006" i="2"/>
  <c r="H2006" i="2" s="1"/>
  <c r="I2006" i="5" s="1"/>
  <c r="M2007" i="2"/>
  <c r="H2007" i="2" s="1"/>
  <c r="I2007" i="5" s="1"/>
  <c r="M2008" i="2"/>
  <c r="H2008" i="2" s="1"/>
  <c r="I2008" i="5" s="1"/>
  <c r="M2009" i="2"/>
  <c r="H2009" i="2" s="1"/>
  <c r="I2009" i="5" s="1"/>
  <c r="M2010" i="2"/>
  <c r="H2010" i="2" s="1"/>
  <c r="I2010" i="5" s="1"/>
  <c r="M2011" i="2"/>
  <c r="H2011" i="2" s="1"/>
  <c r="I2011" i="5" s="1"/>
  <c r="M2012" i="2"/>
  <c r="H2012" i="2" s="1"/>
  <c r="I2012" i="5" s="1"/>
  <c r="M2013" i="2"/>
  <c r="H2013" i="2" s="1"/>
  <c r="I2013" i="5" s="1"/>
  <c r="M2014" i="2"/>
  <c r="H2014" i="2" s="1"/>
  <c r="I2014" i="5" s="1"/>
  <c r="M2015" i="2"/>
  <c r="H2015" i="2" s="1"/>
  <c r="I2015" i="5" s="1"/>
  <c r="M2016" i="2"/>
  <c r="H2016" i="2" s="1"/>
  <c r="I2016" i="5" s="1"/>
  <c r="M2017" i="2"/>
  <c r="H2017" i="2" s="1"/>
  <c r="I2017" i="5" s="1"/>
  <c r="M2018" i="2"/>
  <c r="H2018" i="2" s="1"/>
  <c r="I2018" i="5" s="1"/>
  <c r="M2019" i="2"/>
  <c r="H2019" i="2" s="1"/>
  <c r="I2019" i="5" s="1"/>
  <c r="M2020" i="2"/>
  <c r="H2020" i="2" s="1"/>
  <c r="I2020" i="5" s="1"/>
  <c r="M2021" i="2"/>
  <c r="H2021" i="2" s="1"/>
  <c r="I2021" i="5" s="1"/>
  <c r="M2022" i="2"/>
  <c r="H2022" i="2" s="1"/>
  <c r="I2022" i="5" s="1"/>
  <c r="M2023" i="2"/>
  <c r="H2023" i="2" s="1"/>
  <c r="I2023" i="5" s="1"/>
  <c r="M2024" i="2"/>
  <c r="H2024" i="2" s="1"/>
  <c r="I2024" i="5" s="1"/>
  <c r="M2025" i="2"/>
  <c r="H2025" i="2" s="1"/>
  <c r="I2025" i="5" s="1"/>
  <c r="M2026" i="2"/>
  <c r="H2026" i="2" s="1"/>
  <c r="I2026" i="5" s="1"/>
  <c r="M2027" i="2"/>
  <c r="H2027" i="2" s="1"/>
  <c r="I2027" i="5" s="1"/>
  <c r="M2028" i="2"/>
  <c r="H2028" i="2" s="1"/>
  <c r="I2028" i="5" s="1"/>
  <c r="M2029" i="2"/>
  <c r="H2029" i="2" s="1"/>
  <c r="I2029" i="5" s="1"/>
  <c r="M2030" i="2"/>
  <c r="H2030" i="2" s="1"/>
  <c r="I2030" i="5" s="1"/>
  <c r="M2031" i="2"/>
  <c r="H2031" i="2" s="1"/>
  <c r="I2031" i="5" s="1"/>
  <c r="M2032" i="2"/>
  <c r="H2032" i="2" s="1"/>
  <c r="I2032" i="5" s="1"/>
  <c r="M2033" i="2"/>
  <c r="H2033" i="2" s="1"/>
  <c r="I2033" i="5" s="1"/>
  <c r="M2034" i="2"/>
  <c r="H2034" i="2" s="1"/>
  <c r="I2034" i="5" s="1"/>
  <c r="M2035" i="2"/>
  <c r="H2035" i="2" s="1"/>
  <c r="I2035" i="5" s="1"/>
  <c r="M2036" i="2"/>
  <c r="H2036" i="2" s="1"/>
  <c r="I2036" i="5" s="1"/>
  <c r="M2037" i="2"/>
  <c r="H2037" i="2" s="1"/>
  <c r="I2037" i="5" s="1"/>
  <c r="M2038" i="2"/>
  <c r="H2038" i="2" s="1"/>
  <c r="I2038" i="5" s="1"/>
  <c r="M2039" i="2"/>
  <c r="H2039" i="2" s="1"/>
  <c r="I2039" i="5" s="1"/>
  <c r="M2040" i="2"/>
  <c r="H2040" i="2" s="1"/>
  <c r="I2040" i="5" s="1"/>
  <c r="M2041" i="2"/>
  <c r="H2041" i="2" s="1"/>
  <c r="I2041" i="5" s="1"/>
  <c r="M2042" i="2"/>
  <c r="H2042" i="2" s="1"/>
  <c r="I2042" i="5" s="1"/>
  <c r="M2043" i="2"/>
  <c r="H2043" i="2" s="1"/>
  <c r="I2043" i="5" s="1"/>
  <c r="M2044" i="2"/>
  <c r="H2044" i="2" s="1"/>
  <c r="I2044" i="5" s="1"/>
  <c r="M2045" i="2"/>
  <c r="H2045" i="2" s="1"/>
  <c r="I2045" i="5" s="1"/>
  <c r="M2046" i="2"/>
  <c r="H2046" i="2" s="1"/>
  <c r="I2046" i="5" s="1"/>
  <c r="M2047" i="2"/>
  <c r="H2047" i="2" s="1"/>
  <c r="I2047" i="5" s="1"/>
  <c r="M2048" i="2"/>
  <c r="H2048" i="2" s="1"/>
  <c r="I2048" i="5" s="1"/>
  <c r="M2049" i="2"/>
  <c r="H2049" i="2" s="1"/>
  <c r="I2049" i="5" s="1"/>
  <c r="M2050" i="2"/>
  <c r="H2050" i="2" s="1"/>
  <c r="I2050" i="5" s="1"/>
  <c r="M2051" i="2"/>
  <c r="H2051" i="2" s="1"/>
  <c r="I2051" i="5" s="1"/>
  <c r="M2052" i="2"/>
  <c r="H2052" i="2" s="1"/>
  <c r="I2052" i="5" s="1"/>
  <c r="M2053" i="2"/>
  <c r="H2053" i="2" s="1"/>
  <c r="I2053" i="5" s="1"/>
  <c r="M2054" i="2"/>
  <c r="H2054" i="2" s="1"/>
  <c r="I2054" i="5" s="1"/>
  <c r="M2055" i="2"/>
  <c r="H2055" i="2" s="1"/>
  <c r="I2055" i="5" s="1"/>
  <c r="M2056" i="2"/>
  <c r="H2056" i="2" s="1"/>
  <c r="I2056" i="5" s="1"/>
  <c r="M2057" i="2"/>
  <c r="H2057" i="2" s="1"/>
  <c r="I2057" i="5" s="1"/>
  <c r="M2058" i="2"/>
  <c r="H2058" i="2" s="1"/>
  <c r="I2058" i="5" s="1"/>
  <c r="M2059" i="2"/>
  <c r="H2059" i="2" s="1"/>
  <c r="I2059" i="5" s="1"/>
  <c r="M2060" i="2"/>
  <c r="H2060" i="2" s="1"/>
  <c r="I2060" i="5" s="1"/>
  <c r="M2061" i="2"/>
  <c r="H2061" i="2" s="1"/>
  <c r="I2061" i="5" s="1"/>
  <c r="M2062" i="2"/>
  <c r="H2062" i="2" s="1"/>
  <c r="I2062" i="5" s="1"/>
  <c r="M2063" i="2"/>
  <c r="H2063" i="2" s="1"/>
  <c r="I2063" i="5" s="1"/>
  <c r="M2064" i="2"/>
  <c r="H2064" i="2" s="1"/>
  <c r="I2064" i="5" s="1"/>
  <c r="M2065" i="2"/>
  <c r="H2065" i="2" s="1"/>
  <c r="I2065" i="5" s="1"/>
  <c r="M2066" i="2"/>
  <c r="H2066" i="2" s="1"/>
  <c r="I2066" i="5" s="1"/>
  <c r="M2067" i="2"/>
  <c r="H2067" i="2" s="1"/>
  <c r="I2067" i="5" s="1"/>
  <c r="M2068" i="2"/>
  <c r="H2068" i="2" s="1"/>
  <c r="I2068" i="5" s="1"/>
  <c r="M2069" i="2"/>
  <c r="H2069" i="2" s="1"/>
  <c r="I2069" i="5" s="1"/>
  <c r="M2070" i="2"/>
  <c r="H2070" i="2" s="1"/>
  <c r="I2070" i="5" s="1"/>
  <c r="M2071" i="2"/>
  <c r="H2071" i="2" s="1"/>
  <c r="I2071" i="5" s="1"/>
  <c r="M2072" i="2"/>
  <c r="H2072" i="2" s="1"/>
  <c r="I2072" i="5" s="1"/>
  <c r="M2073" i="2"/>
  <c r="H2073" i="2" s="1"/>
  <c r="I2073" i="5" s="1"/>
  <c r="M2074" i="2"/>
  <c r="H2074" i="2" s="1"/>
  <c r="I2074" i="5" s="1"/>
  <c r="M2075" i="2"/>
  <c r="H2075" i="2" s="1"/>
  <c r="I2075" i="5" s="1"/>
  <c r="M2076" i="2"/>
  <c r="H2076" i="2" s="1"/>
  <c r="I2076" i="5" s="1"/>
  <c r="M2077" i="2"/>
  <c r="H2077" i="2" s="1"/>
  <c r="I2077" i="5" s="1"/>
  <c r="M2078" i="2"/>
  <c r="H2078" i="2" s="1"/>
  <c r="I2078" i="5" s="1"/>
  <c r="M2079" i="2"/>
  <c r="H2079" i="2" s="1"/>
  <c r="I2079" i="5" s="1"/>
  <c r="M2080" i="2"/>
  <c r="H2080" i="2" s="1"/>
  <c r="I2080" i="5" s="1"/>
  <c r="M2081" i="2"/>
  <c r="H2081" i="2" s="1"/>
  <c r="I2081" i="5" s="1"/>
  <c r="M2082" i="2"/>
  <c r="H2082" i="2" s="1"/>
  <c r="I2082" i="5" s="1"/>
  <c r="M2083" i="2"/>
  <c r="H2083" i="2" s="1"/>
  <c r="I2083" i="5" s="1"/>
  <c r="M2084" i="2"/>
  <c r="H2084" i="2" s="1"/>
  <c r="I2084" i="5" s="1"/>
  <c r="M2085" i="2"/>
  <c r="H2085" i="2" s="1"/>
  <c r="I2085" i="5" s="1"/>
  <c r="M2086" i="2"/>
  <c r="H2086" i="2" s="1"/>
  <c r="I2086" i="5" s="1"/>
  <c r="M2087" i="2"/>
  <c r="H2087" i="2" s="1"/>
  <c r="I2087" i="5" s="1"/>
  <c r="M2088" i="2"/>
  <c r="H2088" i="2" s="1"/>
  <c r="I2088" i="5" s="1"/>
  <c r="M2089" i="2"/>
  <c r="H2089" i="2" s="1"/>
  <c r="I2089" i="5" s="1"/>
  <c r="M2090" i="2"/>
  <c r="H2090" i="2" s="1"/>
  <c r="I2090" i="5" s="1"/>
  <c r="M2091" i="2"/>
  <c r="H2091" i="2" s="1"/>
  <c r="I2091" i="5" s="1"/>
  <c r="M2092" i="2"/>
  <c r="H2092" i="2" s="1"/>
  <c r="I2092" i="5" s="1"/>
  <c r="M2093" i="2"/>
  <c r="H2093" i="2" s="1"/>
  <c r="I2093" i="5" s="1"/>
  <c r="M2094" i="2"/>
  <c r="H2094" i="2" s="1"/>
  <c r="I2094" i="5" s="1"/>
  <c r="M2095" i="2"/>
  <c r="H2095" i="2" s="1"/>
  <c r="I2095" i="5" s="1"/>
  <c r="M2096" i="2"/>
  <c r="H2096" i="2" s="1"/>
  <c r="I2096" i="5" s="1"/>
  <c r="M2097" i="2"/>
  <c r="H2097" i="2" s="1"/>
  <c r="I2097" i="5" s="1"/>
  <c r="M2098" i="2"/>
  <c r="H2098" i="2" s="1"/>
  <c r="I2098" i="5" s="1"/>
  <c r="M2099" i="2"/>
  <c r="H2099" i="2" s="1"/>
  <c r="I2099" i="5" s="1"/>
  <c r="M2100" i="2"/>
  <c r="H2100" i="2" s="1"/>
  <c r="I2100" i="5" s="1"/>
  <c r="M2101" i="2"/>
  <c r="H2101" i="2" s="1"/>
  <c r="I2101" i="5" s="1"/>
  <c r="M2102" i="2"/>
  <c r="H2102" i="2" s="1"/>
  <c r="I2102" i="5" s="1"/>
  <c r="M2103" i="2"/>
  <c r="H2103" i="2" s="1"/>
  <c r="I2103" i="5" s="1"/>
  <c r="M2104" i="2"/>
  <c r="H2104" i="2" s="1"/>
  <c r="I2104" i="5" s="1"/>
  <c r="M2105" i="2"/>
  <c r="H2105" i="2" s="1"/>
  <c r="I2105" i="5" s="1"/>
  <c r="M2106" i="2"/>
  <c r="H2106" i="2" s="1"/>
  <c r="I2106" i="5" s="1"/>
  <c r="M2107" i="2"/>
  <c r="H2107" i="2" s="1"/>
  <c r="I2107" i="5" s="1"/>
  <c r="M2108" i="2"/>
  <c r="H2108" i="2" s="1"/>
  <c r="I2108" i="5" s="1"/>
  <c r="M2109" i="2"/>
  <c r="H2109" i="2" s="1"/>
  <c r="I2109" i="5" s="1"/>
  <c r="M2110" i="2"/>
  <c r="H2110" i="2" s="1"/>
  <c r="I2110" i="5" s="1"/>
  <c r="M2111" i="2"/>
  <c r="H2111" i="2" s="1"/>
  <c r="I2111" i="5" s="1"/>
  <c r="M2112" i="2"/>
  <c r="H2112" i="2" s="1"/>
  <c r="I2112" i="5" s="1"/>
  <c r="M2113" i="2"/>
  <c r="H2113" i="2" s="1"/>
  <c r="I2113" i="5" s="1"/>
  <c r="M2114" i="2"/>
  <c r="H2114" i="2" s="1"/>
  <c r="I2114" i="5" s="1"/>
  <c r="M2115" i="2"/>
  <c r="H2115" i="2" s="1"/>
  <c r="I2115" i="5" s="1"/>
  <c r="M2116" i="2"/>
  <c r="H2116" i="2" s="1"/>
  <c r="I2116" i="5" s="1"/>
  <c r="M2117" i="2"/>
  <c r="H2117" i="2" s="1"/>
  <c r="I2117" i="5" s="1"/>
  <c r="M2118" i="2"/>
  <c r="H2118" i="2" s="1"/>
  <c r="I2118" i="5" s="1"/>
  <c r="M2119" i="2"/>
  <c r="H2119" i="2" s="1"/>
  <c r="I2119" i="5" s="1"/>
  <c r="M2120" i="2"/>
  <c r="H2120" i="2" s="1"/>
  <c r="I2120" i="5" s="1"/>
  <c r="M2121" i="2"/>
  <c r="H2121" i="2" s="1"/>
  <c r="I2121" i="5" s="1"/>
  <c r="M2122" i="2"/>
  <c r="H2122" i="2" s="1"/>
  <c r="I2122" i="5" s="1"/>
  <c r="M2123" i="2"/>
  <c r="H2123" i="2" s="1"/>
  <c r="I2123" i="5" s="1"/>
  <c r="M2124" i="2"/>
  <c r="H2124" i="2" s="1"/>
  <c r="I2124" i="5" s="1"/>
  <c r="M2125" i="2"/>
  <c r="H2125" i="2" s="1"/>
  <c r="I2125" i="5" s="1"/>
  <c r="M2126" i="2"/>
  <c r="H2126" i="2" s="1"/>
  <c r="I2126" i="5" s="1"/>
  <c r="M2127" i="2"/>
  <c r="H2127" i="2" s="1"/>
  <c r="I2127" i="5" s="1"/>
  <c r="M2128" i="2"/>
  <c r="H2128" i="2" s="1"/>
  <c r="I2128" i="5" s="1"/>
  <c r="M2129" i="2"/>
  <c r="H2129" i="2" s="1"/>
  <c r="I2129" i="5" s="1"/>
  <c r="M2130" i="2"/>
  <c r="H2130" i="2" s="1"/>
  <c r="I2130" i="5" s="1"/>
  <c r="M2131" i="2"/>
  <c r="H2131" i="2" s="1"/>
  <c r="I2131" i="5" s="1"/>
  <c r="M2132" i="2"/>
  <c r="H2132" i="2" s="1"/>
  <c r="I2132" i="5" s="1"/>
  <c r="M2133" i="2"/>
  <c r="H2133" i="2" s="1"/>
  <c r="I2133" i="5" s="1"/>
  <c r="M2134" i="2"/>
  <c r="H2134" i="2" s="1"/>
  <c r="I2134" i="5" s="1"/>
  <c r="M2135" i="2"/>
  <c r="H2135" i="2" s="1"/>
  <c r="I2135" i="5" s="1"/>
  <c r="M2136" i="2"/>
  <c r="H2136" i="2" s="1"/>
  <c r="I2136" i="5" s="1"/>
  <c r="M2137" i="2"/>
  <c r="H2137" i="2" s="1"/>
  <c r="I2137" i="5" s="1"/>
  <c r="M2138" i="2"/>
  <c r="H2138" i="2" s="1"/>
  <c r="I2138" i="5" s="1"/>
  <c r="M2139" i="2"/>
  <c r="H2139" i="2" s="1"/>
  <c r="I2139" i="5" s="1"/>
  <c r="M2140" i="2"/>
  <c r="H2140" i="2" s="1"/>
  <c r="I2140" i="5" s="1"/>
  <c r="M2141" i="2"/>
  <c r="H2141" i="2" s="1"/>
  <c r="I2141" i="5" s="1"/>
  <c r="M2142" i="2"/>
  <c r="H2142" i="2" s="1"/>
  <c r="I2142" i="5" s="1"/>
  <c r="M2143" i="2"/>
  <c r="H2143" i="2" s="1"/>
  <c r="I2143" i="5" s="1"/>
  <c r="M2144" i="2"/>
  <c r="H2144" i="2" s="1"/>
  <c r="I2144" i="5" s="1"/>
  <c r="M2145" i="2"/>
  <c r="H2145" i="2" s="1"/>
  <c r="I2145" i="5" s="1"/>
  <c r="M2146" i="2"/>
  <c r="H2146" i="2" s="1"/>
  <c r="I2146" i="5" s="1"/>
  <c r="M2147" i="2"/>
  <c r="H2147" i="2" s="1"/>
  <c r="I2147" i="5" s="1"/>
  <c r="M2148" i="2"/>
  <c r="H2148" i="2" s="1"/>
  <c r="I2148" i="5" s="1"/>
  <c r="M2149" i="2"/>
  <c r="H2149" i="2" s="1"/>
  <c r="I2149" i="5" s="1"/>
  <c r="M2150" i="2"/>
  <c r="H2150" i="2" s="1"/>
  <c r="I2150" i="5" s="1"/>
  <c r="M2151" i="2"/>
  <c r="H2151" i="2" s="1"/>
  <c r="I2151" i="5" s="1"/>
  <c r="M2152" i="2"/>
  <c r="H2152" i="2" s="1"/>
  <c r="I2152" i="5" s="1"/>
  <c r="M2153" i="2"/>
  <c r="H2153" i="2" s="1"/>
  <c r="I2153" i="5" s="1"/>
  <c r="M2154" i="2"/>
  <c r="H2154" i="2" s="1"/>
  <c r="I2154" i="5" s="1"/>
  <c r="M2155" i="2"/>
  <c r="H2155" i="2" s="1"/>
  <c r="I2155" i="5" s="1"/>
  <c r="M2156" i="2"/>
  <c r="H2156" i="2" s="1"/>
  <c r="I2156" i="5" s="1"/>
  <c r="M2157" i="2"/>
  <c r="H2157" i="2" s="1"/>
  <c r="I2157" i="5" s="1"/>
  <c r="M2158" i="2"/>
  <c r="H2158" i="2" s="1"/>
  <c r="I2158" i="5" s="1"/>
  <c r="M2159" i="2"/>
  <c r="H2159" i="2" s="1"/>
  <c r="I2159" i="5" s="1"/>
  <c r="M2160" i="2"/>
  <c r="H2160" i="2" s="1"/>
  <c r="I2160" i="5" s="1"/>
  <c r="M2161" i="2"/>
  <c r="H2161" i="2" s="1"/>
  <c r="I2161" i="5" s="1"/>
  <c r="M2162" i="2"/>
  <c r="H2162" i="2" s="1"/>
  <c r="I2162" i="5" s="1"/>
  <c r="M2163" i="2"/>
  <c r="H2163" i="2" s="1"/>
  <c r="I2163" i="5" s="1"/>
  <c r="M2164" i="2"/>
  <c r="H2164" i="2" s="1"/>
  <c r="I2164" i="5" s="1"/>
  <c r="M2165" i="2"/>
  <c r="H2165" i="2" s="1"/>
  <c r="I2165" i="5" s="1"/>
  <c r="M2166" i="2"/>
  <c r="H2166" i="2" s="1"/>
  <c r="I2166" i="5" s="1"/>
  <c r="M2167" i="2"/>
  <c r="H2167" i="2" s="1"/>
  <c r="I2167" i="5" s="1"/>
  <c r="M2168" i="2"/>
  <c r="H2168" i="2" s="1"/>
  <c r="I2168" i="5" s="1"/>
  <c r="M2169" i="2"/>
  <c r="H2169" i="2" s="1"/>
  <c r="I2169" i="5" s="1"/>
  <c r="M2170" i="2"/>
  <c r="H2170" i="2" s="1"/>
  <c r="I2170" i="5" s="1"/>
  <c r="M2171" i="2"/>
  <c r="H2171" i="2" s="1"/>
  <c r="I2171" i="5" s="1"/>
  <c r="M2172" i="2"/>
  <c r="H2172" i="2" s="1"/>
  <c r="I2172" i="5" s="1"/>
  <c r="M2173" i="2"/>
  <c r="H2173" i="2" s="1"/>
  <c r="I2173" i="5" s="1"/>
  <c r="M2174" i="2"/>
  <c r="H2174" i="2" s="1"/>
  <c r="I2174" i="5" s="1"/>
  <c r="M2175" i="2"/>
  <c r="H2175" i="2" s="1"/>
  <c r="I2175" i="5" s="1"/>
  <c r="M2176" i="2"/>
  <c r="H2176" i="2" s="1"/>
  <c r="I2176" i="5" s="1"/>
  <c r="M2177" i="2"/>
  <c r="H2177" i="2" s="1"/>
  <c r="I2177" i="5" s="1"/>
  <c r="M2178" i="2"/>
  <c r="H2178" i="2" s="1"/>
  <c r="I2178" i="5" s="1"/>
  <c r="M2179" i="2"/>
  <c r="H2179" i="2" s="1"/>
  <c r="I2179" i="5" s="1"/>
  <c r="M2180" i="2"/>
  <c r="H2180" i="2" s="1"/>
  <c r="I2180" i="5" s="1"/>
  <c r="M2181" i="2"/>
  <c r="H2181" i="2" s="1"/>
  <c r="I2181" i="5" s="1"/>
  <c r="M2182" i="2"/>
  <c r="H2182" i="2" s="1"/>
  <c r="I2182" i="5" s="1"/>
  <c r="M2183" i="2"/>
  <c r="H2183" i="2" s="1"/>
  <c r="I2183" i="5" s="1"/>
  <c r="M2184" i="2"/>
  <c r="H2184" i="2" s="1"/>
  <c r="I2184" i="5" s="1"/>
  <c r="M2185" i="2"/>
  <c r="H2185" i="2" s="1"/>
  <c r="I2185" i="5" s="1"/>
  <c r="M2186" i="2"/>
  <c r="H2186" i="2" s="1"/>
  <c r="I2186" i="5" s="1"/>
  <c r="M2187" i="2"/>
  <c r="H2187" i="2" s="1"/>
  <c r="I2187" i="5" s="1"/>
  <c r="M2188" i="2"/>
  <c r="H2188" i="2" s="1"/>
  <c r="I2188" i="5" s="1"/>
  <c r="M2189" i="2"/>
  <c r="H2189" i="2" s="1"/>
  <c r="I2189" i="5" s="1"/>
  <c r="M2190" i="2"/>
  <c r="H2190" i="2" s="1"/>
  <c r="I2190" i="5" s="1"/>
  <c r="M2191" i="2"/>
  <c r="H2191" i="2" s="1"/>
  <c r="I2191" i="5" s="1"/>
  <c r="M2192" i="2"/>
  <c r="H2192" i="2" s="1"/>
  <c r="I2192" i="5" s="1"/>
  <c r="M2193" i="2"/>
  <c r="H2193" i="2" s="1"/>
  <c r="I2193" i="5" s="1"/>
  <c r="M2194" i="2"/>
  <c r="H2194" i="2" s="1"/>
  <c r="I2194" i="5" s="1"/>
  <c r="M2195" i="2"/>
  <c r="H2195" i="2" s="1"/>
  <c r="I2195" i="5" s="1"/>
  <c r="M2196" i="2"/>
  <c r="H2196" i="2" s="1"/>
  <c r="I2196" i="5" s="1"/>
  <c r="M2197" i="2"/>
  <c r="H2197" i="2" s="1"/>
  <c r="I2197" i="5" s="1"/>
  <c r="M2198" i="2"/>
  <c r="H2198" i="2" s="1"/>
  <c r="I2198" i="5" s="1"/>
  <c r="M2199" i="2"/>
  <c r="H2199" i="2" s="1"/>
  <c r="I2199" i="5" s="1"/>
  <c r="M2200" i="2"/>
  <c r="H2200" i="2" s="1"/>
  <c r="I2200" i="5" s="1"/>
  <c r="M2201" i="2"/>
  <c r="H2201" i="2" s="1"/>
  <c r="I2201" i="5" s="1"/>
  <c r="M2202" i="2"/>
  <c r="H2202" i="2" s="1"/>
  <c r="I2202" i="5" s="1"/>
  <c r="M2203" i="2"/>
  <c r="H2203" i="2" s="1"/>
  <c r="I2203" i="5" s="1"/>
  <c r="M2204" i="2"/>
  <c r="H2204" i="2" s="1"/>
  <c r="I2204" i="5" s="1"/>
  <c r="M2205" i="2"/>
  <c r="H2205" i="2" s="1"/>
  <c r="I2205" i="5" s="1"/>
  <c r="M2206" i="2"/>
  <c r="H2206" i="2" s="1"/>
  <c r="I2206" i="5" s="1"/>
  <c r="M2207" i="2"/>
  <c r="H2207" i="2" s="1"/>
  <c r="I2207" i="5" s="1"/>
  <c r="M2208" i="2"/>
  <c r="H2208" i="2" s="1"/>
  <c r="I2208" i="5" s="1"/>
  <c r="M2209" i="2"/>
  <c r="H2209" i="2" s="1"/>
  <c r="I2209" i="5" s="1"/>
  <c r="M2210" i="2"/>
  <c r="H2210" i="2" s="1"/>
  <c r="I2210" i="5" s="1"/>
  <c r="M2211" i="2"/>
  <c r="H2211" i="2" s="1"/>
  <c r="I2211" i="5" s="1"/>
  <c r="M2212" i="2"/>
  <c r="H2212" i="2" s="1"/>
  <c r="I2212" i="5" s="1"/>
  <c r="M2213" i="2"/>
  <c r="H2213" i="2" s="1"/>
  <c r="I2213" i="5" s="1"/>
  <c r="M2214" i="2"/>
  <c r="H2214" i="2" s="1"/>
  <c r="I2214" i="5" s="1"/>
  <c r="M2215" i="2"/>
  <c r="H2215" i="2" s="1"/>
  <c r="I2215" i="5" s="1"/>
  <c r="M2216" i="2"/>
  <c r="H2216" i="2" s="1"/>
  <c r="I2216" i="5" s="1"/>
  <c r="M2217" i="2"/>
  <c r="H2217" i="2" s="1"/>
  <c r="I2217" i="5" s="1"/>
  <c r="M2218" i="2"/>
  <c r="H2218" i="2" s="1"/>
  <c r="I2218" i="5" s="1"/>
  <c r="M2219" i="2"/>
  <c r="H2219" i="2" s="1"/>
  <c r="I2219" i="5" s="1"/>
  <c r="M2220" i="2"/>
  <c r="H2220" i="2" s="1"/>
  <c r="I2220" i="5" s="1"/>
  <c r="M2221" i="2"/>
  <c r="H2221" i="2" s="1"/>
  <c r="I2221" i="5" s="1"/>
  <c r="M2222" i="2"/>
  <c r="H2222" i="2" s="1"/>
  <c r="I2222" i="5" s="1"/>
  <c r="M2223" i="2"/>
  <c r="H2223" i="2" s="1"/>
  <c r="I2223" i="5" s="1"/>
  <c r="M2224" i="2"/>
  <c r="H2224" i="2" s="1"/>
  <c r="I2224" i="5" s="1"/>
  <c r="M2225" i="2"/>
  <c r="H2225" i="2" s="1"/>
  <c r="I2225" i="5" s="1"/>
  <c r="M2226" i="2"/>
  <c r="H2226" i="2" s="1"/>
  <c r="I2226" i="5" s="1"/>
  <c r="M2227" i="2"/>
  <c r="H2227" i="2" s="1"/>
  <c r="I2227" i="5" s="1"/>
  <c r="M2228" i="2"/>
  <c r="H2228" i="2" s="1"/>
  <c r="I2228" i="5" s="1"/>
  <c r="M2229" i="2"/>
  <c r="H2229" i="2" s="1"/>
  <c r="I2229" i="5" s="1"/>
  <c r="M2230" i="2"/>
  <c r="H2230" i="2" s="1"/>
  <c r="I2230" i="5" s="1"/>
  <c r="M2231" i="2"/>
  <c r="H2231" i="2" s="1"/>
  <c r="I2231" i="5" s="1"/>
  <c r="M2232" i="2"/>
  <c r="H2232" i="2" s="1"/>
  <c r="I2232" i="5" s="1"/>
  <c r="M2233" i="2"/>
  <c r="H2233" i="2" s="1"/>
  <c r="I2233" i="5" s="1"/>
  <c r="M2234" i="2"/>
  <c r="H2234" i="2" s="1"/>
  <c r="I2234" i="5" s="1"/>
  <c r="M2235" i="2"/>
  <c r="H2235" i="2" s="1"/>
  <c r="I2235" i="5" s="1"/>
  <c r="M2236" i="2"/>
  <c r="H2236" i="2" s="1"/>
  <c r="I2236" i="5" s="1"/>
  <c r="M2237" i="2"/>
  <c r="H2237" i="2" s="1"/>
  <c r="I2237" i="5" s="1"/>
  <c r="M2238" i="2"/>
  <c r="H2238" i="2" s="1"/>
  <c r="I2238" i="5" s="1"/>
  <c r="M2239" i="2"/>
  <c r="H2239" i="2" s="1"/>
  <c r="I2239" i="5" s="1"/>
  <c r="M2240" i="2"/>
  <c r="H2240" i="2" s="1"/>
  <c r="I2240" i="5" s="1"/>
  <c r="M2241" i="2"/>
  <c r="H2241" i="2" s="1"/>
  <c r="I2241" i="5" s="1"/>
  <c r="M2242" i="2"/>
  <c r="H2242" i="2" s="1"/>
  <c r="I2242" i="5" s="1"/>
  <c r="M2243" i="2"/>
  <c r="H2243" i="2" s="1"/>
  <c r="I2243" i="5" s="1"/>
  <c r="M2244" i="2"/>
  <c r="H2244" i="2" s="1"/>
  <c r="I2244" i="5" s="1"/>
  <c r="M2245" i="2"/>
  <c r="H2245" i="2" s="1"/>
  <c r="I2245" i="5" s="1"/>
  <c r="M2246" i="2"/>
  <c r="H2246" i="2" s="1"/>
  <c r="I2246" i="5" s="1"/>
  <c r="M2247" i="2"/>
  <c r="H2247" i="2" s="1"/>
  <c r="I2247" i="5" s="1"/>
  <c r="M2248" i="2"/>
  <c r="H2248" i="2" s="1"/>
  <c r="I2248" i="5" s="1"/>
  <c r="M2249" i="2"/>
  <c r="H2249" i="2" s="1"/>
  <c r="I2249" i="5" s="1"/>
  <c r="M2250" i="2"/>
  <c r="H2250" i="2" s="1"/>
  <c r="I2250" i="5" s="1"/>
  <c r="M2251" i="2"/>
  <c r="H2251" i="2" s="1"/>
  <c r="I2251" i="5" s="1"/>
  <c r="M2252" i="2"/>
  <c r="H2252" i="2" s="1"/>
  <c r="I2252" i="5" s="1"/>
  <c r="M2253" i="2"/>
  <c r="H2253" i="2" s="1"/>
  <c r="I2253" i="5" s="1"/>
  <c r="M2254" i="2"/>
  <c r="H2254" i="2" s="1"/>
  <c r="I2254" i="5" s="1"/>
  <c r="M2255" i="2"/>
  <c r="H2255" i="2" s="1"/>
  <c r="I2255" i="5" s="1"/>
  <c r="M2256" i="2"/>
  <c r="H2256" i="2" s="1"/>
  <c r="I2256" i="5" s="1"/>
  <c r="M2257" i="2"/>
  <c r="H2257" i="2" s="1"/>
  <c r="I2257" i="5" s="1"/>
  <c r="M2258" i="2"/>
  <c r="H2258" i="2" s="1"/>
  <c r="I2258" i="5" s="1"/>
  <c r="M2259" i="2"/>
  <c r="H2259" i="2" s="1"/>
  <c r="I2259" i="5" s="1"/>
  <c r="M2260" i="2"/>
  <c r="H2260" i="2" s="1"/>
  <c r="I2260" i="5" s="1"/>
  <c r="M2261" i="2"/>
  <c r="H2261" i="2" s="1"/>
  <c r="I2261" i="5" s="1"/>
  <c r="M2262" i="2"/>
  <c r="H2262" i="2" s="1"/>
  <c r="I2262" i="5" s="1"/>
  <c r="M2263" i="2"/>
  <c r="H2263" i="2" s="1"/>
  <c r="I2263" i="5" s="1"/>
  <c r="M2264" i="2"/>
  <c r="H2264" i="2" s="1"/>
  <c r="I2264" i="5" s="1"/>
  <c r="M2265" i="2"/>
  <c r="H2265" i="2" s="1"/>
  <c r="I2265" i="5" s="1"/>
  <c r="M2266" i="2"/>
  <c r="H2266" i="2" s="1"/>
  <c r="I2266" i="5" s="1"/>
  <c r="M2267" i="2"/>
  <c r="H2267" i="2" s="1"/>
  <c r="I2267" i="5" s="1"/>
  <c r="M2268" i="2"/>
  <c r="H2268" i="2" s="1"/>
  <c r="I2268" i="5" s="1"/>
  <c r="M2269" i="2"/>
  <c r="H2269" i="2" s="1"/>
  <c r="I2269" i="5" s="1"/>
  <c r="M2270" i="2"/>
  <c r="H2270" i="2" s="1"/>
  <c r="I2270" i="5" s="1"/>
  <c r="M2271" i="2"/>
  <c r="H2271" i="2" s="1"/>
  <c r="I2271" i="5" s="1"/>
  <c r="M2272" i="2"/>
  <c r="H2272" i="2" s="1"/>
  <c r="I2272" i="5" s="1"/>
  <c r="M2273" i="2"/>
  <c r="H2273" i="2" s="1"/>
  <c r="I2273" i="5" s="1"/>
  <c r="M2274" i="2"/>
  <c r="H2274" i="2" s="1"/>
  <c r="I2274" i="5" s="1"/>
  <c r="M2275" i="2"/>
  <c r="H2275" i="2" s="1"/>
  <c r="I2275" i="5" s="1"/>
  <c r="M2276" i="2"/>
  <c r="H2276" i="2" s="1"/>
  <c r="I2276" i="5" s="1"/>
  <c r="M2277" i="2"/>
  <c r="H2277" i="2" s="1"/>
  <c r="I2277" i="5" s="1"/>
  <c r="M2278" i="2"/>
  <c r="H2278" i="2" s="1"/>
  <c r="I2278" i="5" s="1"/>
  <c r="M2279" i="2"/>
  <c r="H2279" i="2" s="1"/>
  <c r="I2279" i="5" s="1"/>
  <c r="M2280" i="2"/>
  <c r="H2280" i="2" s="1"/>
  <c r="I2280" i="5" s="1"/>
  <c r="M2281" i="2"/>
  <c r="H2281" i="2" s="1"/>
  <c r="I2281" i="5" s="1"/>
  <c r="M2282" i="2"/>
  <c r="H2282" i="2" s="1"/>
  <c r="I2282" i="5" s="1"/>
  <c r="M2283" i="2"/>
  <c r="H2283" i="2" s="1"/>
  <c r="I2283" i="5" s="1"/>
  <c r="M2284" i="2"/>
  <c r="H2284" i="2" s="1"/>
  <c r="I2284" i="5" s="1"/>
  <c r="M2285" i="2"/>
  <c r="H2285" i="2" s="1"/>
  <c r="I2285" i="5" s="1"/>
  <c r="M2286" i="2"/>
  <c r="H2286" i="2" s="1"/>
  <c r="I2286" i="5" s="1"/>
  <c r="M2287" i="2"/>
  <c r="H2287" i="2" s="1"/>
  <c r="I2287" i="5" s="1"/>
  <c r="M2288" i="2"/>
  <c r="H2288" i="2" s="1"/>
  <c r="I2288" i="5" s="1"/>
  <c r="M2289" i="2"/>
  <c r="H2289" i="2" s="1"/>
  <c r="I2289" i="5" s="1"/>
  <c r="M2290" i="2"/>
  <c r="H2290" i="2" s="1"/>
  <c r="I2290" i="5" s="1"/>
  <c r="M2291" i="2"/>
  <c r="H2291" i="2" s="1"/>
  <c r="I2291" i="5" s="1"/>
  <c r="M2292" i="2"/>
  <c r="H2292" i="2" s="1"/>
  <c r="I2292" i="5" s="1"/>
  <c r="M2293" i="2"/>
  <c r="H2293" i="2" s="1"/>
  <c r="I2293" i="5" s="1"/>
  <c r="M2294" i="2"/>
  <c r="H2294" i="2" s="1"/>
  <c r="I2294" i="5" s="1"/>
  <c r="M2295" i="2"/>
  <c r="H2295" i="2" s="1"/>
  <c r="I2295" i="5" s="1"/>
  <c r="M2296" i="2"/>
  <c r="H2296" i="2" s="1"/>
  <c r="I2296" i="5" s="1"/>
  <c r="M2297" i="2"/>
  <c r="H2297" i="2" s="1"/>
  <c r="I2297" i="5" s="1"/>
  <c r="M2298" i="2"/>
  <c r="H2298" i="2" s="1"/>
  <c r="I2298" i="5" s="1"/>
  <c r="M2299" i="2"/>
  <c r="H2299" i="2" s="1"/>
  <c r="I2299" i="5" s="1"/>
  <c r="M2300" i="2"/>
  <c r="H2300" i="2" s="1"/>
  <c r="I2300" i="5" s="1"/>
  <c r="M2301" i="2"/>
  <c r="H2301" i="2" s="1"/>
  <c r="I2301" i="5" s="1"/>
  <c r="M2302" i="2"/>
  <c r="H2302" i="2" s="1"/>
  <c r="I2302" i="5" s="1"/>
  <c r="M2303" i="2"/>
  <c r="H2303" i="2" s="1"/>
  <c r="I2303" i="5" s="1"/>
  <c r="M2304" i="2"/>
  <c r="H2304" i="2" s="1"/>
  <c r="I2304" i="5" s="1"/>
  <c r="M2305" i="2"/>
  <c r="H2305" i="2" s="1"/>
  <c r="I2305" i="5" s="1"/>
  <c r="M2306" i="2"/>
  <c r="H2306" i="2" s="1"/>
  <c r="I2306" i="5" s="1"/>
  <c r="M2307" i="2"/>
  <c r="H2307" i="2" s="1"/>
  <c r="I2307" i="5" s="1"/>
  <c r="M2308" i="2"/>
  <c r="H2308" i="2" s="1"/>
  <c r="I2308" i="5" s="1"/>
  <c r="M2309" i="2"/>
  <c r="H2309" i="2" s="1"/>
  <c r="I2309" i="5" s="1"/>
  <c r="M2310" i="2"/>
  <c r="H2310" i="2" s="1"/>
  <c r="I2310" i="5" s="1"/>
  <c r="M2311" i="2"/>
  <c r="H2311" i="2" s="1"/>
  <c r="I2311" i="5" s="1"/>
  <c r="M2312" i="2"/>
  <c r="H2312" i="2" s="1"/>
  <c r="I2312" i="5" s="1"/>
  <c r="M2313" i="2"/>
  <c r="H2313" i="2" s="1"/>
  <c r="I2313" i="5" s="1"/>
  <c r="M2314" i="2"/>
  <c r="H2314" i="2" s="1"/>
  <c r="I2314" i="5" s="1"/>
  <c r="M2315" i="2"/>
  <c r="H2315" i="2" s="1"/>
  <c r="I2315" i="5" s="1"/>
  <c r="M2316" i="2"/>
  <c r="H2316" i="2" s="1"/>
  <c r="I2316" i="5" s="1"/>
  <c r="M2317" i="2"/>
  <c r="H2317" i="2" s="1"/>
  <c r="I2317" i="5" s="1"/>
  <c r="M2318" i="2"/>
  <c r="H2318" i="2" s="1"/>
  <c r="I2318" i="5" s="1"/>
  <c r="M2319" i="2"/>
  <c r="H2319" i="2" s="1"/>
  <c r="I2319" i="5" s="1"/>
  <c r="M2320" i="2"/>
  <c r="H2320" i="2" s="1"/>
  <c r="I2320" i="5" s="1"/>
  <c r="M2321" i="2"/>
  <c r="H2321" i="2" s="1"/>
  <c r="I2321" i="5" s="1"/>
  <c r="M2322" i="2"/>
  <c r="H2322" i="2" s="1"/>
  <c r="I2322" i="5" s="1"/>
  <c r="M2323" i="2"/>
  <c r="H2323" i="2" s="1"/>
  <c r="I2323" i="5" s="1"/>
  <c r="M2324" i="2"/>
  <c r="H2324" i="2" s="1"/>
  <c r="I2324" i="5" s="1"/>
  <c r="M2325" i="2"/>
  <c r="H2325" i="2" s="1"/>
  <c r="I2325" i="5" s="1"/>
  <c r="M2326" i="2"/>
  <c r="H2326" i="2" s="1"/>
  <c r="I2326" i="5" s="1"/>
  <c r="M2327" i="2"/>
  <c r="H2327" i="2" s="1"/>
  <c r="I2327" i="5" s="1"/>
  <c r="M2328" i="2"/>
  <c r="H2328" i="2" s="1"/>
  <c r="I2328" i="5" s="1"/>
  <c r="M2329" i="2"/>
  <c r="H2329" i="2" s="1"/>
  <c r="I2329" i="5" s="1"/>
  <c r="M2330" i="2"/>
  <c r="H2330" i="2" s="1"/>
  <c r="I2330" i="5" s="1"/>
  <c r="M2331" i="2"/>
  <c r="H2331" i="2" s="1"/>
  <c r="I2331" i="5" s="1"/>
  <c r="M2332" i="2"/>
  <c r="H2332" i="2" s="1"/>
  <c r="I2332" i="5" s="1"/>
  <c r="M2333" i="2"/>
  <c r="H2333" i="2" s="1"/>
  <c r="I2333" i="5" s="1"/>
  <c r="M2334" i="2"/>
  <c r="H2334" i="2" s="1"/>
  <c r="I2334" i="5" s="1"/>
  <c r="M2335" i="2"/>
  <c r="H2335" i="2" s="1"/>
  <c r="I2335" i="5" s="1"/>
  <c r="M2336" i="2"/>
  <c r="H2336" i="2" s="1"/>
  <c r="I2336" i="5" s="1"/>
  <c r="M3" i="2"/>
  <c r="H3" i="2" s="1"/>
  <c r="I3" i="5" s="1"/>
  <c r="D2" i="1"/>
  <c r="E2" i="1" s="1"/>
  <c r="M2336" i="5" s="1"/>
  <c r="K2" i="1"/>
  <c r="P2336" i="5" s="1"/>
  <c r="K3" i="1"/>
  <c r="P2335" i="5" s="1"/>
  <c r="K4" i="1"/>
  <c r="P2334" i="5" s="1"/>
  <c r="K5" i="1"/>
  <c r="P2333" i="5" s="1"/>
  <c r="K6" i="1"/>
  <c r="P2332" i="5" s="1"/>
  <c r="K7" i="1"/>
  <c r="P2331" i="5" s="1"/>
  <c r="K8" i="1"/>
  <c r="P2330" i="5" s="1"/>
  <c r="K9" i="1"/>
  <c r="P2329" i="5" s="1"/>
  <c r="K10" i="1"/>
  <c r="P2328" i="5" s="1"/>
  <c r="K11" i="1"/>
  <c r="P2327" i="5" s="1"/>
  <c r="K12" i="1"/>
  <c r="P2326" i="5" s="1"/>
  <c r="K13" i="1"/>
  <c r="P2325" i="5" s="1"/>
  <c r="K14" i="1"/>
  <c r="P2324" i="5" s="1"/>
  <c r="K15" i="1"/>
  <c r="P2323" i="5" s="1"/>
  <c r="K16" i="1"/>
  <c r="P2322" i="5" s="1"/>
  <c r="K17" i="1"/>
  <c r="P2321" i="5" s="1"/>
  <c r="K18" i="1"/>
  <c r="P2320" i="5" s="1"/>
  <c r="K19" i="1"/>
  <c r="P2319" i="5" s="1"/>
  <c r="K20" i="1"/>
  <c r="P2318" i="5" s="1"/>
  <c r="K21" i="1"/>
  <c r="P2317" i="5" s="1"/>
  <c r="K22" i="1"/>
  <c r="P2316" i="5" s="1"/>
  <c r="K23" i="1"/>
  <c r="P2315" i="5" s="1"/>
  <c r="K24" i="1"/>
  <c r="P2314" i="5" s="1"/>
  <c r="K25" i="1"/>
  <c r="P2313" i="5" s="1"/>
  <c r="K26" i="1"/>
  <c r="P2312" i="5" s="1"/>
  <c r="K27" i="1"/>
  <c r="P2311" i="5" s="1"/>
  <c r="K28" i="1"/>
  <c r="P2310" i="5" s="1"/>
  <c r="K29" i="1"/>
  <c r="P2309" i="5" s="1"/>
  <c r="K30" i="1"/>
  <c r="P2308" i="5" s="1"/>
  <c r="K31" i="1"/>
  <c r="P2307" i="5" s="1"/>
  <c r="K32" i="1"/>
  <c r="P2306" i="5" s="1"/>
  <c r="K33" i="1"/>
  <c r="P2305" i="5" s="1"/>
  <c r="K34" i="1"/>
  <c r="P2304" i="5" s="1"/>
  <c r="K35" i="1"/>
  <c r="P2303" i="5" s="1"/>
  <c r="K36" i="1"/>
  <c r="P2302" i="5" s="1"/>
  <c r="K37" i="1"/>
  <c r="P2301" i="5" s="1"/>
  <c r="K38" i="1"/>
  <c r="P2300" i="5" s="1"/>
  <c r="K39" i="1"/>
  <c r="P2299" i="5" s="1"/>
  <c r="K40" i="1"/>
  <c r="P2298" i="5" s="1"/>
  <c r="K41" i="1"/>
  <c r="P2297" i="5" s="1"/>
  <c r="K42" i="1"/>
  <c r="P2296" i="5" s="1"/>
  <c r="K43" i="1"/>
  <c r="P2295" i="5" s="1"/>
  <c r="K44" i="1"/>
  <c r="P2294" i="5" s="1"/>
  <c r="K45" i="1"/>
  <c r="P2293" i="5" s="1"/>
  <c r="K46" i="1"/>
  <c r="P2292" i="5" s="1"/>
  <c r="K47" i="1"/>
  <c r="K48" i="1"/>
  <c r="P2291" i="5" s="1"/>
  <c r="K49" i="1"/>
  <c r="P2290" i="5" s="1"/>
  <c r="K50" i="1"/>
  <c r="P2289" i="5" s="1"/>
  <c r="K51" i="1"/>
  <c r="P2288" i="5" s="1"/>
  <c r="K52" i="1"/>
  <c r="P2287" i="5" s="1"/>
  <c r="K53" i="1"/>
  <c r="P2286" i="5" s="1"/>
  <c r="K54" i="1"/>
  <c r="P2285" i="5" s="1"/>
  <c r="K55" i="1"/>
  <c r="P2284" i="5" s="1"/>
  <c r="K56" i="1"/>
  <c r="P2283" i="5" s="1"/>
  <c r="K57" i="1"/>
  <c r="P2282" i="5" s="1"/>
  <c r="K58" i="1"/>
  <c r="P2281" i="5" s="1"/>
  <c r="K59" i="1"/>
  <c r="P2280" i="5" s="1"/>
  <c r="K60" i="1"/>
  <c r="P2279" i="5" s="1"/>
  <c r="K61" i="1"/>
  <c r="P2278" i="5" s="1"/>
  <c r="K62" i="1"/>
  <c r="P2277" i="5" s="1"/>
  <c r="K63" i="1"/>
  <c r="P2276" i="5" s="1"/>
  <c r="K64" i="1"/>
  <c r="P2275" i="5" s="1"/>
  <c r="K65" i="1"/>
  <c r="P2274" i="5" s="1"/>
  <c r="K66" i="1"/>
  <c r="P2273" i="5" s="1"/>
  <c r="K67" i="1"/>
  <c r="P2272" i="5" s="1"/>
  <c r="K68" i="1"/>
  <c r="P2271" i="5" s="1"/>
  <c r="K69" i="1"/>
  <c r="P2270" i="5" s="1"/>
  <c r="K70" i="1"/>
  <c r="P2269" i="5" s="1"/>
  <c r="K71" i="1"/>
  <c r="P2268" i="5" s="1"/>
  <c r="K72" i="1"/>
  <c r="P2267" i="5" s="1"/>
  <c r="K73" i="1"/>
  <c r="P2266" i="5" s="1"/>
  <c r="K74" i="1"/>
  <c r="P2265" i="5" s="1"/>
  <c r="K75" i="1"/>
  <c r="P2264" i="5" s="1"/>
  <c r="K76" i="1"/>
  <c r="P2263" i="5" s="1"/>
  <c r="K77" i="1"/>
  <c r="P2262" i="5" s="1"/>
  <c r="K78" i="1"/>
  <c r="P2261" i="5" s="1"/>
  <c r="K79" i="1"/>
  <c r="P2260" i="5" s="1"/>
  <c r="K80" i="1"/>
  <c r="P2259" i="5" s="1"/>
  <c r="K81" i="1"/>
  <c r="P2258" i="5" s="1"/>
  <c r="K82" i="1"/>
  <c r="P2257" i="5" s="1"/>
  <c r="K83" i="1"/>
  <c r="P2256" i="5" s="1"/>
  <c r="K84" i="1"/>
  <c r="P2255" i="5" s="1"/>
  <c r="K85" i="1"/>
  <c r="P2254" i="5" s="1"/>
  <c r="K86" i="1"/>
  <c r="P2253" i="5" s="1"/>
  <c r="K87" i="1"/>
  <c r="P2252" i="5" s="1"/>
  <c r="K88" i="1"/>
  <c r="P2251" i="5" s="1"/>
  <c r="K89" i="1"/>
  <c r="P2250" i="5" s="1"/>
  <c r="K90" i="1"/>
  <c r="P2249" i="5" s="1"/>
  <c r="K91" i="1"/>
  <c r="P2248" i="5" s="1"/>
  <c r="K92" i="1"/>
  <c r="P2247" i="5" s="1"/>
  <c r="K93" i="1"/>
  <c r="P2246" i="5" s="1"/>
  <c r="K94" i="1"/>
  <c r="P2245" i="5" s="1"/>
  <c r="K95" i="1"/>
  <c r="P2244" i="5" s="1"/>
  <c r="K96" i="1"/>
  <c r="P2243" i="5" s="1"/>
  <c r="K97" i="1"/>
  <c r="P2242" i="5" s="1"/>
  <c r="K98" i="1"/>
  <c r="P2241" i="5" s="1"/>
  <c r="K99" i="1"/>
  <c r="P2240" i="5" s="1"/>
  <c r="K100" i="1"/>
  <c r="P2239" i="5" s="1"/>
  <c r="K101" i="1"/>
  <c r="P2238" i="5" s="1"/>
  <c r="K102" i="1"/>
  <c r="P2237" i="5" s="1"/>
  <c r="K103" i="1"/>
  <c r="P2236" i="5" s="1"/>
  <c r="K104" i="1"/>
  <c r="P2235" i="5" s="1"/>
  <c r="K105" i="1"/>
  <c r="P2234" i="5" s="1"/>
  <c r="K106" i="1"/>
  <c r="P2233" i="5" s="1"/>
  <c r="K107" i="1"/>
  <c r="P2232" i="5" s="1"/>
  <c r="K108" i="1"/>
  <c r="P2231" i="5" s="1"/>
  <c r="K109" i="1"/>
  <c r="P2230" i="5" s="1"/>
  <c r="K110" i="1"/>
  <c r="P2229" i="5" s="1"/>
  <c r="K111" i="1"/>
  <c r="P2228" i="5" s="1"/>
  <c r="K112" i="1"/>
  <c r="P2227" i="5" s="1"/>
  <c r="K113" i="1"/>
  <c r="P2226" i="5" s="1"/>
  <c r="K114" i="1"/>
  <c r="P2225" i="5" s="1"/>
  <c r="K115" i="1"/>
  <c r="P2224" i="5" s="1"/>
  <c r="K116" i="1"/>
  <c r="P2223" i="5" s="1"/>
  <c r="K117" i="1"/>
  <c r="P2222" i="5" s="1"/>
  <c r="K118" i="1"/>
  <c r="P2221" i="5" s="1"/>
  <c r="K119" i="1"/>
  <c r="P2220" i="5" s="1"/>
  <c r="K120" i="1"/>
  <c r="P2219" i="5" s="1"/>
  <c r="K121" i="1"/>
  <c r="P2218" i="5" s="1"/>
  <c r="K122" i="1"/>
  <c r="P2217" i="5" s="1"/>
  <c r="K123" i="1"/>
  <c r="P2216" i="5" s="1"/>
  <c r="K124" i="1"/>
  <c r="P2215" i="5" s="1"/>
  <c r="K125" i="1"/>
  <c r="P2214" i="5" s="1"/>
  <c r="K126" i="1"/>
  <c r="P2213" i="5" s="1"/>
  <c r="K127" i="1"/>
  <c r="P2212" i="5" s="1"/>
  <c r="K128" i="1"/>
  <c r="P2211" i="5" s="1"/>
  <c r="K129" i="1"/>
  <c r="P2210" i="5" s="1"/>
  <c r="K130" i="1"/>
  <c r="P2209" i="5" s="1"/>
  <c r="K131" i="1"/>
  <c r="P2208" i="5" s="1"/>
  <c r="K132" i="1"/>
  <c r="P2207" i="5" s="1"/>
  <c r="K133" i="1"/>
  <c r="P2206" i="5" s="1"/>
  <c r="K134" i="1"/>
  <c r="P2205" i="5" s="1"/>
  <c r="K135" i="1"/>
  <c r="P2204" i="5" s="1"/>
  <c r="K136" i="1"/>
  <c r="P2203" i="5" s="1"/>
  <c r="K137" i="1"/>
  <c r="P2202" i="5" s="1"/>
  <c r="K138" i="1"/>
  <c r="P2201" i="5" s="1"/>
  <c r="K139" i="1"/>
  <c r="P2200" i="5" s="1"/>
  <c r="K140" i="1"/>
  <c r="P2199" i="5" s="1"/>
  <c r="K141" i="1"/>
  <c r="P2198" i="5" s="1"/>
  <c r="K142" i="1"/>
  <c r="P2197" i="5" s="1"/>
  <c r="K143" i="1"/>
  <c r="P2196" i="5" s="1"/>
  <c r="K144" i="1"/>
  <c r="P2195" i="5" s="1"/>
  <c r="K145" i="1"/>
  <c r="P2194" i="5" s="1"/>
  <c r="K146" i="1"/>
  <c r="P2193" i="5" s="1"/>
  <c r="K147" i="1"/>
  <c r="P2192" i="5" s="1"/>
  <c r="K148" i="1"/>
  <c r="P2191" i="5" s="1"/>
  <c r="K149" i="1"/>
  <c r="P2190" i="5" s="1"/>
  <c r="K150" i="1"/>
  <c r="P2189" i="5" s="1"/>
  <c r="K151" i="1"/>
  <c r="P2188" i="5" s="1"/>
  <c r="K152" i="1"/>
  <c r="P2187" i="5" s="1"/>
  <c r="K153" i="1"/>
  <c r="P2186" i="5" s="1"/>
  <c r="K154" i="1"/>
  <c r="P2185" i="5" s="1"/>
  <c r="K155" i="1"/>
  <c r="P2184" i="5" s="1"/>
  <c r="K156" i="1"/>
  <c r="P2183" i="5" s="1"/>
  <c r="K157" i="1"/>
  <c r="P2182" i="5" s="1"/>
  <c r="K158" i="1"/>
  <c r="P2181" i="5" s="1"/>
  <c r="K159" i="1"/>
  <c r="P2180" i="5" s="1"/>
  <c r="K160" i="1"/>
  <c r="P2179" i="5" s="1"/>
  <c r="K161" i="1"/>
  <c r="P2178" i="5" s="1"/>
  <c r="K162" i="1"/>
  <c r="P2177" i="5" s="1"/>
  <c r="K163" i="1"/>
  <c r="P2176" i="5" s="1"/>
  <c r="K164" i="1"/>
  <c r="P2175" i="5" s="1"/>
  <c r="K165" i="1"/>
  <c r="P2174" i="5" s="1"/>
  <c r="K166" i="1"/>
  <c r="P2173" i="5" s="1"/>
  <c r="K167" i="1"/>
  <c r="P2172" i="5" s="1"/>
  <c r="K168" i="1"/>
  <c r="P2171" i="5" s="1"/>
  <c r="K169" i="1"/>
  <c r="P2170" i="5" s="1"/>
  <c r="K170" i="1"/>
  <c r="P2169" i="5" s="1"/>
  <c r="K171" i="1"/>
  <c r="P2168" i="5" s="1"/>
  <c r="K172" i="1"/>
  <c r="P2167" i="5" s="1"/>
  <c r="K173" i="1"/>
  <c r="P2166" i="5" s="1"/>
  <c r="K174" i="1"/>
  <c r="P2165" i="5" s="1"/>
  <c r="K175" i="1"/>
  <c r="P2164" i="5" s="1"/>
  <c r="K176" i="1"/>
  <c r="P2163" i="5" s="1"/>
  <c r="K177" i="1"/>
  <c r="P2162" i="5" s="1"/>
  <c r="K178" i="1"/>
  <c r="P2161" i="5" s="1"/>
  <c r="K179" i="1"/>
  <c r="P2160" i="5" s="1"/>
  <c r="K180" i="1"/>
  <c r="P2159" i="5" s="1"/>
  <c r="K181" i="1"/>
  <c r="P2158" i="5" s="1"/>
  <c r="K182" i="1"/>
  <c r="P2157" i="5" s="1"/>
  <c r="K183" i="1"/>
  <c r="P2156" i="5" s="1"/>
  <c r="K184" i="1"/>
  <c r="P2155" i="5" s="1"/>
  <c r="K185" i="1"/>
  <c r="P2154" i="5" s="1"/>
  <c r="K186" i="1"/>
  <c r="P2153" i="5" s="1"/>
  <c r="K187" i="1"/>
  <c r="P2152" i="5" s="1"/>
  <c r="K188" i="1"/>
  <c r="P2151" i="5" s="1"/>
  <c r="K189" i="1"/>
  <c r="P2150" i="5" s="1"/>
  <c r="K190" i="1"/>
  <c r="P2149" i="5" s="1"/>
  <c r="K191" i="1"/>
  <c r="P2148" i="5" s="1"/>
  <c r="K192" i="1"/>
  <c r="P2147" i="5" s="1"/>
  <c r="K193" i="1"/>
  <c r="P2146" i="5" s="1"/>
  <c r="K194" i="1"/>
  <c r="P2145" i="5" s="1"/>
  <c r="K195" i="1"/>
  <c r="P2144" i="5" s="1"/>
  <c r="K196" i="1"/>
  <c r="P2143" i="5" s="1"/>
  <c r="K197" i="1"/>
  <c r="P2142" i="5" s="1"/>
  <c r="K198" i="1"/>
  <c r="P2141" i="5" s="1"/>
  <c r="K199" i="1"/>
  <c r="P2140" i="5" s="1"/>
  <c r="K200" i="1"/>
  <c r="P2139" i="5" s="1"/>
  <c r="K201" i="1"/>
  <c r="P2138" i="5" s="1"/>
  <c r="K202" i="1"/>
  <c r="P2137" i="5" s="1"/>
  <c r="K203" i="1"/>
  <c r="P2136" i="5" s="1"/>
  <c r="K204" i="1"/>
  <c r="P2135" i="5" s="1"/>
  <c r="K205" i="1"/>
  <c r="P2134" i="5" s="1"/>
  <c r="K206" i="1"/>
  <c r="P2133" i="5" s="1"/>
  <c r="K207" i="1"/>
  <c r="P2132" i="5" s="1"/>
  <c r="K208" i="1"/>
  <c r="P2131" i="5" s="1"/>
  <c r="K209" i="1"/>
  <c r="P2130" i="5" s="1"/>
  <c r="K210" i="1"/>
  <c r="P2129" i="5" s="1"/>
  <c r="K211" i="1"/>
  <c r="P2128" i="5" s="1"/>
  <c r="K212" i="1"/>
  <c r="P2127" i="5" s="1"/>
  <c r="K213" i="1"/>
  <c r="P2126" i="5" s="1"/>
  <c r="K214" i="1"/>
  <c r="P2125" i="5" s="1"/>
  <c r="K215" i="1"/>
  <c r="P2124" i="5" s="1"/>
  <c r="K216" i="1"/>
  <c r="P2123" i="5" s="1"/>
  <c r="K217" i="1"/>
  <c r="P2122" i="5" s="1"/>
  <c r="K218" i="1"/>
  <c r="P2121" i="5" s="1"/>
  <c r="K219" i="1"/>
  <c r="P2120" i="5" s="1"/>
  <c r="K220" i="1"/>
  <c r="P2119" i="5" s="1"/>
  <c r="K221" i="1"/>
  <c r="P2118" i="5" s="1"/>
  <c r="K222" i="1"/>
  <c r="P2117" i="5" s="1"/>
  <c r="K223" i="1"/>
  <c r="P2116" i="5" s="1"/>
  <c r="K224" i="1"/>
  <c r="P2115" i="5" s="1"/>
  <c r="K225" i="1"/>
  <c r="P2114" i="5" s="1"/>
  <c r="K226" i="1"/>
  <c r="P2113" i="5" s="1"/>
  <c r="K227" i="1"/>
  <c r="P2112" i="5" s="1"/>
  <c r="K228" i="1"/>
  <c r="P2111" i="5" s="1"/>
  <c r="K229" i="1"/>
  <c r="P2110" i="5" s="1"/>
  <c r="K230" i="1"/>
  <c r="P2109" i="5" s="1"/>
  <c r="K231" i="1"/>
  <c r="P2108" i="5" s="1"/>
  <c r="K232" i="1"/>
  <c r="P2107" i="5" s="1"/>
  <c r="K233" i="1"/>
  <c r="P2106" i="5" s="1"/>
  <c r="K234" i="1"/>
  <c r="P2105" i="5" s="1"/>
  <c r="K235" i="1"/>
  <c r="P2104" i="5" s="1"/>
  <c r="K236" i="1"/>
  <c r="P2103" i="5" s="1"/>
  <c r="K237" i="1"/>
  <c r="P2102" i="5" s="1"/>
  <c r="K238" i="1"/>
  <c r="P2101" i="5" s="1"/>
  <c r="K239" i="1"/>
  <c r="P2100" i="5" s="1"/>
  <c r="K240" i="1"/>
  <c r="P2099" i="5" s="1"/>
  <c r="K241" i="1"/>
  <c r="P2098" i="5" s="1"/>
  <c r="K242" i="1"/>
  <c r="P2097" i="5" s="1"/>
  <c r="K243" i="1"/>
  <c r="P2096" i="5" s="1"/>
  <c r="K244" i="1"/>
  <c r="P2095" i="5" s="1"/>
  <c r="K245" i="1"/>
  <c r="P2094" i="5" s="1"/>
  <c r="K246" i="1"/>
  <c r="P2093" i="5" s="1"/>
  <c r="K247" i="1"/>
  <c r="P2092" i="5" s="1"/>
  <c r="K248" i="1"/>
  <c r="P2091" i="5" s="1"/>
  <c r="K249" i="1"/>
  <c r="P2090" i="5" s="1"/>
  <c r="K250" i="1"/>
  <c r="P2089" i="5" s="1"/>
  <c r="K251" i="1"/>
  <c r="P2088" i="5" s="1"/>
  <c r="K252" i="1"/>
  <c r="P2087" i="5" s="1"/>
  <c r="K253" i="1"/>
  <c r="P2086" i="5" s="1"/>
  <c r="K254" i="1"/>
  <c r="P2085" i="5" s="1"/>
  <c r="K255" i="1"/>
  <c r="P2084" i="5" s="1"/>
  <c r="K256" i="1"/>
  <c r="P2083" i="5" s="1"/>
  <c r="K257" i="1"/>
  <c r="P2082" i="5" s="1"/>
  <c r="K258" i="1"/>
  <c r="P2081" i="5" s="1"/>
  <c r="K259" i="1"/>
  <c r="P2080" i="5" s="1"/>
  <c r="K260" i="1"/>
  <c r="P2079" i="5" s="1"/>
  <c r="K261" i="1"/>
  <c r="P2078" i="5" s="1"/>
  <c r="K262" i="1"/>
  <c r="P2077" i="5" s="1"/>
  <c r="K263" i="1"/>
  <c r="P2076" i="5" s="1"/>
  <c r="K264" i="1"/>
  <c r="P2075" i="5" s="1"/>
  <c r="K265" i="1"/>
  <c r="P2074" i="5" s="1"/>
  <c r="K266" i="1"/>
  <c r="P2073" i="5" s="1"/>
  <c r="K267" i="1"/>
  <c r="P2072" i="5" s="1"/>
  <c r="K268" i="1"/>
  <c r="P2071" i="5" s="1"/>
  <c r="K269" i="1"/>
  <c r="P2070" i="5" s="1"/>
  <c r="K270" i="1"/>
  <c r="P2069" i="5" s="1"/>
  <c r="K271" i="1"/>
  <c r="P2068" i="5" s="1"/>
  <c r="K272" i="1"/>
  <c r="P2067" i="5" s="1"/>
  <c r="K273" i="1"/>
  <c r="P2066" i="5" s="1"/>
  <c r="K274" i="1"/>
  <c r="P2065" i="5" s="1"/>
  <c r="K275" i="1"/>
  <c r="P2064" i="5" s="1"/>
  <c r="K276" i="1"/>
  <c r="P2063" i="5" s="1"/>
  <c r="K277" i="1"/>
  <c r="P2062" i="5" s="1"/>
  <c r="K278" i="1"/>
  <c r="P2061" i="5" s="1"/>
  <c r="K279" i="1"/>
  <c r="P2060" i="5" s="1"/>
  <c r="K280" i="1"/>
  <c r="P2059" i="5" s="1"/>
  <c r="K281" i="1"/>
  <c r="P2058" i="5" s="1"/>
  <c r="K282" i="1"/>
  <c r="P2057" i="5" s="1"/>
  <c r="K283" i="1"/>
  <c r="P2056" i="5" s="1"/>
  <c r="K284" i="1"/>
  <c r="P2055" i="5" s="1"/>
  <c r="K285" i="1"/>
  <c r="P2054" i="5" s="1"/>
  <c r="K286" i="1"/>
  <c r="P2053" i="5" s="1"/>
  <c r="K287" i="1"/>
  <c r="P2052" i="5" s="1"/>
  <c r="K288" i="1"/>
  <c r="P2051" i="5" s="1"/>
  <c r="K289" i="1"/>
  <c r="P2050" i="5" s="1"/>
  <c r="K290" i="1"/>
  <c r="P2049" i="5" s="1"/>
  <c r="K291" i="1"/>
  <c r="P2048" i="5" s="1"/>
  <c r="K292" i="1"/>
  <c r="P2047" i="5" s="1"/>
  <c r="K293" i="1"/>
  <c r="P2046" i="5" s="1"/>
  <c r="K294" i="1"/>
  <c r="P2045" i="5" s="1"/>
  <c r="K295" i="1"/>
  <c r="P2044" i="5" s="1"/>
  <c r="K296" i="1"/>
  <c r="K297" i="1"/>
  <c r="P2043" i="5" s="1"/>
  <c r="K298" i="1"/>
  <c r="P2042" i="5" s="1"/>
  <c r="K299" i="1"/>
  <c r="P2041" i="5" s="1"/>
  <c r="K300" i="1"/>
  <c r="P2040" i="5" s="1"/>
  <c r="K301" i="1"/>
  <c r="P2039" i="5" s="1"/>
  <c r="K302" i="1"/>
  <c r="P2038" i="5" s="1"/>
  <c r="K303" i="1"/>
  <c r="P2037" i="5" s="1"/>
  <c r="K304" i="1"/>
  <c r="P2036" i="5" s="1"/>
  <c r="K305" i="1"/>
  <c r="P2035" i="5" s="1"/>
  <c r="K306" i="1"/>
  <c r="P2034" i="5" s="1"/>
  <c r="K307" i="1"/>
  <c r="P2033" i="5" s="1"/>
  <c r="K308" i="1"/>
  <c r="P2032" i="5" s="1"/>
  <c r="K309" i="1"/>
  <c r="P2031" i="5" s="1"/>
  <c r="K310" i="1"/>
  <c r="P2030" i="5" s="1"/>
  <c r="K311" i="1"/>
  <c r="P2029" i="5" s="1"/>
  <c r="K312" i="1"/>
  <c r="P2028" i="5" s="1"/>
  <c r="K313" i="1"/>
  <c r="P2027" i="5" s="1"/>
  <c r="K314" i="1"/>
  <c r="P2026" i="5" s="1"/>
  <c r="K315" i="1"/>
  <c r="P2025" i="5" s="1"/>
  <c r="K316" i="1"/>
  <c r="P2024" i="5" s="1"/>
  <c r="K317" i="1"/>
  <c r="P2023" i="5" s="1"/>
  <c r="K318" i="1"/>
  <c r="P2022" i="5" s="1"/>
  <c r="K319" i="1"/>
  <c r="P2021" i="5" s="1"/>
  <c r="K320" i="1"/>
  <c r="P2020" i="5" s="1"/>
  <c r="K321" i="1"/>
  <c r="P2019" i="5" s="1"/>
  <c r="K322" i="1"/>
  <c r="P2018" i="5" s="1"/>
  <c r="K323" i="1"/>
  <c r="P2017" i="5" s="1"/>
  <c r="K324" i="1"/>
  <c r="P2016" i="5" s="1"/>
  <c r="K325" i="1"/>
  <c r="P2015" i="5" s="1"/>
  <c r="K326" i="1"/>
  <c r="P2014" i="5" s="1"/>
  <c r="K327" i="1"/>
  <c r="P2013" i="5" s="1"/>
  <c r="K328" i="1"/>
  <c r="P2012" i="5" s="1"/>
  <c r="K329" i="1"/>
  <c r="P2011" i="5" s="1"/>
  <c r="K330" i="1"/>
  <c r="P2010" i="5" s="1"/>
  <c r="K331" i="1"/>
  <c r="P2009" i="5" s="1"/>
  <c r="K332" i="1"/>
  <c r="P2008" i="5" s="1"/>
  <c r="K333" i="1"/>
  <c r="P2007" i="5" s="1"/>
  <c r="K334" i="1"/>
  <c r="P2006" i="5" s="1"/>
  <c r="K335" i="1"/>
  <c r="P2005" i="5" s="1"/>
  <c r="K336" i="1"/>
  <c r="P2004" i="5" s="1"/>
  <c r="K337" i="1"/>
  <c r="P2003" i="5" s="1"/>
  <c r="K338" i="1"/>
  <c r="P2002" i="5" s="1"/>
  <c r="K339" i="1"/>
  <c r="P2001" i="5" s="1"/>
  <c r="K340" i="1"/>
  <c r="P2000" i="5" s="1"/>
  <c r="K341" i="1"/>
  <c r="P1999" i="5" s="1"/>
  <c r="K342" i="1"/>
  <c r="P1998" i="5" s="1"/>
  <c r="K343" i="1"/>
  <c r="P1997" i="5" s="1"/>
  <c r="K344" i="1"/>
  <c r="P1996" i="5" s="1"/>
  <c r="K345" i="1"/>
  <c r="P1995" i="5" s="1"/>
  <c r="K346" i="1"/>
  <c r="P1994" i="5" s="1"/>
  <c r="K347" i="1"/>
  <c r="P1993" i="5" s="1"/>
  <c r="K348" i="1"/>
  <c r="P1992" i="5" s="1"/>
  <c r="K349" i="1"/>
  <c r="P1991" i="5" s="1"/>
  <c r="K350" i="1"/>
  <c r="P1990" i="5" s="1"/>
  <c r="K351" i="1"/>
  <c r="P1989" i="5" s="1"/>
  <c r="K352" i="1"/>
  <c r="P1988" i="5" s="1"/>
  <c r="K353" i="1"/>
  <c r="P1987" i="5" s="1"/>
  <c r="K354" i="1"/>
  <c r="P1986" i="5" s="1"/>
  <c r="K355" i="1"/>
  <c r="P1985" i="5" s="1"/>
  <c r="K356" i="1"/>
  <c r="P1984" i="5" s="1"/>
  <c r="K357" i="1"/>
  <c r="P1983" i="5" s="1"/>
  <c r="K358" i="1"/>
  <c r="P1982" i="5" s="1"/>
  <c r="K359" i="1"/>
  <c r="P1981" i="5" s="1"/>
  <c r="K360" i="1"/>
  <c r="P1980" i="5" s="1"/>
  <c r="K361" i="1"/>
  <c r="P1979" i="5" s="1"/>
  <c r="K362" i="1"/>
  <c r="P1978" i="5" s="1"/>
  <c r="K363" i="1"/>
  <c r="P1977" i="5" s="1"/>
  <c r="K364" i="1"/>
  <c r="P1976" i="5" s="1"/>
  <c r="K365" i="1"/>
  <c r="P1975" i="5" s="1"/>
  <c r="K366" i="1"/>
  <c r="P1974" i="5" s="1"/>
  <c r="K367" i="1"/>
  <c r="P1973" i="5" s="1"/>
  <c r="K368" i="1"/>
  <c r="P1972" i="5" s="1"/>
  <c r="K369" i="1"/>
  <c r="P1971" i="5" s="1"/>
  <c r="K370" i="1"/>
  <c r="P1970" i="5" s="1"/>
  <c r="K371" i="1"/>
  <c r="P1969" i="5" s="1"/>
  <c r="K372" i="1"/>
  <c r="P1968" i="5" s="1"/>
  <c r="K373" i="1"/>
  <c r="P1967" i="5" s="1"/>
  <c r="K374" i="1"/>
  <c r="P1966" i="5" s="1"/>
  <c r="K375" i="1"/>
  <c r="P1965" i="5" s="1"/>
  <c r="K376" i="1"/>
  <c r="P1964" i="5" s="1"/>
  <c r="K377" i="1"/>
  <c r="P1963" i="5" s="1"/>
  <c r="K378" i="1"/>
  <c r="P1962" i="5" s="1"/>
  <c r="K379" i="1"/>
  <c r="P1961" i="5" s="1"/>
  <c r="K380" i="1"/>
  <c r="P1960" i="5" s="1"/>
  <c r="K381" i="1"/>
  <c r="P1959" i="5" s="1"/>
  <c r="K382" i="1"/>
  <c r="P1958" i="5" s="1"/>
  <c r="K383" i="1"/>
  <c r="P1957" i="5" s="1"/>
  <c r="K384" i="1"/>
  <c r="P1956" i="5" s="1"/>
  <c r="K385" i="1"/>
  <c r="P1955" i="5" s="1"/>
  <c r="K386" i="1"/>
  <c r="P1954" i="5" s="1"/>
  <c r="K387" i="1"/>
  <c r="P1953" i="5" s="1"/>
  <c r="K388" i="1"/>
  <c r="P1952" i="5" s="1"/>
  <c r="K389" i="1"/>
  <c r="P1951" i="5" s="1"/>
  <c r="K390" i="1"/>
  <c r="P1950" i="5" s="1"/>
  <c r="K391" i="1"/>
  <c r="P1949" i="5" s="1"/>
  <c r="K392" i="1"/>
  <c r="P1948" i="5" s="1"/>
  <c r="K393" i="1"/>
  <c r="P1947" i="5" s="1"/>
  <c r="K394" i="1"/>
  <c r="P1946" i="5" s="1"/>
  <c r="K395" i="1"/>
  <c r="P1945" i="5" s="1"/>
  <c r="K396" i="1"/>
  <c r="P1944" i="5" s="1"/>
  <c r="K397" i="1"/>
  <c r="P1943" i="5" s="1"/>
  <c r="K398" i="1"/>
  <c r="P1942" i="5" s="1"/>
  <c r="K399" i="1"/>
  <c r="P1941" i="5" s="1"/>
  <c r="K400" i="1"/>
  <c r="P1940" i="5" s="1"/>
  <c r="K401" i="1"/>
  <c r="P1939" i="5" s="1"/>
  <c r="K402" i="1"/>
  <c r="P1938" i="5" s="1"/>
  <c r="K403" i="1"/>
  <c r="P1937" i="5" s="1"/>
  <c r="K404" i="1"/>
  <c r="P1936" i="5" s="1"/>
  <c r="K405" i="1"/>
  <c r="P1935" i="5" s="1"/>
  <c r="K406" i="1"/>
  <c r="P1934" i="5" s="1"/>
  <c r="K407" i="1"/>
  <c r="P1933" i="5" s="1"/>
  <c r="K408" i="1"/>
  <c r="P1932" i="5" s="1"/>
  <c r="K409" i="1"/>
  <c r="P1931" i="5" s="1"/>
  <c r="K410" i="1"/>
  <c r="P1930" i="5" s="1"/>
  <c r="K411" i="1"/>
  <c r="P1929" i="5" s="1"/>
  <c r="K412" i="1"/>
  <c r="P1928" i="5" s="1"/>
  <c r="K413" i="1"/>
  <c r="P1927" i="5" s="1"/>
  <c r="K414" i="1"/>
  <c r="P1926" i="5" s="1"/>
  <c r="K415" i="1"/>
  <c r="P1925" i="5" s="1"/>
  <c r="K416" i="1"/>
  <c r="P1924" i="5" s="1"/>
  <c r="K417" i="1"/>
  <c r="P1923" i="5" s="1"/>
  <c r="K418" i="1"/>
  <c r="P1922" i="5" s="1"/>
  <c r="K419" i="1"/>
  <c r="P1921" i="5" s="1"/>
  <c r="K420" i="1"/>
  <c r="P1920" i="5" s="1"/>
  <c r="K421" i="1"/>
  <c r="P1919" i="5" s="1"/>
  <c r="K422" i="1"/>
  <c r="P1918" i="5" s="1"/>
  <c r="K423" i="1"/>
  <c r="P1917" i="5" s="1"/>
  <c r="K424" i="1"/>
  <c r="P1916" i="5" s="1"/>
  <c r="K425" i="1"/>
  <c r="P1915" i="5" s="1"/>
  <c r="K426" i="1"/>
  <c r="P1914" i="5" s="1"/>
  <c r="K427" i="1"/>
  <c r="P1913" i="5" s="1"/>
  <c r="K428" i="1"/>
  <c r="P1912" i="5" s="1"/>
  <c r="K429" i="1"/>
  <c r="P1911" i="5" s="1"/>
  <c r="K430" i="1"/>
  <c r="P1910" i="5" s="1"/>
  <c r="K431" i="1"/>
  <c r="P1909" i="5" s="1"/>
  <c r="K432" i="1"/>
  <c r="P1908" i="5" s="1"/>
  <c r="K433" i="1"/>
  <c r="P1907" i="5" s="1"/>
  <c r="K434" i="1"/>
  <c r="P1906" i="5" s="1"/>
  <c r="K435" i="1"/>
  <c r="P1905" i="5" s="1"/>
  <c r="K436" i="1"/>
  <c r="P1904" i="5" s="1"/>
  <c r="K437" i="1"/>
  <c r="P1903" i="5" s="1"/>
  <c r="K438" i="1"/>
  <c r="P1902" i="5" s="1"/>
  <c r="K439" i="1"/>
  <c r="P1901" i="5" s="1"/>
  <c r="K440" i="1"/>
  <c r="P1900" i="5" s="1"/>
  <c r="K441" i="1"/>
  <c r="P1899" i="5" s="1"/>
  <c r="K442" i="1"/>
  <c r="P1898" i="5" s="1"/>
  <c r="K443" i="1"/>
  <c r="P1897" i="5" s="1"/>
  <c r="K444" i="1"/>
  <c r="P1896" i="5" s="1"/>
  <c r="K445" i="1"/>
  <c r="P1895" i="5" s="1"/>
  <c r="K446" i="1"/>
  <c r="P1894" i="5" s="1"/>
  <c r="K447" i="1"/>
  <c r="P1893" i="5" s="1"/>
  <c r="K448" i="1"/>
  <c r="P1892" i="5" s="1"/>
  <c r="K449" i="1"/>
  <c r="P1891" i="5" s="1"/>
  <c r="K450" i="1"/>
  <c r="P1890" i="5" s="1"/>
  <c r="K451" i="1"/>
  <c r="P1889" i="5" s="1"/>
  <c r="K452" i="1"/>
  <c r="P1888" i="5" s="1"/>
  <c r="K453" i="1"/>
  <c r="P1887" i="5" s="1"/>
  <c r="K454" i="1"/>
  <c r="P1886" i="5" s="1"/>
  <c r="K455" i="1"/>
  <c r="P1885" i="5" s="1"/>
  <c r="K456" i="1"/>
  <c r="P1884" i="5" s="1"/>
  <c r="K457" i="1"/>
  <c r="P1883" i="5" s="1"/>
  <c r="K458" i="1"/>
  <c r="P1882" i="5" s="1"/>
  <c r="K459" i="1"/>
  <c r="P1881" i="5" s="1"/>
  <c r="K460" i="1"/>
  <c r="P1880" i="5" s="1"/>
  <c r="K461" i="1"/>
  <c r="P1879" i="5" s="1"/>
  <c r="K462" i="1"/>
  <c r="P1878" i="5" s="1"/>
  <c r="K463" i="1"/>
  <c r="P1877" i="5" s="1"/>
  <c r="K464" i="1"/>
  <c r="P1876" i="5" s="1"/>
  <c r="K465" i="1"/>
  <c r="P1875" i="5" s="1"/>
  <c r="K466" i="1"/>
  <c r="P1874" i="5" s="1"/>
  <c r="K467" i="1"/>
  <c r="P1873" i="5" s="1"/>
  <c r="K468" i="1"/>
  <c r="P1872" i="5" s="1"/>
  <c r="K469" i="1"/>
  <c r="P1871" i="5" s="1"/>
  <c r="K470" i="1"/>
  <c r="P1870" i="5" s="1"/>
  <c r="K471" i="1"/>
  <c r="P1869" i="5" s="1"/>
  <c r="K472" i="1"/>
  <c r="P1868" i="5" s="1"/>
  <c r="K473" i="1"/>
  <c r="P1867" i="5" s="1"/>
  <c r="K474" i="1"/>
  <c r="P1866" i="5" s="1"/>
  <c r="K475" i="1"/>
  <c r="P1865" i="5" s="1"/>
  <c r="K476" i="1"/>
  <c r="P1864" i="5" s="1"/>
  <c r="K477" i="1"/>
  <c r="P1863" i="5" s="1"/>
  <c r="K478" i="1"/>
  <c r="P1862" i="5" s="1"/>
  <c r="K479" i="1"/>
  <c r="P1861" i="5" s="1"/>
  <c r="K480" i="1"/>
  <c r="P1860" i="5" s="1"/>
  <c r="K481" i="1"/>
  <c r="P1859" i="5" s="1"/>
  <c r="K482" i="1"/>
  <c r="P1858" i="5" s="1"/>
  <c r="K483" i="1"/>
  <c r="P1857" i="5" s="1"/>
  <c r="K484" i="1"/>
  <c r="P1856" i="5" s="1"/>
  <c r="K485" i="1"/>
  <c r="P1855" i="5" s="1"/>
  <c r="K486" i="1"/>
  <c r="P1854" i="5" s="1"/>
  <c r="K487" i="1"/>
  <c r="P1853" i="5" s="1"/>
  <c r="K488" i="1"/>
  <c r="P1852" i="5" s="1"/>
  <c r="K489" i="1"/>
  <c r="P1851" i="5" s="1"/>
  <c r="K490" i="1"/>
  <c r="P1850" i="5" s="1"/>
  <c r="K491" i="1"/>
  <c r="P1849" i="5" s="1"/>
  <c r="K492" i="1"/>
  <c r="P1848" i="5" s="1"/>
  <c r="K493" i="1"/>
  <c r="P1847" i="5" s="1"/>
  <c r="K494" i="1"/>
  <c r="P1846" i="5" s="1"/>
  <c r="K495" i="1"/>
  <c r="P1845" i="5" s="1"/>
  <c r="K496" i="1"/>
  <c r="P1844" i="5" s="1"/>
  <c r="K497" i="1"/>
  <c r="P1843" i="5" s="1"/>
  <c r="K498" i="1"/>
  <c r="P1842" i="5" s="1"/>
  <c r="K499" i="1"/>
  <c r="P1841" i="5" s="1"/>
  <c r="K500" i="1"/>
  <c r="P1840" i="5" s="1"/>
  <c r="K501" i="1"/>
  <c r="P1839" i="5" s="1"/>
  <c r="K502" i="1"/>
  <c r="P1838" i="5" s="1"/>
  <c r="K503" i="1"/>
  <c r="P1837" i="5" s="1"/>
  <c r="K504" i="1"/>
  <c r="P1836" i="5" s="1"/>
  <c r="K505" i="1"/>
  <c r="P1835" i="5" s="1"/>
  <c r="K506" i="1"/>
  <c r="P1834" i="5" s="1"/>
  <c r="K507" i="1"/>
  <c r="P1833" i="5" s="1"/>
  <c r="K508" i="1"/>
  <c r="P1832" i="5" s="1"/>
  <c r="K509" i="1"/>
  <c r="P1831" i="5" s="1"/>
  <c r="K510" i="1"/>
  <c r="P1830" i="5" s="1"/>
  <c r="K511" i="1"/>
  <c r="P1829" i="5" s="1"/>
  <c r="K512" i="1"/>
  <c r="P1828" i="5" s="1"/>
  <c r="K513" i="1"/>
  <c r="P1827" i="5" s="1"/>
  <c r="K514" i="1"/>
  <c r="P1826" i="5" s="1"/>
  <c r="K515" i="1"/>
  <c r="P1825" i="5" s="1"/>
  <c r="K516" i="1"/>
  <c r="P1824" i="5" s="1"/>
  <c r="K517" i="1"/>
  <c r="P1823" i="5" s="1"/>
  <c r="K518" i="1"/>
  <c r="P1822" i="5" s="1"/>
  <c r="K519" i="1"/>
  <c r="P1821" i="5" s="1"/>
  <c r="K520" i="1"/>
  <c r="P1820" i="5" s="1"/>
  <c r="K521" i="1"/>
  <c r="P1819" i="5" s="1"/>
  <c r="K522" i="1"/>
  <c r="P1818" i="5" s="1"/>
  <c r="K523" i="1"/>
  <c r="P1817" i="5" s="1"/>
  <c r="K524" i="1"/>
  <c r="P1816" i="5" s="1"/>
  <c r="K525" i="1"/>
  <c r="P1815" i="5" s="1"/>
  <c r="K526" i="1"/>
  <c r="P1814" i="5" s="1"/>
  <c r="K527" i="1"/>
  <c r="P1813" i="5" s="1"/>
  <c r="K528" i="1"/>
  <c r="P1812" i="5" s="1"/>
  <c r="K529" i="1"/>
  <c r="P1811" i="5" s="1"/>
  <c r="K530" i="1"/>
  <c r="P1810" i="5" s="1"/>
  <c r="K531" i="1"/>
  <c r="P1809" i="5" s="1"/>
  <c r="K532" i="1"/>
  <c r="P1808" i="5" s="1"/>
  <c r="K533" i="1"/>
  <c r="P1807" i="5" s="1"/>
  <c r="K534" i="1"/>
  <c r="P1806" i="5" s="1"/>
  <c r="K535" i="1"/>
  <c r="P1805" i="5" s="1"/>
  <c r="K536" i="1"/>
  <c r="P1804" i="5" s="1"/>
  <c r="K537" i="1"/>
  <c r="P1803" i="5" s="1"/>
  <c r="K538" i="1"/>
  <c r="P1802" i="5" s="1"/>
  <c r="K539" i="1"/>
  <c r="P1801" i="5" s="1"/>
  <c r="K540" i="1"/>
  <c r="P1800" i="5" s="1"/>
  <c r="K541" i="1"/>
  <c r="P1799" i="5" s="1"/>
  <c r="K542" i="1"/>
  <c r="P1798" i="5" s="1"/>
  <c r="K543" i="1"/>
  <c r="P1797" i="5" s="1"/>
  <c r="K544" i="1"/>
  <c r="P1796" i="5" s="1"/>
  <c r="K545" i="1"/>
  <c r="P1795" i="5" s="1"/>
  <c r="K546" i="1"/>
  <c r="P1794" i="5" s="1"/>
  <c r="K547" i="1"/>
  <c r="P1793" i="5" s="1"/>
  <c r="K548" i="1"/>
  <c r="P1792" i="5" s="1"/>
  <c r="K549" i="1"/>
  <c r="P1791" i="5" s="1"/>
  <c r="K550" i="1"/>
  <c r="P1790" i="5" s="1"/>
  <c r="K551" i="1"/>
  <c r="P1789" i="5" s="1"/>
  <c r="K552" i="1"/>
  <c r="P1788" i="5" s="1"/>
  <c r="K553" i="1"/>
  <c r="P1787" i="5" s="1"/>
  <c r="K554" i="1"/>
  <c r="P1786" i="5" s="1"/>
  <c r="K555" i="1"/>
  <c r="P1785" i="5" s="1"/>
  <c r="K556" i="1"/>
  <c r="P1784" i="5" s="1"/>
  <c r="K557" i="1"/>
  <c r="P1783" i="5" s="1"/>
  <c r="K558" i="1"/>
  <c r="P1782" i="5" s="1"/>
  <c r="K559" i="1"/>
  <c r="P1781" i="5" s="1"/>
  <c r="K560" i="1"/>
  <c r="P1780" i="5" s="1"/>
  <c r="K561" i="1"/>
  <c r="P1779" i="5" s="1"/>
  <c r="K562" i="1"/>
  <c r="P1778" i="5" s="1"/>
  <c r="K563" i="1"/>
  <c r="P1777" i="5" s="1"/>
  <c r="K564" i="1"/>
  <c r="P1776" i="5" s="1"/>
  <c r="K565" i="1"/>
  <c r="P1775" i="5" s="1"/>
  <c r="K566" i="1"/>
  <c r="P1774" i="5" s="1"/>
  <c r="K567" i="1"/>
  <c r="P1773" i="5" s="1"/>
  <c r="K568" i="1"/>
  <c r="P1772" i="5" s="1"/>
  <c r="K569" i="1"/>
  <c r="P1771" i="5" s="1"/>
  <c r="K570" i="1"/>
  <c r="P1770" i="5" s="1"/>
  <c r="K571" i="1"/>
  <c r="P1769" i="5" s="1"/>
  <c r="K572" i="1"/>
  <c r="P1768" i="5" s="1"/>
  <c r="K573" i="1"/>
  <c r="P1767" i="5" s="1"/>
  <c r="K574" i="1"/>
  <c r="P1766" i="5" s="1"/>
  <c r="K575" i="1"/>
  <c r="P1765" i="5" s="1"/>
  <c r="K576" i="1"/>
  <c r="P1764" i="5" s="1"/>
  <c r="K577" i="1"/>
  <c r="P1763" i="5" s="1"/>
  <c r="K578" i="1"/>
  <c r="P1762" i="5" s="1"/>
  <c r="K579" i="1"/>
  <c r="P1761" i="5" s="1"/>
  <c r="K580" i="1"/>
  <c r="P1760" i="5" s="1"/>
  <c r="K581" i="1"/>
  <c r="P1759" i="5" s="1"/>
  <c r="K582" i="1"/>
  <c r="P1758" i="5" s="1"/>
  <c r="K583" i="1"/>
  <c r="P1757" i="5" s="1"/>
  <c r="K584" i="1"/>
  <c r="P1756" i="5" s="1"/>
  <c r="K585" i="1"/>
  <c r="P1755" i="5" s="1"/>
  <c r="K586" i="1"/>
  <c r="P1754" i="5" s="1"/>
  <c r="K587" i="1"/>
  <c r="P1753" i="5" s="1"/>
  <c r="K588" i="1"/>
  <c r="P1752" i="5" s="1"/>
  <c r="K589" i="1"/>
  <c r="P1751" i="5" s="1"/>
  <c r="K590" i="1"/>
  <c r="P1750" i="5" s="1"/>
  <c r="K591" i="1"/>
  <c r="P1749" i="5" s="1"/>
  <c r="K592" i="1"/>
  <c r="P1748" i="5" s="1"/>
  <c r="K593" i="1"/>
  <c r="P1747" i="5" s="1"/>
  <c r="K594" i="1"/>
  <c r="P1746" i="5" s="1"/>
  <c r="K595" i="1"/>
  <c r="P1745" i="5" s="1"/>
  <c r="K596" i="1"/>
  <c r="P1744" i="5" s="1"/>
  <c r="K597" i="1"/>
  <c r="P1743" i="5" s="1"/>
  <c r="K598" i="1"/>
  <c r="P1742" i="5" s="1"/>
  <c r="K599" i="1"/>
  <c r="P1741" i="5" s="1"/>
  <c r="K600" i="1"/>
  <c r="P1740" i="5" s="1"/>
  <c r="K601" i="1"/>
  <c r="P1739" i="5" s="1"/>
  <c r="K602" i="1"/>
  <c r="P1738" i="5" s="1"/>
  <c r="K603" i="1"/>
  <c r="P1737" i="5" s="1"/>
  <c r="K604" i="1"/>
  <c r="P1736" i="5" s="1"/>
  <c r="K605" i="1"/>
  <c r="P1735" i="5" s="1"/>
  <c r="K606" i="1"/>
  <c r="P1734" i="5" s="1"/>
  <c r="K607" i="1"/>
  <c r="P1733" i="5" s="1"/>
  <c r="K608" i="1"/>
  <c r="P1732" i="5" s="1"/>
  <c r="K609" i="1"/>
  <c r="P1731" i="5" s="1"/>
  <c r="K610" i="1"/>
  <c r="P1730" i="5" s="1"/>
  <c r="K611" i="1"/>
  <c r="P1729" i="5" s="1"/>
  <c r="K612" i="1"/>
  <c r="P1728" i="5" s="1"/>
  <c r="K613" i="1"/>
  <c r="P1727" i="5" s="1"/>
  <c r="K614" i="1"/>
  <c r="P1726" i="5" s="1"/>
  <c r="K615" i="1"/>
  <c r="P1725" i="5" s="1"/>
  <c r="K616" i="1"/>
  <c r="P1724" i="5" s="1"/>
  <c r="K617" i="1"/>
  <c r="P1723" i="5" s="1"/>
  <c r="K618" i="1"/>
  <c r="P1722" i="5" s="1"/>
  <c r="K619" i="1"/>
  <c r="P1721" i="5" s="1"/>
  <c r="K620" i="1"/>
  <c r="P1720" i="5" s="1"/>
  <c r="K621" i="1"/>
  <c r="P1719" i="5" s="1"/>
  <c r="K622" i="1"/>
  <c r="P1718" i="5" s="1"/>
  <c r="K623" i="1"/>
  <c r="P1717" i="5" s="1"/>
  <c r="K624" i="1"/>
  <c r="P1716" i="5" s="1"/>
  <c r="K625" i="1"/>
  <c r="P1715" i="5" s="1"/>
  <c r="K626" i="1"/>
  <c r="P1714" i="5" s="1"/>
  <c r="K627" i="1"/>
  <c r="P1713" i="5" s="1"/>
  <c r="K628" i="1"/>
  <c r="P1712" i="5" s="1"/>
  <c r="K629" i="1"/>
  <c r="P1711" i="5" s="1"/>
  <c r="K630" i="1"/>
  <c r="P1710" i="5" s="1"/>
  <c r="K631" i="1"/>
  <c r="P1709" i="5" s="1"/>
  <c r="K632" i="1"/>
  <c r="P1708" i="5" s="1"/>
  <c r="K633" i="1"/>
  <c r="P1707" i="5" s="1"/>
  <c r="K634" i="1"/>
  <c r="P1706" i="5" s="1"/>
  <c r="K635" i="1"/>
  <c r="P1705" i="5" s="1"/>
  <c r="K636" i="1"/>
  <c r="P1704" i="5" s="1"/>
  <c r="K637" i="1"/>
  <c r="P1703" i="5" s="1"/>
  <c r="K638" i="1"/>
  <c r="P1702" i="5" s="1"/>
  <c r="K639" i="1"/>
  <c r="P1701" i="5" s="1"/>
  <c r="K640" i="1"/>
  <c r="P1700" i="5" s="1"/>
  <c r="K641" i="1"/>
  <c r="P1699" i="5" s="1"/>
  <c r="K642" i="1"/>
  <c r="P1698" i="5" s="1"/>
  <c r="K643" i="1"/>
  <c r="P1697" i="5" s="1"/>
  <c r="K644" i="1"/>
  <c r="P1696" i="5" s="1"/>
  <c r="K645" i="1"/>
  <c r="P1695" i="5" s="1"/>
  <c r="K646" i="1"/>
  <c r="P1694" i="5" s="1"/>
  <c r="K647" i="1"/>
  <c r="P1693" i="5" s="1"/>
  <c r="K648" i="1"/>
  <c r="P1692" i="5" s="1"/>
  <c r="K649" i="1"/>
  <c r="P1691" i="5" s="1"/>
  <c r="K650" i="1"/>
  <c r="P1690" i="5" s="1"/>
  <c r="K651" i="1"/>
  <c r="P1689" i="5" s="1"/>
  <c r="K652" i="1"/>
  <c r="P1688" i="5" s="1"/>
  <c r="K653" i="1"/>
  <c r="P1687" i="5" s="1"/>
  <c r="K654" i="1"/>
  <c r="P1686" i="5" s="1"/>
  <c r="K655" i="1"/>
  <c r="P1685" i="5" s="1"/>
  <c r="K656" i="1"/>
  <c r="P1684" i="5" s="1"/>
  <c r="K657" i="1"/>
  <c r="P1683" i="5" s="1"/>
  <c r="K658" i="1"/>
  <c r="P1682" i="5" s="1"/>
  <c r="K659" i="1"/>
  <c r="P1681" i="5" s="1"/>
  <c r="K660" i="1"/>
  <c r="P1680" i="5" s="1"/>
  <c r="K661" i="1"/>
  <c r="P1679" i="5" s="1"/>
  <c r="K662" i="1"/>
  <c r="P1678" i="5" s="1"/>
  <c r="K663" i="1"/>
  <c r="P1677" i="5" s="1"/>
  <c r="K664" i="1"/>
  <c r="P1676" i="5" s="1"/>
  <c r="K665" i="1"/>
  <c r="P1675" i="5" s="1"/>
  <c r="K666" i="1"/>
  <c r="P1674" i="5" s="1"/>
  <c r="K667" i="1"/>
  <c r="P1673" i="5" s="1"/>
  <c r="K668" i="1"/>
  <c r="P1672" i="5" s="1"/>
  <c r="K669" i="1"/>
  <c r="P1671" i="5" s="1"/>
  <c r="K670" i="1"/>
  <c r="P1670" i="5" s="1"/>
  <c r="K671" i="1"/>
  <c r="P1669" i="5" s="1"/>
  <c r="K672" i="1"/>
  <c r="P1668" i="5" s="1"/>
  <c r="K673" i="1"/>
  <c r="P1667" i="5" s="1"/>
  <c r="K674" i="1"/>
  <c r="P1666" i="5" s="1"/>
  <c r="K675" i="1"/>
  <c r="P1665" i="5" s="1"/>
  <c r="K676" i="1"/>
  <c r="P1664" i="5" s="1"/>
  <c r="K677" i="1"/>
  <c r="P1663" i="5" s="1"/>
  <c r="K678" i="1"/>
  <c r="P1662" i="5" s="1"/>
  <c r="K679" i="1"/>
  <c r="P1661" i="5" s="1"/>
  <c r="K680" i="1"/>
  <c r="P1660" i="5" s="1"/>
  <c r="K681" i="1"/>
  <c r="P1659" i="5" s="1"/>
  <c r="K682" i="1"/>
  <c r="P1658" i="5" s="1"/>
  <c r="K683" i="1"/>
  <c r="P1657" i="5" s="1"/>
  <c r="K684" i="1"/>
  <c r="P1656" i="5" s="1"/>
  <c r="K685" i="1"/>
  <c r="P1655" i="5" s="1"/>
  <c r="K686" i="1"/>
  <c r="P1654" i="5" s="1"/>
  <c r="K687" i="1"/>
  <c r="P1653" i="5" s="1"/>
  <c r="K688" i="1"/>
  <c r="P1652" i="5" s="1"/>
  <c r="K689" i="1"/>
  <c r="P1651" i="5" s="1"/>
  <c r="K690" i="1"/>
  <c r="P1650" i="5" s="1"/>
  <c r="K691" i="1"/>
  <c r="P1649" i="5" s="1"/>
  <c r="K692" i="1"/>
  <c r="P1648" i="5" s="1"/>
  <c r="K693" i="1"/>
  <c r="P1647" i="5" s="1"/>
  <c r="K694" i="1"/>
  <c r="P1646" i="5" s="1"/>
  <c r="K695" i="1"/>
  <c r="P1645" i="5" s="1"/>
  <c r="K696" i="1"/>
  <c r="P1644" i="5" s="1"/>
  <c r="K697" i="1"/>
  <c r="P1643" i="5" s="1"/>
  <c r="K698" i="1"/>
  <c r="P1642" i="5" s="1"/>
  <c r="K699" i="1"/>
  <c r="P1641" i="5" s="1"/>
  <c r="K700" i="1"/>
  <c r="P1640" i="5" s="1"/>
  <c r="K701" i="1"/>
  <c r="P1639" i="5" s="1"/>
  <c r="K702" i="1"/>
  <c r="P1638" i="5" s="1"/>
  <c r="K703" i="1"/>
  <c r="P1637" i="5" s="1"/>
  <c r="K704" i="1"/>
  <c r="P1636" i="5" s="1"/>
  <c r="K705" i="1"/>
  <c r="P1635" i="5" s="1"/>
  <c r="K706" i="1"/>
  <c r="P1634" i="5" s="1"/>
  <c r="K707" i="1"/>
  <c r="P1633" i="5" s="1"/>
  <c r="K708" i="1"/>
  <c r="P1632" i="5" s="1"/>
  <c r="K709" i="1"/>
  <c r="P1631" i="5" s="1"/>
  <c r="K710" i="1"/>
  <c r="P1630" i="5" s="1"/>
  <c r="K711" i="1"/>
  <c r="P1629" i="5" s="1"/>
  <c r="K712" i="1"/>
  <c r="P1628" i="5" s="1"/>
  <c r="K713" i="1"/>
  <c r="P1627" i="5" s="1"/>
  <c r="K714" i="1"/>
  <c r="P1626" i="5" s="1"/>
  <c r="K715" i="1"/>
  <c r="P1625" i="5" s="1"/>
  <c r="K716" i="1"/>
  <c r="P1624" i="5" s="1"/>
  <c r="K717" i="1"/>
  <c r="P1623" i="5" s="1"/>
  <c r="K718" i="1"/>
  <c r="P1622" i="5" s="1"/>
  <c r="K719" i="1"/>
  <c r="P1621" i="5" s="1"/>
  <c r="K720" i="1"/>
  <c r="P1620" i="5" s="1"/>
  <c r="K721" i="1"/>
  <c r="P1619" i="5" s="1"/>
  <c r="K722" i="1"/>
  <c r="P1618" i="5" s="1"/>
  <c r="K723" i="1"/>
  <c r="P1617" i="5" s="1"/>
  <c r="K724" i="1"/>
  <c r="P1616" i="5" s="1"/>
  <c r="K725" i="1"/>
  <c r="P1615" i="5" s="1"/>
  <c r="K726" i="1"/>
  <c r="P1614" i="5" s="1"/>
  <c r="K727" i="1"/>
  <c r="P1613" i="5" s="1"/>
  <c r="K728" i="1"/>
  <c r="P1612" i="5" s="1"/>
  <c r="K729" i="1"/>
  <c r="P1611" i="5" s="1"/>
  <c r="K730" i="1"/>
  <c r="P1610" i="5" s="1"/>
  <c r="K731" i="1"/>
  <c r="P1609" i="5" s="1"/>
  <c r="K732" i="1"/>
  <c r="P1608" i="5" s="1"/>
  <c r="K733" i="1"/>
  <c r="K734" i="1"/>
  <c r="P1607" i="5" s="1"/>
  <c r="K735" i="1"/>
  <c r="P1606" i="5" s="1"/>
  <c r="K736" i="1"/>
  <c r="P1605" i="5" s="1"/>
  <c r="K737" i="1"/>
  <c r="P1604" i="5" s="1"/>
  <c r="K738" i="1"/>
  <c r="P1603" i="5" s="1"/>
  <c r="K739" i="1"/>
  <c r="P1602" i="5" s="1"/>
  <c r="K740" i="1"/>
  <c r="P1601" i="5" s="1"/>
  <c r="K741" i="1"/>
  <c r="P1600" i="5" s="1"/>
  <c r="K742" i="1"/>
  <c r="P1599" i="5" s="1"/>
  <c r="K743" i="1"/>
  <c r="P1598" i="5" s="1"/>
  <c r="K744" i="1"/>
  <c r="P1597" i="5" s="1"/>
  <c r="K745" i="1"/>
  <c r="P1596" i="5" s="1"/>
  <c r="K746" i="1"/>
  <c r="P1595" i="5" s="1"/>
  <c r="K747" i="1"/>
  <c r="P1594" i="5" s="1"/>
  <c r="K748" i="1"/>
  <c r="P1593" i="5" s="1"/>
  <c r="K749" i="1"/>
  <c r="P1592" i="5" s="1"/>
  <c r="K750" i="1"/>
  <c r="P1591" i="5" s="1"/>
  <c r="K751" i="1"/>
  <c r="P1590" i="5" s="1"/>
  <c r="K752" i="1"/>
  <c r="P1589" i="5" s="1"/>
  <c r="K753" i="1"/>
  <c r="P1588" i="5" s="1"/>
  <c r="K754" i="1"/>
  <c r="P1587" i="5" s="1"/>
  <c r="K755" i="1"/>
  <c r="P1586" i="5" s="1"/>
  <c r="K756" i="1"/>
  <c r="P1585" i="5" s="1"/>
  <c r="K757" i="1"/>
  <c r="P1584" i="5" s="1"/>
  <c r="K758" i="1"/>
  <c r="P1583" i="5" s="1"/>
  <c r="K759" i="1"/>
  <c r="P1582" i="5" s="1"/>
  <c r="K760" i="1"/>
  <c r="P1581" i="5" s="1"/>
  <c r="K761" i="1"/>
  <c r="P1580" i="5" s="1"/>
  <c r="K762" i="1"/>
  <c r="P1579" i="5" s="1"/>
  <c r="K763" i="1"/>
  <c r="P1578" i="5" s="1"/>
  <c r="K764" i="1"/>
  <c r="P1577" i="5" s="1"/>
  <c r="K765" i="1"/>
  <c r="P1576" i="5" s="1"/>
  <c r="K766" i="1"/>
  <c r="P1575" i="5" s="1"/>
  <c r="K767" i="1"/>
  <c r="P1574" i="5" s="1"/>
  <c r="K768" i="1"/>
  <c r="P1573" i="5" s="1"/>
  <c r="K769" i="1"/>
  <c r="P1572" i="5" s="1"/>
  <c r="K770" i="1"/>
  <c r="P1571" i="5" s="1"/>
  <c r="K771" i="1"/>
  <c r="P1570" i="5" s="1"/>
  <c r="K772" i="1"/>
  <c r="P1569" i="5" s="1"/>
  <c r="K773" i="1"/>
  <c r="P1568" i="5" s="1"/>
  <c r="K774" i="1"/>
  <c r="P1567" i="5" s="1"/>
  <c r="K775" i="1"/>
  <c r="P1566" i="5" s="1"/>
  <c r="K776" i="1"/>
  <c r="P1565" i="5" s="1"/>
  <c r="K777" i="1"/>
  <c r="P1564" i="5" s="1"/>
  <c r="K778" i="1"/>
  <c r="P1563" i="5" s="1"/>
  <c r="K779" i="1"/>
  <c r="P1562" i="5" s="1"/>
  <c r="K780" i="1"/>
  <c r="P1561" i="5" s="1"/>
  <c r="K781" i="1"/>
  <c r="P1560" i="5" s="1"/>
  <c r="K782" i="1"/>
  <c r="P1559" i="5" s="1"/>
  <c r="K783" i="1"/>
  <c r="P1558" i="5" s="1"/>
  <c r="K784" i="1"/>
  <c r="P1557" i="5" s="1"/>
  <c r="K785" i="1"/>
  <c r="P1556" i="5" s="1"/>
  <c r="K786" i="1"/>
  <c r="P1555" i="5" s="1"/>
  <c r="K787" i="1"/>
  <c r="P1554" i="5" s="1"/>
  <c r="K788" i="1"/>
  <c r="P1553" i="5" s="1"/>
  <c r="K789" i="1"/>
  <c r="P1552" i="5" s="1"/>
  <c r="K790" i="1"/>
  <c r="P1551" i="5" s="1"/>
  <c r="K791" i="1"/>
  <c r="P1550" i="5" s="1"/>
  <c r="K792" i="1"/>
  <c r="P1549" i="5" s="1"/>
  <c r="K793" i="1"/>
  <c r="P1548" i="5" s="1"/>
  <c r="K794" i="1"/>
  <c r="P1547" i="5" s="1"/>
  <c r="K795" i="1"/>
  <c r="P1546" i="5" s="1"/>
  <c r="K796" i="1"/>
  <c r="P1545" i="5" s="1"/>
  <c r="K797" i="1"/>
  <c r="P1544" i="5" s="1"/>
  <c r="K798" i="1"/>
  <c r="P1543" i="5" s="1"/>
  <c r="K799" i="1"/>
  <c r="P1542" i="5" s="1"/>
  <c r="K800" i="1"/>
  <c r="P1541" i="5" s="1"/>
  <c r="K801" i="1"/>
  <c r="P1540" i="5" s="1"/>
  <c r="K802" i="1"/>
  <c r="P1539" i="5" s="1"/>
  <c r="K803" i="1"/>
  <c r="P1538" i="5" s="1"/>
  <c r="K804" i="1"/>
  <c r="P1537" i="5" s="1"/>
  <c r="K805" i="1"/>
  <c r="P1536" i="5" s="1"/>
  <c r="K806" i="1"/>
  <c r="P1535" i="5" s="1"/>
  <c r="K807" i="1"/>
  <c r="P1534" i="5" s="1"/>
  <c r="K808" i="1"/>
  <c r="P1533" i="5" s="1"/>
  <c r="K809" i="1"/>
  <c r="P1532" i="5" s="1"/>
  <c r="K810" i="1"/>
  <c r="P1531" i="5" s="1"/>
  <c r="K811" i="1"/>
  <c r="P1530" i="5" s="1"/>
  <c r="K812" i="1"/>
  <c r="P1529" i="5" s="1"/>
  <c r="K813" i="1"/>
  <c r="P1528" i="5" s="1"/>
  <c r="K814" i="1"/>
  <c r="P1527" i="5" s="1"/>
  <c r="K815" i="1"/>
  <c r="P1526" i="5" s="1"/>
  <c r="K816" i="1"/>
  <c r="P1525" i="5" s="1"/>
  <c r="K817" i="1"/>
  <c r="P1524" i="5" s="1"/>
  <c r="K818" i="1"/>
  <c r="P1523" i="5" s="1"/>
  <c r="K819" i="1"/>
  <c r="P1522" i="5" s="1"/>
  <c r="K820" i="1"/>
  <c r="P1521" i="5" s="1"/>
  <c r="K821" i="1"/>
  <c r="P1520" i="5" s="1"/>
  <c r="K822" i="1"/>
  <c r="P1519" i="5" s="1"/>
  <c r="K823" i="1"/>
  <c r="P1518" i="5" s="1"/>
  <c r="K824" i="1"/>
  <c r="P1517" i="5" s="1"/>
  <c r="K825" i="1"/>
  <c r="P1516" i="5" s="1"/>
  <c r="K826" i="1"/>
  <c r="P1515" i="5" s="1"/>
  <c r="K827" i="1"/>
  <c r="P1514" i="5" s="1"/>
  <c r="K828" i="1"/>
  <c r="P1513" i="5" s="1"/>
  <c r="K829" i="1"/>
  <c r="P1512" i="5" s="1"/>
  <c r="K830" i="1"/>
  <c r="P1511" i="5" s="1"/>
  <c r="K831" i="1"/>
  <c r="P1510" i="5" s="1"/>
  <c r="K832" i="1"/>
  <c r="P1509" i="5" s="1"/>
  <c r="K833" i="1"/>
  <c r="P1508" i="5" s="1"/>
  <c r="K834" i="1"/>
  <c r="P1507" i="5" s="1"/>
  <c r="K835" i="1"/>
  <c r="P1506" i="5" s="1"/>
  <c r="K836" i="1"/>
  <c r="P1505" i="5" s="1"/>
  <c r="K837" i="1"/>
  <c r="P1504" i="5" s="1"/>
  <c r="K838" i="1"/>
  <c r="P1503" i="5" s="1"/>
  <c r="K839" i="1"/>
  <c r="P1502" i="5" s="1"/>
  <c r="K840" i="1"/>
  <c r="P1501" i="5" s="1"/>
  <c r="K841" i="1"/>
  <c r="P1500" i="5" s="1"/>
  <c r="K842" i="1"/>
  <c r="P1499" i="5" s="1"/>
  <c r="K843" i="1"/>
  <c r="P1498" i="5" s="1"/>
  <c r="K844" i="1"/>
  <c r="P1497" i="5" s="1"/>
  <c r="K845" i="1"/>
  <c r="P1496" i="5" s="1"/>
  <c r="K846" i="1"/>
  <c r="P1495" i="5" s="1"/>
  <c r="K847" i="1"/>
  <c r="P1494" i="5" s="1"/>
  <c r="K848" i="1"/>
  <c r="P1493" i="5" s="1"/>
  <c r="K849" i="1"/>
  <c r="P1492" i="5" s="1"/>
  <c r="K850" i="1"/>
  <c r="P1491" i="5" s="1"/>
  <c r="K851" i="1"/>
  <c r="P1490" i="5" s="1"/>
  <c r="K852" i="1"/>
  <c r="P1489" i="5" s="1"/>
  <c r="K853" i="1"/>
  <c r="P1488" i="5" s="1"/>
  <c r="K854" i="1"/>
  <c r="P1487" i="5" s="1"/>
  <c r="K855" i="1"/>
  <c r="P1486" i="5" s="1"/>
  <c r="K856" i="1"/>
  <c r="P1485" i="5" s="1"/>
  <c r="K857" i="1"/>
  <c r="P1484" i="5" s="1"/>
  <c r="K858" i="1"/>
  <c r="P1483" i="5" s="1"/>
  <c r="K859" i="1"/>
  <c r="P1482" i="5" s="1"/>
  <c r="K860" i="1"/>
  <c r="P1481" i="5" s="1"/>
  <c r="K861" i="1"/>
  <c r="P1480" i="5" s="1"/>
  <c r="K862" i="1"/>
  <c r="P1479" i="5" s="1"/>
  <c r="K863" i="1"/>
  <c r="P1478" i="5" s="1"/>
  <c r="K864" i="1"/>
  <c r="P1477" i="5" s="1"/>
  <c r="K865" i="1"/>
  <c r="P1476" i="5" s="1"/>
  <c r="K866" i="1"/>
  <c r="P1475" i="5" s="1"/>
  <c r="K867" i="1"/>
  <c r="P1474" i="5" s="1"/>
  <c r="K868" i="1"/>
  <c r="P1473" i="5" s="1"/>
  <c r="K869" i="1"/>
  <c r="P1472" i="5" s="1"/>
  <c r="K870" i="1"/>
  <c r="P1471" i="5" s="1"/>
  <c r="K871" i="1"/>
  <c r="P1470" i="5" s="1"/>
  <c r="K872" i="1"/>
  <c r="P1469" i="5" s="1"/>
  <c r="K873" i="1"/>
  <c r="P1468" i="5" s="1"/>
  <c r="K874" i="1"/>
  <c r="P1467" i="5" s="1"/>
  <c r="K875" i="1"/>
  <c r="P1466" i="5" s="1"/>
  <c r="K876" i="1"/>
  <c r="P1465" i="5" s="1"/>
  <c r="K877" i="1"/>
  <c r="P1464" i="5" s="1"/>
  <c r="K878" i="1"/>
  <c r="P1463" i="5" s="1"/>
  <c r="K879" i="1"/>
  <c r="P1462" i="5" s="1"/>
  <c r="K880" i="1"/>
  <c r="P1461" i="5" s="1"/>
  <c r="K881" i="1"/>
  <c r="P1460" i="5" s="1"/>
  <c r="K882" i="1"/>
  <c r="P1459" i="5" s="1"/>
  <c r="K883" i="1"/>
  <c r="P1458" i="5" s="1"/>
  <c r="K884" i="1"/>
  <c r="P1457" i="5" s="1"/>
  <c r="K885" i="1"/>
  <c r="P1456" i="5" s="1"/>
  <c r="K886" i="1"/>
  <c r="P1455" i="5" s="1"/>
  <c r="K887" i="1"/>
  <c r="P1454" i="5" s="1"/>
  <c r="K888" i="1"/>
  <c r="P1453" i="5" s="1"/>
  <c r="K889" i="1"/>
  <c r="P1452" i="5" s="1"/>
  <c r="K890" i="1"/>
  <c r="P1451" i="5" s="1"/>
  <c r="K891" i="1"/>
  <c r="P1450" i="5" s="1"/>
  <c r="K892" i="1"/>
  <c r="P1449" i="5" s="1"/>
  <c r="K893" i="1"/>
  <c r="P1448" i="5" s="1"/>
  <c r="K894" i="1"/>
  <c r="P1447" i="5" s="1"/>
  <c r="K895" i="1"/>
  <c r="P1446" i="5" s="1"/>
  <c r="K896" i="1"/>
  <c r="P1445" i="5" s="1"/>
  <c r="K897" i="1"/>
  <c r="P1444" i="5" s="1"/>
  <c r="K898" i="1"/>
  <c r="P1443" i="5" s="1"/>
  <c r="K899" i="1"/>
  <c r="P1442" i="5" s="1"/>
  <c r="K900" i="1"/>
  <c r="P1441" i="5" s="1"/>
  <c r="K901" i="1"/>
  <c r="P1440" i="5" s="1"/>
  <c r="K902" i="1"/>
  <c r="P1439" i="5" s="1"/>
  <c r="K903" i="1"/>
  <c r="P1438" i="5" s="1"/>
  <c r="K904" i="1"/>
  <c r="P1437" i="5" s="1"/>
  <c r="K905" i="1"/>
  <c r="P1436" i="5" s="1"/>
  <c r="K906" i="1"/>
  <c r="P1435" i="5" s="1"/>
  <c r="K907" i="1"/>
  <c r="P1434" i="5" s="1"/>
  <c r="K908" i="1"/>
  <c r="P1433" i="5" s="1"/>
  <c r="K909" i="1"/>
  <c r="P1432" i="5" s="1"/>
  <c r="K910" i="1"/>
  <c r="P1431" i="5" s="1"/>
  <c r="K911" i="1"/>
  <c r="P1430" i="5" s="1"/>
  <c r="K912" i="1"/>
  <c r="P1429" i="5" s="1"/>
  <c r="K913" i="1"/>
  <c r="P1428" i="5" s="1"/>
  <c r="K914" i="1"/>
  <c r="P1427" i="5" s="1"/>
  <c r="K915" i="1"/>
  <c r="P1426" i="5" s="1"/>
  <c r="K916" i="1"/>
  <c r="P1425" i="5" s="1"/>
  <c r="K917" i="1"/>
  <c r="P1424" i="5" s="1"/>
  <c r="K918" i="1"/>
  <c r="P1423" i="5" s="1"/>
  <c r="K919" i="1"/>
  <c r="P1422" i="5" s="1"/>
  <c r="K920" i="1"/>
  <c r="P1421" i="5" s="1"/>
  <c r="K921" i="1"/>
  <c r="P1420" i="5" s="1"/>
  <c r="K922" i="1"/>
  <c r="P1419" i="5" s="1"/>
  <c r="K923" i="1"/>
  <c r="P1418" i="5" s="1"/>
  <c r="K924" i="1"/>
  <c r="P1417" i="5" s="1"/>
  <c r="K925" i="1"/>
  <c r="P1416" i="5" s="1"/>
  <c r="K926" i="1"/>
  <c r="P1415" i="5" s="1"/>
  <c r="K927" i="1"/>
  <c r="P1414" i="5" s="1"/>
  <c r="K928" i="1"/>
  <c r="P1413" i="5" s="1"/>
  <c r="K929" i="1"/>
  <c r="P1412" i="5" s="1"/>
  <c r="K930" i="1"/>
  <c r="P1411" i="5" s="1"/>
  <c r="K931" i="1"/>
  <c r="P1410" i="5" s="1"/>
  <c r="K932" i="1"/>
  <c r="P1409" i="5" s="1"/>
  <c r="K933" i="1"/>
  <c r="P1408" i="5" s="1"/>
  <c r="K934" i="1"/>
  <c r="P1407" i="5" s="1"/>
  <c r="K935" i="1"/>
  <c r="P1406" i="5" s="1"/>
  <c r="K936" i="1"/>
  <c r="P1405" i="5" s="1"/>
  <c r="K937" i="1"/>
  <c r="P1404" i="5" s="1"/>
  <c r="K938" i="1"/>
  <c r="P1403" i="5" s="1"/>
  <c r="K939" i="1"/>
  <c r="P1402" i="5" s="1"/>
  <c r="K940" i="1"/>
  <c r="P1401" i="5" s="1"/>
  <c r="K941" i="1"/>
  <c r="P1400" i="5" s="1"/>
  <c r="K942" i="1"/>
  <c r="P1399" i="5" s="1"/>
  <c r="K943" i="1"/>
  <c r="P1398" i="5" s="1"/>
  <c r="K944" i="1"/>
  <c r="P1397" i="5" s="1"/>
  <c r="K945" i="1"/>
  <c r="P1396" i="5" s="1"/>
  <c r="K946" i="1"/>
  <c r="P1395" i="5" s="1"/>
  <c r="K947" i="1"/>
  <c r="P1394" i="5" s="1"/>
  <c r="K948" i="1"/>
  <c r="P1393" i="5" s="1"/>
  <c r="K949" i="1"/>
  <c r="P1392" i="5" s="1"/>
  <c r="K950" i="1"/>
  <c r="P1391" i="5" s="1"/>
  <c r="K951" i="1"/>
  <c r="P1390" i="5" s="1"/>
  <c r="K952" i="1"/>
  <c r="P1389" i="5" s="1"/>
  <c r="K953" i="1"/>
  <c r="P1388" i="5" s="1"/>
  <c r="K954" i="1"/>
  <c r="P1387" i="5" s="1"/>
  <c r="K955" i="1"/>
  <c r="P1386" i="5" s="1"/>
  <c r="K956" i="1"/>
  <c r="P1385" i="5" s="1"/>
  <c r="K957" i="1"/>
  <c r="P1384" i="5" s="1"/>
  <c r="K958" i="1"/>
  <c r="P1383" i="5" s="1"/>
  <c r="K959" i="1"/>
  <c r="P1382" i="5" s="1"/>
  <c r="K960" i="1"/>
  <c r="P1381" i="5" s="1"/>
  <c r="K961" i="1"/>
  <c r="P1380" i="5" s="1"/>
  <c r="K962" i="1"/>
  <c r="P1379" i="5" s="1"/>
  <c r="K963" i="1"/>
  <c r="P1378" i="5" s="1"/>
  <c r="K964" i="1"/>
  <c r="P1377" i="5" s="1"/>
  <c r="K965" i="1"/>
  <c r="P1376" i="5" s="1"/>
  <c r="K966" i="1"/>
  <c r="P1375" i="5" s="1"/>
  <c r="K967" i="1"/>
  <c r="P1374" i="5" s="1"/>
  <c r="K968" i="1"/>
  <c r="P1373" i="5" s="1"/>
  <c r="K969" i="1"/>
  <c r="P1372" i="5" s="1"/>
  <c r="K970" i="1"/>
  <c r="P1371" i="5" s="1"/>
  <c r="K971" i="1"/>
  <c r="P1370" i="5" s="1"/>
  <c r="K972" i="1"/>
  <c r="P1369" i="5" s="1"/>
  <c r="K973" i="1"/>
  <c r="P1368" i="5" s="1"/>
  <c r="K974" i="1"/>
  <c r="P1367" i="5" s="1"/>
  <c r="K975" i="1"/>
  <c r="P1366" i="5" s="1"/>
  <c r="K976" i="1"/>
  <c r="P1365" i="5" s="1"/>
  <c r="K977" i="1"/>
  <c r="P1364" i="5" s="1"/>
  <c r="K978" i="1"/>
  <c r="P1363" i="5" s="1"/>
  <c r="K979" i="1"/>
  <c r="P1362" i="5" s="1"/>
  <c r="K980" i="1"/>
  <c r="P1361" i="5" s="1"/>
  <c r="K981" i="1"/>
  <c r="P1360" i="5" s="1"/>
  <c r="K982" i="1"/>
  <c r="P1359" i="5" s="1"/>
  <c r="K983" i="1"/>
  <c r="P1358" i="5" s="1"/>
  <c r="K984" i="1"/>
  <c r="P1357" i="5" s="1"/>
  <c r="K985" i="1"/>
  <c r="P1356" i="5" s="1"/>
  <c r="K986" i="1"/>
  <c r="P1355" i="5" s="1"/>
  <c r="K987" i="1"/>
  <c r="P1354" i="5" s="1"/>
  <c r="K988" i="1"/>
  <c r="P1353" i="5" s="1"/>
  <c r="K989" i="1"/>
  <c r="P1352" i="5" s="1"/>
  <c r="K990" i="1"/>
  <c r="P1351" i="5" s="1"/>
  <c r="K991" i="1"/>
  <c r="P1350" i="5" s="1"/>
  <c r="K992" i="1"/>
  <c r="P1349" i="5" s="1"/>
  <c r="K993" i="1"/>
  <c r="P1348" i="5" s="1"/>
  <c r="K994" i="1"/>
  <c r="P1347" i="5" s="1"/>
  <c r="K995" i="1"/>
  <c r="P1346" i="5" s="1"/>
  <c r="K996" i="1"/>
  <c r="P1345" i="5" s="1"/>
  <c r="K997" i="1"/>
  <c r="P1344" i="5" s="1"/>
  <c r="K998" i="1"/>
  <c r="P1343" i="5" s="1"/>
  <c r="K999" i="1"/>
  <c r="P1342" i="5" s="1"/>
  <c r="K1000" i="1"/>
  <c r="P1341" i="5" s="1"/>
  <c r="K1001" i="1"/>
  <c r="P1340" i="5" s="1"/>
  <c r="K1002" i="1"/>
  <c r="P1339" i="5" s="1"/>
  <c r="K1003" i="1"/>
  <c r="P1338" i="5" s="1"/>
  <c r="K1004" i="1"/>
  <c r="P1337" i="5" s="1"/>
  <c r="K1005" i="1"/>
  <c r="P1336" i="5" s="1"/>
  <c r="K1006" i="1"/>
  <c r="P1335" i="5" s="1"/>
  <c r="K1007" i="1"/>
  <c r="P1334" i="5" s="1"/>
  <c r="K1008" i="1"/>
  <c r="P1333" i="5" s="1"/>
  <c r="K1009" i="1"/>
  <c r="P1332" i="5" s="1"/>
  <c r="K1010" i="1"/>
  <c r="P1331" i="5" s="1"/>
  <c r="K1011" i="1"/>
  <c r="P1330" i="5" s="1"/>
  <c r="K1012" i="1"/>
  <c r="P1329" i="5" s="1"/>
  <c r="K1013" i="1"/>
  <c r="P1328" i="5" s="1"/>
  <c r="K1014" i="1"/>
  <c r="P1327" i="5" s="1"/>
  <c r="K1015" i="1"/>
  <c r="P1326" i="5" s="1"/>
  <c r="K1016" i="1"/>
  <c r="P1325" i="5" s="1"/>
  <c r="K1017" i="1"/>
  <c r="P1324" i="5" s="1"/>
  <c r="K1018" i="1"/>
  <c r="P1323" i="5" s="1"/>
  <c r="K1019" i="1"/>
  <c r="P1322" i="5" s="1"/>
  <c r="K1020" i="1"/>
  <c r="P1321" i="5" s="1"/>
  <c r="K1021" i="1"/>
  <c r="P1320" i="5" s="1"/>
  <c r="K1022" i="1"/>
  <c r="P1319" i="5" s="1"/>
  <c r="K1023" i="1"/>
  <c r="P1318" i="5" s="1"/>
  <c r="K1024" i="1"/>
  <c r="P1317" i="5" s="1"/>
  <c r="K1025" i="1"/>
  <c r="P1316" i="5" s="1"/>
  <c r="K1026" i="1"/>
  <c r="P1315" i="5" s="1"/>
  <c r="K1027" i="1"/>
  <c r="P1314" i="5" s="1"/>
  <c r="K1028" i="1"/>
  <c r="P1313" i="5" s="1"/>
  <c r="K1029" i="1"/>
  <c r="P1312" i="5" s="1"/>
  <c r="K1030" i="1"/>
  <c r="P1311" i="5" s="1"/>
  <c r="K1031" i="1"/>
  <c r="P1310" i="5" s="1"/>
  <c r="K1032" i="1"/>
  <c r="P1309" i="5" s="1"/>
  <c r="K1033" i="1"/>
  <c r="P1308" i="5" s="1"/>
  <c r="K1034" i="1"/>
  <c r="P1307" i="5" s="1"/>
  <c r="K1035" i="1"/>
  <c r="P1306" i="5" s="1"/>
  <c r="K1036" i="1"/>
  <c r="P1305" i="5" s="1"/>
  <c r="K1037" i="1"/>
  <c r="P1304" i="5" s="1"/>
  <c r="K1038" i="1"/>
  <c r="P1303" i="5" s="1"/>
  <c r="K1039" i="1"/>
  <c r="P1302" i="5" s="1"/>
  <c r="K1040" i="1"/>
  <c r="P1301" i="5" s="1"/>
  <c r="K1041" i="1"/>
  <c r="P1300" i="5" s="1"/>
  <c r="K1042" i="1"/>
  <c r="P1299" i="5" s="1"/>
  <c r="K1043" i="1"/>
  <c r="P1298" i="5" s="1"/>
  <c r="K1044" i="1"/>
  <c r="P1297" i="5" s="1"/>
  <c r="K1045" i="1"/>
  <c r="P1296" i="5" s="1"/>
  <c r="K1046" i="1"/>
  <c r="P1295" i="5" s="1"/>
  <c r="K1047" i="1"/>
  <c r="P1294" i="5" s="1"/>
  <c r="K1048" i="1"/>
  <c r="P1293" i="5" s="1"/>
  <c r="K1049" i="1"/>
  <c r="P1292" i="5" s="1"/>
  <c r="K1050" i="1"/>
  <c r="P1291" i="5" s="1"/>
  <c r="K1051" i="1"/>
  <c r="P1290" i="5" s="1"/>
  <c r="K1052" i="1"/>
  <c r="P1289" i="5" s="1"/>
  <c r="K1053" i="1"/>
  <c r="P1288" i="5" s="1"/>
  <c r="K1054" i="1"/>
  <c r="P1287" i="5" s="1"/>
  <c r="K1055" i="1"/>
  <c r="P1286" i="5" s="1"/>
  <c r="K1056" i="1"/>
  <c r="P1285" i="5" s="1"/>
  <c r="K1057" i="1"/>
  <c r="P1284" i="5" s="1"/>
  <c r="K1058" i="1"/>
  <c r="P1283" i="5" s="1"/>
  <c r="K1059" i="1"/>
  <c r="P1282" i="5" s="1"/>
  <c r="K1060" i="1"/>
  <c r="P1281" i="5" s="1"/>
  <c r="K1061" i="1"/>
  <c r="P1280" i="5" s="1"/>
  <c r="K1062" i="1"/>
  <c r="P1279" i="5" s="1"/>
  <c r="K1063" i="1"/>
  <c r="P1278" i="5" s="1"/>
  <c r="K1064" i="1"/>
  <c r="P1277" i="5" s="1"/>
  <c r="K1065" i="1"/>
  <c r="P1276" i="5" s="1"/>
  <c r="K1066" i="1"/>
  <c r="P1275" i="5" s="1"/>
  <c r="K1067" i="1"/>
  <c r="P1274" i="5" s="1"/>
  <c r="K1068" i="1"/>
  <c r="P1273" i="5" s="1"/>
  <c r="K1069" i="1"/>
  <c r="P1272" i="5" s="1"/>
  <c r="K1070" i="1"/>
  <c r="P1271" i="5" s="1"/>
  <c r="K1071" i="1"/>
  <c r="P1270" i="5" s="1"/>
  <c r="K1072" i="1"/>
  <c r="P1269" i="5" s="1"/>
  <c r="K1073" i="1"/>
  <c r="P1268" i="5" s="1"/>
  <c r="K1074" i="1"/>
  <c r="P1267" i="5" s="1"/>
  <c r="K1075" i="1"/>
  <c r="P1266" i="5" s="1"/>
  <c r="K1076" i="1"/>
  <c r="P1265" i="5" s="1"/>
  <c r="K1077" i="1"/>
  <c r="P1264" i="5" s="1"/>
  <c r="K1078" i="1"/>
  <c r="P1263" i="5" s="1"/>
  <c r="K1079" i="1"/>
  <c r="P1262" i="5" s="1"/>
  <c r="K1080" i="1"/>
  <c r="P1261" i="5" s="1"/>
  <c r="K1081" i="1"/>
  <c r="P1260" i="5" s="1"/>
  <c r="K1082" i="1"/>
  <c r="P1259" i="5" s="1"/>
  <c r="K1083" i="1"/>
  <c r="P1258" i="5" s="1"/>
  <c r="K1084" i="1"/>
  <c r="P1257" i="5" s="1"/>
  <c r="K1085" i="1"/>
  <c r="P1256" i="5" s="1"/>
  <c r="K1086" i="1"/>
  <c r="P1255" i="5" s="1"/>
  <c r="K1087" i="1"/>
  <c r="P1254" i="5" s="1"/>
  <c r="K1088" i="1"/>
  <c r="P1253" i="5" s="1"/>
  <c r="K1089" i="1"/>
  <c r="P1252" i="5" s="1"/>
  <c r="K1090" i="1"/>
  <c r="P1251" i="5" s="1"/>
  <c r="K1091" i="1"/>
  <c r="P1250" i="5" s="1"/>
  <c r="K1092" i="1"/>
  <c r="P1249" i="5" s="1"/>
  <c r="K1093" i="1"/>
  <c r="P1248" i="5" s="1"/>
  <c r="K1094" i="1"/>
  <c r="P1247" i="5" s="1"/>
  <c r="K1095" i="1"/>
  <c r="P1246" i="5" s="1"/>
  <c r="K1096" i="1"/>
  <c r="P1245" i="5" s="1"/>
  <c r="K1097" i="1"/>
  <c r="P1244" i="5" s="1"/>
  <c r="K1098" i="1"/>
  <c r="P1243" i="5" s="1"/>
  <c r="K1099" i="1"/>
  <c r="P1242" i="5" s="1"/>
  <c r="K1100" i="1"/>
  <c r="P1241" i="5" s="1"/>
  <c r="K1101" i="1"/>
  <c r="P1240" i="5" s="1"/>
  <c r="K1102" i="1"/>
  <c r="P1239" i="5" s="1"/>
  <c r="K1103" i="1"/>
  <c r="P1238" i="5" s="1"/>
  <c r="K1104" i="1"/>
  <c r="P1237" i="5" s="1"/>
  <c r="K1105" i="1"/>
  <c r="P1236" i="5" s="1"/>
  <c r="K1106" i="1"/>
  <c r="P1235" i="5" s="1"/>
  <c r="K1107" i="1"/>
  <c r="P1234" i="5" s="1"/>
  <c r="K1108" i="1"/>
  <c r="P1233" i="5" s="1"/>
  <c r="K1109" i="1"/>
  <c r="P1232" i="5" s="1"/>
  <c r="K1110" i="1"/>
  <c r="P1231" i="5" s="1"/>
  <c r="K1111" i="1"/>
  <c r="P1230" i="5" s="1"/>
  <c r="K1112" i="1"/>
  <c r="P1229" i="5" s="1"/>
  <c r="K1113" i="1"/>
  <c r="P1228" i="5" s="1"/>
  <c r="K1114" i="1"/>
  <c r="P1227" i="5" s="1"/>
  <c r="K1115" i="1"/>
  <c r="P1226" i="5" s="1"/>
  <c r="K1116" i="1"/>
  <c r="P1225" i="5" s="1"/>
  <c r="K1117" i="1"/>
  <c r="P1224" i="5" s="1"/>
  <c r="K1118" i="1"/>
  <c r="P1223" i="5" s="1"/>
  <c r="K1119" i="1"/>
  <c r="P1222" i="5" s="1"/>
  <c r="K1120" i="1"/>
  <c r="P1221" i="5" s="1"/>
  <c r="K1121" i="1"/>
  <c r="P1220" i="5" s="1"/>
  <c r="K1122" i="1"/>
  <c r="P1219" i="5" s="1"/>
  <c r="K1123" i="1"/>
  <c r="P1218" i="5" s="1"/>
  <c r="K1124" i="1"/>
  <c r="P1217" i="5" s="1"/>
  <c r="K1125" i="1"/>
  <c r="P1216" i="5" s="1"/>
  <c r="K1126" i="1"/>
  <c r="P1215" i="5" s="1"/>
  <c r="K1127" i="1"/>
  <c r="P1214" i="5" s="1"/>
  <c r="K1128" i="1"/>
  <c r="P1213" i="5" s="1"/>
  <c r="K1129" i="1"/>
  <c r="P1212" i="5" s="1"/>
  <c r="K1130" i="1"/>
  <c r="P1211" i="5" s="1"/>
  <c r="K1131" i="1"/>
  <c r="P1210" i="5" s="1"/>
  <c r="K1132" i="1"/>
  <c r="P1209" i="5" s="1"/>
  <c r="K1133" i="1"/>
  <c r="P1208" i="5" s="1"/>
  <c r="K1134" i="1"/>
  <c r="P1207" i="5" s="1"/>
  <c r="K1135" i="1"/>
  <c r="P1206" i="5" s="1"/>
  <c r="K1136" i="1"/>
  <c r="P1205" i="5" s="1"/>
  <c r="K1137" i="1"/>
  <c r="P1204" i="5" s="1"/>
  <c r="K1138" i="1"/>
  <c r="P1203" i="5" s="1"/>
  <c r="K1139" i="1"/>
  <c r="P1202" i="5" s="1"/>
  <c r="K1140" i="1"/>
  <c r="P1201" i="5" s="1"/>
  <c r="K1141" i="1"/>
  <c r="P1200" i="5" s="1"/>
  <c r="K1142" i="1"/>
  <c r="P1199" i="5" s="1"/>
  <c r="K1143" i="1"/>
  <c r="P1198" i="5" s="1"/>
  <c r="K1144" i="1"/>
  <c r="P1197" i="5" s="1"/>
  <c r="K1145" i="1"/>
  <c r="P1196" i="5" s="1"/>
  <c r="K1146" i="1"/>
  <c r="P1195" i="5" s="1"/>
  <c r="K1147" i="1"/>
  <c r="P1194" i="5" s="1"/>
  <c r="K1148" i="1"/>
  <c r="P1193" i="5" s="1"/>
  <c r="K1149" i="1"/>
  <c r="P1192" i="5" s="1"/>
  <c r="K1150" i="1"/>
  <c r="P1191" i="5" s="1"/>
  <c r="K1151" i="1"/>
  <c r="P1190" i="5" s="1"/>
  <c r="K1152" i="1"/>
  <c r="P1189" i="5" s="1"/>
  <c r="K1153" i="1"/>
  <c r="P1188" i="5" s="1"/>
  <c r="K1154" i="1"/>
  <c r="P1187" i="5" s="1"/>
  <c r="K1155" i="1"/>
  <c r="P1186" i="5" s="1"/>
  <c r="K1156" i="1"/>
  <c r="P1185" i="5" s="1"/>
  <c r="K1157" i="1"/>
  <c r="P1184" i="5" s="1"/>
  <c r="K1158" i="1"/>
  <c r="P1183" i="5" s="1"/>
  <c r="K1159" i="1"/>
  <c r="P1182" i="5" s="1"/>
  <c r="K1160" i="1"/>
  <c r="P1181" i="5" s="1"/>
  <c r="K1161" i="1"/>
  <c r="P1180" i="5" s="1"/>
  <c r="K1162" i="1"/>
  <c r="P1179" i="5" s="1"/>
  <c r="K1163" i="1"/>
  <c r="P1178" i="5" s="1"/>
  <c r="K1164" i="1"/>
  <c r="P1177" i="5" s="1"/>
  <c r="K1165" i="1"/>
  <c r="P1176" i="5" s="1"/>
  <c r="K1166" i="1"/>
  <c r="P1175" i="5" s="1"/>
  <c r="K1167" i="1"/>
  <c r="P1174" i="5" s="1"/>
  <c r="K1168" i="1"/>
  <c r="P1173" i="5" s="1"/>
  <c r="K1169" i="1"/>
  <c r="P1172" i="5" s="1"/>
  <c r="K1170" i="1"/>
  <c r="P1171" i="5" s="1"/>
  <c r="K1171" i="1"/>
  <c r="P1170" i="5" s="1"/>
  <c r="K1172" i="1"/>
  <c r="P1169" i="5" s="1"/>
  <c r="K1173" i="1"/>
  <c r="P1168" i="5" s="1"/>
  <c r="K1174" i="1"/>
  <c r="P1167" i="5" s="1"/>
  <c r="K1175" i="1"/>
  <c r="P1166" i="5" s="1"/>
  <c r="K1176" i="1"/>
  <c r="P1165" i="5" s="1"/>
  <c r="K1177" i="1"/>
  <c r="P1164" i="5" s="1"/>
  <c r="K1178" i="1"/>
  <c r="P1163" i="5" s="1"/>
  <c r="K1179" i="1"/>
  <c r="P1162" i="5" s="1"/>
  <c r="K1180" i="1"/>
  <c r="P1161" i="5" s="1"/>
  <c r="K1181" i="1"/>
  <c r="P1160" i="5" s="1"/>
  <c r="K1182" i="1"/>
  <c r="P1159" i="5" s="1"/>
  <c r="K1183" i="1"/>
  <c r="P1158" i="5" s="1"/>
  <c r="K1184" i="1"/>
  <c r="P1157" i="5" s="1"/>
  <c r="K1185" i="1"/>
  <c r="P1156" i="5" s="1"/>
  <c r="K1186" i="1"/>
  <c r="P1155" i="5" s="1"/>
  <c r="K1187" i="1"/>
  <c r="P1154" i="5" s="1"/>
  <c r="K1188" i="1"/>
  <c r="P1153" i="5" s="1"/>
  <c r="K1189" i="1"/>
  <c r="P1152" i="5" s="1"/>
  <c r="K1190" i="1"/>
  <c r="P1151" i="5" s="1"/>
  <c r="K1191" i="1"/>
  <c r="P1150" i="5" s="1"/>
  <c r="K1192" i="1"/>
  <c r="P1149" i="5" s="1"/>
  <c r="K1193" i="1"/>
  <c r="P1148" i="5" s="1"/>
  <c r="K1194" i="1"/>
  <c r="P1147" i="5" s="1"/>
  <c r="K1195" i="1"/>
  <c r="P1146" i="5" s="1"/>
  <c r="K1196" i="1"/>
  <c r="P1145" i="5" s="1"/>
  <c r="K1197" i="1"/>
  <c r="P1144" i="5" s="1"/>
  <c r="K1198" i="1"/>
  <c r="P1143" i="5" s="1"/>
  <c r="K1199" i="1"/>
  <c r="P1142" i="5" s="1"/>
  <c r="K1200" i="1"/>
  <c r="P1141" i="5" s="1"/>
  <c r="K1201" i="1"/>
  <c r="P1140" i="5" s="1"/>
  <c r="K1202" i="1"/>
  <c r="P1139" i="5" s="1"/>
  <c r="K1203" i="1"/>
  <c r="P1138" i="5" s="1"/>
  <c r="K1204" i="1"/>
  <c r="P1137" i="5" s="1"/>
  <c r="K1205" i="1"/>
  <c r="P1136" i="5" s="1"/>
  <c r="K1206" i="1"/>
  <c r="P1135" i="5" s="1"/>
  <c r="K1207" i="1"/>
  <c r="P1134" i="5" s="1"/>
  <c r="K1208" i="1"/>
  <c r="P1133" i="5" s="1"/>
  <c r="K1209" i="1"/>
  <c r="P1132" i="5" s="1"/>
  <c r="K1210" i="1"/>
  <c r="P1131" i="5" s="1"/>
  <c r="K1211" i="1"/>
  <c r="P1130" i="5" s="1"/>
  <c r="K1212" i="1"/>
  <c r="P1129" i="5" s="1"/>
  <c r="K1213" i="1"/>
  <c r="P1128" i="5" s="1"/>
  <c r="K1214" i="1"/>
  <c r="P1127" i="5" s="1"/>
  <c r="K1215" i="1"/>
  <c r="P1126" i="5" s="1"/>
  <c r="K1216" i="1"/>
  <c r="P1125" i="5" s="1"/>
  <c r="K1217" i="1"/>
  <c r="P1124" i="5" s="1"/>
  <c r="K1218" i="1"/>
  <c r="P1123" i="5" s="1"/>
  <c r="K1219" i="1"/>
  <c r="P1122" i="5" s="1"/>
  <c r="K1220" i="1"/>
  <c r="P1121" i="5" s="1"/>
  <c r="K1221" i="1"/>
  <c r="P1120" i="5" s="1"/>
  <c r="K1222" i="1"/>
  <c r="P1119" i="5" s="1"/>
  <c r="K1223" i="1"/>
  <c r="P1118" i="5" s="1"/>
  <c r="K1224" i="1"/>
  <c r="P1117" i="5" s="1"/>
  <c r="K1225" i="1"/>
  <c r="P1116" i="5" s="1"/>
  <c r="K1226" i="1"/>
  <c r="P1115" i="5" s="1"/>
  <c r="K1227" i="1"/>
  <c r="P1114" i="5" s="1"/>
  <c r="K1228" i="1"/>
  <c r="P1113" i="5" s="1"/>
  <c r="K1229" i="1"/>
  <c r="P1112" i="5" s="1"/>
  <c r="K1230" i="1"/>
  <c r="P1111" i="5" s="1"/>
  <c r="K1231" i="1"/>
  <c r="P1110" i="5" s="1"/>
  <c r="K1232" i="1"/>
  <c r="P1109" i="5" s="1"/>
  <c r="K1233" i="1"/>
  <c r="P1108" i="5" s="1"/>
  <c r="K1234" i="1"/>
  <c r="P1107" i="5" s="1"/>
  <c r="K1235" i="1"/>
  <c r="P1106" i="5" s="1"/>
  <c r="K1236" i="1"/>
  <c r="P1105" i="5" s="1"/>
  <c r="K1237" i="1"/>
  <c r="P1104" i="5" s="1"/>
  <c r="K1238" i="1"/>
  <c r="P1103" i="5" s="1"/>
  <c r="K1239" i="1"/>
  <c r="P1102" i="5" s="1"/>
  <c r="K1240" i="1"/>
  <c r="P1101" i="5" s="1"/>
  <c r="K1241" i="1"/>
  <c r="P1100" i="5" s="1"/>
  <c r="K1242" i="1"/>
  <c r="P1099" i="5" s="1"/>
  <c r="K1243" i="1"/>
  <c r="P1098" i="5" s="1"/>
  <c r="K1244" i="1"/>
  <c r="P1097" i="5" s="1"/>
  <c r="K1245" i="1"/>
  <c r="P1096" i="5" s="1"/>
  <c r="K1246" i="1"/>
  <c r="P1095" i="5" s="1"/>
  <c r="K1247" i="1"/>
  <c r="P1094" i="5" s="1"/>
  <c r="K1248" i="1"/>
  <c r="P1093" i="5" s="1"/>
  <c r="K1249" i="1"/>
  <c r="P1092" i="5" s="1"/>
  <c r="K1250" i="1"/>
  <c r="P1091" i="5" s="1"/>
  <c r="K1251" i="1"/>
  <c r="P1090" i="5" s="1"/>
  <c r="K1252" i="1"/>
  <c r="P1089" i="5" s="1"/>
  <c r="K1253" i="1"/>
  <c r="P1088" i="5" s="1"/>
  <c r="K1254" i="1"/>
  <c r="P1087" i="5" s="1"/>
  <c r="K1255" i="1"/>
  <c r="P1086" i="5" s="1"/>
  <c r="K1256" i="1"/>
  <c r="P1085" i="5" s="1"/>
  <c r="K1257" i="1"/>
  <c r="P1084" i="5" s="1"/>
  <c r="K1258" i="1"/>
  <c r="P1083" i="5" s="1"/>
  <c r="K1259" i="1"/>
  <c r="P1082" i="5" s="1"/>
  <c r="K1260" i="1"/>
  <c r="P1081" i="5" s="1"/>
  <c r="K1261" i="1"/>
  <c r="P1080" i="5" s="1"/>
  <c r="K1262" i="1"/>
  <c r="P1079" i="5" s="1"/>
  <c r="K1263" i="1"/>
  <c r="P1078" i="5" s="1"/>
  <c r="K1264" i="1"/>
  <c r="P1077" i="5" s="1"/>
  <c r="K1265" i="1"/>
  <c r="P1076" i="5" s="1"/>
  <c r="K1266" i="1"/>
  <c r="P1075" i="5" s="1"/>
  <c r="K1267" i="1"/>
  <c r="P1074" i="5" s="1"/>
  <c r="K1268" i="1"/>
  <c r="P1073" i="5" s="1"/>
  <c r="K1269" i="1"/>
  <c r="P1072" i="5" s="1"/>
  <c r="K1270" i="1"/>
  <c r="P1071" i="5" s="1"/>
  <c r="K1271" i="1"/>
  <c r="P1070" i="5" s="1"/>
  <c r="K1272" i="1"/>
  <c r="P1069" i="5" s="1"/>
  <c r="K1273" i="1"/>
  <c r="P1068" i="5" s="1"/>
  <c r="K1274" i="1"/>
  <c r="P1067" i="5" s="1"/>
  <c r="K1275" i="1"/>
  <c r="P1066" i="5" s="1"/>
  <c r="K1276" i="1"/>
  <c r="P1065" i="5" s="1"/>
  <c r="K1277" i="1"/>
  <c r="P1064" i="5" s="1"/>
  <c r="K1278" i="1"/>
  <c r="P1063" i="5" s="1"/>
  <c r="K1279" i="1"/>
  <c r="P1062" i="5" s="1"/>
  <c r="K1280" i="1"/>
  <c r="P1061" i="5" s="1"/>
  <c r="K1281" i="1"/>
  <c r="P1060" i="5" s="1"/>
  <c r="K1282" i="1"/>
  <c r="P1059" i="5" s="1"/>
  <c r="K1283" i="1"/>
  <c r="P1058" i="5" s="1"/>
  <c r="K1284" i="1"/>
  <c r="P1057" i="5" s="1"/>
  <c r="K1285" i="1"/>
  <c r="P1056" i="5" s="1"/>
  <c r="K1286" i="1"/>
  <c r="P1055" i="5" s="1"/>
  <c r="K1287" i="1"/>
  <c r="P1054" i="5" s="1"/>
  <c r="K1288" i="1"/>
  <c r="P1053" i="5" s="1"/>
  <c r="K1289" i="1"/>
  <c r="P1052" i="5" s="1"/>
  <c r="K1290" i="1"/>
  <c r="P1051" i="5" s="1"/>
  <c r="K1291" i="1"/>
  <c r="P1050" i="5" s="1"/>
  <c r="K1292" i="1"/>
  <c r="P1049" i="5" s="1"/>
  <c r="K1293" i="1"/>
  <c r="P1048" i="5" s="1"/>
  <c r="K1294" i="1"/>
  <c r="P1047" i="5" s="1"/>
  <c r="K1295" i="1"/>
  <c r="P1046" i="5" s="1"/>
  <c r="K1296" i="1"/>
  <c r="P1045" i="5" s="1"/>
  <c r="K1297" i="1"/>
  <c r="P1044" i="5" s="1"/>
  <c r="K1298" i="1"/>
  <c r="P1043" i="5" s="1"/>
  <c r="K1299" i="1"/>
  <c r="P1042" i="5" s="1"/>
  <c r="K1300" i="1"/>
  <c r="P1041" i="5" s="1"/>
  <c r="K1301" i="1"/>
  <c r="P1040" i="5" s="1"/>
  <c r="K1302" i="1"/>
  <c r="P1039" i="5" s="1"/>
  <c r="K1303" i="1"/>
  <c r="P1038" i="5" s="1"/>
  <c r="K1304" i="1"/>
  <c r="P1037" i="5" s="1"/>
  <c r="K1305" i="1"/>
  <c r="P1036" i="5" s="1"/>
  <c r="K1306" i="1"/>
  <c r="P1035" i="5" s="1"/>
  <c r="K1307" i="1"/>
  <c r="P1034" i="5" s="1"/>
  <c r="K1308" i="1"/>
  <c r="P1033" i="5" s="1"/>
  <c r="K1309" i="1"/>
  <c r="P1032" i="5" s="1"/>
  <c r="K1310" i="1"/>
  <c r="P1031" i="5" s="1"/>
  <c r="K1311" i="1"/>
  <c r="P1030" i="5" s="1"/>
  <c r="K1312" i="1"/>
  <c r="P1029" i="5" s="1"/>
  <c r="K1313" i="1"/>
  <c r="P1028" i="5" s="1"/>
  <c r="K1314" i="1"/>
  <c r="P1027" i="5" s="1"/>
  <c r="K1315" i="1"/>
  <c r="P1026" i="5" s="1"/>
  <c r="K1316" i="1"/>
  <c r="P1025" i="5" s="1"/>
  <c r="K1317" i="1"/>
  <c r="P1024" i="5" s="1"/>
  <c r="K1318" i="1"/>
  <c r="P1023" i="5" s="1"/>
  <c r="K1319" i="1"/>
  <c r="P1022" i="5" s="1"/>
  <c r="K1320" i="1"/>
  <c r="P1021" i="5" s="1"/>
  <c r="K1321" i="1"/>
  <c r="P1020" i="5" s="1"/>
  <c r="K1322" i="1"/>
  <c r="P1019" i="5" s="1"/>
  <c r="K1323" i="1"/>
  <c r="P1018" i="5" s="1"/>
  <c r="K1324" i="1"/>
  <c r="P1017" i="5" s="1"/>
  <c r="K1325" i="1"/>
  <c r="P1016" i="5" s="1"/>
  <c r="K1326" i="1"/>
  <c r="P1015" i="5" s="1"/>
  <c r="K1327" i="1"/>
  <c r="P1014" i="5" s="1"/>
  <c r="K1328" i="1"/>
  <c r="P1013" i="5" s="1"/>
  <c r="K1329" i="1"/>
  <c r="P1012" i="5" s="1"/>
  <c r="K1330" i="1"/>
  <c r="P1011" i="5" s="1"/>
  <c r="K1331" i="1"/>
  <c r="P1010" i="5" s="1"/>
  <c r="K1332" i="1"/>
  <c r="P1009" i="5" s="1"/>
  <c r="K1333" i="1"/>
  <c r="P1008" i="5" s="1"/>
  <c r="K1334" i="1"/>
  <c r="P1007" i="5" s="1"/>
  <c r="K1335" i="1"/>
  <c r="P1006" i="5" s="1"/>
  <c r="K1336" i="1"/>
  <c r="P1005" i="5" s="1"/>
  <c r="K1337" i="1"/>
  <c r="P1004" i="5" s="1"/>
  <c r="K1338" i="1"/>
  <c r="P1003" i="5" s="1"/>
  <c r="K1339" i="1"/>
  <c r="P1002" i="5" s="1"/>
  <c r="K1340" i="1"/>
  <c r="P1001" i="5" s="1"/>
  <c r="K1341" i="1"/>
  <c r="P1000" i="5" s="1"/>
  <c r="K1342" i="1"/>
  <c r="P999" i="5" s="1"/>
  <c r="K1343" i="1"/>
  <c r="P998" i="5" s="1"/>
  <c r="K1344" i="1"/>
  <c r="P997" i="5" s="1"/>
  <c r="K1345" i="1"/>
  <c r="P996" i="5" s="1"/>
  <c r="K1346" i="1"/>
  <c r="P995" i="5" s="1"/>
  <c r="K1347" i="1"/>
  <c r="P994" i="5" s="1"/>
  <c r="K1348" i="1"/>
  <c r="P993" i="5" s="1"/>
  <c r="K1349" i="1"/>
  <c r="P992" i="5" s="1"/>
  <c r="K1350" i="1"/>
  <c r="P991" i="5" s="1"/>
  <c r="K1351" i="1"/>
  <c r="P990" i="5" s="1"/>
  <c r="K1352" i="1"/>
  <c r="P989" i="5" s="1"/>
  <c r="K1353" i="1"/>
  <c r="P988" i="5" s="1"/>
  <c r="K1354" i="1"/>
  <c r="P987" i="5" s="1"/>
  <c r="K1355" i="1"/>
  <c r="P986" i="5" s="1"/>
  <c r="K1356" i="1"/>
  <c r="P985" i="5" s="1"/>
  <c r="K1357" i="1"/>
  <c r="P984" i="5" s="1"/>
  <c r="K1358" i="1"/>
  <c r="P983" i="5" s="1"/>
  <c r="K1359" i="1"/>
  <c r="P982" i="5" s="1"/>
  <c r="K1360" i="1"/>
  <c r="P981" i="5" s="1"/>
  <c r="K1361" i="1"/>
  <c r="P980" i="5" s="1"/>
  <c r="K1362" i="1"/>
  <c r="P979" i="5" s="1"/>
  <c r="K1363" i="1"/>
  <c r="P978" i="5" s="1"/>
  <c r="K1364" i="1"/>
  <c r="P977" i="5" s="1"/>
  <c r="K1365" i="1"/>
  <c r="P976" i="5" s="1"/>
  <c r="K1366" i="1"/>
  <c r="P975" i="5" s="1"/>
  <c r="K1367" i="1"/>
  <c r="P974" i="5" s="1"/>
  <c r="K1368" i="1"/>
  <c r="P973" i="5" s="1"/>
  <c r="K1369" i="1"/>
  <c r="P972" i="5" s="1"/>
  <c r="K1370" i="1"/>
  <c r="P971" i="5" s="1"/>
  <c r="K1371" i="1"/>
  <c r="P970" i="5" s="1"/>
  <c r="K1372" i="1"/>
  <c r="P969" i="5" s="1"/>
  <c r="K1373" i="1"/>
  <c r="P968" i="5" s="1"/>
  <c r="K1374" i="1"/>
  <c r="P967" i="5" s="1"/>
  <c r="K1375" i="1"/>
  <c r="P966" i="5" s="1"/>
  <c r="K1376" i="1"/>
  <c r="P965" i="5" s="1"/>
  <c r="K1377" i="1"/>
  <c r="P964" i="5" s="1"/>
  <c r="K1378" i="1"/>
  <c r="P963" i="5" s="1"/>
  <c r="K1379" i="1"/>
  <c r="P962" i="5" s="1"/>
  <c r="K1380" i="1"/>
  <c r="P961" i="5" s="1"/>
  <c r="K1381" i="1"/>
  <c r="P960" i="5" s="1"/>
  <c r="K1382" i="1"/>
  <c r="P959" i="5" s="1"/>
  <c r="K1383" i="1"/>
  <c r="P958" i="5" s="1"/>
  <c r="K1384" i="1"/>
  <c r="P957" i="5" s="1"/>
  <c r="K1385" i="1"/>
  <c r="P956" i="5" s="1"/>
  <c r="K1386" i="1"/>
  <c r="P955" i="5" s="1"/>
  <c r="K1387" i="1"/>
  <c r="P954" i="5" s="1"/>
  <c r="K1388" i="1"/>
  <c r="P953" i="5" s="1"/>
  <c r="K1389" i="1"/>
  <c r="P952" i="5" s="1"/>
  <c r="K1390" i="1"/>
  <c r="P951" i="5" s="1"/>
  <c r="K1391" i="1"/>
  <c r="P950" i="5" s="1"/>
  <c r="K1392" i="1"/>
  <c r="P949" i="5" s="1"/>
  <c r="K1393" i="1"/>
  <c r="P948" i="5" s="1"/>
  <c r="K1394" i="1"/>
  <c r="P947" i="5" s="1"/>
  <c r="K1395" i="1"/>
  <c r="P946" i="5" s="1"/>
  <c r="K1396" i="1"/>
  <c r="P945" i="5" s="1"/>
  <c r="K1397" i="1"/>
  <c r="P944" i="5" s="1"/>
  <c r="K1398" i="1"/>
  <c r="P943" i="5" s="1"/>
  <c r="K1399" i="1"/>
  <c r="P942" i="5" s="1"/>
  <c r="K1400" i="1"/>
  <c r="P941" i="5" s="1"/>
  <c r="K1401" i="1"/>
  <c r="P940" i="5" s="1"/>
  <c r="K1402" i="1"/>
  <c r="P939" i="5" s="1"/>
  <c r="K1403" i="1"/>
  <c r="P938" i="5" s="1"/>
  <c r="K1404" i="1"/>
  <c r="P937" i="5" s="1"/>
  <c r="K1405" i="1"/>
  <c r="P936" i="5" s="1"/>
  <c r="K1406" i="1"/>
  <c r="P935" i="5" s="1"/>
  <c r="K1407" i="1"/>
  <c r="P934" i="5" s="1"/>
  <c r="K1408" i="1"/>
  <c r="P933" i="5" s="1"/>
  <c r="K1409" i="1"/>
  <c r="P932" i="5" s="1"/>
  <c r="K1410" i="1"/>
  <c r="P931" i="5" s="1"/>
  <c r="K1411" i="1"/>
  <c r="P930" i="5" s="1"/>
  <c r="K1412" i="1"/>
  <c r="P929" i="5" s="1"/>
  <c r="K1413" i="1"/>
  <c r="P928" i="5" s="1"/>
  <c r="K1414" i="1"/>
  <c r="P927" i="5" s="1"/>
  <c r="K1415" i="1"/>
  <c r="P926" i="5" s="1"/>
  <c r="K1416" i="1"/>
  <c r="P925" i="5" s="1"/>
  <c r="K1417" i="1"/>
  <c r="P924" i="5" s="1"/>
  <c r="K1418" i="1"/>
  <c r="P923" i="5" s="1"/>
  <c r="K1419" i="1"/>
  <c r="P922" i="5" s="1"/>
  <c r="K1420" i="1"/>
  <c r="P921" i="5" s="1"/>
  <c r="K1421" i="1"/>
  <c r="P920" i="5" s="1"/>
  <c r="K1422" i="1"/>
  <c r="P919" i="5" s="1"/>
  <c r="K1423" i="1"/>
  <c r="P918" i="5" s="1"/>
  <c r="K1424" i="1"/>
  <c r="P917" i="5" s="1"/>
  <c r="K1425" i="1"/>
  <c r="P916" i="5" s="1"/>
  <c r="K1426" i="1"/>
  <c r="P915" i="5" s="1"/>
  <c r="K1427" i="1"/>
  <c r="P914" i="5" s="1"/>
  <c r="K1428" i="1"/>
  <c r="P913" i="5" s="1"/>
  <c r="K1429" i="1"/>
  <c r="P912" i="5" s="1"/>
  <c r="K1430" i="1"/>
  <c r="P911" i="5" s="1"/>
  <c r="K1431" i="1"/>
  <c r="P910" i="5" s="1"/>
  <c r="K1432" i="1"/>
  <c r="P909" i="5" s="1"/>
  <c r="K1433" i="1"/>
  <c r="P908" i="5" s="1"/>
  <c r="K1434" i="1"/>
  <c r="P907" i="5" s="1"/>
  <c r="K1435" i="1"/>
  <c r="P906" i="5" s="1"/>
  <c r="K1436" i="1"/>
  <c r="P905" i="5" s="1"/>
  <c r="K1437" i="1"/>
  <c r="P904" i="5" s="1"/>
  <c r="K1438" i="1"/>
  <c r="P903" i="5" s="1"/>
  <c r="K1439" i="1"/>
  <c r="P902" i="5" s="1"/>
  <c r="K1440" i="1"/>
  <c r="P901" i="5" s="1"/>
  <c r="K1441" i="1"/>
  <c r="P900" i="5" s="1"/>
  <c r="K1442" i="1"/>
  <c r="P899" i="5" s="1"/>
  <c r="K1443" i="1"/>
  <c r="P898" i="5" s="1"/>
  <c r="K1444" i="1"/>
  <c r="P897" i="5" s="1"/>
  <c r="K1445" i="1"/>
  <c r="P896" i="5" s="1"/>
  <c r="K1446" i="1"/>
  <c r="P895" i="5" s="1"/>
  <c r="K1447" i="1"/>
  <c r="P894" i="5" s="1"/>
  <c r="K1448" i="1"/>
  <c r="P893" i="5" s="1"/>
  <c r="K1449" i="1"/>
  <c r="P892" i="5" s="1"/>
  <c r="K1450" i="1"/>
  <c r="P891" i="5" s="1"/>
  <c r="K1451" i="1"/>
  <c r="P890" i="5" s="1"/>
  <c r="K1452" i="1"/>
  <c r="P889" i="5" s="1"/>
  <c r="K1453" i="1"/>
  <c r="P888" i="5" s="1"/>
  <c r="K1454" i="1"/>
  <c r="P887" i="5" s="1"/>
  <c r="K1455" i="1"/>
  <c r="P886" i="5" s="1"/>
  <c r="K1456" i="1"/>
  <c r="P885" i="5" s="1"/>
  <c r="K1457" i="1"/>
  <c r="P884" i="5" s="1"/>
  <c r="K1458" i="1"/>
  <c r="P883" i="5" s="1"/>
  <c r="K1459" i="1"/>
  <c r="P882" i="5" s="1"/>
  <c r="K1460" i="1"/>
  <c r="P881" i="5" s="1"/>
  <c r="K1461" i="1"/>
  <c r="P880" i="5" s="1"/>
  <c r="K1462" i="1"/>
  <c r="P879" i="5" s="1"/>
  <c r="K1463" i="1"/>
  <c r="P878" i="5" s="1"/>
  <c r="K1464" i="1"/>
  <c r="P877" i="5" s="1"/>
  <c r="K1465" i="1"/>
  <c r="P876" i="5" s="1"/>
  <c r="K1466" i="1"/>
  <c r="P875" i="5" s="1"/>
  <c r="K1467" i="1"/>
  <c r="P874" i="5" s="1"/>
  <c r="K1468" i="1"/>
  <c r="P873" i="5" s="1"/>
  <c r="K1469" i="1"/>
  <c r="P872" i="5" s="1"/>
  <c r="K1470" i="1"/>
  <c r="P871" i="5" s="1"/>
  <c r="K1471" i="1"/>
  <c r="P870" i="5" s="1"/>
  <c r="K1472" i="1"/>
  <c r="P869" i="5" s="1"/>
  <c r="K1473" i="1"/>
  <c r="P868" i="5" s="1"/>
  <c r="K1474" i="1"/>
  <c r="P867" i="5" s="1"/>
  <c r="K1475" i="1"/>
  <c r="P866" i="5" s="1"/>
  <c r="K1476" i="1"/>
  <c r="P865" i="5" s="1"/>
  <c r="K1477" i="1"/>
  <c r="P864" i="5" s="1"/>
  <c r="K1478" i="1"/>
  <c r="P863" i="5" s="1"/>
  <c r="K1479" i="1"/>
  <c r="P862" i="5" s="1"/>
  <c r="K1480" i="1"/>
  <c r="P861" i="5" s="1"/>
  <c r="K1481" i="1"/>
  <c r="P860" i="5" s="1"/>
  <c r="K1482" i="1"/>
  <c r="P859" i="5" s="1"/>
  <c r="K1483" i="1"/>
  <c r="P858" i="5" s="1"/>
  <c r="K1484" i="1"/>
  <c r="P857" i="5" s="1"/>
  <c r="K1485" i="1"/>
  <c r="P856" i="5" s="1"/>
  <c r="K1486" i="1"/>
  <c r="P855" i="5" s="1"/>
  <c r="K1487" i="1"/>
  <c r="P854" i="5" s="1"/>
  <c r="K1488" i="1"/>
  <c r="P853" i="5" s="1"/>
  <c r="K1489" i="1"/>
  <c r="P852" i="5" s="1"/>
  <c r="K1490" i="1"/>
  <c r="P851" i="5" s="1"/>
  <c r="K1491" i="1"/>
  <c r="P850" i="5" s="1"/>
  <c r="K1492" i="1"/>
  <c r="P849" i="5" s="1"/>
  <c r="K1493" i="1"/>
  <c r="P848" i="5" s="1"/>
  <c r="K1494" i="1"/>
  <c r="P847" i="5" s="1"/>
  <c r="K1495" i="1"/>
  <c r="P846" i="5" s="1"/>
  <c r="K1496" i="1"/>
  <c r="P845" i="5" s="1"/>
  <c r="K1497" i="1"/>
  <c r="P844" i="5" s="1"/>
  <c r="K1498" i="1"/>
  <c r="P843" i="5" s="1"/>
  <c r="K1499" i="1"/>
  <c r="P842" i="5" s="1"/>
  <c r="K1500" i="1"/>
  <c r="P841" i="5" s="1"/>
  <c r="K1501" i="1"/>
  <c r="P840" i="5" s="1"/>
  <c r="K1502" i="1"/>
  <c r="P839" i="5" s="1"/>
  <c r="K1503" i="1"/>
  <c r="P838" i="5" s="1"/>
  <c r="K1504" i="1"/>
  <c r="P837" i="5" s="1"/>
  <c r="K1505" i="1"/>
  <c r="P836" i="5" s="1"/>
  <c r="K1506" i="1"/>
  <c r="P835" i="5" s="1"/>
  <c r="K1507" i="1"/>
  <c r="P834" i="5" s="1"/>
  <c r="K1508" i="1"/>
  <c r="P833" i="5" s="1"/>
  <c r="K1509" i="1"/>
  <c r="P832" i="5" s="1"/>
  <c r="K1510" i="1"/>
  <c r="P831" i="5" s="1"/>
  <c r="K1511" i="1"/>
  <c r="P830" i="5" s="1"/>
  <c r="K1512" i="1"/>
  <c r="P829" i="5" s="1"/>
  <c r="K1513" i="1"/>
  <c r="P828" i="5" s="1"/>
  <c r="K1514" i="1"/>
  <c r="P827" i="5" s="1"/>
  <c r="K1515" i="1"/>
  <c r="P826" i="5" s="1"/>
  <c r="K1516" i="1"/>
  <c r="P825" i="5" s="1"/>
  <c r="K1517" i="1"/>
  <c r="P824" i="5" s="1"/>
  <c r="K1518" i="1"/>
  <c r="P823" i="5" s="1"/>
  <c r="K1519" i="1"/>
  <c r="P822" i="5" s="1"/>
  <c r="K1520" i="1"/>
  <c r="P821" i="5" s="1"/>
  <c r="K1521" i="1"/>
  <c r="P820" i="5" s="1"/>
  <c r="K1522" i="1"/>
  <c r="P819" i="5" s="1"/>
  <c r="K1523" i="1"/>
  <c r="P818" i="5" s="1"/>
  <c r="K1524" i="1"/>
  <c r="P817" i="5" s="1"/>
  <c r="K1525" i="1"/>
  <c r="P816" i="5" s="1"/>
  <c r="K1526" i="1"/>
  <c r="P815" i="5" s="1"/>
  <c r="K1527" i="1"/>
  <c r="P814" i="5" s="1"/>
  <c r="K1528" i="1"/>
  <c r="P813" i="5" s="1"/>
  <c r="K1529" i="1"/>
  <c r="P812" i="5" s="1"/>
  <c r="K1530" i="1"/>
  <c r="P811" i="5" s="1"/>
  <c r="K1531" i="1"/>
  <c r="P810" i="5" s="1"/>
  <c r="K1532" i="1"/>
  <c r="P809" i="5" s="1"/>
  <c r="K1533" i="1"/>
  <c r="P808" i="5" s="1"/>
  <c r="K1534" i="1"/>
  <c r="P807" i="5" s="1"/>
  <c r="K1535" i="1"/>
  <c r="P806" i="5" s="1"/>
  <c r="K1536" i="1"/>
  <c r="P805" i="5" s="1"/>
  <c r="K1537" i="1"/>
  <c r="P804" i="5" s="1"/>
  <c r="K1538" i="1"/>
  <c r="P803" i="5" s="1"/>
  <c r="K1539" i="1"/>
  <c r="P802" i="5" s="1"/>
  <c r="K1540" i="1"/>
  <c r="P801" i="5" s="1"/>
  <c r="K1541" i="1"/>
  <c r="P800" i="5" s="1"/>
  <c r="K1542" i="1"/>
  <c r="P799" i="5" s="1"/>
  <c r="K1543" i="1"/>
  <c r="P798" i="5" s="1"/>
  <c r="K1544" i="1"/>
  <c r="P797" i="5" s="1"/>
  <c r="K1545" i="1"/>
  <c r="P796" i="5" s="1"/>
  <c r="K1546" i="1"/>
  <c r="P795" i="5" s="1"/>
  <c r="K1547" i="1"/>
  <c r="P794" i="5" s="1"/>
  <c r="K1548" i="1"/>
  <c r="P793" i="5" s="1"/>
  <c r="K1549" i="1"/>
  <c r="P792" i="5" s="1"/>
  <c r="K1550" i="1"/>
  <c r="P791" i="5" s="1"/>
  <c r="K1551" i="1"/>
  <c r="P790" i="5" s="1"/>
  <c r="K1552" i="1"/>
  <c r="P789" i="5" s="1"/>
  <c r="K1553" i="1"/>
  <c r="P788" i="5" s="1"/>
  <c r="K1554" i="1"/>
  <c r="P787" i="5" s="1"/>
  <c r="K1555" i="1"/>
  <c r="P786" i="5" s="1"/>
  <c r="K1556" i="1"/>
  <c r="P785" i="5" s="1"/>
  <c r="K1557" i="1"/>
  <c r="P784" i="5" s="1"/>
  <c r="K1558" i="1"/>
  <c r="P783" i="5" s="1"/>
  <c r="K1559" i="1"/>
  <c r="P782" i="5" s="1"/>
  <c r="K1560" i="1"/>
  <c r="P781" i="5" s="1"/>
  <c r="K1561" i="1"/>
  <c r="P780" i="5" s="1"/>
  <c r="K1562" i="1"/>
  <c r="P779" i="5" s="1"/>
  <c r="K1563" i="1"/>
  <c r="P778" i="5" s="1"/>
  <c r="K1564" i="1"/>
  <c r="P777" i="5" s="1"/>
  <c r="K1565" i="1"/>
  <c r="P776" i="5" s="1"/>
  <c r="K1566" i="1"/>
  <c r="P775" i="5" s="1"/>
  <c r="K1567" i="1"/>
  <c r="P774" i="5" s="1"/>
  <c r="K1568" i="1"/>
  <c r="P773" i="5" s="1"/>
  <c r="K1569" i="1"/>
  <c r="P772" i="5" s="1"/>
  <c r="K1570" i="1"/>
  <c r="P771" i="5" s="1"/>
  <c r="K1571" i="1"/>
  <c r="P770" i="5" s="1"/>
  <c r="K1572" i="1"/>
  <c r="P769" i="5" s="1"/>
  <c r="K1573" i="1"/>
  <c r="P768" i="5" s="1"/>
  <c r="K1574" i="1"/>
  <c r="P767" i="5" s="1"/>
  <c r="K1575" i="1"/>
  <c r="P766" i="5" s="1"/>
  <c r="K1576" i="1"/>
  <c r="P765" i="5" s="1"/>
  <c r="K1577" i="1"/>
  <c r="P764" i="5" s="1"/>
  <c r="K1578" i="1"/>
  <c r="P763" i="5" s="1"/>
  <c r="K1579" i="1"/>
  <c r="P762" i="5" s="1"/>
  <c r="K1580" i="1"/>
  <c r="P761" i="5" s="1"/>
  <c r="K1581" i="1"/>
  <c r="P760" i="5" s="1"/>
  <c r="K1582" i="1"/>
  <c r="P759" i="5" s="1"/>
  <c r="K1583" i="1"/>
  <c r="P758" i="5" s="1"/>
  <c r="K1584" i="1"/>
  <c r="P757" i="5" s="1"/>
  <c r="K1585" i="1"/>
  <c r="P756" i="5" s="1"/>
  <c r="K1586" i="1"/>
  <c r="P755" i="5" s="1"/>
  <c r="K1587" i="1"/>
  <c r="P754" i="5" s="1"/>
  <c r="K1588" i="1"/>
  <c r="P753" i="5" s="1"/>
  <c r="K1589" i="1"/>
  <c r="P752" i="5" s="1"/>
  <c r="K1590" i="1"/>
  <c r="P751" i="5" s="1"/>
  <c r="K1591" i="1"/>
  <c r="P750" i="5" s="1"/>
  <c r="K1592" i="1"/>
  <c r="P749" i="5" s="1"/>
  <c r="K1593" i="1"/>
  <c r="P748" i="5" s="1"/>
  <c r="K1594" i="1"/>
  <c r="P747" i="5" s="1"/>
  <c r="K1595" i="1"/>
  <c r="P746" i="5" s="1"/>
  <c r="K1596" i="1"/>
  <c r="P745" i="5" s="1"/>
  <c r="K1597" i="1"/>
  <c r="P744" i="5" s="1"/>
  <c r="K1598" i="1"/>
  <c r="P743" i="5" s="1"/>
  <c r="K1599" i="1"/>
  <c r="P742" i="5" s="1"/>
  <c r="K1600" i="1"/>
  <c r="P741" i="5" s="1"/>
  <c r="K1601" i="1"/>
  <c r="P740" i="5" s="1"/>
  <c r="K1602" i="1"/>
  <c r="P739" i="5" s="1"/>
  <c r="K1603" i="1"/>
  <c r="P738" i="5" s="1"/>
  <c r="K1604" i="1"/>
  <c r="P737" i="5" s="1"/>
  <c r="K1605" i="1"/>
  <c r="P736" i="5" s="1"/>
  <c r="K1606" i="1"/>
  <c r="P735" i="5" s="1"/>
  <c r="K1607" i="1"/>
  <c r="P734" i="5" s="1"/>
  <c r="K1608" i="1"/>
  <c r="P733" i="5" s="1"/>
  <c r="K1609" i="1"/>
  <c r="P732" i="5" s="1"/>
  <c r="K1610" i="1"/>
  <c r="P731" i="5" s="1"/>
  <c r="K1611" i="1"/>
  <c r="P730" i="5" s="1"/>
  <c r="K1612" i="1"/>
  <c r="P729" i="5" s="1"/>
  <c r="K1613" i="1"/>
  <c r="P728" i="5" s="1"/>
  <c r="K1614" i="1"/>
  <c r="P727" i="5" s="1"/>
  <c r="K1615" i="1"/>
  <c r="P726" i="5" s="1"/>
  <c r="K1616" i="1"/>
  <c r="P725" i="5" s="1"/>
  <c r="K1617" i="1"/>
  <c r="P724" i="5" s="1"/>
  <c r="K1618" i="1"/>
  <c r="P723" i="5" s="1"/>
  <c r="K1619" i="1"/>
  <c r="P722" i="5" s="1"/>
  <c r="K1620" i="1"/>
  <c r="P721" i="5" s="1"/>
  <c r="K1621" i="1"/>
  <c r="P720" i="5" s="1"/>
  <c r="K1622" i="1"/>
  <c r="P719" i="5" s="1"/>
  <c r="K1623" i="1"/>
  <c r="P718" i="5" s="1"/>
  <c r="K1624" i="1"/>
  <c r="P717" i="5" s="1"/>
  <c r="K1625" i="1"/>
  <c r="P716" i="5" s="1"/>
  <c r="K1626" i="1"/>
  <c r="P715" i="5" s="1"/>
  <c r="K1627" i="1"/>
  <c r="P714" i="5" s="1"/>
  <c r="K1628" i="1"/>
  <c r="P713" i="5" s="1"/>
  <c r="K1629" i="1"/>
  <c r="P712" i="5" s="1"/>
  <c r="K1630" i="1"/>
  <c r="P711" i="5" s="1"/>
  <c r="K1631" i="1"/>
  <c r="P710" i="5" s="1"/>
  <c r="K1632" i="1"/>
  <c r="P709" i="5" s="1"/>
  <c r="K1633" i="1"/>
  <c r="P708" i="5" s="1"/>
  <c r="K1634" i="1"/>
  <c r="P707" i="5" s="1"/>
  <c r="K1635" i="1"/>
  <c r="P706" i="5" s="1"/>
  <c r="K1636" i="1"/>
  <c r="P705" i="5" s="1"/>
  <c r="K1637" i="1"/>
  <c r="P704" i="5" s="1"/>
  <c r="K1638" i="1"/>
  <c r="P703" i="5" s="1"/>
  <c r="K1639" i="1"/>
  <c r="P702" i="5" s="1"/>
  <c r="K1640" i="1"/>
  <c r="P701" i="5" s="1"/>
  <c r="K1641" i="1"/>
  <c r="P700" i="5" s="1"/>
  <c r="K1642" i="1"/>
  <c r="P699" i="5" s="1"/>
  <c r="K1643" i="1"/>
  <c r="P698" i="5" s="1"/>
  <c r="K1644" i="1"/>
  <c r="P697" i="5" s="1"/>
  <c r="K1645" i="1"/>
  <c r="P696" i="5" s="1"/>
  <c r="K1646" i="1"/>
  <c r="P695" i="5" s="1"/>
  <c r="K1647" i="1"/>
  <c r="P694" i="5" s="1"/>
  <c r="K1648" i="1"/>
  <c r="P693" i="5" s="1"/>
  <c r="K1649" i="1"/>
  <c r="P692" i="5" s="1"/>
  <c r="K1650" i="1"/>
  <c r="P691" i="5" s="1"/>
  <c r="K1651" i="1"/>
  <c r="P690" i="5" s="1"/>
  <c r="K1652" i="1"/>
  <c r="P689" i="5" s="1"/>
  <c r="K1653" i="1"/>
  <c r="P688" i="5" s="1"/>
  <c r="K1654" i="1"/>
  <c r="P687" i="5" s="1"/>
  <c r="K1655" i="1"/>
  <c r="P686" i="5" s="1"/>
  <c r="K1656" i="1"/>
  <c r="P685" i="5" s="1"/>
  <c r="K1657" i="1"/>
  <c r="P684" i="5" s="1"/>
  <c r="K1658" i="1"/>
  <c r="P683" i="5" s="1"/>
  <c r="K1659" i="1"/>
  <c r="P682" i="5" s="1"/>
  <c r="K1660" i="1"/>
  <c r="P681" i="5" s="1"/>
  <c r="K1661" i="1"/>
  <c r="P680" i="5" s="1"/>
  <c r="K1662" i="1"/>
  <c r="P679" i="5" s="1"/>
  <c r="K1663" i="1"/>
  <c r="P678" i="5" s="1"/>
  <c r="K1664" i="1"/>
  <c r="P677" i="5" s="1"/>
  <c r="K1665" i="1"/>
  <c r="P676" i="5" s="1"/>
  <c r="K1666" i="1"/>
  <c r="P675" i="5" s="1"/>
  <c r="K1667" i="1"/>
  <c r="P674" i="5" s="1"/>
  <c r="K1668" i="1"/>
  <c r="P673" i="5" s="1"/>
  <c r="K1669" i="1"/>
  <c r="P672" i="5" s="1"/>
  <c r="K1670" i="1"/>
  <c r="P671" i="5" s="1"/>
  <c r="K1671" i="1"/>
  <c r="P670" i="5" s="1"/>
  <c r="K1672" i="1"/>
  <c r="P669" i="5" s="1"/>
  <c r="K1673" i="1"/>
  <c r="P668" i="5" s="1"/>
  <c r="K1674" i="1"/>
  <c r="P667" i="5" s="1"/>
  <c r="K1675" i="1"/>
  <c r="P666" i="5" s="1"/>
  <c r="K1676" i="1"/>
  <c r="P665" i="5" s="1"/>
  <c r="K1677" i="1"/>
  <c r="P664" i="5" s="1"/>
  <c r="K1678" i="1"/>
  <c r="P663" i="5" s="1"/>
  <c r="K1679" i="1"/>
  <c r="P662" i="5" s="1"/>
  <c r="K1680" i="1"/>
  <c r="P661" i="5" s="1"/>
  <c r="K1681" i="1"/>
  <c r="P660" i="5" s="1"/>
  <c r="K1682" i="1"/>
  <c r="P659" i="5" s="1"/>
  <c r="K1683" i="1"/>
  <c r="P658" i="5" s="1"/>
  <c r="K1684" i="1"/>
  <c r="P657" i="5" s="1"/>
  <c r="K1685" i="1"/>
  <c r="P656" i="5" s="1"/>
  <c r="K1686" i="1"/>
  <c r="P655" i="5" s="1"/>
  <c r="K1687" i="1"/>
  <c r="P654" i="5" s="1"/>
  <c r="K1688" i="1"/>
  <c r="P653" i="5" s="1"/>
  <c r="K1689" i="1"/>
  <c r="P652" i="5" s="1"/>
  <c r="K1690" i="1"/>
  <c r="P651" i="5" s="1"/>
  <c r="K1691" i="1"/>
  <c r="P650" i="5" s="1"/>
  <c r="K1692" i="1"/>
  <c r="P649" i="5" s="1"/>
  <c r="K1693" i="1"/>
  <c r="P648" i="5" s="1"/>
  <c r="K1694" i="1"/>
  <c r="P647" i="5" s="1"/>
  <c r="K1695" i="1"/>
  <c r="P646" i="5" s="1"/>
  <c r="K1696" i="1"/>
  <c r="P645" i="5" s="1"/>
  <c r="K1697" i="1"/>
  <c r="P644" i="5" s="1"/>
  <c r="K1698" i="1"/>
  <c r="P643" i="5" s="1"/>
  <c r="K1699" i="1"/>
  <c r="P642" i="5" s="1"/>
  <c r="K1700" i="1"/>
  <c r="P641" i="5" s="1"/>
  <c r="K1701" i="1"/>
  <c r="P640" i="5" s="1"/>
  <c r="K1702" i="1"/>
  <c r="P639" i="5" s="1"/>
  <c r="K1703" i="1"/>
  <c r="P638" i="5" s="1"/>
  <c r="K1704" i="1"/>
  <c r="P637" i="5" s="1"/>
  <c r="K1705" i="1"/>
  <c r="P636" i="5" s="1"/>
  <c r="K1706" i="1"/>
  <c r="P635" i="5" s="1"/>
  <c r="K1707" i="1"/>
  <c r="P634" i="5" s="1"/>
  <c r="K1708" i="1"/>
  <c r="P633" i="5" s="1"/>
  <c r="K1709" i="1"/>
  <c r="P632" i="5" s="1"/>
  <c r="K1710" i="1"/>
  <c r="P631" i="5" s="1"/>
  <c r="K1711" i="1"/>
  <c r="P630" i="5" s="1"/>
  <c r="K1712" i="1"/>
  <c r="P629" i="5" s="1"/>
  <c r="K1713" i="1"/>
  <c r="P628" i="5" s="1"/>
  <c r="K1714" i="1"/>
  <c r="P627" i="5" s="1"/>
  <c r="K1715" i="1"/>
  <c r="P626" i="5" s="1"/>
  <c r="K1716" i="1"/>
  <c r="P625" i="5" s="1"/>
  <c r="K1717" i="1"/>
  <c r="P624" i="5" s="1"/>
  <c r="K1718" i="1"/>
  <c r="P623" i="5" s="1"/>
  <c r="K1719" i="1"/>
  <c r="P622" i="5" s="1"/>
  <c r="K1720" i="1"/>
  <c r="P621" i="5" s="1"/>
  <c r="K1721" i="1"/>
  <c r="P620" i="5" s="1"/>
  <c r="K1722" i="1"/>
  <c r="P619" i="5" s="1"/>
  <c r="K1723" i="1"/>
  <c r="P618" i="5" s="1"/>
  <c r="K1724" i="1"/>
  <c r="P617" i="5" s="1"/>
  <c r="K1725" i="1"/>
  <c r="P616" i="5" s="1"/>
  <c r="K1726" i="1"/>
  <c r="P615" i="5" s="1"/>
  <c r="K1727" i="1"/>
  <c r="P614" i="5" s="1"/>
  <c r="K1728" i="1"/>
  <c r="P613" i="5" s="1"/>
  <c r="K1729" i="1"/>
  <c r="P612" i="5" s="1"/>
  <c r="K1730" i="1"/>
  <c r="P611" i="5" s="1"/>
  <c r="K1731" i="1"/>
  <c r="P610" i="5" s="1"/>
  <c r="K1732" i="1"/>
  <c r="P609" i="5" s="1"/>
  <c r="K1733" i="1"/>
  <c r="P608" i="5" s="1"/>
  <c r="K1734" i="1"/>
  <c r="P607" i="5" s="1"/>
  <c r="K1735" i="1"/>
  <c r="P606" i="5" s="1"/>
  <c r="K1736" i="1"/>
  <c r="P605" i="5" s="1"/>
  <c r="K1737" i="1"/>
  <c r="P604" i="5" s="1"/>
  <c r="K1738" i="1"/>
  <c r="P603" i="5" s="1"/>
  <c r="K1739" i="1"/>
  <c r="P602" i="5" s="1"/>
  <c r="K1740" i="1"/>
  <c r="P601" i="5" s="1"/>
  <c r="K1741" i="1"/>
  <c r="P600" i="5" s="1"/>
  <c r="K1742" i="1"/>
  <c r="P599" i="5" s="1"/>
  <c r="K1743" i="1"/>
  <c r="P598" i="5" s="1"/>
  <c r="K1744" i="1"/>
  <c r="P597" i="5" s="1"/>
  <c r="K1745" i="1"/>
  <c r="P596" i="5" s="1"/>
  <c r="K1746" i="1"/>
  <c r="P595" i="5" s="1"/>
  <c r="K1747" i="1"/>
  <c r="P594" i="5" s="1"/>
  <c r="K1748" i="1"/>
  <c r="P593" i="5" s="1"/>
  <c r="K1749" i="1"/>
  <c r="P592" i="5" s="1"/>
  <c r="K1750" i="1"/>
  <c r="P591" i="5" s="1"/>
  <c r="K1751" i="1"/>
  <c r="P590" i="5" s="1"/>
  <c r="K1752" i="1"/>
  <c r="P589" i="5" s="1"/>
  <c r="K1753" i="1"/>
  <c r="P588" i="5" s="1"/>
  <c r="K1754" i="1"/>
  <c r="P587" i="5" s="1"/>
  <c r="K1755" i="1"/>
  <c r="P586" i="5" s="1"/>
  <c r="K1756" i="1"/>
  <c r="P585" i="5" s="1"/>
  <c r="K1757" i="1"/>
  <c r="P584" i="5" s="1"/>
  <c r="K1758" i="1"/>
  <c r="P583" i="5" s="1"/>
  <c r="K1759" i="1"/>
  <c r="P582" i="5" s="1"/>
  <c r="K1760" i="1"/>
  <c r="P581" i="5" s="1"/>
  <c r="K1761" i="1"/>
  <c r="P580" i="5" s="1"/>
  <c r="K1762" i="1"/>
  <c r="P579" i="5" s="1"/>
  <c r="K1763" i="1"/>
  <c r="P578" i="5" s="1"/>
  <c r="K1764" i="1"/>
  <c r="P577" i="5" s="1"/>
  <c r="K1765" i="1"/>
  <c r="P576" i="5" s="1"/>
  <c r="K1766" i="1"/>
  <c r="P575" i="5" s="1"/>
  <c r="K1767" i="1"/>
  <c r="P574" i="5" s="1"/>
  <c r="K1768" i="1"/>
  <c r="P573" i="5" s="1"/>
  <c r="K1769" i="1"/>
  <c r="P572" i="5" s="1"/>
  <c r="K1770" i="1"/>
  <c r="P571" i="5" s="1"/>
  <c r="K1771" i="1"/>
  <c r="P570" i="5" s="1"/>
  <c r="K1772" i="1"/>
  <c r="P569" i="5" s="1"/>
  <c r="K1773" i="1"/>
  <c r="P568" i="5" s="1"/>
  <c r="K1774" i="1"/>
  <c r="P567" i="5" s="1"/>
  <c r="K1775" i="1"/>
  <c r="P566" i="5" s="1"/>
  <c r="K1776" i="1"/>
  <c r="P565" i="5" s="1"/>
  <c r="K1777" i="1"/>
  <c r="P564" i="5" s="1"/>
  <c r="K1778" i="1"/>
  <c r="P563" i="5" s="1"/>
  <c r="K1779" i="1"/>
  <c r="P562" i="5" s="1"/>
  <c r="K1780" i="1"/>
  <c r="P561" i="5" s="1"/>
  <c r="K1781" i="1"/>
  <c r="P560" i="5" s="1"/>
  <c r="K1782" i="1"/>
  <c r="P559" i="5" s="1"/>
  <c r="K1783" i="1"/>
  <c r="P558" i="5" s="1"/>
  <c r="K1784" i="1"/>
  <c r="P557" i="5" s="1"/>
  <c r="K1785" i="1"/>
  <c r="P556" i="5" s="1"/>
  <c r="K1786" i="1"/>
  <c r="P555" i="5" s="1"/>
  <c r="K1787" i="1"/>
  <c r="P554" i="5" s="1"/>
  <c r="K1788" i="1"/>
  <c r="P553" i="5" s="1"/>
  <c r="K1789" i="1"/>
  <c r="P552" i="5" s="1"/>
  <c r="K1790" i="1"/>
  <c r="P551" i="5" s="1"/>
  <c r="K1791" i="1"/>
  <c r="P550" i="5" s="1"/>
  <c r="K1792" i="1"/>
  <c r="P549" i="5" s="1"/>
  <c r="K1793" i="1"/>
  <c r="P548" i="5" s="1"/>
  <c r="K1794" i="1"/>
  <c r="P547" i="5" s="1"/>
  <c r="K1795" i="1"/>
  <c r="P546" i="5" s="1"/>
  <c r="K1796" i="1"/>
  <c r="P545" i="5" s="1"/>
  <c r="K1797" i="1"/>
  <c r="P544" i="5" s="1"/>
  <c r="K1798" i="1"/>
  <c r="P543" i="5" s="1"/>
  <c r="K1799" i="1"/>
  <c r="P542" i="5" s="1"/>
  <c r="K1800" i="1"/>
  <c r="P541" i="5" s="1"/>
  <c r="K1801" i="1"/>
  <c r="P540" i="5" s="1"/>
  <c r="K1802" i="1"/>
  <c r="P539" i="5" s="1"/>
  <c r="K1803" i="1"/>
  <c r="P538" i="5" s="1"/>
  <c r="K1804" i="1"/>
  <c r="P537" i="5" s="1"/>
  <c r="K1805" i="1"/>
  <c r="P536" i="5" s="1"/>
  <c r="K1806" i="1"/>
  <c r="P535" i="5" s="1"/>
  <c r="K1807" i="1"/>
  <c r="P534" i="5" s="1"/>
  <c r="K1808" i="1"/>
  <c r="P533" i="5" s="1"/>
  <c r="K1809" i="1"/>
  <c r="P532" i="5" s="1"/>
  <c r="K1810" i="1"/>
  <c r="P531" i="5" s="1"/>
  <c r="K1811" i="1"/>
  <c r="P530" i="5" s="1"/>
  <c r="K1812" i="1"/>
  <c r="P529" i="5" s="1"/>
  <c r="K1813" i="1"/>
  <c r="P528" i="5" s="1"/>
  <c r="K1814" i="1"/>
  <c r="P527" i="5" s="1"/>
  <c r="K1815" i="1"/>
  <c r="P526" i="5" s="1"/>
  <c r="K1816" i="1"/>
  <c r="P525" i="5" s="1"/>
  <c r="K1817" i="1"/>
  <c r="P524" i="5" s="1"/>
  <c r="K1818" i="1"/>
  <c r="P523" i="5" s="1"/>
  <c r="K1819" i="1"/>
  <c r="P522" i="5" s="1"/>
  <c r="K1820" i="1"/>
  <c r="P521" i="5" s="1"/>
  <c r="K1821" i="1"/>
  <c r="P520" i="5" s="1"/>
  <c r="K1822" i="1"/>
  <c r="P519" i="5" s="1"/>
  <c r="K1823" i="1"/>
  <c r="P518" i="5" s="1"/>
  <c r="K1824" i="1"/>
  <c r="P517" i="5" s="1"/>
  <c r="K1825" i="1"/>
  <c r="P516" i="5" s="1"/>
  <c r="K1826" i="1"/>
  <c r="P515" i="5" s="1"/>
  <c r="K1827" i="1"/>
  <c r="P514" i="5" s="1"/>
  <c r="K1828" i="1"/>
  <c r="P513" i="5" s="1"/>
  <c r="K1829" i="1"/>
  <c r="P512" i="5" s="1"/>
  <c r="K1830" i="1"/>
  <c r="P511" i="5" s="1"/>
  <c r="K1831" i="1"/>
  <c r="P510" i="5" s="1"/>
  <c r="K1832" i="1"/>
  <c r="P509" i="5" s="1"/>
  <c r="K1833" i="1"/>
  <c r="P508" i="5" s="1"/>
  <c r="K1834" i="1"/>
  <c r="P507" i="5" s="1"/>
  <c r="K1835" i="1"/>
  <c r="P506" i="5" s="1"/>
  <c r="K1836" i="1"/>
  <c r="P505" i="5" s="1"/>
  <c r="K1837" i="1"/>
  <c r="P504" i="5" s="1"/>
  <c r="K1838" i="1"/>
  <c r="P503" i="5" s="1"/>
  <c r="K1839" i="1"/>
  <c r="P502" i="5" s="1"/>
  <c r="K1840" i="1"/>
  <c r="P501" i="5" s="1"/>
  <c r="K1841" i="1"/>
  <c r="P500" i="5" s="1"/>
  <c r="K1842" i="1"/>
  <c r="P499" i="5" s="1"/>
  <c r="K1843" i="1"/>
  <c r="P498" i="5" s="1"/>
  <c r="K1844" i="1"/>
  <c r="P497" i="5" s="1"/>
  <c r="K1845" i="1"/>
  <c r="P496" i="5" s="1"/>
  <c r="K1846" i="1"/>
  <c r="P495" i="5" s="1"/>
  <c r="K1847" i="1"/>
  <c r="P494" i="5" s="1"/>
  <c r="K1848" i="1"/>
  <c r="P493" i="5" s="1"/>
  <c r="K1849" i="1"/>
  <c r="P492" i="5" s="1"/>
  <c r="K1850" i="1"/>
  <c r="P491" i="5" s="1"/>
  <c r="K1851" i="1"/>
  <c r="P490" i="5" s="1"/>
  <c r="K1852" i="1"/>
  <c r="P489" i="5" s="1"/>
  <c r="K1853" i="1"/>
  <c r="P488" i="5" s="1"/>
  <c r="K1854" i="1"/>
  <c r="P487" i="5" s="1"/>
  <c r="K1855" i="1"/>
  <c r="P486" i="5" s="1"/>
  <c r="K1856" i="1"/>
  <c r="P485" i="5" s="1"/>
  <c r="K1857" i="1"/>
  <c r="P484" i="5" s="1"/>
  <c r="K1858" i="1"/>
  <c r="P483" i="5" s="1"/>
  <c r="K1859" i="1"/>
  <c r="P482" i="5" s="1"/>
  <c r="K1860" i="1"/>
  <c r="P481" i="5" s="1"/>
  <c r="K1861" i="1"/>
  <c r="P480" i="5" s="1"/>
  <c r="K1862" i="1"/>
  <c r="P479" i="5" s="1"/>
  <c r="K1863" i="1"/>
  <c r="P478" i="5" s="1"/>
  <c r="K1864" i="1"/>
  <c r="P477" i="5" s="1"/>
  <c r="K1865" i="1"/>
  <c r="K1866" i="1"/>
  <c r="P476" i="5" s="1"/>
  <c r="K1867" i="1"/>
  <c r="P475" i="5" s="1"/>
  <c r="K1868" i="1"/>
  <c r="P474" i="5" s="1"/>
  <c r="K1869" i="1"/>
  <c r="P473" i="5" s="1"/>
  <c r="K1870" i="1"/>
  <c r="P472" i="5" s="1"/>
  <c r="K1871" i="1"/>
  <c r="P471" i="5" s="1"/>
  <c r="K1872" i="1"/>
  <c r="P470" i="5" s="1"/>
  <c r="K1873" i="1"/>
  <c r="P469" i="5" s="1"/>
  <c r="K1874" i="1"/>
  <c r="P468" i="5" s="1"/>
  <c r="K1875" i="1"/>
  <c r="P467" i="5" s="1"/>
  <c r="K1876" i="1"/>
  <c r="P466" i="5" s="1"/>
  <c r="K1877" i="1"/>
  <c r="P465" i="5" s="1"/>
  <c r="K1878" i="1"/>
  <c r="P464" i="5" s="1"/>
  <c r="K1879" i="1"/>
  <c r="P463" i="5" s="1"/>
  <c r="K1880" i="1"/>
  <c r="P462" i="5" s="1"/>
  <c r="K1881" i="1"/>
  <c r="P461" i="5" s="1"/>
  <c r="K1882" i="1"/>
  <c r="P460" i="5" s="1"/>
  <c r="K1883" i="1"/>
  <c r="P459" i="5" s="1"/>
  <c r="K1884" i="1"/>
  <c r="P458" i="5" s="1"/>
  <c r="K1885" i="1"/>
  <c r="P457" i="5" s="1"/>
  <c r="K1886" i="1"/>
  <c r="P456" i="5" s="1"/>
  <c r="K1887" i="1"/>
  <c r="P455" i="5" s="1"/>
  <c r="K1888" i="1"/>
  <c r="P454" i="5" s="1"/>
  <c r="K1889" i="1"/>
  <c r="P453" i="5" s="1"/>
  <c r="K1890" i="1"/>
  <c r="P452" i="5" s="1"/>
  <c r="K1891" i="1"/>
  <c r="P451" i="5" s="1"/>
  <c r="K1892" i="1"/>
  <c r="P450" i="5" s="1"/>
  <c r="K1893" i="1"/>
  <c r="P449" i="5" s="1"/>
  <c r="K1894" i="1"/>
  <c r="P448" i="5" s="1"/>
  <c r="K1895" i="1"/>
  <c r="P447" i="5" s="1"/>
  <c r="K1896" i="1"/>
  <c r="P446" i="5" s="1"/>
  <c r="K1897" i="1"/>
  <c r="P445" i="5" s="1"/>
  <c r="K1898" i="1"/>
  <c r="P444" i="5" s="1"/>
  <c r="K1899" i="1"/>
  <c r="P443" i="5" s="1"/>
  <c r="K1900" i="1"/>
  <c r="P442" i="5" s="1"/>
  <c r="K1901" i="1"/>
  <c r="P441" i="5" s="1"/>
  <c r="K1902" i="1"/>
  <c r="P440" i="5" s="1"/>
  <c r="K1903" i="1"/>
  <c r="P439" i="5" s="1"/>
  <c r="K1904" i="1"/>
  <c r="P438" i="5" s="1"/>
  <c r="K1905" i="1"/>
  <c r="P437" i="5" s="1"/>
  <c r="K1906" i="1"/>
  <c r="P436" i="5" s="1"/>
  <c r="K1907" i="1"/>
  <c r="P435" i="5" s="1"/>
  <c r="K1908" i="1"/>
  <c r="P434" i="5" s="1"/>
  <c r="K1909" i="1"/>
  <c r="P433" i="5" s="1"/>
  <c r="K1910" i="1"/>
  <c r="P432" i="5" s="1"/>
  <c r="K1911" i="1"/>
  <c r="P431" i="5" s="1"/>
  <c r="K1912" i="1"/>
  <c r="P430" i="5" s="1"/>
  <c r="K1913" i="1"/>
  <c r="P429" i="5" s="1"/>
  <c r="K1914" i="1"/>
  <c r="P428" i="5" s="1"/>
  <c r="K1915" i="1"/>
  <c r="P427" i="5" s="1"/>
  <c r="K1916" i="1"/>
  <c r="P426" i="5" s="1"/>
  <c r="K1917" i="1"/>
  <c r="P425" i="5" s="1"/>
  <c r="K1918" i="1"/>
  <c r="P424" i="5" s="1"/>
  <c r="K1919" i="1"/>
  <c r="P423" i="5" s="1"/>
  <c r="K1920" i="1"/>
  <c r="P422" i="5" s="1"/>
  <c r="K1921" i="1"/>
  <c r="P421" i="5" s="1"/>
  <c r="K1922" i="1"/>
  <c r="P420" i="5" s="1"/>
  <c r="K1923" i="1"/>
  <c r="P419" i="5" s="1"/>
  <c r="K1924" i="1"/>
  <c r="P418" i="5" s="1"/>
  <c r="K1925" i="1"/>
  <c r="P417" i="5" s="1"/>
  <c r="K1926" i="1"/>
  <c r="P416" i="5" s="1"/>
  <c r="K1927" i="1"/>
  <c r="P415" i="5" s="1"/>
  <c r="K1928" i="1"/>
  <c r="P414" i="5" s="1"/>
  <c r="K1929" i="1"/>
  <c r="P413" i="5" s="1"/>
  <c r="K1930" i="1"/>
  <c r="P412" i="5" s="1"/>
  <c r="K1931" i="1"/>
  <c r="P411" i="5" s="1"/>
  <c r="K1932" i="1"/>
  <c r="P410" i="5" s="1"/>
  <c r="K1933" i="1"/>
  <c r="P409" i="5" s="1"/>
  <c r="K1934" i="1"/>
  <c r="P408" i="5" s="1"/>
  <c r="K1935" i="1"/>
  <c r="P407" i="5" s="1"/>
  <c r="K1936" i="1"/>
  <c r="P406" i="5" s="1"/>
  <c r="K1937" i="1"/>
  <c r="P405" i="5" s="1"/>
  <c r="K1938" i="1"/>
  <c r="P404" i="5" s="1"/>
  <c r="K1939" i="1"/>
  <c r="P403" i="5" s="1"/>
  <c r="K1940" i="1"/>
  <c r="P402" i="5" s="1"/>
  <c r="K1941" i="1"/>
  <c r="P401" i="5" s="1"/>
  <c r="K1942" i="1"/>
  <c r="P400" i="5" s="1"/>
  <c r="K1943" i="1"/>
  <c r="P399" i="5" s="1"/>
  <c r="K1944" i="1"/>
  <c r="P398" i="5" s="1"/>
  <c r="K1945" i="1"/>
  <c r="P397" i="5" s="1"/>
  <c r="K1946" i="1"/>
  <c r="P396" i="5" s="1"/>
  <c r="K1947" i="1"/>
  <c r="P395" i="5" s="1"/>
  <c r="K1948" i="1"/>
  <c r="P394" i="5" s="1"/>
  <c r="K1949" i="1"/>
  <c r="P393" i="5" s="1"/>
  <c r="K1950" i="1"/>
  <c r="P392" i="5" s="1"/>
  <c r="K1951" i="1"/>
  <c r="P391" i="5" s="1"/>
  <c r="K1952" i="1"/>
  <c r="P390" i="5" s="1"/>
  <c r="K1953" i="1"/>
  <c r="P389" i="5" s="1"/>
  <c r="K1954" i="1"/>
  <c r="P388" i="5" s="1"/>
  <c r="K1955" i="1"/>
  <c r="P387" i="5" s="1"/>
  <c r="K1956" i="1"/>
  <c r="P386" i="5" s="1"/>
  <c r="K1957" i="1"/>
  <c r="P385" i="5" s="1"/>
  <c r="K1958" i="1"/>
  <c r="P384" i="5" s="1"/>
  <c r="K1959" i="1"/>
  <c r="P383" i="5" s="1"/>
  <c r="K1960" i="1"/>
  <c r="P382" i="5" s="1"/>
  <c r="K1961" i="1"/>
  <c r="P381" i="5" s="1"/>
  <c r="K1962" i="1"/>
  <c r="P380" i="5" s="1"/>
  <c r="K1963" i="1"/>
  <c r="P379" i="5" s="1"/>
  <c r="K1964" i="1"/>
  <c r="P378" i="5" s="1"/>
  <c r="K1965" i="1"/>
  <c r="P377" i="5" s="1"/>
  <c r="K1966" i="1"/>
  <c r="P376" i="5" s="1"/>
  <c r="K1967" i="1"/>
  <c r="P375" i="5" s="1"/>
  <c r="K1968" i="1"/>
  <c r="P374" i="5" s="1"/>
  <c r="K1969" i="1"/>
  <c r="P373" i="5" s="1"/>
  <c r="K1970" i="1"/>
  <c r="P372" i="5" s="1"/>
  <c r="K1971" i="1"/>
  <c r="P371" i="5" s="1"/>
  <c r="K1972" i="1"/>
  <c r="P370" i="5" s="1"/>
  <c r="K1973" i="1"/>
  <c r="P369" i="5" s="1"/>
  <c r="K1974" i="1"/>
  <c r="P368" i="5" s="1"/>
  <c r="K1975" i="1"/>
  <c r="P367" i="5" s="1"/>
  <c r="K1976" i="1"/>
  <c r="P366" i="5" s="1"/>
  <c r="K1977" i="1"/>
  <c r="P365" i="5" s="1"/>
  <c r="K1978" i="1"/>
  <c r="P364" i="5" s="1"/>
  <c r="K1979" i="1"/>
  <c r="P363" i="5" s="1"/>
  <c r="K1980" i="1"/>
  <c r="P362" i="5" s="1"/>
  <c r="K1981" i="1"/>
  <c r="P361" i="5" s="1"/>
  <c r="K1982" i="1"/>
  <c r="P360" i="5" s="1"/>
  <c r="K1983" i="1"/>
  <c r="P359" i="5" s="1"/>
  <c r="K1984" i="1"/>
  <c r="P358" i="5" s="1"/>
  <c r="K1985" i="1"/>
  <c r="P357" i="5" s="1"/>
  <c r="K1986" i="1"/>
  <c r="P356" i="5" s="1"/>
  <c r="K1987" i="1"/>
  <c r="P355" i="5" s="1"/>
  <c r="K1988" i="1"/>
  <c r="P354" i="5" s="1"/>
  <c r="K1989" i="1"/>
  <c r="P353" i="5" s="1"/>
  <c r="K1990" i="1"/>
  <c r="P352" i="5" s="1"/>
  <c r="K1991" i="1"/>
  <c r="P351" i="5" s="1"/>
  <c r="K1992" i="1"/>
  <c r="P350" i="5" s="1"/>
  <c r="K1993" i="1"/>
  <c r="P349" i="5" s="1"/>
  <c r="K1994" i="1"/>
  <c r="P348" i="5" s="1"/>
  <c r="K1995" i="1"/>
  <c r="P347" i="5" s="1"/>
  <c r="K1996" i="1"/>
  <c r="P346" i="5" s="1"/>
  <c r="K1997" i="1"/>
  <c r="P345" i="5" s="1"/>
  <c r="K1998" i="1"/>
  <c r="P344" i="5" s="1"/>
  <c r="K1999" i="1"/>
  <c r="P343" i="5" s="1"/>
  <c r="K2000" i="1"/>
  <c r="P342" i="5" s="1"/>
  <c r="K2001" i="1"/>
  <c r="P341" i="5" s="1"/>
  <c r="K2002" i="1"/>
  <c r="P340" i="5" s="1"/>
  <c r="K2003" i="1"/>
  <c r="P339" i="5" s="1"/>
  <c r="K2004" i="1"/>
  <c r="P338" i="5" s="1"/>
  <c r="K2005" i="1"/>
  <c r="P337" i="5" s="1"/>
  <c r="K2006" i="1"/>
  <c r="P336" i="5" s="1"/>
  <c r="K2007" i="1"/>
  <c r="P335" i="5" s="1"/>
  <c r="K2008" i="1"/>
  <c r="P334" i="5" s="1"/>
  <c r="K2009" i="1"/>
  <c r="P333" i="5" s="1"/>
  <c r="K2010" i="1"/>
  <c r="P332" i="5" s="1"/>
  <c r="K2011" i="1"/>
  <c r="P331" i="5" s="1"/>
  <c r="K2012" i="1"/>
  <c r="P330" i="5" s="1"/>
  <c r="K2013" i="1"/>
  <c r="P329" i="5" s="1"/>
  <c r="K2014" i="1"/>
  <c r="P328" i="5" s="1"/>
  <c r="K2015" i="1"/>
  <c r="P327" i="5" s="1"/>
  <c r="K2016" i="1"/>
  <c r="P326" i="5" s="1"/>
  <c r="K2017" i="1"/>
  <c r="P325" i="5" s="1"/>
  <c r="K2018" i="1"/>
  <c r="P324" i="5" s="1"/>
  <c r="K2019" i="1"/>
  <c r="P323" i="5" s="1"/>
  <c r="K2020" i="1"/>
  <c r="P322" i="5" s="1"/>
  <c r="K2021" i="1"/>
  <c r="P321" i="5" s="1"/>
  <c r="K2022" i="1"/>
  <c r="P320" i="5" s="1"/>
  <c r="K2023" i="1"/>
  <c r="P319" i="5" s="1"/>
  <c r="K2024" i="1"/>
  <c r="P318" i="5" s="1"/>
  <c r="K2025" i="1"/>
  <c r="P317" i="5" s="1"/>
  <c r="K2026" i="1"/>
  <c r="P316" i="5" s="1"/>
  <c r="K2027" i="1"/>
  <c r="P315" i="5" s="1"/>
  <c r="K2028" i="1"/>
  <c r="P314" i="5" s="1"/>
  <c r="K2029" i="1"/>
  <c r="P313" i="5" s="1"/>
  <c r="K2030" i="1"/>
  <c r="P312" i="5" s="1"/>
  <c r="K2031" i="1"/>
  <c r="P311" i="5" s="1"/>
  <c r="K2032" i="1"/>
  <c r="P310" i="5" s="1"/>
  <c r="K2033" i="1"/>
  <c r="P309" i="5" s="1"/>
  <c r="K2034" i="1"/>
  <c r="P308" i="5" s="1"/>
  <c r="K2035" i="1"/>
  <c r="P307" i="5" s="1"/>
  <c r="K2036" i="1"/>
  <c r="P306" i="5" s="1"/>
  <c r="K2037" i="1"/>
  <c r="P305" i="5" s="1"/>
  <c r="K2038" i="1"/>
  <c r="P304" i="5" s="1"/>
  <c r="K2039" i="1"/>
  <c r="P303" i="5" s="1"/>
  <c r="K2040" i="1"/>
  <c r="P302" i="5" s="1"/>
  <c r="K2041" i="1"/>
  <c r="P301" i="5" s="1"/>
  <c r="K2042" i="1"/>
  <c r="P300" i="5" s="1"/>
  <c r="K2043" i="1"/>
  <c r="P299" i="5" s="1"/>
  <c r="K2044" i="1"/>
  <c r="P298" i="5" s="1"/>
  <c r="K2045" i="1"/>
  <c r="P297" i="5" s="1"/>
  <c r="K2046" i="1"/>
  <c r="P296" i="5" s="1"/>
  <c r="K2047" i="1"/>
  <c r="P295" i="5" s="1"/>
  <c r="K2048" i="1"/>
  <c r="P294" i="5" s="1"/>
  <c r="K2049" i="1"/>
  <c r="P293" i="5" s="1"/>
  <c r="K2050" i="1"/>
  <c r="P292" i="5" s="1"/>
  <c r="K2051" i="1"/>
  <c r="P291" i="5" s="1"/>
  <c r="K2052" i="1"/>
  <c r="P290" i="5" s="1"/>
  <c r="K2053" i="1"/>
  <c r="P289" i="5" s="1"/>
  <c r="K2054" i="1"/>
  <c r="P288" i="5" s="1"/>
  <c r="K2055" i="1"/>
  <c r="P287" i="5" s="1"/>
  <c r="K2056" i="1"/>
  <c r="P286" i="5" s="1"/>
  <c r="K2057" i="1"/>
  <c r="P285" i="5" s="1"/>
  <c r="K2058" i="1"/>
  <c r="P284" i="5" s="1"/>
  <c r="K2059" i="1"/>
  <c r="P283" i="5" s="1"/>
  <c r="K2060" i="1"/>
  <c r="P282" i="5" s="1"/>
  <c r="K2061" i="1"/>
  <c r="P281" i="5" s="1"/>
  <c r="K2062" i="1"/>
  <c r="P280" i="5" s="1"/>
  <c r="K2063" i="1"/>
  <c r="P279" i="5" s="1"/>
  <c r="K2064" i="1"/>
  <c r="P278" i="5" s="1"/>
  <c r="K2065" i="1"/>
  <c r="P277" i="5" s="1"/>
  <c r="K2066" i="1"/>
  <c r="P276" i="5" s="1"/>
  <c r="K2067" i="1"/>
  <c r="P275" i="5" s="1"/>
  <c r="K2068" i="1"/>
  <c r="P274" i="5" s="1"/>
  <c r="K2069" i="1"/>
  <c r="P273" i="5" s="1"/>
  <c r="K2070" i="1"/>
  <c r="P272" i="5" s="1"/>
  <c r="K2071" i="1"/>
  <c r="P271" i="5" s="1"/>
  <c r="K2072" i="1"/>
  <c r="P270" i="5" s="1"/>
  <c r="K2073" i="1"/>
  <c r="P269" i="5" s="1"/>
  <c r="K2074" i="1"/>
  <c r="P268" i="5" s="1"/>
  <c r="K2075" i="1"/>
  <c r="P267" i="5" s="1"/>
  <c r="K2076" i="1"/>
  <c r="P266" i="5" s="1"/>
  <c r="K2077" i="1"/>
  <c r="P265" i="5" s="1"/>
  <c r="K2078" i="1"/>
  <c r="P264" i="5" s="1"/>
  <c r="K2079" i="1"/>
  <c r="P263" i="5" s="1"/>
  <c r="K2080" i="1"/>
  <c r="P262" i="5" s="1"/>
  <c r="K2081" i="1"/>
  <c r="P261" i="5" s="1"/>
  <c r="K2082" i="1"/>
  <c r="P260" i="5" s="1"/>
  <c r="K2083" i="1"/>
  <c r="P259" i="5" s="1"/>
  <c r="K2084" i="1"/>
  <c r="P258" i="5" s="1"/>
  <c r="K2085" i="1"/>
  <c r="P257" i="5" s="1"/>
  <c r="K2086" i="1"/>
  <c r="P256" i="5" s="1"/>
  <c r="K2087" i="1"/>
  <c r="P255" i="5" s="1"/>
  <c r="K2088" i="1"/>
  <c r="P254" i="5" s="1"/>
  <c r="K2089" i="1"/>
  <c r="P253" i="5" s="1"/>
  <c r="K2090" i="1"/>
  <c r="P252" i="5" s="1"/>
  <c r="K2091" i="1"/>
  <c r="P251" i="5" s="1"/>
  <c r="K2092" i="1"/>
  <c r="P250" i="5" s="1"/>
  <c r="K2093" i="1"/>
  <c r="P249" i="5" s="1"/>
  <c r="K2094" i="1"/>
  <c r="P248" i="5" s="1"/>
  <c r="K2095" i="1"/>
  <c r="P247" i="5" s="1"/>
  <c r="K2096" i="1"/>
  <c r="P246" i="5" s="1"/>
  <c r="K2097" i="1"/>
  <c r="P245" i="5" s="1"/>
  <c r="K2098" i="1"/>
  <c r="P244" i="5" s="1"/>
  <c r="K2099" i="1"/>
  <c r="P243" i="5" s="1"/>
  <c r="K2100" i="1"/>
  <c r="K2101" i="1"/>
  <c r="P242" i="5" s="1"/>
  <c r="K2102" i="1"/>
  <c r="P241" i="5" s="1"/>
  <c r="K2103" i="1"/>
  <c r="P240" i="5" s="1"/>
  <c r="K2104" i="1"/>
  <c r="P239" i="5" s="1"/>
  <c r="K2105" i="1"/>
  <c r="P238" i="5" s="1"/>
  <c r="K2106" i="1"/>
  <c r="P237" i="5" s="1"/>
  <c r="K2107" i="1"/>
  <c r="P236" i="5" s="1"/>
  <c r="K2108" i="1"/>
  <c r="P235" i="5" s="1"/>
  <c r="K2109" i="1"/>
  <c r="P234" i="5" s="1"/>
  <c r="K2110" i="1"/>
  <c r="P233" i="5" s="1"/>
  <c r="K2111" i="1"/>
  <c r="P232" i="5" s="1"/>
  <c r="K2112" i="1"/>
  <c r="P231" i="5" s="1"/>
  <c r="K2113" i="1"/>
  <c r="P230" i="5" s="1"/>
  <c r="K2114" i="1"/>
  <c r="P229" i="5" s="1"/>
  <c r="K2115" i="1"/>
  <c r="P228" i="5" s="1"/>
  <c r="K2116" i="1"/>
  <c r="P227" i="5" s="1"/>
  <c r="K2117" i="1"/>
  <c r="P226" i="5" s="1"/>
  <c r="K2118" i="1"/>
  <c r="P225" i="5" s="1"/>
  <c r="K2119" i="1"/>
  <c r="P224" i="5" s="1"/>
  <c r="K2120" i="1"/>
  <c r="P223" i="5" s="1"/>
  <c r="K2121" i="1"/>
  <c r="P222" i="5" s="1"/>
  <c r="K2122" i="1"/>
  <c r="P221" i="5" s="1"/>
  <c r="K2123" i="1"/>
  <c r="P220" i="5" s="1"/>
  <c r="K2124" i="1"/>
  <c r="P219" i="5" s="1"/>
  <c r="K2125" i="1"/>
  <c r="P218" i="5" s="1"/>
  <c r="K2126" i="1"/>
  <c r="P217" i="5" s="1"/>
  <c r="K2127" i="1"/>
  <c r="P216" i="5" s="1"/>
  <c r="K2128" i="1"/>
  <c r="P215" i="5" s="1"/>
  <c r="K2129" i="1"/>
  <c r="P214" i="5" s="1"/>
  <c r="K2130" i="1"/>
  <c r="P213" i="5" s="1"/>
  <c r="K2131" i="1"/>
  <c r="K2132" i="1"/>
  <c r="P212" i="5" s="1"/>
  <c r="K2133" i="1"/>
  <c r="P211" i="5" s="1"/>
  <c r="K2134" i="1"/>
  <c r="P210" i="5" s="1"/>
  <c r="K2135" i="1"/>
  <c r="P209" i="5" s="1"/>
  <c r="K2136" i="1"/>
  <c r="P208" i="5" s="1"/>
  <c r="K2137" i="1"/>
  <c r="P207" i="5" s="1"/>
  <c r="K2138" i="1"/>
  <c r="P206" i="5" s="1"/>
  <c r="K2139" i="1"/>
  <c r="P205" i="5" s="1"/>
  <c r="K2140" i="1"/>
  <c r="P204" i="5" s="1"/>
  <c r="K2141" i="1"/>
  <c r="P203" i="5" s="1"/>
  <c r="K2142" i="1"/>
  <c r="P202" i="5" s="1"/>
  <c r="K2143" i="1"/>
  <c r="P201" i="5" s="1"/>
  <c r="K2144" i="1"/>
  <c r="P200" i="5" s="1"/>
  <c r="K2145" i="1"/>
  <c r="P199" i="5" s="1"/>
  <c r="K2146" i="1"/>
  <c r="P198" i="5" s="1"/>
  <c r="K2147" i="1"/>
  <c r="P197" i="5" s="1"/>
  <c r="K2148" i="1"/>
  <c r="P196" i="5" s="1"/>
  <c r="K2149" i="1"/>
  <c r="P195" i="5" s="1"/>
  <c r="K2150" i="1"/>
  <c r="P194" i="5" s="1"/>
  <c r="K2151" i="1"/>
  <c r="P193" i="5" s="1"/>
  <c r="K2152" i="1"/>
  <c r="P192" i="5" s="1"/>
  <c r="K2153" i="1"/>
  <c r="P191" i="5" s="1"/>
  <c r="K2154" i="1"/>
  <c r="P190" i="5" s="1"/>
  <c r="K2155" i="1"/>
  <c r="P189" i="5" s="1"/>
  <c r="K2156" i="1"/>
  <c r="P188" i="5" s="1"/>
  <c r="K2157" i="1"/>
  <c r="P187" i="5" s="1"/>
  <c r="K2158" i="1"/>
  <c r="P186" i="5" s="1"/>
  <c r="K2159" i="1"/>
  <c r="P185" i="5" s="1"/>
  <c r="K2160" i="1"/>
  <c r="K2161" i="1"/>
  <c r="P184" i="5" s="1"/>
  <c r="K2162" i="1"/>
  <c r="P183" i="5" s="1"/>
  <c r="K2163" i="1"/>
  <c r="P182" i="5" s="1"/>
  <c r="K2164" i="1"/>
  <c r="P181" i="5" s="1"/>
  <c r="K2165" i="1"/>
  <c r="P180" i="5" s="1"/>
  <c r="K2166" i="1"/>
  <c r="P179" i="5" s="1"/>
  <c r="K2167" i="1"/>
  <c r="P178" i="5" s="1"/>
  <c r="K2168" i="1"/>
  <c r="P177" i="5" s="1"/>
  <c r="K2169" i="1"/>
  <c r="P176" i="5" s="1"/>
  <c r="K2170" i="1"/>
  <c r="P175" i="5" s="1"/>
  <c r="K2171" i="1"/>
  <c r="P174" i="5" s="1"/>
  <c r="K2172" i="1"/>
  <c r="P173" i="5" s="1"/>
  <c r="K2173" i="1"/>
  <c r="P172" i="5" s="1"/>
  <c r="K2174" i="1"/>
  <c r="P171" i="5" s="1"/>
  <c r="K2175" i="1"/>
  <c r="P170" i="5" s="1"/>
  <c r="K2176" i="1"/>
  <c r="P169" i="5" s="1"/>
  <c r="K2177" i="1"/>
  <c r="P168" i="5" s="1"/>
  <c r="K2178" i="1"/>
  <c r="P167" i="5" s="1"/>
  <c r="K2179" i="1"/>
  <c r="P166" i="5" s="1"/>
  <c r="K2180" i="1"/>
  <c r="P165" i="5" s="1"/>
  <c r="K2181" i="1"/>
  <c r="P164" i="5" s="1"/>
  <c r="K2182" i="1"/>
  <c r="P163" i="5" s="1"/>
  <c r="K2183" i="1"/>
  <c r="P162" i="5" s="1"/>
  <c r="K2184" i="1"/>
  <c r="P161" i="5" s="1"/>
  <c r="K2185" i="1"/>
  <c r="P160" i="5" s="1"/>
  <c r="K2186" i="1"/>
  <c r="P159" i="5" s="1"/>
  <c r="K2187" i="1"/>
  <c r="P158" i="5" s="1"/>
  <c r="K2188" i="1"/>
  <c r="P157" i="5" s="1"/>
  <c r="K2189" i="1"/>
  <c r="P156" i="5" s="1"/>
  <c r="K2190" i="1"/>
  <c r="P155" i="5" s="1"/>
  <c r="K2191" i="1"/>
  <c r="P154" i="5" s="1"/>
  <c r="K2192" i="1"/>
  <c r="P153" i="5" s="1"/>
  <c r="K2193" i="1"/>
  <c r="P152" i="5" s="1"/>
  <c r="K2194" i="1"/>
  <c r="P151" i="5" s="1"/>
  <c r="K2195" i="1"/>
  <c r="P150" i="5" s="1"/>
  <c r="K2196" i="1"/>
  <c r="P149" i="5" s="1"/>
  <c r="K2197" i="1"/>
  <c r="P148" i="5" s="1"/>
  <c r="K2198" i="1"/>
  <c r="P147" i="5" s="1"/>
  <c r="K2199" i="1"/>
  <c r="P146" i="5" s="1"/>
  <c r="K2200" i="1"/>
  <c r="P145" i="5" s="1"/>
  <c r="K2201" i="1"/>
  <c r="P144" i="5" s="1"/>
  <c r="K2202" i="1"/>
  <c r="P143" i="5" s="1"/>
  <c r="K2203" i="1"/>
  <c r="P142" i="5" s="1"/>
  <c r="K2204" i="1"/>
  <c r="K2205" i="1"/>
  <c r="P141" i="5" s="1"/>
  <c r="K2206" i="1"/>
  <c r="P140" i="5" s="1"/>
  <c r="K2207" i="1"/>
  <c r="P139" i="5" s="1"/>
  <c r="K2208" i="1"/>
  <c r="P138" i="5" s="1"/>
  <c r="K2209" i="1"/>
  <c r="P137" i="5" s="1"/>
  <c r="K2210" i="1"/>
  <c r="P136" i="5" s="1"/>
  <c r="K2211" i="1"/>
  <c r="P135" i="5" s="1"/>
  <c r="K2212" i="1"/>
  <c r="P134" i="5" s="1"/>
  <c r="K2213" i="1"/>
  <c r="P133" i="5" s="1"/>
  <c r="K2214" i="1"/>
  <c r="P132" i="5" s="1"/>
  <c r="K2215" i="1"/>
  <c r="P131" i="5" s="1"/>
  <c r="K2216" i="1"/>
  <c r="P130" i="5" s="1"/>
  <c r="K2217" i="1"/>
  <c r="P129" i="5" s="1"/>
  <c r="K2218" i="1"/>
  <c r="P128" i="5" s="1"/>
  <c r="K2219" i="1"/>
  <c r="P127" i="5" s="1"/>
  <c r="K2220" i="1"/>
  <c r="P126" i="5" s="1"/>
  <c r="K2221" i="1"/>
  <c r="P125" i="5" s="1"/>
  <c r="K2222" i="1"/>
  <c r="P124" i="5" s="1"/>
  <c r="K2223" i="1"/>
  <c r="P123" i="5" s="1"/>
  <c r="K2224" i="1"/>
  <c r="P122" i="5" s="1"/>
  <c r="K2225" i="1"/>
  <c r="P121" i="5" s="1"/>
  <c r="K2226" i="1"/>
  <c r="P120" i="5" s="1"/>
  <c r="K2227" i="1"/>
  <c r="P119" i="5" s="1"/>
  <c r="K2228" i="1"/>
  <c r="P118" i="5" s="1"/>
  <c r="K2229" i="1"/>
  <c r="P117" i="5" s="1"/>
  <c r="K2230" i="1"/>
  <c r="P116" i="5" s="1"/>
  <c r="K2231" i="1"/>
  <c r="P115" i="5" s="1"/>
  <c r="K2232" i="1"/>
  <c r="P114" i="5" s="1"/>
  <c r="K2233" i="1"/>
  <c r="P113" i="5" s="1"/>
  <c r="K2234" i="1"/>
  <c r="P112" i="5" s="1"/>
  <c r="K2235" i="1"/>
  <c r="P111" i="5" s="1"/>
  <c r="K2236" i="1"/>
  <c r="P110" i="5" s="1"/>
  <c r="K2237" i="1"/>
  <c r="P109" i="5" s="1"/>
  <c r="K2238" i="1"/>
  <c r="P108" i="5" s="1"/>
  <c r="K2239" i="1"/>
  <c r="P107" i="5" s="1"/>
  <c r="K2240" i="1"/>
  <c r="P106" i="5" s="1"/>
  <c r="K2241" i="1"/>
  <c r="P105" i="5" s="1"/>
  <c r="K2242" i="1"/>
  <c r="P104" i="5" s="1"/>
  <c r="K2243" i="1"/>
  <c r="P103" i="5" s="1"/>
  <c r="K2244" i="1"/>
  <c r="P102" i="5" s="1"/>
  <c r="K2245" i="1"/>
  <c r="P101" i="5" s="1"/>
  <c r="K2246" i="1"/>
  <c r="P100" i="5" s="1"/>
  <c r="K2247" i="1"/>
  <c r="P99" i="5" s="1"/>
  <c r="K2248" i="1"/>
  <c r="P98" i="5" s="1"/>
  <c r="K2249" i="1"/>
  <c r="P97" i="5" s="1"/>
  <c r="K2250" i="1"/>
  <c r="P96" i="5" s="1"/>
  <c r="K2251" i="1"/>
  <c r="P95" i="5" s="1"/>
  <c r="K2252" i="1"/>
  <c r="P94" i="5" s="1"/>
  <c r="K2253" i="1"/>
  <c r="P93" i="5" s="1"/>
  <c r="K2254" i="1"/>
  <c r="P92" i="5" s="1"/>
  <c r="K2255" i="1"/>
  <c r="P91" i="5" s="1"/>
  <c r="K2256" i="1"/>
  <c r="P90" i="5" s="1"/>
  <c r="K2257" i="1"/>
  <c r="P89" i="5" s="1"/>
  <c r="K2258" i="1"/>
  <c r="P88" i="5" s="1"/>
  <c r="K2259" i="1"/>
  <c r="P87" i="5" s="1"/>
  <c r="K2260" i="1"/>
  <c r="P86" i="5" s="1"/>
  <c r="K2261" i="1"/>
  <c r="P85" i="5" s="1"/>
  <c r="K2262" i="1"/>
  <c r="P84" i="5" s="1"/>
  <c r="K2263" i="1"/>
  <c r="P83" i="5" s="1"/>
  <c r="K2264" i="1"/>
  <c r="P82" i="5" s="1"/>
  <c r="K2265" i="1"/>
  <c r="P81" i="5" s="1"/>
  <c r="K2266" i="1"/>
  <c r="P80" i="5" s="1"/>
  <c r="K2267" i="1"/>
  <c r="P79" i="5" s="1"/>
  <c r="K2268" i="1"/>
  <c r="P78" i="5" s="1"/>
  <c r="K2269" i="1"/>
  <c r="P77" i="5" s="1"/>
  <c r="K2270" i="1"/>
  <c r="P76" i="5" s="1"/>
  <c r="K2271" i="1"/>
  <c r="P75" i="5" s="1"/>
  <c r="K2272" i="1"/>
  <c r="P74" i="5" s="1"/>
  <c r="K2273" i="1"/>
  <c r="P73" i="5" s="1"/>
  <c r="K2274" i="1"/>
  <c r="P72" i="5" s="1"/>
  <c r="K2275" i="1"/>
  <c r="P71" i="5" s="1"/>
  <c r="K2276" i="1"/>
  <c r="P70" i="5" s="1"/>
  <c r="K2277" i="1"/>
  <c r="P69" i="5" s="1"/>
  <c r="K2278" i="1"/>
  <c r="P68" i="5" s="1"/>
  <c r="K2279" i="1"/>
  <c r="P67" i="5" s="1"/>
  <c r="K2280" i="1"/>
  <c r="P66" i="5" s="1"/>
  <c r="K2281" i="1"/>
  <c r="P65" i="5" s="1"/>
  <c r="K2282" i="1"/>
  <c r="P64" i="5" s="1"/>
  <c r="K2283" i="1"/>
  <c r="P63" i="5" s="1"/>
  <c r="K2284" i="1"/>
  <c r="P62" i="5" s="1"/>
  <c r="K2285" i="1"/>
  <c r="P61" i="5" s="1"/>
  <c r="K2286" i="1"/>
  <c r="P60" i="5" s="1"/>
  <c r="K2287" i="1"/>
  <c r="P59" i="5" s="1"/>
  <c r="K2288" i="1"/>
  <c r="P58" i="5" s="1"/>
  <c r="K2289" i="1"/>
  <c r="P57" i="5" s="1"/>
  <c r="K2290" i="1"/>
  <c r="P56" i="5" s="1"/>
  <c r="K2291" i="1"/>
  <c r="P55" i="5" s="1"/>
  <c r="K2292" i="1"/>
  <c r="P54" i="5" s="1"/>
  <c r="K2293" i="1"/>
  <c r="P53" i="5" s="1"/>
  <c r="K2294" i="1"/>
  <c r="P52" i="5" s="1"/>
  <c r="K2295" i="1"/>
  <c r="P51" i="5" s="1"/>
  <c r="K2296" i="1"/>
  <c r="P50" i="5" s="1"/>
  <c r="K2297" i="1"/>
  <c r="P49" i="5" s="1"/>
  <c r="K2298" i="1"/>
  <c r="P48" i="5" s="1"/>
  <c r="K2299" i="1"/>
  <c r="P47" i="5" s="1"/>
  <c r="K2300" i="1"/>
  <c r="P46" i="5" s="1"/>
  <c r="K2301" i="1"/>
  <c r="P45" i="5" s="1"/>
  <c r="K2302" i="1"/>
  <c r="P44" i="5" s="1"/>
  <c r="K2303" i="1"/>
  <c r="P43" i="5" s="1"/>
  <c r="K2304" i="1"/>
  <c r="P42" i="5" s="1"/>
  <c r="K2305" i="1"/>
  <c r="P41" i="5" s="1"/>
  <c r="K2306" i="1"/>
  <c r="P40" i="5" s="1"/>
  <c r="K2307" i="1"/>
  <c r="P39" i="5" s="1"/>
  <c r="K2308" i="1"/>
  <c r="P38" i="5" s="1"/>
  <c r="K2309" i="1"/>
  <c r="P37" i="5" s="1"/>
  <c r="K2310" i="1"/>
  <c r="P36" i="5" s="1"/>
  <c r="K2311" i="1"/>
  <c r="P35" i="5" s="1"/>
  <c r="K2312" i="1"/>
  <c r="P34" i="5" s="1"/>
  <c r="K2313" i="1"/>
  <c r="P33" i="5" s="1"/>
  <c r="K2314" i="1"/>
  <c r="P32" i="5" s="1"/>
  <c r="K2315" i="1"/>
  <c r="P31" i="5" s="1"/>
  <c r="K2316" i="1"/>
  <c r="P30" i="5" s="1"/>
  <c r="K2317" i="1"/>
  <c r="P29" i="5" s="1"/>
  <c r="K2318" i="1"/>
  <c r="P28" i="5" s="1"/>
  <c r="K2319" i="1"/>
  <c r="P27" i="5" s="1"/>
  <c r="K2320" i="1"/>
  <c r="P26" i="5" s="1"/>
  <c r="K2321" i="1"/>
  <c r="P25" i="5" s="1"/>
  <c r="K2322" i="1"/>
  <c r="P24" i="5" s="1"/>
  <c r="K2323" i="1"/>
  <c r="P23" i="5" s="1"/>
  <c r="K2324" i="1"/>
  <c r="P22" i="5" s="1"/>
  <c r="K2325" i="1"/>
  <c r="P21" i="5" s="1"/>
  <c r="K2326" i="1"/>
  <c r="P20" i="5" s="1"/>
  <c r="K2327" i="1"/>
  <c r="P19" i="5" s="1"/>
  <c r="K2328" i="1"/>
  <c r="P18" i="5" s="1"/>
  <c r="K2329" i="1"/>
  <c r="P17" i="5" s="1"/>
  <c r="K2330" i="1"/>
  <c r="P16" i="5" s="1"/>
  <c r="K2331" i="1"/>
  <c r="P15" i="5" s="1"/>
  <c r="K2332" i="1"/>
  <c r="P14" i="5" s="1"/>
  <c r="K2333" i="1"/>
  <c r="P13" i="5" s="1"/>
  <c r="K2334" i="1"/>
  <c r="P12" i="5" s="1"/>
  <c r="K2335" i="1"/>
  <c r="P11" i="5" s="1"/>
  <c r="K2336" i="1"/>
  <c r="P10" i="5" s="1"/>
  <c r="K2337" i="1"/>
  <c r="P9" i="5" s="1"/>
  <c r="K2338" i="1"/>
  <c r="P8" i="5" s="1"/>
  <c r="K2339" i="1"/>
  <c r="P7" i="5" s="1"/>
  <c r="K2340" i="1"/>
  <c r="P6" i="5" s="1"/>
  <c r="K2341" i="1"/>
  <c r="P5" i="5" s="1"/>
  <c r="K2342" i="1"/>
  <c r="P4" i="5" s="1"/>
  <c r="K2343" i="1"/>
  <c r="P3" i="5" s="1"/>
  <c r="K2344" i="1"/>
  <c r="P2" i="5" s="1"/>
  <c r="D3" i="1"/>
  <c r="E3" i="1" s="1"/>
  <c r="M2335" i="5" s="1"/>
  <c r="D4" i="1"/>
  <c r="E4" i="1" s="1"/>
  <c r="M2334" i="5" s="1"/>
  <c r="D5" i="1"/>
  <c r="E5" i="1" s="1"/>
  <c r="M2333" i="5" s="1"/>
  <c r="D6" i="1"/>
  <c r="E6" i="1" s="1"/>
  <c r="M2332" i="5" s="1"/>
  <c r="D7" i="1"/>
  <c r="E7" i="1" s="1"/>
  <c r="M2331" i="5" s="1"/>
  <c r="D8" i="1"/>
  <c r="E8" i="1" s="1"/>
  <c r="M2330" i="5" s="1"/>
  <c r="D9" i="1"/>
  <c r="E9" i="1" s="1"/>
  <c r="M2329" i="5" s="1"/>
  <c r="D10" i="1"/>
  <c r="E10" i="1" s="1"/>
  <c r="M2328" i="5" s="1"/>
  <c r="D11" i="1"/>
  <c r="E11" i="1" s="1"/>
  <c r="M2327" i="5" s="1"/>
  <c r="D12" i="1"/>
  <c r="E12" i="1" s="1"/>
  <c r="M2326" i="5" s="1"/>
  <c r="D13" i="1"/>
  <c r="E13" i="1" s="1"/>
  <c r="M2325" i="5" s="1"/>
  <c r="D14" i="1"/>
  <c r="E14" i="1" s="1"/>
  <c r="M2324" i="5" s="1"/>
  <c r="D15" i="1"/>
  <c r="E15" i="1" s="1"/>
  <c r="M2323" i="5" s="1"/>
  <c r="D16" i="1"/>
  <c r="E16" i="1" s="1"/>
  <c r="M2322" i="5" s="1"/>
  <c r="D17" i="1"/>
  <c r="E17" i="1" s="1"/>
  <c r="M2321" i="5" s="1"/>
  <c r="D18" i="1"/>
  <c r="E18" i="1" s="1"/>
  <c r="M2320" i="5" s="1"/>
  <c r="D19" i="1"/>
  <c r="E19" i="1" s="1"/>
  <c r="M2319" i="5" s="1"/>
  <c r="D20" i="1"/>
  <c r="E20" i="1" s="1"/>
  <c r="M2318" i="5" s="1"/>
  <c r="D21" i="1"/>
  <c r="E21" i="1" s="1"/>
  <c r="M2317" i="5" s="1"/>
  <c r="D22" i="1"/>
  <c r="E22" i="1" s="1"/>
  <c r="M2316" i="5" s="1"/>
  <c r="D23" i="1"/>
  <c r="E23" i="1" s="1"/>
  <c r="M2315" i="5" s="1"/>
  <c r="D24" i="1"/>
  <c r="E24" i="1" s="1"/>
  <c r="M2314" i="5" s="1"/>
  <c r="D25" i="1"/>
  <c r="E25" i="1" s="1"/>
  <c r="M2313" i="5" s="1"/>
  <c r="D26" i="1"/>
  <c r="E26" i="1" s="1"/>
  <c r="M2312" i="5" s="1"/>
  <c r="D27" i="1"/>
  <c r="E27" i="1" s="1"/>
  <c r="M2311" i="5" s="1"/>
  <c r="D28" i="1"/>
  <c r="E28" i="1" s="1"/>
  <c r="M2310" i="5" s="1"/>
  <c r="D29" i="1"/>
  <c r="E29" i="1" s="1"/>
  <c r="M2309" i="5" s="1"/>
  <c r="D30" i="1"/>
  <c r="E30" i="1" s="1"/>
  <c r="M2308" i="5" s="1"/>
  <c r="D31" i="1"/>
  <c r="E31" i="1" s="1"/>
  <c r="M2307" i="5" s="1"/>
  <c r="D32" i="1"/>
  <c r="E32" i="1" s="1"/>
  <c r="M2306" i="5" s="1"/>
  <c r="D33" i="1"/>
  <c r="E33" i="1" s="1"/>
  <c r="M2305" i="5" s="1"/>
  <c r="D34" i="1"/>
  <c r="E34" i="1" s="1"/>
  <c r="M2304" i="5" s="1"/>
  <c r="D35" i="1"/>
  <c r="E35" i="1" s="1"/>
  <c r="M2303" i="5" s="1"/>
  <c r="D36" i="1"/>
  <c r="E36" i="1" s="1"/>
  <c r="M2302" i="5" s="1"/>
  <c r="D37" i="1"/>
  <c r="E37" i="1" s="1"/>
  <c r="M2301" i="5" s="1"/>
  <c r="D38" i="1"/>
  <c r="E38" i="1" s="1"/>
  <c r="M2300" i="5" s="1"/>
  <c r="D39" i="1"/>
  <c r="E39" i="1" s="1"/>
  <c r="M2299" i="5" s="1"/>
  <c r="D40" i="1"/>
  <c r="E40" i="1" s="1"/>
  <c r="M2298" i="5" s="1"/>
  <c r="D41" i="1"/>
  <c r="E41" i="1" s="1"/>
  <c r="M2297" i="5" s="1"/>
  <c r="D42" i="1"/>
  <c r="E42" i="1" s="1"/>
  <c r="M2296" i="5" s="1"/>
  <c r="D43" i="1"/>
  <c r="E43" i="1" s="1"/>
  <c r="M2295" i="5" s="1"/>
  <c r="D44" i="1"/>
  <c r="E44" i="1" s="1"/>
  <c r="M2294" i="5" s="1"/>
  <c r="D45" i="1"/>
  <c r="E45" i="1" s="1"/>
  <c r="M2293" i="5" s="1"/>
  <c r="D46" i="1"/>
  <c r="E46" i="1" s="1"/>
  <c r="M2292" i="5" s="1"/>
  <c r="D47" i="1"/>
  <c r="E47" i="1" s="1"/>
  <c r="F47" i="1" s="1"/>
  <c r="D48" i="1"/>
  <c r="E48" i="1" s="1"/>
  <c r="M2291" i="5" s="1"/>
  <c r="D49" i="1"/>
  <c r="E49" i="1" s="1"/>
  <c r="M2290" i="5" s="1"/>
  <c r="D50" i="1"/>
  <c r="E50" i="1" s="1"/>
  <c r="M2289" i="5" s="1"/>
  <c r="D51" i="1"/>
  <c r="E51" i="1" s="1"/>
  <c r="M2288" i="5" s="1"/>
  <c r="D52" i="1"/>
  <c r="E52" i="1" s="1"/>
  <c r="M2287" i="5" s="1"/>
  <c r="D53" i="1"/>
  <c r="E53" i="1" s="1"/>
  <c r="M2286" i="5" s="1"/>
  <c r="D54" i="1"/>
  <c r="E54" i="1" s="1"/>
  <c r="M2285" i="5" s="1"/>
  <c r="D55" i="1"/>
  <c r="E55" i="1" s="1"/>
  <c r="M2284" i="5" s="1"/>
  <c r="D56" i="1"/>
  <c r="E56" i="1" s="1"/>
  <c r="M2283" i="5" s="1"/>
  <c r="D57" i="1"/>
  <c r="E57" i="1" s="1"/>
  <c r="M2282" i="5" s="1"/>
  <c r="D58" i="1"/>
  <c r="E58" i="1" s="1"/>
  <c r="M2281" i="5" s="1"/>
  <c r="D59" i="1"/>
  <c r="E59" i="1" s="1"/>
  <c r="M2280" i="5" s="1"/>
  <c r="D60" i="1"/>
  <c r="E60" i="1" s="1"/>
  <c r="M2279" i="5" s="1"/>
  <c r="D61" i="1"/>
  <c r="E61" i="1" s="1"/>
  <c r="M2278" i="5" s="1"/>
  <c r="D62" i="1"/>
  <c r="E62" i="1" s="1"/>
  <c r="M2277" i="5" s="1"/>
  <c r="D63" i="1"/>
  <c r="E63" i="1" s="1"/>
  <c r="M2276" i="5" s="1"/>
  <c r="D64" i="1"/>
  <c r="E64" i="1" s="1"/>
  <c r="M2275" i="5" s="1"/>
  <c r="D65" i="1"/>
  <c r="E65" i="1" s="1"/>
  <c r="M2274" i="5" s="1"/>
  <c r="D66" i="1"/>
  <c r="E66" i="1" s="1"/>
  <c r="M2273" i="5" s="1"/>
  <c r="D67" i="1"/>
  <c r="E67" i="1" s="1"/>
  <c r="M2272" i="5" s="1"/>
  <c r="D68" i="1"/>
  <c r="E68" i="1" s="1"/>
  <c r="M2271" i="5" s="1"/>
  <c r="D69" i="1"/>
  <c r="E69" i="1" s="1"/>
  <c r="M2270" i="5" s="1"/>
  <c r="D70" i="1"/>
  <c r="E70" i="1" s="1"/>
  <c r="M2269" i="5" s="1"/>
  <c r="D71" i="1"/>
  <c r="E71" i="1" s="1"/>
  <c r="M2268" i="5" s="1"/>
  <c r="D72" i="1"/>
  <c r="E72" i="1" s="1"/>
  <c r="M2267" i="5" s="1"/>
  <c r="D73" i="1"/>
  <c r="E73" i="1" s="1"/>
  <c r="M2266" i="5" s="1"/>
  <c r="D74" i="1"/>
  <c r="E74" i="1" s="1"/>
  <c r="M2265" i="5" s="1"/>
  <c r="D75" i="1"/>
  <c r="E75" i="1" s="1"/>
  <c r="M2264" i="5" s="1"/>
  <c r="D76" i="1"/>
  <c r="E76" i="1" s="1"/>
  <c r="M2263" i="5" s="1"/>
  <c r="D77" i="1"/>
  <c r="E77" i="1" s="1"/>
  <c r="M2262" i="5" s="1"/>
  <c r="D78" i="1"/>
  <c r="E78" i="1" s="1"/>
  <c r="M2261" i="5" s="1"/>
  <c r="D79" i="1"/>
  <c r="E79" i="1" s="1"/>
  <c r="M2260" i="5" s="1"/>
  <c r="D80" i="1"/>
  <c r="E80" i="1" s="1"/>
  <c r="M2259" i="5" s="1"/>
  <c r="D81" i="1"/>
  <c r="E81" i="1" s="1"/>
  <c r="M2258" i="5" s="1"/>
  <c r="D82" i="1"/>
  <c r="E82" i="1" s="1"/>
  <c r="M2257" i="5" s="1"/>
  <c r="D83" i="1"/>
  <c r="E83" i="1" s="1"/>
  <c r="M2256" i="5" s="1"/>
  <c r="D84" i="1"/>
  <c r="E84" i="1" s="1"/>
  <c r="M2255" i="5" s="1"/>
  <c r="D85" i="1"/>
  <c r="E85" i="1" s="1"/>
  <c r="M2254" i="5" s="1"/>
  <c r="D86" i="1"/>
  <c r="E86" i="1" s="1"/>
  <c r="M2253" i="5" s="1"/>
  <c r="D87" i="1"/>
  <c r="E87" i="1" s="1"/>
  <c r="M2252" i="5" s="1"/>
  <c r="D88" i="1"/>
  <c r="E88" i="1" s="1"/>
  <c r="M2251" i="5" s="1"/>
  <c r="D89" i="1"/>
  <c r="E89" i="1" s="1"/>
  <c r="M2250" i="5" s="1"/>
  <c r="D90" i="1"/>
  <c r="E90" i="1" s="1"/>
  <c r="M2249" i="5" s="1"/>
  <c r="D91" i="1"/>
  <c r="E91" i="1" s="1"/>
  <c r="M2248" i="5" s="1"/>
  <c r="D92" i="1"/>
  <c r="E92" i="1" s="1"/>
  <c r="M2247" i="5" s="1"/>
  <c r="D93" i="1"/>
  <c r="E93" i="1" s="1"/>
  <c r="M2246" i="5" s="1"/>
  <c r="D94" i="1"/>
  <c r="E94" i="1" s="1"/>
  <c r="M2245" i="5" s="1"/>
  <c r="D95" i="1"/>
  <c r="E95" i="1" s="1"/>
  <c r="M2244" i="5" s="1"/>
  <c r="D96" i="1"/>
  <c r="E96" i="1" s="1"/>
  <c r="M2243" i="5" s="1"/>
  <c r="D97" i="1"/>
  <c r="E97" i="1" s="1"/>
  <c r="M2242" i="5" s="1"/>
  <c r="D98" i="1"/>
  <c r="E98" i="1" s="1"/>
  <c r="M2241" i="5" s="1"/>
  <c r="D99" i="1"/>
  <c r="E99" i="1" s="1"/>
  <c r="M2240" i="5" s="1"/>
  <c r="D100" i="1"/>
  <c r="E100" i="1" s="1"/>
  <c r="M2239" i="5" s="1"/>
  <c r="D101" i="1"/>
  <c r="E101" i="1" s="1"/>
  <c r="M2238" i="5" s="1"/>
  <c r="D102" i="1"/>
  <c r="E102" i="1" s="1"/>
  <c r="M2237" i="5" s="1"/>
  <c r="D103" i="1"/>
  <c r="E103" i="1" s="1"/>
  <c r="M2236" i="5" s="1"/>
  <c r="D104" i="1"/>
  <c r="E104" i="1" s="1"/>
  <c r="M2235" i="5" s="1"/>
  <c r="D105" i="1"/>
  <c r="E105" i="1" s="1"/>
  <c r="M2234" i="5" s="1"/>
  <c r="D106" i="1"/>
  <c r="E106" i="1" s="1"/>
  <c r="M2233" i="5" s="1"/>
  <c r="D107" i="1"/>
  <c r="E107" i="1" s="1"/>
  <c r="M2232" i="5" s="1"/>
  <c r="D108" i="1"/>
  <c r="E108" i="1" s="1"/>
  <c r="M2231" i="5" s="1"/>
  <c r="D109" i="1"/>
  <c r="E109" i="1" s="1"/>
  <c r="M2230" i="5" s="1"/>
  <c r="D110" i="1"/>
  <c r="E110" i="1" s="1"/>
  <c r="M2229" i="5" s="1"/>
  <c r="D111" i="1"/>
  <c r="E111" i="1" s="1"/>
  <c r="M2228" i="5" s="1"/>
  <c r="D112" i="1"/>
  <c r="E112" i="1" s="1"/>
  <c r="M2227" i="5" s="1"/>
  <c r="D113" i="1"/>
  <c r="E113" i="1" s="1"/>
  <c r="M2226" i="5" s="1"/>
  <c r="D114" i="1"/>
  <c r="E114" i="1" s="1"/>
  <c r="M2225" i="5" s="1"/>
  <c r="D115" i="1"/>
  <c r="E115" i="1" s="1"/>
  <c r="M2224" i="5" s="1"/>
  <c r="D116" i="1"/>
  <c r="E116" i="1" s="1"/>
  <c r="M2223" i="5" s="1"/>
  <c r="D117" i="1"/>
  <c r="E117" i="1" s="1"/>
  <c r="M2222" i="5" s="1"/>
  <c r="D118" i="1"/>
  <c r="E118" i="1" s="1"/>
  <c r="M2221" i="5" s="1"/>
  <c r="D119" i="1"/>
  <c r="E119" i="1" s="1"/>
  <c r="M2220" i="5" s="1"/>
  <c r="D120" i="1"/>
  <c r="E120" i="1" s="1"/>
  <c r="M2219" i="5" s="1"/>
  <c r="D121" i="1"/>
  <c r="E121" i="1" s="1"/>
  <c r="M2218" i="5" s="1"/>
  <c r="D122" i="1"/>
  <c r="E122" i="1" s="1"/>
  <c r="M2217" i="5" s="1"/>
  <c r="D123" i="1"/>
  <c r="E123" i="1" s="1"/>
  <c r="M2216" i="5" s="1"/>
  <c r="D124" i="1"/>
  <c r="E124" i="1" s="1"/>
  <c r="M2215" i="5" s="1"/>
  <c r="D125" i="1"/>
  <c r="E125" i="1" s="1"/>
  <c r="M2214" i="5" s="1"/>
  <c r="D126" i="1"/>
  <c r="E126" i="1" s="1"/>
  <c r="M2213" i="5" s="1"/>
  <c r="D127" i="1"/>
  <c r="E127" i="1" s="1"/>
  <c r="M2212" i="5" s="1"/>
  <c r="D128" i="1"/>
  <c r="E128" i="1" s="1"/>
  <c r="M2211" i="5" s="1"/>
  <c r="D129" i="1"/>
  <c r="E129" i="1" s="1"/>
  <c r="M2210" i="5" s="1"/>
  <c r="D130" i="1"/>
  <c r="E130" i="1" s="1"/>
  <c r="M2209" i="5" s="1"/>
  <c r="D131" i="1"/>
  <c r="E131" i="1" s="1"/>
  <c r="M2208" i="5" s="1"/>
  <c r="D132" i="1"/>
  <c r="E132" i="1" s="1"/>
  <c r="M2207" i="5" s="1"/>
  <c r="D133" i="1"/>
  <c r="E133" i="1" s="1"/>
  <c r="M2206" i="5" s="1"/>
  <c r="D134" i="1"/>
  <c r="E134" i="1" s="1"/>
  <c r="M2205" i="5" s="1"/>
  <c r="D135" i="1"/>
  <c r="E135" i="1" s="1"/>
  <c r="M2204" i="5" s="1"/>
  <c r="D136" i="1"/>
  <c r="E136" i="1" s="1"/>
  <c r="M2203" i="5" s="1"/>
  <c r="D137" i="1"/>
  <c r="E137" i="1" s="1"/>
  <c r="M2202" i="5" s="1"/>
  <c r="D138" i="1"/>
  <c r="E138" i="1" s="1"/>
  <c r="M2201" i="5" s="1"/>
  <c r="D139" i="1"/>
  <c r="E139" i="1" s="1"/>
  <c r="M2200" i="5" s="1"/>
  <c r="D140" i="1"/>
  <c r="E140" i="1" s="1"/>
  <c r="M2199" i="5" s="1"/>
  <c r="D141" i="1"/>
  <c r="E141" i="1" s="1"/>
  <c r="M2198" i="5" s="1"/>
  <c r="D142" i="1"/>
  <c r="E142" i="1" s="1"/>
  <c r="M2197" i="5" s="1"/>
  <c r="D143" i="1"/>
  <c r="E143" i="1" s="1"/>
  <c r="M2196" i="5" s="1"/>
  <c r="D144" i="1"/>
  <c r="E144" i="1" s="1"/>
  <c r="M2195" i="5" s="1"/>
  <c r="D145" i="1"/>
  <c r="E145" i="1" s="1"/>
  <c r="M2194" i="5" s="1"/>
  <c r="D146" i="1"/>
  <c r="E146" i="1" s="1"/>
  <c r="M2193" i="5" s="1"/>
  <c r="D147" i="1"/>
  <c r="E147" i="1" s="1"/>
  <c r="M2192" i="5" s="1"/>
  <c r="D148" i="1"/>
  <c r="E148" i="1" s="1"/>
  <c r="M2191" i="5" s="1"/>
  <c r="D149" i="1"/>
  <c r="E149" i="1" s="1"/>
  <c r="M2190" i="5" s="1"/>
  <c r="D150" i="1"/>
  <c r="E150" i="1" s="1"/>
  <c r="M2189" i="5" s="1"/>
  <c r="D151" i="1"/>
  <c r="E151" i="1" s="1"/>
  <c r="M2188" i="5" s="1"/>
  <c r="D152" i="1"/>
  <c r="E152" i="1" s="1"/>
  <c r="M2187" i="5" s="1"/>
  <c r="D153" i="1"/>
  <c r="E153" i="1" s="1"/>
  <c r="M2186" i="5" s="1"/>
  <c r="D154" i="1"/>
  <c r="E154" i="1" s="1"/>
  <c r="M2185" i="5" s="1"/>
  <c r="D155" i="1"/>
  <c r="E155" i="1" s="1"/>
  <c r="M2184" i="5" s="1"/>
  <c r="D156" i="1"/>
  <c r="E156" i="1" s="1"/>
  <c r="M2183" i="5" s="1"/>
  <c r="D157" i="1"/>
  <c r="E157" i="1" s="1"/>
  <c r="M2182" i="5" s="1"/>
  <c r="D158" i="1"/>
  <c r="E158" i="1" s="1"/>
  <c r="M2181" i="5" s="1"/>
  <c r="D159" i="1"/>
  <c r="E159" i="1" s="1"/>
  <c r="M2180" i="5" s="1"/>
  <c r="D160" i="1"/>
  <c r="E160" i="1" s="1"/>
  <c r="M2179" i="5" s="1"/>
  <c r="D161" i="1"/>
  <c r="E161" i="1" s="1"/>
  <c r="M2178" i="5" s="1"/>
  <c r="D162" i="1"/>
  <c r="E162" i="1" s="1"/>
  <c r="M2177" i="5" s="1"/>
  <c r="D163" i="1"/>
  <c r="E163" i="1" s="1"/>
  <c r="M2176" i="5" s="1"/>
  <c r="D164" i="1"/>
  <c r="E164" i="1" s="1"/>
  <c r="M2175" i="5" s="1"/>
  <c r="D165" i="1"/>
  <c r="E165" i="1" s="1"/>
  <c r="M2174" i="5" s="1"/>
  <c r="D166" i="1"/>
  <c r="E166" i="1" s="1"/>
  <c r="M2173" i="5" s="1"/>
  <c r="D167" i="1"/>
  <c r="E167" i="1" s="1"/>
  <c r="M2172" i="5" s="1"/>
  <c r="D168" i="1"/>
  <c r="E168" i="1" s="1"/>
  <c r="M2171" i="5" s="1"/>
  <c r="D169" i="1"/>
  <c r="E169" i="1" s="1"/>
  <c r="M2170" i="5" s="1"/>
  <c r="D170" i="1"/>
  <c r="E170" i="1" s="1"/>
  <c r="M2169" i="5" s="1"/>
  <c r="D171" i="1"/>
  <c r="E171" i="1" s="1"/>
  <c r="M2168" i="5" s="1"/>
  <c r="D172" i="1"/>
  <c r="E172" i="1" s="1"/>
  <c r="M2167" i="5" s="1"/>
  <c r="D173" i="1"/>
  <c r="E173" i="1" s="1"/>
  <c r="M2166" i="5" s="1"/>
  <c r="D174" i="1"/>
  <c r="E174" i="1" s="1"/>
  <c r="M2165" i="5" s="1"/>
  <c r="D175" i="1"/>
  <c r="E175" i="1" s="1"/>
  <c r="M2164" i="5" s="1"/>
  <c r="D176" i="1"/>
  <c r="E176" i="1" s="1"/>
  <c r="M2163" i="5" s="1"/>
  <c r="D177" i="1"/>
  <c r="E177" i="1" s="1"/>
  <c r="M2162" i="5" s="1"/>
  <c r="D178" i="1"/>
  <c r="E178" i="1" s="1"/>
  <c r="M2161" i="5" s="1"/>
  <c r="D179" i="1"/>
  <c r="E179" i="1" s="1"/>
  <c r="M2160" i="5" s="1"/>
  <c r="D180" i="1"/>
  <c r="E180" i="1" s="1"/>
  <c r="M2159" i="5" s="1"/>
  <c r="D181" i="1"/>
  <c r="E181" i="1" s="1"/>
  <c r="M2158" i="5" s="1"/>
  <c r="D182" i="1"/>
  <c r="E182" i="1" s="1"/>
  <c r="M2157" i="5" s="1"/>
  <c r="D183" i="1"/>
  <c r="E183" i="1" s="1"/>
  <c r="M2156" i="5" s="1"/>
  <c r="D184" i="1"/>
  <c r="E184" i="1" s="1"/>
  <c r="M2155" i="5" s="1"/>
  <c r="D185" i="1"/>
  <c r="E185" i="1" s="1"/>
  <c r="M2154" i="5" s="1"/>
  <c r="D186" i="1"/>
  <c r="E186" i="1" s="1"/>
  <c r="M2153" i="5" s="1"/>
  <c r="D187" i="1"/>
  <c r="E187" i="1" s="1"/>
  <c r="M2152" i="5" s="1"/>
  <c r="D188" i="1"/>
  <c r="E188" i="1" s="1"/>
  <c r="M2151" i="5" s="1"/>
  <c r="D189" i="1"/>
  <c r="E189" i="1" s="1"/>
  <c r="M2150" i="5" s="1"/>
  <c r="D190" i="1"/>
  <c r="E190" i="1" s="1"/>
  <c r="M2149" i="5" s="1"/>
  <c r="D191" i="1"/>
  <c r="E191" i="1" s="1"/>
  <c r="M2148" i="5" s="1"/>
  <c r="D192" i="1"/>
  <c r="E192" i="1" s="1"/>
  <c r="M2147" i="5" s="1"/>
  <c r="D193" i="1"/>
  <c r="E193" i="1" s="1"/>
  <c r="M2146" i="5" s="1"/>
  <c r="D194" i="1"/>
  <c r="E194" i="1" s="1"/>
  <c r="M2145" i="5" s="1"/>
  <c r="D195" i="1"/>
  <c r="E195" i="1" s="1"/>
  <c r="M2144" i="5" s="1"/>
  <c r="D196" i="1"/>
  <c r="E196" i="1" s="1"/>
  <c r="M2143" i="5" s="1"/>
  <c r="D197" i="1"/>
  <c r="E197" i="1" s="1"/>
  <c r="M2142" i="5" s="1"/>
  <c r="D198" i="1"/>
  <c r="E198" i="1" s="1"/>
  <c r="M2141" i="5" s="1"/>
  <c r="D199" i="1"/>
  <c r="E199" i="1" s="1"/>
  <c r="M2140" i="5" s="1"/>
  <c r="D200" i="1"/>
  <c r="E200" i="1" s="1"/>
  <c r="M2139" i="5" s="1"/>
  <c r="D201" i="1"/>
  <c r="E201" i="1" s="1"/>
  <c r="M2138" i="5" s="1"/>
  <c r="D202" i="1"/>
  <c r="E202" i="1" s="1"/>
  <c r="M2137" i="5" s="1"/>
  <c r="D203" i="1"/>
  <c r="E203" i="1" s="1"/>
  <c r="M2136" i="5" s="1"/>
  <c r="D204" i="1"/>
  <c r="E204" i="1" s="1"/>
  <c r="M2135" i="5" s="1"/>
  <c r="D205" i="1"/>
  <c r="E205" i="1" s="1"/>
  <c r="M2134" i="5" s="1"/>
  <c r="D206" i="1"/>
  <c r="E206" i="1" s="1"/>
  <c r="M2133" i="5" s="1"/>
  <c r="D207" i="1"/>
  <c r="E207" i="1" s="1"/>
  <c r="M2132" i="5" s="1"/>
  <c r="D208" i="1"/>
  <c r="E208" i="1" s="1"/>
  <c r="M2131" i="5" s="1"/>
  <c r="D209" i="1"/>
  <c r="E209" i="1" s="1"/>
  <c r="M2130" i="5" s="1"/>
  <c r="D210" i="1"/>
  <c r="E210" i="1" s="1"/>
  <c r="M2129" i="5" s="1"/>
  <c r="D211" i="1"/>
  <c r="E211" i="1" s="1"/>
  <c r="M2128" i="5" s="1"/>
  <c r="D212" i="1"/>
  <c r="E212" i="1" s="1"/>
  <c r="M2127" i="5" s="1"/>
  <c r="D213" i="1"/>
  <c r="E213" i="1" s="1"/>
  <c r="M2126" i="5" s="1"/>
  <c r="D214" i="1"/>
  <c r="E214" i="1" s="1"/>
  <c r="M2125" i="5" s="1"/>
  <c r="D215" i="1"/>
  <c r="E215" i="1" s="1"/>
  <c r="M2124" i="5" s="1"/>
  <c r="D216" i="1"/>
  <c r="E216" i="1" s="1"/>
  <c r="M2123" i="5" s="1"/>
  <c r="D217" i="1"/>
  <c r="E217" i="1" s="1"/>
  <c r="M2122" i="5" s="1"/>
  <c r="D218" i="1"/>
  <c r="E218" i="1" s="1"/>
  <c r="M2121" i="5" s="1"/>
  <c r="D219" i="1"/>
  <c r="E219" i="1" s="1"/>
  <c r="M2120" i="5" s="1"/>
  <c r="D220" i="1"/>
  <c r="E220" i="1" s="1"/>
  <c r="M2119" i="5" s="1"/>
  <c r="D221" i="1"/>
  <c r="E221" i="1" s="1"/>
  <c r="M2118" i="5" s="1"/>
  <c r="D222" i="1"/>
  <c r="E222" i="1" s="1"/>
  <c r="M2117" i="5" s="1"/>
  <c r="D223" i="1"/>
  <c r="E223" i="1" s="1"/>
  <c r="M2116" i="5" s="1"/>
  <c r="D224" i="1"/>
  <c r="E224" i="1" s="1"/>
  <c r="M2115" i="5" s="1"/>
  <c r="D225" i="1"/>
  <c r="E225" i="1" s="1"/>
  <c r="M2114" i="5" s="1"/>
  <c r="D226" i="1"/>
  <c r="E226" i="1" s="1"/>
  <c r="M2113" i="5" s="1"/>
  <c r="D227" i="1"/>
  <c r="E227" i="1" s="1"/>
  <c r="M2112" i="5" s="1"/>
  <c r="D228" i="1"/>
  <c r="E228" i="1" s="1"/>
  <c r="M2111" i="5" s="1"/>
  <c r="D229" i="1"/>
  <c r="E229" i="1" s="1"/>
  <c r="M2110" i="5" s="1"/>
  <c r="D230" i="1"/>
  <c r="E230" i="1" s="1"/>
  <c r="M2109" i="5" s="1"/>
  <c r="D231" i="1"/>
  <c r="E231" i="1" s="1"/>
  <c r="M2108" i="5" s="1"/>
  <c r="D232" i="1"/>
  <c r="E232" i="1" s="1"/>
  <c r="M2107" i="5" s="1"/>
  <c r="D233" i="1"/>
  <c r="E233" i="1" s="1"/>
  <c r="M2106" i="5" s="1"/>
  <c r="D234" i="1"/>
  <c r="E234" i="1" s="1"/>
  <c r="M2105" i="5" s="1"/>
  <c r="D235" i="1"/>
  <c r="E235" i="1" s="1"/>
  <c r="M2104" i="5" s="1"/>
  <c r="D236" i="1"/>
  <c r="E236" i="1" s="1"/>
  <c r="M2103" i="5" s="1"/>
  <c r="D237" i="1"/>
  <c r="E237" i="1" s="1"/>
  <c r="M2102" i="5" s="1"/>
  <c r="D238" i="1"/>
  <c r="E238" i="1" s="1"/>
  <c r="M2101" i="5" s="1"/>
  <c r="D239" i="1"/>
  <c r="E239" i="1" s="1"/>
  <c r="M2100" i="5" s="1"/>
  <c r="D240" i="1"/>
  <c r="E240" i="1" s="1"/>
  <c r="M2099" i="5" s="1"/>
  <c r="D241" i="1"/>
  <c r="E241" i="1" s="1"/>
  <c r="M2098" i="5" s="1"/>
  <c r="D242" i="1"/>
  <c r="E242" i="1" s="1"/>
  <c r="M2097" i="5" s="1"/>
  <c r="D243" i="1"/>
  <c r="E243" i="1" s="1"/>
  <c r="M2096" i="5" s="1"/>
  <c r="D244" i="1"/>
  <c r="E244" i="1" s="1"/>
  <c r="M2095" i="5" s="1"/>
  <c r="D245" i="1"/>
  <c r="E245" i="1" s="1"/>
  <c r="M2094" i="5" s="1"/>
  <c r="D246" i="1"/>
  <c r="E246" i="1" s="1"/>
  <c r="M2093" i="5" s="1"/>
  <c r="D247" i="1"/>
  <c r="E247" i="1" s="1"/>
  <c r="M2092" i="5" s="1"/>
  <c r="D248" i="1"/>
  <c r="E248" i="1" s="1"/>
  <c r="M2091" i="5" s="1"/>
  <c r="D249" i="1"/>
  <c r="E249" i="1" s="1"/>
  <c r="M2090" i="5" s="1"/>
  <c r="D250" i="1"/>
  <c r="E250" i="1" s="1"/>
  <c r="M2089" i="5" s="1"/>
  <c r="D251" i="1"/>
  <c r="E251" i="1" s="1"/>
  <c r="M2088" i="5" s="1"/>
  <c r="D252" i="1"/>
  <c r="E252" i="1" s="1"/>
  <c r="M2087" i="5" s="1"/>
  <c r="D253" i="1"/>
  <c r="E253" i="1" s="1"/>
  <c r="M2086" i="5" s="1"/>
  <c r="D254" i="1"/>
  <c r="E254" i="1" s="1"/>
  <c r="M2085" i="5" s="1"/>
  <c r="D255" i="1"/>
  <c r="E255" i="1" s="1"/>
  <c r="M2084" i="5" s="1"/>
  <c r="D256" i="1"/>
  <c r="E256" i="1" s="1"/>
  <c r="M2083" i="5" s="1"/>
  <c r="D257" i="1"/>
  <c r="E257" i="1" s="1"/>
  <c r="M2082" i="5" s="1"/>
  <c r="D258" i="1"/>
  <c r="E258" i="1" s="1"/>
  <c r="M2081" i="5" s="1"/>
  <c r="D259" i="1"/>
  <c r="E259" i="1" s="1"/>
  <c r="M2080" i="5" s="1"/>
  <c r="D260" i="1"/>
  <c r="E260" i="1" s="1"/>
  <c r="M2079" i="5" s="1"/>
  <c r="D261" i="1"/>
  <c r="E261" i="1" s="1"/>
  <c r="M2078" i="5" s="1"/>
  <c r="D262" i="1"/>
  <c r="E262" i="1" s="1"/>
  <c r="M2077" i="5" s="1"/>
  <c r="D263" i="1"/>
  <c r="E263" i="1" s="1"/>
  <c r="M2076" i="5" s="1"/>
  <c r="D264" i="1"/>
  <c r="E264" i="1" s="1"/>
  <c r="M2075" i="5" s="1"/>
  <c r="D265" i="1"/>
  <c r="E265" i="1" s="1"/>
  <c r="M2074" i="5" s="1"/>
  <c r="D266" i="1"/>
  <c r="E266" i="1" s="1"/>
  <c r="M2073" i="5" s="1"/>
  <c r="D267" i="1"/>
  <c r="E267" i="1" s="1"/>
  <c r="M2072" i="5" s="1"/>
  <c r="D268" i="1"/>
  <c r="E268" i="1" s="1"/>
  <c r="M2071" i="5" s="1"/>
  <c r="D269" i="1"/>
  <c r="E269" i="1" s="1"/>
  <c r="M2070" i="5" s="1"/>
  <c r="D270" i="1"/>
  <c r="E270" i="1" s="1"/>
  <c r="M2069" i="5" s="1"/>
  <c r="D271" i="1"/>
  <c r="E271" i="1" s="1"/>
  <c r="M2068" i="5" s="1"/>
  <c r="D272" i="1"/>
  <c r="E272" i="1" s="1"/>
  <c r="M2067" i="5" s="1"/>
  <c r="D273" i="1"/>
  <c r="E273" i="1" s="1"/>
  <c r="M2066" i="5" s="1"/>
  <c r="D274" i="1"/>
  <c r="E274" i="1" s="1"/>
  <c r="M2065" i="5" s="1"/>
  <c r="D275" i="1"/>
  <c r="E275" i="1" s="1"/>
  <c r="M2064" i="5" s="1"/>
  <c r="D276" i="1"/>
  <c r="E276" i="1" s="1"/>
  <c r="M2063" i="5" s="1"/>
  <c r="D277" i="1"/>
  <c r="E277" i="1" s="1"/>
  <c r="M2062" i="5" s="1"/>
  <c r="D278" i="1"/>
  <c r="E278" i="1" s="1"/>
  <c r="M2061" i="5" s="1"/>
  <c r="D279" i="1"/>
  <c r="E279" i="1" s="1"/>
  <c r="M2060" i="5" s="1"/>
  <c r="D280" i="1"/>
  <c r="E280" i="1" s="1"/>
  <c r="M2059" i="5" s="1"/>
  <c r="D281" i="1"/>
  <c r="E281" i="1" s="1"/>
  <c r="M2058" i="5" s="1"/>
  <c r="D282" i="1"/>
  <c r="E282" i="1" s="1"/>
  <c r="M2057" i="5" s="1"/>
  <c r="D283" i="1"/>
  <c r="E283" i="1" s="1"/>
  <c r="M2056" i="5" s="1"/>
  <c r="D284" i="1"/>
  <c r="E284" i="1" s="1"/>
  <c r="M2055" i="5" s="1"/>
  <c r="D285" i="1"/>
  <c r="E285" i="1" s="1"/>
  <c r="M2054" i="5" s="1"/>
  <c r="D286" i="1"/>
  <c r="E286" i="1" s="1"/>
  <c r="M2053" i="5" s="1"/>
  <c r="D287" i="1"/>
  <c r="E287" i="1" s="1"/>
  <c r="M2052" i="5" s="1"/>
  <c r="D288" i="1"/>
  <c r="E288" i="1" s="1"/>
  <c r="M2051" i="5" s="1"/>
  <c r="D289" i="1"/>
  <c r="E289" i="1" s="1"/>
  <c r="M2050" i="5" s="1"/>
  <c r="D290" i="1"/>
  <c r="E290" i="1" s="1"/>
  <c r="M2049" i="5" s="1"/>
  <c r="D291" i="1"/>
  <c r="E291" i="1" s="1"/>
  <c r="M2048" i="5" s="1"/>
  <c r="D292" i="1"/>
  <c r="E292" i="1" s="1"/>
  <c r="M2047" i="5" s="1"/>
  <c r="D293" i="1"/>
  <c r="E293" i="1" s="1"/>
  <c r="M2046" i="5" s="1"/>
  <c r="D294" i="1"/>
  <c r="E294" i="1" s="1"/>
  <c r="M2045" i="5" s="1"/>
  <c r="D295" i="1"/>
  <c r="E295" i="1" s="1"/>
  <c r="M2044" i="5" s="1"/>
  <c r="D296" i="1"/>
  <c r="E296" i="1" s="1"/>
  <c r="F296" i="1" s="1"/>
  <c r="D297" i="1"/>
  <c r="E297" i="1" s="1"/>
  <c r="M2043" i="5" s="1"/>
  <c r="D298" i="1"/>
  <c r="E298" i="1" s="1"/>
  <c r="M2042" i="5" s="1"/>
  <c r="D299" i="1"/>
  <c r="E299" i="1" s="1"/>
  <c r="M2041" i="5" s="1"/>
  <c r="D300" i="1"/>
  <c r="E300" i="1" s="1"/>
  <c r="M2040" i="5" s="1"/>
  <c r="D301" i="1"/>
  <c r="E301" i="1" s="1"/>
  <c r="M2039" i="5" s="1"/>
  <c r="D302" i="1"/>
  <c r="E302" i="1" s="1"/>
  <c r="M2038" i="5" s="1"/>
  <c r="D303" i="1"/>
  <c r="E303" i="1" s="1"/>
  <c r="M2037" i="5" s="1"/>
  <c r="D304" i="1"/>
  <c r="E304" i="1" s="1"/>
  <c r="M2036" i="5" s="1"/>
  <c r="D305" i="1"/>
  <c r="E305" i="1" s="1"/>
  <c r="M2035" i="5" s="1"/>
  <c r="D306" i="1"/>
  <c r="E306" i="1" s="1"/>
  <c r="M2034" i="5" s="1"/>
  <c r="D307" i="1"/>
  <c r="E307" i="1" s="1"/>
  <c r="M2033" i="5" s="1"/>
  <c r="D308" i="1"/>
  <c r="E308" i="1" s="1"/>
  <c r="M2032" i="5" s="1"/>
  <c r="D309" i="1"/>
  <c r="E309" i="1" s="1"/>
  <c r="M2031" i="5" s="1"/>
  <c r="D310" i="1"/>
  <c r="E310" i="1" s="1"/>
  <c r="M2030" i="5" s="1"/>
  <c r="D311" i="1"/>
  <c r="E311" i="1" s="1"/>
  <c r="M2029" i="5" s="1"/>
  <c r="D312" i="1"/>
  <c r="E312" i="1" s="1"/>
  <c r="M2028" i="5" s="1"/>
  <c r="D313" i="1"/>
  <c r="E313" i="1" s="1"/>
  <c r="M2027" i="5" s="1"/>
  <c r="D314" i="1"/>
  <c r="E314" i="1" s="1"/>
  <c r="M2026" i="5" s="1"/>
  <c r="D315" i="1"/>
  <c r="E315" i="1" s="1"/>
  <c r="M2025" i="5" s="1"/>
  <c r="D316" i="1"/>
  <c r="E316" i="1" s="1"/>
  <c r="M2024" i="5" s="1"/>
  <c r="D317" i="1"/>
  <c r="E317" i="1" s="1"/>
  <c r="M2023" i="5" s="1"/>
  <c r="D318" i="1"/>
  <c r="E318" i="1" s="1"/>
  <c r="M2022" i="5" s="1"/>
  <c r="D319" i="1"/>
  <c r="E319" i="1" s="1"/>
  <c r="M2021" i="5" s="1"/>
  <c r="D320" i="1"/>
  <c r="E320" i="1" s="1"/>
  <c r="M2020" i="5" s="1"/>
  <c r="D321" i="1"/>
  <c r="E321" i="1" s="1"/>
  <c r="M2019" i="5" s="1"/>
  <c r="D322" i="1"/>
  <c r="E322" i="1" s="1"/>
  <c r="M2018" i="5" s="1"/>
  <c r="D323" i="1"/>
  <c r="E323" i="1" s="1"/>
  <c r="M2017" i="5" s="1"/>
  <c r="D324" i="1"/>
  <c r="E324" i="1" s="1"/>
  <c r="M2016" i="5" s="1"/>
  <c r="D325" i="1"/>
  <c r="E325" i="1" s="1"/>
  <c r="M2015" i="5" s="1"/>
  <c r="D326" i="1"/>
  <c r="E326" i="1" s="1"/>
  <c r="M2014" i="5" s="1"/>
  <c r="D327" i="1"/>
  <c r="E327" i="1" s="1"/>
  <c r="M2013" i="5" s="1"/>
  <c r="D328" i="1"/>
  <c r="E328" i="1" s="1"/>
  <c r="M2012" i="5" s="1"/>
  <c r="D329" i="1"/>
  <c r="E329" i="1" s="1"/>
  <c r="M2011" i="5" s="1"/>
  <c r="D330" i="1"/>
  <c r="E330" i="1" s="1"/>
  <c r="M2010" i="5" s="1"/>
  <c r="D331" i="1"/>
  <c r="E331" i="1" s="1"/>
  <c r="M2009" i="5" s="1"/>
  <c r="D332" i="1"/>
  <c r="E332" i="1" s="1"/>
  <c r="M2008" i="5" s="1"/>
  <c r="D333" i="1"/>
  <c r="E333" i="1" s="1"/>
  <c r="M2007" i="5" s="1"/>
  <c r="D334" i="1"/>
  <c r="E334" i="1" s="1"/>
  <c r="M2006" i="5" s="1"/>
  <c r="D335" i="1"/>
  <c r="E335" i="1" s="1"/>
  <c r="M2005" i="5" s="1"/>
  <c r="D336" i="1"/>
  <c r="E336" i="1" s="1"/>
  <c r="M2004" i="5" s="1"/>
  <c r="D337" i="1"/>
  <c r="E337" i="1" s="1"/>
  <c r="M2003" i="5" s="1"/>
  <c r="D338" i="1"/>
  <c r="E338" i="1" s="1"/>
  <c r="M2002" i="5" s="1"/>
  <c r="D339" i="1"/>
  <c r="E339" i="1" s="1"/>
  <c r="M2001" i="5" s="1"/>
  <c r="D340" i="1"/>
  <c r="E340" i="1" s="1"/>
  <c r="M2000" i="5" s="1"/>
  <c r="D341" i="1"/>
  <c r="E341" i="1" s="1"/>
  <c r="M1999" i="5" s="1"/>
  <c r="D342" i="1"/>
  <c r="E342" i="1" s="1"/>
  <c r="M1998" i="5" s="1"/>
  <c r="D343" i="1"/>
  <c r="E343" i="1" s="1"/>
  <c r="M1997" i="5" s="1"/>
  <c r="D344" i="1"/>
  <c r="E344" i="1" s="1"/>
  <c r="M1996" i="5" s="1"/>
  <c r="D345" i="1"/>
  <c r="E345" i="1" s="1"/>
  <c r="M1995" i="5" s="1"/>
  <c r="D346" i="1"/>
  <c r="E346" i="1" s="1"/>
  <c r="M1994" i="5" s="1"/>
  <c r="D347" i="1"/>
  <c r="E347" i="1" s="1"/>
  <c r="M1993" i="5" s="1"/>
  <c r="D348" i="1"/>
  <c r="E348" i="1" s="1"/>
  <c r="M1992" i="5" s="1"/>
  <c r="D349" i="1"/>
  <c r="E349" i="1" s="1"/>
  <c r="M1991" i="5" s="1"/>
  <c r="D350" i="1"/>
  <c r="E350" i="1" s="1"/>
  <c r="M1990" i="5" s="1"/>
  <c r="D351" i="1"/>
  <c r="E351" i="1" s="1"/>
  <c r="M1989" i="5" s="1"/>
  <c r="D352" i="1"/>
  <c r="E352" i="1" s="1"/>
  <c r="M1988" i="5" s="1"/>
  <c r="D353" i="1"/>
  <c r="E353" i="1" s="1"/>
  <c r="M1987" i="5" s="1"/>
  <c r="D354" i="1"/>
  <c r="E354" i="1" s="1"/>
  <c r="M1986" i="5" s="1"/>
  <c r="D355" i="1"/>
  <c r="E355" i="1" s="1"/>
  <c r="M1985" i="5" s="1"/>
  <c r="D356" i="1"/>
  <c r="E356" i="1" s="1"/>
  <c r="M1984" i="5" s="1"/>
  <c r="D357" i="1"/>
  <c r="E357" i="1" s="1"/>
  <c r="M1983" i="5" s="1"/>
  <c r="D358" i="1"/>
  <c r="E358" i="1" s="1"/>
  <c r="M1982" i="5" s="1"/>
  <c r="D359" i="1"/>
  <c r="E359" i="1" s="1"/>
  <c r="M1981" i="5" s="1"/>
  <c r="D360" i="1"/>
  <c r="E360" i="1" s="1"/>
  <c r="M1980" i="5" s="1"/>
  <c r="D361" i="1"/>
  <c r="E361" i="1" s="1"/>
  <c r="M1979" i="5" s="1"/>
  <c r="D362" i="1"/>
  <c r="E362" i="1" s="1"/>
  <c r="M1978" i="5" s="1"/>
  <c r="D363" i="1"/>
  <c r="E363" i="1" s="1"/>
  <c r="M1977" i="5" s="1"/>
  <c r="D364" i="1"/>
  <c r="E364" i="1" s="1"/>
  <c r="M1976" i="5" s="1"/>
  <c r="D365" i="1"/>
  <c r="E365" i="1" s="1"/>
  <c r="M1975" i="5" s="1"/>
  <c r="D366" i="1"/>
  <c r="E366" i="1" s="1"/>
  <c r="M1974" i="5" s="1"/>
  <c r="D367" i="1"/>
  <c r="E367" i="1" s="1"/>
  <c r="M1973" i="5" s="1"/>
  <c r="D368" i="1"/>
  <c r="E368" i="1" s="1"/>
  <c r="M1972" i="5" s="1"/>
  <c r="D369" i="1"/>
  <c r="E369" i="1" s="1"/>
  <c r="M1971" i="5" s="1"/>
  <c r="D370" i="1"/>
  <c r="E370" i="1" s="1"/>
  <c r="M1970" i="5" s="1"/>
  <c r="D371" i="1"/>
  <c r="E371" i="1" s="1"/>
  <c r="M1969" i="5" s="1"/>
  <c r="D372" i="1"/>
  <c r="E372" i="1" s="1"/>
  <c r="M1968" i="5" s="1"/>
  <c r="D373" i="1"/>
  <c r="E373" i="1" s="1"/>
  <c r="M1967" i="5" s="1"/>
  <c r="D374" i="1"/>
  <c r="E374" i="1" s="1"/>
  <c r="M1966" i="5" s="1"/>
  <c r="D375" i="1"/>
  <c r="E375" i="1" s="1"/>
  <c r="M1965" i="5" s="1"/>
  <c r="D376" i="1"/>
  <c r="E376" i="1" s="1"/>
  <c r="M1964" i="5" s="1"/>
  <c r="D377" i="1"/>
  <c r="E377" i="1" s="1"/>
  <c r="M1963" i="5" s="1"/>
  <c r="D378" i="1"/>
  <c r="E378" i="1" s="1"/>
  <c r="M1962" i="5" s="1"/>
  <c r="D379" i="1"/>
  <c r="E379" i="1" s="1"/>
  <c r="M1961" i="5" s="1"/>
  <c r="D380" i="1"/>
  <c r="E380" i="1" s="1"/>
  <c r="M1960" i="5" s="1"/>
  <c r="D381" i="1"/>
  <c r="E381" i="1" s="1"/>
  <c r="M1959" i="5" s="1"/>
  <c r="D382" i="1"/>
  <c r="E382" i="1" s="1"/>
  <c r="M1958" i="5" s="1"/>
  <c r="D383" i="1"/>
  <c r="E383" i="1" s="1"/>
  <c r="M1957" i="5" s="1"/>
  <c r="D384" i="1"/>
  <c r="E384" i="1" s="1"/>
  <c r="M1956" i="5" s="1"/>
  <c r="D385" i="1"/>
  <c r="E385" i="1" s="1"/>
  <c r="M1955" i="5" s="1"/>
  <c r="D386" i="1"/>
  <c r="E386" i="1" s="1"/>
  <c r="M1954" i="5" s="1"/>
  <c r="D387" i="1"/>
  <c r="E387" i="1" s="1"/>
  <c r="M1953" i="5" s="1"/>
  <c r="D388" i="1"/>
  <c r="E388" i="1" s="1"/>
  <c r="M1952" i="5" s="1"/>
  <c r="D389" i="1"/>
  <c r="E389" i="1" s="1"/>
  <c r="M1951" i="5" s="1"/>
  <c r="D390" i="1"/>
  <c r="E390" i="1" s="1"/>
  <c r="M1950" i="5" s="1"/>
  <c r="D391" i="1"/>
  <c r="E391" i="1" s="1"/>
  <c r="M1949" i="5" s="1"/>
  <c r="D392" i="1"/>
  <c r="E392" i="1" s="1"/>
  <c r="M1948" i="5" s="1"/>
  <c r="D393" i="1"/>
  <c r="E393" i="1" s="1"/>
  <c r="M1947" i="5" s="1"/>
  <c r="D394" i="1"/>
  <c r="E394" i="1" s="1"/>
  <c r="M1946" i="5" s="1"/>
  <c r="D395" i="1"/>
  <c r="E395" i="1" s="1"/>
  <c r="M1945" i="5" s="1"/>
  <c r="D396" i="1"/>
  <c r="E396" i="1" s="1"/>
  <c r="M1944" i="5" s="1"/>
  <c r="D397" i="1"/>
  <c r="E397" i="1" s="1"/>
  <c r="M1943" i="5" s="1"/>
  <c r="D398" i="1"/>
  <c r="E398" i="1" s="1"/>
  <c r="M1942" i="5" s="1"/>
  <c r="D399" i="1"/>
  <c r="E399" i="1" s="1"/>
  <c r="M1941" i="5" s="1"/>
  <c r="D400" i="1"/>
  <c r="E400" i="1" s="1"/>
  <c r="M1940" i="5" s="1"/>
  <c r="D401" i="1"/>
  <c r="E401" i="1" s="1"/>
  <c r="M1939" i="5" s="1"/>
  <c r="D402" i="1"/>
  <c r="E402" i="1" s="1"/>
  <c r="M1938" i="5" s="1"/>
  <c r="D403" i="1"/>
  <c r="E403" i="1" s="1"/>
  <c r="M1937" i="5" s="1"/>
  <c r="D404" i="1"/>
  <c r="E404" i="1" s="1"/>
  <c r="M1936" i="5" s="1"/>
  <c r="D405" i="1"/>
  <c r="E405" i="1" s="1"/>
  <c r="M1935" i="5" s="1"/>
  <c r="D406" i="1"/>
  <c r="E406" i="1" s="1"/>
  <c r="M1934" i="5" s="1"/>
  <c r="D407" i="1"/>
  <c r="E407" i="1" s="1"/>
  <c r="M1933" i="5" s="1"/>
  <c r="D408" i="1"/>
  <c r="E408" i="1" s="1"/>
  <c r="M1932" i="5" s="1"/>
  <c r="D409" i="1"/>
  <c r="E409" i="1" s="1"/>
  <c r="M1931" i="5" s="1"/>
  <c r="D410" i="1"/>
  <c r="E410" i="1" s="1"/>
  <c r="M1930" i="5" s="1"/>
  <c r="D411" i="1"/>
  <c r="E411" i="1" s="1"/>
  <c r="M1929" i="5" s="1"/>
  <c r="D412" i="1"/>
  <c r="E412" i="1" s="1"/>
  <c r="M1928" i="5" s="1"/>
  <c r="D413" i="1"/>
  <c r="E413" i="1" s="1"/>
  <c r="M1927" i="5" s="1"/>
  <c r="D414" i="1"/>
  <c r="E414" i="1" s="1"/>
  <c r="M1926" i="5" s="1"/>
  <c r="D415" i="1"/>
  <c r="E415" i="1" s="1"/>
  <c r="M1925" i="5" s="1"/>
  <c r="D416" i="1"/>
  <c r="E416" i="1" s="1"/>
  <c r="M1924" i="5" s="1"/>
  <c r="D417" i="1"/>
  <c r="E417" i="1" s="1"/>
  <c r="M1923" i="5" s="1"/>
  <c r="D418" i="1"/>
  <c r="E418" i="1" s="1"/>
  <c r="M1922" i="5" s="1"/>
  <c r="D419" i="1"/>
  <c r="E419" i="1" s="1"/>
  <c r="M1921" i="5" s="1"/>
  <c r="D420" i="1"/>
  <c r="E420" i="1" s="1"/>
  <c r="M1920" i="5" s="1"/>
  <c r="D421" i="1"/>
  <c r="E421" i="1" s="1"/>
  <c r="M1919" i="5" s="1"/>
  <c r="D422" i="1"/>
  <c r="E422" i="1" s="1"/>
  <c r="M1918" i="5" s="1"/>
  <c r="D423" i="1"/>
  <c r="E423" i="1" s="1"/>
  <c r="M1917" i="5" s="1"/>
  <c r="D424" i="1"/>
  <c r="E424" i="1" s="1"/>
  <c r="M1916" i="5" s="1"/>
  <c r="D425" i="1"/>
  <c r="E425" i="1" s="1"/>
  <c r="M1915" i="5" s="1"/>
  <c r="D426" i="1"/>
  <c r="E426" i="1" s="1"/>
  <c r="M1914" i="5" s="1"/>
  <c r="D427" i="1"/>
  <c r="E427" i="1" s="1"/>
  <c r="M1913" i="5" s="1"/>
  <c r="D428" i="1"/>
  <c r="E428" i="1" s="1"/>
  <c r="M1912" i="5" s="1"/>
  <c r="D429" i="1"/>
  <c r="E429" i="1" s="1"/>
  <c r="M1911" i="5" s="1"/>
  <c r="D430" i="1"/>
  <c r="E430" i="1" s="1"/>
  <c r="M1910" i="5" s="1"/>
  <c r="D431" i="1"/>
  <c r="E431" i="1" s="1"/>
  <c r="M1909" i="5" s="1"/>
  <c r="D432" i="1"/>
  <c r="E432" i="1" s="1"/>
  <c r="M1908" i="5" s="1"/>
  <c r="D433" i="1"/>
  <c r="E433" i="1" s="1"/>
  <c r="M1907" i="5" s="1"/>
  <c r="D434" i="1"/>
  <c r="E434" i="1" s="1"/>
  <c r="M1906" i="5" s="1"/>
  <c r="D435" i="1"/>
  <c r="E435" i="1" s="1"/>
  <c r="M1905" i="5" s="1"/>
  <c r="D436" i="1"/>
  <c r="E436" i="1" s="1"/>
  <c r="M1904" i="5" s="1"/>
  <c r="D437" i="1"/>
  <c r="E437" i="1" s="1"/>
  <c r="M1903" i="5" s="1"/>
  <c r="D438" i="1"/>
  <c r="E438" i="1" s="1"/>
  <c r="M1902" i="5" s="1"/>
  <c r="D439" i="1"/>
  <c r="E439" i="1" s="1"/>
  <c r="M1901" i="5" s="1"/>
  <c r="D440" i="1"/>
  <c r="E440" i="1" s="1"/>
  <c r="M1900" i="5" s="1"/>
  <c r="D441" i="1"/>
  <c r="E441" i="1" s="1"/>
  <c r="M1899" i="5" s="1"/>
  <c r="D442" i="1"/>
  <c r="E442" i="1" s="1"/>
  <c r="M1898" i="5" s="1"/>
  <c r="D443" i="1"/>
  <c r="E443" i="1" s="1"/>
  <c r="M1897" i="5" s="1"/>
  <c r="D444" i="1"/>
  <c r="E444" i="1" s="1"/>
  <c r="M1896" i="5" s="1"/>
  <c r="D445" i="1"/>
  <c r="E445" i="1" s="1"/>
  <c r="M1895" i="5" s="1"/>
  <c r="D446" i="1"/>
  <c r="E446" i="1" s="1"/>
  <c r="M1894" i="5" s="1"/>
  <c r="D447" i="1"/>
  <c r="E447" i="1" s="1"/>
  <c r="M1893" i="5" s="1"/>
  <c r="D448" i="1"/>
  <c r="E448" i="1" s="1"/>
  <c r="M1892" i="5" s="1"/>
  <c r="D449" i="1"/>
  <c r="E449" i="1" s="1"/>
  <c r="M1891" i="5" s="1"/>
  <c r="D450" i="1"/>
  <c r="E450" i="1" s="1"/>
  <c r="M1890" i="5" s="1"/>
  <c r="D451" i="1"/>
  <c r="E451" i="1" s="1"/>
  <c r="M1889" i="5" s="1"/>
  <c r="D452" i="1"/>
  <c r="E452" i="1" s="1"/>
  <c r="M1888" i="5" s="1"/>
  <c r="D453" i="1"/>
  <c r="E453" i="1" s="1"/>
  <c r="M1887" i="5" s="1"/>
  <c r="D454" i="1"/>
  <c r="E454" i="1" s="1"/>
  <c r="M1886" i="5" s="1"/>
  <c r="D455" i="1"/>
  <c r="E455" i="1" s="1"/>
  <c r="M1885" i="5" s="1"/>
  <c r="D456" i="1"/>
  <c r="E456" i="1" s="1"/>
  <c r="M1884" i="5" s="1"/>
  <c r="D457" i="1"/>
  <c r="E457" i="1" s="1"/>
  <c r="M1883" i="5" s="1"/>
  <c r="D458" i="1"/>
  <c r="E458" i="1" s="1"/>
  <c r="M1882" i="5" s="1"/>
  <c r="D459" i="1"/>
  <c r="E459" i="1" s="1"/>
  <c r="M1881" i="5" s="1"/>
  <c r="D460" i="1"/>
  <c r="E460" i="1" s="1"/>
  <c r="M1880" i="5" s="1"/>
  <c r="D461" i="1"/>
  <c r="E461" i="1" s="1"/>
  <c r="M1879" i="5" s="1"/>
  <c r="D462" i="1"/>
  <c r="E462" i="1" s="1"/>
  <c r="M1878" i="5" s="1"/>
  <c r="D463" i="1"/>
  <c r="E463" i="1" s="1"/>
  <c r="M1877" i="5" s="1"/>
  <c r="D464" i="1"/>
  <c r="E464" i="1" s="1"/>
  <c r="M1876" i="5" s="1"/>
  <c r="D465" i="1"/>
  <c r="E465" i="1" s="1"/>
  <c r="M1875" i="5" s="1"/>
  <c r="D466" i="1"/>
  <c r="E466" i="1" s="1"/>
  <c r="M1874" i="5" s="1"/>
  <c r="D467" i="1"/>
  <c r="E467" i="1" s="1"/>
  <c r="M1873" i="5" s="1"/>
  <c r="D468" i="1"/>
  <c r="E468" i="1" s="1"/>
  <c r="M1872" i="5" s="1"/>
  <c r="D469" i="1"/>
  <c r="E469" i="1" s="1"/>
  <c r="M1871" i="5" s="1"/>
  <c r="D470" i="1"/>
  <c r="E470" i="1" s="1"/>
  <c r="M1870" i="5" s="1"/>
  <c r="D471" i="1"/>
  <c r="E471" i="1" s="1"/>
  <c r="M1869" i="5" s="1"/>
  <c r="D472" i="1"/>
  <c r="E472" i="1" s="1"/>
  <c r="M1868" i="5" s="1"/>
  <c r="D473" i="1"/>
  <c r="E473" i="1" s="1"/>
  <c r="M1867" i="5" s="1"/>
  <c r="D474" i="1"/>
  <c r="E474" i="1" s="1"/>
  <c r="M1866" i="5" s="1"/>
  <c r="D475" i="1"/>
  <c r="E475" i="1" s="1"/>
  <c r="M1865" i="5" s="1"/>
  <c r="D476" i="1"/>
  <c r="E476" i="1" s="1"/>
  <c r="M1864" i="5" s="1"/>
  <c r="D477" i="1"/>
  <c r="E477" i="1" s="1"/>
  <c r="M1863" i="5" s="1"/>
  <c r="D478" i="1"/>
  <c r="E478" i="1" s="1"/>
  <c r="M1862" i="5" s="1"/>
  <c r="D479" i="1"/>
  <c r="E479" i="1" s="1"/>
  <c r="M1861" i="5" s="1"/>
  <c r="D480" i="1"/>
  <c r="E480" i="1" s="1"/>
  <c r="M1860" i="5" s="1"/>
  <c r="D481" i="1"/>
  <c r="E481" i="1" s="1"/>
  <c r="M1859" i="5" s="1"/>
  <c r="D482" i="1"/>
  <c r="E482" i="1" s="1"/>
  <c r="M1858" i="5" s="1"/>
  <c r="D483" i="1"/>
  <c r="E483" i="1" s="1"/>
  <c r="M1857" i="5" s="1"/>
  <c r="D484" i="1"/>
  <c r="E484" i="1" s="1"/>
  <c r="M1856" i="5" s="1"/>
  <c r="D485" i="1"/>
  <c r="E485" i="1" s="1"/>
  <c r="M1855" i="5" s="1"/>
  <c r="D486" i="1"/>
  <c r="E486" i="1" s="1"/>
  <c r="M1854" i="5" s="1"/>
  <c r="D487" i="1"/>
  <c r="E487" i="1" s="1"/>
  <c r="M1853" i="5" s="1"/>
  <c r="D488" i="1"/>
  <c r="E488" i="1" s="1"/>
  <c r="M1852" i="5" s="1"/>
  <c r="D489" i="1"/>
  <c r="E489" i="1" s="1"/>
  <c r="M1851" i="5" s="1"/>
  <c r="D490" i="1"/>
  <c r="E490" i="1" s="1"/>
  <c r="M1850" i="5" s="1"/>
  <c r="D491" i="1"/>
  <c r="E491" i="1" s="1"/>
  <c r="M1849" i="5" s="1"/>
  <c r="D492" i="1"/>
  <c r="E492" i="1" s="1"/>
  <c r="M1848" i="5" s="1"/>
  <c r="D493" i="1"/>
  <c r="E493" i="1" s="1"/>
  <c r="M1847" i="5" s="1"/>
  <c r="D494" i="1"/>
  <c r="E494" i="1" s="1"/>
  <c r="M1846" i="5" s="1"/>
  <c r="D495" i="1"/>
  <c r="E495" i="1" s="1"/>
  <c r="M1845" i="5" s="1"/>
  <c r="D496" i="1"/>
  <c r="E496" i="1" s="1"/>
  <c r="M1844" i="5" s="1"/>
  <c r="D497" i="1"/>
  <c r="E497" i="1" s="1"/>
  <c r="M1843" i="5" s="1"/>
  <c r="D498" i="1"/>
  <c r="E498" i="1" s="1"/>
  <c r="M1842" i="5" s="1"/>
  <c r="D499" i="1"/>
  <c r="E499" i="1" s="1"/>
  <c r="M1841" i="5" s="1"/>
  <c r="D500" i="1"/>
  <c r="E500" i="1" s="1"/>
  <c r="M1840" i="5" s="1"/>
  <c r="D501" i="1"/>
  <c r="E501" i="1" s="1"/>
  <c r="M1839" i="5" s="1"/>
  <c r="D502" i="1"/>
  <c r="E502" i="1" s="1"/>
  <c r="M1838" i="5" s="1"/>
  <c r="D503" i="1"/>
  <c r="E503" i="1" s="1"/>
  <c r="M1837" i="5" s="1"/>
  <c r="D504" i="1"/>
  <c r="E504" i="1" s="1"/>
  <c r="M1836" i="5" s="1"/>
  <c r="D505" i="1"/>
  <c r="E505" i="1" s="1"/>
  <c r="M1835" i="5" s="1"/>
  <c r="D506" i="1"/>
  <c r="E506" i="1" s="1"/>
  <c r="M1834" i="5" s="1"/>
  <c r="D507" i="1"/>
  <c r="E507" i="1" s="1"/>
  <c r="M1833" i="5" s="1"/>
  <c r="D508" i="1"/>
  <c r="E508" i="1" s="1"/>
  <c r="M1832" i="5" s="1"/>
  <c r="D509" i="1"/>
  <c r="E509" i="1" s="1"/>
  <c r="M1831" i="5" s="1"/>
  <c r="D510" i="1"/>
  <c r="E510" i="1" s="1"/>
  <c r="M1830" i="5" s="1"/>
  <c r="D511" i="1"/>
  <c r="E511" i="1" s="1"/>
  <c r="M1829" i="5" s="1"/>
  <c r="D512" i="1"/>
  <c r="E512" i="1" s="1"/>
  <c r="M1828" i="5" s="1"/>
  <c r="D513" i="1"/>
  <c r="E513" i="1" s="1"/>
  <c r="M1827" i="5" s="1"/>
  <c r="D514" i="1"/>
  <c r="E514" i="1" s="1"/>
  <c r="M1826" i="5" s="1"/>
  <c r="D515" i="1"/>
  <c r="E515" i="1" s="1"/>
  <c r="M1825" i="5" s="1"/>
  <c r="D516" i="1"/>
  <c r="E516" i="1" s="1"/>
  <c r="M1824" i="5" s="1"/>
  <c r="D517" i="1"/>
  <c r="E517" i="1" s="1"/>
  <c r="M1823" i="5" s="1"/>
  <c r="D518" i="1"/>
  <c r="E518" i="1" s="1"/>
  <c r="M1822" i="5" s="1"/>
  <c r="D519" i="1"/>
  <c r="E519" i="1" s="1"/>
  <c r="M1821" i="5" s="1"/>
  <c r="D520" i="1"/>
  <c r="E520" i="1" s="1"/>
  <c r="M1820" i="5" s="1"/>
  <c r="D521" i="1"/>
  <c r="E521" i="1" s="1"/>
  <c r="M1819" i="5" s="1"/>
  <c r="D522" i="1"/>
  <c r="E522" i="1" s="1"/>
  <c r="M1818" i="5" s="1"/>
  <c r="D523" i="1"/>
  <c r="E523" i="1" s="1"/>
  <c r="M1817" i="5" s="1"/>
  <c r="D524" i="1"/>
  <c r="E524" i="1" s="1"/>
  <c r="M1816" i="5" s="1"/>
  <c r="D525" i="1"/>
  <c r="E525" i="1" s="1"/>
  <c r="M1815" i="5" s="1"/>
  <c r="D526" i="1"/>
  <c r="E526" i="1" s="1"/>
  <c r="M1814" i="5" s="1"/>
  <c r="D527" i="1"/>
  <c r="E527" i="1" s="1"/>
  <c r="M1813" i="5" s="1"/>
  <c r="D528" i="1"/>
  <c r="E528" i="1" s="1"/>
  <c r="M1812" i="5" s="1"/>
  <c r="D529" i="1"/>
  <c r="E529" i="1" s="1"/>
  <c r="M1811" i="5" s="1"/>
  <c r="D530" i="1"/>
  <c r="E530" i="1" s="1"/>
  <c r="M1810" i="5" s="1"/>
  <c r="D531" i="1"/>
  <c r="E531" i="1" s="1"/>
  <c r="M1809" i="5" s="1"/>
  <c r="D532" i="1"/>
  <c r="E532" i="1" s="1"/>
  <c r="M1808" i="5" s="1"/>
  <c r="D533" i="1"/>
  <c r="E533" i="1" s="1"/>
  <c r="M1807" i="5" s="1"/>
  <c r="D534" i="1"/>
  <c r="E534" i="1" s="1"/>
  <c r="M1806" i="5" s="1"/>
  <c r="D535" i="1"/>
  <c r="E535" i="1" s="1"/>
  <c r="M1805" i="5" s="1"/>
  <c r="D536" i="1"/>
  <c r="E536" i="1" s="1"/>
  <c r="M1804" i="5" s="1"/>
  <c r="D537" i="1"/>
  <c r="E537" i="1" s="1"/>
  <c r="M1803" i="5" s="1"/>
  <c r="D538" i="1"/>
  <c r="E538" i="1" s="1"/>
  <c r="M1802" i="5" s="1"/>
  <c r="D539" i="1"/>
  <c r="E539" i="1" s="1"/>
  <c r="M1801" i="5" s="1"/>
  <c r="D540" i="1"/>
  <c r="E540" i="1" s="1"/>
  <c r="M1800" i="5" s="1"/>
  <c r="D541" i="1"/>
  <c r="E541" i="1" s="1"/>
  <c r="M1799" i="5" s="1"/>
  <c r="D542" i="1"/>
  <c r="E542" i="1" s="1"/>
  <c r="M1798" i="5" s="1"/>
  <c r="D543" i="1"/>
  <c r="E543" i="1" s="1"/>
  <c r="M1797" i="5" s="1"/>
  <c r="D544" i="1"/>
  <c r="E544" i="1" s="1"/>
  <c r="M1796" i="5" s="1"/>
  <c r="D545" i="1"/>
  <c r="E545" i="1" s="1"/>
  <c r="M1795" i="5" s="1"/>
  <c r="D546" i="1"/>
  <c r="E546" i="1" s="1"/>
  <c r="M1794" i="5" s="1"/>
  <c r="D547" i="1"/>
  <c r="E547" i="1" s="1"/>
  <c r="M1793" i="5" s="1"/>
  <c r="D548" i="1"/>
  <c r="E548" i="1" s="1"/>
  <c r="M1792" i="5" s="1"/>
  <c r="D549" i="1"/>
  <c r="E549" i="1" s="1"/>
  <c r="M1791" i="5" s="1"/>
  <c r="D550" i="1"/>
  <c r="E550" i="1" s="1"/>
  <c r="M1790" i="5" s="1"/>
  <c r="D551" i="1"/>
  <c r="E551" i="1" s="1"/>
  <c r="M1789" i="5" s="1"/>
  <c r="D552" i="1"/>
  <c r="E552" i="1" s="1"/>
  <c r="M1788" i="5" s="1"/>
  <c r="D553" i="1"/>
  <c r="E553" i="1" s="1"/>
  <c r="M1787" i="5" s="1"/>
  <c r="D554" i="1"/>
  <c r="E554" i="1" s="1"/>
  <c r="M1786" i="5" s="1"/>
  <c r="D555" i="1"/>
  <c r="E555" i="1" s="1"/>
  <c r="M1785" i="5" s="1"/>
  <c r="D556" i="1"/>
  <c r="E556" i="1" s="1"/>
  <c r="M1784" i="5" s="1"/>
  <c r="D557" i="1"/>
  <c r="E557" i="1" s="1"/>
  <c r="M1783" i="5" s="1"/>
  <c r="D558" i="1"/>
  <c r="E558" i="1" s="1"/>
  <c r="M1782" i="5" s="1"/>
  <c r="D559" i="1"/>
  <c r="E559" i="1" s="1"/>
  <c r="M1781" i="5" s="1"/>
  <c r="D560" i="1"/>
  <c r="E560" i="1" s="1"/>
  <c r="M1780" i="5" s="1"/>
  <c r="D561" i="1"/>
  <c r="E561" i="1" s="1"/>
  <c r="M1779" i="5" s="1"/>
  <c r="D562" i="1"/>
  <c r="E562" i="1" s="1"/>
  <c r="M1778" i="5" s="1"/>
  <c r="D563" i="1"/>
  <c r="E563" i="1" s="1"/>
  <c r="M1777" i="5" s="1"/>
  <c r="D564" i="1"/>
  <c r="E564" i="1" s="1"/>
  <c r="M1776" i="5" s="1"/>
  <c r="D565" i="1"/>
  <c r="E565" i="1" s="1"/>
  <c r="M1775" i="5" s="1"/>
  <c r="D566" i="1"/>
  <c r="E566" i="1" s="1"/>
  <c r="M1774" i="5" s="1"/>
  <c r="D567" i="1"/>
  <c r="E567" i="1" s="1"/>
  <c r="M1773" i="5" s="1"/>
  <c r="D568" i="1"/>
  <c r="E568" i="1" s="1"/>
  <c r="M1772" i="5" s="1"/>
  <c r="D569" i="1"/>
  <c r="E569" i="1" s="1"/>
  <c r="M1771" i="5" s="1"/>
  <c r="D570" i="1"/>
  <c r="E570" i="1" s="1"/>
  <c r="M1770" i="5" s="1"/>
  <c r="D571" i="1"/>
  <c r="E571" i="1" s="1"/>
  <c r="M1769" i="5" s="1"/>
  <c r="D572" i="1"/>
  <c r="E572" i="1" s="1"/>
  <c r="M1768" i="5" s="1"/>
  <c r="D573" i="1"/>
  <c r="E573" i="1" s="1"/>
  <c r="M1767" i="5" s="1"/>
  <c r="D574" i="1"/>
  <c r="E574" i="1" s="1"/>
  <c r="M1766" i="5" s="1"/>
  <c r="D575" i="1"/>
  <c r="E575" i="1" s="1"/>
  <c r="M1765" i="5" s="1"/>
  <c r="D576" i="1"/>
  <c r="E576" i="1" s="1"/>
  <c r="M1764" i="5" s="1"/>
  <c r="D577" i="1"/>
  <c r="E577" i="1" s="1"/>
  <c r="M1763" i="5" s="1"/>
  <c r="D578" i="1"/>
  <c r="E578" i="1" s="1"/>
  <c r="M1762" i="5" s="1"/>
  <c r="D579" i="1"/>
  <c r="E579" i="1" s="1"/>
  <c r="M1761" i="5" s="1"/>
  <c r="D580" i="1"/>
  <c r="E580" i="1" s="1"/>
  <c r="M1760" i="5" s="1"/>
  <c r="D581" i="1"/>
  <c r="E581" i="1" s="1"/>
  <c r="M1759" i="5" s="1"/>
  <c r="D582" i="1"/>
  <c r="E582" i="1" s="1"/>
  <c r="M1758" i="5" s="1"/>
  <c r="D583" i="1"/>
  <c r="E583" i="1" s="1"/>
  <c r="M1757" i="5" s="1"/>
  <c r="D584" i="1"/>
  <c r="E584" i="1" s="1"/>
  <c r="M1756" i="5" s="1"/>
  <c r="D585" i="1"/>
  <c r="E585" i="1" s="1"/>
  <c r="M1755" i="5" s="1"/>
  <c r="D586" i="1"/>
  <c r="E586" i="1" s="1"/>
  <c r="M1754" i="5" s="1"/>
  <c r="D587" i="1"/>
  <c r="E587" i="1" s="1"/>
  <c r="M1753" i="5" s="1"/>
  <c r="D588" i="1"/>
  <c r="E588" i="1" s="1"/>
  <c r="M1752" i="5" s="1"/>
  <c r="D589" i="1"/>
  <c r="E589" i="1" s="1"/>
  <c r="M1751" i="5" s="1"/>
  <c r="D590" i="1"/>
  <c r="E590" i="1" s="1"/>
  <c r="M1750" i="5" s="1"/>
  <c r="D591" i="1"/>
  <c r="E591" i="1" s="1"/>
  <c r="M1749" i="5" s="1"/>
  <c r="D592" i="1"/>
  <c r="E592" i="1" s="1"/>
  <c r="M1748" i="5" s="1"/>
  <c r="D593" i="1"/>
  <c r="E593" i="1" s="1"/>
  <c r="M1747" i="5" s="1"/>
  <c r="D594" i="1"/>
  <c r="E594" i="1" s="1"/>
  <c r="M1746" i="5" s="1"/>
  <c r="D595" i="1"/>
  <c r="E595" i="1" s="1"/>
  <c r="M1745" i="5" s="1"/>
  <c r="D596" i="1"/>
  <c r="E596" i="1" s="1"/>
  <c r="M1744" i="5" s="1"/>
  <c r="D597" i="1"/>
  <c r="E597" i="1" s="1"/>
  <c r="M1743" i="5" s="1"/>
  <c r="D598" i="1"/>
  <c r="E598" i="1" s="1"/>
  <c r="M1742" i="5" s="1"/>
  <c r="D599" i="1"/>
  <c r="E599" i="1" s="1"/>
  <c r="M1741" i="5" s="1"/>
  <c r="D600" i="1"/>
  <c r="E600" i="1" s="1"/>
  <c r="M1740" i="5" s="1"/>
  <c r="D601" i="1"/>
  <c r="E601" i="1" s="1"/>
  <c r="M1739" i="5" s="1"/>
  <c r="D602" i="1"/>
  <c r="E602" i="1" s="1"/>
  <c r="M1738" i="5" s="1"/>
  <c r="D603" i="1"/>
  <c r="E603" i="1" s="1"/>
  <c r="M1737" i="5" s="1"/>
  <c r="D604" i="1"/>
  <c r="E604" i="1" s="1"/>
  <c r="M1736" i="5" s="1"/>
  <c r="D605" i="1"/>
  <c r="E605" i="1" s="1"/>
  <c r="M1735" i="5" s="1"/>
  <c r="D606" i="1"/>
  <c r="E606" i="1" s="1"/>
  <c r="M1734" i="5" s="1"/>
  <c r="D607" i="1"/>
  <c r="E607" i="1" s="1"/>
  <c r="M1733" i="5" s="1"/>
  <c r="D608" i="1"/>
  <c r="E608" i="1" s="1"/>
  <c r="M1732" i="5" s="1"/>
  <c r="D609" i="1"/>
  <c r="E609" i="1" s="1"/>
  <c r="M1731" i="5" s="1"/>
  <c r="D610" i="1"/>
  <c r="E610" i="1" s="1"/>
  <c r="M1730" i="5" s="1"/>
  <c r="D611" i="1"/>
  <c r="E611" i="1" s="1"/>
  <c r="M1729" i="5" s="1"/>
  <c r="D612" i="1"/>
  <c r="E612" i="1" s="1"/>
  <c r="M1728" i="5" s="1"/>
  <c r="D613" i="1"/>
  <c r="E613" i="1" s="1"/>
  <c r="M1727" i="5" s="1"/>
  <c r="D614" i="1"/>
  <c r="E614" i="1" s="1"/>
  <c r="M1726" i="5" s="1"/>
  <c r="D615" i="1"/>
  <c r="E615" i="1" s="1"/>
  <c r="M1725" i="5" s="1"/>
  <c r="D616" i="1"/>
  <c r="E616" i="1" s="1"/>
  <c r="M1724" i="5" s="1"/>
  <c r="D617" i="1"/>
  <c r="E617" i="1" s="1"/>
  <c r="M1723" i="5" s="1"/>
  <c r="D618" i="1"/>
  <c r="E618" i="1" s="1"/>
  <c r="M1722" i="5" s="1"/>
  <c r="D619" i="1"/>
  <c r="E619" i="1" s="1"/>
  <c r="M1721" i="5" s="1"/>
  <c r="D620" i="1"/>
  <c r="E620" i="1" s="1"/>
  <c r="M1720" i="5" s="1"/>
  <c r="D621" i="1"/>
  <c r="E621" i="1" s="1"/>
  <c r="M1719" i="5" s="1"/>
  <c r="D622" i="1"/>
  <c r="E622" i="1" s="1"/>
  <c r="M1718" i="5" s="1"/>
  <c r="D623" i="1"/>
  <c r="E623" i="1" s="1"/>
  <c r="M1717" i="5" s="1"/>
  <c r="D624" i="1"/>
  <c r="E624" i="1" s="1"/>
  <c r="M1716" i="5" s="1"/>
  <c r="D625" i="1"/>
  <c r="E625" i="1" s="1"/>
  <c r="M1715" i="5" s="1"/>
  <c r="D626" i="1"/>
  <c r="E626" i="1" s="1"/>
  <c r="M1714" i="5" s="1"/>
  <c r="D627" i="1"/>
  <c r="E627" i="1" s="1"/>
  <c r="M1713" i="5" s="1"/>
  <c r="D628" i="1"/>
  <c r="E628" i="1" s="1"/>
  <c r="M1712" i="5" s="1"/>
  <c r="D629" i="1"/>
  <c r="E629" i="1" s="1"/>
  <c r="M1711" i="5" s="1"/>
  <c r="D630" i="1"/>
  <c r="E630" i="1" s="1"/>
  <c r="M1710" i="5" s="1"/>
  <c r="D631" i="1"/>
  <c r="E631" i="1" s="1"/>
  <c r="M1709" i="5" s="1"/>
  <c r="D632" i="1"/>
  <c r="E632" i="1" s="1"/>
  <c r="M1708" i="5" s="1"/>
  <c r="D633" i="1"/>
  <c r="E633" i="1" s="1"/>
  <c r="M1707" i="5" s="1"/>
  <c r="D634" i="1"/>
  <c r="E634" i="1" s="1"/>
  <c r="M1706" i="5" s="1"/>
  <c r="D635" i="1"/>
  <c r="E635" i="1" s="1"/>
  <c r="M1705" i="5" s="1"/>
  <c r="D636" i="1"/>
  <c r="E636" i="1" s="1"/>
  <c r="M1704" i="5" s="1"/>
  <c r="D637" i="1"/>
  <c r="E637" i="1" s="1"/>
  <c r="M1703" i="5" s="1"/>
  <c r="D638" i="1"/>
  <c r="E638" i="1" s="1"/>
  <c r="M1702" i="5" s="1"/>
  <c r="D639" i="1"/>
  <c r="E639" i="1" s="1"/>
  <c r="M1701" i="5" s="1"/>
  <c r="D640" i="1"/>
  <c r="E640" i="1" s="1"/>
  <c r="M1700" i="5" s="1"/>
  <c r="D641" i="1"/>
  <c r="E641" i="1" s="1"/>
  <c r="M1699" i="5" s="1"/>
  <c r="D642" i="1"/>
  <c r="E642" i="1" s="1"/>
  <c r="M1698" i="5" s="1"/>
  <c r="D643" i="1"/>
  <c r="E643" i="1" s="1"/>
  <c r="M1697" i="5" s="1"/>
  <c r="D644" i="1"/>
  <c r="E644" i="1" s="1"/>
  <c r="M1696" i="5" s="1"/>
  <c r="D645" i="1"/>
  <c r="E645" i="1" s="1"/>
  <c r="M1695" i="5" s="1"/>
  <c r="D646" i="1"/>
  <c r="E646" i="1" s="1"/>
  <c r="M1694" i="5" s="1"/>
  <c r="D647" i="1"/>
  <c r="E647" i="1" s="1"/>
  <c r="M1693" i="5" s="1"/>
  <c r="D648" i="1"/>
  <c r="E648" i="1" s="1"/>
  <c r="M1692" i="5" s="1"/>
  <c r="D649" i="1"/>
  <c r="E649" i="1" s="1"/>
  <c r="M1691" i="5" s="1"/>
  <c r="D650" i="1"/>
  <c r="E650" i="1" s="1"/>
  <c r="M1690" i="5" s="1"/>
  <c r="D651" i="1"/>
  <c r="E651" i="1" s="1"/>
  <c r="M1689" i="5" s="1"/>
  <c r="D652" i="1"/>
  <c r="E652" i="1" s="1"/>
  <c r="M1688" i="5" s="1"/>
  <c r="D653" i="1"/>
  <c r="E653" i="1" s="1"/>
  <c r="M1687" i="5" s="1"/>
  <c r="D654" i="1"/>
  <c r="E654" i="1" s="1"/>
  <c r="M1686" i="5" s="1"/>
  <c r="D655" i="1"/>
  <c r="E655" i="1" s="1"/>
  <c r="M1685" i="5" s="1"/>
  <c r="D656" i="1"/>
  <c r="E656" i="1" s="1"/>
  <c r="M1684" i="5" s="1"/>
  <c r="D657" i="1"/>
  <c r="E657" i="1" s="1"/>
  <c r="M1683" i="5" s="1"/>
  <c r="D658" i="1"/>
  <c r="E658" i="1" s="1"/>
  <c r="M1682" i="5" s="1"/>
  <c r="D659" i="1"/>
  <c r="E659" i="1" s="1"/>
  <c r="M1681" i="5" s="1"/>
  <c r="D660" i="1"/>
  <c r="E660" i="1" s="1"/>
  <c r="M1680" i="5" s="1"/>
  <c r="D661" i="1"/>
  <c r="E661" i="1" s="1"/>
  <c r="M1679" i="5" s="1"/>
  <c r="D662" i="1"/>
  <c r="E662" i="1" s="1"/>
  <c r="M1678" i="5" s="1"/>
  <c r="D663" i="1"/>
  <c r="E663" i="1" s="1"/>
  <c r="M1677" i="5" s="1"/>
  <c r="D664" i="1"/>
  <c r="E664" i="1" s="1"/>
  <c r="M1676" i="5" s="1"/>
  <c r="D665" i="1"/>
  <c r="E665" i="1" s="1"/>
  <c r="M1675" i="5" s="1"/>
  <c r="D666" i="1"/>
  <c r="E666" i="1" s="1"/>
  <c r="M1674" i="5" s="1"/>
  <c r="D667" i="1"/>
  <c r="E667" i="1" s="1"/>
  <c r="M1673" i="5" s="1"/>
  <c r="D668" i="1"/>
  <c r="E668" i="1" s="1"/>
  <c r="M1672" i="5" s="1"/>
  <c r="D669" i="1"/>
  <c r="E669" i="1" s="1"/>
  <c r="M1671" i="5" s="1"/>
  <c r="D670" i="1"/>
  <c r="E670" i="1" s="1"/>
  <c r="M1670" i="5" s="1"/>
  <c r="D671" i="1"/>
  <c r="E671" i="1" s="1"/>
  <c r="M1669" i="5" s="1"/>
  <c r="D672" i="1"/>
  <c r="E672" i="1" s="1"/>
  <c r="M1668" i="5" s="1"/>
  <c r="D673" i="1"/>
  <c r="E673" i="1" s="1"/>
  <c r="M1667" i="5" s="1"/>
  <c r="D674" i="1"/>
  <c r="E674" i="1" s="1"/>
  <c r="M1666" i="5" s="1"/>
  <c r="D675" i="1"/>
  <c r="E675" i="1" s="1"/>
  <c r="M1665" i="5" s="1"/>
  <c r="D676" i="1"/>
  <c r="E676" i="1" s="1"/>
  <c r="M1664" i="5" s="1"/>
  <c r="D677" i="1"/>
  <c r="E677" i="1" s="1"/>
  <c r="M1663" i="5" s="1"/>
  <c r="D678" i="1"/>
  <c r="E678" i="1" s="1"/>
  <c r="M1662" i="5" s="1"/>
  <c r="D679" i="1"/>
  <c r="E679" i="1" s="1"/>
  <c r="M1661" i="5" s="1"/>
  <c r="D680" i="1"/>
  <c r="E680" i="1" s="1"/>
  <c r="M1660" i="5" s="1"/>
  <c r="D681" i="1"/>
  <c r="E681" i="1" s="1"/>
  <c r="M1659" i="5" s="1"/>
  <c r="D682" i="1"/>
  <c r="E682" i="1" s="1"/>
  <c r="M1658" i="5" s="1"/>
  <c r="D683" i="1"/>
  <c r="E683" i="1" s="1"/>
  <c r="M1657" i="5" s="1"/>
  <c r="D684" i="1"/>
  <c r="E684" i="1" s="1"/>
  <c r="M1656" i="5" s="1"/>
  <c r="D685" i="1"/>
  <c r="E685" i="1" s="1"/>
  <c r="M1655" i="5" s="1"/>
  <c r="D686" i="1"/>
  <c r="E686" i="1" s="1"/>
  <c r="M1654" i="5" s="1"/>
  <c r="D687" i="1"/>
  <c r="E687" i="1" s="1"/>
  <c r="M1653" i="5" s="1"/>
  <c r="D688" i="1"/>
  <c r="E688" i="1" s="1"/>
  <c r="M1652" i="5" s="1"/>
  <c r="D689" i="1"/>
  <c r="E689" i="1" s="1"/>
  <c r="M1651" i="5" s="1"/>
  <c r="D690" i="1"/>
  <c r="E690" i="1" s="1"/>
  <c r="M1650" i="5" s="1"/>
  <c r="D691" i="1"/>
  <c r="E691" i="1" s="1"/>
  <c r="M1649" i="5" s="1"/>
  <c r="D692" i="1"/>
  <c r="E692" i="1" s="1"/>
  <c r="M1648" i="5" s="1"/>
  <c r="D693" i="1"/>
  <c r="E693" i="1" s="1"/>
  <c r="M1647" i="5" s="1"/>
  <c r="D694" i="1"/>
  <c r="E694" i="1" s="1"/>
  <c r="M1646" i="5" s="1"/>
  <c r="D695" i="1"/>
  <c r="E695" i="1" s="1"/>
  <c r="M1645" i="5" s="1"/>
  <c r="D696" i="1"/>
  <c r="E696" i="1" s="1"/>
  <c r="M1644" i="5" s="1"/>
  <c r="D697" i="1"/>
  <c r="E697" i="1" s="1"/>
  <c r="M1643" i="5" s="1"/>
  <c r="D698" i="1"/>
  <c r="E698" i="1" s="1"/>
  <c r="M1642" i="5" s="1"/>
  <c r="D699" i="1"/>
  <c r="E699" i="1" s="1"/>
  <c r="M1641" i="5" s="1"/>
  <c r="D700" i="1"/>
  <c r="E700" i="1" s="1"/>
  <c r="M1640" i="5" s="1"/>
  <c r="D701" i="1"/>
  <c r="E701" i="1" s="1"/>
  <c r="M1639" i="5" s="1"/>
  <c r="D702" i="1"/>
  <c r="E702" i="1" s="1"/>
  <c r="M1638" i="5" s="1"/>
  <c r="D703" i="1"/>
  <c r="E703" i="1" s="1"/>
  <c r="M1637" i="5" s="1"/>
  <c r="D704" i="1"/>
  <c r="E704" i="1" s="1"/>
  <c r="M1636" i="5" s="1"/>
  <c r="D705" i="1"/>
  <c r="E705" i="1" s="1"/>
  <c r="M1635" i="5" s="1"/>
  <c r="D706" i="1"/>
  <c r="E706" i="1" s="1"/>
  <c r="M1634" i="5" s="1"/>
  <c r="D707" i="1"/>
  <c r="E707" i="1" s="1"/>
  <c r="M1633" i="5" s="1"/>
  <c r="D708" i="1"/>
  <c r="E708" i="1" s="1"/>
  <c r="M1632" i="5" s="1"/>
  <c r="D709" i="1"/>
  <c r="E709" i="1" s="1"/>
  <c r="M1631" i="5" s="1"/>
  <c r="D710" i="1"/>
  <c r="E710" i="1" s="1"/>
  <c r="M1630" i="5" s="1"/>
  <c r="D711" i="1"/>
  <c r="E711" i="1" s="1"/>
  <c r="M1629" i="5" s="1"/>
  <c r="D712" i="1"/>
  <c r="E712" i="1" s="1"/>
  <c r="M1628" i="5" s="1"/>
  <c r="D713" i="1"/>
  <c r="E713" i="1" s="1"/>
  <c r="M1627" i="5" s="1"/>
  <c r="D714" i="1"/>
  <c r="E714" i="1" s="1"/>
  <c r="M1626" i="5" s="1"/>
  <c r="D715" i="1"/>
  <c r="E715" i="1" s="1"/>
  <c r="M1625" i="5" s="1"/>
  <c r="D716" i="1"/>
  <c r="E716" i="1" s="1"/>
  <c r="M1624" i="5" s="1"/>
  <c r="D717" i="1"/>
  <c r="E717" i="1" s="1"/>
  <c r="M1623" i="5" s="1"/>
  <c r="D718" i="1"/>
  <c r="E718" i="1" s="1"/>
  <c r="M1622" i="5" s="1"/>
  <c r="D719" i="1"/>
  <c r="E719" i="1" s="1"/>
  <c r="M1621" i="5" s="1"/>
  <c r="D720" i="1"/>
  <c r="E720" i="1" s="1"/>
  <c r="M1620" i="5" s="1"/>
  <c r="D721" i="1"/>
  <c r="E721" i="1" s="1"/>
  <c r="M1619" i="5" s="1"/>
  <c r="D722" i="1"/>
  <c r="E722" i="1" s="1"/>
  <c r="M1618" i="5" s="1"/>
  <c r="D723" i="1"/>
  <c r="E723" i="1" s="1"/>
  <c r="M1617" i="5" s="1"/>
  <c r="D724" i="1"/>
  <c r="E724" i="1" s="1"/>
  <c r="M1616" i="5" s="1"/>
  <c r="D725" i="1"/>
  <c r="E725" i="1" s="1"/>
  <c r="M1615" i="5" s="1"/>
  <c r="D726" i="1"/>
  <c r="E726" i="1" s="1"/>
  <c r="M1614" i="5" s="1"/>
  <c r="D727" i="1"/>
  <c r="E727" i="1" s="1"/>
  <c r="M1613" i="5" s="1"/>
  <c r="D728" i="1"/>
  <c r="E728" i="1" s="1"/>
  <c r="M1612" i="5" s="1"/>
  <c r="D729" i="1"/>
  <c r="E729" i="1" s="1"/>
  <c r="M1611" i="5" s="1"/>
  <c r="D730" i="1"/>
  <c r="E730" i="1" s="1"/>
  <c r="M1610" i="5" s="1"/>
  <c r="D731" i="1"/>
  <c r="E731" i="1" s="1"/>
  <c r="M1609" i="5" s="1"/>
  <c r="D732" i="1"/>
  <c r="E732" i="1" s="1"/>
  <c r="M1608" i="5" s="1"/>
  <c r="D733" i="1"/>
  <c r="E733" i="1" s="1"/>
  <c r="F733" i="1" s="1"/>
  <c r="D734" i="1"/>
  <c r="E734" i="1" s="1"/>
  <c r="M1607" i="5" s="1"/>
  <c r="D735" i="1"/>
  <c r="E735" i="1" s="1"/>
  <c r="M1606" i="5" s="1"/>
  <c r="D736" i="1"/>
  <c r="E736" i="1" s="1"/>
  <c r="M1605" i="5" s="1"/>
  <c r="D737" i="1"/>
  <c r="E737" i="1" s="1"/>
  <c r="M1604" i="5" s="1"/>
  <c r="D738" i="1"/>
  <c r="E738" i="1" s="1"/>
  <c r="M1603" i="5" s="1"/>
  <c r="D739" i="1"/>
  <c r="E739" i="1" s="1"/>
  <c r="M1602" i="5" s="1"/>
  <c r="D740" i="1"/>
  <c r="E740" i="1" s="1"/>
  <c r="M1601" i="5" s="1"/>
  <c r="D741" i="1"/>
  <c r="E741" i="1" s="1"/>
  <c r="M1600" i="5" s="1"/>
  <c r="D742" i="1"/>
  <c r="E742" i="1" s="1"/>
  <c r="M1599" i="5" s="1"/>
  <c r="D743" i="1"/>
  <c r="E743" i="1" s="1"/>
  <c r="M1598" i="5" s="1"/>
  <c r="D744" i="1"/>
  <c r="E744" i="1" s="1"/>
  <c r="M1597" i="5" s="1"/>
  <c r="D745" i="1"/>
  <c r="E745" i="1" s="1"/>
  <c r="M1596" i="5" s="1"/>
  <c r="D746" i="1"/>
  <c r="E746" i="1" s="1"/>
  <c r="M1595" i="5" s="1"/>
  <c r="D747" i="1"/>
  <c r="E747" i="1" s="1"/>
  <c r="M1594" i="5" s="1"/>
  <c r="D748" i="1"/>
  <c r="E748" i="1" s="1"/>
  <c r="M1593" i="5" s="1"/>
  <c r="D749" i="1"/>
  <c r="E749" i="1" s="1"/>
  <c r="M1592" i="5" s="1"/>
  <c r="D750" i="1"/>
  <c r="E750" i="1" s="1"/>
  <c r="M1591" i="5" s="1"/>
  <c r="D751" i="1"/>
  <c r="E751" i="1" s="1"/>
  <c r="M1590" i="5" s="1"/>
  <c r="D752" i="1"/>
  <c r="E752" i="1" s="1"/>
  <c r="M1589" i="5" s="1"/>
  <c r="D753" i="1"/>
  <c r="E753" i="1" s="1"/>
  <c r="M1588" i="5" s="1"/>
  <c r="D754" i="1"/>
  <c r="E754" i="1" s="1"/>
  <c r="M1587" i="5" s="1"/>
  <c r="D755" i="1"/>
  <c r="E755" i="1" s="1"/>
  <c r="M1586" i="5" s="1"/>
  <c r="D756" i="1"/>
  <c r="E756" i="1" s="1"/>
  <c r="M1585" i="5" s="1"/>
  <c r="D757" i="1"/>
  <c r="E757" i="1" s="1"/>
  <c r="M1584" i="5" s="1"/>
  <c r="D758" i="1"/>
  <c r="E758" i="1" s="1"/>
  <c r="M1583" i="5" s="1"/>
  <c r="D759" i="1"/>
  <c r="E759" i="1" s="1"/>
  <c r="M1582" i="5" s="1"/>
  <c r="D760" i="1"/>
  <c r="E760" i="1" s="1"/>
  <c r="M1581" i="5" s="1"/>
  <c r="D761" i="1"/>
  <c r="E761" i="1" s="1"/>
  <c r="M1580" i="5" s="1"/>
  <c r="D762" i="1"/>
  <c r="E762" i="1" s="1"/>
  <c r="M1579" i="5" s="1"/>
  <c r="D763" i="1"/>
  <c r="E763" i="1" s="1"/>
  <c r="M1578" i="5" s="1"/>
  <c r="D764" i="1"/>
  <c r="E764" i="1" s="1"/>
  <c r="M1577" i="5" s="1"/>
  <c r="D765" i="1"/>
  <c r="E765" i="1" s="1"/>
  <c r="M1576" i="5" s="1"/>
  <c r="D766" i="1"/>
  <c r="E766" i="1" s="1"/>
  <c r="M1575" i="5" s="1"/>
  <c r="D767" i="1"/>
  <c r="E767" i="1" s="1"/>
  <c r="M1574" i="5" s="1"/>
  <c r="D768" i="1"/>
  <c r="E768" i="1" s="1"/>
  <c r="M1573" i="5" s="1"/>
  <c r="D769" i="1"/>
  <c r="E769" i="1" s="1"/>
  <c r="M1572" i="5" s="1"/>
  <c r="D770" i="1"/>
  <c r="E770" i="1" s="1"/>
  <c r="M1571" i="5" s="1"/>
  <c r="D771" i="1"/>
  <c r="E771" i="1" s="1"/>
  <c r="M1570" i="5" s="1"/>
  <c r="D772" i="1"/>
  <c r="E772" i="1" s="1"/>
  <c r="M1569" i="5" s="1"/>
  <c r="D773" i="1"/>
  <c r="E773" i="1" s="1"/>
  <c r="M1568" i="5" s="1"/>
  <c r="D774" i="1"/>
  <c r="E774" i="1" s="1"/>
  <c r="M1567" i="5" s="1"/>
  <c r="D775" i="1"/>
  <c r="E775" i="1" s="1"/>
  <c r="M1566" i="5" s="1"/>
  <c r="D776" i="1"/>
  <c r="E776" i="1" s="1"/>
  <c r="M1565" i="5" s="1"/>
  <c r="D777" i="1"/>
  <c r="E777" i="1" s="1"/>
  <c r="M1564" i="5" s="1"/>
  <c r="D778" i="1"/>
  <c r="E778" i="1" s="1"/>
  <c r="M1563" i="5" s="1"/>
  <c r="D779" i="1"/>
  <c r="E779" i="1" s="1"/>
  <c r="M1562" i="5" s="1"/>
  <c r="D780" i="1"/>
  <c r="E780" i="1" s="1"/>
  <c r="M1561" i="5" s="1"/>
  <c r="D781" i="1"/>
  <c r="E781" i="1" s="1"/>
  <c r="M1560" i="5" s="1"/>
  <c r="D782" i="1"/>
  <c r="E782" i="1" s="1"/>
  <c r="M1559" i="5" s="1"/>
  <c r="D783" i="1"/>
  <c r="E783" i="1" s="1"/>
  <c r="M1558" i="5" s="1"/>
  <c r="D784" i="1"/>
  <c r="E784" i="1" s="1"/>
  <c r="M1557" i="5" s="1"/>
  <c r="D785" i="1"/>
  <c r="E785" i="1" s="1"/>
  <c r="M1556" i="5" s="1"/>
  <c r="D786" i="1"/>
  <c r="E786" i="1" s="1"/>
  <c r="M1555" i="5" s="1"/>
  <c r="D787" i="1"/>
  <c r="E787" i="1" s="1"/>
  <c r="M1554" i="5" s="1"/>
  <c r="D788" i="1"/>
  <c r="E788" i="1" s="1"/>
  <c r="M1553" i="5" s="1"/>
  <c r="D789" i="1"/>
  <c r="E789" i="1" s="1"/>
  <c r="M1552" i="5" s="1"/>
  <c r="D790" i="1"/>
  <c r="E790" i="1" s="1"/>
  <c r="M1551" i="5" s="1"/>
  <c r="D791" i="1"/>
  <c r="E791" i="1" s="1"/>
  <c r="M1550" i="5" s="1"/>
  <c r="D792" i="1"/>
  <c r="E792" i="1" s="1"/>
  <c r="M1549" i="5" s="1"/>
  <c r="D793" i="1"/>
  <c r="E793" i="1" s="1"/>
  <c r="M1548" i="5" s="1"/>
  <c r="D794" i="1"/>
  <c r="E794" i="1" s="1"/>
  <c r="M1547" i="5" s="1"/>
  <c r="D795" i="1"/>
  <c r="E795" i="1" s="1"/>
  <c r="M1546" i="5" s="1"/>
  <c r="D796" i="1"/>
  <c r="E796" i="1" s="1"/>
  <c r="M1545" i="5" s="1"/>
  <c r="D797" i="1"/>
  <c r="E797" i="1" s="1"/>
  <c r="M1544" i="5" s="1"/>
  <c r="D798" i="1"/>
  <c r="E798" i="1" s="1"/>
  <c r="M1543" i="5" s="1"/>
  <c r="D799" i="1"/>
  <c r="E799" i="1" s="1"/>
  <c r="M1542" i="5" s="1"/>
  <c r="D800" i="1"/>
  <c r="E800" i="1" s="1"/>
  <c r="M1541" i="5" s="1"/>
  <c r="D801" i="1"/>
  <c r="E801" i="1" s="1"/>
  <c r="M1540" i="5" s="1"/>
  <c r="D802" i="1"/>
  <c r="E802" i="1" s="1"/>
  <c r="M1539" i="5" s="1"/>
  <c r="D803" i="1"/>
  <c r="E803" i="1" s="1"/>
  <c r="M1538" i="5" s="1"/>
  <c r="D804" i="1"/>
  <c r="E804" i="1" s="1"/>
  <c r="M1537" i="5" s="1"/>
  <c r="D805" i="1"/>
  <c r="E805" i="1" s="1"/>
  <c r="M1536" i="5" s="1"/>
  <c r="D806" i="1"/>
  <c r="E806" i="1" s="1"/>
  <c r="M1535" i="5" s="1"/>
  <c r="D807" i="1"/>
  <c r="E807" i="1" s="1"/>
  <c r="M1534" i="5" s="1"/>
  <c r="D808" i="1"/>
  <c r="E808" i="1" s="1"/>
  <c r="M1533" i="5" s="1"/>
  <c r="D809" i="1"/>
  <c r="E809" i="1" s="1"/>
  <c r="M1532" i="5" s="1"/>
  <c r="D810" i="1"/>
  <c r="E810" i="1" s="1"/>
  <c r="M1531" i="5" s="1"/>
  <c r="D811" i="1"/>
  <c r="E811" i="1" s="1"/>
  <c r="M1530" i="5" s="1"/>
  <c r="D812" i="1"/>
  <c r="E812" i="1" s="1"/>
  <c r="M1529" i="5" s="1"/>
  <c r="D813" i="1"/>
  <c r="E813" i="1" s="1"/>
  <c r="M1528" i="5" s="1"/>
  <c r="D814" i="1"/>
  <c r="E814" i="1" s="1"/>
  <c r="M1527" i="5" s="1"/>
  <c r="D815" i="1"/>
  <c r="E815" i="1" s="1"/>
  <c r="M1526" i="5" s="1"/>
  <c r="D816" i="1"/>
  <c r="E816" i="1" s="1"/>
  <c r="M1525" i="5" s="1"/>
  <c r="D817" i="1"/>
  <c r="E817" i="1" s="1"/>
  <c r="M1524" i="5" s="1"/>
  <c r="D818" i="1"/>
  <c r="E818" i="1" s="1"/>
  <c r="M1523" i="5" s="1"/>
  <c r="D819" i="1"/>
  <c r="E819" i="1" s="1"/>
  <c r="M1522" i="5" s="1"/>
  <c r="D820" i="1"/>
  <c r="E820" i="1" s="1"/>
  <c r="M1521" i="5" s="1"/>
  <c r="D821" i="1"/>
  <c r="E821" i="1" s="1"/>
  <c r="M1520" i="5" s="1"/>
  <c r="D822" i="1"/>
  <c r="E822" i="1" s="1"/>
  <c r="M1519" i="5" s="1"/>
  <c r="D823" i="1"/>
  <c r="E823" i="1" s="1"/>
  <c r="M1518" i="5" s="1"/>
  <c r="D824" i="1"/>
  <c r="E824" i="1" s="1"/>
  <c r="M1517" i="5" s="1"/>
  <c r="D825" i="1"/>
  <c r="E825" i="1" s="1"/>
  <c r="M1516" i="5" s="1"/>
  <c r="D826" i="1"/>
  <c r="E826" i="1" s="1"/>
  <c r="M1515" i="5" s="1"/>
  <c r="D827" i="1"/>
  <c r="E827" i="1" s="1"/>
  <c r="M1514" i="5" s="1"/>
  <c r="D828" i="1"/>
  <c r="E828" i="1" s="1"/>
  <c r="M1513" i="5" s="1"/>
  <c r="D829" i="1"/>
  <c r="E829" i="1" s="1"/>
  <c r="M1512" i="5" s="1"/>
  <c r="D830" i="1"/>
  <c r="E830" i="1" s="1"/>
  <c r="M1511" i="5" s="1"/>
  <c r="D831" i="1"/>
  <c r="E831" i="1" s="1"/>
  <c r="M1510" i="5" s="1"/>
  <c r="D832" i="1"/>
  <c r="E832" i="1" s="1"/>
  <c r="M1509" i="5" s="1"/>
  <c r="D833" i="1"/>
  <c r="E833" i="1" s="1"/>
  <c r="M1508" i="5" s="1"/>
  <c r="D834" i="1"/>
  <c r="E834" i="1" s="1"/>
  <c r="M1507" i="5" s="1"/>
  <c r="D835" i="1"/>
  <c r="E835" i="1" s="1"/>
  <c r="M1506" i="5" s="1"/>
  <c r="D836" i="1"/>
  <c r="E836" i="1" s="1"/>
  <c r="M1505" i="5" s="1"/>
  <c r="D837" i="1"/>
  <c r="E837" i="1" s="1"/>
  <c r="M1504" i="5" s="1"/>
  <c r="D838" i="1"/>
  <c r="E838" i="1" s="1"/>
  <c r="M1503" i="5" s="1"/>
  <c r="D839" i="1"/>
  <c r="E839" i="1" s="1"/>
  <c r="M1502" i="5" s="1"/>
  <c r="D840" i="1"/>
  <c r="E840" i="1" s="1"/>
  <c r="M1501" i="5" s="1"/>
  <c r="D841" i="1"/>
  <c r="E841" i="1" s="1"/>
  <c r="M1500" i="5" s="1"/>
  <c r="D842" i="1"/>
  <c r="E842" i="1" s="1"/>
  <c r="M1499" i="5" s="1"/>
  <c r="D843" i="1"/>
  <c r="E843" i="1" s="1"/>
  <c r="M1498" i="5" s="1"/>
  <c r="D844" i="1"/>
  <c r="E844" i="1" s="1"/>
  <c r="M1497" i="5" s="1"/>
  <c r="D845" i="1"/>
  <c r="E845" i="1" s="1"/>
  <c r="M1496" i="5" s="1"/>
  <c r="D846" i="1"/>
  <c r="E846" i="1" s="1"/>
  <c r="M1495" i="5" s="1"/>
  <c r="D847" i="1"/>
  <c r="E847" i="1" s="1"/>
  <c r="M1494" i="5" s="1"/>
  <c r="D848" i="1"/>
  <c r="E848" i="1" s="1"/>
  <c r="M1493" i="5" s="1"/>
  <c r="D849" i="1"/>
  <c r="E849" i="1" s="1"/>
  <c r="M1492" i="5" s="1"/>
  <c r="D850" i="1"/>
  <c r="E850" i="1" s="1"/>
  <c r="M1491" i="5" s="1"/>
  <c r="D851" i="1"/>
  <c r="E851" i="1" s="1"/>
  <c r="M1490" i="5" s="1"/>
  <c r="D852" i="1"/>
  <c r="E852" i="1" s="1"/>
  <c r="M1489" i="5" s="1"/>
  <c r="D853" i="1"/>
  <c r="E853" i="1" s="1"/>
  <c r="M1488" i="5" s="1"/>
  <c r="D854" i="1"/>
  <c r="E854" i="1" s="1"/>
  <c r="M1487" i="5" s="1"/>
  <c r="D855" i="1"/>
  <c r="E855" i="1" s="1"/>
  <c r="M1486" i="5" s="1"/>
  <c r="D856" i="1"/>
  <c r="E856" i="1" s="1"/>
  <c r="M1485" i="5" s="1"/>
  <c r="D857" i="1"/>
  <c r="E857" i="1" s="1"/>
  <c r="M1484" i="5" s="1"/>
  <c r="D858" i="1"/>
  <c r="E858" i="1" s="1"/>
  <c r="M1483" i="5" s="1"/>
  <c r="D859" i="1"/>
  <c r="E859" i="1" s="1"/>
  <c r="M1482" i="5" s="1"/>
  <c r="D860" i="1"/>
  <c r="E860" i="1" s="1"/>
  <c r="M1481" i="5" s="1"/>
  <c r="D861" i="1"/>
  <c r="E861" i="1" s="1"/>
  <c r="M1480" i="5" s="1"/>
  <c r="D862" i="1"/>
  <c r="E862" i="1" s="1"/>
  <c r="M1479" i="5" s="1"/>
  <c r="D863" i="1"/>
  <c r="E863" i="1" s="1"/>
  <c r="M1478" i="5" s="1"/>
  <c r="D864" i="1"/>
  <c r="E864" i="1" s="1"/>
  <c r="M1477" i="5" s="1"/>
  <c r="D865" i="1"/>
  <c r="E865" i="1" s="1"/>
  <c r="M1476" i="5" s="1"/>
  <c r="D866" i="1"/>
  <c r="E866" i="1" s="1"/>
  <c r="M1475" i="5" s="1"/>
  <c r="D867" i="1"/>
  <c r="E867" i="1" s="1"/>
  <c r="M1474" i="5" s="1"/>
  <c r="D868" i="1"/>
  <c r="E868" i="1" s="1"/>
  <c r="M1473" i="5" s="1"/>
  <c r="D869" i="1"/>
  <c r="E869" i="1" s="1"/>
  <c r="M1472" i="5" s="1"/>
  <c r="D870" i="1"/>
  <c r="E870" i="1" s="1"/>
  <c r="M1471" i="5" s="1"/>
  <c r="D871" i="1"/>
  <c r="E871" i="1" s="1"/>
  <c r="M1470" i="5" s="1"/>
  <c r="D872" i="1"/>
  <c r="E872" i="1" s="1"/>
  <c r="M1469" i="5" s="1"/>
  <c r="D873" i="1"/>
  <c r="E873" i="1" s="1"/>
  <c r="M1468" i="5" s="1"/>
  <c r="D874" i="1"/>
  <c r="E874" i="1" s="1"/>
  <c r="M1467" i="5" s="1"/>
  <c r="D875" i="1"/>
  <c r="E875" i="1" s="1"/>
  <c r="M1466" i="5" s="1"/>
  <c r="D876" i="1"/>
  <c r="E876" i="1" s="1"/>
  <c r="M1465" i="5" s="1"/>
  <c r="D877" i="1"/>
  <c r="E877" i="1" s="1"/>
  <c r="M1464" i="5" s="1"/>
  <c r="D878" i="1"/>
  <c r="E878" i="1" s="1"/>
  <c r="M1463" i="5" s="1"/>
  <c r="D879" i="1"/>
  <c r="E879" i="1" s="1"/>
  <c r="M1462" i="5" s="1"/>
  <c r="D880" i="1"/>
  <c r="E880" i="1" s="1"/>
  <c r="M1461" i="5" s="1"/>
  <c r="D881" i="1"/>
  <c r="E881" i="1" s="1"/>
  <c r="M1460" i="5" s="1"/>
  <c r="D882" i="1"/>
  <c r="E882" i="1" s="1"/>
  <c r="M1459" i="5" s="1"/>
  <c r="D883" i="1"/>
  <c r="E883" i="1" s="1"/>
  <c r="M1458" i="5" s="1"/>
  <c r="D884" i="1"/>
  <c r="E884" i="1" s="1"/>
  <c r="M1457" i="5" s="1"/>
  <c r="D885" i="1"/>
  <c r="E885" i="1" s="1"/>
  <c r="M1456" i="5" s="1"/>
  <c r="D886" i="1"/>
  <c r="E886" i="1" s="1"/>
  <c r="M1455" i="5" s="1"/>
  <c r="D887" i="1"/>
  <c r="E887" i="1" s="1"/>
  <c r="M1454" i="5" s="1"/>
  <c r="D888" i="1"/>
  <c r="E888" i="1" s="1"/>
  <c r="M1453" i="5" s="1"/>
  <c r="D889" i="1"/>
  <c r="E889" i="1" s="1"/>
  <c r="M1452" i="5" s="1"/>
  <c r="D890" i="1"/>
  <c r="E890" i="1" s="1"/>
  <c r="M1451" i="5" s="1"/>
  <c r="D891" i="1"/>
  <c r="E891" i="1" s="1"/>
  <c r="M1450" i="5" s="1"/>
  <c r="D892" i="1"/>
  <c r="E892" i="1" s="1"/>
  <c r="M1449" i="5" s="1"/>
  <c r="D893" i="1"/>
  <c r="E893" i="1" s="1"/>
  <c r="M1448" i="5" s="1"/>
  <c r="D894" i="1"/>
  <c r="E894" i="1" s="1"/>
  <c r="M1447" i="5" s="1"/>
  <c r="D895" i="1"/>
  <c r="E895" i="1" s="1"/>
  <c r="M1446" i="5" s="1"/>
  <c r="D896" i="1"/>
  <c r="E896" i="1" s="1"/>
  <c r="M1445" i="5" s="1"/>
  <c r="D897" i="1"/>
  <c r="E897" i="1" s="1"/>
  <c r="M1444" i="5" s="1"/>
  <c r="D898" i="1"/>
  <c r="E898" i="1" s="1"/>
  <c r="M1443" i="5" s="1"/>
  <c r="D899" i="1"/>
  <c r="E899" i="1" s="1"/>
  <c r="M1442" i="5" s="1"/>
  <c r="D900" i="1"/>
  <c r="E900" i="1" s="1"/>
  <c r="M1441" i="5" s="1"/>
  <c r="D901" i="1"/>
  <c r="E901" i="1" s="1"/>
  <c r="M1440" i="5" s="1"/>
  <c r="D902" i="1"/>
  <c r="E902" i="1" s="1"/>
  <c r="M1439" i="5" s="1"/>
  <c r="D903" i="1"/>
  <c r="E903" i="1" s="1"/>
  <c r="M1438" i="5" s="1"/>
  <c r="D904" i="1"/>
  <c r="E904" i="1" s="1"/>
  <c r="M1437" i="5" s="1"/>
  <c r="D905" i="1"/>
  <c r="E905" i="1" s="1"/>
  <c r="M1436" i="5" s="1"/>
  <c r="D906" i="1"/>
  <c r="E906" i="1" s="1"/>
  <c r="M1435" i="5" s="1"/>
  <c r="D907" i="1"/>
  <c r="E907" i="1" s="1"/>
  <c r="M1434" i="5" s="1"/>
  <c r="D908" i="1"/>
  <c r="E908" i="1" s="1"/>
  <c r="M1433" i="5" s="1"/>
  <c r="D909" i="1"/>
  <c r="E909" i="1" s="1"/>
  <c r="M1432" i="5" s="1"/>
  <c r="D910" i="1"/>
  <c r="E910" i="1" s="1"/>
  <c r="M1431" i="5" s="1"/>
  <c r="D911" i="1"/>
  <c r="E911" i="1" s="1"/>
  <c r="M1430" i="5" s="1"/>
  <c r="D912" i="1"/>
  <c r="E912" i="1" s="1"/>
  <c r="M1429" i="5" s="1"/>
  <c r="D913" i="1"/>
  <c r="E913" i="1" s="1"/>
  <c r="M1428" i="5" s="1"/>
  <c r="D914" i="1"/>
  <c r="E914" i="1" s="1"/>
  <c r="M1427" i="5" s="1"/>
  <c r="D915" i="1"/>
  <c r="E915" i="1" s="1"/>
  <c r="M1426" i="5" s="1"/>
  <c r="D916" i="1"/>
  <c r="E916" i="1" s="1"/>
  <c r="M1425" i="5" s="1"/>
  <c r="D917" i="1"/>
  <c r="E917" i="1" s="1"/>
  <c r="M1424" i="5" s="1"/>
  <c r="D918" i="1"/>
  <c r="E918" i="1" s="1"/>
  <c r="M1423" i="5" s="1"/>
  <c r="D919" i="1"/>
  <c r="E919" i="1" s="1"/>
  <c r="M1422" i="5" s="1"/>
  <c r="D920" i="1"/>
  <c r="E920" i="1" s="1"/>
  <c r="M1421" i="5" s="1"/>
  <c r="D921" i="1"/>
  <c r="E921" i="1" s="1"/>
  <c r="M1420" i="5" s="1"/>
  <c r="D922" i="1"/>
  <c r="E922" i="1" s="1"/>
  <c r="M1419" i="5" s="1"/>
  <c r="D923" i="1"/>
  <c r="E923" i="1" s="1"/>
  <c r="M1418" i="5" s="1"/>
  <c r="D924" i="1"/>
  <c r="E924" i="1" s="1"/>
  <c r="M1417" i="5" s="1"/>
  <c r="D925" i="1"/>
  <c r="E925" i="1" s="1"/>
  <c r="M1416" i="5" s="1"/>
  <c r="D926" i="1"/>
  <c r="E926" i="1" s="1"/>
  <c r="M1415" i="5" s="1"/>
  <c r="D927" i="1"/>
  <c r="E927" i="1" s="1"/>
  <c r="M1414" i="5" s="1"/>
  <c r="D928" i="1"/>
  <c r="E928" i="1" s="1"/>
  <c r="M1413" i="5" s="1"/>
  <c r="D929" i="1"/>
  <c r="E929" i="1" s="1"/>
  <c r="M1412" i="5" s="1"/>
  <c r="D930" i="1"/>
  <c r="E930" i="1" s="1"/>
  <c r="M1411" i="5" s="1"/>
  <c r="D931" i="1"/>
  <c r="E931" i="1" s="1"/>
  <c r="M1410" i="5" s="1"/>
  <c r="D932" i="1"/>
  <c r="E932" i="1" s="1"/>
  <c r="M1409" i="5" s="1"/>
  <c r="D933" i="1"/>
  <c r="E933" i="1" s="1"/>
  <c r="M1408" i="5" s="1"/>
  <c r="D934" i="1"/>
  <c r="E934" i="1" s="1"/>
  <c r="M1407" i="5" s="1"/>
  <c r="D935" i="1"/>
  <c r="E935" i="1" s="1"/>
  <c r="M1406" i="5" s="1"/>
  <c r="D936" i="1"/>
  <c r="E936" i="1" s="1"/>
  <c r="M1405" i="5" s="1"/>
  <c r="D937" i="1"/>
  <c r="E937" i="1" s="1"/>
  <c r="M1404" i="5" s="1"/>
  <c r="D938" i="1"/>
  <c r="E938" i="1" s="1"/>
  <c r="M1403" i="5" s="1"/>
  <c r="D939" i="1"/>
  <c r="E939" i="1" s="1"/>
  <c r="M1402" i="5" s="1"/>
  <c r="D940" i="1"/>
  <c r="E940" i="1" s="1"/>
  <c r="M1401" i="5" s="1"/>
  <c r="D941" i="1"/>
  <c r="E941" i="1" s="1"/>
  <c r="M1400" i="5" s="1"/>
  <c r="D942" i="1"/>
  <c r="E942" i="1" s="1"/>
  <c r="M1399" i="5" s="1"/>
  <c r="D943" i="1"/>
  <c r="E943" i="1" s="1"/>
  <c r="M1398" i="5" s="1"/>
  <c r="D944" i="1"/>
  <c r="E944" i="1" s="1"/>
  <c r="M1397" i="5" s="1"/>
  <c r="D945" i="1"/>
  <c r="E945" i="1" s="1"/>
  <c r="M1396" i="5" s="1"/>
  <c r="D946" i="1"/>
  <c r="E946" i="1" s="1"/>
  <c r="M1395" i="5" s="1"/>
  <c r="D947" i="1"/>
  <c r="E947" i="1" s="1"/>
  <c r="M1394" i="5" s="1"/>
  <c r="D948" i="1"/>
  <c r="E948" i="1" s="1"/>
  <c r="M1393" i="5" s="1"/>
  <c r="D949" i="1"/>
  <c r="E949" i="1" s="1"/>
  <c r="M1392" i="5" s="1"/>
  <c r="D950" i="1"/>
  <c r="E950" i="1" s="1"/>
  <c r="M1391" i="5" s="1"/>
  <c r="D951" i="1"/>
  <c r="E951" i="1" s="1"/>
  <c r="M1390" i="5" s="1"/>
  <c r="D952" i="1"/>
  <c r="E952" i="1" s="1"/>
  <c r="M1389" i="5" s="1"/>
  <c r="D953" i="1"/>
  <c r="E953" i="1" s="1"/>
  <c r="M1388" i="5" s="1"/>
  <c r="D954" i="1"/>
  <c r="E954" i="1" s="1"/>
  <c r="M1387" i="5" s="1"/>
  <c r="D955" i="1"/>
  <c r="E955" i="1" s="1"/>
  <c r="M1386" i="5" s="1"/>
  <c r="D956" i="1"/>
  <c r="E956" i="1" s="1"/>
  <c r="M1385" i="5" s="1"/>
  <c r="D957" i="1"/>
  <c r="E957" i="1" s="1"/>
  <c r="M1384" i="5" s="1"/>
  <c r="D958" i="1"/>
  <c r="E958" i="1" s="1"/>
  <c r="M1383" i="5" s="1"/>
  <c r="D959" i="1"/>
  <c r="E959" i="1" s="1"/>
  <c r="M1382" i="5" s="1"/>
  <c r="D960" i="1"/>
  <c r="E960" i="1" s="1"/>
  <c r="M1381" i="5" s="1"/>
  <c r="D961" i="1"/>
  <c r="E961" i="1" s="1"/>
  <c r="M1380" i="5" s="1"/>
  <c r="D962" i="1"/>
  <c r="E962" i="1" s="1"/>
  <c r="M1379" i="5" s="1"/>
  <c r="D963" i="1"/>
  <c r="E963" i="1" s="1"/>
  <c r="M1378" i="5" s="1"/>
  <c r="D964" i="1"/>
  <c r="E964" i="1" s="1"/>
  <c r="M1377" i="5" s="1"/>
  <c r="D965" i="1"/>
  <c r="E965" i="1" s="1"/>
  <c r="M1376" i="5" s="1"/>
  <c r="D966" i="1"/>
  <c r="E966" i="1" s="1"/>
  <c r="M1375" i="5" s="1"/>
  <c r="D967" i="1"/>
  <c r="E967" i="1" s="1"/>
  <c r="M1374" i="5" s="1"/>
  <c r="D968" i="1"/>
  <c r="E968" i="1" s="1"/>
  <c r="M1373" i="5" s="1"/>
  <c r="D969" i="1"/>
  <c r="E969" i="1" s="1"/>
  <c r="M1372" i="5" s="1"/>
  <c r="D970" i="1"/>
  <c r="E970" i="1" s="1"/>
  <c r="M1371" i="5" s="1"/>
  <c r="D971" i="1"/>
  <c r="E971" i="1" s="1"/>
  <c r="M1370" i="5" s="1"/>
  <c r="D972" i="1"/>
  <c r="E972" i="1" s="1"/>
  <c r="M1369" i="5" s="1"/>
  <c r="D973" i="1"/>
  <c r="E973" i="1" s="1"/>
  <c r="M1368" i="5" s="1"/>
  <c r="D974" i="1"/>
  <c r="E974" i="1" s="1"/>
  <c r="M1367" i="5" s="1"/>
  <c r="D975" i="1"/>
  <c r="E975" i="1" s="1"/>
  <c r="M1366" i="5" s="1"/>
  <c r="D976" i="1"/>
  <c r="E976" i="1" s="1"/>
  <c r="M1365" i="5" s="1"/>
  <c r="D977" i="1"/>
  <c r="E977" i="1" s="1"/>
  <c r="M1364" i="5" s="1"/>
  <c r="D978" i="1"/>
  <c r="E978" i="1" s="1"/>
  <c r="M1363" i="5" s="1"/>
  <c r="D979" i="1"/>
  <c r="E979" i="1" s="1"/>
  <c r="M1362" i="5" s="1"/>
  <c r="D980" i="1"/>
  <c r="E980" i="1" s="1"/>
  <c r="M1361" i="5" s="1"/>
  <c r="D981" i="1"/>
  <c r="E981" i="1" s="1"/>
  <c r="M1360" i="5" s="1"/>
  <c r="D982" i="1"/>
  <c r="E982" i="1" s="1"/>
  <c r="M1359" i="5" s="1"/>
  <c r="D983" i="1"/>
  <c r="E983" i="1" s="1"/>
  <c r="M1358" i="5" s="1"/>
  <c r="D984" i="1"/>
  <c r="E984" i="1" s="1"/>
  <c r="M1357" i="5" s="1"/>
  <c r="D985" i="1"/>
  <c r="E985" i="1" s="1"/>
  <c r="M1356" i="5" s="1"/>
  <c r="D986" i="1"/>
  <c r="E986" i="1" s="1"/>
  <c r="M1355" i="5" s="1"/>
  <c r="D987" i="1"/>
  <c r="E987" i="1" s="1"/>
  <c r="M1354" i="5" s="1"/>
  <c r="D988" i="1"/>
  <c r="E988" i="1" s="1"/>
  <c r="M1353" i="5" s="1"/>
  <c r="D989" i="1"/>
  <c r="E989" i="1" s="1"/>
  <c r="M1352" i="5" s="1"/>
  <c r="D990" i="1"/>
  <c r="E990" i="1" s="1"/>
  <c r="M1351" i="5" s="1"/>
  <c r="D991" i="1"/>
  <c r="E991" i="1" s="1"/>
  <c r="M1350" i="5" s="1"/>
  <c r="D992" i="1"/>
  <c r="E992" i="1" s="1"/>
  <c r="M1349" i="5" s="1"/>
  <c r="D993" i="1"/>
  <c r="E993" i="1" s="1"/>
  <c r="M1348" i="5" s="1"/>
  <c r="D994" i="1"/>
  <c r="E994" i="1" s="1"/>
  <c r="M1347" i="5" s="1"/>
  <c r="D995" i="1"/>
  <c r="E995" i="1" s="1"/>
  <c r="M1346" i="5" s="1"/>
  <c r="D996" i="1"/>
  <c r="E996" i="1" s="1"/>
  <c r="M1345" i="5" s="1"/>
  <c r="D997" i="1"/>
  <c r="E997" i="1" s="1"/>
  <c r="M1344" i="5" s="1"/>
  <c r="D998" i="1"/>
  <c r="E998" i="1" s="1"/>
  <c r="M1343" i="5" s="1"/>
  <c r="D999" i="1"/>
  <c r="E999" i="1" s="1"/>
  <c r="M1342" i="5" s="1"/>
  <c r="D1000" i="1"/>
  <c r="E1000" i="1" s="1"/>
  <c r="M1341" i="5" s="1"/>
  <c r="D1001" i="1"/>
  <c r="E1001" i="1" s="1"/>
  <c r="M1340" i="5" s="1"/>
  <c r="D1002" i="1"/>
  <c r="E1002" i="1" s="1"/>
  <c r="M1339" i="5" s="1"/>
  <c r="D1003" i="1"/>
  <c r="E1003" i="1" s="1"/>
  <c r="M1338" i="5" s="1"/>
  <c r="D1004" i="1"/>
  <c r="E1004" i="1" s="1"/>
  <c r="M1337" i="5" s="1"/>
  <c r="D1005" i="1"/>
  <c r="E1005" i="1" s="1"/>
  <c r="M1336" i="5" s="1"/>
  <c r="D1006" i="1"/>
  <c r="E1006" i="1" s="1"/>
  <c r="M1335" i="5" s="1"/>
  <c r="D1007" i="1"/>
  <c r="E1007" i="1" s="1"/>
  <c r="M1334" i="5" s="1"/>
  <c r="D1008" i="1"/>
  <c r="E1008" i="1" s="1"/>
  <c r="M1333" i="5" s="1"/>
  <c r="D1009" i="1"/>
  <c r="E1009" i="1" s="1"/>
  <c r="M1332" i="5" s="1"/>
  <c r="D1010" i="1"/>
  <c r="E1010" i="1" s="1"/>
  <c r="M1331" i="5" s="1"/>
  <c r="D1011" i="1"/>
  <c r="E1011" i="1" s="1"/>
  <c r="M1330" i="5" s="1"/>
  <c r="D1012" i="1"/>
  <c r="E1012" i="1" s="1"/>
  <c r="M1329" i="5" s="1"/>
  <c r="D1013" i="1"/>
  <c r="E1013" i="1" s="1"/>
  <c r="M1328" i="5" s="1"/>
  <c r="D1014" i="1"/>
  <c r="E1014" i="1" s="1"/>
  <c r="M1327" i="5" s="1"/>
  <c r="D1015" i="1"/>
  <c r="E1015" i="1" s="1"/>
  <c r="M1326" i="5" s="1"/>
  <c r="D1016" i="1"/>
  <c r="E1016" i="1" s="1"/>
  <c r="M1325" i="5" s="1"/>
  <c r="D1017" i="1"/>
  <c r="E1017" i="1" s="1"/>
  <c r="M1324" i="5" s="1"/>
  <c r="D1018" i="1"/>
  <c r="E1018" i="1" s="1"/>
  <c r="M1323" i="5" s="1"/>
  <c r="D1019" i="1"/>
  <c r="E1019" i="1" s="1"/>
  <c r="M1322" i="5" s="1"/>
  <c r="D1020" i="1"/>
  <c r="E1020" i="1" s="1"/>
  <c r="M1321" i="5" s="1"/>
  <c r="D1021" i="1"/>
  <c r="E1021" i="1" s="1"/>
  <c r="M1320" i="5" s="1"/>
  <c r="D1022" i="1"/>
  <c r="E1022" i="1" s="1"/>
  <c r="M1319" i="5" s="1"/>
  <c r="D1023" i="1"/>
  <c r="E1023" i="1" s="1"/>
  <c r="M1318" i="5" s="1"/>
  <c r="D1024" i="1"/>
  <c r="E1024" i="1" s="1"/>
  <c r="M1317" i="5" s="1"/>
  <c r="D1025" i="1"/>
  <c r="E1025" i="1" s="1"/>
  <c r="M1316" i="5" s="1"/>
  <c r="D1026" i="1"/>
  <c r="E1026" i="1" s="1"/>
  <c r="M1315" i="5" s="1"/>
  <c r="D1027" i="1"/>
  <c r="E1027" i="1" s="1"/>
  <c r="M1314" i="5" s="1"/>
  <c r="D1028" i="1"/>
  <c r="E1028" i="1" s="1"/>
  <c r="M1313" i="5" s="1"/>
  <c r="D1029" i="1"/>
  <c r="E1029" i="1" s="1"/>
  <c r="M1312" i="5" s="1"/>
  <c r="D1030" i="1"/>
  <c r="E1030" i="1" s="1"/>
  <c r="M1311" i="5" s="1"/>
  <c r="D1031" i="1"/>
  <c r="E1031" i="1" s="1"/>
  <c r="M1310" i="5" s="1"/>
  <c r="D1032" i="1"/>
  <c r="E1032" i="1" s="1"/>
  <c r="M1309" i="5" s="1"/>
  <c r="D1033" i="1"/>
  <c r="E1033" i="1" s="1"/>
  <c r="M1308" i="5" s="1"/>
  <c r="D1034" i="1"/>
  <c r="E1034" i="1" s="1"/>
  <c r="M1307" i="5" s="1"/>
  <c r="D1035" i="1"/>
  <c r="E1035" i="1" s="1"/>
  <c r="M1306" i="5" s="1"/>
  <c r="D1036" i="1"/>
  <c r="E1036" i="1" s="1"/>
  <c r="M1305" i="5" s="1"/>
  <c r="D1037" i="1"/>
  <c r="E1037" i="1" s="1"/>
  <c r="M1304" i="5" s="1"/>
  <c r="D1038" i="1"/>
  <c r="E1038" i="1" s="1"/>
  <c r="M1303" i="5" s="1"/>
  <c r="D1039" i="1"/>
  <c r="E1039" i="1" s="1"/>
  <c r="M1302" i="5" s="1"/>
  <c r="D1040" i="1"/>
  <c r="E1040" i="1" s="1"/>
  <c r="M1301" i="5" s="1"/>
  <c r="D1041" i="1"/>
  <c r="E1041" i="1" s="1"/>
  <c r="M1300" i="5" s="1"/>
  <c r="D1042" i="1"/>
  <c r="E1042" i="1" s="1"/>
  <c r="M1299" i="5" s="1"/>
  <c r="D1043" i="1"/>
  <c r="E1043" i="1" s="1"/>
  <c r="M1298" i="5" s="1"/>
  <c r="D1044" i="1"/>
  <c r="E1044" i="1" s="1"/>
  <c r="M1297" i="5" s="1"/>
  <c r="D1045" i="1"/>
  <c r="E1045" i="1" s="1"/>
  <c r="M1296" i="5" s="1"/>
  <c r="D1046" i="1"/>
  <c r="E1046" i="1" s="1"/>
  <c r="M1295" i="5" s="1"/>
  <c r="D1047" i="1"/>
  <c r="E1047" i="1" s="1"/>
  <c r="M1294" i="5" s="1"/>
  <c r="D1048" i="1"/>
  <c r="E1048" i="1" s="1"/>
  <c r="M1293" i="5" s="1"/>
  <c r="D1049" i="1"/>
  <c r="E1049" i="1" s="1"/>
  <c r="M1292" i="5" s="1"/>
  <c r="D1050" i="1"/>
  <c r="E1050" i="1" s="1"/>
  <c r="M1291" i="5" s="1"/>
  <c r="D1052" i="1"/>
  <c r="E1052" i="1" s="1"/>
  <c r="M1289" i="5" s="1"/>
  <c r="D1053" i="1"/>
  <c r="E1053" i="1" s="1"/>
  <c r="M1288" i="5" s="1"/>
  <c r="D1054" i="1"/>
  <c r="E1054" i="1" s="1"/>
  <c r="M1287" i="5" s="1"/>
  <c r="D1055" i="1"/>
  <c r="E1055" i="1" s="1"/>
  <c r="M1286" i="5" s="1"/>
  <c r="D1056" i="1"/>
  <c r="E1056" i="1" s="1"/>
  <c r="M1285" i="5" s="1"/>
  <c r="D1057" i="1"/>
  <c r="E1057" i="1" s="1"/>
  <c r="M1284" i="5" s="1"/>
  <c r="D1058" i="1"/>
  <c r="E1058" i="1" s="1"/>
  <c r="M1283" i="5" s="1"/>
  <c r="D1059" i="1"/>
  <c r="E1059" i="1" s="1"/>
  <c r="M1282" i="5" s="1"/>
  <c r="D1060" i="1"/>
  <c r="E1060" i="1" s="1"/>
  <c r="M1281" i="5" s="1"/>
  <c r="D1061" i="1"/>
  <c r="E1061" i="1" s="1"/>
  <c r="M1280" i="5" s="1"/>
  <c r="D1062" i="1"/>
  <c r="E1062" i="1" s="1"/>
  <c r="M1279" i="5" s="1"/>
  <c r="D1063" i="1"/>
  <c r="E1063" i="1" s="1"/>
  <c r="M1278" i="5" s="1"/>
  <c r="D1064" i="1"/>
  <c r="E1064" i="1" s="1"/>
  <c r="M1277" i="5" s="1"/>
  <c r="D1065" i="1"/>
  <c r="E1065" i="1" s="1"/>
  <c r="M1276" i="5" s="1"/>
  <c r="D1066" i="1"/>
  <c r="E1066" i="1" s="1"/>
  <c r="M1275" i="5" s="1"/>
  <c r="D1067" i="1"/>
  <c r="E1067" i="1" s="1"/>
  <c r="M1274" i="5" s="1"/>
  <c r="D1068" i="1"/>
  <c r="E1068" i="1" s="1"/>
  <c r="M1273" i="5" s="1"/>
  <c r="D1069" i="1"/>
  <c r="E1069" i="1" s="1"/>
  <c r="M1272" i="5" s="1"/>
  <c r="D1070" i="1"/>
  <c r="E1070" i="1" s="1"/>
  <c r="M1271" i="5" s="1"/>
  <c r="D1071" i="1"/>
  <c r="E1071" i="1" s="1"/>
  <c r="M1270" i="5" s="1"/>
  <c r="D1072" i="1"/>
  <c r="E1072" i="1" s="1"/>
  <c r="M1269" i="5" s="1"/>
  <c r="D1073" i="1"/>
  <c r="E1073" i="1" s="1"/>
  <c r="M1268" i="5" s="1"/>
  <c r="D1074" i="1"/>
  <c r="E1074" i="1" s="1"/>
  <c r="M1267" i="5" s="1"/>
  <c r="D1075" i="1"/>
  <c r="E1075" i="1" s="1"/>
  <c r="M1266" i="5" s="1"/>
  <c r="D1076" i="1"/>
  <c r="E1076" i="1" s="1"/>
  <c r="M1265" i="5" s="1"/>
  <c r="D1077" i="1"/>
  <c r="E1077" i="1" s="1"/>
  <c r="M1264" i="5" s="1"/>
  <c r="D1078" i="1"/>
  <c r="E1078" i="1" s="1"/>
  <c r="M1263" i="5" s="1"/>
  <c r="D1079" i="1"/>
  <c r="E1079" i="1" s="1"/>
  <c r="M1262" i="5" s="1"/>
  <c r="D1080" i="1"/>
  <c r="E1080" i="1" s="1"/>
  <c r="M1261" i="5" s="1"/>
  <c r="D1081" i="1"/>
  <c r="E1081" i="1" s="1"/>
  <c r="M1260" i="5" s="1"/>
  <c r="D1082" i="1"/>
  <c r="E1082" i="1" s="1"/>
  <c r="M1259" i="5" s="1"/>
  <c r="D1083" i="1"/>
  <c r="E1083" i="1" s="1"/>
  <c r="M1258" i="5" s="1"/>
  <c r="D1084" i="1"/>
  <c r="E1084" i="1" s="1"/>
  <c r="M1257" i="5" s="1"/>
  <c r="D1085" i="1"/>
  <c r="E1085" i="1" s="1"/>
  <c r="M1256" i="5" s="1"/>
  <c r="D1086" i="1"/>
  <c r="E1086" i="1" s="1"/>
  <c r="M1255" i="5" s="1"/>
  <c r="D1087" i="1"/>
  <c r="E1087" i="1" s="1"/>
  <c r="M1254" i="5" s="1"/>
  <c r="D1088" i="1"/>
  <c r="E1088" i="1" s="1"/>
  <c r="M1253" i="5" s="1"/>
  <c r="D1089" i="1"/>
  <c r="E1089" i="1" s="1"/>
  <c r="M1252" i="5" s="1"/>
  <c r="D1090" i="1"/>
  <c r="E1090" i="1" s="1"/>
  <c r="M1251" i="5" s="1"/>
  <c r="D1091" i="1"/>
  <c r="E1091" i="1" s="1"/>
  <c r="M1250" i="5" s="1"/>
  <c r="D1092" i="1"/>
  <c r="E1092" i="1" s="1"/>
  <c r="M1249" i="5" s="1"/>
  <c r="D1093" i="1"/>
  <c r="E1093" i="1" s="1"/>
  <c r="M1248" i="5" s="1"/>
  <c r="D1094" i="1"/>
  <c r="E1094" i="1" s="1"/>
  <c r="M1247" i="5" s="1"/>
  <c r="D1095" i="1"/>
  <c r="E1095" i="1" s="1"/>
  <c r="M1246" i="5" s="1"/>
  <c r="D1096" i="1"/>
  <c r="E1096" i="1" s="1"/>
  <c r="M1245" i="5" s="1"/>
  <c r="D1097" i="1"/>
  <c r="E1097" i="1" s="1"/>
  <c r="M1244" i="5" s="1"/>
  <c r="D1098" i="1"/>
  <c r="E1098" i="1" s="1"/>
  <c r="M1243" i="5" s="1"/>
  <c r="D1099" i="1"/>
  <c r="E1099" i="1" s="1"/>
  <c r="M1242" i="5" s="1"/>
  <c r="D1100" i="1"/>
  <c r="E1100" i="1" s="1"/>
  <c r="M1241" i="5" s="1"/>
  <c r="D1101" i="1"/>
  <c r="E1101" i="1" s="1"/>
  <c r="M1240" i="5" s="1"/>
  <c r="D1102" i="1"/>
  <c r="E1102" i="1" s="1"/>
  <c r="M1239" i="5" s="1"/>
  <c r="D1103" i="1"/>
  <c r="E1103" i="1" s="1"/>
  <c r="M1238" i="5" s="1"/>
  <c r="D1104" i="1"/>
  <c r="E1104" i="1" s="1"/>
  <c r="M1237" i="5" s="1"/>
  <c r="D1105" i="1"/>
  <c r="E1105" i="1" s="1"/>
  <c r="M1236" i="5" s="1"/>
  <c r="D1106" i="1"/>
  <c r="E1106" i="1" s="1"/>
  <c r="M1235" i="5" s="1"/>
  <c r="D1107" i="1"/>
  <c r="E1107" i="1" s="1"/>
  <c r="M1234" i="5" s="1"/>
  <c r="D1108" i="1"/>
  <c r="E1108" i="1" s="1"/>
  <c r="M1233" i="5" s="1"/>
  <c r="D1109" i="1"/>
  <c r="E1109" i="1" s="1"/>
  <c r="M1232" i="5" s="1"/>
  <c r="D1110" i="1"/>
  <c r="E1110" i="1" s="1"/>
  <c r="M1231" i="5" s="1"/>
  <c r="D1111" i="1"/>
  <c r="E1111" i="1" s="1"/>
  <c r="M1230" i="5" s="1"/>
  <c r="D1112" i="1"/>
  <c r="E1112" i="1" s="1"/>
  <c r="M1229" i="5" s="1"/>
  <c r="D1113" i="1"/>
  <c r="E1113" i="1" s="1"/>
  <c r="M1228" i="5" s="1"/>
  <c r="D1114" i="1"/>
  <c r="E1114" i="1" s="1"/>
  <c r="M1227" i="5" s="1"/>
  <c r="D1115" i="1"/>
  <c r="E1115" i="1" s="1"/>
  <c r="M1226" i="5" s="1"/>
  <c r="D1116" i="1"/>
  <c r="E1116" i="1" s="1"/>
  <c r="M1225" i="5" s="1"/>
  <c r="D1117" i="1"/>
  <c r="E1117" i="1" s="1"/>
  <c r="M1224" i="5" s="1"/>
  <c r="D1118" i="1"/>
  <c r="E1118" i="1" s="1"/>
  <c r="M1223" i="5" s="1"/>
  <c r="D1119" i="1"/>
  <c r="E1119" i="1" s="1"/>
  <c r="M1222" i="5" s="1"/>
  <c r="D1120" i="1"/>
  <c r="E1120" i="1" s="1"/>
  <c r="M1221" i="5" s="1"/>
  <c r="D1121" i="1"/>
  <c r="E1121" i="1" s="1"/>
  <c r="M1220" i="5" s="1"/>
  <c r="D1122" i="1"/>
  <c r="E1122" i="1" s="1"/>
  <c r="M1219" i="5" s="1"/>
  <c r="D1123" i="1"/>
  <c r="E1123" i="1" s="1"/>
  <c r="M1218" i="5" s="1"/>
  <c r="D1124" i="1"/>
  <c r="E1124" i="1" s="1"/>
  <c r="M1217" i="5" s="1"/>
  <c r="D1125" i="1"/>
  <c r="E1125" i="1" s="1"/>
  <c r="M1216" i="5" s="1"/>
  <c r="D1126" i="1"/>
  <c r="E1126" i="1" s="1"/>
  <c r="M1215" i="5" s="1"/>
  <c r="D1127" i="1"/>
  <c r="E1127" i="1" s="1"/>
  <c r="M1214" i="5" s="1"/>
  <c r="D1128" i="1"/>
  <c r="E1128" i="1" s="1"/>
  <c r="M1213" i="5" s="1"/>
  <c r="D1129" i="1"/>
  <c r="E1129" i="1" s="1"/>
  <c r="M1212" i="5" s="1"/>
  <c r="D1130" i="1"/>
  <c r="E1130" i="1" s="1"/>
  <c r="M1211" i="5" s="1"/>
  <c r="D1131" i="1"/>
  <c r="E1131" i="1" s="1"/>
  <c r="M1210" i="5" s="1"/>
  <c r="D1132" i="1"/>
  <c r="E1132" i="1" s="1"/>
  <c r="M1209" i="5" s="1"/>
  <c r="D1133" i="1"/>
  <c r="E1133" i="1" s="1"/>
  <c r="M1208" i="5" s="1"/>
  <c r="D1134" i="1"/>
  <c r="E1134" i="1" s="1"/>
  <c r="M1207" i="5" s="1"/>
  <c r="D1135" i="1"/>
  <c r="E1135" i="1" s="1"/>
  <c r="M1206" i="5" s="1"/>
  <c r="D1136" i="1"/>
  <c r="E1136" i="1" s="1"/>
  <c r="M1205" i="5" s="1"/>
  <c r="D1137" i="1"/>
  <c r="E1137" i="1" s="1"/>
  <c r="M1204" i="5" s="1"/>
  <c r="D1138" i="1"/>
  <c r="E1138" i="1" s="1"/>
  <c r="M1203" i="5" s="1"/>
  <c r="D1139" i="1"/>
  <c r="E1139" i="1" s="1"/>
  <c r="M1202" i="5" s="1"/>
  <c r="D1140" i="1"/>
  <c r="E1140" i="1" s="1"/>
  <c r="M1201" i="5" s="1"/>
  <c r="D1141" i="1"/>
  <c r="E1141" i="1" s="1"/>
  <c r="M1200" i="5" s="1"/>
  <c r="D1142" i="1"/>
  <c r="E1142" i="1" s="1"/>
  <c r="M1199" i="5" s="1"/>
  <c r="D1143" i="1"/>
  <c r="E1143" i="1" s="1"/>
  <c r="M1198" i="5" s="1"/>
  <c r="D1144" i="1"/>
  <c r="E1144" i="1" s="1"/>
  <c r="M1197" i="5" s="1"/>
  <c r="D1145" i="1"/>
  <c r="E1145" i="1" s="1"/>
  <c r="M1196" i="5" s="1"/>
  <c r="D1146" i="1"/>
  <c r="E1146" i="1" s="1"/>
  <c r="M1195" i="5" s="1"/>
  <c r="D1147" i="1"/>
  <c r="E1147" i="1" s="1"/>
  <c r="M1194" i="5" s="1"/>
  <c r="D1148" i="1"/>
  <c r="E1148" i="1" s="1"/>
  <c r="M1193" i="5" s="1"/>
  <c r="D1149" i="1"/>
  <c r="E1149" i="1" s="1"/>
  <c r="M1192" i="5" s="1"/>
  <c r="D1150" i="1"/>
  <c r="E1150" i="1" s="1"/>
  <c r="M1191" i="5" s="1"/>
  <c r="D1151" i="1"/>
  <c r="E1151" i="1" s="1"/>
  <c r="M1190" i="5" s="1"/>
  <c r="D1152" i="1"/>
  <c r="E1152" i="1" s="1"/>
  <c r="M1189" i="5" s="1"/>
  <c r="D1153" i="1"/>
  <c r="E1153" i="1" s="1"/>
  <c r="M1188" i="5" s="1"/>
  <c r="D1154" i="1"/>
  <c r="E1154" i="1" s="1"/>
  <c r="M1187" i="5" s="1"/>
  <c r="D1155" i="1"/>
  <c r="E1155" i="1" s="1"/>
  <c r="M1186" i="5" s="1"/>
  <c r="D1156" i="1"/>
  <c r="E1156" i="1" s="1"/>
  <c r="M1185" i="5" s="1"/>
  <c r="D1157" i="1"/>
  <c r="E1157" i="1" s="1"/>
  <c r="M1184" i="5" s="1"/>
  <c r="D1158" i="1"/>
  <c r="E1158" i="1" s="1"/>
  <c r="M1183" i="5" s="1"/>
  <c r="D1159" i="1"/>
  <c r="E1159" i="1" s="1"/>
  <c r="M1182" i="5" s="1"/>
  <c r="D1160" i="1"/>
  <c r="E1160" i="1" s="1"/>
  <c r="M1181" i="5" s="1"/>
  <c r="D1161" i="1"/>
  <c r="E1161" i="1" s="1"/>
  <c r="M1180" i="5" s="1"/>
  <c r="D1162" i="1"/>
  <c r="E1162" i="1" s="1"/>
  <c r="M1179" i="5" s="1"/>
  <c r="D1163" i="1"/>
  <c r="E1163" i="1" s="1"/>
  <c r="M1178" i="5" s="1"/>
  <c r="D1164" i="1"/>
  <c r="E1164" i="1" s="1"/>
  <c r="M1177" i="5" s="1"/>
  <c r="D1165" i="1"/>
  <c r="E1165" i="1" s="1"/>
  <c r="M1176" i="5" s="1"/>
  <c r="D1166" i="1"/>
  <c r="E1166" i="1" s="1"/>
  <c r="M1175" i="5" s="1"/>
  <c r="D1167" i="1"/>
  <c r="E1167" i="1" s="1"/>
  <c r="M1174" i="5" s="1"/>
  <c r="D1168" i="1"/>
  <c r="E1168" i="1" s="1"/>
  <c r="M1173" i="5" s="1"/>
  <c r="D1169" i="1"/>
  <c r="E1169" i="1" s="1"/>
  <c r="M1172" i="5" s="1"/>
  <c r="D1170" i="1"/>
  <c r="E1170" i="1" s="1"/>
  <c r="M1171" i="5" s="1"/>
  <c r="D1171" i="1"/>
  <c r="E1171" i="1" s="1"/>
  <c r="M1170" i="5" s="1"/>
  <c r="D1172" i="1"/>
  <c r="E1172" i="1" s="1"/>
  <c r="M1169" i="5" s="1"/>
  <c r="D1173" i="1"/>
  <c r="E1173" i="1" s="1"/>
  <c r="M1168" i="5" s="1"/>
  <c r="D1174" i="1"/>
  <c r="E1174" i="1" s="1"/>
  <c r="M1167" i="5" s="1"/>
  <c r="D1175" i="1"/>
  <c r="E1175" i="1" s="1"/>
  <c r="M1166" i="5" s="1"/>
  <c r="D1176" i="1"/>
  <c r="E1176" i="1" s="1"/>
  <c r="M1165" i="5" s="1"/>
  <c r="D1177" i="1"/>
  <c r="E1177" i="1" s="1"/>
  <c r="M1164" i="5" s="1"/>
  <c r="D1178" i="1"/>
  <c r="E1178" i="1" s="1"/>
  <c r="M1163" i="5" s="1"/>
  <c r="D1179" i="1"/>
  <c r="E1179" i="1" s="1"/>
  <c r="M1162" i="5" s="1"/>
  <c r="D1180" i="1"/>
  <c r="E1180" i="1" s="1"/>
  <c r="M1161" i="5" s="1"/>
  <c r="D1181" i="1"/>
  <c r="E1181" i="1" s="1"/>
  <c r="M1160" i="5" s="1"/>
  <c r="D1182" i="1"/>
  <c r="E1182" i="1" s="1"/>
  <c r="M1159" i="5" s="1"/>
  <c r="D1183" i="1"/>
  <c r="E1183" i="1" s="1"/>
  <c r="M1158" i="5" s="1"/>
  <c r="D1184" i="1"/>
  <c r="E1184" i="1" s="1"/>
  <c r="M1157" i="5" s="1"/>
  <c r="D1185" i="1"/>
  <c r="E1185" i="1" s="1"/>
  <c r="M1156" i="5" s="1"/>
  <c r="D1186" i="1"/>
  <c r="E1186" i="1" s="1"/>
  <c r="M1155" i="5" s="1"/>
  <c r="D1187" i="1"/>
  <c r="E1187" i="1" s="1"/>
  <c r="M1154" i="5" s="1"/>
  <c r="D1188" i="1"/>
  <c r="E1188" i="1" s="1"/>
  <c r="M1153" i="5" s="1"/>
  <c r="D1189" i="1"/>
  <c r="E1189" i="1" s="1"/>
  <c r="M1152" i="5" s="1"/>
  <c r="D1190" i="1"/>
  <c r="E1190" i="1" s="1"/>
  <c r="M1151" i="5" s="1"/>
  <c r="D1191" i="1"/>
  <c r="E1191" i="1" s="1"/>
  <c r="M1150" i="5" s="1"/>
  <c r="D1192" i="1"/>
  <c r="E1192" i="1" s="1"/>
  <c r="M1149" i="5" s="1"/>
  <c r="D1193" i="1"/>
  <c r="E1193" i="1" s="1"/>
  <c r="M1148" i="5" s="1"/>
  <c r="D1194" i="1"/>
  <c r="E1194" i="1" s="1"/>
  <c r="M1147" i="5" s="1"/>
  <c r="D1195" i="1"/>
  <c r="E1195" i="1" s="1"/>
  <c r="M1146" i="5" s="1"/>
  <c r="D1196" i="1"/>
  <c r="E1196" i="1" s="1"/>
  <c r="M1145" i="5" s="1"/>
  <c r="D1197" i="1"/>
  <c r="E1197" i="1" s="1"/>
  <c r="M1144" i="5" s="1"/>
  <c r="D1198" i="1"/>
  <c r="E1198" i="1" s="1"/>
  <c r="M1143" i="5" s="1"/>
  <c r="D1199" i="1"/>
  <c r="E1199" i="1" s="1"/>
  <c r="M1142" i="5" s="1"/>
  <c r="D1200" i="1"/>
  <c r="E1200" i="1" s="1"/>
  <c r="M1141" i="5" s="1"/>
  <c r="D1201" i="1"/>
  <c r="E1201" i="1" s="1"/>
  <c r="M1140" i="5" s="1"/>
  <c r="D1202" i="1"/>
  <c r="E1202" i="1" s="1"/>
  <c r="M1139" i="5" s="1"/>
  <c r="D1203" i="1"/>
  <c r="E1203" i="1" s="1"/>
  <c r="M1138" i="5" s="1"/>
  <c r="D1204" i="1"/>
  <c r="E1204" i="1" s="1"/>
  <c r="M1137" i="5" s="1"/>
  <c r="D1205" i="1"/>
  <c r="E1205" i="1" s="1"/>
  <c r="M1136" i="5" s="1"/>
  <c r="D1206" i="1"/>
  <c r="E1206" i="1" s="1"/>
  <c r="M1135" i="5" s="1"/>
  <c r="D1207" i="1"/>
  <c r="E1207" i="1" s="1"/>
  <c r="M1134" i="5" s="1"/>
  <c r="D1208" i="1"/>
  <c r="E1208" i="1" s="1"/>
  <c r="M1133" i="5" s="1"/>
  <c r="D1209" i="1"/>
  <c r="E1209" i="1" s="1"/>
  <c r="M1132" i="5" s="1"/>
  <c r="D1210" i="1"/>
  <c r="E1210" i="1" s="1"/>
  <c r="M1131" i="5" s="1"/>
  <c r="D1211" i="1"/>
  <c r="E1211" i="1" s="1"/>
  <c r="M1130" i="5" s="1"/>
  <c r="D1212" i="1"/>
  <c r="E1212" i="1" s="1"/>
  <c r="M1129" i="5" s="1"/>
  <c r="D1213" i="1"/>
  <c r="E1213" i="1" s="1"/>
  <c r="M1128" i="5" s="1"/>
  <c r="D1214" i="1"/>
  <c r="E1214" i="1" s="1"/>
  <c r="M1127" i="5" s="1"/>
  <c r="D1215" i="1"/>
  <c r="E1215" i="1" s="1"/>
  <c r="M1126" i="5" s="1"/>
  <c r="D1216" i="1"/>
  <c r="E1216" i="1" s="1"/>
  <c r="M1125" i="5" s="1"/>
  <c r="D1217" i="1"/>
  <c r="E1217" i="1" s="1"/>
  <c r="M1124" i="5" s="1"/>
  <c r="D1218" i="1"/>
  <c r="E1218" i="1" s="1"/>
  <c r="M1123" i="5" s="1"/>
  <c r="D1219" i="1"/>
  <c r="E1219" i="1" s="1"/>
  <c r="M1122" i="5" s="1"/>
  <c r="D1220" i="1"/>
  <c r="E1220" i="1" s="1"/>
  <c r="M1121" i="5" s="1"/>
  <c r="D1221" i="1"/>
  <c r="E1221" i="1" s="1"/>
  <c r="M1120" i="5" s="1"/>
  <c r="D1222" i="1"/>
  <c r="E1222" i="1" s="1"/>
  <c r="M1119" i="5" s="1"/>
  <c r="D1223" i="1"/>
  <c r="E1223" i="1" s="1"/>
  <c r="M1118" i="5" s="1"/>
  <c r="D1224" i="1"/>
  <c r="E1224" i="1" s="1"/>
  <c r="M1117" i="5" s="1"/>
  <c r="D1225" i="1"/>
  <c r="E1225" i="1" s="1"/>
  <c r="M1116" i="5" s="1"/>
  <c r="D1226" i="1"/>
  <c r="E1226" i="1" s="1"/>
  <c r="M1115" i="5" s="1"/>
  <c r="D1227" i="1"/>
  <c r="E1227" i="1" s="1"/>
  <c r="M1114" i="5" s="1"/>
  <c r="D1228" i="1"/>
  <c r="E1228" i="1" s="1"/>
  <c r="M1113" i="5" s="1"/>
  <c r="D1229" i="1"/>
  <c r="E1229" i="1" s="1"/>
  <c r="M1112" i="5" s="1"/>
  <c r="D1230" i="1"/>
  <c r="E1230" i="1" s="1"/>
  <c r="M1111" i="5" s="1"/>
  <c r="D1231" i="1"/>
  <c r="E1231" i="1" s="1"/>
  <c r="M1110" i="5" s="1"/>
  <c r="D1232" i="1"/>
  <c r="E1232" i="1" s="1"/>
  <c r="M1109" i="5" s="1"/>
  <c r="D1233" i="1"/>
  <c r="E1233" i="1" s="1"/>
  <c r="M1108" i="5" s="1"/>
  <c r="D1234" i="1"/>
  <c r="E1234" i="1" s="1"/>
  <c r="M1107" i="5" s="1"/>
  <c r="D1235" i="1"/>
  <c r="E1235" i="1" s="1"/>
  <c r="M1106" i="5" s="1"/>
  <c r="D1236" i="1"/>
  <c r="E1236" i="1" s="1"/>
  <c r="M1105" i="5" s="1"/>
  <c r="D1237" i="1"/>
  <c r="E1237" i="1" s="1"/>
  <c r="M1104" i="5" s="1"/>
  <c r="D1238" i="1"/>
  <c r="E1238" i="1" s="1"/>
  <c r="M1103" i="5" s="1"/>
  <c r="D1239" i="1"/>
  <c r="E1239" i="1" s="1"/>
  <c r="M1102" i="5" s="1"/>
  <c r="D1240" i="1"/>
  <c r="E1240" i="1" s="1"/>
  <c r="M1101" i="5" s="1"/>
  <c r="D1241" i="1"/>
  <c r="E1241" i="1" s="1"/>
  <c r="M1100" i="5" s="1"/>
  <c r="D1242" i="1"/>
  <c r="E1242" i="1" s="1"/>
  <c r="M1099" i="5" s="1"/>
  <c r="D1243" i="1"/>
  <c r="E1243" i="1" s="1"/>
  <c r="M1098" i="5" s="1"/>
  <c r="D1244" i="1"/>
  <c r="E1244" i="1" s="1"/>
  <c r="M1097" i="5" s="1"/>
  <c r="D1245" i="1"/>
  <c r="E1245" i="1" s="1"/>
  <c r="M1096" i="5" s="1"/>
  <c r="D1246" i="1"/>
  <c r="E1246" i="1" s="1"/>
  <c r="M1095" i="5" s="1"/>
  <c r="D1247" i="1"/>
  <c r="E1247" i="1" s="1"/>
  <c r="M1094" i="5" s="1"/>
  <c r="D1248" i="1"/>
  <c r="E1248" i="1" s="1"/>
  <c r="M1093" i="5" s="1"/>
  <c r="D1249" i="1"/>
  <c r="E1249" i="1" s="1"/>
  <c r="M1092" i="5" s="1"/>
  <c r="D1250" i="1"/>
  <c r="E1250" i="1" s="1"/>
  <c r="M1091" i="5" s="1"/>
  <c r="D1251" i="1"/>
  <c r="E1251" i="1" s="1"/>
  <c r="M1090" i="5" s="1"/>
  <c r="D1252" i="1"/>
  <c r="E1252" i="1" s="1"/>
  <c r="M1089" i="5" s="1"/>
  <c r="D1253" i="1"/>
  <c r="E1253" i="1" s="1"/>
  <c r="M1088" i="5" s="1"/>
  <c r="D1254" i="1"/>
  <c r="E1254" i="1" s="1"/>
  <c r="M1087" i="5" s="1"/>
  <c r="D1255" i="1"/>
  <c r="E1255" i="1" s="1"/>
  <c r="M1086" i="5" s="1"/>
  <c r="D1256" i="1"/>
  <c r="E1256" i="1" s="1"/>
  <c r="M1085" i="5" s="1"/>
  <c r="D1257" i="1"/>
  <c r="E1257" i="1" s="1"/>
  <c r="M1084" i="5" s="1"/>
  <c r="D1258" i="1"/>
  <c r="E1258" i="1" s="1"/>
  <c r="M1083" i="5" s="1"/>
  <c r="D1259" i="1"/>
  <c r="E1259" i="1" s="1"/>
  <c r="M1082" i="5" s="1"/>
  <c r="D1260" i="1"/>
  <c r="E1260" i="1" s="1"/>
  <c r="M1081" i="5" s="1"/>
  <c r="D1261" i="1"/>
  <c r="E1261" i="1" s="1"/>
  <c r="M1080" i="5" s="1"/>
  <c r="D1262" i="1"/>
  <c r="E1262" i="1" s="1"/>
  <c r="M1079" i="5" s="1"/>
  <c r="D1263" i="1"/>
  <c r="E1263" i="1" s="1"/>
  <c r="M1078" i="5" s="1"/>
  <c r="D1264" i="1"/>
  <c r="E1264" i="1" s="1"/>
  <c r="M1077" i="5" s="1"/>
  <c r="D1265" i="1"/>
  <c r="E1265" i="1" s="1"/>
  <c r="M1076" i="5" s="1"/>
  <c r="D1266" i="1"/>
  <c r="E1266" i="1" s="1"/>
  <c r="M1075" i="5" s="1"/>
  <c r="D1267" i="1"/>
  <c r="E1267" i="1" s="1"/>
  <c r="M1074" i="5" s="1"/>
  <c r="D1268" i="1"/>
  <c r="E1268" i="1" s="1"/>
  <c r="M1073" i="5" s="1"/>
  <c r="D1269" i="1"/>
  <c r="E1269" i="1" s="1"/>
  <c r="M1072" i="5" s="1"/>
  <c r="D1270" i="1"/>
  <c r="E1270" i="1" s="1"/>
  <c r="M1071" i="5" s="1"/>
  <c r="D1271" i="1"/>
  <c r="E1271" i="1" s="1"/>
  <c r="M1070" i="5" s="1"/>
  <c r="D1272" i="1"/>
  <c r="E1272" i="1" s="1"/>
  <c r="M1069" i="5" s="1"/>
  <c r="D1273" i="1"/>
  <c r="E1273" i="1" s="1"/>
  <c r="M1068" i="5" s="1"/>
  <c r="D1274" i="1"/>
  <c r="E1274" i="1" s="1"/>
  <c r="M1067" i="5" s="1"/>
  <c r="D1275" i="1"/>
  <c r="E1275" i="1" s="1"/>
  <c r="M1066" i="5" s="1"/>
  <c r="D1276" i="1"/>
  <c r="E1276" i="1" s="1"/>
  <c r="M1065" i="5" s="1"/>
  <c r="D1277" i="1"/>
  <c r="E1277" i="1" s="1"/>
  <c r="M1064" i="5" s="1"/>
  <c r="D1278" i="1"/>
  <c r="E1278" i="1" s="1"/>
  <c r="M1063" i="5" s="1"/>
  <c r="D1279" i="1"/>
  <c r="E1279" i="1" s="1"/>
  <c r="M1062" i="5" s="1"/>
  <c r="D1280" i="1"/>
  <c r="E1280" i="1" s="1"/>
  <c r="M1061" i="5" s="1"/>
  <c r="D1281" i="1"/>
  <c r="E1281" i="1" s="1"/>
  <c r="M1060" i="5" s="1"/>
  <c r="D1282" i="1"/>
  <c r="E1282" i="1" s="1"/>
  <c r="M1059" i="5" s="1"/>
  <c r="D1283" i="1"/>
  <c r="E1283" i="1" s="1"/>
  <c r="M1058" i="5" s="1"/>
  <c r="D1284" i="1"/>
  <c r="E1284" i="1" s="1"/>
  <c r="M1057" i="5" s="1"/>
  <c r="D1285" i="1"/>
  <c r="E1285" i="1" s="1"/>
  <c r="M1056" i="5" s="1"/>
  <c r="D1286" i="1"/>
  <c r="E1286" i="1" s="1"/>
  <c r="M1055" i="5" s="1"/>
  <c r="D1287" i="1"/>
  <c r="E1287" i="1" s="1"/>
  <c r="M1054" i="5" s="1"/>
  <c r="D1288" i="1"/>
  <c r="E1288" i="1" s="1"/>
  <c r="M1053" i="5" s="1"/>
  <c r="D1289" i="1"/>
  <c r="E1289" i="1" s="1"/>
  <c r="M1052" i="5" s="1"/>
  <c r="D1290" i="1"/>
  <c r="E1290" i="1" s="1"/>
  <c r="M1051" i="5" s="1"/>
  <c r="D1291" i="1"/>
  <c r="E1291" i="1" s="1"/>
  <c r="M1050" i="5" s="1"/>
  <c r="D1292" i="1"/>
  <c r="E1292" i="1" s="1"/>
  <c r="M1049" i="5" s="1"/>
  <c r="D1293" i="1"/>
  <c r="E1293" i="1" s="1"/>
  <c r="M1048" i="5" s="1"/>
  <c r="D1294" i="1"/>
  <c r="E1294" i="1" s="1"/>
  <c r="M1047" i="5" s="1"/>
  <c r="D1295" i="1"/>
  <c r="E1295" i="1" s="1"/>
  <c r="M1046" i="5" s="1"/>
  <c r="D1296" i="1"/>
  <c r="E1296" i="1" s="1"/>
  <c r="M1045" i="5" s="1"/>
  <c r="D1297" i="1"/>
  <c r="E1297" i="1" s="1"/>
  <c r="M1044" i="5" s="1"/>
  <c r="D1298" i="1"/>
  <c r="E1298" i="1" s="1"/>
  <c r="M1043" i="5" s="1"/>
  <c r="D1299" i="1"/>
  <c r="E1299" i="1" s="1"/>
  <c r="M1042" i="5" s="1"/>
  <c r="D1300" i="1"/>
  <c r="E1300" i="1" s="1"/>
  <c r="M1041" i="5" s="1"/>
  <c r="D1301" i="1"/>
  <c r="E1301" i="1" s="1"/>
  <c r="M1040" i="5" s="1"/>
  <c r="D1302" i="1"/>
  <c r="E1302" i="1" s="1"/>
  <c r="M1039" i="5" s="1"/>
  <c r="D1303" i="1"/>
  <c r="E1303" i="1" s="1"/>
  <c r="M1038" i="5" s="1"/>
  <c r="D1304" i="1"/>
  <c r="E1304" i="1" s="1"/>
  <c r="M1037" i="5" s="1"/>
  <c r="D1305" i="1"/>
  <c r="E1305" i="1" s="1"/>
  <c r="M1036" i="5" s="1"/>
  <c r="D1306" i="1"/>
  <c r="E1306" i="1" s="1"/>
  <c r="M1035" i="5" s="1"/>
  <c r="D1307" i="1"/>
  <c r="E1307" i="1" s="1"/>
  <c r="M1034" i="5" s="1"/>
  <c r="D1308" i="1"/>
  <c r="E1308" i="1" s="1"/>
  <c r="M1033" i="5" s="1"/>
  <c r="D1309" i="1"/>
  <c r="E1309" i="1" s="1"/>
  <c r="M1032" i="5" s="1"/>
  <c r="D1310" i="1"/>
  <c r="E1310" i="1" s="1"/>
  <c r="M1031" i="5" s="1"/>
  <c r="D1311" i="1"/>
  <c r="E1311" i="1" s="1"/>
  <c r="M1030" i="5" s="1"/>
  <c r="D1312" i="1"/>
  <c r="E1312" i="1" s="1"/>
  <c r="M1029" i="5" s="1"/>
  <c r="D1313" i="1"/>
  <c r="E1313" i="1" s="1"/>
  <c r="M1028" i="5" s="1"/>
  <c r="D1314" i="1"/>
  <c r="E1314" i="1" s="1"/>
  <c r="M1027" i="5" s="1"/>
  <c r="D1315" i="1"/>
  <c r="E1315" i="1" s="1"/>
  <c r="M1026" i="5" s="1"/>
  <c r="D1316" i="1"/>
  <c r="E1316" i="1" s="1"/>
  <c r="M1025" i="5" s="1"/>
  <c r="D1317" i="1"/>
  <c r="E1317" i="1" s="1"/>
  <c r="M1024" i="5" s="1"/>
  <c r="D1318" i="1"/>
  <c r="E1318" i="1" s="1"/>
  <c r="M1023" i="5" s="1"/>
  <c r="D1319" i="1"/>
  <c r="E1319" i="1" s="1"/>
  <c r="M1022" i="5" s="1"/>
  <c r="D1320" i="1"/>
  <c r="E1320" i="1" s="1"/>
  <c r="M1021" i="5" s="1"/>
  <c r="D1321" i="1"/>
  <c r="E1321" i="1" s="1"/>
  <c r="M1020" i="5" s="1"/>
  <c r="D1322" i="1"/>
  <c r="E1322" i="1" s="1"/>
  <c r="M1019" i="5" s="1"/>
  <c r="D1323" i="1"/>
  <c r="E1323" i="1" s="1"/>
  <c r="M1018" i="5" s="1"/>
  <c r="D1324" i="1"/>
  <c r="E1324" i="1" s="1"/>
  <c r="M1017" i="5" s="1"/>
  <c r="D1325" i="1"/>
  <c r="E1325" i="1" s="1"/>
  <c r="M1016" i="5" s="1"/>
  <c r="D1326" i="1"/>
  <c r="E1326" i="1" s="1"/>
  <c r="M1015" i="5" s="1"/>
  <c r="D1327" i="1"/>
  <c r="E1327" i="1" s="1"/>
  <c r="M1014" i="5" s="1"/>
  <c r="D1328" i="1"/>
  <c r="E1328" i="1" s="1"/>
  <c r="M1013" i="5" s="1"/>
  <c r="D1329" i="1"/>
  <c r="E1329" i="1" s="1"/>
  <c r="M1012" i="5" s="1"/>
  <c r="D1330" i="1"/>
  <c r="E1330" i="1" s="1"/>
  <c r="M1011" i="5" s="1"/>
  <c r="D1331" i="1"/>
  <c r="E1331" i="1" s="1"/>
  <c r="M1010" i="5" s="1"/>
  <c r="D1332" i="1"/>
  <c r="E1332" i="1" s="1"/>
  <c r="M1009" i="5" s="1"/>
  <c r="D1333" i="1"/>
  <c r="E1333" i="1" s="1"/>
  <c r="M1008" i="5" s="1"/>
  <c r="D1334" i="1"/>
  <c r="E1334" i="1" s="1"/>
  <c r="M1007" i="5" s="1"/>
  <c r="D1335" i="1"/>
  <c r="E1335" i="1" s="1"/>
  <c r="M1006" i="5" s="1"/>
  <c r="D1336" i="1"/>
  <c r="E1336" i="1" s="1"/>
  <c r="M1005" i="5" s="1"/>
  <c r="D1337" i="1"/>
  <c r="E1337" i="1" s="1"/>
  <c r="M1004" i="5" s="1"/>
  <c r="D1338" i="1"/>
  <c r="E1338" i="1" s="1"/>
  <c r="M1003" i="5" s="1"/>
  <c r="D1339" i="1"/>
  <c r="E1339" i="1" s="1"/>
  <c r="M1002" i="5" s="1"/>
  <c r="D1340" i="1"/>
  <c r="E1340" i="1" s="1"/>
  <c r="M1001" i="5" s="1"/>
  <c r="D1341" i="1"/>
  <c r="E1341" i="1" s="1"/>
  <c r="M1000" i="5" s="1"/>
  <c r="D1342" i="1"/>
  <c r="E1342" i="1" s="1"/>
  <c r="M999" i="5" s="1"/>
  <c r="D1343" i="1"/>
  <c r="E1343" i="1" s="1"/>
  <c r="M998" i="5" s="1"/>
  <c r="D1344" i="1"/>
  <c r="E1344" i="1" s="1"/>
  <c r="M997" i="5" s="1"/>
  <c r="D1345" i="1"/>
  <c r="E1345" i="1" s="1"/>
  <c r="M996" i="5" s="1"/>
  <c r="D1346" i="1"/>
  <c r="E1346" i="1" s="1"/>
  <c r="M995" i="5" s="1"/>
  <c r="D1347" i="1"/>
  <c r="E1347" i="1" s="1"/>
  <c r="M994" i="5" s="1"/>
  <c r="D1348" i="1"/>
  <c r="E1348" i="1" s="1"/>
  <c r="M993" i="5" s="1"/>
  <c r="D1349" i="1"/>
  <c r="E1349" i="1" s="1"/>
  <c r="M992" i="5" s="1"/>
  <c r="D1350" i="1"/>
  <c r="E1350" i="1" s="1"/>
  <c r="M991" i="5" s="1"/>
  <c r="D1351" i="1"/>
  <c r="E1351" i="1" s="1"/>
  <c r="M990" i="5" s="1"/>
  <c r="D1352" i="1"/>
  <c r="E1352" i="1" s="1"/>
  <c r="M989" i="5" s="1"/>
  <c r="D1353" i="1"/>
  <c r="E1353" i="1" s="1"/>
  <c r="M988" i="5" s="1"/>
  <c r="D1354" i="1"/>
  <c r="E1354" i="1" s="1"/>
  <c r="M987" i="5" s="1"/>
  <c r="D1355" i="1"/>
  <c r="E1355" i="1" s="1"/>
  <c r="M986" i="5" s="1"/>
  <c r="D1356" i="1"/>
  <c r="E1356" i="1" s="1"/>
  <c r="M985" i="5" s="1"/>
  <c r="D1357" i="1"/>
  <c r="E1357" i="1" s="1"/>
  <c r="M984" i="5" s="1"/>
  <c r="D1358" i="1"/>
  <c r="E1358" i="1" s="1"/>
  <c r="M983" i="5" s="1"/>
  <c r="D1359" i="1"/>
  <c r="E1359" i="1" s="1"/>
  <c r="M982" i="5" s="1"/>
  <c r="D1360" i="1"/>
  <c r="E1360" i="1" s="1"/>
  <c r="M981" i="5" s="1"/>
  <c r="D1361" i="1"/>
  <c r="E1361" i="1" s="1"/>
  <c r="M980" i="5" s="1"/>
  <c r="D1362" i="1"/>
  <c r="E1362" i="1" s="1"/>
  <c r="M979" i="5" s="1"/>
  <c r="D1363" i="1"/>
  <c r="E1363" i="1" s="1"/>
  <c r="M978" i="5" s="1"/>
  <c r="D1364" i="1"/>
  <c r="E1364" i="1" s="1"/>
  <c r="M977" i="5" s="1"/>
  <c r="D1365" i="1"/>
  <c r="E1365" i="1" s="1"/>
  <c r="M976" i="5" s="1"/>
  <c r="D1366" i="1"/>
  <c r="E1366" i="1" s="1"/>
  <c r="M975" i="5" s="1"/>
  <c r="D1367" i="1"/>
  <c r="E1367" i="1" s="1"/>
  <c r="M974" i="5" s="1"/>
  <c r="D1368" i="1"/>
  <c r="E1368" i="1" s="1"/>
  <c r="M973" i="5" s="1"/>
  <c r="D1369" i="1"/>
  <c r="E1369" i="1" s="1"/>
  <c r="M972" i="5" s="1"/>
  <c r="D1370" i="1"/>
  <c r="E1370" i="1" s="1"/>
  <c r="M971" i="5" s="1"/>
  <c r="D1371" i="1"/>
  <c r="E1371" i="1" s="1"/>
  <c r="M970" i="5" s="1"/>
  <c r="D1372" i="1"/>
  <c r="E1372" i="1" s="1"/>
  <c r="M969" i="5" s="1"/>
  <c r="D1373" i="1"/>
  <c r="E1373" i="1" s="1"/>
  <c r="M968" i="5" s="1"/>
  <c r="D1374" i="1"/>
  <c r="E1374" i="1" s="1"/>
  <c r="M967" i="5" s="1"/>
  <c r="D1375" i="1"/>
  <c r="E1375" i="1" s="1"/>
  <c r="M966" i="5" s="1"/>
  <c r="D1376" i="1"/>
  <c r="E1376" i="1" s="1"/>
  <c r="M965" i="5" s="1"/>
  <c r="D1377" i="1"/>
  <c r="E1377" i="1" s="1"/>
  <c r="M964" i="5" s="1"/>
  <c r="D1378" i="1"/>
  <c r="E1378" i="1" s="1"/>
  <c r="M963" i="5" s="1"/>
  <c r="D1379" i="1"/>
  <c r="E1379" i="1" s="1"/>
  <c r="M962" i="5" s="1"/>
  <c r="D1380" i="1"/>
  <c r="E1380" i="1" s="1"/>
  <c r="M961" i="5" s="1"/>
  <c r="D1381" i="1"/>
  <c r="E1381" i="1" s="1"/>
  <c r="M960" i="5" s="1"/>
  <c r="D1382" i="1"/>
  <c r="E1382" i="1" s="1"/>
  <c r="M959" i="5" s="1"/>
  <c r="D1383" i="1"/>
  <c r="E1383" i="1" s="1"/>
  <c r="M958" i="5" s="1"/>
  <c r="D1384" i="1"/>
  <c r="E1384" i="1" s="1"/>
  <c r="M957" i="5" s="1"/>
  <c r="D1385" i="1"/>
  <c r="E1385" i="1" s="1"/>
  <c r="M956" i="5" s="1"/>
  <c r="D1386" i="1"/>
  <c r="E1386" i="1" s="1"/>
  <c r="M955" i="5" s="1"/>
  <c r="D1387" i="1"/>
  <c r="E1387" i="1" s="1"/>
  <c r="M954" i="5" s="1"/>
  <c r="D1388" i="1"/>
  <c r="E1388" i="1" s="1"/>
  <c r="M953" i="5" s="1"/>
  <c r="D1389" i="1"/>
  <c r="E1389" i="1" s="1"/>
  <c r="M952" i="5" s="1"/>
  <c r="D1390" i="1"/>
  <c r="E1390" i="1" s="1"/>
  <c r="M951" i="5" s="1"/>
  <c r="D1391" i="1"/>
  <c r="E1391" i="1" s="1"/>
  <c r="M950" i="5" s="1"/>
  <c r="D1392" i="1"/>
  <c r="E1392" i="1" s="1"/>
  <c r="M949" i="5" s="1"/>
  <c r="D1393" i="1"/>
  <c r="E1393" i="1" s="1"/>
  <c r="M948" i="5" s="1"/>
  <c r="D1394" i="1"/>
  <c r="E1394" i="1" s="1"/>
  <c r="M947" i="5" s="1"/>
  <c r="D1395" i="1"/>
  <c r="E1395" i="1" s="1"/>
  <c r="M946" i="5" s="1"/>
  <c r="D1396" i="1"/>
  <c r="E1396" i="1" s="1"/>
  <c r="M945" i="5" s="1"/>
  <c r="D1397" i="1"/>
  <c r="E1397" i="1" s="1"/>
  <c r="M944" i="5" s="1"/>
  <c r="D1398" i="1"/>
  <c r="E1398" i="1" s="1"/>
  <c r="M943" i="5" s="1"/>
  <c r="D1399" i="1"/>
  <c r="E1399" i="1" s="1"/>
  <c r="M942" i="5" s="1"/>
  <c r="D1400" i="1"/>
  <c r="E1400" i="1" s="1"/>
  <c r="M941" i="5" s="1"/>
  <c r="D1401" i="1"/>
  <c r="E1401" i="1" s="1"/>
  <c r="M940" i="5" s="1"/>
  <c r="D1402" i="1"/>
  <c r="E1402" i="1" s="1"/>
  <c r="M939" i="5" s="1"/>
  <c r="D1403" i="1"/>
  <c r="E1403" i="1" s="1"/>
  <c r="M938" i="5" s="1"/>
  <c r="D1404" i="1"/>
  <c r="E1404" i="1" s="1"/>
  <c r="M937" i="5" s="1"/>
  <c r="D1405" i="1"/>
  <c r="E1405" i="1" s="1"/>
  <c r="M936" i="5" s="1"/>
  <c r="D1406" i="1"/>
  <c r="E1406" i="1" s="1"/>
  <c r="M935" i="5" s="1"/>
  <c r="D1407" i="1"/>
  <c r="E1407" i="1" s="1"/>
  <c r="M934" i="5" s="1"/>
  <c r="D1408" i="1"/>
  <c r="E1408" i="1" s="1"/>
  <c r="M933" i="5" s="1"/>
  <c r="D1409" i="1"/>
  <c r="E1409" i="1" s="1"/>
  <c r="M932" i="5" s="1"/>
  <c r="D1410" i="1"/>
  <c r="E1410" i="1" s="1"/>
  <c r="M931" i="5" s="1"/>
  <c r="D1411" i="1"/>
  <c r="E1411" i="1" s="1"/>
  <c r="M930" i="5" s="1"/>
  <c r="D1412" i="1"/>
  <c r="E1412" i="1" s="1"/>
  <c r="M929" i="5" s="1"/>
  <c r="D1413" i="1"/>
  <c r="E1413" i="1" s="1"/>
  <c r="M928" i="5" s="1"/>
  <c r="D1414" i="1"/>
  <c r="E1414" i="1" s="1"/>
  <c r="M927" i="5" s="1"/>
  <c r="D1415" i="1"/>
  <c r="E1415" i="1" s="1"/>
  <c r="M926" i="5" s="1"/>
  <c r="D1416" i="1"/>
  <c r="E1416" i="1" s="1"/>
  <c r="M925" i="5" s="1"/>
  <c r="D1417" i="1"/>
  <c r="E1417" i="1" s="1"/>
  <c r="M924" i="5" s="1"/>
  <c r="D1418" i="1"/>
  <c r="E1418" i="1" s="1"/>
  <c r="M923" i="5" s="1"/>
  <c r="D1419" i="1"/>
  <c r="E1419" i="1" s="1"/>
  <c r="M922" i="5" s="1"/>
  <c r="D1420" i="1"/>
  <c r="E1420" i="1" s="1"/>
  <c r="M921" i="5" s="1"/>
  <c r="D1421" i="1"/>
  <c r="E1421" i="1" s="1"/>
  <c r="M920" i="5" s="1"/>
  <c r="D1422" i="1"/>
  <c r="E1422" i="1" s="1"/>
  <c r="M919" i="5" s="1"/>
  <c r="D1423" i="1"/>
  <c r="E1423" i="1" s="1"/>
  <c r="M918" i="5" s="1"/>
  <c r="D1424" i="1"/>
  <c r="E1424" i="1" s="1"/>
  <c r="M917" i="5" s="1"/>
  <c r="D1425" i="1"/>
  <c r="E1425" i="1" s="1"/>
  <c r="M916" i="5" s="1"/>
  <c r="D1426" i="1"/>
  <c r="E1426" i="1" s="1"/>
  <c r="M915" i="5" s="1"/>
  <c r="D1427" i="1"/>
  <c r="E1427" i="1" s="1"/>
  <c r="M914" i="5" s="1"/>
  <c r="D1428" i="1"/>
  <c r="E1428" i="1" s="1"/>
  <c r="M913" i="5" s="1"/>
  <c r="D1429" i="1"/>
  <c r="E1429" i="1" s="1"/>
  <c r="M912" i="5" s="1"/>
  <c r="D1430" i="1"/>
  <c r="E1430" i="1" s="1"/>
  <c r="M911" i="5" s="1"/>
  <c r="D1431" i="1"/>
  <c r="E1431" i="1" s="1"/>
  <c r="M910" i="5" s="1"/>
  <c r="D1432" i="1"/>
  <c r="E1432" i="1" s="1"/>
  <c r="M909" i="5" s="1"/>
  <c r="D1433" i="1"/>
  <c r="E1433" i="1" s="1"/>
  <c r="M908" i="5" s="1"/>
  <c r="D1434" i="1"/>
  <c r="E1434" i="1" s="1"/>
  <c r="M907" i="5" s="1"/>
  <c r="D1435" i="1"/>
  <c r="E1435" i="1" s="1"/>
  <c r="M906" i="5" s="1"/>
  <c r="D1436" i="1"/>
  <c r="E1436" i="1" s="1"/>
  <c r="M905" i="5" s="1"/>
  <c r="D1437" i="1"/>
  <c r="E1437" i="1" s="1"/>
  <c r="M904" i="5" s="1"/>
  <c r="D1438" i="1"/>
  <c r="E1438" i="1" s="1"/>
  <c r="M903" i="5" s="1"/>
  <c r="D1439" i="1"/>
  <c r="E1439" i="1" s="1"/>
  <c r="M902" i="5" s="1"/>
  <c r="D1440" i="1"/>
  <c r="E1440" i="1" s="1"/>
  <c r="M901" i="5" s="1"/>
  <c r="D1441" i="1"/>
  <c r="E1441" i="1" s="1"/>
  <c r="M900" i="5" s="1"/>
  <c r="D1442" i="1"/>
  <c r="E1442" i="1" s="1"/>
  <c r="M899" i="5" s="1"/>
  <c r="D1443" i="1"/>
  <c r="E1443" i="1" s="1"/>
  <c r="M898" i="5" s="1"/>
  <c r="D1444" i="1"/>
  <c r="E1444" i="1" s="1"/>
  <c r="M897" i="5" s="1"/>
  <c r="D1445" i="1"/>
  <c r="E1445" i="1" s="1"/>
  <c r="M896" i="5" s="1"/>
  <c r="D1446" i="1"/>
  <c r="E1446" i="1" s="1"/>
  <c r="M895" i="5" s="1"/>
  <c r="D1447" i="1"/>
  <c r="E1447" i="1" s="1"/>
  <c r="M894" i="5" s="1"/>
  <c r="D1448" i="1"/>
  <c r="E1448" i="1" s="1"/>
  <c r="M893" i="5" s="1"/>
  <c r="D1449" i="1"/>
  <c r="E1449" i="1" s="1"/>
  <c r="M892" i="5" s="1"/>
  <c r="D1450" i="1"/>
  <c r="E1450" i="1" s="1"/>
  <c r="M891" i="5" s="1"/>
  <c r="D1451" i="1"/>
  <c r="E1451" i="1" s="1"/>
  <c r="M890" i="5" s="1"/>
  <c r="D1452" i="1"/>
  <c r="E1452" i="1" s="1"/>
  <c r="M889" i="5" s="1"/>
  <c r="D1453" i="1"/>
  <c r="E1453" i="1" s="1"/>
  <c r="M888" i="5" s="1"/>
  <c r="D1454" i="1"/>
  <c r="E1454" i="1" s="1"/>
  <c r="M887" i="5" s="1"/>
  <c r="D1455" i="1"/>
  <c r="E1455" i="1" s="1"/>
  <c r="M886" i="5" s="1"/>
  <c r="D1456" i="1"/>
  <c r="E1456" i="1" s="1"/>
  <c r="M885" i="5" s="1"/>
  <c r="D1457" i="1"/>
  <c r="E1457" i="1" s="1"/>
  <c r="M884" i="5" s="1"/>
  <c r="D1458" i="1"/>
  <c r="E1458" i="1" s="1"/>
  <c r="M883" i="5" s="1"/>
  <c r="D1459" i="1"/>
  <c r="E1459" i="1" s="1"/>
  <c r="M882" i="5" s="1"/>
  <c r="D1460" i="1"/>
  <c r="E1460" i="1" s="1"/>
  <c r="M881" i="5" s="1"/>
  <c r="D1461" i="1"/>
  <c r="E1461" i="1" s="1"/>
  <c r="M880" i="5" s="1"/>
  <c r="D1462" i="1"/>
  <c r="E1462" i="1" s="1"/>
  <c r="M879" i="5" s="1"/>
  <c r="D1463" i="1"/>
  <c r="E1463" i="1" s="1"/>
  <c r="M878" i="5" s="1"/>
  <c r="D1464" i="1"/>
  <c r="E1464" i="1" s="1"/>
  <c r="M877" i="5" s="1"/>
  <c r="D1465" i="1"/>
  <c r="E1465" i="1" s="1"/>
  <c r="M876" i="5" s="1"/>
  <c r="D1466" i="1"/>
  <c r="E1466" i="1" s="1"/>
  <c r="M875" i="5" s="1"/>
  <c r="D1467" i="1"/>
  <c r="E1467" i="1" s="1"/>
  <c r="M874" i="5" s="1"/>
  <c r="D1468" i="1"/>
  <c r="E1468" i="1" s="1"/>
  <c r="M873" i="5" s="1"/>
  <c r="D1469" i="1"/>
  <c r="E1469" i="1" s="1"/>
  <c r="M872" i="5" s="1"/>
  <c r="D1470" i="1"/>
  <c r="E1470" i="1" s="1"/>
  <c r="M871" i="5" s="1"/>
  <c r="D1471" i="1"/>
  <c r="E1471" i="1" s="1"/>
  <c r="M870" i="5" s="1"/>
  <c r="D1472" i="1"/>
  <c r="E1472" i="1" s="1"/>
  <c r="M869" i="5" s="1"/>
  <c r="D1473" i="1"/>
  <c r="E1473" i="1" s="1"/>
  <c r="M868" i="5" s="1"/>
  <c r="D1474" i="1"/>
  <c r="E1474" i="1" s="1"/>
  <c r="M867" i="5" s="1"/>
  <c r="D1475" i="1"/>
  <c r="E1475" i="1" s="1"/>
  <c r="M866" i="5" s="1"/>
  <c r="D1476" i="1"/>
  <c r="E1476" i="1" s="1"/>
  <c r="M865" i="5" s="1"/>
  <c r="D1477" i="1"/>
  <c r="E1477" i="1" s="1"/>
  <c r="M864" i="5" s="1"/>
  <c r="D1478" i="1"/>
  <c r="E1478" i="1" s="1"/>
  <c r="M863" i="5" s="1"/>
  <c r="D1479" i="1"/>
  <c r="E1479" i="1" s="1"/>
  <c r="M862" i="5" s="1"/>
  <c r="D1480" i="1"/>
  <c r="E1480" i="1" s="1"/>
  <c r="M861" i="5" s="1"/>
  <c r="D1481" i="1"/>
  <c r="E1481" i="1" s="1"/>
  <c r="M860" i="5" s="1"/>
  <c r="D1482" i="1"/>
  <c r="E1482" i="1" s="1"/>
  <c r="M859" i="5" s="1"/>
  <c r="D1483" i="1"/>
  <c r="E1483" i="1" s="1"/>
  <c r="M858" i="5" s="1"/>
  <c r="D1484" i="1"/>
  <c r="E1484" i="1" s="1"/>
  <c r="M857" i="5" s="1"/>
  <c r="D1485" i="1"/>
  <c r="E1485" i="1" s="1"/>
  <c r="M856" i="5" s="1"/>
  <c r="D1486" i="1"/>
  <c r="E1486" i="1" s="1"/>
  <c r="M855" i="5" s="1"/>
  <c r="D1487" i="1"/>
  <c r="E1487" i="1" s="1"/>
  <c r="M854" i="5" s="1"/>
  <c r="D1488" i="1"/>
  <c r="E1488" i="1" s="1"/>
  <c r="M853" i="5" s="1"/>
  <c r="D1489" i="1"/>
  <c r="E1489" i="1" s="1"/>
  <c r="M852" i="5" s="1"/>
  <c r="D1490" i="1"/>
  <c r="E1490" i="1" s="1"/>
  <c r="M851" i="5" s="1"/>
  <c r="D1491" i="1"/>
  <c r="E1491" i="1" s="1"/>
  <c r="M850" i="5" s="1"/>
  <c r="D1492" i="1"/>
  <c r="E1492" i="1" s="1"/>
  <c r="M849" i="5" s="1"/>
  <c r="D1493" i="1"/>
  <c r="E1493" i="1" s="1"/>
  <c r="M848" i="5" s="1"/>
  <c r="D1494" i="1"/>
  <c r="E1494" i="1" s="1"/>
  <c r="M847" i="5" s="1"/>
  <c r="D1495" i="1"/>
  <c r="E1495" i="1" s="1"/>
  <c r="M846" i="5" s="1"/>
  <c r="D1496" i="1"/>
  <c r="E1496" i="1" s="1"/>
  <c r="M845" i="5" s="1"/>
  <c r="D1497" i="1"/>
  <c r="E1497" i="1" s="1"/>
  <c r="M844" i="5" s="1"/>
  <c r="D1498" i="1"/>
  <c r="E1498" i="1" s="1"/>
  <c r="M843" i="5" s="1"/>
  <c r="D1499" i="1"/>
  <c r="E1499" i="1" s="1"/>
  <c r="M842" i="5" s="1"/>
  <c r="D1500" i="1"/>
  <c r="E1500" i="1" s="1"/>
  <c r="M841" i="5" s="1"/>
  <c r="D1501" i="1"/>
  <c r="E1501" i="1" s="1"/>
  <c r="M840" i="5" s="1"/>
  <c r="D1502" i="1"/>
  <c r="E1502" i="1" s="1"/>
  <c r="M839" i="5" s="1"/>
  <c r="D1503" i="1"/>
  <c r="E1503" i="1" s="1"/>
  <c r="M838" i="5" s="1"/>
  <c r="D1504" i="1"/>
  <c r="E1504" i="1" s="1"/>
  <c r="M837" i="5" s="1"/>
  <c r="D1505" i="1"/>
  <c r="E1505" i="1" s="1"/>
  <c r="M836" i="5" s="1"/>
  <c r="D1506" i="1"/>
  <c r="E1506" i="1" s="1"/>
  <c r="M835" i="5" s="1"/>
  <c r="D1507" i="1"/>
  <c r="E1507" i="1" s="1"/>
  <c r="M834" i="5" s="1"/>
  <c r="D1508" i="1"/>
  <c r="E1508" i="1" s="1"/>
  <c r="M833" i="5" s="1"/>
  <c r="D1509" i="1"/>
  <c r="E1509" i="1" s="1"/>
  <c r="M832" i="5" s="1"/>
  <c r="D1510" i="1"/>
  <c r="E1510" i="1" s="1"/>
  <c r="M831" i="5" s="1"/>
  <c r="D1511" i="1"/>
  <c r="E1511" i="1" s="1"/>
  <c r="M830" i="5" s="1"/>
  <c r="D1512" i="1"/>
  <c r="E1512" i="1" s="1"/>
  <c r="M829" i="5" s="1"/>
  <c r="D1513" i="1"/>
  <c r="E1513" i="1" s="1"/>
  <c r="M828" i="5" s="1"/>
  <c r="D1514" i="1"/>
  <c r="E1514" i="1" s="1"/>
  <c r="M827" i="5" s="1"/>
  <c r="D1515" i="1"/>
  <c r="E1515" i="1" s="1"/>
  <c r="M826" i="5" s="1"/>
  <c r="D1516" i="1"/>
  <c r="E1516" i="1" s="1"/>
  <c r="M825" i="5" s="1"/>
  <c r="D1517" i="1"/>
  <c r="E1517" i="1" s="1"/>
  <c r="M824" i="5" s="1"/>
  <c r="D1518" i="1"/>
  <c r="E1518" i="1" s="1"/>
  <c r="M823" i="5" s="1"/>
  <c r="D1519" i="1"/>
  <c r="E1519" i="1" s="1"/>
  <c r="M822" i="5" s="1"/>
  <c r="D1520" i="1"/>
  <c r="E1520" i="1" s="1"/>
  <c r="M821" i="5" s="1"/>
  <c r="D1521" i="1"/>
  <c r="E1521" i="1" s="1"/>
  <c r="M820" i="5" s="1"/>
  <c r="D1522" i="1"/>
  <c r="E1522" i="1" s="1"/>
  <c r="M819" i="5" s="1"/>
  <c r="D1523" i="1"/>
  <c r="E1523" i="1" s="1"/>
  <c r="M818" i="5" s="1"/>
  <c r="D1524" i="1"/>
  <c r="E1524" i="1" s="1"/>
  <c r="M817" i="5" s="1"/>
  <c r="D1525" i="1"/>
  <c r="E1525" i="1" s="1"/>
  <c r="M816" i="5" s="1"/>
  <c r="D1526" i="1"/>
  <c r="E1526" i="1" s="1"/>
  <c r="M815" i="5" s="1"/>
  <c r="D1527" i="1"/>
  <c r="E1527" i="1" s="1"/>
  <c r="M814" i="5" s="1"/>
  <c r="D1528" i="1"/>
  <c r="E1528" i="1" s="1"/>
  <c r="M813" i="5" s="1"/>
  <c r="D1529" i="1"/>
  <c r="E1529" i="1" s="1"/>
  <c r="M812" i="5" s="1"/>
  <c r="D1530" i="1"/>
  <c r="E1530" i="1" s="1"/>
  <c r="M811" i="5" s="1"/>
  <c r="D1531" i="1"/>
  <c r="E1531" i="1" s="1"/>
  <c r="M810" i="5" s="1"/>
  <c r="D1532" i="1"/>
  <c r="E1532" i="1" s="1"/>
  <c r="M809" i="5" s="1"/>
  <c r="D1533" i="1"/>
  <c r="E1533" i="1" s="1"/>
  <c r="M808" i="5" s="1"/>
  <c r="D1534" i="1"/>
  <c r="E1534" i="1" s="1"/>
  <c r="M807" i="5" s="1"/>
  <c r="D1535" i="1"/>
  <c r="E1535" i="1" s="1"/>
  <c r="M806" i="5" s="1"/>
  <c r="D1536" i="1"/>
  <c r="E1536" i="1" s="1"/>
  <c r="M805" i="5" s="1"/>
  <c r="D1537" i="1"/>
  <c r="E1537" i="1" s="1"/>
  <c r="M804" i="5" s="1"/>
  <c r="D1538" i="1"/>
  <c r="E1538" i="1" s="1"/>
  <c r="M803" i="5" s="1"/>
  <c r="D1539" i="1"/>
  <c r="E1539" i="1" s="1"/>
  <c r="M802" i="5" s="1"/>
  <c r="D1540" i="1"/>
  <c r="E1540" i="1" s="1"/>
  <c r="M801" i="5" s="1"/>
  <c r="D1541" i="1"/>
  <c r="E1541" i="1" s="1"/>
  <c r="M800" i="5" s="1"/>
  <c r="D1542" i="1"/>
  <c r="E1542" i="1" s="1"/>
  <c r="M799" i="5" s="1"/>
  <c r="D1543" i="1"/>
  <c r="E1543" i="1" s="1"/>
  <c r="M798" i="5" s="1"/>
  <c r="D1544" i="1"/>
  <c r="E1544" i="1" s="1"/>
  <c r="M797" i="5" s="1"/>
  <c r="D1545" i="1"/>
  <c r="E1545" i="1" s="1"/>
  <c r="M796" i="5" s="1"/>
  <c r="D1546" i="1"/>
  <c r="E1546" i="1" s="1"/>
  <c r="M795" i="5" s="1"/>
  <c r="D1547" i="1"/>
  <c r="E1547" i="1" s="1"/>
  <c r="M794" i="5" s="1"/>
  <c r="D1548" i="1"/>
  <c r="E1548" i="1" s="1"/>
  <c r="M793" i="5" s="1"/>
  <c r="D1549" i="1"/>
  <c r="E1549" i="1" s="1"/>
  <c r="M792" i="5" s="1"/>
  <c r="D1550" i="1"/>
  <c r="E1550" i="1" s="1"/>
  <c r="M791" i="5" s="1"/>
  <c r="D1551" i="1"/>
  <c r="E1551" i="1" s="1"/>
  <c r="M790" i="5" s="1"/>
  <c r="D1552" i="1"/>
  <c r="E1552" i="1" s="1"/>
  <c r="M789" i="5" s="1"/>
  <c r="D1553" i="1"/>
  <c r="E1553" i="1" s="1"/>
  <c r="M788" i="5" s="1"/>
  <c r="D1554" i="1"/>
  <c r="E1554" i="1" s="1"/>
  <c r="M787" i="5" s="1"/>
  <c r="D1555" i="1"/>
  <c r="E1555" i="1" s="1"/>
  <c r="M786" i="5" s="1"/>
  <c r="D1556" i="1"/>
  <c r="E1556" i="1" s="1"/>
  <c r="M785" i="5" s="1"/>
  <c r="D1557" i="1"/>
  <c r="E1557" i="1" s="1"/>
  <c r="M784" i="5" s="1"/>
  <c r="D1558" i="1"/>
  <c r="E1558" i="1" s="1"/>
  <c r="M783" i="5" s="1"/>
  <c r="D1559" i="1"/>
  <c r="E1559" i="1" s="1"/>
  <c r="M782" i="5" s="1"/>
  <c r="D1560" i="1"/>
  <c r="E1560" i="1" s="1"/>
  <c r="M781" i="5" s="1"/>
  <c r="D1561" i="1"/>
  <c r="E1561" i="1" s="1"/>
  <c r="M780" i="5" s="1"/>
  <c r="D1562" i="1"/>
  <c r="E1562" i="1" s="1"/>
  <c r="M779" i="5" s="1"/>
  <c r="D1563" i="1"/>
  <c r="E1563" i="1" s="1"/>
  <c r="M778" i="5" s="1"/>
  <c r="D1564" i="1"/>
  <c r="E1564" i="1" s="1"/>
  <c r="M777" i="5" s="1"/>
  <c r="D1565" i="1"/>
  <c r="E1565" i="1" s="1"/>
  <c r="M776" i="5" s="1"/>
  <c r="D1566" i="1"/>
  <c r="E1566" i="1" s="1"/>
  <c r="M775" i="5" s="1"/>
  <c r="D1567" i="1"/>
  <c r="E1567" i="1" s="1"/>
  <c r="M774" i="5" s="1"/>
  <c r="D1568" i="1"/>
  <c r="E1568" i="1" s="1"/>
  <c r="M773" i="5" s="1"/>
  <c r="D1569" i="1"/>
  <c r="E1569" i="1" s="1"/>
  <c r="M772" i="5" s="1"/>
  <c r="D1570" i="1"/>
  <c r="E1570" i="1" s="1"/>
  <c r="M771" i="5" s="1"/>
  <c r="D1571" i="1"/>
  <c r="E1571" i="1" s="1"/>
  <c r="M770" i="5" s="1"/>
  <c r="D1572" i="1"/>
  <c r="E1572" i="1" s="1"/>
  <c r="M769" i="5" s="1"/>
  <c r="D1573" i="1"/>
  <c r="E1573" i="1" s="1"/>
  <c r="M768" i="5" s="1"/>
  <c r="D1574" i="1"/>
  <c r="E1574" i="1" s="1"/>
  <c r="M767" i="5" s="1"/>
  <c r="D1575" i="1"/>
  <c r="E1575" i="1" s="1"/>
  <c r="M766" i="5" s="1"/>
  <c r="D1576" i="1"/>
  <c r="E1576" i="1" s="1"/>
  <c r="M765" i="5" s="1"/>
  <c r="D1577" i="1"/>
  <c r="E1577" i="1" s="1"/>
  <c r="M764" i="5" s="1"/>
  <c r="D1578" i="1"/>
  <c r="E1578" i="1" s="1"/>
  <c r="M763" i="5" s="1"/>
  <c r="D1579" i="1"/>
  <c r="E1579" i="1" s="1"/>
  <c r="M762" i="5" s="1"/>
  <c r="D1580" i="1"/>
  <c r="E1580" i="1" s="1"/>
  <c r="M761" i="5" s="1"/>
  <c r="D1581" i="1"/>
  <c r="E1581" i="1" s="1"/>
  <c r="M760" i="5" s="1"/>
  <c r="D1582" i="1"/>
  <c r="E1582" i="1" s="1"/>
  <c r="M759" i="5" s="1"/>
  <c r="D1583" i="1"/>
  <c r="E1583" i="1" s="1"/>
  <c r="M758" i="5" s="1"/>
  <c r="D1584" i="1"/>
  <c r="E1584" i="1" s="1"/>
  <c r="M757" i="5" s="1"/>
  <c r="D1585" i="1"/>
  <c r="E1585" i="1" s="1"/>
  <c r="M756" i="5" s="1"/>
  <c r="D1586" i="1"/>
  <c r="E1586" i="1" s="1"/>
  <c r="M755" i="5" s="1"/>
  <c r="D1587" i="1"/>
  <c r="E1587" i="1" s="1"/>
  <c r="M754" i="5" s="1"/>
  <c r="D1588" i="1"/>
  <c r="E1588" i="1" s="1"/>
  <c r="M753" i="5" s="1"/>
  <c r="D1589" i="1"/>
  <c r="E1589" i="1" s="1"/>
  <c r="M752" i="5" s="1"/>
  <c r="D1590" i="1"/>
  <c r="E1590" i="1" s="1"/>
  <c r="M751" i="5" s="1"/>
  <c r="D1591" i="1"/>
  <c r="E1591" i="1" s="1"/>
  <c r="M750" i="5" s="1"/>
  <c r="D1592" i="1"/>
  <c r="E1592" i="1" s="1"/>
  <c r="M749" i="5" s="1"/>
  <c r="D1593" i="1"/>
  <c r="E1593" i="1" s="1"/>
  <c r="M748" i="5" s="1"/>
  <c r="D1594" i="1"/>
  <c r="E1594" i="1" s="1"/>
  <c r="M747" i="5" s="1"/>
  <c r="D1595" i="1"/>
  <c r="E1595" i="1" s="1"/>
  <c r="M746" i="5" s="1"/>
  <c r="D1596" i="1"/>
  <c r="E1596" i="1" s="1"/>
  <c r="M745" i="5" s="1"/>
  <c r="D1597" i="1"/>
  <c r="E1597" i="1" s="1"/>
  <c r="M744" i="5" s="1"/>
  <c r="D1598" i="1"/>
  <c r="E1598" i="1" s="1"/>
  <c r="M743" i="5" s="1"/>
  <c r="D1599" i="1"/>
  <c r="E1599" i="1" s="1"/>
  <c r="M742" i="5" s="1"/>
  <c r="D1600" i="1"/>
  <c r="E1600" i="1" s="1"/>
  <c r="M741" i="5" s="1"/>
  <c r="D1601" i="1"/>
  <c r="E1601" i="1" s="1"/>
  <c r="M740" i="5" s="1"/>
  <c r="D1602" i="1"/>
  <c r="E1602" i="1" s="1"/>
  <c r="M739" i="5" s="1"/>
  <c r="D1603" i="1"/>
  <c r="E1603" i="1" s="1"/>
  <c r="M738" i="5" s="1"/>
  <c r="D1604" i="1"/>
  <c r="E1604" i="1" s="1"/>
  <c r="M737" i="5" s="1"/>
  <c r="D1605" i="1"/>
  <c r="E1605" i="1" s="1"/>
  <c r="M736" i="5" s="1"/>
  <c r="D1606" i="1"/>
  <c r="E1606" i="1" s="1"/>
  <c r="M735" i="5" s="1"/>
  <c r="D1607" i="1"/>
  <c r="E1607" i="1" s="1"/>
  <c r="M734" i="5" s="1"/>
  <c r="D1608" i="1"/>
  <c r="E1608" i="1" s="1"/>
  <c r="M733" i="5" s="1"/>
  <c r="D1609" i="1"/>
  <c r="E1609" i="1" s="1"/>
  <c r="M732" i="5" s="1"/>
  <c r="D1610" i="1"/>
  <c r="E1610" i="1" s="1"/>
  <c r="M731" i="5" s="1"/>
  <c r="D1611" i="1"/>
  <c r="E1611" i="1" s="1"/>
  <c r="M730" i="5" s="1"/>
  <c r="D1612" i="1"/>
  <c r="E1612" i="1" s="1"/>
  <c r="M729" i="5" s="1"/>
  <c r="D1613" i="1"/>
  <c r="E1613" i="1" s="1"/>
  <c r="M728" i="5" s="1"/>
  <c r="D1614" i="1"/>
  <c r="E1614" i="1" s="1"/>
  <c r="M727" i="5" s="1"/>
  <c r="D1615" i="1"/>
  <c r="E1615" i="1" s="1"/>
  <c r="M726" i="5" s="1"/>
  <c r="D1616" i="1"/>
  <c r="E1616" i="1" s="1"/>
  <c r="M725" i="5" s="1"/>
  <c r="D1617" i="1"/>
  <c r="E1617" i="1" s="1"/>
  <c r="M724" i="5" s="1"/>
  <c r="D1618" i="1"/>
  <c r="E1618" i="1" s="1"/>
  <c r="M723" i="5" s="1"/>
  <c r="D1619" i="1"/>
  <c r="E1619" i="1" s="1"/>
  <c r="M722" i="5" s="1"/>
  <c r="D1620" i="1"/>
  <c r="E1620" i="1" s="1"/>
  <c r="M721" i="5" s="1"/>
  <c r="D1621" i="1"/>
  <c r="E1621" i="1" s="1"/>
  <c r="M720" i="5" s="1"/>
  <c r="D1622" i="1"/>
  <c r="E1622" i="1" s="1"/>
  <c r="M719" i="5" s="1"/>
  <c r="D1623" i="1"/>
  <c r="E1623" i="1" s="1"/>
  <c r="M718" i="5" s="1"/>
  <c r="D1624" i="1"/>
  <c r="E1624" i="1" s="1"/>
  <c r="M717" i="5" s="1"/>
  <c r="D1625" i="1"/>
  <c r="E1625" i="1" s="1"/>
  <c r="M716" i="5" s="1"/>
  <c r="D1626" i="1"/>
  <c r="E1626" i="1" s="1"/>
  <c r="M715" i="5" s="1"/>
  <c r="D1627" i="1"/>
  <c r="E1627" i="1" s="1"/>
  <c r="M714" i="5" s="1"/>
  <c r="D1628" i="1"/>
  <c r="E1628" i="1" s="1"/>
  <c r="M713" i="5" s="1"/>
  <c r="D1629" i="1"/>
  <c r="E1629" i="1" s="1"/>
  <c r="M712" i="5" s="1"/>
  <c r="D1630" i="1"/>
  <c r="E1630" i="1" s="1"/>
  <c r="M711" i="5" s="1"/>
  <c r="D1631" i="1"/>
  <c r="E1631" i="1" s="1"/>
  <c r="M710" i="5" s="1"/>
  <c r="D1632" i="1"/>
  <c r="E1632" i="1" s="1"/>
  <c r="M709" i="5" s="1"/>
  <c r="D1633" i="1"/>
  <c r="E1633" i="1" s="1"/>
  <c r="M708" i="5" s="1"/>
  <c r="D1634" i="1"/>
  <c r="E1634" i="1" s="1"/>
  <c r="M707" i="5" s="1"/>
  <c r="D1635" i="1"/>
  <c r="E1635" i="1" s="1"/>
  <c r="M706" i="5" s="1"/>
  <c r="D1636" i="1"/>
  <c r="E1636" i="1" s="1"/>
  <c r="M705" i="5" s="1"/>
  <c r="D1637" i="1"/>
  <c r="E1637" i="1" s="1"/>
  <c r="M704" i="5" s="1"/>
  <c r="D1638" i="1"/>
  <c r="E1638" i="1" s="1"/>
  <c r="M703" i="5" s="1"/>
  <c r="D1639" i="1"/>
  <c r="E1639" i="1" s="1"/>
  <c r="M702" i="5" s="1"/>
  <c r="D1640" i="1"/>
  <c r="E1640" i="1" s="1"/>
  <c r="M701" i="5" s="1"/>
  <c r="D1641" i="1"/>
  <c r="E1641" i="1" s="1"/>
  <c r="M700" i="5" s="1"/>
  <c r="D1642" i="1"/>
  <c r="E1642" i="1" s="1"/>
  <c r="M699" i="5" s="1"/>
  <c r="D1643" i="1"/>
  <c r="E1643" i="1" s="1"/>
  <c r="M698" i="5" s="1"/>
  <c r="D1644" i="1"/>
  <c r="E1644" i="1" s="1"/>
  <c r="M697" i="5" s="1"/>
  <c r="D1645" i="1"/>
  <c r="E1645" i="1" s="1"/>
  <c r="M696" i="5" s="1"/>
  <c r="D1646" i="1"/>
  <c r="E1646" i="1" s="1"/>
  <c r="M695" i="5" s="1"/>
  <c r="D1647" i="1"/>
  <c r="E1647" i="1" s="1"/>
  <c r="M694" i="5" s="1"/>
  <c r="D1648" i="1"/>
  <c r="E1648" i="1" s="1"/>
  <c r="M693" i="5" s="1"/>
  <c r="D1649" i="1"/>
  <c r="E1649" i="1" s="1"/>
  <c r="M692" i="5" s="1"/>
  <c r="D1650" i="1"/>
  <c r="E1650" i="1" s="1"/>
  <c r="M691" i="5" s="1"/>
  <c r="D1651" i="1"/>
  <c r="E1651" i="1" s="1"/>
  <c r="M690" i="5" s="1"/>
  <c r="D1652" i="1"/>
  <c r="E1652" i="1" s="1"/>
  <c r="M689" i="5" s="1"/>
  <c r="D1653" i="1"/>
  <c r="E1653" i="1" s="1"/>
  <c r="M688" i="5" s="1"/>
  <c r="D1654" i="1"/>
  <c r="E1654" i="1" s="1"/>
  <c r="M687" i="5" s="1"/>
  <c r="D1655" i="1"/>
  <c r="E1655" i="1" s="1"/>
  <c r="M686" i="5" s="1"/>
  <c r="D1656" i="1"/>
  <c r="E1656" i="1" s="1"/>
  <c r="M685" i="5" s="1"/>
  <c r="D1657" i="1"/>
  <c r="E1657" i="1" s="1"/>
  <c r="M684" i="5" s="1"/>
  <c r="D1658" i="1"/>
  <c r="E1658" i="1" s="1"/>
  <c r="M683" i="5" s="1"/>
  <c r="D1659" i="1"/>
  <c r="E1659" i="1" s="1"/>
  <c r="M682" i="5" s="1"/>
  <c r="D1660" i="1"/>
  <c r="E1660" i="1" s="1"/>
  <c r="M681" i="5" s="1"/>
  <c r="D1661" i="1"/>
  <c r="E1661" i="1" s="1"/>
  <c r="M680" i="5" s="1"/>
  <c r="D1662" i="1"/>
  <c r="E1662" i="1" s="1"/>
  <c r="M679" i="5" s="1"/>
  <c r="D1663" i="1"/>
  <c r="E1663" i="1" s="1"/>
  <c r="M678" i="5" s="1"/>
  <c r="D1664" i="1"/>
  <c r="E1664" i="1" s="1"/>
  <c r="M677" i="5" s="1"/>
  <c r="D1665" i="1"/>
  <c r="E1665" i="1" s="1"/>
  <c r="M676" i="5" s="1"/>
  <c r="D1666" i="1"/>
  <c r="E1666" i="1" s="1"/>
  <c r="M675" i="5" s="1"/>
  <c r="D1667" i="1"/>
  <c r="E1667" i="1" s="1"/>
  <c r="M674" i="5" s="1"/>
  <c r="D1668" i="1"/>
  <c r="E1668" i="1" s="1"/>
  <c r="M673" i="5" s="1"/>
  <c r="D1669" i="1"/>
  <c r="E1669" i="1" s="1"/>
  <c r="M672" i="5" s="1"/>
  <c r="D1670" i="1"/>
  <c r="E1670" i="1" s="1"/>
  <c r="M671" i="5" s="1"/>
  <c r="D1671" i="1"/>
  <c r="E1671" i="1" s="1"/>
  <c r="M670" i="5" s="1"/>
  <c r="D1672" i="1"/>
  <c r="E1672" i="1" s="1"/>
  <c r="M669" i="5" s="1"/>
  <c r="D1673" i="1"/>
  <c r="E1673" i="1" s="1"/>
  <c r="M668" i="5" s="1"/>
  <c r="D1674" i="1"/>
  <c r="E1674" i="1" s="1"/>
  <c r="M667" i="5" s="1"/>
  <c r="D1675" i="1"/>
  <c r="E1675" i="1" s="1"/>
  <c r="M666" i="5" s="1"/>
  <c r="D1676" i="1"/>
  <c r="E1676" i="1" s="1"/>
  <c r="M665" i="5" s="1"/>
  <c r="D1677" i="1"/>
  <c r="E1677" i="1" s="1"/>
  <c r="M664" i="5" s="1"/>
  <c r="D1678" i="1"/>
  <c r="E1678" i="1" s="1"/>
  <c r="M663" i="5" s="1"/>
  <c r="D1679" i="1"/>
  <c r="E1679" i="1" s="1"/>
  <c r="M662" i="5" s="1"/>
  <c r="D1680" i="1"/>
  <c r="E1680" i="1" s="1"/>
  <c r="M661" i="5" s="1"/>
  <c r="D1681" i="1"/>
  <c r="E1681" i="1" s="1"/>
  <c r="M660" i="5" s="1"/>
  <c r="D1682" i="1"/>
  <c r="E1682" i="1" s="1"/>
  <c r="M659" i="5" s="1"/>
  <c r="D1683" i="1"/>
  <c r="E1683" i="1" s="1"/>
  <c r="M658" i="5" s="1"/>
  <c r="D1684" i="1"/>
  <c r="E1684" i="1" s="1"/>
  <c r="M657" i="5" s="1"/>
  <c r="D1685" i="1"/>
  <c r="E1685" i="1" s="1"/>
  <c r="M656" i="5" s="1"/>
  <c r="D1686" i="1"/>
  <c r="E1686" i="1" s="1"/>
  <c r="M655" i="5" s="1"/>
  <c r="D1687" i="1"/>
  <c r="E1687" i="1" s="1"/>
  <c r="M654" i="5" s="1"/>
  <c r="D1688" i="1"/>
  <c r="E1688" i="1" s="1"/>
  <c r="M653" i="5" s="1"/>
  <c r="D1689" i="1"/>
  <c r="E1689" i="1" s="1"/>
  <c r="M652" i="5" s="1"/>
  <c r="D1690" i="1"/>
  <c r="E1690" i="1" s="1"/>
  <c r="M651" i="5" s="1"/>
  <c r="D1691" i="1"/>
  <c r="E1691" i="1" s="1"/>
  <c r="M650" i="5" s="1"/>
  <c r="D1692" i="1"/>
  <c r="E1692" i="1" s="1"/>
  <c r="M649" i="5" s="1"/>
  <c r="D1693" i="1"/>
  <c r="E1693" i="1" s="1"/>
  <c r="M648" i="5" s="1"/>
  <c r="D1694" i="1"/>
  <c r="E1694" i="1" s="1"/>
  <c r="M647" i="5" s="1"/>
  <c r="D1695" i="1"/>
  <c r="E1695" i="1" s="1"/>
  <c r="M646" i="5" s="1"/>
  <c r="D1696" i="1"/>
  <c r="E1696" i="1" s="1"/>
  <c r="M645" i="5" s="1"/>
  <c r="D1697" i="1"/>
  <c r="E1697" i="1" s="1"/>
  <c r="M644" i="5" s="1"/>
  <c r="D1698" i="1"/>
  <c r="E1698" i="1" s="1"/>
  <c r="M643" i="5" s="1"/>
  <c r="D1699" i="1"/>
  <c r="E1699" i="1" s="1"/>
  <c r="M642" i="5" s="1"/>
  <c r="D1700" i="1"/>
  <c r="E1700" i="1" s="1"/>
  <c r="M641" i="5" s="1"/>
  <c r="D1701" i="1"/>
  <c r="E1701" i="1" s="1"/>
  <c r="M640" i="5" s="1"/>
  <c r="D1702" i="1"/>
  <c r="E1702" i="1" s="1"/>
  <c r="M639" i="5" s="1"/>
  <c r="D1703" i="1"/>
  <c r="E1703" i="1" s="1"/>
  <c r="M638" i="5" s="1"/>
  <c r="D1704" i="1"/>
  <c r="E1704" i="1" s="1"/>
  <c r="M637" i="5" s="1"/>
  <c r="D1705" i="1"/>
  <c r="E1705" i="1" s="1"/>
  <c r="M636" i="5" s="1"/>
  <c r="D1706" i="1"/>
  <c r="E1706" i="1" s="1"/>
  <c r="M635" i="5" s="1"/>
  <c r="D1707" i="1"/>
  <c r="E1707" i="1" s="1"/>
  <c r="M634" i="5" s="1"/>
  <c r="D1708" i="1"/>
  <c r="E1708" i="1" s="1"/>
  <c r="M633" i="5" s="1"/>
  <c r="D1709" i="1"/>
  <c r="E1709" i="1" s="1"/>
  <c r="M632" i="5" s="1"/>
  <c r="D1710" i="1"/>
  <c r="E1710" i="1" s="1"/>
  <c r="M631" i="5" s="1"/>
  <c r="D1711" i="1"/>
  <c r="E1711" i="1" s="1"/>
  <c r="M630" i="5" s="1"/>
  <c r="D1712" i="1"/>
  <c r="E1712" i="1" s="1"/>
  <c r="M629" i="5" s="1"/>
  <c r="D1713" i="1"/>
  <c r="E1713" i="1" s="1"/>
  <c r="M628" i="5" s="1"/>
  <c r="D1714" i="1"/>
  <c r="E1714" i="1" s="1"/>
  <c r="M627" i="5" s="1"/>
  <c r="D1715" i="1"/>
  <c r="E1715" i="1" s="1"/>
  <c r="M626" i="5" s="1"/>
  <c r="D1716" i="1"/>
  <c r="E1716" i="1" s="1"/>
  <c r="M625" i="5" s="1"/>
  <c r="D1717" i="1"/>
  <c r="E1717" i="1" s="1"/>
  <c r="M624" i="5" s="1"/>
  <c r="D1718" i="1"/>
  <c r="E1718" i="1" s="1"/>
  <c r="M623" i="5" s="1"/>
  <c r="D1719" i="1"/>
  <c r="E1719" i="1" s="1"/>
  <c r="M622" i="5" s="1"/>
  <c r="D1720" i="1"/>
  <c r="E1720" i="1" s="1"/>
  <c r="M621" i="5" s="1"/>
  <c r="D1721" i="1"/>
  <c r="E1721" i="1" s="1"/>
  <c r="M620" i="5" s="1"/>
  <c r="D1722" i="1"/>
  <c r="E1722" i="1" s="1"/>
  <c r="M619" i="5" s="1"/>
  <c r="D1723" i="1"/>
  <c r="E1723" i="1" s="1"/>
  <c r="M618" i="5" s="1"/>
  <c r="D1724" i="1"/>
  <c r="E1724" i="1" s="1"/>
  <c r="M617" i="5" s="1"/>
  <c r="D1725" i="1"/>
  <c r="E1725" i="1" s="1"/>
  <c r="M616" i="5" s="1"/>
  <c r="D1726" i="1"/>
  <c r="E1726" i="1" s="1"/>
  <c r="M615" i="5" s="1"/>
  <c r="D1727" i="1"/>
  <c r="E1727" i="1" s="1"/>
  <c r="M614" i="5" s="1"/>
  <c r="D1728" i="1"/>
  <c r="E1728" i="1" s="1"/>
  <c r="M613" i="5" s="1"/>
  <c r="D1729" i="1"/>
  <c r="E1729" i="1" s="1"/>
  <c r="M612" i="5" s="1"/>
  <c r="D1730" i="1"/>
  <c r="E1730" i="1" s="1"/>
  <c r="M611" i="5" s="1"/>
  <c r="D1731" i="1"/>
  <c r="E1731" i="1" s="1"/>
  <c r="M610" i="5" s="1"/>
  <c r="D1732" i="1"/>
  <c r="E1732" i="1" s="1"/>
  <c r="M609" i="5" s="1"/>
  <c r="D1733" i="1"/>
  <c r="E1733" i="1" s="1"/>
  <c r="M608" i="5" s="1"/>
  <c r="D1734" i="1"/>
  <c r="E1734" i="1" s="1"/>
  <c r="M607" i="5" s="1"/>
  <c r="D1735" i="1"/>
  <c r="E1735" i="1" s="1"/>
  <c r="M606" i="5" s="1"/>
  <c r="D1736" i="1"/>
  <c r="E1736" i="1" s="1"/>
  <c r="M605" i="5" s="1"/>
  <c r="D1737" i="1"/>
  <c r="E1737" i="1" s="1"/>
  <c r="M604" i="5" s="1"/>
  <c r="D1738" i="1"/>
  <c r="E1738" i="1" s="1"/>
  <c r="M603" i="5" s="1"/>
  <c r="D1739" i="1"/>
  <c r="E1739" i="1" s="1"/>
  <c r="M602" i="5" s="1"/>
  <c r="D1740" i="1"/>
  <c r="E1740" i="1" s="1"/>
  <c r="M601" i="5" s="1"/>
  <c r="D1741" i="1"/>
  <c r="E1741" i="1" s="1"/>
  <c r="M600" i="5" s="1"/>
  <c r="D1742" i="1"/>
  <c r="E1742" i="1" s="1"/>
  <c r="M599" i="5" s="1"/>
  <c r="D1743" i="1"/>
  <c r="E1743" i="1" s="1"/>
  <c r="M598" i="5" s="1"/>
  <c r="D1744" i="1"/>
  <c r="E1744" i="1" s="1"/>
  <c r="M597" i="5" s="1"/>
  <c r="D1745" i="1"/>
  <c r="E1745" i="1" s="1"/>
  <c r="M596" i="5" s="1"/>
  <c r="D1746" i="1"/>
  <c r="E1746" i="1" s="1"/>
  <c r="M595" i="5" s="1"/>
  <c r="D1747" i="1"/>
  <c r="E1747" i="1" s="1"/>
  <c r="M594" i="5" s="1"/>
  <c r="D1748" i="1"/>
  <c r="E1748" i="1" s="1"/>
  <c r="M593" i="5" s="1"/>
  <c r="D1749" i="1"/>
  <c r="E1749" i="1" s="1"/>
  <c r="M592" i="5" s="1"/>
  <c r="D1750" i="1"/>
  <c r="E1750" i="1" s="1"/>
  <c r="M591" i="5" s="1"/>
  <c r="D1751" i="1"/>
  <c r="E1751" i="1" s="1"/>
  <c r="M590" i="5" s="1"/>
  <c r="D1752" i="1"/>
  <c r="E1752" i="1" s="1"/>
  <c r="M589" i="5" s="1"/>
  <c r="D1753" i="1"/>
  <c r="E1753" i="1" s="1"/>
  <c r="M588" i="5" s="1"/>
  <c r="D1754" i="1"/>
  <c r="E1754" i="1" s="1"/>
  <c r="M587" i="5" s="1"/>
  <c r="D1755" i="1"/>
  <c r="E1755" i="1" s="1"/>
  <c r="M586" i="5" s="1"/>
  <c r="D1756" i="1"/>
  <c r="E1756" i="1" s="1"/>
  <c r="M585" i="5" s="1"/>
  <c r="D1757" i="1"/>
  <c r="E1757" i="1" s="1"/>
  <c r="M584" i="5" s="1"/>
  <c r="D1758" i="1"/>
  <c r="E1758" i="1" s="1"/>
  <c r="M583" i="5" s="1"/>
  <c r="D1759" i="1"/>
  <c r="E1759" i="1" s="1"/>
  <c r="M582" i="5" s="1"/>
  <c r="D1760" i="1"/>
  <c r="E1760" i="1" s="1"/>
  <c r="M581" i="5" s="1"/>
  <c r="D1761" i="1"/>
  <c r="E1761" i="1" s="1"/>
  <c r="M580" i="5" s="1"/>
  <c r="D1762" i="1"/>
  <c r="E1762" i="1" s="1"/>
  <c r="M579" i="5" s="1"/>
  <c r="D1763" i="1"/>
  <c r="E1763" i="1" s="1"/>
  <c r="M578" i="5" s="1"/>
  <c r="D1764" i="1"/>
  <c r="E1764" i="1" s="1"/>
  <c r="M577" i="5" s="1"/>
  <c r="D1765" i="1"/>
  <c r="E1765" i="1" s="1"/>
  <c r="M576" i="5" s="1"/>
  <c r="D1766" i="1"/>
  <c r="E1766" i="1" s="1"/>
  <c r="M575" i="5" s="1"/>
  <c r="D1767" i="1"/>
  <c r="E1767" i="1" s="1"/>
  <c r="M574" i="5" s="1"/>
  <c r="D1768" i="1"/>
  <c r="E1768" i="1" s="1"/>
  <c r="M573" i="5" s="1"/>
  <c r="D1769" i="1"/>
  <c r="E1769" i="1" s="1"/>
  <c r="M572" i="5" s="1"/>
  <c r="D1770" i="1"/>
  <c r="E1770" i="1" s="1"/>
  <c r="M571" i="5" s="1"/>
  <c r="D1771" i="1"/>
  <c r="E1771" i="1" s="1"/>
  <c r="M570" i="5" s="1"/>
  <c r="D1772" i="1"/>
  <c r="E1772" i="1" s="1"/>
  <c r="M569" i="5" s="1"/>
  <c r="D1773" i="1"/>
  <c r="E1773" i="1" s="1"/>
  <c r="M568" i="5" s="1"/>
  <c r="D1774" i="1"/>
  <c r="E1774" i="1" s="1"/>
  <c r="M567" i="5" s="1"/>
  <c r="D1775" i="1"/>
  <c r="E1775" i="1" s="1"/>
  <c r="M566" i="5" s="1"/>
  <c r="D1776" i="1"/>
  <c r="E1776" i="1" s="1"/>
  <c r="M565" i="5" s="1"/>
  <c r="D1777" i="1"/>
  <c r="E1777" i="1" s="1"/>
  <c r="M564" i="5" s="1"/>
  <c r="D1778" i="1"/>
  <c r="E1778" i="1" s="1"/>
  <c r="M563" i="5" s="1"/>
  <c r="D1779" i="1"/>
  <c r="E1779" i="1" s="1"/>
  <c r="M562" i="5" s="1"/>
  <c r="D1780" i="1"/>
  <c r="E1780" i="1" s="1"/>
  <c r="M561" i="5" s="1"/>
  <c r="D1781" i="1"/>
  <c r="E1781" i="1" s="1"/>
  <c r="M560" i="5" s="1"/>
  <c r="D1782" i="1"/>
  <c r="E1782" i="1" s="1"/>
  <c r="M559" i="5" s="1"/>
  <c r="D1783" i="1"/>
  <c r="E1783" i="1" s="1"/>
  <c r="M558" i="5" s="1"/>
  <c r="D1784" i="1"/>
  <c r="E1784" i="1" s="1"/>
  <c r="M557" i="5" s="1"/>
  <c r="D1785" i="1"/>
  <c r="E1785" i="1" s="1"/>
  <c r="M556" i="5" s="1"/>
  <c r="D1786" i="1"/>
  <c r="E1786" i="1" s="1"/>
  <c r="M555" i="5" s="1"/>
  <c r="D1787" i="1"/>
  <c r="E1787" i="1" s="1"/>
  <c r="M554" i="5" s="1"/>
  <c r="D1788" i="1"/>
  <c r="E1788" i="1" s="1"/>
  <c r="M553" i="5" s="1"/>
  <c r="D1789" i="1"/>
  <c r="E1789" i="1" s="1"/>
  <c r="M552" i="5" s="1"/>
  <c r="D1790" i="1"/>
  <c r="E1790" i="1" s="1"/>
  <c r="M551" i="5" s="1"/>
  <c r="D1791" i="1"/>
  <c r="E1791" i="1" s="1"/>
  <c r="M550" i="5" s="1"/>
  <c r="D1792" i="1"/>
  <c r="E1792" i="1" s="1"/>
  <c r="M549" i="5" s="1"/>
  <c r="D1793" i="1"/>
  <c r="E1793" i="1" s="1"/>
  <c r="M548" i="5" s="1"/>
  <c r="D1794" i="1"/>
  <c r="E1794" i="1" s="1"/>
  <c r="M547" i="5" s="1"/>
  <c r="D1795" i="1"/>
  <c r="E1795" i="1" s="1"/>
  <c r="M546" i="5" s="1"/>
  <c r="D1796" i="1"/>
  <c r="E1796" i="1" s="1"/>
  <c r="M545" i="5" s="1"/>
  <c r="D1797" i="1"/>
  <c r="E1797" i="1" s="1"/>
  <c r="M544" i="5" s="1"/>
  <c r="D1798" i="1"/>
  <c r="E1798" i="1" s="1"/>
  <c r="M543" i="5" s="1"/>
  <c r="D1799" i="1"/>
  <c r="E1799" i="1" s="1"/>
  <c r="M542" i="5" s="1"/>
  <c r="D1800" i="1"/>
  <c r="E1800" i="1" s="1"/>
  <c r="M541" i="5" s="1"/>
  <c r="D1801" i="1"/>
  <c r="E1801" i="1" s="1"/>
  <c r="M540" i="5" s="1"/>
  <c r="D1802" i="1"/>
  <c r="E1802" i="1" s="1"/>
  <c r="M539" i="5" s="1"/>
  <c r="D1803" i="1"/>
  <c r="E1803" i="1" s="1"/>
  <c r="M538" i="5" s="1"/>
  <c r="D1804" i="1"/>
  <c r="E1804" i="1" s="1"/>
  <c r="M537" i="5" s="1"/>
  <c r="D1805" i="1"/>
  <c r="E1805" i="1" s="1"/>
  <c r="M536" i="5" s="1"/>
  <c r="D1806" i="1"/>
  <c r="E1806" i="1" s="1"/>
  <c r="M535" i="5" s="1"/>
  <c r="D1807" i="1"/>
  <c r="E1807" i="1" s="1"/>
  <c r="M534" i="5" s="1"/>
  <c r="D1808" i="1"/>
  <c r="E1808" i="1" s="1"/>
  <c r="M533" i="5" s="1"/>
  <c r="D1809" i="1"/>
  <c r="E1809" i="1" s="1"/>
  <c r="M532" i="5" s="1"/>
  <c r="D1810" i="1"/>
  <c r="E1810" i="1" s="1"/>
  <c r="M531" i="5" s="1"/>
  <c r="D1811" i="1"/>
  <c r="E1811" i="1" s="1"/>
  <c r="M530" i="5" s="1"/>
  <c r="D1812" i="1"/>
  <c r="E1812" i="1" s="1"/>
  <c r="M529" i="5" s="1"/>
  <c r="D1813" i="1"/>
  <c r="E1813" i="1" s="1"/>
  <c r="M528" i="5" s="1"/>
  <c r="D1814" i="1"/>
  <c r="E1814" i="1" s="1"/>
  <c r="M527" i="5" s="1"/>
  <c r="D1815" i="1"/>
  <c r="E1815" i="1" s="1"/>
  <c r="M526" i="5" s="1"/>
  <c r="D1816" i="1"/>
  <c r="E1816" i="1" s="1"/>
  <c r="M525" i="5" s="1"/>
  <c r="D1817" i="1"/>
  <c r="E1817" i="1" s="1"/>
  <c r="M524" i="5" s="1"/>
  <c r="D1818" i="1"/>
  <c r="E1818" i="1" s="1"/>
  <c r="M523" i="5" s="1"/>
  <c r="D1819" i="1"/>
  <c r="E1819" i="1" s="1"/>
  <c r="M522" i="5" s="1"/>
  <c r="D1820" i="1"/>
  <c r="E1820" i="1" s="1"/>
  <c r="M521" i="5" s="1"/>
  <c r="D1821" i="1"/>
  <c r="E1821" i="1" s="1"/>
  <c r="M520" i="5" s="1"/>
  <c r="D1822" i="1"/>
  <c r="E1822" i="1" s="1"/>
  <c r="M519" i="5" s="1"/>
  <c r="D1823" i="1"/>
  <c r="E1823" i="1" s="1"/>
  <c r="M518" i="5" s="1"/>
  <c r="D1824" i="1"/>
  <c r="E1824" i="1" s="1"/>
  <c r="M517" i="5" s="1"/>
  <c r="D1825" i="1"/>
  <c r="E1825" i="1" s="1"/>
  <c r="M516" i="5" s="1"/>
  <c r="D1826" i="1"/>
  <c r="E1826" i="1" s="1"/>
  <c r="M515" i="5" s="1"/>
  <c r="D1827" i="1"/>
  <c r="E1827" i="1" s="1"/>
  <c r="M514" i="5" s="1"/>
  <c r="D1828" i="1"/>
  <c r="E1828" i="1" s="1"/>
  <c r="M513" i="5" s="1"/>
  <c r="D1829" i="1"/>
  <c r="E1829" i="1" s="1"/>
  <c r="M512" i="5" s="1"/>
  <c r="D1830" i="1"/>
  <c r="E1830" i="1" s="1"/>
  <c r="M511" i="5" s="1"/>
  <c r="D1831" i="1"/>
  <c r="E1831" i="1" s="1"/>
  <c r="M510" i="5" s="1"/>
  <c r="D1832" i="1"/>
  <c r="E1832" i="1" s="1"/>
  <c r="M509" i="5" s="1"/>
  <c r="D1833" i="1"/>
  <c r="E1833" i="1" s="1"/>
  <c r="M508" i="5" s="1"/>
  <c r="D1834" i="1"/>
  <c r="E1834" i="1" s="1"/>
  <c r="M507" i="5" s="1"/>
  <c r="D1835" i="1"/>
  <c r="E1835" i="1" s="1"/>
  <c r="M506" i="5" s="1"/>
  <c r="D1836" i="1"/>
  <c r="E1836" i="1" s="1"/>
  <c r="M505" i="5" s="1"/>
  <c r="D1837" i="1"/>
  <c r="E1837" i="1" s="1"/>
  <c r="M504" i="5" s="1"/>
  <c r="D1838" i="1"/>
  <c r="E1838" i="1" s="1"/>
  <c r="M503" i="5" s="1"/>
  <c r="D1839" i="1"/>
  <c r="E1839" i="1" s="1"/>
  <c r="M502" i="5" s="1"/>
  <c r="D1840" i="1"/>
  <c r="E1840" i="1" s="1"/>
  <c r="M501" i="5" s="1"/>
  <c r="D1841" i="1"/>
  <c r="E1841" i="1" s="1"/>
  <c r="M500" i="5" s="1"/>
  <c r="D1842" i="1"/>
  <c r="E1842" i="1" s="1"/>
  <c r="M499" i="5" s="1"/>
  <c r="D1843" i="1"/>
  <c r="E1843" i="1" s="1"/>
  <c r="M498" i="5" s="1"/>
  <c r="D1844" i="1"/>
  <c r="E1844" i="1" s="1"/>
  <c r="M497" i="5" s="1"/>
  <c r="D1845" i="1"/>
  <c r="E1845" i="1" s="1"/>
  <c r="M496" i="5" s="1"/>
  <c r="D1846" i="1"/>
  <c r="E1846" i="1" s="1"/>
  <c r="M495" i="5" s="1"/>
  <c r="D1847" i="1"/>
  <c r="E1847" i="1" s="1"/>
  <c r="M494" i="5" s="1"/>
  <c r="D1848" i="1"/>
  <c r="E1848" i="1" s="1"/>
  <c r="M493" i="5" s="1"/>
  <c r="D1849" i="1"/>
  <c r="E1849" i="1" s="1"/>
  <c r="M492" i="5" s="1"/>
  <c r="D1850" i="1"/>
  <c r="E1850" i="1" s="1"/>
  <c r="M491" i="5" s="1"/>
  <c r="D1851" i="1"/>
  <c r="E1851" i="1" s="1"/>
  <c r="M490" i="5" s="1"/>
  <c r="D1852" i="1"/>
  <c r="E1852" i="1" s="1"/>
  <c r="M489" i="5" s="1"/>
  <c r="D1853" i="1"/>
  <c r="E1853" i="1" s="1"/>
  <c r="M488" i="5" s="1"/>
  <c r="D1854" i="1"/>
  <c r="E1854" i="1" s="1"/>
  <c r="M487" i="5" s="1"/>
  <c r="D1855" i="1"/>
  <c r="E1855" i="1" s="1"/>
  <c r="M486" i="5" s="1"/>
  <c r="D1856" i="1"/>
  <c r="E1856" i="1" s="1"/>
  <c r="M485" i="5" s="1"/>
  <c r="D1857" i="1"/>
  <c r="E1857" i="1" s="1"/>
  <c r="M484" i="5" s="1"/>
  <c r="D1858" i="1"/>
  <c r="E1858" i="1" s="1"/>
  <c r="M483" i="5" s="1"/>
  <c r="D1859" i="1"/>
  <c r="E1859" i="1" s="1"/>
  <c r="M482" i="5" s="1"/>
  <c r="D1860" i="1"/>
  <c r="E1860" i="1" s="1"/>
  <c r="M481" i="5" s="1"/>
  <c r="D1861" i="1"/>
  <c r="E1861" i="1" s="1"/>
  <c r="M480" i="5" s="1"/>
  <c r="D1862" i="1"/>
  <c r="E1862" i="1" s="1"/>
  <c r="M479" i="5" s="1"/>
  <c r="D1863" i="1"/>
  <c r="E1863" i="1" s="1"/>
  <c r="M478" i="5" s="1"/>
  <c r="D1864" i="1"/>
  <c r="E1864" i="1" s="1"/>
  <c r="M477" i="5" s="1"/>
  <c r="D1865" i="1"/>
  <c r="E1865" i="1" s="1"/>
  <c r="F1865" i="1" s="1"/>
  <c r="D1866" i="1"/>
  <c r="E1866" i="1" s="1"/>
  <c r="M476" i="5" s="1"/>
  <c r="D1867" i="1"/>
  <c r="E1867" i="1" s="1"/>
  <c r="M475" i="5" s="1"/>
  <c r="D1868" i="1"/>
  <c r="E1868" i="1" s="1"/>
  <c r="M474" i="5" s="1"/>
  <c r="D1869" i="1"/>
  <c r="E1869" i="1" s="1"/>
  <c r="M473" i="5" s="1"/>
  <c r="D1870" i="1"/>
  <c r="E1870" i="1" s="1"/>
  <c r="M472" i="5" s="1"/>
  <c r="D1871" i="1"/>
  <c r="E1871" i="1" s="1"/>
  <c r="M471" i="5" s="1"/>
  <c r="D1872" i="1"/>
  <c r="E1872" i="1" s="1"/>
  <c r="M470" i="5" s="1"/>
  <c r="D1873" i="1"/>
  <c r="E1873" i="1" s="1"/>
  <c r="M469" i="5" s="1"/>
  <c r="D1874" i="1"/>
  <c r="E1874" i="1" s="1"/>
  <c r="M468" i="5" s="1"/>
  <c r="D1875" i="1"/>
  <c r="E1875" i="1" s="1"/>
  <c r="M467" i="5" s="1"/>
  <c r="D1876" i="1"/>
  <c r="E1876" i="1" s="1"/>
  <c r="M466" i="5" s="1"/>
  <c r="D1877" i="1"/>
  <c r="E1877" i="1" s="1"/>
  <c r="M465" i="5" s="1"/>
  <c r="D1878" i="1"/>
  <c r="E1878" i="1" s="1"/>
  <c r="M464" i="5" s="1"/>
  <c r="D1879" i="1"/>
  <c r="E1879" i="1" s="1"/>
  <c r="M463" i="5" s="1"/>
  <c r="D1880" i="1"/>
  <c r="E1880" i="1" s="1"/>
  <c r="M462" i="5" s="1"/>
  <c r="D1881" i="1"/>
  <c r="E1881" i="1" s="1"/>
  <c r="M461" i="5" s="1"/>
  <c r="D1882" i="1"/>
  <c r="E1882" i="1" s="1"/>
  <c r="M460" i="5" s="1"/>
  <c r="D1883" i="1"/>
  <c r="E1883" i="1" s="1"/>
  <c r="M459" i="5" s="1"/>
  <c r="D1884" i="1"/>
  <c r="E1884" i="1" s="1"/>
  <c r="M458" i="5" s="1"/>
  <c r="D1885" i="1"/>
  <c r="E1885" i="1" s="1"/>
  <c r="M457" i="5" s="1"/>
  <c r="D1886" i="1"/>
  <c r="E1886" i="1" s="1"/>
  <c r="M456" i="5" s="1"/>
  <c r="D1887" i="1"/>
  <c r="E1887" i="1" s="1"/>
  <c r="M455" i="5" s="1"/>
  <c r="D1888" i="1"/>
  <c r="E1888" i="1" s="1"/>
  <c r="M454" i="5" s="1"/>
  <c r="D1889" i="1"/>
  <c r="E1889" i="1" s="1"/>
  <c r="M453" i="5" s="1"/>
  <c r="D1890" i="1"/>
  <c r="E1890" i="1" s="1"/>
  <c r="M452" i="5" s="1"/>
  <c r="D1891" i="1"/>
  <c r="E1891" i="1" s="1"/>
  <c r="M451" i="5" s="1"/>
  <c r="D1892" i="1"/>
  <c r="E1892" i="1" s="1"/>
  <c r="M450" i="5" s="1"/>
  <c r="D1893" i="1"/>
  <c r="E1893" i="1" s="1"/>
  <c r="M449" i="5" s="1"/>
  <c r="D1894" i="1"/>
  <c r="E1894" i="1" s="1"/>
  <c r="M448" i="5" s="1"/>
  <c r="D1895" i="1"/>
  <c r="E1895" i="1" s="1"/>
  <c r="M447" i="5" s="1"/>
  <c r="D1896" i="1"/>
  <c r="E1896" i="1" s="1"/>
  <c r="M446" i="5" s="1"/>
  <c r="D1897" i="1"/>
  <c r="E1897" i="1" s="1"/>
  <c r="M445" i="5" s="1"/>
  <c r="D1898" i="1"/>
  <c r="E1898" i="1" s="1"/>
  <c r="M444" i="5" s="1"/>
  <c r="D1899" i="1"/>
  <c r="E1899" i="1" s="1"/>
  <c r="M443" i="5" s="1"/>
  <c r="D1900" i="1"/>
  <c r="E1900" i="1" s="1"/>
  <c r="M442" i="5" s="1"/>
  <c r="D1901" i="1"/>
  <c r="E1901" i="1" s="1"/>
  <c r="M441" i="5" s="1"/>
  <c r="D1902" i="1"/>
  <c r="E1902" i="1" s="1"/>
  <c r="M440" i="5" s="1"/>
  <c r="D1903" i="1"/>
  <c r="E1903" i="1" s="1"/>
  <c r="M439" i="5" s="1"/>
  <c r="D1904" i="1"/>
  <c r="E1904" i="1" s="1"/>
  <c r="M438" i="5" s="1"/>
  <c r="D1905" i="1"/>
  <c r="E1905" i="1" s="1"/>
  <c r="M437" i="5" s="1"/>
  <c r="D1906" i="1"/>
  <c r="E1906" i="1" s="1"/>
  <c r="M436" i="5" s="1"/>
  <c r="D1907" i="1"/>
  <c r="E1907" i="1" s="1"/>
  <c r="M435" i="5" s="1"/>
  <c r="D1908" i="1"/>
  <c r="E1908" i="1" s="1"/>
  <c r="M434" i="5" s="1"/>
  <c r="D1909" i="1"/>
  <c r="E1909" i="1" s="1"/>
  <c r="M433" i="5" s="1"/>
  <c r="D1910" i="1"/>
  <c r="E1910" i="1" s="1"/>
  <c r="M432" i="5" s="1"/>
  <c r="D1911" i="1"/>
  <c r="E1911" i="1" s="1"/>
  <c r="M431" i="5" s="1"/>
  <c r="D1912" i="1"/>
  <c r="E1912" i="1" s="1"/>
  <c r="M430" i="5" s="1"/>
  <c r="D1913" i="1"/>
  <c r="E1913" i="1" s="1"/>
  <c r="M429" i="5" s="1"/>
  <c r="D1914" i="1"/>
  <c r="E1914" i="1" s="1"/>
  <c r="M428" i="5" s="1"/>
  <c r="D1915" i="1"/>
  <c r="E1915" i="1" s="1"/>
  <c r="M427" i="5" s="1"/>
  <c r="D1916" i="1"/>
  <c r="E1916" i="1" s="1"/>
  <c r="M426" i="5" s="1"/>
  <c r="D1917" i="1"/>
  <c r="E1917" i="1" s="1"/>
  <c r="M425" i="5" s="1"/>
  <c r="D1918" i="1"/>
  <c r="E1918" i="1" s="1"/>
  <c r="M424" i="5" s="1"/>
  <c r="D1919" i="1"/>
  <c r="E1919" i="1" s="1"/>
  <c r="M423" i="5" s="1"/>
  <c r="D1920" i="1"/>
  <c r="E1920" i="1" s="1"/>
  <c r="M422" i="5" s="1"/>
  <c r="D1921" i="1"/>
  <c r="E1921" i="1" s="1"/>
  <c r="M421" i="5" s="1"/>
  <c r="D1922" i="1"/>
  <c r="E1922" i="1" s="1"/>
  <c r="M420" i="5" s="1"/>
  <c r="D1923" i="1"/>
  <c r="E1923" i="1" s="1"/>
  <c r="M419" i="5" s="1"/>
  <c r="D1924" i="1"/>
  <c r="E1924" i="1" s="1"/>
  <c r="M418" i="5" s="1"/>
  <c r="D1925" i="1"/>
  <c r="E1925" i="1" s="1"/>
  <c r="M417" i="5" s="1"/>
  <c r="D1926" i="1"/>
  <c r="E1926" i="1" s="1"/>
  <c r="M416" i="5" s="1"/>
  <c r="D1927" i="1"/>
  <c r="E1927" i="1" s="1"/>
  <c r="M415" i="5" s="1"/>
  <c r="D1928" i="1"/>
  <c r="E1928" i="1" s="1"/>
  <c r="M414" i="5" s="1"/>
  <c r="D1929" i="1"/>
  <c r="E1929" i="1" s="1"/>
  <c r="M413" i="5" s="1"/>
  <c r="D1930" i="1"/>
  <c r="E1930" i="1" s="1"/>
  <c r="M412" i="5" s="1"/>
  <c r="D1931" i="1"/>
  <c r="E1931" i="1" s="1"/>
  <c r="M411" i="5" s="1"/>
  <c r="D1932" i="1"/>
  <c r="E1932" i="1" s="1"/>
  <c r="M410" i="5" s="1"/>
  <c r="D1933" i="1"/>
  <c r="E1933" i="1" s="1"/>
  <c r="M409" i="5" s="1"/>
  <c r="D1934" i="1"/>
  <c r="E1934" i="1" s="1"/>
  <c r="M408" i="5" s="1"/>
  <c r="D1935" i="1"/>
  <c r="E1935" i="1" s="1"/>
  <c r="M407" i="5" s="1"/>
  <c r="D1936" i="1"/>
  <c r="E1936" i="1" s="1"/>
  <c r="M406" i="5" s="1"/>
  <c r="D1937" i="1"/>
  <c r="E1937" i="1" s="1"/>
  <c r="M405" i="5" s="1"/>
  <c r="D1938" i="1"/>
  <c r="E1938" i="1" s="1"/>
  <c r="M404" i="5" s="1"/>
  <c r="D1939" i="1"/>
  <c r="E1939" i="1" s="1"/>
  <c r="M403" i="5" s="1"/>
  <c r="D1940" i="1"/>
  <c r="E1940" i="1" s="1"/>
  <c r="M402" i="5" s="1"/>
  <c r="D1941" i="1"/>
  <c r="E1941" i="1" s="1"/>
  <c r="M401" i="5" s="1"/>
  <c r="D1942" i="1"/>
  <c r="E1942" i="1" s="1"/>
  <c r="M400" i="5" s="1"/>
  <c r="D1943" i="1"/>
  <c r="E1943" i="1" s="1"/>
  <c r="M399" i="5" s="1"/>
  <c r="D1944" i="1"/>
  <c r="E1944" i="1" s="1"/>
  <c r="M398" i="5" s="1"/>
  <c r="D1945" i="1"/>
  <c r="E1945" i="1" s="1"/>
  <c r="M397" i="5" s="1"/>
  <c r="D1946" i="1"/>
  <c r="E1946" i="1" s="1"/>
  <c r="M396" i="5" s="1"/>
  <c r="D1947" i="1"/>
  <c r="E1947" i="1" s="1"/>
  <c r="M395" i="5" s="1"/>
  <c r="D1948" i="1"/>
  <c r="E1948" i="1" s="1"/>
  <c r="M394" i="5" s="1"/>
  <c r="D1949" i="1"/>
  <c r="E1949" i="1" s="1"/>
  <c r="M393" i="5" s="1"/>
  <c r="D1950" i="1"/>
  <c r="E1950" i="1" s="1"/>
  <c r="M392" i="5" s="1"/>
  <c r="D1951" i="1"/>
  <c r="E1951" i="1" s="1"/>
  <c r="M391" i="5" s="1"/>
  <c r="D1952" i="1"/>
  <c r="E1952" i="1" s="1"/>
  <c r="M390" i="5" s="1"/>
  <c r="D1953" i="1"/>
  <c r="E1953" i="1" s="1"/>
  <c r="M389" i="5" s="1"/>
  <c r="D1954" i="1"/>
  <c r="E1954" i="1" s="1"/>
  <c r="M388" i="5" s="1"/>
  <c r="D1955" i="1"/>
  <c r="E1955" i="1" s="1"/>
  <c r="M387" i="5" s="1"/>
  <c r="D1956" i="1"/>
  <c r="E1956" i="1" s="1"/>
  <c r="M386" i="5" s="1"/>
  <c r="D1957" i="1"/>
  <c r="E1957" i="1" s="1"/>
  <c r="M385" i="5" s="1"/>
  <c r="D1958" i="1"/>
  <c r="E1958" i="1" s="1"/>
  <c r="M384" i="5" s="1"/>
  <c r="D1959" i="1"/>
  <c r="E1959" i="1" s="1"/>
  <c r="M383" i="5" s="1"/>
  <c r="D1960" i="1"/>
  <c r="E1960" i="1" s="1"/>
  <c r="M382" i="5" s="1"/>
  <c r="D1961" i="1"/>
  <c r="E1961" i="1" s="1"/>
  <c r="M381" i="5" s="1"/>
  <c r="D1962" i="1"/>
  <c r="E1962" i="1" s="1"/>
  <c r="M380" i="5" s="1"/>
  <c r="D1963" i="1"/>
  <c r="E1963" i="1" s="1"/>
  <c r="M379" i="5" s="1"/>
  <c r="D1964" i="1"/>
  <c r="E1964" i="1" s="1"/>
  <c r="M378" i="5" s="1"/>
  <c r="D1965" i="1"/>
  <c r="E1965" i="1" s="1"/>
  <c r="M377" i="5" s="1"/>
  <c r="D1966" i="1"/>
  <c r="E1966" i="1" s="1"/>
  <c r="M376" i="5" s="1"/>
  <c r="D1967" i="1"/>
  <c r="E1967" i="1" s="1"/>
  <c r="M375" i="5" s="1"/>
  <c r="D1968" i="1"/>
  <c r="E1968" i="1" s="1"/>
  <c r="M374" i="5" s="1"/>
  <c r="D1969" i="1"/>
  <c r="E1969" i="1" s="1"/>
  <c r="M373" i="5" s="1"/>
  <c r="D1970" i="1"/>
  <c r="E1970" i="1" s="1"/>
  <c r="M372" i="5" s="1"/>
  <c r="D1971" i="1"/>
  <c r="E1971" i="1" s="1"/>
  <c r="M371" i="5" s="1"/>
  <c r="D1972" i="1"/>
  <c r="E1972" i="1" s="1"/>
  <c r="M370" i="5" s="1"/>
  <c r="D1973" i="1"/>
  <c r="E1973" i="1" s="1"/>
  <c r="M369" i="5" s="1"/>
  <c r="D1974" i="1"/>
  <c r="E1974" i="1" s="1"/>
  <c r="M368" i="5" s="1"/>
  <c r="D1975" i="1"/>
  <c r="E1975" i="1" s="1"/>
  <c r="M367" i="5" s="1"/>
  <c r="D1976" i="1"/>
  <c r="E1976" i="1" s="1"/>
  <c r="M366" i="5" s="1"/>
  <c r="D1977" i="1"/>
  <c r="E1977" i="1" s="1"/>
  <c r="M365" i="5" s="1"/>
  <c r="D1978" i="1"/>
  <c r="E1978" i="1" s="1"/>
  <c r="M364" i="5" s="1"/>
  <c r="D1979" i="1"/>
  <c r="E1979" i="1" s="1"/>
  <c r="M363" i="5" s="1"/>
  <c r="D1980" i="1"/>
  <c r="E1980" i="1" s="1"/>
  <c r="M362" i="5" s="1"/>
  <c r="D1981" i="1"/>
  <c r="E1981" i="1" s="1"/>
  <c r="M361" i="5" s="1"/>
  <c r="D1982" i="1"/>
  <c r="E1982" i="1" s="1"/>
  <c r="M360" i="5" s="1"/>
  <c r="D1983" i="1"/>
  <c r="E1983" i="1" s="1"/>
  <c r="M359" i="5" s="1"/>
  <c r="D1984" i="1"/>
  <c r="E1984" i="1" s="1"/>
  <c r="M358" i="5" s="1"/>
  <c r="D1985" i="1"/>
  <c r="E1985" i="1" s="1"/>
  <c r="M357" i="5" s="1"/>
  <c r="D1986" i="1"/>
  <c r="E1986" i="1" s="1"/>
  <c r="M356" i="5" s="1"/>
  <c r="D1987" i="1"/>
  <c r="E1987" i="1" s="1"/>
  <c r="M355" i="5" s="1"/>
  <c r="D1988" i="1"/>
  <c r="E1988" i="1" s="1"/>
  <c r="M354" i="5" s="1"/>
  <c r="D1989" i="1"/>
  <c r="E1989" i="1" s="1"/>
  <c r="M353" i="5" s="1"/>
  <c r="D1990" i="1"/>
  <c r="E1990" i="1" s="1"/>
  <c r="M352" i="5" s="1"/>
  <c r="D1991" i="1"/>
  <c r="E1991" i="1" s="1"/>
  <c r="M351" i="5" s="1"/>
  <c r="D1992" i="1"/>
  <c r="E1992" i="1" s="1"/>
  <c r="M350" i="5" s="1"/>
  <c r="D1993" i="1"/>
  <c r="E1993" i="1" s="1"/>
  <c r="M349" i="5" s="1"/>
  <c r="D1994" i="1"/>
  <c r="E1994" i="1" s="1"/>
  <c r="M348" i="5" s="1"/>
  <c r="D1995" i="1"/>
  <c r="E1995" i="1" s="1"/>
  <c r="M347" i="5" s="1"/>
  <c r="D1996" i="1"/>
  <c r="E1996" i="1" s="1"/>
  <c r="M346" i="5" s="1"/>
  <c r="D1997" i="1"/>
  <c r="E1997" i="1" s="1"/>
  <c r="M345" i="5" s="1"/>
  <c r="D1998" i="1"/>
  <c r="E1998" i="1" s="1"/>
  <c r="M344" i="5" s="1"/>
  <c r="D1999" i="1"/>
  <c r="E1999" i="1" s="1"/>
  <c r="M343" i="5" s="1"/>
  <c r="D2000" i="1"/>
  <c r="E2000" i="1" s="1"/>
  <c r="M342" i="5" s="1"/>
  <c r="D2001" i="1"/>
  <c r="E2001" i="1" s="1"/>
  <c r="M341" i="5" s="1"/>
  <c r="D2002" i="1"/>
  <c r="E2002" i="1" s="1"/>
  <c r="M340" i="5" s="1"/>
  <c r="D2003" i="1"/>
  <c r="E2003" i="1" s="1"/>
  <c r="M339" i="5" s="1"/>
  <c r="D2004" i="1"/>
  <c r="E2004" i="1" s="1"/>
  <c r="M338" i="5" s="1"/>
  <c r="D2005" i="1"/>
  <c r="E2005" i="1" s="1"/>
  <c r="M337" i="5" s="1"/>
  <c r="D2006" i="1"/>
  <c r="E2006" i="1" s="1"/>
  <c r="M336" i="5" s="1"/>
  <c r="D2007" i="1"/>
  <c r="E2007" i="1" s="1"/>
  <c r="M335" i="5" s="1"/>
  <c r="D2008" i="1"/>
  <c r="E2008" i="1" s="1"/>
  <c r="M334" i="5" s="1"/>
  <c r="D2009" i="1"/>
  <c r="E2009" i="1" s="1"/>
  <c r="M333" i="5" s="1"/>
  <c r="D2010" i="1"/>
  <c r="E2010" i="1" s="1"/>
  <c r="M332" i="5" s="1"/>
  <c r="D2011" i="1"/>
  <c r="E2011" i="1" s="1"/>
  <c r="M331" i="5" s="1"/>
  <c r="D2012" i="1"/>
  <c r="E2012" i="1" s="1"/>
  <c r="M330" i="5" s="1"/>
  <c r="D2013" i="1"/>
  <c r="E2013" i="1" s="1"/>
  <c r="M329" i="5" s="1"/>
  <c r="D2014" i="1"/>
  <c r="E2014" i="1" s="1"/>
  <c r="M328" i="5" s="1"/>
  <c r="D2015" i="1"/>
  <c r="E2015" i="1" s="1"/>
  <c r="M327" i="5" s="1"/>
  <c r="D2016" i="1"/>
  <c r="E2016" i="1" s="1"/>
  <c r="M326" i="5" s="1"/>
  <c r="D2017" i="1"/>
  <c r="E2017" i="1" s="1"/>
  <c r="M325" i="5" s="1"/>
  <c r="D2018" i="1"/>
  <c r="E2018" i="1" s="1"/>
  <c r="M324" i="5" s="1"/>
  <c r="D2019" i="1"/>
  <c r="E2019" i="1" s="1"/>
  <c r="M323" i="5" s="1"/>
  <c r="D2020" i="1"/>
  <c r="E2020" i="1" s="1"/>
  <c r="M322" i="5" s="1"/>
  <c r="D2021" i="1"/>
  <c r="E2021" i="1" s="1"/>
  <c r="M321" i="5" s="1"/>
  <c r="D2022" i="1"/>
  <c r="E2022" i="1" s="1"/>
  <c r="M320" i="5" s="1"/>
  <c r="D2023" i="1"/>
  <c r="E2023" i="1" s="1"/>
  <c r="M319" i="5" s="1"/>
  <c r="D2024" i="1"/>
  <c r="E2024" i="1" s="1"/>
  <c r="M318" i="5" s="1"/>
  <c r="D2025" i="1"/>
  <c r="E2025" i="1" s="1"/>
  <c r="M317" i="5" s="1"/>
  <c r="D2026" i="1"/>
  <c r="E2026" i="1" s="1"/>
  <c r="M316" i="5" s="1"/>
  <c r="D2027" i="1"/>
  <c r="E2027" i="1" s="1"/>
  <c r="M315" i="5" s="1"/>
  <c r="D2028" i="1"/>
  <c r="E2028" i="1" s="1"/>
  <c r="M314" i="5" s="1"/>
  <c r="D2029" i="1"/>
  <c r="E2029" i="1" s="1"/>
  <c r="M313" i="5" s="1"/>
  <c r="D2030" i="1"/>
  <c r="E2030" i="1" s="1"/>
  <c r="M312" i="5" s="1"/>
  <c r="D2031" i="1"/>
  <c r="E2031" i="1" s="1"/>
  <c r="M311" i="5" s="1"/>
  <c r="D2032" i="1"/>
  <c r="E2032" i="1" s="1"/>
  <c r="M310" i="5" s="1"/>
  <c r="D2033" i="1"/>
  <c r="E2033" i="1" s="1"/>
  <c r="M309" i="5" s="1"/>
  <c r="D2034" i="1"/>
  <c r="E2034" i="1" s="1"/>
  <c r="M308" i="5" s="1"/>
  <c r="D2035" i="1"/>
  <c r="E2035" i="1" s="1"/>
  <c r="M307" i="5" s="1"/>
  <c r="D2036" i="1"/>
  <c r="E2036" i="1" s="1"/>
  <c r="M306" i="5" s="1"/>
  <c r="D2037" i="1"/>
  <c r="E2037" i="1" s="1"/>
  <c r="M305" i="5" s="1"/>
  <c r="D2038" i="1"/>
  <c r="E2038" i="1" s="1"/>
  <c r="M304" i="5" s="1"/>
  <c r="D2039" i="1"/>
  <c r="E2039" i="1" s="1"/>
  <c r="M303" i="5" s="1"/>
  <c r="D2040" i="1"/>
  <c r="E2040" i="1" s="1"/>
  <c r="M302" i="5" s="1"/>
  <c r="D2041" i="1"/>
  <c r="E2041" i="1" s="1"/>
  <c r="M301" i="5" s="1"/>
  <c r="D2042" i="1"/>
  <c r="E2042" i="1" s="1"/>
  <c r="M300" i="5" s="1"/>
  <c r="D2043" i="1"/>
  <c r="E2043" i="1" s="1"/>
  <c r="M299" i="5" s="1"/>
  <c r="D2044" i="1"/>
  <c r="E2044" i="1" s="1"/>
  <c r="M298" i="5" s="1"/>
  <c r="D2045" i="1"/>
  <c r="E2045" i="1" s="1"/>
  <c r="M297" i="5" s="1"/>
  <c r="D2046" i="1"/>
  <c r="E2046" i="1" s="1"/>
  <c r="M296" i="5" s="1"/>
  <c r="D2047" i="1"/>
  <c r="E2047" i="1" s="1"/>
  <c r="M295" i="5" s="1"/>
  <c r="D2048" i="1"/>
  <c r="E2048" i="1" s="1"/>
  <c r="M294" i="5" s="1"/>
  <c r="D2049" i="1"/>
  <c r="E2049" i="1" s="1"/>
  <c r="M293" i="5" s="1"/>
  <c r="D2050" i="1"/>
  <c r="E2050" i="1" s="1"/>
  <c r="M292" i="5" s="1"/>
  <c r="D2051" i="1"/>
  <c r="E2051" i="1" s="1"/>
  <c r="M291" i="5" s="1"/>
  <c r="D2052" i="1"/>
  <c r="E2052" i="1" s="1"/>
  <c r="M290" i="5" s="1"/>
  <c r="D2053" i="1"/>
  <c r="E2053" i="1" s="1"/>
  <c r="M289" i="5" s="1"/>
  <c r="D2054" i="1"/>
  <c r="E2054" i="1" s="1"/>
  <c r="M288" i="5" s="1"/>
  <c r="D2055" i="1"/>
  <c r="E2055" i="1" s="1"/>
  <c r="M287" i="5" s="1"/>
  <c r="D2056" i="1"/>
  <c r="E2056" i="1" s="1"/>
  <c r="M286" i="5" s="1"/>
  <c r="D2057" i="1"/>
  <c r="E2057" i="1" s="1"/>
  <c r="M285" i="5" s="1"/>
  <c r="D2058" i="1"/>
  <c r="E2058" i="1" s="1"/>
  <c r="M284" i="5" s="1"/>
  <c r="D2059" i="1"/>
  <c r="E2059" i="1" s="1"/>
  <c r="M283" i="5" s="1"/>
  <c r="D2060" i="1"/>
  <c r="E2060" i="1" s="1"/>
  <c r="M282" i="5" s="1"/>
  <c r="D2061" i="1"/>
  <c r="E2061" i="1" s="1"/>
  <c r="M281" i="5" s="1"/>
  <c r="D2062" i="1"/>
  <c r="E2062" i="1" s="1"/>
  <c r="M280" i="5" s="1"/>
  <c r="D2063" i="1"/>
  <c r="E2063" i="1" s="1"/>
  <c r="M279" i="5" s="1"/>
  <c r="D2064" i="1"/>
  <c r="E2064" i="1" s="1"/>
  <c r="M278" i="5" s="1"/>
  <c r="D2065" i="1"/>
  <c r="E2065" i="1" s="1"/>
  <c r="M277" i="5" s="1"/>
  <c r="D2066" i="1"/>
  <c r="E2066" i="1" s="1"/>
  <c r="M276" i="5" s="1"/>
  <c r="D2067" i="1"/>
  <c r="E2067" i="1" s="1"/>
  <c r="M275" i="5" s="1"/>
  <c r="D2068" i="1"/>
  <c r="E2068" i="1" s="1"/>
  <c r="M274" i="5" s="1"/>
  <c r="D2069" i="1"/>
  <c r="E2069" i="1" s="1"/>
  <c r="M273" i="5" s="1"/>
  <c r="D2070" i="1"/>
  <c r="E2070" i="1" s="1"/>
  <c r="M272" i="5" s="1"/>
  <c r="D2071" i="1"/>
  <c r="E2071" i="1" s="1"/>
  <c r="M271" i="5" s="1"/>
  <c r="D2072" i="1"/>
  <c r="E2072" i="1" s="1"/>
  <c r="M270" i="5" s="1"/>
  <c r="D2073" i="1"/>
  <c r="E2073" i="1" s="1"/>
  <c r="M269" i="5" s="1"/>
  <c r="D2074" i="1"/>
  <c r="E2074" i="1" s="1"/>
  <c r="M268" i="5" s="1"/>
  <c r="D2075" i="1"/>
  <c r="E2075" i="1" s="1"/>
  <c r="M267" i="5" s="1"/>
  <c r="D2076" i="1"/>
  <c r="E2076" i="1" s="1"/>
  <c r="M266" i="5" s="1"/>
  <c r="D2077" i="1"/>
  <c r="E2077" i="1" s="1"/>
  <c r="M265" i="5" s="1"/>
  <c r="D2078" i="1"/>
  <c r="E2078" i="1" s="1"/>
  <c r="M264" i="5" s="1"/>
  <c r="D2079" i="1"/>
  <c r="E2079" i="1" s="1"/>
  <c r="M263" i="5" s="1"/>
  <c r="D2080" i="1"/>
  <c r="E2080" i="1" s="1"/>
  <c r="M262" i="5" s="1"/>
  <c r="D2081" i="1"/>
  <c r="E2081" i="1" s="1"/>
  <c r="M261" i="5" s="1"/>
  <c r="D2082" i="1"/>
  <c r="E2082" i="1" s="1"/>
  <c r="M260" i="5" s="1"/>
  <c r="D2083" i="1"/>
  <c r="E2083" i="1" s="1"/>
  <c r="M259" i="5" s="1"/>
  <c r="D2084" i="1"/>
  <c r="E2084" i="1" s="1"/>
  <c r="M258" i="5" s="1"/>
  <c r="D2085" i="1"/>
  <c r="E2085" i="1" s="1"/>
  <c r="M257" i="5" s="1"/>
  <c r="D2086" i="1"/>
  <c r="E2086" i="1" s="1"/>
  <c r="M256" i="5" s="1"/>
  <c r="D2087" i="1"/>
  <c r="E2087" i="1" s="1"/>
  <c r="M255" i="5" s="1"/>
  <c r="D2088" i="1"/>
  <c r="E2088" i="1" s="1"/>
  <c r="M254" i="5" s="1"/>
  <c r="D2089" i="1"/>
  <c r="E2089" i="1" s="1"/>
  <c r="M253" i="5" s="1"/>
  <c r="D2090" i="1"/>
  <c r="E2090" i="1" s="1"/>
  <c r="M252" i="5" s="1"/>
  <c r="D2091" i="1"/>
  <c r="E2091" i="1" s="1"/>
  <c r="M251" i="5" s="1"/>
  <c r="D2092" i="1"/>
  <c r="E2092" i="1" s="1"/>
  <c r="M250" i="5" s="1"/>
  <c r="D2093" i="1"/>
  <c r="E2093" i="1" s="1"/>
  <c r="M249" i="5" s="1"/>
  <c r="D2094" i="1"/>
  <c r="E2094" i="1" s="1"/>
  <c r="M248" i="5" s="1"/>
  <c r="D2095" i="1"/>
  <c r="E2095" i="1" s="1"/>
  <c r="M247" i="5" s="1"/>
  <c r="D2096" i="1"/>
  <c r="E2096" i="1" s="1"/>
  <c r="M246" i="5" s="1"/>
  <c r="D2097" i="1"/>
  <c r="E2097" i="1" s="1"/>
  <c r="M245" i="5" s="1"/>
  <c r="D2098" i="1"/>
  <c r="E2098" i="1" s="1"/>
  <c r="M244" i="5" s="1"/>
  <c r="D2099" i="1"/>
  <c r="E2099" i="1" s="1"/>
  <c r="M243" i="5" s="1"/>
  <c r="D2100" i="1"/>
  <c r="E2100" i="1" s="1"/>
  <c r="F2100" i="1" s="1"/>
  <c r="D2101" i="1"/>
  <c r="E2101" i="1" s="1"/>
  <c r="M242" i="5" s="1"/>
  <c r="D2102" i="1"/>
  <c r="E2102" i="1" s="1"/>
  <c r="M241" i="5" s="1"/>
  <c r="D2103" i="1"/>
  <c r="E2103" i="1" s="1"/>
  <c r="M240" i="5" s="1"/>
  <c r="D2104" i="1"/>
  <c r="E2104" i="1" s="1"/>
  <c r="M239" i="5" s="1"/>
  <c r="D2105" i="1"/>
  <c r="E2105" i="1" s="1"/>
  <c r="M238" i="5" s="1"/>
  <c r="D2106" i="1"/>
  <c r="E2106" i="1" s="1"/>
  <c r="M237" i="5" s="1"/>
  <c r="D2107" i="1"/>
  <c r="E2107" i="1" s="1"/>
  <c r="M236" i="5" s="1"/>
  <c r="D2108" i="1"/>
  <c r="E2108" i="1" s="1"/>
  <c r="M235" i="5" s="1"/>
  <c r="D2109" i="1"/>
  <c r="E2109" i="1" s="1"/>
  <c r="M234" i="5" s="1"/>
  <c r="D2110" i="1"/>
  <c r="E2110" i="1" s="1"/>
  <c r="M233" i="5" s="1"/>
  <c r="D2111" i="1"/>
  <c r="E2111" i="1" s="1"/>
  <c r="M232" i="5" s="1"/>
  <c r="D2112" i="1"/>
  <c r="E2112" i="1" s="1"/>
  <c r="M231" i="5" s="1"/>
  <c r="D2113" i="1"/>
  <c r="E2113" i="1" s="1"/>
  <c r="M230" i="5" s="1"/>
  <c r="D2114" i="1"/>
  <c r="E2114" i="1" s="1"/>
  <c r="M229" i="5" s="1"/>
  <c r="D2115" i="1"/>
  <c r="E2115" i="1" s="1"/>
  <c r="M228" i="5" s="1"/>
  <c r="D2116" i="1"/>
  <c r="E2116" i="1" s="1"/>
  <c r="M227" i="5" s="1"/>
  <c r="D2117" i="1"/>
  <c r="E2117" i="1" s="1"/>
  <c r="M226" i="5" s="1"/>
  <c r="D2118" i="1"/>
  <c r="E2118" i="1" s="1"/>
  <c r="M225" i="5" s="1"/>
  <c r="D2119" i="1"/>
  <c r="E2119" i="1" s="1"/>
  <c r="M224" i="5" s="1"/>
  <c r="D2120" i="1"/>
  <c r="E2120" i="1" s="1"/>
  <c r="M223" i="5" s="1"/>
  <c r="D2121" i="1"/>
  <c r="E2121" i="1" s="1"/>
  <c r="M222" i="5" s="1"/>
  <c r="D2122" i="1"/>
  <c r="E2122" i="1" s="1"/>
  <c r="M221" i="5" s="1"/>
  <c r="D2123" i="1"/>
  <c r="E2123" i="1" s="1"/>
  <c r="M220" i="5" s="1"/>
  <c r="D2124" i="1"/>
  <c r="E2124" i="1" s="1"/>
  <c r="M219" i="5" s="1"/>
  <c r="D2125" i="1"/>
  <c r="E2125" i="1" s="1"/>
  <c r="M218" i="5" s="1"/>
  <c r="D2126" i="1"/>
  <c r="E2126" i="1" s="1"/>
  <c r="M217" i="5" s="1"/>
  <c r="D2127" i="1"/>
  <c r="E2127" i="1" s="1"/>
  <c r="M216" i="5" s="1"/>
  <c r="D2128" i="1"/>
  <c r="E2128" i="1" s="1"/>
  <c r="M215" i="5" s="1"/>
  <c r="D2129" i="1"/>
  <c r="E2129" i="1" s="1"/>
  <c r="M214" i="5" s="1"/>
  <c r="D2130" i="1"/>
  <c r="E2130" i="1" s="1"/>
  <c r="M213" i="5" s="1"/>
  <c r="D2131" i="1"/>
  <c r="E2131" i="1" s="1"/>
  <c r="F2131" i="1" s="1"/>
  <c r="D2132" i="1"/>
  <c r="E2132" i="1" s="1"/>
  <c r="M212" i="5" s="1"/>
  <c r="D2133" i="1"/>
  <c r="E2133" i="1" s="1"/>
  <c r="M211" i="5" s="1"/>
  <c r="D2134" i="1"/>
  <c r="E2134" i="1" s="1"/>
  <c r="M210" i="5" s="1"/>
  <c r="D2135" i="1"/>
  <c r="E2135" i="1" s="1"/>
  <c r="M209" i="5" s="1"/>
  <c r="D2136" i="1"/>
  <c r="E2136" i="1" s="1"/>
  <c r="M208" i="5" s="1"/>
  <c r="D2137" i="1"/>
  <c r="E2137" i="1" s="1"/>
  <c r="M207" i="5" s="1"/>
  <c r="D2138" i="1"/>
  <c r="E2138" i="1" s="1"/>
  <c r="M206" i="5" s="1"/>
  <c r="D2139" i="1"/>
  <c r="E2139" i="1" s="1"/>
  <c r="M205" i="5" s="1"/>
  <c r="D2140" i="1"/>
  <c r="E2140" i="1" s="1"/>
  <c r="M204" i="5" s="1"/>
  <c r="D2141" i="1"/>
  <c r="E2141" i="1" s="1"/>
  <c r="M203" i="5" s="1"/>
  <c r="D2142" i="1"/>
  <c r="E2142" i="1" s="1"/>
  <c r="M202" i="5" s="1"/>
  <c r="D2143" i="1"/>
  <c r="E2143" i="1" s="1"/>
  <c r="M201" i="5" s="1"/>
  <c r="D2144" i="1"/>
  <c r="E2144" i="1" s="1"/>
  <c r="M200" i="5" s="1"/>
  <c r="D2145" i="1"/>
  <c r="E2145" i="1" s="1"/>
  <c r="M199" i="5" s="1"/>
  <c r="D2146" i="1"/>
  <c r="E2146" i="1" s="1"/>
  <c r="M198" i="5" s="1"/>
  <c r="D2147" i="1"/>
  <c r="E2147" i="1" s="1"/>
  <c r="M197" i="5" s="1"/>
  <c r="D2148" i="1"/>
  <c r="E2148" i="1" s="1"/>
  <c r="M196" i="5" s="1"/>
  <c r="D2149" i="1"/>
  <c r="E2149" i="1" s="1"/>
  <c r="M195" i="5" s="1"/>
  <c r="D2150" i="1"/>
  <c r="E2150" i="1" s="1"/>
  <c r="M194" i="5" s="1"/>
  <c r="D2151" i="1"/>
  <c r="E2151" i="1" s="1"/>
  <c r="M193" i="5" s="1"/>
  <c r="D2152" i="1"/>
  <c r="E2152" i="1" s="1"/>
  <c r="M192" i="5" s="1"/>
  <c r="D2153" i="1"/>
  <c r="E2153" i="1" s="1"/>
  <c r="M191" i="5" s="1"/>
  <c r="D2154" i="1"/>
  <c r="E2154" i="1" s="1"/>
  <c r="M190" i="5" s="1"/>
  <c r="D2155" i="1"/>
  <c r="E2155" i="1" s="1"/>
  <c r="M189" i="5" s="1"/>
  <c r="D2156" i="1"/>
  <c r="E2156" i="1" s="1"/>
  <c r="M188" i="5" s="1"/>
  <c r="D2157" i="1"/>
  <c r="E2157" i="1" s="1"/>
  <c r="M187" i="5" s="1"/>
  <c r="D2158" i="1"/>
  <c r="E2158" i="1" s="1"/>
  <c r="M186" i="5" s="1"/>
  <c r="D2159" i="1"/>
  <c r="E2159" i="1" s="1"/>
  <c r="M185" i="5" s="1"/>
  <c r="D2160" i="1"/>
  <c r="E2160" i="1" s="1"/>
  <c r="F2160" i="1" s="1"/>
  <c r="D2161" i="1"/>
  <c r="E2161" i="1" s="1"/>
  <c r="M184" i="5" s="1"/>
  <c r="D2162" i="1"/>
  <c r="E2162" i="1" s="1"/>
  <c r="M183" i="5" s="1"/>
  <c r="D2163" i="1"/>
  <c r="E2163" i="1" s="1"/>
  <c r="M182" i="5" s="1"/>
  <c r="D2164" i="1"/>
  <c r="E2164" i="1" s="1"/>
  <c r="M181" i="5" s="1"/>
  <c r="D2165" i="1"/>
  <c r="E2165" i="1" s="1"/>
  <c r="M180" i="5" s="1"/>
  <c r="D2166" i="1"/>
  <c r="E2166" i="1" s="1"/>
  <c r="M179" i="5" s="1"/>
  <c r="D2167" i="1"/>
  <c r="E2167" i="1" s="1"/>
  <c r="M178" i="5" s="1"/>
  <c r="D2168" i="1"/>
  <c r="E2168" i="1" s="1"/>
  <c r="M177" i="5" s="1"/>
  <c r="D2169" i="1"/>
  <c r="E2169" i="1" s="1"/>
  <c r="M176" i="5" s="1"/>
  <c r="D2170" i="1"/>
  <c r="E2170" i="1" s="1"/>
  <c r="M175" i="5" s="1"/>
  <c r="D2171" i="1"/>
  <c r="E2171" i="1" s="1"/>
  <c r="M174" i="5" s="1"/>
  <c r="D2172" i="1"/>
  <c r="E2172" i="1" s="1"/>
  <c r="M173" i="5" s="1"/>
  <c r="D2173" i="1"/>
  <c r="E2173" i="1" s="1"/>
  <c r="M172" i="5" s="1"/>
  <c r="D2174" i="1"/>
  <c r="E2174" i="1" s="1"/>
  <c r="M171" i="5" s="1"/>
  <c r="D2175" i="1"/>
  <c r="E2175" i="1" s="1"/>
  <c r="M170" i="5" s="1"/>
  <c r="D2176" i="1"/>
  <c r="E2176" i="1" s="1"/>
  <c r="M169" i="5" s="1"/>
  <c r="D2177" i="1"/>
  <c r="E2177" i="1" s="1"/>
  <c r="M168" i="5" s="1"/>
  <c r="D2178" i="1"/>
  <c r="E2178" i="1" s="1"/>
  <c r="M167" i="5" s="1"/>
  <c r="D2179" i="1"/>
  <c r="E2179" i="1" s="1"/>
  <c r="M166" i="5" s="1"/>
  <c r="D2180" i="1"/>
  <c r="E2180" i="1" s="1"/>
  <c r="M165" i="5" s="1"/>
  <c r="D2181" i="1"/>
  <c r="E2181" i="1" s="1"/>
  <c r="M164" i="5" s="1"/>
  <c r="D2182" i="1"/>
  <c r="E2182" i="1" s="1"/>
  <c r="M163" i="5" s="1"/>
  <c r="D2183" i="1"/>
  <c r="E2183" i="1" s="1"/>
  <c r="M162" i="5" s="1"/>
  <c r="D2184" i="1"/>
  <c r="E2184" i="1" s="1"/>
  <c r="M161" i="5" s="1"/>
  <c r="D2185" i="1"/>
  <c r="E2185" i="1" s="1"/>
  <c r="M160" i="5" s="1"/>
  <c r="D2186" i="1"/>
  <c r="E2186" i="1" s="1"/>
  <c r="M159" i="5" s="1"/>
  <c r="D2187" i="1"/>
  <c r="E2187" i="1" s="1"/>
  <c r="M158" i="5" s="1"/>
  <c r="D2188" i="1"/>
  <c r="E2188" i="1" s="1"/>
  <c r="M157" i="5" s="1"/>
  <c r="D2189" i="1"/>
  <c r="E2189" i="1" s="1"/>
  <c r="M156" i="5" s="1"/>
  <c r="D2190" i="1"/>
  <c r="E2190" i="1" s="1"/>
  <c r="M155" i="5" s="1"/>
  <c r="D2191" i="1"/>
  <c r="E2191" i="1" s="1"/>
  <c r="M154" i="5" s="1"/>
  <c r="D2192" i="1"/>
  <c r="E2192" i="1" s="1"/>
  <c r="M153" i="5" s="1"/>
  <c r="D2193" i="1"/>
  <c r="E2193" i="1" s="1"/>
  <c r="M152" i="5" s="1"/>
  <c r="D2194" i="1"/>
  <c r="E2194" i="1" s="1"/>
  <c r="M151" i="5" s="1"/>
  <c r="D2195" i="1"/>
  <c r="E2195" i="1" s="1"/>
  <c r="M150" i="5" s="1"/>
  <c r="D2196" i="1"/>
  <c r="E2196" i="1" s="1"/>
  <c r="M149" i="5" s="1"/>
  <c r="D2197" i="1"/>
  <c r="E2197" i="1" s="1"/>
  <c r="M148" i="5" s="1"/>
  <c r="D2198" i="1"/>
  <c r="E2198" i="1" s="1"/>
  <c r="M147" i="5" s="1"/>
  <c r="D2199" i="1"/>
  <c r="E2199" i="1" s="1"/>
  <c r="M146" i="5" s="1"/>
  <c r="D2200" i="1"/>
  <c r="E2200" i="1" s="1"/>
  <c r="M145" i="5" s="1"/>
  <c r="D2201" i="1"/>
  <c r="E2201" i="1" s="1"/>
  <c r="M144" i="5" s="1"/>
  <c r="D2202" i="1"/>
  <c r="E2202" i="1" s="1"/>
  <c r="M143" i="5" s="1"/>
  <c r="D2203" i="1"/>
  <c r="E2203" i="1" s="1"/>
  <c r="M142" i="5" s="1"/>
  <c r="D2204" i="1"/>
  <c r="E2204" i="1" s="1"/>
  <c r="F2204" i="1" s="1"/>
  <c r="D2205" i="1"/>
  <c r="E2205" i="1" s="1"/>
  <c r="M141" i="5" s="1"/>
  <c r="D2206" i="1"/>
  <c r="E2206" i="1" s="1"/>
  <c r="M140" i="5" s="1"/>
  <c r="D2207" i="1"/>
  <c r="E2207" i="1" s="1"/>
  <c r="M139" i="5" s="1"/>
  <c r="D2208" i="1"/>
  <c r="E2208" i="1" s="1"/>
  <c r="M138" i="5" s="1"/>
  <c r="D2209" i="1"/>
  <c r="E2209" i="1" s="1"/>
  <c r="M137" i="5" s="1"/>
  <c r="D2210" i="1"/>
  <c r="E2210" i="1" s="1"/>
  <c r="M136" i="5" s="1"/>
  <c r="D2211" i="1"/>
  <c r="E2211" i="1" s="1"/>
  <c r="M135" i="5" s="1"/>
  <c r="D2212" i="1"/>
  <c r="E2212" i="1" s="1"/>
  <c r="M134" i="5" s="1"/>
  <c r="D2213" i="1"/>
  <c r="E2213" i="1" s="1"/>
  <c r="M133" i="5" s="1"/>
  <c r="D2214" i="1"/>
  <c r="E2214" i="1" s="1"/>
  <c r="M132" i="5" s="1"/>
  <c r="D2215" i="1"/>
  <c r="E2215" i="1" s="1"/>
  <c r="M131" i="5" s="1"/>
  <c r="D2216" i="1"/>
  <c r="E2216" i="1" s="1"/>
  <c r="M130" i="5" s="1"/>
  <c r="D2217" i="1"/>
  <c r="E2217" i="1" s="1"/>
  <c r="M129" i="5" s="1"/>
  <c r="D2218" i="1"/>
  <c r="E2218" i="1" s="1"/>
  <c r="M128" i="5" s="1"/>
  <c r="D2219" i="1"/>
  <c r="E2219" i="1" s="1"/>
  <c r="M127" i="5" s="1"/>
  <c r="D2220" i="1"/>
  <c r="E2220" i="1" s="1"/>
  <c r="M126" i="5" s="1"/>
  <c r="D2221" i="1"/>
  <c r="E2221" i="1" s="1"/>
  <c r="M125" i="5" s="1"/>
  <c r="D2222" i="1"/>
  <c r="E2222" i="1" s="1"/>
  <c r="M124" i="5" s="1"/>
  <c r="D2223" i="1"/>
  <c r="E2223" i="1" s="1"/>
  <c r="M123" i="5" s="1"/>
  <c r="D2224" i="1"/>
  <c r="E2224" i="1" s="1"/>
  <c r="M122" i="5" s="1"/>
  <c r="D2225" i="1"/>
  <c r="E2225" i="1" s="1"/>
  <c r="M121" i="5" s="1"/>
  <c r="D2226" i="1"/>
  <c r="E2226" i="1" s="1"/>
  <c r="M120" i="5" s="1"/>
  <c r="D2227" i="1"/>
  <c r="E2227" i="1" s="1"/>
  <c r="M119" i="5" s="1"/>
  <c r="D2228" i="1"/>
  <c r="E2228" i="1" s="1"/>
  <c r="M118" i="5" s="1"/>
  <c r="D2229" i="1"/>
  <c r="E2229" i="1" s="1"/>
  <c r="M117" i="5" s="1"/>
  <c r="D2230" i="1"/>
  <c r="E2230" i="1" s="1"/>
  <c r="M116" i="5" s="1"/>
  <c r="D2231" i="1"/>
  <c r="E2231" i="1" s="1"/>
  <c r="M115" i="5" s="1"/>
  <c r="D2232" i="1"/>
  <c r="E2232" i="1" s="1"/>
  <c r="M114" i="5" s="1"/>
  <c r="D2233" i="1"/>
  <c r="E2233" i="1" s="1"/>
  <c r="M113" i="5" s="1"/>
  <c r="D2234" i="1"/>
  <c r="E2234" i="1" s="1"/>
  <c r="M112" i="5" s="1"/>
  <c r="D2235" i="1"/>
  <c r="E2235" i="1" s="1"/>
  <c r="M111" i="5" s="1"/>
  <c r="D2236" i="1"/>
  <c r="E2236" i="1" s="1"/>
  <c r="M110" i="5" s="1"/>
  <c r="D2237" i="1"/>
  <c r="E2237" i="1" s="1"/>
  <c r="M109" i="5" s="1"/>
  <c r="D2238" i="1"/>
  <c r="E2238" i="1" s="1"/>
  <c r="M108" i="5" s="1"/>
  <c r="D2239" i="1"/>
  <c r="E2239" i="1" s="1"/>
  <c r="M107" i="5" s="1"/>
  <c r="D2240" i="1"/>
  <c r="E2240" i="1" s="1"/>
  <c r="M106" i="5" s="1"/>
  <c r="D2241" i="1"/>
  <c r="E2241" i="1" s="1"/>
  <c r="M105" i="5" s="1"/>
  <c r="D2242" i="1"/>
  <c r="E2242" i="1" s="1"/>
  <c r="M104" i="5" s="1"/>
  <c r="D2243" i="1"/>
  <c r="E2243" i="1" s="1"/>
  <c r="M103" i="5" s="1"/>
  <c r="D2244" i="1"/>
  <c r="E2244" i="1" s="1"/>
  <c r="M102" i="5" s="1"/>
  <c r="D2245" i="1"/>
  <c r="E2245" i="1" s="1"/>
  <c r="M101" i="5" s="1"/>
  <c r="D2246" i="1"/>
  <c r="E2246" i="1" s="1"/>
  <c r="M100" i="5" s="1"/>
  <c r="D2247" i="1"/>
  <c r="E2247" i="1" s="1"/>
  <c r="M99" i="5" s="1"/>
  <c r="D2248" i="1"/>
  <c r="E2248" i="1" s="1"/>
  <c r="M98" i="5" s="1"/>
  <c r="D2249" i="1"/>
  <c r="E2249" i="1" s="1"/>
  <c r="M97" i="5" s="1"/>
  <c r="D2250" i="1"/>
  <c r="E2250" i="1" s="1"/>
  <c r="M96" i="5" s="1"/>
  <c r="D2251" i="1"/>
  <c r="E2251" i="1" s="1"/>
  <c r="M95" i="5" s="1"/>
  <c r="D2252" i="1"/>
  <c r="E2252" i="1" s="1"/>
  <c r="M94" i="5" s="1"/>
  <c r="D2253" i="1"/>
  <c r="E2253" i="1" s="1"/>
  <c r="M93" i="5" s="1"/>
  <c r="D2254" i="1"/>
  <c r="E2254" i="1" s="1"/>
  <c r="M92" i="5" s="1"/>
  <c r="D2255" i="1"/>
  <c r="E2255" i="1" s="1"/>
  <c r="M91" i="5" s="1"/>
  <c r="D2256" i="1"/>
  <c r="E2256" i="1" s="1"/>
  <c r="M90" i="5" s="1"/>
  <c r="D2257" i="1"/>
  <c r="E2257" i="1" s="1"/>
  <c r="M89" i="5" s="1"/>
  <c r="D2258" i="1"/>
  <c r="E2258" i="1" s="1"/>
  <c r="M88" i="5" s="1"/>
  <c r="D2259" i="1"/>
  <c r="E2259" i="1" s="1"/>
  <c r="M87" i="5" s="1"/>
  <c r="D2260" i="1"/>
  <c r="E2260" i="1" s="1"/>
  <c r="M86" i="5" s="1"/>
  <c r="D2261" i="1"/>
  <c r="E2261" i="1" s="1"/>
  <c r="M85" i="5" s="1"/>
  <c r="D2262" i="1"/>
  <c r="E2262" i="1" s="1"/>
  <c r="M84" i="5" s="1"/>
  <c r="D2263" i="1"/>
  <c r="E2263" i="1" s="1"/>
  <c r="M83" i="5" s="1"/>
  <c r="D2264" i="1"/>
  <c r="E2264" i="1" s="1"/>
  <c r="M82" i="5" s="1"/>
  <c r="D2265" i="1"/>
  <c r="E2265" i="1" s="1"/>
  <c r="M81" i="5" s="1"/>
  <c r="D2266" i="1"/>
  <c r="E2266" i="1" s="1"/>
  <c r="M80" i="5" s="1"/>
  <c r="D2267" i="1"/>
  <c r="E2267" i="1" s="1"/>
  <c r="M79" i="5" s="1"/>
  <c r="D2268" i="1"/>
  <c r="E2268" i="1" s="1"/>
  <c r="M78" i="5" s="1"/>
  <c r="D2269" i="1"/>
  <c r="E2269" i="1" s="1"/>
  <c r="M77" i="5" s="1"/>
  <c r="D2270" i="1"/>
  <c r="E2270" i="1" s="1"/>
  <c r="M76" i="5" s="1"/>
  <c r="D2271" i="1"/>
  <c r="E2271" i="1" s="1"/>
  <c r="M75" i="5" s="1"/>
  <c r="D2272" i="1"/>
  <c r="E2272" i="1" s="1"/>
  <c r="M74" i="5" s="1"/>
  <c r="D2273" i="1"/>
  <c r="E2273" i="1" s="1"/>
  <c r="M73" i="5" s="1"/>
  <c r="D2274" i="1"/>
  <c r="E2274" i="1" s="1"/>
  <c r="M72" i="5" s="1"/>
  <c r="D2275" i="1"/>
  <c r="E2275" i="1" s="1"/>
  <c r="M71" i="5" s="1"/>
  <c r="D2276" i="1"/>
  <c r="E2276" i="1" s="1"/>
  <c r="M70" i="5" s="1"/>
  <c r="D2277" i="1"/>
  <c r="E2277" i="1" s="1"/>
  <c r="M69" i="5" s="1"/>
  <c r="D2278" i="1"/>
  <c r="E2278" i="1" s="1"/>
  <c r="M68" i="5" s="1"/>
  <c r="D2279" i="1"/>
  <c r="E2279" i="1" s="1"/>
  <c r="M67" i="5" s="1"/>
  <c r="D2280" i="1"/>
  <c r="E2280" i="1" s="1"/>
  <c r="M66" i="5" s="1"/>
  <c r="D2281" i="1"/>
  <c r="E2281" i="1" s="1"/>
  <c r="M65" i="5" s="1"/>
  <c r="D2282" i="1"/>
  <c r="E2282" i="1" s="1"/>
  <c r="M64" i="5" s="1"/>
  <c r="D2283" i="1"/>
  <c r="E2283" i="1" s="1"/>
  <c r="M63" i="5" s="1"/>
  <c r="D2284" i="1"/>
  <c r="E2284" i="1" s="1"/>
  <c r="M62" i="5" s="1"/>
  <c r="D2285" i="1"/>
  <c r="E2285" i="1" s="1"/>
  <c r="M61" i="5" s="1"/>
  <c r="D2286" i="1"/>
  <c r="E2286" i="1" s="1"/>
  <c r="M60" i="5" s="1"/>
  <c r="D2287" i="1"/>
  <c r="E2287" i="1" s="1"/>
  <c r="M59" i="5" s="1"/>
  <c r="D2288" i="1"/>
  <c r="E2288" i="1" s="1"/>
  <c r="M58" i="5" s="1"/>
  <c r="D2289" i="1"/>
  <c r="E2289" i="1" s="1"/>
  <c r="M57" i="5" s="1"/>
  <c r="D2290" i="1"/>
  <c r="E2290" i="1" s="1"/>
  <c r="M56" i="5" s="1"/>
  <c r="D2291" i="1"/>
  <c r="E2291" i="1" s="1"/>
  <c r="M55" i="5" s="1"/>
  <c r="D2292" i="1"/>
  <c r="E2292" i="1" s="1"/>
  <c r="M54" i="5" s="1"/>
  <c r="D2293" i="1"/>
  <c r="E2293" i="1" s="1"/>
  <c r="M53" i="5" s="1"/>
  <c r="D2294" i="1"/>
  <c r="E2294" i="1" s="1"/>
  <c r="M52" i="5" s="1"/>
  <c r="D2295" i="1"/>
  <c r="E2295" i="1" s="1"/>
  <c r="M51" i="5" s="1"/>
  <c r="D2296" i="1"/>
  <c r="E2296" i="1" s="1"/>
  <c r="M50" i="5" s="1"/>
  <c r="D2297" i="1"/>
  <c r="E2297" i="1" s="1"/>
  <c r="M49" i="5" s="1"/>
  <c r="D2298" i="1"/>
  <c r="E2298" i="1" s="1"/>
  <c r="M48" i="5" s="1"/>
  <c r="D2299" i="1"/>
  <c r="E2299" i="1" s="1"/>
  <c r="M47" i="5" s="1"/>
  <c r="D2300" i="1"/>
  <c r="E2300" i="1" s="1"/>
  <c r="M46" i="5" s="1"/>
  <c r="D2301" i="1"/>
  <c r="E2301" i="1" s="1"/>
  <c r="M45" i="5" s="1"/>
  <c r="D2302" i="1"/>
  <c r="E2302" i="1" s="1"/>
  <c r="M44" i="5" s="1"/>
  <c r="D2303" i="1"/>
  <c r="E2303" i="1" s="1"/>
  <c r="M43" i="5" s="1"/>
  <c r="D2304" i="1"/>
  <c r="E2304" i="1" s="1"/>
  <c r="M42" i="5" s="1"/>
  <c r="D2305" i="1"/>
  <c r="E2305" i="1" s="1"/>
  <c r="M41" i="5" s="1"/>
  <c r="D2306" i="1"/>
  <c r="E2306" i="1" s="1"/>
  <c r="M40" i="5" s="1"/>
  <c r="D2307" i="1"/>
  <c r="E2307" i="1" s="1"/>
  <c r="M39" i="5" s="1"/>
  <c r="D2308" i="1"/>
  <c r="E2308" i="1" s="1"/>
  <c r="M38" i="5" s="1"/>
  <c r="D2309" i="1"/>
  <c r="E2309" i="1" s="1"/>
  <c r="M37" i="5" s="1"/>
  <c r="D2310" i="1"/>
  <c r="E2310" i="1" s="1"/>
  <c r="M36" i="5" s="1"/>
  <c r="D2311" i="1"/>
  <c r="E2311" i="1" s="1"/>
  <c r="M35" i="5" s="1"/>
  <c r="D2312" i="1"/>
  <c r="E2312" i="1" s="1"/>
  <c r="M34" i="5" s="1"/>
  <c r="D2313" i="1"/>
  <c r="E2313" i="1" s="1"/>
  <c r="M33" i="5" s="1"/>
  <c r="D2314" i="1"/>
  <c r="E2314" i="1" s="1"/>
  <c r="M32" i="5" s="1"/>
  <c r="D2315" i="1"/>
  <c r="E2315" i="1" s="1"/>
  <c r="M31" i="5" s="1"/>
  <c r="D2316" i="1"/>
  <c r="E2316" i="1" s="1"/>
  <c r="M30" i="5" s="1"/>
  <c r="D2317" i="1"/>
  <c r="E2317" i="1" s="1"/>
  <c r="M29" i="5" s="1"/>
  <c r="D2318" i="1"/>
  <c r="E2318" i="1" s="1"/>
  <c r="M28" i="5" s="1"/>
  <c r="D2319" i="1"/>
  <c r="E2319" i="1" s="1"/>
  <c r="M27" i="5" s="1"/>
  <c r="D2320" i="1"/>
  <c r="E2320" i="1" s="1"/>
  <c r="M26" i="5" s="1"/>
  <c r="D2321" i="1"/>
  <c r="E2321" i="1" s="1"/>
  <c r="M25" i="5" s="1"/>
  <c r="D2322" i="1"/>
  <c r="E2322" i="1" s="1"/>
  <c r="M24" i="5" s="1"/>
  <c r="D2323" i="1"/>
  <c r="E2323" i="1" s="1"/>
  <c r="M23" i="5" s="1"/>
  <c r="D2324" i="1"/>
  <c r="E2324" i="1" s="1"/>
  <c r="M22" i="5" s="1"/>
  <c r="D2325" i="1"/>
  <c r="E2325" i="1" s="1"/>
  <c r="M21" i="5" s="1"/>
  <c r="D2326" i="1"/>
  <c r="E2326" i="1" s="1"/>
  <c r="M20" i="5" s="1"/>
  <c r="D2327" i="1"/>
  <c r="E2327" i="1" s="1"/>
  <c r="M19" i="5" s="1"/>
  <c r="D2328" i="1"/>
  <c r="E2328" i="1" s="1"/>
  <c r="M18" i="5" s="1"/>
  <c r="D2329" i="1"/>
  <c r="E2329" i="1" s="1"/>
  <c r="M17" i="5" s="1"/>
  <c r="D2330" i="1"/>
  <c r="E2330" i="1" s="1"/>
  <c r="M16" i="5" s="1"/>
  <c r="D2331" i="1"/>
  <c r="E2331" i="1" s="1"/>
  <c r="M15" i="5" s="1"/>
  <c r="D2332" i="1"/>
  <c r="E2332" i="1" s="1"/>
  <c r="M14" i="5" s="1"/>
  <c r="D2333" i="1"/>
  <c r="E2333" i="1" s="1"/>
  <c r="M13" i="5" s="1"/>
  <c r="D2334" i="1"/>
  <c r="E2334" i="1" s="1"/>
  <c r="M12" i="5" s="1"/>
  <c r="D2335" i="1"/>
  <c r="E2335" i="1" s="1"/>
  <c r="M11" i="5" s="1"/>
  <c r="D2336" i="1"/>
  <c r="E2336" i="1" s="1"/>
  <c r="M10" i="5" s="1"/>
  <c r="D2337" i="1"/>
  <c r="E2337" i="1" s="1"/>
  <c r="M9" i="5" s="1"/>
  <c r="D2338" i="1"/>
  <c r="E2338" i="1" s="1"/>
  <c r="M8" i="5" s="1"/>
  <c r="D2339" i="1"/>
  <c r="E2339" i="1" s="1"/>
  <c r="M7" i="5" s="1"/>
  <c r="D2340" i="1"/>
  <c r="E2340" i="1" s="1"/>
  <c r="M6" i="5" s="1"/>
  <c r="D2341" i="1"/>
  <c r="E2341" i="1" s="1"/>
  <c r="M5" i="5" s="1"/>
  <c r="D2342" i="1"/>
  <c r="E2342" i="1" s="1"/>
  <c r="M4" i="5" s="1"/>
  <c r="D2343" i="1"/>
  <c r="E2343" i="1" s="1"/>
  <c r="M3" i="5" s="1"/>
  <c r="D2344" i="1"/>
  <c r="E2344" i="1" s="1"/>
  <c r="M2" i="5" s="1"/>
  <c r="L2336" i="5" l="1"/>
  <c r="F2" i="1"/>
  <c r="N2336" i="5" s="1"/>
  <c r="D6" i="4"/>
  <c r="E2" i="5"/>
  <c r="B1" i="5"/>
  <c r="B1821" i="5"/>
  <c r="B1833" i="5"/>
  <c r="B1845" i="5"/>
  <c r="B1854" i="5"/>
  <c r="B1863" i="5"/>
  <c r="B1873" i="5"/>
  <c r="B1883" i="5"/>
  <c r="B1893" i="5"/>
  <c r="B1903" i="5"/>
  <c r="B1913" i="5"/>
  <c r="B1923" i="5"/>
  <c r="B1933" i="5"/>
  <c r="B1943" i="5"/>
  <c r="B1953" i="5"/>
  <c r="B1962" i="5"/>
  <c r="B1973" i="5"/>
  <c r="B1983" i="5"/>
  <c r="B1993" i="5"/>
  <c r="B2003" i="5"/>
  <c r="B2014" i="5"/>
  <c r="B2025" i="5"/>
  <c r="B2037" i="5"/>
  <c r="B2047" i="5"/>
  <c r="B2057" i="5"/>
  <c r="B2069" i="5"/>
  <c r="B2081" i="5"/>
  <c r="B2093" i="5"/>
  <c r="B2103" i="5"/>
  <c r="B2115" i="5"/>
  <c r="B2127" i="5"/>
  <c r="B2139" i="5"/>
  <c r="B2150" i="5"/>
  <c r="B2161" i="5"/>
  <c r="B2173" i="5"/>
  <c r="B2185" i="5"/>
  <c r="B2197" i="5"/>
  <c r="B2209" i="5"/>
  <c r="B2221" i="5"/>
  <c r="B2231" i="5"/>
  <c r="B2243" i="5"/>
  <c r="B2255" i="5"/>
  <c r="B2267" i="5"/>
  <c r="B2278" i="5"/>
  <c r="B2289" i="5"/>
  <c r="B2301" i="5"/>
  <c r="B2313" i="5"/>
  <c r="B2326" i="5"/>
  <c r="B2" i="5"/>
  <c r="B1822" i="5"/>
  <c r="B1834" i="5"/>
  <c r="B1846" i="5"/>
  <c r="B1855" i="5"/>
  <c r="B1865" i="5"/>
  <c r="B1874" i="5"/>
  <c r="B1885" i="5"/>
  <c r="B1894" i="5"/>
  <c r="B1904" i="5"/>
  <c r="B1914" i="5"/>
  <c r="B1924" i="5"/>
  <c r="B1934" i="5"/>
  <c r="B1944" i="5"/>
  <c r="B1954" i="5"/>
  <c r="B1964" i="5"/>
  <c r="B1974" i="5"/>
  <c r="B1984" i="5"/>
  <c r="B1994" i="5"/>
  <c r="B2005" i="5"/>
  <c r="B2016" i="5"/>
  <c r="B2026" i="5"/>
  <c r="B2038" i="5"/>
  <c r="B2048" i="5"/>
  <c r="B2060" i="5"/>
  <c r="B2070" i="5"/>
  <c r="B2082" i="5"/>
  <c r="B2094" i="5"/>
  <c r="B2105" i="5"/>
  <c r="B2117" i="5"/>
  <c r="B2128" i="5"/>
  <c r="B2140" i="5"/>
  <c r="B2152" i="5"/>
  <c r="B2164" i="5"/>
  <c r="B2174" i="5"/>
  <c r="B2186" i="5"/>
  <c r="B2198" i="5"/>
  <c r="B2210" i="5"/>
  <c r="B2222" i="5"/>
  <c r="B2233" i="5"/>
  <c r="B2245" i="5"/>
  <c r="B2256" i="5"/>
  <c r="B2268" i="5"/>
  <c r="B2280" i="5"/>
  <c r="B2292" i="5"/>
  <c r="B2302" i="5"/>
  <c r="B2314" i="5"/>
  <c r="B2327" i="5"/>
  <c r="B9" i="5"/>
  <c r="B17" i="5"/>
  <c r="B25" i="5"/>
  <c r="B33" i="5"/>
  <c r="B41" i="5"/>
  <c r="B49" i="5"/>
  <c r="B57" i="5"/>
  <c r="B65" i="5"/>
  <c r="B73" i="5"/>
  <c r="B81" i="5"/>
  <c r="B1801" i="5"/>
  <c r="B1823" i="5"/>
  <c r="B1837" i="5"/>
  <c r="B1847" i="5"/>
  <c r="B1857" i="5"/>
  <c r="B1866" i="5"/>
  <c r="B1877" i="5"/>
  <c r="B1886" i="5"/>
  <c r="B1895" i="5"/>
  <c r="B1905" i="5"/>
  <c r="B1915" i="5"/>
  <c r="B1925" i="5"/>
  <c r="B1935" i="5"/>
  <c r="B1945" i="5"/>
  <c r="B1955" i="5"/>
  <c r="B1965" i="5"/>
  <c r="B1975" i="5"/>
  <c r="B1985" i="5"/>
  <c r="B1995" i="5"/>
  <c r="B2006" i="5"/>
  <c r="B2017" i="5"/>
  <c r="B2027" i="5"/>
  <c r="B2039" i="5"/>
  <c r="B2049" i="5"/>
  <c r="B2061" i="5"/>
  <c r="B2071" i="5"/>
  <c r="B2083" i="5"/>
  <c r="B2095" i="5"/>
  <c r="B2107" i="5"/>
  <c r="B2118" i="5"/>
  <c r="B2129" i="5"/>
  <c r="B2141" i="5"/>
  <c r="B2153" i="5"/>
  <c r="B2165" i="5"/>
  <c r="B2177" i="5"/>
  <c r="B2189" i="5"/>
  <c r="B2199" i="5"/>
  <c r="B2211" i="5"/>
  <c r="B2223" i="5"/>
  <c r="B2235" i="5"/>
  <c r="B2246" i="5"/>
  <c r="B2257" i="5"/>
  <c r="B2269" i="5"/>
  <c r="B2281" i="5"/>
  <c r="B2293" i="5"/>
  <c r="B2305" i="5"/>
  <c r="B2317" i="5"/>
  <c r="B2329" i="5"/>
  <c r="B10" i="5"/>
  <c r="B18" i="5"/>
  <c r="B26" i="5"/>
  <c r="B34" i="5"/>
  <c r="B42" i="5"/>
  <c r="B50" i="5"/>
  <c r="B58" i="5"/>
  <c r="B66" i="5"/>
  <c r="B74" i="5"/>
  <c r="B82" i="5"/>
  <c r="B1806" i="5"/>
  <c r="B1825" i="5"/>
  <c r="B1838" i="5"/>
  <c r="B1848" i="5"/>
  <c r="B1858" i="5"/>
  <c r="B1868" i="5"/>
  <c r="B1878" i="5"/>
  <c r="B1887" i="5"/>
  <c r="B1897" i="5"/>
  <c r="B1906" i="5"/>
  <c r="B1917" i="5"/>
  <c r="B1926" i="5"/>
  <c r="B1936" i="5"/>
  <c r="B1946" i="5"/>
  <c r="B1956" i="5"/>
  <c r="B1966" i="5"/>
  <c r="B1976" i="5"/>
  <c r="B1986" i="5"/>
  <c r="B1997" i="5"/>
  <c r="B2008" i="5"/>
  <c r="B2018" i="5"/>
  <c r="B2029" i="5"/>
  <c r="B2040" i="5"/>
  <c r="B2050" i="5"/>
  <c r="B2062" i="5"/>
  <c r="B2073" i="5"/>
  <c r="B2085" i="5"/>
  <c r="B2096" i="5"/>
  <c r="B2108" i="5"/>
  <c r="B2120" i="5"/>
  <c r="B2132" i="5"/>
  <c r="B2142" i="5"/>
  <c r="B2154" i="5"/>
  <c r="B2166" i="5"/>
  <c r="B2178" i="5"/>
  <c r="B2190" i="5"/>
  <c r="B2201" i="5"/>
  <c r="B2213" i="5"/>
  <c r="B2224" i="5"/>
  <c r="B2236" i="5"/>
  <c r="B2248" i="5"/>
  <c r="B2260" i="5"/>
  <c r="B2270" i="5"/>
  <c r="B2282" i="5"/>
  <c r="B2294" i="5"/>
  <c r="B2306" i="5"/>
  <c r="B2318" i="5"/>
  <c r="B2331" i="5"/>
  <c r="B1810" i="5"/>
  <c r="B1826" i="5"/>
  <c r="B1839" i="5"/>
  <c r="B1849" i="5"/>
  <c r="B1859" i="5"/>
  <c r="B1869" i="5"/>
  <c r="B1879" i="5"/>
  <c r="B1889" i="5"/>
  <c r="B1898" i="5"/>
  <c r="B1909" i="5"/>
  <c r="B1918" i="5"/>
  <c r="B1927" i="5"/>
  <c r="B1937" i="5"/>
  <c r="B1947" i="5"/>
  <c r="B1957" i="5"/>
  <c r="B1967" i="5"/>
  <c r="B1977" i="5"/>
  <c r="B1987" i="5"/>
  <c r="B1998" i="5"/>
  <c r="B2009" i="5"/>
  <c r="B2019" i="5"/>
  <c r="B2030" i="5"/>
  <c r="B2041" i="5"/>
  <c r="B2053" i="5"/>
  <c r="B2063" i="5"/>
  <c r="B2075" i="5"/>
  <c r="B2086" i="5"/>
  <c r="B2097" i="5"/>
  <c r="B2109" i="5"/>
  <c r="B2121" i="5"/>
  <c r="B2133" i="5"/>
  <c r="B2145" i="5"/>
  <c r="B2157" i="5"/>
  <c r="B2167" i="5"/>
  <c r="B2179" i="5"/>
  <c r="B2191" i="5"/>
  <c r="B2203" i="5"/>
  <c r="B2214" i="5"/>
  <c r="B2225" i="5"/>
  <c r="B2237" i="5"/>
  <c r="B2249" i="5"/>
  <c r="B2261" i="5"/>
  <c r="B2273" i="5"/>
  <c r="B2285" i="5"/>
  <c r="B2295" i="5"/>
  <c r="B2307" i="5"/>
  <c r="B2319" i="5"/>
  <c r="B2333" i="5"/>
  <c r="B4" i="5"/>
  <c r="B12" i="5"/>
  <c r="B20" i="5"/>
  <c r="B28" i="5"/>
  <c r="B36" i="5"/>
  <c r="B44" i="5"/>
  <c r="B52" i="5"/>
  <c r="B60" i="5"/>
  <c r="B68" i="5"/>
  <c r="B76" i="5"/>
  <c r="B84" i="5"/>
  <c r="B92" i="5"/>
  <c r="B100" i="5"/>
  <c r="B108" i="5"/>
  <c r="B116" i="5"/>
  <c r="B124" i="5"/>
  <c r="B132" i="5"/>
  <c r="B140" i="5"/>
  <c r="B148" i="5"/>
  <c r="B156" i="5"/>
  <c r="B164" i="5"/>
  <c r="B172" i="5"/>
  <c r="B180" i="5"/>
  <c r="B188" i="5"/>
  <c r="B196" i="5"/>
  <c r="B204" i="5"/>
  <c r="B212" i="5"/>
  <c r="B220" i="5"/>
  <c r="B228" i="5"/>
  <c r="B236" i="5"/>
  <c r="B244" i="5"/>
  <c r="B252" i="5"/>
  <c r="B260" i="5"/>
  <c r="B268" i="5"/>
  <c r="B276" i="5"/>
  <c r="B284" i="5"/>
  <c r="B292" i="5"/>
  <c r="B1815" i="5"/>
  <c r="B1829" i="5"/>
  <c r="B1840" i="5"/>
  <c r="B1850" i="5"/>
  <c r="B1860" i="5"/>
  <c r="B1870" i="5"/>
  <c r="B1880" i="5"/>
  <c r="B1890" i="5"/>
  <c r="B1900" i="5"/>
  <c r="B1910" i="5"/>
  <c r="B1919" i="5"/>
  <c r="B1929" i="5"/>
  <c r="B1938" i="5"/>
  <c r="B1949" i="5"/>
  <c r="B1958" i="5"/>
  <c r="B1969" i="5"/>
  <c r="B1978" i="5"/>
  <c r="B1989" i="5"/>
  <c r="B2000" i="5"/>
  <c r="B2010" i="5"/>
  <c r="B2021" i="5"/>
  <c r="B2032" i="5"/>
  <c r="B2042" i="5"/>
  <c r="B2054" i="5"/>
  <c r="B2064" i="5"/>
  <c r="B2076" i="5"/>
  <c r="B2088" i="5"/>
  <c r="B2100" i="5"/>
  <c r="B2110" i="5"/>
  <c r="B2122" i="5"/>
  <c r="B2134" i="5"/>
  <c r="B2146" i="5"/>
  <c r="B2158" i="5"/>
  <c r="B2169" i="5"/>
  <c r="B2181" i="5"/>
  <c r="B2192" i="5"/>
  <c r="B2204" i="5"/>
  <c r="B2216" i="5"/>
  <c r="B2228" i="5"/>
  <c r="B2238" i="5"/>
  <c r="B2250" i="5"/>
  <c r="B2262" i="5"/>
  <c r="B2274" i="5"/>
  <c r="B2286" i="5"/>
  <c r="B2297" i="5"/>
  <c r="B2309" i="5"/>
  <c r="B2321" i="5"/>
  <c r="B2334" i="5"/>
  <c r="B1817" i="5"/>
  <c r="B1830" i="5"/>
  <c r="B1841" i="5"/>
  <c r="B1851" i="5"/>
  <c r="B1861" i="5"/>
  <c r="B1871" i="5"/>
  <c r="B1881" i="5"/>
  <c r="B1891" i="5"/>
  <c r="B1901" i="5"/>
  <c r="B1911" i="5"/>
  <c r="B1921" i="5"/>
  <c r="B1930" i="5"/>
  <c r="B1941" i="5"/>
  <c r="B1950" i="5"/>
  <c r="B1959" i="5"/>
  <c r="B1970" i="5"/>
  <c r="B1981" i="5"/>
  <c r="B1990" i="5"/>
  <c r="B2001" i="5"/>
  <c r="B2011" i="5"/>
  <c r="B2022" i="5"/>
  <c r="B2033" i="5"/>
  <c r="B2045" i="5"/>
  <c r="B2055" i="5"/>
  <c r="B2065" i="5"/>
  <c r="B2077" i="5"/>
  <c r="B2089" i="5"/>
  <c r="B2101" i="5"/>
  <c r="B2113" i="5"/>
  <c r="B2125" i="5"/>
  <c r="B2135" i="5"/>
  <c r="B2147" i="5"/>
  <c r="B2159" i="5"/>
  <c r="B2171" i="5"/>
  <c r="B1818" i="5"/>
  <c r="B1831" i="5"/>
  <c r="B1842" i="5"/>
  <c r="B1853" i="5"/>
  <c r="B1862" i="5"/>
  <c r="B1872" i="5"/>
  <c r="B1882" i="5"/>
  <c r="B1892" i="5"/>
  <c r="B1902" i="5"/>
  <c r="B1912" i="5"/>
  <c r="B1922" i="5"/>
  <c r="B1932" i="5"/>
  <c r="B1942" i="5"/>
  <c r="B1951" i="5"/>
  <c r="B1961" i="5"/>
  <c r="B1972" i="5"/>
  <c r="B2056" i="5"/>
  <c r="B2149" i="5"/>
  <c r="B2206" i="5"/>
  <c r="B2254" i="5"/>
  <c r="B2300" i="5"/>
  <c r="B13" i="5"/>
  <c r="B24" i="5"/>
  <c r="B38" i="5"/>
  <c r="B51" i="5"/>
  <c r="B63" i="5"/>
  <c r="B77" i="5"/>
  <c r="B88" i="5"/>
  <c r="B97" i="5"/>
  <c r="B106" i="5"/>
  <c r="B115" i="5"/>
  <c r="B125" i="5"/>
  <c r="B134" i="5"/>
  <c r="B143" i="5"/>
  <c r="B152" i="5"/>
  <c r="B161" i="5"/>
  <c r="B170" i="5"/>
  <c r="B179" i="5"/>
  <c r="B189" i="5"/>
  <c r="B198" i="5"/>
  <c r="B207" i="5"/>
  <c r="B216" i="5"/>
  <c r="B225" i="5"/>
  <c r="B234" i="5"/>
  <c r="B243" i="5"/>
  <c r="B253" i="5"/>
  <c r="B262" i="5"/>
  <c r="B271" i="5"/>
  <c r="B280" i="5"/>
  <c r="B289" i="5"/>
  <c r="B298" i="5"/>
  <c r="B306" i="5"/>
  <c r="B314" i="5"/>
  <c r="B322" i="5"/>
  <c r="B330" i="5"/>
  <c r="B338" i="5"/>
  <c r="B346" i="5"/>
  <c r="B354" i="5"/>
  <c r="B362" i="5"/>
  <c r="B370" i="5"/>
  <c r="B378" i="5"/>
  <c r="B386" i="5"/>
  <c r="B394" i="5"/>
  <c r="B402" i="5"/>
  <c r="B410" i="5"/>
  <c r="B418" i="5"/>
  <c r="B426" i="5"/>
  <c r="B434" i="5"/>
  <c r="B442" i="5"/>
  <c r="B450" i="5"/>
  <c r="B458" i="5"/>
  <c r="B466" i="5"/>
  <c r="B474" i="5"/>
  <c r="B482" i="5"/>
  <c r="B490" i="5"/>
  <c r="B498" i="5"/>
  <c r="B506" i="5"/>
  <c r="B514" i="5"/>
  <c r="B522" i="5"/>
  <c r="B530" i="5"/>
  <c r="B538" i="5"/>
  <c r="B546" i="5"/>
  <c r="B554" i="5"/>
  <c r="B562" i="5"/>
  <c r="B570" i="5"/>
  <c r="B578" i="5"/>
  <c r="B586" i="5"/>
  <c r="B594" i="5"/>
  <c r="B602" i="5"/>
  <c r="B610" i="5"/>
  <c r="B618" i="5"/>
  <c r="B626" i="5"/>
  <c r="B634" i="5"/>
  <c r="B642" i="5"/>
  <c r="B650" i="5"/>
  <c r="B658" i="5"/>
  <c r="B666" i="5"/>
  <c r="B674" i="5"/>
  <c r="B682" i="5"/>
  <c r="B690" i="5"/>
  <c r="B1982" i="5"/>
  <c r="B2068" i="5"/>
  <c r="B2160" i="5"/>
  <c r="B2217" i="5"/>
  <c r="B2263" i="5"/>
  <c r="B2310" i="5"/>
  <c r="B14" i="5"/>
  <c r="B27" i="5"/>
  <c r="B39" i="5"/>
  <c r="B53" i="5"/>
  <c r="B64" i="5"/>
  <c r="B78" i="5"/>
  <c r="B89" i="5"/>
  <c r="B98" i="5"/>
  <c r="B107" i="5"/>
  <c r="B117" i="5"/>
  <c r="B126" i="5"/>
  <c r="B135" i="5"/>
  <c r="B144" i="5"/>
  <c r="B153" i="5"/>
  <c r="B162" i="5"/>
  <c r="B171" i="5"/>
  <c r="B181" i="5"/>
  <c r="B190" i="5"/>
  <c r="B199" i="5"/>
  <c r="B208" i="5"/>
  <c r="B217" i="5"/>
  <c r="B226" i="5"/>
  <c r="B235" i="5"/>
  <c r="B245" i="5"/>
  <c r="B254" i="5"/>
  <c r="B263" i="5"/>
  <c r="B272" i="5"/>
  <c r="B281" i="5"/>
  <c r="B290" i="5"/>
  <c r="B299" i="5"/>
  <c r="B307" i="5"/>
  <c r="B315" i="5"/>
  <c r="B323" i="5"/>
  <c r="B331" i="5"/>
  <c r="B339" i="5"/>
  <c r="B347" i="5"/>
  <c r="B355" i="5"/>
  <c r="B363" i="5"/>
  <c r="B371" i="5"/>
  <c r="B379" i="5"/>
  <c r="B387" i="5"/>
  <c r="B395" i="5"/>
  <c r="B403" i="5"/>
  <c r="B411" i="5"/>
  <c r="B419" i="5"/>
  <c r="B427" i="5"/>
  <c r="B435" i="5"/>
  <c r="B443" i="5"/>
  <c r="B451" i="5"/>
  <c r="B459" i="5"/>
  <c r="B467" i="5"/>
  <c r="B475" i="5"/>
  <c r="B483" i="5"/>
  <c r="B491" i="5"/>
  <c r="B499" i="5"/>
  <c r="B507" i="5"/>
  <c r="B515" i="5"/>
  <c r="B523" i="5"/>
  <c r="B531" i="5"/>
  <c r="B539" i="5"/>
  <c r="B547" i="5"/>
  <c r="B555" i="5"/>
  <c r="B563" i="5"/>
  <c r="B571" i="5"/>
  <c r="B579" i="5"/>
  <c r="B587" i="5"/>
  <c r="B1992" i="5"/>
  <c r="B2078" i="5"/>
  <c r="B2172" i="5"/>
  <c r="B2218" i="5"/>
  <c r="B2265" i="5"/>
  <c r="B2312" i="5"/>
  <c r="B3" i="5"/>
  <c r="B15" i="5"/>
  <c r="B29" i="5"/>
  <c r="B40" i="5"/>
  <c r="B54" i="5"/>
  <c r="B67" i="5"/>
  <c r="B79" i="5"/>
  <c r="B90" i="5"/>
  <c r="B99" i="5"/>
  <c r="B109" i="5"/>
  <c r="B2002" i="5"/>
  <c r="B2090" i="5"/>
  <c r="B2182" i="5"/>
  <c r="B2229" i="5"/>
  <c r="B2275" i="5"/>
  <c r="B2324" i="5"/>
  <c r="B5" i="5"/>
  <c r="B16" i="5"/>
  <c r="B30" i="5"/>
  <c r="B43" i="5"/>
  <c r="B55" i="5"/>
  <c r="B69" i="5"/>
  <c r="B80" i="5"/>
  <c r="B91" i="5"/>
  <c r="B101" i="5"/>
  <c r="B110" i="5"/>
  <c r="B119" i="5"/>
  <c r="B128" i="5"/>
  <c r="B137" i="5"/>
  <c r="B146" i="5"/>
  <c r="B155" i="5"/>
  <c r="B165" i="5"/>
  <c r="B174" i="5"/>
  <c r="B183" i="5"/>
  <c r="B192" i="5"/>
  <c r="B201" i="5"/>
  <c r="B210" i="5"/>
  <c r="B219" i="5"/>
  <c r="B229" i="5"/>
  <c r="B238" i="5"/>
  <c r="B247" i="5"/>
  <c r="B256" i="5"/>
  <c r="B265" i="5"/>
  <c r="B274" i="5"/>
  <c r="B283" i="5"/>
  <c r="B293" i="5"/>
  <c r="B301" i="5"/>
  <c r="B309" i="5"/>
  <c r="B317" i="5"/>
  <c r="B325" i="5"/>
  <c r="B333" i="5"/>
  <c r="B341" i="5"/>
  <c r="B349" i="5"/>
  <c r="B357" i="5"/>
  <c r="B365" i="5"/>
  <c r="B373" i="5"/>
  <c r="B381" i="5"/>
  <c r="B389" i="5"/>
  <c r="B397" i="5"/>
  <c r="B405" i="5"/>
  <c r="B413" i="5"/>
  <c r="B421" i="5"/>
  <c r="B429" i="5"/>
  <c r="B437" i="5"/>
  <c r="B445" i="5"/>
  <c r="B453" i="5"/>
  <c r="B461" i="5"/>
  <c r="B469" i="5"/>
  <c r="B477" i="5"/>
  <c r="B485" i="5"/>
  <c r="B493" i="5"/>
  <c r="B501" i="5"/>
  <c r="B509" i="5"/>
  <c r="B517" i="5"/>
  <c r="B525" i="5"/>
  <c r="B533" i="5"/>
  <c r="B541" i="5"/>
  <c r="B549" i="5"/>
  <c r="B557" i="5"/>
  <c r="B565" i="5"/>
  <c r="B573" i="5"/>
  <c r="B581" i="5"/>
  <c r="B589" i="5"/>
  <c r="B597" i="5"/>
  <c r="B605" i="5"/>
  <c r="B613" i="5"/>
  <c r="B621" i="5"/>
  <c r="B629" i="5"/>
  <c r="B637" i="5"/>
  <c r="B645" i="5"/>
  <c r="B653" i="5"/>
  <c r="B661" i="5"/>
  <c r="B669" i="5"/>
  <c r="B677" i="5"/>
  <c r="B685" i="5"/>
  <c r="B2013" i="5"/>
  <c r="B2102" i="5"/>
  <c r="B2184" i="5"/>
  <c r="B2230" i="5"/>
  <c r="B2277" i="5"/>
  <c r="B2325" i="5"/>
  <c r="B6" i="5"/>
  <c r="B19" i="5"/>
  <c r="B31" i="5"/>
  <c r="B45" i="5"/>
  <c r="B56" i="5"/>
  <c r="B70" i="5"/>
  <c r="B83" i="5"/>
  <c r="B93" i="5"/>
  <c r="B102" i="5"/>
  <c r="B111" i="5"/>
  <c r="B120" i="5"/>
  <c r="B129" i="5"/>
  <c r="B138" i="5"/>
  <c r="B147" i="5"/>
  <c r="B157" i="5"/>
  <c r="B166" i="5"/>
  <c r="B175" i="5"/>
  <c r="B184" i="5"/>
  <c r="B193" i="5"/>
  <c r="B202" i="5"/>
  <c r="B211" i="5"/>
  <c r="B221" i="5"/>
  <c r="B230" i="5"/>
  <c r="B239" i="5"/>
  <c r="B248" i="5"/>
  <c r="B257" i="5"/>
  <c r="B266" i="5"/>
  <c r="B275" i="5"/>
  <c r="B285" i="5"/>
  <c r="B294" i="5"/>
  <c r="B302" i="5"/>
  <c r="B310" i="5"/>
  <c r="B318" i="5"/>
  <c r="B326" i="5"/>
  <c r="B334" i="5"/>
  <c r="B342" i="5"/>
  <c r="B350" i="5"/>
  <c r="B358" i="5"/>
  <c r="B366" i="5"/>
  <c r="B374" i="5"/>
  <c r="B382" i="5"/>
  <c r="B390" i="5"/>
  <c r="B398" i="5"/>
  <c r="B406" i="5"/>
  <c r="B414" i="5"/>
  <c r="B422" i="5"/>
  <c r="B430" i="5"/>
  <c r="B438" i="5"/>
  <c r="B446" i="5"/>
  <c r="B454" i="5"/>
  <c r="B462" i="5"/>
  <c r="B2024" i="5"/>
  <c r="B2114" i="5"/>
  <c r="B2193" i="5"/>
  <c r="B2241" i="5"/>
  <c r="B2287" i="5"/>
  <c r="B7" i="5"/>
  <c r="B21" i="5"/>
  <c r="B32" i="5"/>
  <c r="B46" i="5"/>
  <c r="B59" i="5"/>
  <c r="B71" i="5"/>
  <c r="B85" i="5"/>
  <c r="B94" i="5"/>
  <c r="B103" i="5"/>
  <c r="B112" i="5"/>
  <c r="B121" i="5"/>
  <c r="B2034" i="5"/>
  <c r="B2126" i="5"/>
  <c r="B2196" i="5"/>
  <c r="B2242" i="5"/>
  <c r="B2288" i="5"/>
  <c r="B8" i="5"/>
  <c r="B22" i="5"/>
  <c r="B35" i="5"/>
  <c r="B47" i="5"/>
  <c r="B61" i="5"/>
  <c r="B72" i="5"/>
  <c r="B86" i="5"/>
  <c r="B95" i="5"/>
  <c r="B104" i="5"/>
  <c r="B113" i="5"/>
  <c r="B122" i="5"/>
  <c r="B131" i="5"/>
  <c r="B141" i="5"/>
  <c r="B150" i="5"/>
  <c r="B159" i="5"/>
  <c r="B168" i="5"/>
  <c r="B177" i="5"/>
  <c r="B186" i="5"/>
  <c r="B195" i="5"/>
  <c r="B205" i="5"/>
  <c r="B214" i="5"/>
  <c r="B223" i="5"/>
  <c r="B232" i="5"/>
  <c r="B241" i="5"/>
  <c r="B250" i="5"/>
  <c r="B259" i="5"/>
  <c r="B269" i="5"/>
  <c r="B278" i="5"/>
  <c r="B287" i="5"/>
  <c r="B296" i="5"/>
  <c r="B304" i="5"/>
  <c r="B312" i="5"/>
  <c r="B320" i="5"/>
  <c r="B328" i="5"/>
  <c r="B336" i="5"/>
  <c r="B344" i="5"/>
  <c r="B352" i="5"/>
  <c r="B360" i="5"/>
  <c r="B368" i="5"/>
  <c r="B376" i="5"/>
  <c r="B384" i="5"/>
  <c r="B392" i="5"/>
  <c r="B400" i="5"/>
  <c r="B408" i="5"/>
  <c r="B416" i="5"/>
  <c r="B424" i="5"/>
  <c r="B432" i="5"/>
  <c r="B440" i="5"/>
  <c r="B448" i="5"/>
  <c r="B456" i="5"/>
  <c r="B464" i="5"/>
  <c r="B472" i="5"/>
  <c r="B480" i="5"/>
  <c r="B488" i="5"/>
  <c r="B496" i="5"/>
  <c r="B504" i="5"/>
  <c r="B512" i="5"/>
  <c r="B520" i="5"/>
  <c r="B528" i="5"/>
  <c r="B536" i="5"/>
  <c r="B544" i="5"/>
  <c r="B552" i="5"/>
  <c r="B560" i="5"/>
  <c r="B568" i="5"/>
  <c r="B576" i="5"/>
  <c r="B584" i="5"/>
  <c r="B592" i="5"/>
  <c r="B600" i="5"/>
  <c r="B608" i="5"/>
  <c r="B616" i="5"/>
  <c r="B624" i="5"/>
  <c r="B632" i="5"/>
  <c r="B640" i="5"/>
  <c r="B648" i="5"/>
  <c r="B656" i="5"/>
  <c r="B664" i="5"/>
  <c r="B672" i="5"/>
  <c r="B680" i="5"/>
  <c r="B688" i="5"/>
  <c r="B2046" i="5"/>
  <c r="B2137" i="5"/>
  <c r="B2205" i="5"/>
  <c r="B2253" i="5"/>
  <c r="B2299" i="5"/>
  <c r="B11" i="5"/>
  <c r="B23" i="5"/>
  <c r="B37" i="5"/>
  <c r="B48" i="5"/>
  <c r="B62" i="5"/>
  <c r="B75" i="5"/>
  <c r="B87" i="5"/>
  <c r="B96" i="5"/>
  <c r="B105" i="5"/>
  <c r="B114" i="5"/>
  <c r="B123" i="5"/>
  <c r="B133" i="5"/>
  <c r="B158" i="5"/>
  <c r="B182" i="5"/>
  <c r="B206" i="5"/>
  <c r="B231" i="5"/>
  <c r="B255" i="5"/>
  <c r="B279" i="5"/>
  <c r="B303" i="5"/>
  <c r="B324" i="5"/>
  <c r="B345" i="5"/>
  <c r="B367" i="5"/>
  <c r="B388" i="5"/>
  <c r="B409" i="5"/>
  <c r="B431" i="5"/>
  <c r="B452" i="5"/>
  <c r="B471" i="5"/>
  <c r="B487" i="5"/>
  <c r="B503" i="5"/>
  <c r="B519" i="5"/>
  <c r="B535" i="5"/>
  <c r="B551" i="5"/>
  <c r="B567" i="5"/>
  <c r="B583" i="5"/>
  <c r="B598" i="5"/>
  <c r="B611" i="5"/>
  <c r="B623" i="5"/>
  <c r="B636" i="5"/>
  <c r="B649" i="5"/>
  <c r="B662" i="5"/>
  <c r="B675" i="5"/>
  <c r="B687" i="5"/>
  <c r="B697" i="5"/>
  <c r="B705" i="5"/>
  <c r="B713" i="5"/>
  <c r="B721" i="5"/>
  <c r="B729" i="5"/>
  <c r="B737" i="5"/>
  <c r="B745" i="5"/>
  <c r="B753" i="5"/>
  <c r="B761" i="5"/>
  <c r="B769" i="5"/>
  <c r="B777" i="5"/>
  <c r="B785" i="5"/>
  <c r="B793" i="5"/>
  <c r="B801" i="5"/>
  <c r="B809" i="5"/>
  <c r="B817" i="5"/>
  <c r="B825" i="5"/>
  <c r="B833" i="5"/>
  <c r="B841" i="5"/>
  <c r="B849" i="5"/>
  <c r="B857" i="5"/>
  <c r="B865" i="5"/>
  <c r="B873" i="5"/>
  <c r="B881" i="5"/>
  <c r="B889" i="5"/>
  <c r="B897" i="5"/>
  <c r="B905" i="5"/>
  <c r="B913" i="5"/>
  <c r="B921" i="5"/>
  <c r="B929" i="5"/>
  <c r="B937" i="5"/>
  <c r="B945" i="5"/>
  <c r="B953" i="5"/>
  <c r="B961" i="5"/>
  <c r="B969" i="5"/>
  <c r="B977" i="5"/>
  <c r="B985" i="5"/>
  <c r="B993" i="5"/>
  <c r="B1001" i="5"/>
  <c r="B1009" i="5"/>
  <c r="B1017" i="5"/>
  <c r="B1025" i="5"/>
  <c r="B1033" i="5"/>
  <c r="B1041" i="5"/>
  <c r="B1049" i="5"/>
  <c r="B1057" i="5"/>
  <c r="B1065" i="5"/>
  <c r="B1073" i="5"/>
  <c r="B1081" i="5"/>
  <c r="B1089" i="5"/>
  <c r="B1097" i="5"/>
  <c r="B1105" i="5"/>
  <c r="B1113" i="5"/>
  <c r="B136" i="5"/>
  <c r="B160" i="5"/>
  <c r="B185" i="5"/>
  <c r="B209" i="5"/>
  <c r="B233" i="5"/>
  <c r="B258" i="5"/>
  <c r="B282" i="5"/>
  <c r="B305" i="5"/>
  <c r="B327" i="5"/>
  <c r="B348" i="5"/>
  <c r="B369" i="5"/>
  <c r="B391" i="5"/>
  <c r="B412" i="5"/>
  <c r="B433" i="5"/>
  <c r="B455" i="5"/>
  <c r="B473" i="5"/>
  <c r="B489" i="5"/>
  <c r="B505" i="5"/>
  <c r="B521" i="5"/>
  <c r="B537" i="5"/>
  <c r="B553" i="5"/>
  <c r="B569" i="5"/>
  <c r="B585" i="5"/>
  <c r="B599" i="5"/>
  <c r="B612" i="5"/>
  <c r="B625" i="5"/>
  <c r="B638" i="5"/>
  <c r="B651" i="5"/>
  <c r="B663" i="5"/>
  <c r="B676" i="5"/>
  <c r="B689" i="5"/>
  <c r="B698" i="5"/>
  <c r="B706" i="5"/>
  <c r="B714" i="5"/>
  <c r="B722" i="5"/>
  <c r="B730" i="5"/>
  <c r="B738" i="5"/>
  <c r="B746" i="5"/>
  <c r="B754" i="5"/>
  <c r="B762" i="5"/>
  <c r="B770" i="5"/>
  <c r="B778" i="5"/>
  <c r="B786" i="5"/>
  <c r="B794" i="5"/>
  <c r="B802" i="5"/>
  <c r="B810" i="5"/>
  <c r="B818" i="5"/>
  <c r="B826" i="5"/>
  <c r="B834" i="5"/>
  <c r="B842" i="5"/>
  <c r="B850" i="5"/>
  <c r="B858" i="5"/>
  <c r="B866" i="5"/>
  <c r="B874" i="5"/>
  <c r="B882" i="5"/>
  <c r="B890" i="5"/>
  <c r="B898" i="5"/>
  <c r="B906" i="5"/>
  <c r="B914" i="5"/>
  <c r="B922" i="5"/>
  <c r="B930" i="5"/>
  <c r="B938" i="5"/>
  <c r="B946" i="5"/>
  <c r="B954" i="5"/>
  <c r="B962" i="5"/>
  <c r="B970" i="5"/>
  <c r="B978" i="5"/>
  <c r="B986" i="5"/>
  <c r="B994" i="5"/>
  <c r="B1002" i="5"/>
  <c r="B1010" i="5"/>
  <c r="B1018" i="5"/>
  <c r="B1026" i="5"/>
  <c r="B1034" i="5"/>
  <c r="B1042" i="5"/>
  <c r="B1050" i="5"/>
  <c r="B1058" i="5"/>
  <c r="B1066" i="5"/>
  <c r="B1074" i="5"/>
  <c r="B1082" i="5"/>
  <c r="B1090" i="5"/>
  <c r="B1098" i="5"/>
  <c r="B1106" i="5"/>
  <c r="B1114" i="5"/>
  <c r="B139" i="5"/>
  <c r="B163" i="5"/>
  <c r="B187" i="5"/>
  <c r="B213" i="5"/>
  <c r="B237" i="5"/>
  <c r="B261" i="5"/>
  <c r="B286" i="5"/>
  <c r="B308" i="5"/>
  <c r="B329" i="5"/>
  <c r="B351" i="5"/>
  <c r="B372" i="5"/>
  <c r="B393" i="5"/>
  <c r="B415" i="5"/>
  <c r="B436" i="5"/>
  <c r="B457" i="5"/>
  <c r="B476" i="5"/>
  <c r="B492" i="5"/>
  <c r="B508" i="5"/>
  <c r="B524" i="5"/>
  <c r="B540" i="5"/>
  <c r="B556" i="5"/>
  <c r="B572" i="5"/>
  <c r="B588" i="5"/>
  <c r="B601" i="5"/>
  <c r="B614" i="5"/>
  <c r="B627" i="5"/>
  <c r="B639" i="5"/>
  <c r="B652" i="5"/>
  <c r="B665" i="5"/>
  <c r="B678" i="5"/>
  <c r="B691" i="5"/>
  <c r="B699" i="5"/>
  <c r="B707" i="5"/>
  <c r="B715" i="5"/>
  <c r="B723" i="5"/>
  <c r="B731" i="5"/>
  <c r="B739" i="5"/>
  <c r="B747" i="5"/>
  <c r="B755" i="5"/>
  <c r="B763" i="5"/>
  <c r="B771" i="5"/>
  <c r="B779" i="5"/>
  <c r="B787" i="5"/>
  <c r="B795" i="5"/>
  <c r="B803" i="5"/>
  <c r="B811" i="5"/>
  <c r="B819" i="5"/>
  <c r="B827" i="5"/>
  <c r="B835" i="5"/>
  <c r="B843" i="5"/>
  <c r="B851" i="5"/>
  <c r="B859" i="5"/>
  <c r="B867" i="5"/>
  <c r="B875" i="5"/>
  <c r="B883" i="5"/>
  <c r="B891" i="5"/>
  <c r="B899" i="5"/>
  <c r="B907" i="5"/>
  <c r="B915" i="5"/>
  <c r="B923" i="5"/>
  <c r="B931" i="5"/>
  <c r="B939" i="5"/>
  <c r="B947" i="5"/>
  <c r="B955" i="5"/>
  <c r="B963" i="5"/>
  <c r="B971" i="5"/>
  <c r="B979" i="5"/>
  <c r="B987" i="5"/>
  <c r="B995" i="5"/>
  <c r="B1003" i="5"/>
  <c r="B142" i="5"/>
  <c r="B167" i="5"/>
  <c r="B191" i="5"/>
  <c r="B215" i="5"/>
  <c r="B240" i="5"/>
  <c r="B264" i="5"/>
  <c r="B288" i="5"/>
  <c r="B311" i="5"/>
  <c r="B332" i="5"/>
  <c r="B353" i="5"/>
  <c r="B375" i="5"/>
  <c r="B396" i="5"/>
  <c r="B417" i="5"/>
  <c r="B439" i="5"/>
  <c r="B460" i="5"/>
  <c r="B478" i="5"/>
  <c r="B494" i="5"/>
  <c r="B510" i="5"/>
  <c r="B526" i="5"/>
  <c r="B542" i="5"/>
  <c r="B558" i="5"/>
  <c r="B574" i="5"/>
  <c r="B590" i="5"/>
  <c r="B603" i="5"/>
  <c r="B615" i="5"/>
  <c r="B628" i="5"/>
  <c r="B641" i="5"/>
  <c r="B654" i="5"/>
  <c r="B667" i="5"/>
  <c r="B679" i="5"/>
  <c r="B692" i="5"/>
  <c r="B700" i="5"/>
  <c r="B708" i="5"/>
  <c r="B716" i="5"/>
  <c r="B724" i="5"/>
  <c r="B732" i="5"/>
  <c r="B740" i="5"/>
  <c r="B748" i="5"/>
  <c r="B756" i="5"/>
  <c r="B764" i="5"/>
  <c r="B772" i="5"/>
  <c r="B780" i="5"/>
  <c r="B788" i="5"/>
  <c r="B796" i="5"/>
  <c r="B804" i="5"/>
  <c r="B812" i="5"/>
  <c r="B820" i="5"/>
  <c r="B828" i="5"/>
  <c r="B836" i="5"/>
  <c r="B844" i="5"/>
  <c r="B852" i="5"/>
  <c r="B860" i="5"/>
  <c r="B868" i="5"/>
  <c r="B876" i="5"/>
  <c r="B884" i="5"/>
  <c r="B892" i="5"/>
  <c r="B900" i="5"/>
  <c r="B908" i="5"/>
  <c r="B916" i="5"/>
  <c r="B924" i="5"/>
  <c r="B932" i="5"/>
  <c r="B940" i="5"/>
  <c r="B948" i="5"/>
  <c r="B956" i="5"/>
  <c r="B964" i="5"/>
  <c r="B972" i="5"/>
  <c r="B980" i="5"/>
  <c r="B988" i="5"/>
  <c r="B996" i="5"/>
  <c r="B1004" i="5"/>
  <c r="B1012" i="5"/>
  <c r="B1020" i="5"/>
  <c r="B1028" i="5"/>
  <c r="B1036" i="5"/>
  <c r="B1044" i="5"/>
  <c r="B1052" i="5"/>
  <c r="B1060" i="5"/>
  <c r="B1068" i="5"/>
  <c r="B1076" i="5"/>
  <c r="B1084" i="5"/>
  <c r="B1092" i="5"/>
  <c r="B1100" i="5"/>
  <c r="B1108" i="5"/>
  <c r="B1116" i="5"/>
  <c r="B1124" i="5"/>
  <c r="B145" i="5"/>
  <c r="B169" i="5"/>
  <c r="B194" i="5"/>
  <c r="B218" i="5"/>
  <c r="B242" i="5"/>
  <c r="B267" i="5"/>
  <c r="B291" i="5"/>
  <c r="B313" i="5"/>
  <c r="B335" i="5"/>
  <c r="B356" i="5"/>
  <c r="B377" i="5"/>
  <c r="B399" i="5"/>
  <c r="B420" i="5"/>
  <c r="B441" i="5"/>
  <c r="B463" i="5"/>
  <c r="B479" i="5"/>
  <c r="B495" i="5"/>
  <c r="B511" i="5"/>
  <c r="B527" i="5"/>
  <c r="B543" i="5"/>
  <c r="B559" i="5"/>
  <c r="B575" i="5"/>
  <c r="B591" i="5"/>
  <c r="B604" i="5"/>
  <c r="B617" i="5"/>
  <c r="B630" i="5"/>
  <c r="B643" i="5"/>
  <c r="B655" i="5"/>
  <c r="B668" i="5"/>
  <c r="B681" i="5"/>
  <c r="B693" i="5"/>
  <c r="B701" i="5"/>
  <c r="B709" i="5"/>
  <c r="B717" i="5"/>
  <c r="B725" i="5"/>
  <c r="B733" i="5"/>
  <c r="B741" i="5"/>
  <c r="B749" i="5"/>
  <c r="B757" i="5"/>
  <c r="B765" i="5"/>
  <c r="B773" i="5"/>
  <c r="B781" i="5"/>
  <c r="B789" i="5"/>
  <c r="B797" i="5"/>
  <c r="B805" i="5"/>
  <c r="B813" i="5"/>
  <c r="B821" i="5"/>
  <c r="B829" i="5"/>
  <c r="B837" i="5"/>
  <c r="B845" i="5"/>
  <c r="B853" i="5"/>
  <c r="B861" i="5"/>
  <c r="B869" i="5"/>
  <c r="B877" i="5"/>
  <c r="B885" i="5"/>
  <c r="B893" i="5"/>
  <c r="B901" i="5"/>
  <c r="B909" i="5"/>
  <c r="B917" i="5"/>
  <c r="B925" i="5"/>
  <c r="B933" i="5"/>
  <c r="B941" i="5"/>
  <c r="B949" i="5"/>
  <c r="B957" i="5"/>
  <c r="B965" i="5"/>
  <c r="B973" i="5"/>
  <c r="B981" i="5"/>
  <c r="B989" i="5"/>
  <c r="B997" i="5"/>
  <c r="B1005" i="5"/>
  <c r="B1013" i="5"/>
  <c r="B1021" i="5"/>
  <c r="B1029" i="5"/>
  <c r="B1037" i="5"/>
  <c r="B1045" i="5"/>
  <c r="B1053" i="5"/>
  <c r="B1061" i="5"/>
  <c r="B1069" i="5"/>
  <c r="B1077" i="5"/>
  <c r="B1085" i="5"/>
  <c r="B1093" i="5"/>
  <c r="B1101" i="5"/>
  <c r="B1109" i="5"/>
  <c r="B127" i="5"/>
  <c r="B151" i="5"/>
  <c r="B176" i="5"/>
  <c r="B200" i="5"/>
  <c r="B224" i="5"/>
  <c r="B249" i="5"/>
  <c r="B273" i="5"/>
  <c r="B297" i="5"/>
  <c r="B319" i="5"/>
  <c r="B340" i="5"/>
  <c r="B361" i="5"/>
  <c r="B383" i="5"/>
  <c r="B404" i="5"/>
  <c r="B425" i="5"/>
  <c r="B447" i="5"/>
  <c r="B468" i="5"/>
  <c r="B484" i="5"/>
  <c r="B500" i="5"/>
  <c r="B516" i="5"/>
  <c r="B532" i="5"/>
  <c r="B548" i="5"/>
  <c r="B564" i="5"/>
  <c r="B580" i="5"/>
  <c r="B595" i="5"/>
  <c r="B607" i="5"/>
  <c r="B620" i="5"/>
  <c r="B633" i="5"/>
  <c r="B646" i="5"/>
  <c r="B659" i="5"/>
  <c r="B671" i="5"/>
  <c r="B684" i="5"/>
  <c r="B695" i="5"/>
  <c r="B703" i="5"/>
  <c r="B711" i="5"/>
  <c r="B719" i="5"/>
  <c r="B727" i="5"/>
  <c r="B735" i="5"/>
  <c r="B743" i="5"/>
  <c r="B751" i="5"/>
  <c r="B759" i="5"/>
  <c r="B767" i="5"/>
  <c r="B775" i="5"/>
  <c r="B783" i="5"/>
  <c r="B791" i="5"/>
  <c r="B799" i="5"/>
  <c r="B807" i="5"/>
  <c r="B815" i="5"/>
  <c r="B823" i="5"/>
  <c r="B831" i="5"/>
  <c r="B839" i="5"/>
  <c r="B847" i="5"/>
  <c r="B855" i="5"/>
  <c r="B863" i="5"/>
  <c r="B871" i="5"/>
  <c r="B879" i="5"/>
  <c r="B887" i="5"/>
  <c r="B895" i="5"/>
  <c r="B903" i="5"/>
  <c r="B911" i="5"/>
  <c r="B919" i="5"/>
  <c r="B927" i="5"/>
  <c r="B935" i="5"/>
  <c r="B943" i="5"/>
  <c r="B951" i="5"/>
  <c r="B959" i="5"/>
  <c r="B967" i="5"/>
  <c r="B975" i="5"/>
  <c r="B983" i="5"/>
  <c r="B991" i="5"/>
  <c r="B999" i="5"/>
  <c r="B1007" i="5"/>
  <c r="B1015" i="5"/>
  <c r="B1023" i="5"/>
  <c r="B1031" i="5"/>
  <c r="B1039" i="5"/>
  <c r="B1047" i="5"/>
  <c r="B1055" i="5"/>
  <c r="B1063" i="5"/>
  <c r="B1071" i="5"/>
  <c r="B1079" i="5"/>
  <c r="B1087" i="5"/>
  <c r="B1095" i="5"/>
  <c r="B1103" i="5"/>
  <c r="B1111" i="5"/>
  <c r="B1119" i="5"/>
  <c r="B130" i="5"/>
  <c r="B154" i="5"/>
  <c r="B178" i="5"/>
  <c r="B203" i="5"/>
  <c r="B227" i="5"/>
  <c r="B251" i="5"/>
  <c r="B277" i="5"/>
  <c r="B300" i="5"/>
  <c r="B321" i="5"/>
  <c r="B343" i="5"/>
  <c r="B364" i="5"/>
  <c r="B385" i="5"/>
  <c r="B407" i="5"/>
  <c r="B428" i="5"/>
  <c r="B449" i="5"/>
  <c r="B470" i="5"/>
  <c r="B486" i="5"/>
  <c r="B502" i="5"/>
  <c r="B518" i="5"/>
  <c r="B534" i="5"/>
  <c r="B550" i="5"/>
  <c r="B566" i="5"/>
  <c r="B582" i="5"/>
  <c r="B596" i="5"/>
  <c r="B609" i="5"/>
  <c r="B622" i="5"/>
  <c r="B635" i="5"/>
  <c r="B647" i="5"/>
  <c r="B660" i="5"/>
  <c r="B673" i="5"/>
  <c r="B686" i="5"/>
  <c r="B696" i="5"/>
  <c r="B704" i="5"/>
  <c r="B712" i="5"/>
  <c r="B720" i="5"/>
  <c r="B728" i="5"/>
  <c r="B736" i="5"/>
  <c r="B744" i="5"/>
  <c r="B752" i="5"/>
  <c r="B760" i="5"/>
  <c r="B768" i="5"/>
  <c r="B776" i="5"/>
  <c r="B784" i="5"/>
  <c r="B792" i="5"/>
  <c r="B800" i="5"/>
  <c r="B808" i="5"/>
  <c r="B816" i="5"/>
  <c r="B824" i="5"/>
  <c r="B832" i="5"/>
  <c r="B840" i="5"/>
  <c r="B848" i="5"/>
  <c r="B856" i="5"/>
  <c r="B864" i="5"/>
  <c r="B872" i="5"/>
  <c r="B880" i="5"/>
  <c r="B888" i="5"/>
  <c r="B896" i="5"/>
  <c r="B904" i="5"/>
  <c r="B912" i="5"/>
  <c r="B920" i="5"/>
  <c r="B928" i="5"/>
  <c r="B936" i="5"/>
  <c r="B944" i="5"/>
  <c r="B952" i="5"/>
  <c r="B960" i="5"/>
  <c r="B968" i="5"/>
  <c r="B976" i="5"/>
  <c r="B984" i="5"/>
  <c r="B992" i="5"/>
  <c r="B1000" i="5"/>
  <c r="B1008" i="5"/>
  <c r="B1016" i="5"/>
  <c r="B1024" i="5"/>
  <c r="B1032" i="5"/>
  <c r="B1040" i="5"/>
  <c r="B1048" i="5"/>
  <c r="B1056" i="5"/>
  <c r="B1064" i="5"/>
  <c r="B1072" i="5"/>
  <c r="B1080" i="5"/>
  <c r="B1088" i="5"/>
  <c r="B1096" i="5"/>
  <c r="B1104" i="5"/>
  <c r="B1112" i="5"/>
  <c r="B1120" i="5"/>
  <c r="B222" i="5"/>
  <c r="B401" i="5"/>
  <c r="B545" i="5"/>
  <c r="B657" i="5"/>
  <c r="B734" i="5"/>
  <c r="B798" i="5"/>
  <c r="B862" i="5"/>
  <c r="B926" i="5"/>
  <c r="B990" i="5"/>
  <c r="B1030" i="5"/>
  <c r="B1062" i="5"/>
  <c r="B1094" i="5"/>
  <c r="B1121" i="5"/>
  <c r="B1130" i="5"/>
  <c r="B1138" i="5"/>
  <c r="B1146" i="5"/>
  <c r="B1154" i="5"/>
  <c r="B1162" i="5"/>
  <c r="B1170" i="5"/>
  <c r="B1178" i="5"/>
  <c r="B1186" i="5"/>
  <c r="B1194" i="5"/>
  <c r="B1202" i="5"/>
  <c r="B1210" i="5"/>
  <c r="B1218" i="5"/>
  <c r="B1226" i="5"/>
  <c r="B1234" i="5"/>
  <c r="B1242" i="5"/>
  <c r="B1250" i="5"/>
  <c r="B1258" i="5"/>
  <c r="B1266" i="5"/>
  <c r="B1274" i="5"/>
  <c r="B1282" i="5"/>
  <c r="B1290" i="5"/>
  <c r="B1298" i="5"/>
  <c r="B1306" i="5"/>
  <c r="B1314" i="5"/>
  <c r="B1322" i="5"/>
  <c r="B1330" i="5"/>
  <c r="B1338" i="5"/>
  <c r="B1346" i="5"/>
  <c r="B1354" i="5"/>
  <c r="B1362" i="5"/>
  <c r="B1370" i="5"/>
  <c r="B1378" i="5"/>
  <c r="B1386" i="5"/>
  <c r="B1394" i="5"/>
  <c r="B1402" i="5"/>
  <c r="B1410" i="5"/>
  <c r="B1418" i="5"/>
  <c r="B1426" i="5"/>
  <c r="B1434" i="5"/>
  <c r="B1442" i="5"/>
  <c r="B1450" i="5"/>
  <c r="B1458" i="5"/>
  <c r="B1466" i="5"/>
  <c r="B1474" i="5"/>
  <c r="B1482" i="5"/>
  <c r="B1490" i="5"/>
  <c r="B1498" i="5"/>
  <c r="B1506" i="5"/>
  <c r="B1514" i="5"/>
  <c r="B1522" i="5"/>
  <c r="B1530" i="5"/>
  <c r="B1538" i="5"/>
  <c r="B1546" i="5"/>
  <c r="B1554" i="5"/>
  <c r="B1562" i="5"/>
  <c r="B1570" i="5"/>
  <c r="B1578" i="5"/>
  <c r="B1586" i="5"/>
  <c r="B1594" i="5"/>
  <c r="B1602" i="5"/>
  <c r="B1610" i="5"/>
  <c r="B1618" i="5"/>
  <c r="B1626" i="5"/>
  <c r="B1634" i="5"/>
  <c r="B1642" i="5"/>
  <c r="B1650" i="5"/>
  <c r="B1658" i="5"/>
  <c r="B1666" i="5"/>
  <c r="B1674" i="5"/>
  <c r="B1682" i="5"/>
  <c r="B1690" i="5"/>
  <c r="B1698" i="5"/>
  <c r="B246" i="5"/>
  <c r="B423" i="5"/>
  <c r="B561" i="5"/>
  <c r="B670" i="5"/>
  <c r="B742" i="5"/>
  <c r="B806" i="5"/>
  <c r="B870" i="5"/>
  <c r="B934" i="5"/>
  <c r="B998" i="5"/>
  <c r="B1035" i="5"/>
  <c r="B1067" i="5"/>
  <c r="B1099" i="5"/>
  <c r="B1122" i="5"/>
  <c r="B1131" i="5"/>
  <c r="B1139" i="5"/>
  <c r="B1147" i="5"/>
  <c r="B1155" i="5"/>
  <c r="B1163" i="5"/>
  <c r="B1171" i="5"/>
  <c r="B1179" i="5"/>
  <c r="B1187" i="5"/>
  <c r="B1195" i="5"/>
  <c r="B1203" i="5"/>
  <c r="B1211" i="5"/>
  <c r="B1219" i="5"/>
  <c r="B1227" i="5"/>
  <c r="B1235" i="5"/>
  <c r="B1243" i="5"/>
  <c r="B1251" i="5"/>
  <c r="B1259" i="5"/>
  <c r="B1267" i="5"/>
  <c r="B1275" i="5"/>
  <c r="B1283" i="5"/>
  <c r="B1291" i="5"/>
  <c r="B1299" i="5"/>
  <c r="B1307" i="5"/>
  <c r="B1315" i="5"/>
  <c r="B1323" i="5"/>
  <c r="B1331" i="5"/>
  <c r="B1339" i="5"/>
  <c r="B1347" i="5"/>
  <c r="B1355" i="5"/>
  <c r="B1363" i="5"/>
  <c r="B1371" i="5"/>
  <c r="B1379" i="5"/>
  <c r="B1387" i="5"/>
  <c r="B1395" i="5"/>
  <c r="B270" i="5"/>
  <c r="B444" i="5"/>
  <c r="B577" i="5"/>
  <c r="B683" i="5"/>
  <c r="B750" i="5"/>
  <c r="B814" i="5"/>
  <c r="B878" i="5"/>
  <c r="B942" i="5"/>
  <c r="B1006" i="5"/>
  <c r="B1038" i="5"/>
  <c r="B1070" i="5"/>
  <c r="B1102" i="5"/>
  <c r="B1123" i="5"/>
  <c r="B1132" i="5"/>
  <c r="B1140" i="5"/>
  <c r="B1148" i="5"/>
  <c r="B1156" i="5"/>
  <c r="B1164" i="5"/>
  <c r="B1172" i="5"/>
  <c r="B1180" i="5"/>
  <c r="B1188" i="5"/>
  <c r="B1196" i="5"/>
  <c r="B1204" i="5"/>
  <c r="B1212" i="5"/>
  <c r="B1220" i="5"/>
  <c r="B1228" i="5"/>
  <c r="B1236" i="5"/>
  <c r="B1244" i="5"/>
  <c r="B1252" i="5"/>
  <c r="B1260" i="5"/>
  <c r="B1268" i="5"/>
  <c r="B1276" i="5"/>
  <c r="B1284" i="5"/>
  <c r="B1292" i="5"/>
  <c r="B1300" i="5"/>
  <c r="B1308" i="5"/>
  <c r="B1316" i="5"/>
  <c r="B1324" i="5"/>
  <c r="B1332" i="5"/>
  <c r="B1340" i="5"/>
  <c r="B1348" i="5"/>
  <c r="B1356" i="5"/>
  <c r="B1364" i="5"/>
  <c r="B1372" i="5"/>
  <c r="B1380" i="5"/>
  <c r="B1388" i="5"/>
  <c r="B1396" i="5"/>
  <c r="B1404" i="5"/>
  <c r="B1412" i="5"/>
  <c r="B1420" i="5"/>
  <c r="B1428" i="5"/>
  <c r="B1436" i="5"/>
  <c r="B1444" i="5"/>
  <c r="B1452" i="5"/>
  <c r="B1460" i="5"/>
  <c r="B1468" i="5"/>
  <c r="B1476" i="5"/>
  <c r="B1484" i="5"/>
  <c r="B1492" i="5"/>
  <c r="B1500" i="5"/>
  <c r="B1508" i="5"/>
  <c r="B1516" i="5"/>
  <c r="B1524" i="5"/>
  <c r="B1532" i="5"/>
  <c r="B1540" i="5"/>
  <c r="B1548" i="5"/>
  <c r="B1556" i="5"/>
  <c r="B1564" i="5"/>
  <c r="B1572" i="5"/>
  <c r="B1580" i="5"/>
  <c r="B1588" i="5"/>
  <c r="B1596" i="5"/>
  <c r="B1604" i="5"/>
  <c r="B1612" i="5"/>
  <c r="B1620" i="5"/>
  <c r="B1628" i="5"/>
  <c r="B1636" i="5"/>
  <c r="B1644" i="5"/>
  <c r="B1652" i="5"/>
  <c r="B1660" i="5"/>
  <c r="B1668" i="5"/>
  <c r="B1676" i="5"/>
  <c r="B1684" i="5"/>
  <c r="B1692" i="5"/>
  <c r="B295" i="5"/>
  <c r="B465" i="5"/>
  <c r="B593" i="5"/>
  <c r="B694" i="5"/>
  <c r="B758" i="5"/>
  <c r="B822" i="5"/>
  <c r="B886" i="5"/>
  <c r="B950" i="5"/>
  <c r="B1011" i="5"/>
  <c r="B1043" i="5"/>
  <c r="B1075" i="5"/>
  <c r="B1107" i="5"/>
  <c r="B1125" i="5"/>
  <c r="B1133" i="5"/>
  <c r="B1141" i="5"/>
  <c r="B1149" i="5"/>
  <c r="B1157" i="5"/>
  <c r="B1165" i="5"/>
  <c r="B1173" i="5"/>
  <c r="B1181" i="5"/>
  <c r="B1189" i="5"/>
  <c r="B1197" i="5"/>
  <c r="B1205" i="5"/>
  <c r="B1213" i="5"/>
  <c r="B1221" i="5"/>
  <c r="B1229" i="5"/>
  <c r="B1237" i="5"/>
  <c r="B1245" i="5"/>
  <c r="B1253" i="5"/>
  <c r="B1261" i="5"/>
  <c r="B1269" i="5"/>
  <c r="B1277" i="5"/>
  <c r="B1285" i="5"/>
  <c r="B1293" i="5"/>
  <c r="B1301" i="5"/>
  <c r="B1309" i="5"/>
  <c r="B1317" i="5"/>
  <c r="B1325" i="5"/>
  <c r="B1333" i="5"/>
  <c r="B1341" i="5"/>
  <c r="B1349" i="5"/>
  <c r="B1357" i="5"/>
  <c r="B1365" i="5"/>
  <c r="B1373" i="5"/>
  <c r="B1381" i="5"/>
  <c r="B1389" i="5"/>
  <c r="B1397" i="5"/>
  <c r="B1405" i="5"/>
  <c r="B1413" i="5"/>
  <c r="B1421" i="5"/>
  <c r="B1429" i="5"/>
  <c r="B1437" i="5"/>
  <c r="B1445" i="5"/>
  <c r="B1453" i="5"/>
  <c r="B1461" i="5"/>
  <c r="B1469" i="5"/>
  <c r="B1477" i="5"/>
  <c r="B1485" i="5"/>
  <c r="B1493" i="5"/>
  <c r="B1501" i="5"/>
  <c r="B1509" i="5"/>
  <c r="B1517" i="5"/>
  <c r="B1525" i="5"/>
  <c r="B1533" i="5"/>
  <c r="B1541" i="5"/>
  <c r="B1549" i="5"/>
  <c r="B1557" i="5"/>
  <c r="B1565" i="5"/>
  <c r="B1573" i="5"/>
  <c r="B1581" i="5"/>
  <c r="B1589" i="5"/>
  <c r="B118" i="5"/>
  <c r="B316" i="5"/>
  <c r="B481" i="5"/>
  <c r="B606" i="5"/>
  <c r="B702" i="5"/>
  <c r="B766" i="5"/>
  <c r="B830" i="5"/>
  <c r="B894" i="5"/>
  <c r="B958" i="5"/>
  <c r="B1014" i="5"/>
  <c r="B1046" i="5"/>
  <c r="B1078" i="5"/>
  <c r="B1110" i="5"/>
  <c r="B1126" i="5"/>
  <c r="B1134" i="5"/>
  <c r="B1142" i="5"/>
  <c r="B1150" i="5"/>
  <c r="B1158" i="5"/>
  <c r="B1166" i="5"/>
  <c r="B1174" i="5"/>
  <c r="B1182" i="5"/>
  <c r="B1190" i="5"/>
  <c r="B1198" i="5"/>
  <c r="B1206" i="5"/>
  <c r="B1214" i="5"/>
  <c r="B1222" i="5"/>
  <c r="B1230" i="5"/>
  <c r="B1238" i="5"/>
  <c r="B1246" i="5"/>
  <c r="B1254" i="5"/>
  <c r="B1262" i="5"/>
  <c r="B1270" i="5"/>
  <c r="B1278" i="5"/>
  <c r="B1286" i="5"/>
  <c r="B1294" i="5"/>
  <c r="B1302" i="5"/>
  <c r="B1310" i="5"/>
  <c r="B1318" i="5"/>
  <c r="B1326" i="5"/>
  <c r="B1334" i="5"/>
  <c r="B1342" i="5"/>
  <c r="B1350" i="5"/>
  <c r="B1358" i="5"/>
  <c r="B1366" i="5"/>
  <c r="B1374" i="5"/>
  <c r="B1382" i="5"/>
  <c r="B1390" i="5"/>
  <c r="B1398" i="5"/>
  <c r="B1406" i="5"/>
  <c r="B1414" i="5"/>
  <c r="B1422" i="5"/>
  <c r="B1430" i="5"/>
  <c r="B1438" i="5"/>
  <c r="B1446" i="5"/>
  <c r="B1454" i="5"/>
  <c r="B1462" i="5"/>
  <c r="B1470" i="5"/>
  <c r="B1478" i="5"/>
  <c r="B1486" i="5"/>
  <c r="B1494" i="5"/>
  <c r="B1502" i="5"/>
  <c r="B1510" i="5"/>
  <c r="B1518" i="5"/>
  <c r="B1526" i="5"/>
  <c r="B1534" i="5"/>
  <c r="B1542" i="5"/>
  <c r="B1550" i="5"/>
  <c r="B1558" i="5"/>
  <c r="B1566" i="5"/>
  <c r="B1574" i="5"/>
  <c r="B1582" i="5"/>
  <c r="B1590" i="5"/>
  <c r="B1598" i="5"/>
  <c r="B1606" i="5"/>
  <c r="B1614" i="5"/>
  <c r="B1622" i="5"/>
  <c r="B1630" i="5"/>
  <c r="B1638" i="5"/>
  <c r="B1646" i="5"/>
  <c r="B1654" i="5"/>
  <c r="B1662" i="5"/>
  <c r="B1670" i="5"/>
  <c r="B1678" i="5"/>
  <c r="B1686" i="5"/>
  <c r="B1694" i="5"/>
  <c r="B149" i="5"/>
  <c r="B337" i="5"/>
  <c r="B497" i="5"/>
  <c r="B619" i="5"/>
  <c r="B710" i="5"/>
  <c r="B774" i="5"/>
  <c r="B838" i="5"/>
  <c r="B902" i="5"/>
  <c r="B966" i="5"/>
  <c r="B1019" i="5"/>
  <c r="B1051" i="5"/>
  <c r="B1083" i="5"/>
  <c r="B1115" i="5"/>
  <c r="B1127" i="5"/>
  <c r="B1135" i="5"/>
  <c r="B1143" i="5"/>
  <c r="B1151" i="5"/>
  <c r="B1159" i="5"/>
  <c r="B1167" i="5"/>
  <c r="B1175" i="5"/>
  <c r="B1183" i="5"/>
  <c r="B1191" i="5"/>
  <c r="B1199" i="5"/>
  <c r="B1207" i="5"/>
  <c r="B1215" i="5"/>
  <c r="B1223" i="5"/>
  <c r="B1231" i="5"/>
  <c r="B1239" i="5"/>
  <c r="B1247" i="5"/>
  <c r="B1255" i="5"/>
  <c r="B1263" i="5"/>
  <c r="B1271" i="5"/>
  <c r="B1279" i="5"/>
  <c r="B1287" i="5"/>
  <c r="B1295" i="5"/>
  <c r="B1303" i="5"/>
  <c r="B1311" i="5"/>
  <c r="B1319" i="5"/>
  <c r="B1327" i="5"/>
  <c r="B1335" i="5"/>
  <c r="B1343" i="5"/>
  <c r="B1351" i="5"/>
  <c r="B1359" i="5"/>
  <c r="B1367" i="5"/>
  <c r="B1375" i="5"/>
  <c r="B1383" i="5"/>
  <c r="B1391" i="5"/>
  <c r="B1399" i="5"/>
  <c r="B1407" i="5"/>
  <c r="B1415" i="5"/>
  <c r="B1423" i="5"/>
  <c r="B1431" i="5"/>
  <c r="B1439" i="5"/>
  <c r="B1447" i="5"/>
  <c r="B1455" i="5"/>
  <c r="B1463" i="5"/>
  <c r="B1471" i="5"/>
  <c r="B1479" i="5"/>
  <c r="B1487" i="5"/>
  <c r="B1495" i="5"/>
  <c r="B1503" i="5"/>
  <c r="B1511" i="5"/>
  <c r="B1519" i="5"/>
  <c r="B1527" i="5"/>
  <c r="B1535" i="5"/>
  <c r="B1543" i="5"/>
  <c r="B1551" i="5"/>
  <c r="B1559" i="5"/>
  <c r="B1567" i="5"/>
  <c r="B1575" i="5"/>
  <c r="B1583" i="5"/>
  <c r="B1591" i="5"/>
  <c r="B1599" i="5"/>
  <c r="B1607" i="5"/>
  <c r="B1615" i="5"/>
  <c r="B1623" i="5"/>
  <c r="B1631" i="5"/>
  <c r="B1639" i="5"/>
  <c r="B1647" i="5"/>
  <c r="B1655" i="5"/>
  <c r="B1663" i="5"/>
  <c r="B1671" i="5"/>
  <c r="B1679" i="5"/>
  <c r="B1687" i="5"/>
  <c r="B1695" i="5"/>
  <c r="B173" i="5"/>
  <c r="B359" i="5"/>
  <c r="B513" i="5"/>
  <c r="B631" i="5"/>
  <c r="B718" i="5"/>
  <c r="B782" i="5"/>
  <c r="B846" i="5"/>
  <c r="B910" i="5"/>
  <c r="B974" i="5"/>
  <c r="B1022" i="5"/>
  <c r="B1054" i="5"/>
  <c r="B1086" i="5"/>
  <c r="B1117" i="5"/>
  <c r="B1128" i="5"/>
  <c r="B1136" i="5"/>
  <c r="B1144" i="5"/>
  <c r="B1152" i="5"/>
  <c r="B1160" i="5"/>
  <c r="B1168" i="5"/>
  <c r="B1176" i="5"/>
  <c r="B1184" i="5"/>
  <c r="B1192" i="5"/>
  <c r="B1200" i="5"/>
  <c r="B1208" i="5"/>
  <c r="B1216" i="5"/>
  <c r="B1224" i="5"/>
  <c r="B1232" i="5"/>
  <c r="B1240" i="5"/>
  <c r="B1248" i="5"/>
  <c r="B1256" i="5"/>
  <c r="B1264" i="5"/>
  <c r="B1272" i="5"/>
  <c r="B1280" i="5"/>
  <c r="B1288" i="5"/>
  <c r="B1296" i="5"/>
  <c r="B1304" i="5"/>
  <c r="B1312" i="5"/>
  <c r="B1320" i="5"/>
  <c r="B1328" i="5"/>
  <c r="B1336" i="5"/>
  <c r="B1344" i="5"/>
  <c r="B1352" i="5"/>
  <c r="B1360" i="5"/>
  <c r="B1368" i="5"/>
  <c r="B1376" i="5"/>
  <c r="B1384" i="5"/>
  <c r="B1392" i="5"/>
  <c r="B1400" i="5"/>
  <c r="B1408" i="5"/>
  <c r="B1416" i="5"/>
  <c r="B1424" i="5"/>
  <c r="B1432" i="5"/>
  <c r="B1440" i="5"/>
  <c r="B1448" i="5"/>
  <c r="B1456" i="5"/>
  <c r="B1464" i="5"/>
  <c r="B1472" i="5"/>
  <c r="B1480" i="5"/>
  <c r="B1488" i="5"/>
  <c r="B1496" i="5"/>
  <c r="B1504" i="5"/>
  <c r="B1512" i="5"/>
  <c r="B1520" i="5"/>
  <c r="B1528" i="5"/>
  <c r="B1536" i="5"/>
  <c r="B1544" i="5"/>
  <c r="B1552" i="5"/>
  <c r="B1560" i="5"/>
  <c r="B1568" i="5"/>
  <c r="B1576" i="5"/>
  <c r="B1584" i="5"/>
  <c r="B1592" i="5"/>
  <c r="B1600" i="5"/>
  <c r="B1608" i="5"/>
  <c r="B1616" i="5"/>
  <c r="B1624" i="5"/>
  <c r="B1632" i="5"/>
  <c r="B1640" i="5"/>
  <c r="B1648" i="5"/>
  <c r="B1656" i="5"/>
  <c r="B644" i="5"/>
  <c r="B1091" i="5"/>
  <c r="B1177" i="5"/>
  <c r="B1241" i="5"/>
  <c r="B1305" i="5"/>
  <c r="B1369" i="5"/>
  <c r="B1417" i="5"/>
  <c r="B1449" i="5"/>
  <c r="B1481" i="5"/>
  <c r="B1513" i="5"/>
  <c r="B1545" i="5"/>
  <c r="B1577" i="5"/>
  <c r="B1603" i="5"/>
  <c r="B1625" i="5"/>
  <c r="B1645" i="5"/>
  <c r="B1665" i="5"/>
  <c r="B1681" i="5"/>
  <c r="B1697" i="5"/>
  <c r="B1706" i="5"/>
  <c r="B1714" i="5"/>
  <c r="B1722" i="5"/>
  <c r="B1730" i="5"/>
  <c r="B1738" i="5"/>
  <c r="B1746" i="5"/>
  <c r="B1754" i="5"/>
  <c r="B1762" i="5"/>
  <c r="B1770" i="5"/>
  <c r="B1778" i="5"/>
  <c r="B1786" i="5"/>
  <c r="B1794" i="5"/>
  <c r="B1803" i="5"/>
  <c r="B1813" i="5"/>
  <c r="B1832" i="5"/>
  <c r="B1867" i="5"/>
  <c r="B1908" i="5"/>
  <c r="B1952" i="5"/>
  <c r="B1991" i="5"/>
  <c r="B2023" i="5"/>
  <c r="B2052" i="5"/>
  <c r="B2080" i="5"/>
  <c r="B2106" i="5"/>
  <c r="B2131" i="5"/>
  <c r="B2156" i="5"/>
  <c r="B2183" i="5"/>
  <c r="B2208" i="5"/>
  <c r="B2234" i="5"/>
  <c r="B2259" i="5"/>
  <c r="B2284" i="5"/>
  <c r="B2311" i="5"/>
  <c r="B2332" i="5"/>
  <c r="B1217" i="5"/>
  <c r="B1563" i="5"/>
  <c r="B1675" i="5"/>
  <c r="B1743" i="5"/>
  <c r="B1783" i="5"/>
  <c r="B1896" i="5"/>
  <c r="B2123" i="5"/>
  <c r="B2303" i="5"/>
  <c r="B726" i="5"/>
  <c r="B1118" i="5"/>
  <c r="B1185" i="5"/>
  <c r="B1249" i="5"/>
  <c r="B1313" i="5"/>
  <c r="B1377" i="5"/>
  <c r="B1419" i="5"/>
  <c r="B1451" i="5"/>
  <c r="B1483" i="5"/>
  <c r="B1515" i="5"/>
  <c r="B1547" i="5"/>
  <c r="B1579" i="5"/>
  <c r="B1605" i="5"/>
  <c r="B1627" i="5"/>
  <c r="B1649" i="5"/>
  <c r="B1667" i="5"/>
  <c r="B1683" i="5"/>
  <c r="B1699" i="5"/>
  <c r="B1707" i="5"/>
  <c r="B1715" i="5"/>
  <c r="B1723" i="5"/>
  <c r="B1731" i="5"/>
  <c r="B1739" i="5"/>
  <c r="B1747" i="5"/>
  <c r="B1755" i="5"/>
  <c r="B1763" i="5"/>
  <c r="B1771" i="5"/>
  <c r="B1779" i="5"/>
  <c r="B1787" i="5"/>
  <c r="B1795" i="5"/>
  <c r="B1804" i="5"/>
  <c r="B1814" i="5"/>
  <c r="B1835" i="5"/>
  <c r="B1875" i="5"/>
  <c r="B1916" i="5"/>
  <c r="B1960" i="5"/>
  <c r="B1996" i="5"/>
  <c r="B2028" i="5"/>
  <c r="B2058" i="5"/>
  <c r="B2084" i="5"/>
  <c r="B2111" i="5"/>
  <c r="B2136" i="5"/>
  <c r="B2162" i="5"/>
  <c r="B2187" i="5"/>
  <c r="B2212" i="5"/>
  <c r="B2239" i="5"/>
  <c r="B2264" i="5"/>
  <c r="B2290" i="5"/>
  <c r="B2315" i="5"/>
  <c r="B2335" i="5"/>
  <c r="B1153" i="5"/>
  <c r="B1531" i="5"/>
  <c r="B1691" i="5"/>
  <c r="B1735" i="5"/>
  <c r="B1791" i="5"/>
  <c r="B1939" i="5"/>
  <c r="B2098" i="5"/>
  <c r="B790" i="5"/>
  <c r="B1129" i="5"/>
  <c r="B1193" i="5"/>
  <c r="B1257" i="5"/>
  <c r="B1321" i="5"/>
  <c r="B1385" i="5"/>
  <c r="B1425" i="5"/>
  <c r="B1457" i="5"/>
  <c r="B1489" i="5"/>
  <c r="B1521" i="5"/>
  <c r="B1553" i="5"/>
  <c r="B1585" i="5"/>
  <c r="B1609" i="5"/>
  <c r="B1629" i="5"/>
  <c r="B1651" i="5"/>
  <c r="B1669" i="5"/>
  <c r="B1685" i="5"/>
  <c r="B1700" i="5"/>
  <c r="B1708" i="5"/>
  <c r="B1716" i="5"/>
  <c r="B1724" i="5"/>
  <c r="B1732" i="5"/>
  <c r="B1740" i="5"/>
  <c r="B1748" i="5"/>
  <c r="B1756" i="5"/>
  <c r="B1764" i="5"/>
  <c r="B1772" i="5"/>
  <c r="B1780" i="5"/>
  <c r="B1788" i="5"/>
  <c r="B1796" i="5"/>
  <c r="B1805" i="5"/>
  <c r="B1816" i="5"/>
  <c r="B1836" i="5"/>
  <c r="B1876" i="5"/>
  <c r="B1920" i="5"/>
  <c r="B1963" i="5"/>
  <c r="B1999" i="5"/>
  <c r="B2031" i="5"/>
  <c r="B2059" i="5"/>
  <c r="B2087" i="5"/>
  <c r="B2112" i="5"/>
  <c r="B2138" i="5"/>
  <c r="B2163" i="5"/>
  <c r="B2188" i="5"/>
  <c r="B2215" i="5"/>
  <c r="B2240" i="5"/>
  <c r="B2266" i="5"/>
  <c r="B2291" i="5"/>
  <c r="B2316" i="5"/>
  <c r="B2336" i="5"/>
  <c r="B1281" i="5"/>
  <c r="B1499" i="5"/>
  <c r="B1595" i="5"/>
  <c r="B1711" i="5"/>
  <c r="B1759" i="5"/>
  <c r="B1799" i="5"/>
  <c r="B1979" i="5"/>
  <c r="B2200" i="5"/>
  <c r="B854" i="5"/>
  <c r="B1137" i="5"/>
  <c r="B1201" i="5"/>
  <c r="B1265" i="5"/>
  <c r="B1329" i="5"/>
  <c r="B1393" i="5"/>
  <c r="B1427" i="5"/>
  <c r="B1459" i="5"/>
  <c r="B1491" i="5"/>
  <c r="B1523" i="5"/>
  <c r="B1555" i="5"/>
  <c r="B1587" i="5"/>
  <c r="B1611" i="5"/>
  <c r="B1633" i="5"/>
  <c r="B1653" i="5"/>
  <c r="B1672" i="5"/>
  <c r="B1688" i="5"/>
  <c r="B1701" i="5"/>
  <c r="B1709" i="5"/>
  <c r="B1717" i="5"/>
  <c r="B1725" i="5"/>
  <c r="B1733" i="5"/>
  <c r="B1741" i="5"/>
  <c r="B1749" i="5"/>
  <c r="B1757" i="5"/>
  <c r="B1765" i="5"/>
  <c r="B1773" i="5"/>
  <c r="B1781" i="5"/>
  <c r="B1789" i="5"/>
  <c r="B1797" i="5"/>
  <c r="B1807" i="5"/>
  <c r="B1819" i="5"/>
  <c r="B1843" i="5"/>
  <c r="B1884" i="5"/>
  <c r="B1928" i="5"/>
  <c r="B1968" i="5"/>
  <c r="B2004" i="5"/>
  <c r="B2035" i="5"/>
  <c r="B2066" i="5"/>
  <c r="B2091" i="5"/>
  <c r="B2116" i="5"/>
  <c r="B2143" i="5"/>
  <c r="B2168" i="5"/>
  <c r="B2194" i="5"/>
  <c r="B2219" i="5"/>
  <c r="B2244" i="5"/>
  <c r="B2271" i="5"/>
  <c r="B2296" i="5"/>
  <c r="B2320" i="5"/>
  <c r="B2251" i="5"/>
  <c r="B918" i="5"/>
  <c r="B1145" i="5"/>
  <c r="B1209" i="5"/>
  <c r="B1273" i="5"/>
  <c r="B1337" i="5"/>
  <c r="B1401" i="5"/>
  <c r="B1433" i="5"/>
  <c r="B1465" i="5"/>
  <c r="B1497" i="5"/>
  <c r="B1529" i="5"/>
  <c r="B1561" i="5"/>
  <c r="B1593" i="5"/>
  <c r="B1613" i="5"/>
  <c r="B1635" i="5"/>
  <c r="B1657" i="5"/>
  <c r="B1673" i="5"/>
  <c r="B1689" i="5"/>
  <c r="B1702" i="5"/>
  <c r="B1710" i="5"/>
  <c r="B1718" i="5"/>
  <c r="B1726" i="5"/>
  <c r="B1734" i="5"/>
  <c r="B1742" i="5"/>
  <c r="B1750" i="5"/>
  <c r="B1758" i="5"/>
  <c r="B1766" i="5"/>
  <c r="B1774" i="5"/>
  <c r="B1782" i="5"/>
  <c r="B1790" i="5"/>
  <c r="B1798" i="5"/>
  <c r="B1808" i="5"/>
  <c r="B1820" i="5"/>
  <c r="B1844" i="5"/>
  <c r="B1888" i="5"/>
  <c r="B1931" i="5"/>
  <c r="B1971" i="5"/>
  <c r="B2007" i="5"/>
  <c r="B2036" i="5"/>
  <c r="B2067" i="5"/>
  <c r="B2092" i="5"/>
  <c r="B2119" i="5"/>
  <c r="B2144" i="5"/>
  <c r="B2170" i="5"/>
  <c r="B2195" i="5"/>
  <c r="B2220" i="5"/>
  <c r="B2247" i="5"/>
  <c r="B2272" i="5"/>
  <c r="B2298" i="5"/>
  <c r="B2322" i="5"/>
  <c r="B197" i="5"/>
  <c r="B1403" i="5"/>
  <c r="B1659" i="5"/>
  <c r="B1719" i="5"/>
  <c r="B1767" i="5"/>
  <c r="B1824" i="5"/>
  <c r="B2043" i="5"/>
  <c r="B2175" i="5"/>
  <c r="B2276" i="5"/>
  <c r="B380" i="5"/>
  <c r="B1027" i="5"/>
  <c r="B1161" i="5"/>
  <c r="B1225" i="5"/>
  <c r="B1289" i="5"/>
  <c r="B1353" i="5"/>
  <c r="B1409" i="5"/>
  <c r="B1441" i="5"/>
  <c r="B1473" i="5"/>
  <c r="B1505" i="5"/>
  <c r="B1537" i="5"/>
  <c r="B1569" i="5"/>
  <c r="B1597" i="5"/>
  <c r="B1619" i="5"/>
  <c r="B1641" i="5"/>
  <c r="B1661" i="5"/>
  <c r="B1677" i="5"/>
  <c r="B1693" i="5"/>
  <c r="B1704" i="5"/>
  <c r="B1712" i="5"/>
  <c r="B1720" i="5"/>
  <c r="B1728" i="5"/>
  <c r="B1736" i="5"/>
  <c r="B1744" i="5"/>
  <c r="B1752" i="5"/>
  <c r="B1760" i="5"/>
  <c r="B1768" i="5"/>
  <c r="B1776" i="5"/>
  <c r="B1784" i="5"/>
  <c r="B1792" i="5"/>
  <c r="B1800" i="5"/>
  <c r="B1811" i="5"/>
  <c r="B1827" i="5"/>
  <c r="B1856" i="5"/>
  <c r="B1899" i="5"/>
  <c r="B1940" i="5"/>
  <c r="B1980" i="5"/>
  <c r="B2015" i="5"/>
  <c r="B2044" i="5"/>
  <c r="B2074" i="5"/>
  <c r="B2099" i="5"/>
  <c r="B2124" i="5"/>
  <c r="B2151" i="5"/>
  <c r="B2176" i="5"/>
  <c r="B2202" i="5"/>
  <c r="B2227" i="5"/>
  <c r="B2252" i="5"/>
  <c r="B2279" i="5"/>
  <c r="B2304" i="5"/>
  <c r="B2328" i="5"/>
  <c r="B1345" i="5"/>
  <c r="B1467" i="5"/>
  <c r="B1617" i="5"/>
  <c r="B1703" i="5"/>
  <c r="B1751" i="5"/>
  <c r="B1809" i="5"/>
  <c r="B2012" i="5"/>
  <c r="B2148" i="5"/>
  <c r="B2323" i="5"/>
  <c r="B529" i="5"/>
  <c r="B1059" i="5"/>
  <c r="B1169" i="5"/>
  <c r="B1233" i="5"/>
  <c r="B1297" i="5"/>
  <c r="B1361" i="5"/>
  <c r="B1411" i="5"/>
  <c r="B1443" i="5"/>
  <c r="B1475" i="5"/>
  <c r="B1507" i="5"/>
  <c r="B1539" i="5"/>
  <c r="B1571" i="5"/>
  <c r="B1601" i="5"/>
  <c r="B1621" i="5"/>
  <c r="B1643" i="5"/>
  <c r="B1664" i="5"/>
  <c r="B1680" i="5"/>
  <c r="B1696" i="5"/>
  <c r="B1705" i="5"/>
  <c r="B1713" i="5"/>
  <c r="B1721" i="5"/>
  <c r="B1729" i="5"/>
  <c r="B1737" i="5"/>
  <c r="B1745" i="5"/>
  <c r="B1753" i="5"/>
  <c r="B1761" i="5"/>
  <c r="B1769" i="5"/>
  <c r="B1777" i="5"/>
  <c r="B1785" i="5"/>
  <c r="B1793" i="5"/>
  <c r="B1802" i="5"/>
  <c r="B1812" i="5"/>
  <c r="B1828" i="5"/>
  <c r="B1864" i="5"/>
  <c r="B1907" i="5"/>
  <c r="B1948" i="5"/>
  <c r="B1988" i="5"/>
  <c r="B2020" i="5"/>
  <c r="B2051" i="5"/>
  <c r="B2079" i="5"/>
  <c r="B2104" i="5"/>
  <c r="B2130" i="5"/>
  <c r="B2155" i="5"/>
  <c r="B2180" i="5"/>
  <c r="B2207" i="5"/>
  <c r="B2232" i="5"/>
  <c r="B2258" i="5"/>
  <c r="B2283" i="5"/>
  <c r="B2308" i="5"/>
  <c r="B2330" i="5"/>
  <c r="B982" i="5"/>
  <c r="B1435" i="5"/>
  <c r="B1637" i="5"/>
  <c r="B1727" i="5"/>
  <c r="B1775" i="5"/>
  <c r="B1852" i="5"/>
  <c r="B2072" i="5"/>
  <c r="B2226" i="5"/>
  <c r="F2326" i="1"/>
  <c r="L20" i="5"/>
  <c r="F2286" i="1"/>
  <c r="L60" i="5"/>
  <c r="F2238" i="1"/>
  <c r="L108" i="5"/>
  <c r="F2182" i="1"/>
  <c r="L163" i="5"/>
  <c r="F2134" i="1"/>
  <c r="L210" i="5"/>
  <c r="F2086" i="1"/>
  <c r="Q256" i="5" s="1"/>
  <c r="L256" i="5"/>
  <c r="F2038" i="1"/>
  <c r="L304" i="5"/>
  <c r="F1990" i="1"/>
  <c r="L352" i="5"/>
  <c r="F1942" i="1"/>
  <c r="L400" i="5"/>
  <c r="F1894" i="1"/>
  <c r="Q448" i="5" s="1"/>
  <c r="L448" i="5"/>
  <c r="F1846" i="1"/>
  <c r="L495" i="5"/>
  <c r="F1798" i="1"/>
  <c r="L543" i="5"/>
  <c r="F1750" i="1"/>
  <c r="L591" i="5"/>
  <c r="F1702" i="1"/>
  <c r="L639" i="5"/>
  <c r="F1670" i="1"/>
  <c r="Q671" i="5" s="1"/>
  <c r="L671" i="5"/>
  <c r="F1622" i="1"/>
  <c r="L719" i="5"/>
  <c r="F1582" i="1"/>
  <c r="L759" i="5"/>
  <c r="F1526" i="1"/>
  <c r="L815" i="5"/>
  <c r="F1494" i="1"/>
  <c r="L847" i="5"/>
  <c r="F1454" i="1"/>
  <c r="L887" i="5"/>
  <c r="F1414" i="1"/>
  <c r="Q927" i="5" s="1"/>
  <c r="L927" i="5"/>
  <c r="F1382" i="1"/>
  <c r="Q959" i="5" s="1"/>
  <c r="L959" i="5"/>
  <c r="F1342" i="1"/>
  <c r="L999" i="5"/>
  <c r="F1278" i="1"/>
  <c r="L1063" i="5"/>
  <c r="F1222" i="1"/>
  <c r="Q1119" i="5" s="1"/>
  <c r="L1119" i="5"/>
  <c r="F1174" i="1"/>
  <c r="L1167" i="5"/>
  <c r="F1134" i="1"/>
  <c r="Q1207" i="5" s="1"/>
  <c r="L1207" i="5"/>
  <c r="F1078" i="1"/>
  <c r="Q1263" i="5" s="1"/>
  <c r="L1263" i="5"/>
  <c r="F1029" i="1"/>
  <c r="Q1312" i="5" s="1"/>
  <c r="L1312" i="5"/>
  <c r="F965" i="1"/>
  <c r="Q1376" i="5" s="1"/>
  <c r="L1376" i="5"/>
  <c r="F2301" i="1"/>
  <c r="L45" i="5"/>
  <c r="F2245" i="1"/>
  <c r="L101" i="5"/>
  <c r="F2189" i="1"/>
  <c r="L156" i="5"/>
  <c r="F2133" i="1"/>
  <c r="L211" i="5"/>
  <c r="F2077" i="1"/>
  <c r="Q265" i="5" s="1"/>
  <c r="L265" i="5"/>
  <c r="F2021" i="1"/>
  <c r="L321" i="5"/>
  <c r="F1957" i="1"/>
  <c r="L385" i="5"/>
  <c r="F1893" i="1"/>
  <c r="L449" i="5"/>
  <c r="F1837" i="1"/>
  <c r="L504" i="5"/>
  <c r="F1781" i="1"/>
  <c r="L560" i="5"/>
  <c r="F1733" i="1"/>
  <c r="Q608" i="5" s="1"/>
  <c r="L608" i="5"/>
  <c r="F1685" i="1"/>
  <c r="Q656" i="5" s="1"/>
  <c r="L656" i="5"/>
  <c r="F1637" i="1"/>
  <c r="Q704" i="5" s="1"/>
  <c r="L704" i="5"/>
  <c r="F1581" i="1"/>
  <c r="Q760" i="5" s="1"/>
  <c r="L760" i="5"/>
  <c r="F1525" i="1"/>
  <c r="Q816" i="5" s="1"/>
  <c r="L816" i="5"/>
  <c r="F1469" i="1"/>
  <c r="Q872" i="5" s="1"/>
  <c r="L872" i="5"/>
  <c r="F1405" i="1"/>
  <c r="Q936" i="5" s="1"/>
  <c r="L936" i="5"/>
  <c r="F1333" i="1"/>
  <c r="Q1008" i="5" s="1"/>
  <c r="L1008" i="5"/>
  <c r="F1237" i="1"/>
  <c r="Q1104" i="5" s="1"/>
  <c r="L1104" i="5"/>
  <c r="F1028" i="1"/>
  <c r="Q1313" i="5" s="1"/>
  <c r="L1313" i="5"/>
  <c r="F980" i="1"/>
  <c r="Q1361" i="5" s="1"/>
  <c r="L1361" i="5"/>
  <c r="F940" i="1"/>
  <c r="Q1401" i="5" s="1"/>
  <c r="L1401" i="5"/>
  <c r="F908" i="1"/>
  <c r="Q1433" i="5" s="1"/>
  <c r="L1433" i="5"/>
  <c r="F868" i="1"/>
  <c r="Q1473" i="5" s="1"/>
  <c r="L1473" i="5"/>
  <c r="F828" i="1"/>
  <c r="Q1513" i="5" s="1"/>
  <c r="L1513" i="5"/>
  <c r="F780" i="1"/>
  <c r="Q1561" i="5" s="1"/>
  <c r="L1561" i="5"/>
  <c r="F740" i="1"/>
  <c r="Q1601" i="5" s="1"/>
  <c r="L1601" i="5"/>
  <c r="F692" i="1"/>
  <c r="Q1648" i="5" s="1"/>
  <c r="L1648" i="5"/>
  <c r="F644" i="1"/>
  <c r="Q1696" i="5" s="1"/>
  <c r="L1696" i="5"/>
  <c r="F596" i="1"/>
  <c r="Q1744" i="5" s="1"/>
  <c r="L1744" i="5"/>
  <c r="F548" i="1"/>
  <c r="Q1792" i="5" s="1"/>
  <c r="L1792" i="5"/>
  <c r="F484" i="1"/>
  <c r="Q1856" i="5" s="1"/>
  <c r="L1856" i="5"/>
  <c r="F436" i="1"/>
  <c r="Q1904" i="5" s="1"/>
  <c r="L1904" i="5"/>
  <c r="F380" i="1"/>
  <c r="Q1960" i="5" s="1"/>
  <c r="L1960" i="5"/>
  <c r="F316" i="1"/>
  <c r="Q2024" i="5" s="1"/>
  <c r="L2024" i="5"/>
  <c r="F28" i="1"/>
  <c r="Q2310" i="5" s="1"/>
  <c r="L2310" i="5"/>
  <c r="F2322" i="1"/>
  <c r="L24" i="5"/>
  <c r="F2290" i="1"/>
  <c r="L56" i="5"/>
  <c r="F2258" i="1"/>
  <c r="L88" i="5"/>
  <c r="F2226" i="1"/>
  <c r="L120" i="5"/>
  <c r="F2210" i="1"/>
  <c r="L136" i="5"/>
  <c r="F2178" i="1"/>
  <c r="L167" i="5"/>
  <c r="F2130" i="1"/>
  <c r="Q213" i="5" s="1"/>
  <c r="L213" i="5"/>
  <c r="F2098" i="1"/>
  <c r="L244" i="5"/>
  <c r="F2066" i="1"/>
  <c r="L276" i="5"/>
  <c r="F2034" i="1"/>
  <c r="L308" i="5"/>
  <c r="F2002" i="1"/>
  <c r="L340" i="5"/>
  <c r="F1970" i="1"/>
  <c r="L372" i="5"/>
  <c r="F1938" i="1"/>
  <c r="L404" i="5"/>
  <c r="F1906" i="1"/>
  <c r="Q436" i="5" s="1"/>
  <c r="L436" i="5"/>
  <c r="F1874" i="1"/>
  <c r="L468" i="5"/>
  <c r="F1842" i="1"/>
  <c r="L499" i="5"/>
  <c r="F1802" i="1"/>
  <c r="L539" i="5"/>
  <c r="F1770" i="1"/>
  <c r="L571" i="5"/>
  <c r="F1738" i="1"/>
  <c r="L603" i="5"/>
  <c r="F1690" i="1"/>
  <c r="L651" i="5"/>
  <c r="F1658" i="1"/>
  <c r="L683" i="5"/>
  <c r="F1626" i="1"/>
  <c r="Q715" i="5" s="1"/>
  <c r="L715" i="5"/>
  <c r="F1594" i="1"/>
  <c r="L747" i="5"/>
  <c r="F1562" i="1"/>
  <c r="L779" i="5"/>
  <c r="F1522" i="1"/>
  <c r="L819" i="5"/>
  <c r="F1490" i="1"/>
  <c r="L851" i="5"/>
  <c r="F1458" i="1"/>
  <c r="L883" i="5"/>
  <c r="F1426" i="1"/>
  <c r="L915" i="5"/>
  <c r="F1394" i="1"/>
  <c r="L947" i="5"/>
  <c r="F1362" i="1"/>
  <c r="L979" i="5"/>
  <c r="F1306" i="1"/>
  <c r="L1035" i="5"/>
  <c r="F1274" i="1"/>
  <c r="L1067" i="5"/>
  <c r="F1242" i="1"/>
  <c r="L1099" i="5"/>
  <c r="F1210" i="1"/>
  <c r="L1131" i="5"/>
  <c r="F1186" i="1"/>
  <c r="Q1155" i="5" s="1"/>
  <c r="L1155" i="5"/>
  <c r="F1162" i="1"/>
  <c r="L1179" i="5"/>
  <c r="F1138" i="1"/>
  <c r="L1203" i="5"/>
  <c r="F1114" i="1"/>
  <c r="Q1227" i="5" s="1"/>
  <c r="L1227" i="5"/>
  <c r="F1090" i="1"/>
  <c r="L1251" i="5"/>
  <c r="F1066" i="1"/>
  <c r="L1275" i="5"/>
  <c r="F1033" i="1"/>
  <c r="L1308" i="5"/>
  <c r="F1001" i="1"/>
  <c r="L1340" i="5"/>
  <c r="F969" i="1"/>
  <c r="L1372" i="5"/>
  <c r="F937" i="1"/>
  <c r="L1404" i="5"/>
  <c r="F889" i="1"/>
  <c r="L1452" i="5"/>
  <c r="F857" i="1"/>
  <c r="L1484" i="5"/>
  <c r="F825" i="1"/>
  <c r="L1516" i="5"/>
  <c r="F793" i="1"/>
  <c r="L1548" i="5"/>
  <c r="F761" i="1"/>
  <c r="L1580" i="5"/>
  <c r="F721" i="1"/>
  <c r="L1619" i="5"/>
  <c r="F689" i="1"/>
  <c r="Q1651" i="5" s="1"/>
  <c r="L1651" i="5"/>
  <c r="F657" i="1"/>
  <c r="L1683" i="5"/>
  <c r="F625" i="1"/>
  <c r="L1715" i="5"/>
  <c r="F601" i="1"/>
  <c r="L1739" i="5"/>
  <c r="F569" i="1"/>
  <c r="L1771" i="5"/>
  <c r="F545" i="1"/>
  <c r="L1795" i="5"/>
  <c r="F513" i="1"/>
  <c r="L1827" i="5"/>
  <c r="F481" i="1"/>
  <c r="L1859" i="5"/>
  <c r="F457" i="1"/>
  <c r="Q1883" i="5" s="1"/>
  <c r="L1883" i="5"/>
  <c r="F433" i="1"/>
  <c r="L1907" i="5"/>
  <c r="F409" i="1"/>
  <c r="L1931" i="5"/>
  <c r="F385" i="1"/>
  <c r="L1955" i="5"/>
  <c r="F361" i="1"/>
  <c r="L1979" i="5"/>
  <c r="F337" i="1"/>
  <c r="L2003" i="5"/>
  <c r="F313" i="1"/>
  <c r="L2027" i="5"/>
  <c r="F281" i="1"/>
  <c r="L2058" i="5"/>
  <c r="F249" i="1"/>
  <c r="L2090" i="5"/>
  <c r="F217" i="1"/>
  <c r="L2122" i="5"/>
  <c r="F193" i="1"/>
  <c r="L2146" i="5"/>
  <c r="F169" i="1"/>
  <c r="L2170" i="5"/>
  <c r="F145" i="1"/>
  <c r="L2194" i="5"/>
  <c r="F113" i="1"/>
  <c r="L2226" i="5"/>
  <c r="F89" i="1"/>
  <c r="L2250" i="5"/>
  <c r="F65" i="1"/>
  <c r="L2274" i="5"/>
  <c r="F33" i="1"/>
  <c r="L2305" i="5"/>
  <c r="F17" i="1"/>
  <c r="L2321" i="5"/>
  <c r="F2344" i="1"/>
  <c r="L2" i="5"/>
  <c r="F2336" i="1"/>
  <c r="L10" i="5"/>
  <c r="F2328" i="1"/>
  <c r="L18" i="5"/>
  <c r="F2320" i="1"/>
  <c r="L26" i="5"/>
  <c r="F2312" i="1"/>
  <c r="L34" i="5"/>
  <c r="F2304" i="1"/>
  <c r="L42" i="5"/>
  <c r="F2296" i="1"/>
  <c r="L50" i="5"/>
  <c r="F2288" i="1"/>
  <c r="Q58" i="5" s="1"/>
  <c r="L58" i="5"/>
  <c r="F2280" i="1"/>
  <c r="L66" i="5"/>
  <c r="F2272" i="1"/>
  <c r="L74" i="5"/>
  <c r="F2264" i="1"/>
  <c r="L82" i="5"/>
  <c r="F2256" i="1"/>
  <c r="L90" i="5"/>
  <c r="F2248" i="1"/>
  <c r="L98" i="5"/>
  <c r="F2240" i="1"/>
  <c r="L106" i="5"/>
  <c r="F2232" i="1"/>
  <c r="L114" i="5"/>
  <c r="F2224" i="1"/>
  <c r="Q122" i="5" s="1"/>
  <c r="L122" i="5"/>
  <c r="F2216" i="1"/>
  <c r="L130" i="5"/>
  <c r="F2208" i="1"/>
  <c r="L138" i="5"/>
  <c r="F2200" i="1"/>
  <c r="L145" i="5"/>
  <c r="F2192" i="1"/>
  <c r="L153" i="5"/>
  <c r="F2184" i="1"/>
  <c r="L161" i="5"/>
  <c r="F2176" i="1"/>
  <c r="L169" i="5"/>
  <c r="F2168" i="1"/>
  <c r="L177" i="5"/>
  <c r="F2152" i="1"/>
  <c r="Q192" i="5" s="1"/>
  <c r="L192" i="5"/>
  <c r="F2144" i="1"/>
  <c r="L200" i="5"/>
  <c r="F2136" i="1"/>
  <c r="L208" i="5"/>
  <c r="F2128" i="1"/>
  <c r="L215" i="5"/>
  <c r="F2120" i="1"/>
  <c r="L223" i="5"/>
  <c r="F2112" i="1"/>
  <c r="L231" i="5"/>
  <c r="F2104" i="1"/>
  <c r="L239" i="5"/>
  <c r="F2096" i="1"/>
  <c r="L246" i="5"/>
  <c r="F2088" i="1"/>
  <c r="Q254" i="5" s="1"/>
  <c r="L254" i="5"/>
  <c r="F2080" i="1"/>
  <c r="L262" i="5"/>
  <c r="F2072" i="1"/>
  <c r="L270" i="5"/>
  <c r="F2064" i="1"/>
  <c r="L278" i="5"/>
  <c r="F2056" i="1"/>
  <c r="L286" i="5"/>
  <c r="F2048" i="1"/>
  <c r="L294" i="5"/>
  <c r="F2342" i="1"/>
  <c r="Q4" i="5" s="1"/>
  <c r="L4" i="5"/>
  <c r="F2302" i="1"/>
  <c r="L44" i="5"/>
  <c r="F2262" i="1"/>
  <c r="L84" i="5"/>
  <c r="F2206" i="1"/>
  <c r="L140" i="5"/>
  <c r="F2158" i="1"/>
  <c r="L186" i="5"/>
  <c r="F2110" i="1"/>
  <c r="L233" i="5"/>
  <c r="F2062" i="1"/>
  <c r="L280" i="5"/>
  <c r="F2014" i="1"/>
  <c r="L328" i="5"/>
  <c r="F1974" i="1"/>
  <c r="L368" i="5"/>
  <c r="F1926" i="1"/>
  <c r="L416" i="5"/>
  <c r="F1878" i="1"/>
  <c r="L464" i="5"/>
  <c r="F1830" i="1"/>
  <c r="Q511" i="5" s="1"/>
  <c r="L511" i="5"/>
  <c r="F1782" i="1"/>
  <c r="L559" i="5"/>
  <c r="F1734" i="1"/>
  <c r="Q607" i="5" s="1"/>
  <c r="L607" i="5"/>
  <c r="F1686" i="1"/>
  <c r="L655" i="5"/>
  <c r="F1630" i="1"/>
  <c r="L711" i="5"/>
  <c r="F1550" i="1"/>
  <c r="Q791" i="5" s="1"/>
  <c r="L791" i="5"/>
  <c r="F1334" i="1"/>
  <c r="L1007" i="5"/>
  <c r="F1294" i="1"/>
  <c r="Q1047" i="5" s="1"/>
  <c r="L1047" i="5"/>
  <c r="F1246" i="1"/>
  <c r="L1095" i="5"/>
  <c r="F1198" i="1"/>
  <c r="L1143" i="5"/>
  <c r="F1142" i="1"/>
  <c r="L1199" i="5"/>
  <c r="F1094" i="1"/>
  <c r="Q1247" i="5" s="1"/>
  <c r="L1247" i="5"/>
  <c r="F1045" i="1"/>
  <c r="Q1296" i="5" s="1"/>
  <c r="L1296" i="5"/>
  <c r="F997" i="1"/>
  <c r="Q1344" i="5" s="1"/>
  <c r="L1344" i="5"/>
  <c r="F2341" i="1"/>
  <c r="L5" i="5"/>
  <c r="F2285" i="1"/>
  <c r="L61" i="5"/>
  <c r="F2221" i="1"/>
  <c r="L125" i="5"/>
  <c r="F2165" i="1"/>
  <c r="L180" i="5"/>
  <c r="F2109" i="1"/>
  <c r="L234" i="5"/>
  <c r="F2053" i="1"/>
  <c r="L289" i="5"/>
  <c r="F1997" i="1"/>
  <c r="L345" i="5"/>
  <c r="F1941" i="1"/>
  <c r="L401" i="5"/>
  <c r="F1885" i="1"/>
  <c r="Q457" i="5" s="1"/>
  <c r="L457" i="5"/>
  <c r="F1829" i="1"/>
  <c r="L512" i="5"/>
  <c r="F1773" i="1"/>
  <c r="L568" i="5"/>
  <c r="F1725" i="1"/>
  <c r="Q616" i="5" s="1"/>
  <c r="L616" i="5"/>
  <c r="F1661" i="1"/>
  <c r="Q680" i="5" s="1"/>
  <c r="L680" i="5"/>
  <c r="F1613" i="1"/>
  <c r="Q728" i="5" s="1"/>
  <c r="L728" i="5"/>
  <c r="F1557" i="1"/>
  <c r="Q784" i="5" s="1"/>
  <c r="L784" i="5"/>
  <c r="F1501" i="1"/>
  <c r="Q840" i="5" s="1"/>
  <c r="L840" i="5"/>
  <c r="F1445" i="1"/>
  <c r="Q896" i="5" s="1"/>
  <c r="L896" i="5"/>
  <c r="F1389" i="1"/>
  <c r="Q952" i="5" s="1"/>
  <c r="L952" i="5"/>
  <c r="F1341" i="1"/>
  <c r="Q1000" i="5" s="1"/>
  <c r="L1000" i="5"/>
  <c r="F1293" i="1"/>
  <c r="Q1048" i="5" s="1"/>
  <c r="L1048" i="5"/>
  <c r="F1253" i="1"/>
  <c r="Q1088" i="5" s="1"/>
  <c r="L1088" i="5"/>
  <c r="F1205" i="1"/>
  <c r="Q1136" i="5" s="1"/>
  <c r="L1136" i="5"/>
  <c r="F1165" i="1"/>
  <c r="Q1176" i="5" s="1"/>
  <c r="L1176" i="5"/>
  <c r="F1077" i="1"/>
  <c r="Q1264" i="5" s="1"/>
  <c r="L1264" i="5"/>
  <c r="F860" i="1"/>
  <c r="Q1481" i="5" s="1"/>
  <c r="L1481" i="5"/>
  <c r="F804" i="1"/>
  <c r="Q1537" i="5" s="1"/>
  <c r="L1537" i="5"/>
  <c r="F756" i="1"/>
  <c r="Q1585" i="5" s="1"/>
  <c r="L1585" i="5"/>
  <c r="F708" i="1"/>
  <c r="Q1632" i="5" s="1"/>
  <c r="L1632" i="5"/>
  <c r="F668" i="1"/>
  <c r="Q1672" i="5" s="1"/>
  <c r="L1672" i="5"/>
  <c r="F620" i="1"/>
  <c r="Q1720" i="5" s="1"/>
  <c r="L1720" i="5"/>
  <c r="F572" i="1"/>
  <c r="Q1768" i="5" s="1"/>
  <c r="L1768" i="5"/>
  <c r="F524" i="1"/>
  <c r="Q1816" i="5" s="1"/>
  <c r="L1816" i="5"/>
  <c r="F476" i="1"/>
  <c r="Q1864" i="5" s="1"/>
  <c r="L1864" i="5"/>
  <c r="F420" i="1"/>
  <c r="Q1920" i="5" s="1"/>
  <c r="L1920" i="5"/>
  <c r="F364" i="1"/>
  <c r="Q1976" i="5" s="1"/>
  <c r="L1976" i="5"/>
  <c r="F292" i="1"/>
  <c r="Q2047" i="5" s="1"/>
  <c r="L2047" i="5"/>
  <c r="F36" i="1"/>
  <c r="Q2302" i="5" s="1"/>
  <c r="L2302" i="5"/>
  <c r="F2330" i="1"/>
  <c r="L16" i="5"/>
  <c r="F2298" i="1"/>
  <c r="L48" i="5"/>
  <c r="F2266" i="1"/>
  <c r="L80" i="5"/>
  <c r="F2234" i="1"/>
  <c r="L112" i="5"/>
  <c r="F2218" i="1"/>
  <c r="L128" i="5"/>
  <c r="F2186" i="1"/>
  <c r="L159" i="5"/>
  <c r="F2154" i="1"/>
  <c r="L190" i="5"/>
  <c r="F2122" i="1"/>
  <c r="L221" i="5"/>
  <c r="F2090" i="1"/>
  <c r="L252" i="5"/>
  <c r="F2058" i="1"/>
  <c r="L284" i="5"/>
  <c r="F2026" i="1"/>
  <c r="L316" i="5"/>
  <c r="F1994" i="1"/>
  <c r="Q348" i="5" s="1"/>
  <c r="L348" i="5"/>
  <c r="F1962" i="1"/>
  <c r="L380" i="5"/>
  <c r="F1930" i="1"/>
  <c r="L412" i="5"/>
  <c r="F1898" i="1"/>
  <c r="L444" i="5"/>
  <c r="F1866" i="1"/>
  <c r="L476" i="5"/>
  <c r="F1834" i="1"/>
  <c r="L507" i="5"/>
  <c r="F1810" i="1"/>
  <c r="L531" i="5"/>
  <c r="F1778" i="1"/>
  <c r="L563" i="5"/>
  <c r="F1746" i="1"/>
  <c r="L595" i="5"/>
  <c r="F1714" i="1"/>
  <c r="L627" i="5"/>
  <c r="F1682" i="1"/>
  <c r="L659" i="5"/>
  <c r="F1642" i="1"/>
  <c r="L699" i="5"/>
  <c r="F1610" i="1"/>
  <c r="Q731" i="5" s="1"/>
  <c r="L731" i="5"/>
  <c r="F1578" i="1"/>
  <c r="L763" i="5"/>
  <c r="F1546" i="1"/>
  <c r="L795" i="5"/>
  <c r="F1514" i="1"/>
  <c r="L827" i="5"/>
  <c r="F1482" i="1"/>
  <c r="L859" i="5"/>
  <c r="F1450" i="1"/>
  <c r="L891" i="5"/>
  <c r="F1418" i="1"/>
  <c r="L923" i="5"/>
  <c r="F1378" i="1"/>
  <c r="L963" i="5"/>
  <c r="F1346" i="1"/>
  <c r="L995" i="5"/>
  <c r="F1322" i="1"/>
  <c r="L1019" i="5"/>
  <c r="F1290" i="1"/>
  <c r="L1051" i="5"/>
  <c r="F1258" i="1"/>
  <c r="Q1083" i="5" s="1"/>
  <c r="L1083" i="5"/>
  <c r="F1234" i="1"/>
  <c r="L1107" i="5"/>
  <c r="F1202" i="1"/>
  <c r="Q1139" i="5" s="1"/>
  <c r="L1139" i="5"/>
  <c r="F1178" i="1"/>
  <c r="Q1163" i="5" s="1"/>
  <c r="L1163" i="5"/>
  <c r="F1154" i="1"/>
  <c r="L1187" i="5"/>
  <c r="F1130" i="1"/>
  <c r="L1211" i="5"/>
  <c r="F1106" i="1"/>
  <c r="L1235" i="5"/>
  <c r="F1082" i="1"/>
  <c r="L1259" i="5"/>
  <c r="F1058" i="1"/>
  <c r="L1283" i="5"/>
  <c r="F1025" i="1"/>
  <c r="L1316" i="5"/>
  <c r="F993" i="1"/>
  <c r="L1348" i="5"/>
  <c r="F961" i="1"/>
  <c r="L1380" i="5"/>
  <c r="F913" i="1"/>
  <c r="L1428" i="5"/>
  <c r="F881" i="1"/>
  <c r="Q1460" i="5" s="1"/>
  <c r="L1460" i="5"/>
  <c r="F849" i="1"/>
  <c r="L1492" i="5"/>
  <c r="F817" i="1"/>
  <c r="Q1524" i="5" s="1"/>
  <c r="L1524" i="5"/>
  <c r="F785" i="1"/>
  <c r="L1556" i="5"/>
  <c r="F753" i="1"/>
  <c r="Q1588" i="5" s="1"/>
  <c r="L1588" i="5"/>
  <c r="F729" i="1"/>
  <c r="L1611" i="5"/>
  <c r="F697" i="1"/>
  <c r="L1643" i="5"/>
  <c r="F665" i="1"/>
  <c r="L1675" i="5"/>
  <c r="F633" i="1"/>
  <c r="L1707" i="5"/>
  <c r="F577" i="1"/>
  <c r="L1763" i="5"/>
  <c r="F289" i="1"/>
  <c r="L2050" i="5"/>
  <c r="F2343" i="1"/>
  <c r="L3" i="5"/>
  <c r="F2335" i="1"/>
  <c r="L11" i="5"/>
  <c r="F2327" i="1"/>
  <c r="L19" i="5"/>
  <c r="F2319" i="1"/>
  <c r="L27" i="5"/>
  <c r="F2311" i="1"/>
  <c r="L35" i="5"/>
  <c r="F2303" i="1"/>
  <c r="L43" i="5"/>
  <c r="F2295" i="1"/>
  <c r="Q51" i="5" s="1"/>
  <c r="L51" i="5"/>
  <c r="F2287" i="1"/>
  <c r="L59" i="5"/>
  <c r="F2279" i="1"/>
  <c r="L67" i="5"/>
  <c r="F2271" i="1"/>
  <c r="L75" i="5"/>
  <c r="F2263" i="1"/>
  <c r="L83" i="5"/>
  <c r="F2255" i="1"/>
  <c r="L91" i="5"/>
  <c r="F2247" i="1"/>
  <c r="L99" i="5"/>
  <c r="F2239" i="1"/>
  <c r="L107" i="5"/>
  <c r="F2231" i="1"/>
  <c r="Q115" i="5" s="1"/>
  <c r="L115" i="5"/>
  <c r="F2223" i="1"/>
  <c r="L123" i="5"/>
  <c r="F2215" i="1"/>
  <c r="L131" i="5"/>
  <c r="F2207" i="1"/>
  <c r="L139" i="5"/>
  <c r="F2199" i="1"/>
  <c r="L146" i="5"/>
  <c r="F2191" i="1"/>
  <c r="L154" i="5"/>
  <c r="F2183" i="1"/>
  <c r="L162" i="5"/>
  <c r="F2175" i="1"/>
  <c r="L170" i="5"/>
  <c r="F2167" i="1"/>
  <c r="L178" i="5"/>
  <c r="F2159" i="1"/>
  <c r="Q185" i="5" s="1"/>
  <c r="L185" i="5"/>
  <c r="F2151" i="1"/>
  <c r="L193" i="5"/>
  <c r="F2143" i="1"/>
  <c r="L201" i="5"/>
  <c r="F2135" i="1"/>
  <c r="L209" i="5"/>
  <c r="F2127" i="1"/>
  <c r="L216" i="5"/>
  <c r="F2119" i="1"/>
  <c r="L224" i="5"/>
  <c r="F2111" i="1"/>
  <c r="L232" i="5"/>
  <c r="F2103" i="1"/>
  <c r="L240" i="5"/>
  <c r="F2095" i="1"/>
  <c r="Q247" i="5" s="1"/>
  <c r="L247" i="5"/>
  <c r="F2087" i="1"/>
  <c r="L255" i="5"/>
  <c r="F2079" i="1"/>
  <c r="L263" i="5"/>
  <c r="F2071" i="1"/>
  <c r="L271" i="5"/>
  <c r="F2063" i="1"/>
  <c r="L279" i="5"/>
  <c r="F2055" i="1"/>
  <c r="L287" i="5"/>
  <c r="F2047" i="1"/>
  <c r="L295" i="5"/>
  <c r="F2039" i="1"/>
  <c r="L303" i="5"/>
  <c r="F2031" i="1"/>
  <c r="Q311" i="5" s="1"/>
  <c r="L311" i="5"/>
  <c r="F2023" i="1"/>
  <c r="L319" i="5"/>
  <c r="F2015" i="1"/>
  <c r="L327" i="5"/>
  <c r="F2007" i="1"/>
  <c r="L335" i="5"/>
  <c r="F1999" i="1"/>
  <c r="L343" i="5"/>
  <c r="F1991" i="1"/>
  <c r="L351" i="5"/>
  <c r="F1983" i="1"/>
  <c r="L359" i="5"/>
  <c r="F1975" i="1"/>
  <c r="L367" i="5"/>
  <c r="F1967" i="1"/>
  <c r="Q375" i="5" s="1"/>
  <c r="L375" i="5"/>
  <c r="F1959" i="1"/>
  <c r="L383" i="5"/>
  <c r="F1951" i="1"/>
  <c r="L391" i="5"/>
  <c r="F1943" i="1"/>
  <c r="L399" i="5"/>
  <c r="F1935" i="1"/>
  <c r="L407" i="5"/>
  <c r="F1927" i="1"/>
  <c r="L415" i="5"/>
  <c r="F1919" i="1"/>
  <c r="L423" i="5"/>
  <c r="F1911" i="1"/>
  <c r="L431" i="5"/>
  <c r="F1903" i="1"/>
  <c r="Q439" i="5" s="1"/>
  <c r="L439" i="5"/>
  <c r="F1895" i="1"/>
  <c r="L447" i="5"/>
  <c r="F1887" i="1"/>
  <c r="L455" i="5"/>
  <c r="F1879" i="1"/>
  <c r="L463" i="5"/>
  <c r="F1871" i="1"/>
  <c r="L471" i="5"/>
  <c r="F1863" i="1"/>
  <c r="L478" i="5"/>
  <c r="F1855" i="1"/>
  <c r="L486" i="5"/>
  <c r="F1847" i="1"/>
  <c r="L494" i="5"/>
  <c r="F1839" i="1"/>
  <c r="Q502" i="5" s="1"/>
  <c r="L502" i="5"/>
  <c r="F1831" i="1"/>
  <c r="L510" i="5"/>
  <c r="F1823" i="1"/>
  <c r="L518" i="5"/>
  <c r="F1815" i="1"/>
  <c r="L526" i="5"/>
  <c r="F1807" i="1"/>
  <c r="L534" i="5"/>
  <c r="F1799" i="1"/>
  <c r="L542" i="5"/>
  <c r="F1791" i="1"/>
  <c r="L550" i="5"/>
  <c r="F1783" i="1"/>
  <c r="L558" i="5"/>
  <c r="F1775" i="1"/>
  <c r="Q566" i="5" s="1"/>
  <c r="L566" i="5"/>
  <c r="F1767" i="1"/>
  <c r="L574" i="5"/>
  <c r="F1759" i="1"/>
  <c r="L582" i="5"/>
  <c r="F1751" i="1"/>
  <c r="L590" i="5"/>
  <c r="F1743" i="1"/>
  <c r="L598" i="5"/>
  <c r="F1735" i="1"/>
  <c r="L606" i="5"/>
  <c r="F1727" i="1"/>
  <c r="L614" i="5"/>
  <c r="F1719" i="1"/>
  <c r="L622" i="5"/>
  <c r="F1711" i="1"/>
  <c r="Q630" i="5" s="1"/>
  <c r="L630" i="5"/>
  <c r="F1703" i="1"/>
  <c r="L638" i="5"/>
  <c r="F1695" i="1"/>
  <c r="L646" i="5"/>
  <c r="F1687" i="1"/>
  <c r="L654" i="5"/>
  <c r="F1679" i="1"/>
  <c r="L662" i="5"/>
  <c r="F1671" i="1"/>
  <c r="L670" i="5"/>
  <c r="F1663" i="1"/>
  <c r="L678" i="5"/>
  <c r="F1655" i="1"/>
  <c r="L686" i="5"/>
  <c r="F1647" i="1"/>
  <c r="Q694" i="5" s="1"/>
  <c r="L694" i="5"/>
  <c r="F1639" i="1"/>
  <c r="L702" i="5"/>
  <c r="F1631" i="1"/>
  <c r="L710" i="5"/>
  <c r="F1623" i="1"/>
  <c r="L718" i="5"/>
  <c r="F1615" i="1"/>
  <c r="L726" i="5"/>
  <c r="F1607" i="1"/>
  <c r="L734" i="5"/>
  <c r="F1599" i="1"/>
  <c r="L742" i="5"/>
  <c r="F1591" i="1"/>
  <c r="L750" i="5"/>
  <c r="F1583" i="1"/>
  <c r="Q758" i="5" s="1"/>
  <c r="L758" i="5"/>
  <c r="F1575" i="1"/>
  <c r="L766" i="5"/>
  <c r="F1567" i="1"/>
  <c r="L774" i="5"/>
  <c r="F1559" i="1"/>
  <c r="L782" i="5"/>
  <c r="F1551" i="1"/>
  <c r="L790" i="5"/>
  <c r="F1543" i="1"/>
  <c r="L798" i="5"/>
  <c r="F1535" i="1"/>
  <c r="L806" i="5"/>
  <c r="F1527" i="1"/>
  <c r="L814" i="5"/>
  <c r="F1519" i="1"/>
  <c r="Q822" i="5" s="1"/>
  <c r="L822" i="5"/>
  <c r="F1511" i="1"/>
  <c r="L830" i="5"/>
  <c r="F1503" i="1"/>
  <c r="L838" i="5"/>
  <c r="F1495" i="1"/>
  <c r="L846" i="5"/>
  <c r="F1487" i="1"/>
  <c r="L854" i="5"/>
  <c r="F1479" i="1"/>
  <c r="L862" i="5"/>
  <c r="F1471" i="1"/>
  <c r="L870" i="5"/>
  <c r="F1463" i="1"/>
  <c r="L878" i="5"/>
  <c r="F1455" i="1"/>
  <c r="Q886" i="5" s="1"/>
  <c r="L886" i="5"/>
  <c r="F1447" i="1"/>
  <c r="L894" i="5"/>
  <c r="F1439" i="1"/>
  <c r="L902" i="5"/>
  <c r="F1431" i="1"/>
  <c r="L910" i="5"/>
  <c r="F1423" i="1"/>
  <c r="L918" i="5"/>
  <c r="F1415" i="1"/>
  <c r="L926" i="5"/>
  <c r="F1407" i="1"/>
  <c r="L934" i="5"/>
  <c r="F1399" i="1"/>
  <c r="L942" i="5"/>
  <c r="F1391" i="1"/>
  <c r="Q950" i="5" s="1"/>
  <c r="L950" i="5"/>
  <c r="F1383" i="1"/>
  <c r="L958" i="5"/>
  <c r="F1375" i="1"/>
  <c r="L966" i="5"/>
  <c r="F1367" i="1"/>
  <c r="L974" i="5"/>
  <c r="F1359" i="1"/>
  <c r="L982" i="5"/>
  <c r="F1351" i="1"/>
  <c r="L990" i="5"/>
  <c r="F1343" i="1"/>
  <c r="L998" i="5"/>
  <c r="F1335" i="1"/>
  <c r="L1006" i="5"/>
  <c r="F1327" i="1"/>
  <c r="Q1014" i="5" s="1"/>
  <c r="L1014" i="5"/>
  <c r="F1319" i="1"/>
  <c r="L1022" i="5"/>
  <c r="F1311" i="1"/>
  <c r="L1030" i="5"/>
  <c r="F1303" i="1"/>
  <c r="L1038" i="5"/>
  <c r="F1295" i="1"/>
  <c r="L1046" i="5"/>
  <c r="F1287" i="1"/>
  <c r="L1054" i="5"/>
  <c r="F1279" i="1"/>
  <c r="L1062" i="5"/>
  <c r="F1271" i="1"/>
  <c r="L1070" i="5"/>
  <c r="F1263" i="1"/>
  <c r="Q1078" i="5" s="1"/>
  <c r="L1078" i="5"/>
  <c r="F1255" i="1"/>
  <c r="L1086" i="5"/>
  <c r="F1247" i="1"/>
  <c r="L1094" i="5"/>
  <c r="F1239" i="1"/>
  <c r="L1102" i="5"/>
  <c r="F1231" i="1"/>
  <c r="L1110" i="5"/>
  <c r="F1223" i="1"/>
  <c r="L1118" i="5"/>
  <c r="F1215" i="1"/>
  <c r="L1126" i="5"/>
  <c r="F1207" i="1"/>
  <c r="L1134" i="5"/>
  <c r="F1199" i="1"/>
  <c r="Q1142" i="5" s="1"/>
  <c r="L1142" i="5"/>
  <c r="F1191" i="1"/>
  <c r="L1150" i="5"/>
  <c r="F1183" i="1"/>
  <c r="L1158" i="5"/>
  <c r="F1175" i="1"/>
  <c r="L1166" i="5"/>
  <c r="F1167" i="1"/>
  <c r="L1174" i="5"/>
  <c r="F1159" i="1"/>
  <c r="L1182" i="5"/>
  <c r="F957" i="1"/>
  <c r="Q1384" i="5" s="1"/>
  <c r="L1384" i="5"/>
  <c r="F2246" i="1"/>
  <c r="L100" i="5"/>
  <c r="F2190" i="1"/>
  <c r="L155" i="5"/>
  <c r="F2142" i="1"/>
  <c r="L202" i="5"/>
  <c r="F2094" i="1"/>
  <c r="L248" i="5"/>
  <c r="F2046" i="1"/>
  <c r="L296" i="5"/>
  <c r="F1998" i="1"/>
  <c r="L344" i="5"/>
  <c r="F1950" i="1"/>
  <c r="L392" i="5"/>
  <c r="F1902" i="1"/>
  <c r="L440" i="5"/>
  <c r="F1854" i="1"/>
  <c r="L487" i="5"/>
  <c r="F1806" i="1"/>
  <c r="L535" i="5"/>
  <c r="F1766" i="1"/>
  <c r="L575" i="5"/>
  <c r="F1718" i="1"/>
  <c r="L623" i="5"/>
  <c r="F1662" i="1"/>
  <c r="L679" i="5"/>
  <c r="F1614" i="1"/>
  <c r="Q727" i="5" s="1"/>
  <c r="L727" i="5"/>
  <c r="F1566" i="1"/>
  <c r="L775" i="5"/>
  <c r="F1518" i="1"/>
  <c r="L823" i="5"/>
  <c r="F1478" i="1"/>
  <c r="Q863" i="5" s="1"/>
  <c r="L863" i="5"/>
  <c r="F1438" i="1"/>
  <c r="L903" i="5"/>
  <c r="F1398" i="1"/>
  <c r="L943" i="5"/>
  <c r="F1358" i="1"/>
  <c r="Q983" i="5" s="1"/>
  <c r="L983" i="5"/>
  <c r="F1310" i="1"/>
  <c r="L1031" i="5"/>
  <c r="F1254" i="1"/>
  <c r="Q1087" i="5" s="1"/>
  <c r="L1087" i="5"/>
  <c r="F1206" i="1"/>
  <c r="L1135" i="5"/>
  <c r="F1158" i="1"/>
  <c r="Q1183" i="5" s="1"/>
  <c r="L1183" i="5"/>
  <c r="F1102" i="1"/>
  <c r="Q1239" i="5" s="1"/>
  <c r="L1239" i="5"/>
  <c r="F1005" i="1"/>
  <c r="Q1336" i="5" s="1"/>
  <c r="L1336" i="5"/>
  <c r="F2325" i="1"/>
  <c r="L21" i="5"/>
  <c r="F2269" i="1"/>
  <c r="Q77" i="5" s="1"/>
  <c r="L77" i="5"/>
  <c r="F2213" i="1"/>
  <c r="L133" i="5"/>
  <c r="F2157" i="1"/>
  <c r="L187" i="5"/>
  <c r="F2101" i="1"/>
  <c r="L242" i="5"/>
  <c r="F2045" i="1"/>
  <c r="L297" i="5"/>
  <c r="F1989" i="1"/>
  <c r="L353" i="5"/>
  <c r="F1933" i="1"/>
  <c r="L409" i="5"/>
  <c r="F1877" i="1"/>
  <c r="L465" i="5"/>
  <c r="F1805" i="1"/>
  <c r="L536" i="5"/>
  <c r="F1749" i="1"/>
  <c r="L592" i="5"/>
  <c r="F1677" i="1"/>
  <c r="Q664" i="5" s="1"/>
  <c r="L664" i="5"/>
  <c r="F1605" i="1"/>
  <c r="Q736" i="5" s="1"/>
  <c r="L736" i="5"/>
  <c r="F1549" i="1"/>
  <c r="Q792" i="5" s="1"/>
  <c r="L792" i="5"/>
  <c r="F1493" i="1"/>
  <c r="Q848" i="5" s="1"/>
  <c r="L848" i="5"/>
  <c r="F1437" i="1"/>
  <c r="Q904" i="5" s="1"/>
  <c r="L904" i="5"/>
  <c r="F1381" i="1"/>
  <c r="Q960" i="5" s="1"/>
  <c r="L960" i="5"/>
  <c r="F1325" i="1"/>
  <c r="Q1016" i="5" s="1"/>
  <c r="L1016" i="5"/>
  <c r="F1277" i="1"/>
  <c r="Q1064" i="5" s="1"/>
  <c r="L1064" i="5"/>
  <c r="F1213" i="1"/>
  <c r="Q1128" i="5" s="1"/>
  <c r="L1128" i="5"/>
  <c r="F1173" i="1"/>
  <c r="Q1168" i="5" s="1"/>
  <c r="L1168" i="5"/>
  <c r="F1133" i="1"/>
  <c r="Q1208" i="5" s="1"/>
  <c r="L1208" i="5"/>
  <c r="F1109" i="1"/>
  <c r="Q1232" i="5" s="1"/>
  <c r="L1232" i="5"/>
  <c r="F1053" i="1"/>
  <c r="Q1288" i="5" s="1"/>
  <c r="L1288" i="5"/>
  <c r="F1012" i="1"/>
  <c r="Q1329" i="5" s="1"/>
  <c r="L1329" i="5"/>
  <c r="F964" i="1"/>
  <c r="Q1377" i="5" s="1"/>
  <c r="L1377" i="5"/>
  <c r="F924" i="1"/>
  <c r="Q1417" i="5" s="1"/>
  <c r="L1417" i="5"/>
  <c r="F852" i="1"/>
  <c r="Q1489" i="5" s="1"/>
  <c r="L1489" i="5"/>
  <c r="F788" i="1"/>
  <c r="Q1553" i="5" s="1"/>
  <c r="L1553" i="5"/>
  <c r="F700" i="1"/>
  <c r="Q1640" i="5" s="1"/>
  <c r="L1640" i="5"/>
  <c r="F652" i="1"/>
  <c r="Q1688" i="5" s="1"/>
  <c r="L1688" i="5"/>
  <c r="F604" i="1"/>
  <c r="Q1736" i="5" s="1"/>
  <c r="L1736" i="5"/>
  <c r="F556" i="1"/>
  <c r="Q1784" i="5" s="1"/>
  <c r="L1784" i="5"/>
  <c r="F500" i="1"/>
  <c r="Q1840" i="5" s="1"/>
  <c r="L1840" i="5"/>
  <c r="F428" i="1"/>
  <c r="Q1912" i="5" s="1"/>
  <c r="L1912" i="5"/>
  <c r="F372" i="1"/>
  <c r="Q1968" i="5" s="1"/>
  <c r="L1968" i="5"/>
  <c r="F332" i="1"/>
  <c r="Q2008" i="5" s="1"/>
  <c r="L2008" i="5"/>
  <c r="F284" i="1"/>
  <c r="Q2055" i="5" s="1"/>
  <c r="L2055" i="5"/>
  <c r="F260" i="1"/>
  <c r="Q2079" i="5" s="1"/>
  <c r="L2079" i="5"/>
  <c r="F236" i="1"/>
  <c r="Q2103" i="5" s="1"/>
  <c r="L2103" i="5"/>
  <c r="F212" i="1"/>
  <c r="Q2127" i="5" s="1"/>
  <c r="L2127" i="5"/>
  <c r="F188" i="1"/>
  <c r="Q2151" i="5" s="1"/>
  <c r="L2151" i="5"/>
  <c r="F164" i="1"/>
  <c r="Q2175" i="5" s="1"/>
  <c r="L2175" i="5"/>
  <c r="F140" i="1"/>
  <c r="Q2199" i="5" s="1"/>
  <c r="L2199" i="5"/>
  <c r="F116" i="1"/>
  <c r="Q2223" i="5" s="1"/>
  <c r="L2223" i="5"/>
  <c r="F92" i="1"/>
  <c r="Q2247" i="5" s="1"/>
  <c r="L2247" i="5"/>
  <c r="F76" i="1"/>
  <c r="Q2263" i="5" s="1"/>
  <c r="L2263" i="5"/>
  <c r="F60" i="1"/>
  <c r="Q2279" i="5" s="1"/>
  <c r="L2279" i="5"/>
  <c r="F4" i="1"/>
  <c r="Q2334" i="5" s="1"/>
  <c r="L2334" i="5"/>
  <c r="F2318" i="1"/>
  <c r="L28" i="5"/>
  <c r="F2278" i="1"/>
  <c r="Q68" i="5" s="1"/>
  <c r="L68" i="5"/>
  <c r="F2230" i="1"/>
  <c r="L116" i="5"/>
  <c r="F2174" i="1"/>
  <c r="L171" i="5"/>
  <c r="F2126" i="1"/>
  <c r="L217" i="5"/>
  <c r="F2078" i="1"/>
  <c r="L264" i="5"/>
  <c r="F2030" i="1"/>
  <c r="L312" i="5"/>
  <c r="F1982" i="1"/>
  <c r="L360" i="5"/>
  <c r="F1934" i="1"/>
  <c r="L408" i="5"/>
  <c r="F1886" i="1"/>
  <c r="L456" i="5"/>
  <c r="F1838" i="1"/>
  <c r="L503" i="5"/>
  <c r="F1790" i="1"/>
  <c r="L551" i="5"/>
  <c r="F1742" i="1"/>
  <c r="Q599" i="5" s="1"/>
  <c r="L599" i="5"/>
  <c r="F1710" i="1"/>
  <c r="L631" i="5"/>
  <c r="F1654" i="1"/>
  <c r="L687" i="5"/>
  <c r="F1606" i="1"/>
  <c r="L735" i="5"/>
  <c r="F1574" i="1"/>
  <c r="L767" i="5"/>
  <c r="F1534" i="1"/>
  <c r="L807" i="5"/>
  <c r="F1486" i="1"/>
  <c r="Q855" i="5" s="1"/>
  <c r="L855" i="5"/>
  <c r="F1446" i="1"/>
  <c r="L895" i="5"/>
  <c r="F1406" i="1"/>
  <c r="L935" i="5"/>
  <c r="F1366" i="1"/>
  <c r="L975" i="5"/>
  <c r="F1326" i="1"/>
  <c r="L1015" i="5"/>
  <c r="F1286" i="1"/>
  <c r="L1055" i="5"/>
  <c r="F1238" i="1"/>
  <c r="L1103" i="5"/>
  <c r="F1182" i="1"/>
  <c r="L1159" i="5"/>
  <c r="F1118" i="1"/>
  <c r="Q1223" i="5" s="1"/>
  <c r="L1223" i="5"/>
  <c r="F1070" i="1"/>
  <c r="L1271" i="5"/>
  <c r="F1021" i="1"/>
  <c r="Q1320" i="5" s="1"/>
  <c r="L1320" i="5"/>
  <c r="F973" i="1"/>
  <c r="Q1368" i="5" s="1"/>
  <c r="L1368" i="5"/>
  <c r="F2293" i="1"/>
  <c r="L53" i="5"/>
  <c r="F2237" i="1"/>
  <c r="L109" i="5"/>
  <c r="F2181" i="1"/>
  <c r="L164" i="5"/>
  <c r="F2125" i="1"/>
  <c r="L218" i="5"/>
  <c r="F2069" i="1"/>
  <c r="L273" i="5"/>
  <c r="F2005" i="1"/>
  <c r="L337" i="5"/>
  <c r="F1949" i="1"/>
  <c r="Q393" i="5" s="1"/>
  <c r="L393" i="5"/>
  <c r="F1901" i="1"/>
  <c r="L441" i="5"/>
  <c r="F1845" i="1"/>
  <c r="L496" i="5"/>
  <c r="F1789" i="1"/>
  <c r="L552" i="5"/>
  <c r="F1741" i="1"/>
  <c r="L600" i="5"/>
  <c r="F1693" i="1"/>
  <c r="Q648" i="5" s="1"/>
  <c r="L648" i="5"/>
  <c r="F1629" i="1"/>
  <c r="Q712" i="5" s="1"/>
  <c r="L712" i="5"/>
  <c r="F1573" i="1"/>
  <c r="L768" i="5"/>
  <c r="F1517" i="1"/>
  <c r="Q824" i="5" s="1"/>
  <c r="L824" i="5"/>
  <c r="F1461" i="1"/>
  <c r="Q880" i="5" s="1"/>
  <c r="L880" i="5"/>
  <c r="F1413" i="1"/>
  <c r="Q928" i="5" s="1"/>
  <c r="L928" i="5"/>
  <c r="F1357" i="1"/>
  <c r="L984" i="5"/>
  <c r="F1285" i="1"/>
  <c r="Q1056" i="5" s="1"/>
  <c r="L1056" i="5"/>
  <c r="F1101" i="1"/>
  <c r="Q1240" i="5" s="1"/>
  <c r="L1240" i="5"/>
  <c r="F1061" i="1"/>
  <c r="Q1280" i="5" s="1"/>
  <c r="L1280" i="5"/>
  <c r="F1020" i="1"/>
  <c r="L1321" i="5"/>
  <c r="F972" i="1"/>
  <c r="Q1369" i="5" s="1"/>
  <c r="L1369" i="5"/>
  <c r="F932" i="1"/>
  <c r="Q1409" i="5" s="1"/>
  <c r="L1409" i="5"/>
  <c r="F884" i="1"/>
  <c r="Q1457" i="5" s="1"/>
  <c r="L1457" i="5"/>
  <c r="F844" i="1"/>
  <c r="L1497" i="5"/>
  <c r="F796" i="1"/>
  <c r="Q1545" i="5" s="1"/>
  <c r="L1545" i="5"/>
  <c r="F764" i="1"/>
  <c r="Q1577" i="5" s="1"/>
  <c r="L1577" i="5"/>
  <c r="F732" i="1"/>
  <c r="Q1608" i="5" s="1"/>
  <c r="L1608" i="5"/>
  <c r="F684" i="1"/>
  <c r="L1656" i="5"/>
  <c r="F636" i="1"/>
  <c r="Q1704" i="5" s="1"/>
  <c r="L1704" i="5"/>
  <c r="F588" i="1"/>
  <c r="Q1752" i="5" s="1"/>
  <c r="L1752" i="5"/>
  <c r="F540" i="1"/>
  <c r="Q1800" i="5" s="1"/>
  <c r="L1800" i="5"/>
  <c r="F508" i="1"/>
  <c r="L1832" i="5"/>
  <c r="F452" i="1"/>
  <c r="Q1888" i="5" s="1"/>
  <c r="L1888" i="5"/>
  <c r="F396" i="1"/>
  <c r="Q1944" i="5" s="1"/>
  <c r="L1944" i="5"/>
  <c r="F348" i="1"/>
  <c r="Q1992" i="5" s="1"/>
  <c r="L1992" i="5"/>
  <c r="F300" i="1"/>
  <c r="L2040" i="5"/>
  <c r="F276" i="1"/>
  <c r="Q2063" i="5" s="1"/>
  <c r="L2063" i="5"/>
  <c r="F252" i="1"/>
  <c r="Q2087" i="5" s="1"/>
  <c r="L2087" i="5"/>
  <c r="F228" i="1"/>
  <c r="Q2111" i="5" s="1"/>
  <c r="L2111" i="5"/>
  <c r="F204" i="1"/>
  <c r="L2135" i="5"/>
  <c r="F180" i="1"/>
  <c r="Q2159" i="5" s="1"/>
  <c r="L2159" i="5"/>
  <c r="F156" i="1"/>
  <c r="Q2183" i="5" s="1"/>
  <c r="L2183" i="5"/>
  <c r="F132" i="1"/>
  <c r="Q2207" i="5" s="1"/>
  <c r="L2207" i="5"/>
  <c r="F124" i="1"/>
  <c r="L2215" i="5"/>
  <c r="F100" i="1"/>
  <c r="Q2239" i="5" s="1"/>
  <c r="L2239" i="5"/>
  <c r="F84" i="1"/>
  <c r="Q2255" i="5" s="1"/>
  <c r="L2255" i="5"/>
  <c r="F68" i="1"/>
  <c r="Q2271" i="5" s="1"/>
  <c r="L2271" i="5"/>
  <c r="F52" i="1"/>
  <c r="L2287" i="5"/>
  <c r="F12" i="1"/>
  <c r="Q2326" i="5" s="1"/>
  <c r="L2326" i="5"/>
  <c r="F2332" i="1"/>
  <c r="Q14" i="5" s="1"/>
  <c r="L14" i="5"/>
  <c r="F2316" i="1"/>
  <c r="L30" i="5"/>
  <c r="F2300" i="1"/>
  <c r="L46" i="5"/>
  <c r="F2284" i="1"/>
  <c r="L62" i="5"/>
  <c r="F2268" i="1"/>
  <c r="Q78" i="5" s="1"/>
  <c r="L78" i="5"/>
  <c r="F2252" i="1"/>
  <c r="L94" i="5"/>
  <c r="F2236" i="1"/>
  <c r="L110" i="5"/>
  <c r="F2228" i="1"/>
  <c r="L118" i="5"/>
  <c r="F2220" i="1"/>
  <c r="L126" i="5"/>
  <c r="F2212" i="1"/>
  <c r="L134" i="5"/>
  <c r="F2196" i="1"/>
  <c r="L149" i="5"/>
  <c r="F2180" i="1"/>
  <c r="L165" i="5"/>
  <c r="F2164" i="1"/>
  <c r="L181" i="5"/>
  <c r="F2148" i="1"/>
  <c r="L196" i="5"/>
  <c r="F2132" i="1"/>
  <c r="L212" i="5"/>
  <c r="F2124" i="1"/>
  <c r="L219" i="5"/>
  <c r="F2116" i="1"/>
  <c r="L227" i="5"/>
  <c r="F2108" i="1"/>
  <c r="L235" i="5"/>
  <c r="F2092" i="1"/>
  <c r="L250" i="5"/>
  <c r="F2076" i="1"/>
  <c r="L266" i="5"/>
  <c r="F2060" i="1"/>
  <c r="Q282" i="5" s="1"/>
  <c r="L282" i="5"/>
  <c r="F2044" i="1"/>
  <c r="L298" i="5"/>
  <c r="F2028" i="1"/>
  <c r="L314" i="5"/>
  <c r="F2004" i="1"/>
  <c r="L338" i="5"/>
  <c r="F1988" i="1"/>
  <c r="L354" i="5"/>
  <c r="F1972" i="1"/>
  <c r="L370" i="5"/>
  <c r="F1956" i="1"/>
  <c r="L386" i="5"/>
  <c r="F1940" i="1"/>
  <c r="L402" i="5"/>
  <c r="F1924" i="1"/>
  <c r="L418" i="5"/>
  <c r="F1908" i="1"/>
  <c r="L434" i="5"/>
  <c r="F1892" i="1"/>
  <c r="L450" i="5"/>
  <c r="F1876" i="1"/>
  <c r="Q466" i="5" s="1"/>
  <c r="L466" i="5"/>
  <c r="F1860" i="1"/>
  <c r="Q481" i="5" s="1"/>
  <c r="L481" i="5"/>
  <c r="F1844" i="1"/>
  <c r="Q497" i="5" s="1"/>
  <c r="L497" i="5"/>
  <c r="F1828" i="1"/>
  <c r="L513" i="5"/>
  <c r="F1804" i="1"/>
  <c r="Q537" i="5" s="1"/>
  <c r="L537" i="5"/>
  <c r="F1788" i="1"/>
  <c r="Q553" i="5" s="1"/>
  <c r="L553" i="5"/>
  <c r="F1772" i="1"/>
  <c r="Q569" i="5" s="1"/>
  <c r="L569" i="5"/>
  <c r="F1756" i="1"/>
  <c r="L585" i="5"/>
  <c r="F1740" i="1"/>
  <c r="Q601" i="5" s="1"/>
  <c r="L601" i="5"/>
  <c r="F1724" i="1"/>
  <c r="Q617" i="5" s="1"/>
  <c r="L617" i="5"/>
  <c r="F1708" i="1"/>
  <c r="Q633" i="5" s="1"/>
  <c r="L633" i="5"/>
  <c r="F1700" i="1"/>
  <c r="L641" i="5"/>
  <c r="F1692" i="1"/>
  <c r="Q649" i="5" s="1"/>
  <c r="L649" i="5"/>
  <c r="F1676" i="1"/>
  <c r="Q665" i="5" s="1"/>
  <c r="L665" i="5"/>
  <c r="F1668" i="1"/>
  <c r="Q673" i="5" s="1"/>
  <c r="L673" i="5"/>
  <c r="F1660" i="1"/>
  <c r="L681" i="5"/>
  <c r="F1652" i="1"/>
  <c r="Q689" i="5" s="1"/>
  <c r="L689" i="5"/>
  <c r="F1644" i="1"/>
  <c r="Q697" i="5" s="1"/>
  <c r="L697" i="5"/>
  <c r="F1636" i="1"/>
  <c r="Q705" i="5" s="1"/>
  <c r="L705" i="5"/>
  <c r="F1628" i="1"/>
  <c r="L713" i="5"/>
  <c r="F1620" i="1"/>
  <c r="Q721" i="5" s="1"/>
  <c r="L721" i="5"/>
  <c r="F1612" i="1"/>
  <c r="Q729" i="5" s="1"/>
  <c r="L729" i="5"/>
  <c r="F1604" i="1"/>
  <c r="Q737" i="5" s="1"/>
  <c r="L737" i="5"/>
  <c r="F1596" i="1"/>
  <c r="L745" i="5"/>
  <c r="F1588" i="1"/>
  <c r="Q753" i="5" s="1"/>
  <c r="L753" i="5"/>
  <c r="F1580" i="1"/>
  <c r="Q761" i="5" s="1"/>
  <c r="L761" i="5"/>
  <c r="F1572" i="1"/>
  <c r="Q769" i="5" s="1"/>
  <c r="L769" i="5"/>
  <c r="F1564" i="1"/>
  <c r="L777" i="5"/>
  <c r="F1556" i="1"/>
  <c r="Q785" i="5" s="1"/>
  <c r="L785" i="5"/>
  <c r="F1548" i="1"/>
  <c r="Q793" i="5" s="1"/>
  <c r="L793" i="5"/>
  <c r="F1540" i="1"/>
  <c r="Q801" i="5" s="1"/>
  <c r="L801" i="5"/>
  <c r="F1532" i="1"/>
  <c r="L809" i="5"/>
  <c r="F1524" i="1"/>
  <c r="Q817" i="5" s="1"/>
  <c r="L817" i="5"/>
  <c r="F1516" i="1"/>
  <c r="Q825" i="5" s="1"/>
  <c r="L825" i="5"/>
  <c r="F1508" i="1"/>
  <c r="Q833" i="5" s="1"/>
  <c r="L833" i="5"/>
  <c r="F1500" i="1"/>
  <c r="L841" i="5"/>
  <c r="F1492" i="1"/>
  <c r="Q849" i="5" s="1"/>
  <c r="L849" i="5"/>
  <c r="F1484" i="1"/>
  <c r="Q857" i="5" s="1"/>
  <c r="L857" i="5"/>
  <c r="F1476" i="1"/>
  <c r="Q865" i="5" s="1"/>
  <c r="L865" i="5"/>
  <c r="F1468" i="1"/>
  <c r="L873" i="5"/>
  <c r="F1460" i="1"/>
  <c r="Q881" i="5" s="1"/>
  <c r="L881" i="5"/>
  <c r="F1452" i="1"/>
  <c r="Q889" i="5" s="1"/>
  <c r="L889" i="5"/>
  <c r="F1444" i="1"/>
  <c r="Q897" i="5" s="1"/>
  <c r="L897" i="5"/>
  <c r="F1436" i="1"/>
  <c r="L905" i="5"/>
  <c r="F1428" i="1"/>
  <c r="Q913" i="5" s="1"/>
  <c r="L913" i="5"/>
  <c r="F1420" i="1"/>
  <c r="Q921" i="5" s="1"/>
  <c r="L921" i="5"/>
  <c r="F1412" i="1"/>
  <c r="Q929" i="5" s="1"/>
  <c r="L929" i="5"/>
  <c r="F1404" i="1"/>
  <c r="L937" i="5"/>
  <c r="F1396" i="1"/>
  <c r="Q945" i="5" s="1"/>
  <c r="L945" i="5"/>
  <c r="F1388" i="1"/>
  <c r="Q953" i="5" s="1"/>
  <c r="L953" i="5"/>
  <c r="F1380" i="1"/>
  <c r="Q961" i="5" s="1"/>
  <c r="L961" i="5"/>
  <c r="F1372" i="1"/>
  <c r="L969" i="5"/>
  <c r="F1364" i="1"/>
  <c r="Q977" i="5" s="1"/>
  <c r="L977" i="5"/>
  <c r="F1356" i="1"/>
  <c r="Q985" i="5" s="1"/>
  <c r="L985" i="5"/>
  <c r="F1348" i="1"/>
  <c r="Q993" i="5" s="1"/>
  <c r="L993" i="5"/>
  <c r="F1340" i="1"/>
  <c r="L1001" i="5"/>
  <c r="F1332" i="1"/>
  <c r="Q1009" i="5" s="1"/>
  <c r="L1009" i="5"/>
  <c r="F1324" i="1"/>
  <c r="Q1017" i="5" s="1"/>
  <c r="L1017" i="5"/>
  <c r="F1316" i="1"/>
  <c r="Q1025" i="5" s="1"/>
  <c r="L1025" i="5"/>
  <c r="F1308" i="1"/>
  <c r="L1033" i="5"/>
  <c r="F1300" i="1"/>
  <c r="Q1041" i="5" s="1"/>
  <c r="L1041" i="5"/>
  <c r="F1292" i="1"/>
  <c r="Q1049" i="5" s="1"/>
  <c r="L1049" i="5"/>
  <c r="F1284" i="1"/>
  <c r="Q1057" i="5" s="1"/>
  <c r="L1057" i="5"/>
  <c r="F1276" i="1"/>
  <c r="L1065" i="5"/>
  <c r="F1268" i="1"/>
  <c r="Q1073" i="5" s="1"/>
  <c r="L1073" i="5"/>
  <c r="F1260" i="1"/>
  <c r="Q1081" i="5" s="1"/>
  <c r="L1081" i="5"/>
  <c r="F1252" i="1"/>
  <c r="Q1089" i="5" s="1"/>
  <c r="L1089" i="5"/>
  <c r="F1244" i="1"/>
  <c r="L1097" i="5"/>
  <c r="F1236" i="1"/>
  <c r="Q1105" i="5" s="1"/>
  <c r="L1105" i="5"/>
  <c r="F1228" i="1"/>
  <c r="Q1113" i="5" s="1"/>
  <c r="L1113" i="5"/>
  <c r="F1220" i="1"/>
  <c r="Q1121" i="5" s="1"/>
  <c r="L1121" i="5"/>
  <c r="F1212" i="1"/>
  <c r="L1129" i="5"/>
  <c r="F1204" i="1"/>
  <c r="Q1137" i="5" s="1"/>
  <c r="L1137" i="5"/>
  <c r="F1196" i="1"/>
  <c r="Q1145" i="5" s="1"/>
  <c r="L1145" i="5"/>
  <c r="F1188" i="1"/>
  <c r="Q1153" i="5" s="1"/>
  <c r="L1153" i="5"/>
  <c r="F1180" i="1"/>
  <c r="L1161" i="5"/>
  <c r="F1172" i="1"/>
  <c r="Q1169" i="5" s="1"/>
  <c r="L1169" i="5"/>
  <c r="F1164" i="1"/>
  <c r="Q1177" i="5" s="1"/>
  <c r="L1177" i="5"/>
  <c r="F1156" i="1"/>
  <c r="Q1185" i="5" s="1"/>
  <c r="L1185" i="5"/>
  <c r="F1148" i="1"/>
  <c r="L1193" i="5"/>
  <c r="F1140" i="1"/>
  <c r="Q1201" i="5" s="1"/>
  <c r="L1201" i="5"/>
  <c r="F1132" i="1"/>
  <c r="Q1209" i="5" s="1"/>
  <c r="L1209" i="5"/>
  <c r="F1124" i="1"/>
  <c r="Q1217" i="5" s="1"/>
  <c r="L1217" i="5"/>
  <c r="F1116" i="1"/>
  <c r="L1225" i="5"/>
  <c r="F1108" i="1"/>
  <c r="Q1233" i="5" s="1"/>
  <c r="L1233" i="5"/>
  <c r="F1100" i="1"/>
  <c r="Q1241" i="5" s="1"/>
  <c r="L1241" i="5"/>
  <c r="F1092" i="1"/>
  <c r="Q1249" i="5" s="1"/>
  <c r="L1249" i="5"/>
  <c r="F1084" i="1"/>
  <c r="L1257" i="5"/>
  <c r="F1076" i="1"/>
  <c r="Q1265" i="5" s="1"/>
  <c r="L1265" i="5"/>
  <c r="F2334" i="1"/>
  <c r="L12" i="5"/>
  <c r="F2294" i="1"/>
  <c r="L52" i="5"/>
  <c r="F2254" i="1"/>
  <c r="L92" i="5"/>
  <c r="F2198" i="1"/>
  <c r="L147" i="5"/>
  <c r="F2150" i="1"/>
  <c r="Q194" i="5" s="1"/>
  <c r="L194" i="5"/>
  <c r="F2102" i="1"/>
  <c r="L241" i="5"/>
  <c r="F2054" i="1"/>
  <c r="L288" i="5"/>
  <c r="F2006" i="1"/>
  <c r="L336" i="5"/>
  <c r="F1958" i="1"/>
  <c r="Q384" i="5" s="1"/>
  <c r="L384" i="5"/>
  <c r="F1918" i="1"/>
  <c r="L424" i="5"/>
  <c r="F1870" i="1"/>
  <c r="L472" i="5"/>
  <c r="F1822" i="1"/>
  <c r="L519" i="5"/>
  <c r="F1774" i="1"/>
  <c r="L567" i="5"/>
  <c r="F1726" i="1"/>
  <c r="L615" i="5"/>
  <c r="F1678" i="1"/>
  <c r="L663" i="5"/>
  <c r="F1638" i="1"/>
  <c r="L703" i="5"/>
  <c r="F1598" i="1"/>
  <c r="L743" i="5"/>
  <c r="F1558" i="1"/>
  <c r="L783" i="5"/>
  <c r="F1502" i="1"/>
  <c r="L839" i="5"/>
  <c r="F1462" i="1"/>
  <c r="L879" i="5"/>
  <c r="F1430" i="1"/>
  <c r="L911" i="5"/>
  <c r="F1390" i="1"/>
  <c r="L951" i="5"/>
  <c r="F1350" i="1"/>
  <c r="L991" i="5"/>
  <c r="F1302" i="1"/>
  <c r="L1039" i="5"/>
  <c r="F1262" i="1"/>
  <c r="L1079" i="5"/>
  <c r="F1214" i="1"/>
  <c r="L1127" i="5"/>
  <c r="F1166" i="1"/>
  <c r="L1175" i="5"/>
  <c r="F1126" i="1"/>
  <c r="Q1215" i="5" s="1"/>
  <c r="L1215" i="5"/>
  <c r="F1086" i="1"/>
  <c r="Q1255" i="5" s="1"/>
  <c r="L1255" i="5"/>
  <c r="F1037" i="1"/>
  <c r="Q1304" i="5" s="1"/>
  <c r="L1304" i="5"/>
  <c r="F1013" i="1"/>
  <c r="L1328" i="5"/>
  <c r="F2333" i="1"/>
  <c r="Q13" i="5" s="1"/>
  <c r="L13" i="5"/>
  <c r="F2277" i="1"/>
  <c r="L69" i="5"/>
  <c r="F2229" i="1"/>
  <c r="L117" i="5"/>
  <c r="F2173" i="1"/>
  <c r="L172" i="5"/>
  <c r="F2117" i="1"/>
  <c r="L226" i="5"/>
  <c r="F2061" i="1"/>
  <c r="L281" i="5"/>
  <c r="F2013" i="1"/>
  <c r="Q329" i="5" s="1"/>
  <c r="L329" i="5"/>
  <c r="F1965" i="1"/>
  <c r="L377" i="5"/>
  <c r="F1909" i="1"/>
  <c r="L433" i="5"/>
  <c r="F1853" i="1"/>
  <c r="L488" i="5"/>
  <c r="F1797" i="1"/>
  <c r="Q544" i="5" s="1"/>
  <c r="L544" i="5"/>
  <c r="F1717" i="1"/>
  <c r="L624" i="5"/>
  <c r="F1669" i="1"/>
  <c r="Q672" i="5" s="1"/>
  <c r="L672" i="5"/>
  <c r="F1621" i="1"/>
  <c r="Q720" i="5" s="1"/>
  <c r="L720" i="5"/>
  <c r="F1565" i="1"/>
  <c r="Q776" i="5" s="1"/>
  <c r="L776" i="5"/>
  <c r="F1509" i="1"/>
  <c r="L832" i="5"/>
  <c r="F1453" i="1"/>
  <c r="Q888" i="5" s="1"/>
  <c r="L888" i="5"/>
  <c r="F1397" i="1"/>
  <c r="Q944" i="5" s="1"/>
  <c r="L944" i="5"/>
  <c r="F1349" i="1"/>
  <c r="Q992" i="5" s="1"/>
  <c r="L992" i="5"/>
  <c r="F1301" i="1"/>
  <c r="L1040" i="5"/>
  <c r="F1245" i="1"/>
  <c r="Q1096" i="5" s="1"/>
  <c r="L1096" i="5"/>
  <c r="F1197" i="1"/>
  <c r="Q1144" i="5" s="1"/>
  <c r="L1144" i="5"/>
  <c r="F1157" i="1"/>
  <c r="Q1184" i="5" s="1"/>
  <c r="L1184" i="5"/>
  <c r="F1093" i="1"/>
  <c r="L1248" i="5"/>
  <c r="F1036" i="1"/>
  <c r="Q1305" i="5" s="1"/>
  <c r="L1305" i="5"/>
  <c r="F996" i="1"/>
  <c r="Q1345" i="5" s="1"/>
  <c r="L1345" i="5"/>
  <c r="F956" i="1"/>
  <c r="Q1385" i="5" s="1"/>
  <c r="L1385" i="5"/>
  <c r="F916" i="1"/>
  <c r="L1425" i="5"/>
  <c r="F876" i="1"/>
  <c r="Q1465" i="5" s="1"/>
  <c r="L1465" i="5"/>
  <c r="F836" i="1"/>
  <c r="Q1505" i="5" s="1"/>
  <c r="L1505" i="5"/>
  <c r="F812" i="1"/>
  <c r="Q1529" i="5" s="1"/>
  <c r="L1529" i="5"/>
  <c r="F748" i="1"/>
  <c r="L1593" i="5"/>
  <c r="F716" i="1"/>
  <c r="Q1624" i="5" s="1"/>
  <c r="L1624" i="5"/>
  <c r="F660" i="1"/>
  <c r="Q1680" i="5" s="1"/>
  <c r="L1680" i="5"/>
  <c r="F612" i="1"/>
  <c r="Q1728" i="5" s="1"/>
  <c r="L1728" i="5"/>
  <c r="F564" i="1"/>
  <c r="L1776" i="5"/>
  <c r="F516" i="1"/>
  <c r="Q1824" i="5" s="1"/>
  <c r="L1824" i="5"/>
  <c r="F468" i="1"/>
  <c r="Q1872" i="5" s="1"/>
  <c r="L1872" i="5"/>
  <c r="F412" i="1"/>
  <c r="Q1928" i="5" s="1"/>
  <c r="L1928" i="5"/>
  <c r="F356" i="1"/>
  <c r="L1984" i="5"/>
  <c r="F308" i="1"/>
  <c r="Q2032" i="5" s="1"/>
  <c r="L2032" i="5"/>
  <c r="F268" i="1"/>
  <c r="Q2071" i="5" s="1"/>
  <c r="L2071" i="5"/>
  <c r="F244" i="1"/>
  <c r="Q2095" i="5" s="1"/>
  <c r="L2095" i="5"/>
  <c r="F220" i="1"/>
  <c r="L2119" i="5"/>
  <c r="F196" i="1"/>
  <c r="Q2143" i="5" s="1"/>
  <c r="L2143" i="5"/>
  <c r="F172" i="1"/>
  <c r="Q2167" i="5" s="1"/>
  <c r="L2167" i="5"/>
  <c r="F148" i="1"/>
  <c r="Q2191" i="5" s="1"/>
  <c r="L2191" i="5"/>
  <c r="F108" i="1"/>
  <c r="L2231" i="5"/>
  <c r="F2340" i="1"/>
  <c r="L6" i="5"/>
  <c r="F2324" i="1"/>
  <c r="L22" i="5"/>
  <c r="F2308" i="1"/>
  <c r="L38" i="5"/>
  <c r="F2292" i="1"/>
  <c r="L54" i="5"/>
  <c r="F2276" i="1"/>
  <c r="L70" i="5"/>
  <c r="F2260" i="1"/>
  <c r="L86" i="5"/>
  <c r="F2244" i="1"/>
  <c r="L102" i="5"/>
  <c r="F2188" i="1"/>
  <c r="L157" i="5"/>
  <c r="F2172" i="1"/>
  <c r="L173" i="5"/>
  <c r="F2156" i="1"/>
  <c r="L188" i="5"/>
  <c r="F2140" i="1"/>
  <c r="L204" i="5"/>
  <c r="F2084" i="1"/>
  <c r="L258" i="5"/>
  <c r="F2068" i="1"/>
  <c r="L274" i="5"/>
  <c r="F2052" i="1"/>
  <c r="L290" i="5"/>
  <c r="F2036" i="1"/>
  <c r="L306" i="5"/>
  <c r="F2020" i="1"/>
  <c r="L322" i="5"/>
  <c r="F2012" i="1"/>
  <c r="L330" i="5"/>
  <c r="F1996" i="1"/>
  <c r="Q346" i="5" s="1"/>
  <c r="L346" i="5"/>
  <c r="F1980" i="1"/>
  <c r="L362" i="5"/>
  <c r="F1964" i="1"/>
  <c r="L378" i="5"/>
  <c r="F1948" i="1"/>
  <c r="L394" i="5"/>
  <c r="F1932" i="1"/>
  <c r="Q410" i="5" s="1"/>
  <c r="L410" i="5"/>
  <c r="F1916" i="1"/>
  <c r="L426" i="5"/>
  <c r="F1900" i="1"/>
  <c r="L442" i="5"/>
  <c r="F1884" i="1"/>
  <c r="Q458" i="5" s="1"/>
  <c r="L458" i="5"/>
  <c r="F1868" i="1"/>
  <c r="Q474" i="5" s="1"/>
  <c r="L474" i="5"/>
  <c r="F1852" i="1"/>
  <c r="Q489" i="5" s="1"/>
  <c r="L489" i="5"/>
  <c r="F1836" i="1"/>
  <c r="L505" i="5"/>
  <c r="F1820" i="1"/>
  <c r="Q521" i="5" s="1"/>
  <c r="L521" i="5"/>
  <c r="F1812" i="1"/>
  <c r="Q529" i="5" s="1"/>
  <c r="L529" i="5"/>
  <c r="F1796" i="1"/>
  <c r="Q545" i="5" s="1"/>
  <c r="L545" i="5"/>
  <c r="F1780" i="1"/>
  <c r="L561" i="5"/>
  <c r="F1764" i="1"/>
  <c r="Q577" i="5" s="1"/>
  <c r="L577" i="5"/>
  <c r="F1748" i="1"/>
  <c r="Q593" i="5" s="1"/>
  <c r="L593" i="5"/>
  <c r="F1732" i="1"/>
  <c r="Q609" i="5" s="1"/>
  <c r="L609" i="5"/>
  <c r="F1716" i="1"/>
  <c r="L625" i="5"/>
  <c r="F1684" i="1"/>
  <c r="Q657" i="5" s="1"/>
  <c r="L657" i="5"/>
  <c r="F2339" i="1"/>
  <c r="L7" i="5"/>
  <c r="F2331" i="1"/>
  <c r="L15" i="5"/>
  <c r="F2323" i="1"/>
  <c r="L23" i="5"/>
  <c r="F2315" i="1"/>
  <c r="L31" i="5"/>
  <c r="F2307" i="1"/>
  <c r="Q39" i="5" s="1"/>
  <c r="L39" i="5"/>
  <c r="F2299" i="1"/>
  <c r="L47" i="5"/>
  <c r="F2291" i="1"/>
  <c r="L55" i="5"/>
  <c r="F2283" i="1"/>
  <c r="L63" i="5"/>
  <c r="F2275" i="1"/>
  <c r="L71" i="5"/>
  <c r="F2267" i="1"/>
  <c r="L79" i="5"/>
  <c r="F2259" i="1"/>
  <c r="L87" i="5"/>
  <c r="F2251" i="1"/>
  <c r="L95" i="5"/>
  <c r="F2243" i="1"/>
  <c r="Q103" i="5" s="1"/>
  <c r="L103" i="5"/>
  <c r="F2235" i="1"/>
  <c r="L111" i="5"/>
  <c r="F2227" i="1"/>
  <c r="L119" i="5"/>
  <c r="F2219" i="1"/>
  <c r="L127" i="5"/>
  <c r="F2211" i="1"/>
  <c r="L135" i="5"/>
  <c r="F2203" i="1"/>
  <c r="L142" i="5"/>
  <c r="F2195" i="1"/>
  <c r="L150" i="5"/>
  <c r="F2187" i="1"/>
  <c r="L158" i="5"/>
  <c r="F2179" i="1"/>
  <c r="Q166" i="5" s="1"/>
  <c r="L166" i="5"/>
  <c r="F2171" i="1"/>
  <c r="L174" i="5"/>
  <c r="F2163" i="1"/>
  <c r="L182" i="5"/>
  <c r="F2155" i="1"/>
  <c r="L189" i="5"/>
  <c r="F2147" i="1"/>
  <c r="L197" i="5"/>
  <c r="F2139" i="1"/>
  <c r="L205" i="5"/>
  <c r="F2123" i="1"/>
  <c r="L220" i="5"/>
  <c r="F2115" i="1"/>
  <c r="L228" i="5"/>
  <c r="F2107" i="1"/>
  <c r="Q236" i="5" s="1"/>
  <c r="L236" i="5"/>
  <c r="F2099" i="1"/>
  <c r="L243" i="5"/>
  <c r="F2091" i="1"/>
  <c r="L251" i="5"/>
  <c r="F2083" i="1"/>
  <c r="L259" i="5"/>
  <c r="F2075" i="1"/>
  <c r="L267" i="5"/>
  <c r="F2067" i="1"/>
  <c r="L275" i="5"/>
  <c r="F2059" i="1"/>
  <c r="L283" i="5"/>
  <c r="F2051" i="1"/>
  <c r="L291" i="5"/>
  <c r="F2043" i="1"/>
  <c r="Q299" i="5" s="1"/>
  <c r="L299" i="5"/>
  <c r="F2035" i="1"/>
  <c r="L307" i="5"/>
  <c r="F2027" i="1"/>
  <c r="L315" i="5"/>
  <c r="F2019" i="1"/>
  <c r="L323" i="5"/>
  <c r="F2011" i="1"/>
  <c r="L331" i="5"/>
  <c r="F2003" i="1"/>
  <c r="L339" i="5"/>
  <c r="F1995" i="1"/>
  <c r="L347" i="5"/>
  <c r="F1987" i="1"/>
  <c r="L355" i="5"/>
  <c r="F1979" i="1"/>
  <c r="Q363" i="5" s="1"/>
  <c r="L363" i="5"/>
  <c r="F1971" i="1"/>
  <c r="L371" i="5"/>
  <c r="F1963" i="1"/>
  <c r="L379" i="5"/>
  <c r="F1955" i="1"/>
  <c r="L387" i="5"/>
  <c r="F1947" i="1"/>
  <c r="L395" i="5"/>
  <c r="F1939" i="1"/>
  <c r="L403" i="5"/>
  <c r="F1931" i="1"/>
  <c r="L411" i="5"/>
  <c r="F1923" i="1"/>
  <c r="L419" i="5"/>
  <c r="F1915" i="1"/>
  <c r="Q427" i="5" s="1"/>
  <c r="L427" i="5"/>
  <c r="F1907" i="1"/>
  <c r="L435" i="5"/>
  <c r="F1899" i="1"/>
  <c r="L443" i="5"/>
  <c r="F1891" i="1"/>
  <c r="L451" i="5"/>
  <c r="F1883" i="1"/>
  <c r="L459" i="5"/>
  <c r="F1875" i="1"/>
  <c r="L467" i="5"/>
  <c r="F1867" i="1"/>
  <c r="L475" i="5"/>
  <c r="F1859" i="1"/>
  <c r="L482" i="5"/>
  <c r="F1851" i="1"/>
  <c r="Q490" i="5" s="1"/>
  <c r="L490" i="5"/>
  <c r="F1843" i="1"/>
  <c r="L498" i="5"/>
  <c r="F1835" i="1"/>
  <c r="L506" i="5"/>
  <c r="F1827" i="1"/>
  <c r="L514" i="5"/>
  <c r="F1819" i="1"/>
  <c r="Q522" i="5" s="1"/>
  <c r="L522" i="5"/>
  <c r="F1811" i="1"/>
  <c r="Q530" i="5" s="1"/>
  <c r="L530" i="5"/>
  <c r="F1803" i="1"/>
  <c r="L538" i="5"/>
  <c r="F1795" i="1"/>
  <c r="Q546" i="5" s="1"/>
  <c r="L546" i="5"/>
  <c r="F1787" i="1"/>
  <c r="Q554" i="5" s="1"/>
  <c r="L554" i="5"/>
  <c r="F1779" i="1"/>
  <c r="Q562" i="5" s="1"/>
  <c r="L562" i="5"/>
  <c r="F1771" i="1"/>
  <c r="L570" i="5"/>
  <c r="F1763" i="1"/>
  <c r="Q578" i="5" s="1"/>
  <c r="L578" i="5"/>
  <c r="F2310" i="1"/>
  <c r="L36" i="5"/>
  <c r="F2270" i="1"/>
  <c r="L76" i="5"/>
  <c r="F2222" i="1"/>
  <c r="L124" i="5"/>
  <c r="F2166" i="1"/>
  <c r="L179" i="5"/>
  <c r="F2118" i="1"/>
  <c r="L225" i="5"/>
  <c r="F2070" i="1"/>
  <c r="L272" i="5"/>
  <c r="F2022" i="1"/>
  <c r="L320" i="5"/>
  <c r="F1966" i="1"/>
  <c r="L376" i="5"/>
  <c r="F1910" i="1"/>
  <c r="L432" i="5"/>
  <c r="F1862" i="1"/>
  <c r="L479" i="5"/>
  <c r="F1814" i="1"/>
  <c r="L527" i="5"/>
  <c r="F1758" i="1"/>
  <c r="L583" i="5"/>
  <c r="F1694" i="1"/>
  <c r="L647" i="5"/>
  <c r="F1646" i="1"/>
  <c r="L695" i="5"/>
  <c r="F1590" i="1"/>
  <c r="L751" i="5"/>
  <c r="F1542" i="1"/>
  <c r="Q799" i="5" s="1"/>
  <c r="L799" i="5"/>
  <c r="F1510" i="1"/>
  <c r="Q831" i="5" s="1"/>
  <c r="L831" i="5"/>
  <c r="F1470" i="1"/>
  <c r="L871" i="5"/>
  <c r="F1422" i="1"/>
  <c r="L919" i="5"/>
  <c r="F1374" i="1"/>
  <c r="L967" i="5"/>
  <c r="F1318" i="1"/>
  <c r="Q1023" i="5" s="1"/>
  <c r="L1023" i="5"/>
  <c r="F1270" i="1"/>
  <c r="L1071" i="5"/>
  <c r="F1230" i="1"/>
  <c r="L1111" i="5"/>
  <c r="F1190" i="1"/>
  <c r="Q1151" i="5" s="1"/>
  <c r="L1151" i="5"/>
  <c r="F1150" i="1"/>
  <c r="L1191" i="5"/>
  <c r="F1110" i="1"/>
  <c r="Q1231" i="5" s="1"/>
  <c r="L1231" i="5"/>
  <c r="F1062" i="1"/>
  <c r="L1279" i="5"/>
  <c r="F989" i="1"/>
  <c r="Q1352" i="5" s="1"/>
  <c r="L1352" i="5"/>
  <c r="F2309" i="1"/>
  <c r="L37" i="5"/>
  <c r="F2253" i="1"/>
  <c r="L93" i="5"/>
  <c r="F2197" i="1"/>
  <c r="L148" i="5"/>
  <c r="F2141" i="1"/>
  <c r="Q203" i="5" s="1"/>
  <c r="L203" i="5"/>
  <c r="F2085" i="1"/>
  <c r="L257" i="5"/>
  <c r="F2029" i="1"/>
  <c r="L313" i="5"/>
  <c r="F1973" i="1"/>
  <c r="L369" i="5"/>
  <c r="F1917" i="1"/>
  <c r="L425" i="5"/>
  <c r="F1861" i="1"/>
  <c r="L480" i="5"/>
  <c r="F1821" i="1"/>
  <c r="Q520" i="5" s="1"/>
  <c r="L520" i="5"/>
  <c r="F1765" i="1"/>
  <c r="L576" i="5"/>
  <c r="F1701" i="1"/>
  <c r="Q640" i="5" s="1"/>
  <c r="L640" i="5"/>
  <c r="F1645" i="1"/>
  <c r="Q696" i="5" s="1"/>
  <c r="L696" i="5"/>
  <c r="F1597" i="1"/>
  <c r="Q744" i="5" s="1"/>
  <c r="L744" i="5"/>
  <c r="F1541" i="1"/>
  <c r="L800" i="5"/>
  <c r="F1477" i="1"/>
  <c r="Q864" i="5" s="1"/>
  <c r="L864" i="5"/>
  <c r="F1421" i="1"/>
  <c r="Q920" i="5" s="1"/>
  <c r="L920" i="5"/>
  <c r="F1365" i="1"/>
  <c r="Q976" i="5" s="1"/>
  <c r="L976" i="5"/>
  <c r="F1309" i="1"/>
  <c r="L1032" i="5"/>
  <c r="F1261" i="1"/>
  <c r="Q1080" i="5" s="1"/>
  <c r="L1080" i="5"/>
  <c r="F1221" i="1"/>
  <c r="Q1120" i="5" s="1"/>
  <c r="L1120" i="5"/>
  <c r="F1181" i="1"/>
  <c r="Q1160" i="5" s="1"/>
  <c r="L1160" i="5"/>
  <c r="F1141" i="1"/>
  <c r="L1200" i="5"/>
  <c r="F1117" i="1"/>
  <c r="Q1224" i="5" s="1"/>
  <c r="L1224" i="5"/>
  <c r="F1069" i="1"/>
  <c r="Q1272" i="5" s="1"/>
  <c r="L1272" i="5"/>
  <c r="F988" i="1"/>
  <c r="Q1353" i="5" s="1"/>
  <c r="L1353" i="5"/>
  <c r="F948" i="1"/>
  <c r="L1393" i="5"/>
  <c r="F900" i="1"/>
  <c r="Q1441" i="5" s="1"/>
  <c r="L1441" i="5"/>
  <c r="F820" i="1"/>
  <c r="Q1521" i="5" s="1"/>
  <c r="L1521" i="5"/>
  <c r="F772" i="1"/>
  <c r="Q1569" i="5" s="1"/>
  <c r="L1569" i="5"/>
  <c r="F724" i="1"/>
  <c r="L1616" i="5"/>
  <c r="F676" i="1"/>
  <c r="Q1664" i="5" s="1"/>
  <c r="L1664" i="5"/>
  <c r="F628" i="1"/>
  <c r="Q1712" i="5" s="1"/>
  <c r="L1712" i="5"/>
  <c r="F580" i="1"/>
  <c r="Q1760" i="5" s="1"/>
  <c r="L1760" i="5"/>
  <c r="F532" i="1"/>
  <c r="L1808" i="5"/>
  <c r="F492" i="1"/>
  <c r="Q1848" i="5" s="1"/>
  <c r="L1848" i="5"/>
  <c r="F444" i="1"/>
  <c r="Q1896" i="5" s="1"/>
  <c r="L1896" i="5"/>
  <c r="F388" i="1"/>
  <c r="Q1952" i="5" s="1"/>
  <c r="L1952" i="5"/>
  <c r="F324" i="1"/>
  <c r="L2016" i="5"/>
  <c r="F44" i="1"/>
  <c r="Q2294" i="5" s="1"/>
  <c r="L2294" i="5"/>
  <c r="F2338" i="1"/>
  <c r="L8" i="5"/>
  <c r="F2306" i="1"/>
  <c r="L40" i="5"/>
  <c r="F2274" i="1"/>
  <c r="L72" i="5"/>
  <c r="F2242" i="1"/>
  <c r="L104" i="5"/>
  <c r="F2202" i="1"/>
  <c r="L143" i="5"/>
  <c r="F2162" i="1"/>
  <c r="L183" i="5"/>
  <c r="F2138" i="1"/>
  <c r="L206" i="5"/>
  <c r="F2106" i="1"/>
  <c r="Q237" i="5" s="1"/>
  <c r="L237" i="5"/>
  <c r="F2074" i="1"/>
  <c r="L268" i="5"/>
  <c r="F2042" i="1"/>
  <c r="L300" i="5"/>
  <c r="F2010" i="1"/>
  <c r="L332" i="5"/>
  <c r="F1978" i="1"/>
  <c r="L364" i="5"/>
  <c r="F1946" i="1"/>
  <c r="Q396" i="5" s="1"/>
  <c r="L396" i="5"/>
  <c r="F1914" i="1"/>
  <c r="L428" i="5"/>
  <c r="F1882" i="1"/>
  <c r="L460" i="5"/>
  <c r="F1850" i="1"/>
  <c r="L491" i="5"/>
  <c r="F1818" i="1"/>
  <c r="L523" i="5"/>
  <c r="F1786" i="1"/>
  <c r="L555" i="5"/>
  <c r="F1754" i="1"/>
  <c r="L587" i="5"/>
  <c r="F1730" i="1"/>
  <c r="L611" i="5"/>
  <c r="F1706" i="1"/>
  <c r="Q635" i="5" s="1"/>
  <c r="L635" i="5"/>
  <c r="F1674" i="1"/>
  <c r="L667" i="5"/>
  <c r="F1650" i="1"/>
  <c r="L691" i="5"/>
  <c r="F1618" i="1"/>
  <c r="Q723" i="5" s="1"/>
  <c r="L723" i="5"/>
  <c r="F1586" i="1"/>
  <c r="L755" i="5"/>
  <c r="F1554" i="1"/>
  <c r="L787" i="5"/>
  <c r="F1530" i="1"/>
  <c r="L811" i="5"/>
  <c r="F1506" i="1"/>
  <c r="L835" i="5"/>
  <c r="F1474" i="1"/>
  <c r="Q867" i="5" s="1"/>
  <c r="L867" i="5"/>
  <c r="F1442" i="1"/>
  <c r="L899" i="5"/>
  <c r="F1410" i="1"/>
  <c r="L931" i="5"/>
  <c r="F1386" i="1"/>
  <c r="L955" i="5"/>
  <c r="F1354" i="1"/>
  <c r="L987" i="5"/>
  <c r="F1330" i="1"/>
  <c r="L1011" i="5"/>
  <c r="F1298" i="1"/>
  <c r="L1043" i="5"/>
  <c r="F1266" i="1"/>
  <c r="L1075" i="5"/>
  <c r="F1218" i="1"/>
  <c r="L1123" i="5"/>
  <c r="F1041" i="1"/>
  <c r="L1300" i="5"/>
  <c r="F1009" i="1"/>
  <c r="L1332" i="5"/>
  <c r="F977" i="1"/>
  <c r="L1364" i="5"/>
  <c r="F945" i="1"/>
  <c r="Q1396" i="5" s="1"/>
  <c r="L1396" i="5"/>
  <c r="F921" i="1"/>
  <c r="L1420" i="5"/>
  <c r="F905" i="1"/>
  <c r="L1436" i="5"/>
  <c r="F865" i="1"/>
  <c r="L1476" i="5"/>
  <c r="F833" i="1"/>
  <c r="L1508" i="5"/>
  <c r="F801" i="1"/>
  <c r="L1540" i="5"/>
  <c r="F769" i="1"/>
  <c r="L1572" i="5"/>
  <c r="F737" i="1"/>
  <c r="L1604" i="5"/>
  <c r="F705" i="1"/>
  <c r="L1635" i="5"/>
  <c r="F673" i="1"/>
  <c r="L1667" i="5"/>
  <c r="F641" i="1"/>
  <c r="L1699" i="5"/>
  <c r="F617" i="1"/>
  <c r="L1723" i="5"/>
  <c r="F593" i="1"/>
  <c r="L1747" i="5"/>
  <c r="F561" i="1"/>
  <c r="L1779" i="5"/>
  <c r="F537" i="1"/>
  <c r="L1803" i="5"/>
  <c r="F521" i="1"/>
  <c r="Q1819" i="5" s="1"/>
  <c r="L1819" i="5"/>
  <c r="F497" i="1"/>
  <c r="L1843" i="5"/>
  <c r="F465" i="1"/>
  <c r="L1875" i="5"/>
  <c r="F441" i="1"/>
  <c r="L1899" i="5"/>
  <c r="F417" i="1"/>
  <c r="L1923" i="5"/>
  <c r="F401" i="1"/>
  <c r="L1939" i="5"/>
  <c r="F377" i="1"/>
  <c r="L1963" i="5"/>
  <c r="F345" i="1"/>
  <c r="L1995" i="5"/>
  <c r="F321" i="1"/>
  <c r="L2019" i="5"/>
  <c r="F305" i="1"/>
  <c r="L2035" i="5"/>
  <c r="F273" i="1"/>
  <c r="L2066" i="5"/>
  <c r="F257" i="1"/>
  <c r="L2082" i="5"/>
  <c r="F233" i="1"/>
  <c r="L2106" i="5"/>
  <c r="F209" i="1"/>
  <c r="L2130" i="5"/>
  <c r="F185" i="1"/>
  <c r="L2154" i="5"/>
  <c r="F161" i="1"/>
  <c r="L2178" i="5"/>
  <c r="F137" i="1"/>
  <c r="Q2202" i="5" s="1"/>
  <c r="L2202" i="5"/>
  <c r="F121" i="1"/>
  <c r="L2218" i="5"/>
  <c r="F97" i="1"/>
  <c r="L2242" i="5"/>
  <c r="F73" i="1"/>
  <c r="L2266" i="5"/>
  <c r="F49" i="1"/>
  <c r="L2290" i="5"/>
  <c r="F9" i="1"/>
  <c r="Q2329" i="5" s="1"/>
  <c r="L2329" i="5"/>
  <c r="F2214" i="1"/>
  <c r="Q132" i="5" s="1"/>
  <c r="L132" i="5"/>
  <c r="F1054" i="1"/>
  <c r="L1287" i="5"/>
  <c r="F981" i="1"/>
  <c r="Q1360" i="5" s="1"/>
  <c r="L1360" i="5"/>
  <c r="F2317" i="1"/>
  <c r="L29" i="5"/>
  <c r="F2261" i="1"/>
  <c r="L85" i="5"/>
  <c r="F2205" i="1"/>
  <c r="L141" i="5"/>
  <c r="F2149" i="1"/>
  <c r="L195" i="5"/>
  <c r="F2093" i="1"/>
  <c r="L249" i="5"/>
  <c r="F2037" i="1"/>
  <c r="L305" i="5"/>
  <c r="F1981" i="1"/>
  <c r="L361" i="5"/>
  <c r="F1925" i="1"/>
  <c r="L417" i="5"/>
  <c r="F1869" i="1"/>
  <c r="L473" i="5"/>
  <c r="F1813" i="1"/>
  <c r="L528" i="5"/>
  <c r="F1757" i="1"/>
  <c r="L584" i="5"/>
  <c r="F1709" i="1"/>
  <c r="Q632" i="5" s="1"/>
  <c r="L632" i="5"/>
  <c r="F1653" i="1"/>
  <c r="Q688" i="5" s="1"/>
  <c r="L688" i="5"/>
  <c r="F1589" i="1"/>
  <c r="Q752" i="5" s="1"/>
  <c r="L752" i="5"/>
  <c r="F1533" i="1"/>
  <c r="L808" i="5"/>
  <c r="F1485" i="1"/>
  <c r="Q856" i="5" s="1"/>
  <c r="L856" i="5"/>
  <c r="F1429" i="1"/>
  <c r="Q912" i="5" s="1"/>
  <c r="L912" i="5"/>
  <c r="F1373" i="1"/>
  <c r="Q968" i="5" s="1"/>
  <c r="L968" i="5"/>
  <c r="F1317" i="1"/>
  <c r="L1024" i="5"/>
  <c r="F1269" i="1"/>
  <c r="Q1072" i="5" s="1"/>
  <c r="L1072" i="5"/>
  <c r="F1229" i="1"/>
  <c r="Q1112" i="5" s="1"/>
  <c r="L1112" i="5"/>
  <c r="F1189" i="1"/>
  <c r="Q1152" i="5" s="1"/>
  <c r="L1152" i="5"/>
  <c r="F1149" i="1"/>
  <c r="L1192" i="5"/>
  <c r="F1125" i="1"/>
  <c r="Q1216" i="5" s="1"/>
  <c r="L1216" i="5"/>
  <c r="F1085" i="1"/>
  <c r="Q1256" i="5" s="1"/>
  <c r="L1256" i="5"/>
  <c r="F1044" i="1"/>
  <c r="Q1297" i="5" s="1"/>
  <c r="L1297" i="5"/>
  <c r="F1004" i="1"/>
  <c r="L1337" i="5"/>
  <c r="F892" i="1"/>
  <c r="Q1449" i="5" s="1"/>
  <c r="L1449" i="5"/>
  <c r="F460" i="1"/>
  <c r="Q1880" i="5" s="1"/>
  <c r="L1880" i="5"/>
  <c r="F404" i="1"/>
  <c r="Q1936" i="5" s="1"/>
  <c r="L1936" i="5"/>
  <c r="F340" i="1"/>
  <c r="L2000" i="5"/>
  <c r="F20" i="1"/>
  <c r="Q2318" i="5" s="1"/>
  <c r="L2318" i="5"/>
  <c r="F2314" i="1"/>
  <c r="L32" i="5"/>
  <c r="F2282" i="1"/>
  <c r="L64" i="5"/>
  <c r="F2250" i="1"/>
  <c r="L96" i="5"/>
  <c r="F2194" i="1"/>
  <c r="L151" i="5"/>
  <c r="F2170" i="1"/>
  <c r="L175" i="5"/>
  <c r="F2146" i="1"/>
  <c r="L198" i="5"/>
  <c r="F2114" i="1"/>
  <c r="L229" i="5"/>
  <c r="F2082" i="1"/>
  <c r="L260" i="5"/>
  <c r="F2050" i="1"/>
  <c r="L292" i="5"/>
  <c r="F2018" i="1"/>
  <c r="L324" i="5"/>
  <c r="F1986" i="1"/>
  <c r="L356" i="5"/>
  <c r="F1954" i="1"/>
  <c r="L388" i="5"/>
  <c r="F1922" i="1"/>
  <c r="L420" i="5"/>
  <c r="F1890" i="1"/>
  <c r="L452" i="5"/>
  <c r="F1858" i="1"/>
  <c r="L483" i="5"/>
  <c r="F1826" i="1"/>
  <c r="L515" i="5"/>
  <c r="F1794" i="1"/>
  <c r="L547" i="5"/>
  <c r="F1762" i="1"/>
  <c r="L579" i="5"/>
  <c r="F1722" i="1"/>
  <c r="L619" i="5"/>
  <c r="F1698" i="1"/>
  <c r="L643" i="5"/>
  <c r="F1666" i="1"/>
  <c r="L675" i="5"/>
  <c r="F1634" i="1"/>
  <c r="Q707" i="5" s="1"/>
  <c r="L707" i="5"/>
  <c r="F1602" i="1"/>
  <c r="L739" i="5"/>
  <c r="F1570" i="1"/>
  <c r="L771" i="5"/>
  <c r="F1538" i="1"/>
  <c r="L803" i="5"/>
  <c r="F1498" i="1"/>
  <c r="L843" i="5"/>
  <c r="F1466" i="1"/>
  <c r="L875" i="5"/>
  <c r="F1434" i="1"/>
  <c r="L907" i="5"/>
  <c r="F1402" i="1"/>
  <c r="L939" i="5"/>
  <c r="F1370" i="1"/>
  <c r="L971" i="5"/>
  <c r="F1338" i="1"/>
  <c r="L1003" i="5"/>
  <c r="F1314" i="1"/>
  <c r="L1027" i="5"/>
  <c r="F1282" i="1"/>
  <c r="Q1059" i="5" s="1"/>
  <c r="L1059" i="5"/>
  <c r="F1250" i="1"/>
  <c r="L1091" i="5"/>
  <c r="F1226" i="1"/>
  <c r="L1115" i="5"/>
  <c r="F1194" i="1"/>
  <c r="L1147" i="5"/>
  <c r="F1170" i="1"/>
  <c r="L1171" i="5"/>
  <c r="F1146" i="1"/>
  <c r="L1195" i="5"/>
  <c r="F1122" i="1"/>
  <c r="L1219" i="5"/>
  <c r="F1098" i="1"/>
  <c r="L1243" i="5"/>
  <c r="F1074" i="1"/>
  <c r="L1267" i="5"/>
  <c r="F1049" i="1"/>
  <c r="L1292" i="5"/>
  <c r="F1017" i="1"/>
  <c r="L1324" i="5"/>
  <c r="F985" i="1"/>
  <c r="L1356" i="5"/>
  <c r="F953" i="1"/>
  <c r="L1388" i="5"/>
  <c r="F929" i="1"/>
  <c r="L1412" i="5"/>
  <c r="F897" i="1"/>
  <c r="L1444" i="5"/>
  <c r="F873" i="1"/>
  <c r="L1468" i="5"/>
  <c r="F841" i="1"/>
  <c r="L1500" i="5"/>
  <c r="F809" i="1"/>
  <c r="L1532" i="5"/>
  <c r="F777" i="1"/>
  <c r="L1564" i="5"/>
  <c r="F745" i="1"/>
  <c r="L1596" i="5"/>
  <c r="F713" i="1"/>
  <c r="L1627" i="5"/>
  <c r="F681" i="1"/>
  <c r="L1659" i="5"/>
  <c r="F649" i="1"/>
  <c r="L1691" i="5"/>
  <c r="F609" i="1"/>
  <c r="L1731" i="5"/>
  <c r="F585" i="1"/>
  <c r="Q1755" i="5" s="1"/>
  <c r="L1755" i="5"/>
  <c r="F553" i="1"/>
  <c r="L1787" i="5"/>
  <c r="F529" i="1"/>
  <c r="L1811" i="5"/>
  <c r="F505" i="1"/>
  <c r="L1835" i="5"/>
  <c r="F489" i="1"/>
  <c r="L1851" i="5"/>
  <c r="F473" i="1"/>
  <c r="L1867" i="5"/>
  <c r="F449" i="1"/>
  <c r="L1891" i="5"/>
  <c r="F425" i="1"/>
  <c r="L1915" i="5"/>
  <c r="F393" i="1"/>
  <c r="Q1947" i="5" s="1"/>
  <c r="L1947" i="5"/>
  <c r="F369" i="1"/>
  <c r="L1971" i="5"/>
  <c r="F353" i="1"/>
  <c r="L1987" i="5"/>
  <c r="F329" i="1"/>
  <c r="Q2011" i="5" s="1"/>
  <c r="L2011" i="5"/>
  <c r="F297" i="1"/>
  <c r="L2043" i="5"/>
  <c r="F265" i="1"/>
  <c r="Q2074" i="5" s="1"/>
  <c r="L2074" i="5"/>
  <c r="F241" i="1"/>
  <c r="L2098" i="5"/>
  <c r="F225" i="1"/>
  <c r="L2114" i="5"/>
  <c r="F201" i="1"/>
  <c r="Q2138" i="5" s="1"/>
  <c r="L2138" i="5"/>
  <c r="F177" i="1"/>
  <c r="L2162" i="5"/>
  <c r="F153" i="1"/>
  <c r="L2186" i="5"/>
  <c r="F129" i="1"/>
  <c r="L2210" i="5"/>
  <c r="F105" i="1"/>
  <c r="L2234" i="5"/>
  <c r="F81" i="1"/>
  <c r="L2258" i="5"/>
  <c r="F57" i="1"/>
  <c r="L2282" i="5"/>
  <c r="F41" i="1"/>
  <c r="L2297" i="5"/>
  <c r="F25" i="1"/>
  <c r="L2313" i="5"/>
  <c r="F2337" i="1"/>
  <c r="L9" i="5"/>
  <c r="F2329" i="1"/>
  <c r="L17" i="5"/>
  <c r="F2321" i="1"/>
  <c r="Q25" i="5" s="1"/>
  <c r="L25" i="5"/>
  <c r="F2313" i="1"/>
  <c r="L33" i="5"/>
  <c r="F2305" i="1"/>
  <c r="L41" i="5"/>
  <c r="F2297" i="1"/>
  <c r="L49" i="5"/>
  <c r="F2289" i="1"/>
  <c r="L57" i="5"/>
  <c r="F2281" i="1"/>
  <c r="L65" i="5"/>
  <c r="F2273" i="1"/>
  <c r="L73" i="5"/>
  <c r="F2265" i="1"/>
  <c r="L81" i="5"/>
  <c r="F2257" i="1"/>
  <c r="Q89" i="5" s="1"/>
  <c r="L89" i="5"/>
  <c r="F2249" i="1"/>
  <c r="L97" i="5"/>
  <c r="F2241" i="1"/>
  <c r="L105" i="5"/>
  <c r="F2040" i="1"/>
  <c r="L302" i="5"/>
  <c r="F2032" i="1"/>
  <c r="L310" i="5"/>
  <c r="F2024" i="1"/>
  <c r="Q318" i="5" s="1"/>
  <c r="L318" i="5"/>
  <c r="F2016" i="1"/>
  <c r="L326" i="5"/>
  <c r="F2008" i="1"/>
  <c r="L334" i="5"/>
  <c r="F2000" i="1"/>
  <c r="L342" i="5"/>
  <c r="F1992" i="1"/>
  <c r="L350" i="5"/>
  <c r="F1984" i="1"/>
  <c r="L358" i="5"/>
  <c r="F1976" i="1"/>
  <c r="L366" i="5"/>
  <c r="F1968" i="1"/>
  <c r="L374" i="5"/>
  <c r="F1960" i="1"/>
  <c r="Q382" i="5" s="1"/>
  <c r="L382" i="5"/>
  <c r="F1952" i="1"/>
  <c r="L390" i="5"/>
  <c r="F1944" i="1"/>
  <c r="L398" i="5"/>
  <c r="F1936" i="1"/>
  <c r="L406" i="5"/>
  <c r="F1928" i="1"/>
  <c r="L414" i="5"/>
  <c r="F1920" i="1"/>
  <c r="L422" i="5"/>
  <c r="F1912" i="1"/>
  <c r="L430" i="5"/>
  <c r="F1904" i="1"/>
  <c r="L438" i="5"/>
  <c r="F1896" i="1"/>
  <c r="Q446" i="5" s="1"/>
  <c r="L446" i="5"/>
  <c r="F1888" i="1"/>
  <c r="L454" i="5"/>
  <c r="F1880" i="1"/>
  <c r="L462" i="5"/>
  <c r="F1872" i="1"/>
  <c r="L470" i="5"/>
  <c r="F1864" i="1"/>
  <c r="L477" i="5"/>
  <c r="F1856" i="1"/>
  <c r="L485" i="5"/>
  <c r="F1848" i="1"/>
  <c r="L493" i="5"/>
  <c r="F1840" i="1"/>
  <c r="L501" i="5"/>
  <c r="F1832" i="1"/>
  <c r="Q509" i="5" s="1"/>
  <c r="L509" i="5"/>
  <c r="F1824" i="1"/>
  <c r="L517" i="5"/>
  <c r="F1816" i="1"/>
  <c r="L525" i="5"/>
  <c r="F1808" i="1"/>
  <c r="L533" i="5"/>
  <c r="F1800" i="1"/>
  <c r="L541" i="5"/>
  <c r="F1792" i="1"/>
  <c r="L549" i="5"/>
  <c r="F1784" i="1"/>
  <c r="L557" i="5"/>
  <c r="F1776" i="1"/>
  <c r="L565" i="5"/>
  <c r="F1768" i="1"/>
  <c r="L573" i="5"/>
  <c r="F1760" i="1"/>
  <c r="L581" i="5"/>
  <c r="F1752" i="1"/>
  <c r="L589" i="5"/>
  <c r="F1744" i="1"/>
  <c r="L597" i="5"/>
  <c r="F1736" i="1"/>
  <c r="L605" i="5"/>
  <c r="F1728" i="1"/>
  <c r="Q613" i="5" s="1"/>
  <c r="L613" i="5"/>
  <c r="F1720" i="1"/>
  <c r="L621" i="5"/>
  <c r="F1712" i="1"/>
  <c r="L629" i="5"/>
  <c r="F1704" i="1"/>
  <c r="L637" i="5"/>
  <c r="F1696" i="1"/>
  <c r="L645" i="5"/>
  <c r="F1688" i="1"/>
  <c r="L653" i="5"/>
  <c r="F1680" i="1"/>
  <c r="L661" i="5"/>
  <c r="F1672" i="1"/>
  <c r="L669" i="5"/>
  <c r="F1664" i="1"/>
  <c r="Q677" i="5" s="1"/>
  <c r="L677" i="5"/>
  <c r="F1656" i="1"/>
  <c r="L685" i="5"/>
  <c r="F1648" i="1"/>
  <c r="L693" i="5"/>
  <c r="F1640" i="1"/>
  <c r="L701" i="5"/>
  <c r="F1632" i="1"/>
  <c r="L709" i="5"/>
  <c r="F1624" i="1"/>
  <c r="L717" i="5"/>
  <c r="F1616" i="1"/>
  <c r="L725" i="5"/>
  <c r="F1608" i="1"/>
  <c r="L733" i="5"/>
  <c r="F1600" i="1"/>
  <c r="Q741" i="5" s="1"/>
  <c r="L741" i="5"/>
  <c r="F1592" i="1"/>
  <c r="L749" i="5"/>
  <c r="F1584" i="1"/>
  <c r="L757" i="5"/>
  <c r="F1576" i="1"/>
  <c r="L765" i="5"/>
  <c r="F1568" i="1"/>
  <c r="L773" i="5"/>
  <c r="F1560" i="1"/>
  <c r="L781" i="5"/>
  <c r="F1552" i="1"/>
  <c r="L789" i="5"/>
  <c r="F1544" i="1"/>
  <c r="L797" i="5"/>
  <c r="F1536" i="1"/>
  <c r="Q805" i="5" s="1"/>
  <c r="L805" i="5"/>
  <c r="F1528" i="1"/>
  <c r="L813" i="5"/>
  <c r="F1520" i="1"/>
  <c r="L821" i="5"/>
  <c r="F1512" i="1"/>
  <c r="L829" i="5"/>
  <c r="F1504" i="1"/>
  <c r="L837" i="5"/>
  <c r="F1496" i="1"/>
  <c r="L845" i="5"/>
  <c r="F1488" i="1"/>
  <c r="L853" i="5"/>
  <c r="F1480" i="1"/>
  <c r="L861" i="5"/>
  <c r="F1472" i="1"/>
  <c r="Q869" i="5" s="1"/>
  <c r="L869" i="5"/>
  <c r="F1464" i="1"/>
  <c r="L877" i="5"/>
  <c r="F1456" i="1"/>
  <c r="L885" i="5"/>
  <c r="F1448" i="1"/>
  <c r="L893" i="5"/>
  <c r="F1440" i="1"/>
  <c r="L901" i="5"/>
  <c r="F1432" i="1"/>
  <c r="L909" i="5"/>
  <c r="F1424" i="1"/>
  <c r="L917" i="5"/>
  <c r="F1416" i="1"/>
  <c r="L925" i="5"/>
  <c r="F1408" i="1"/>
  <c r="Q933" i="5" s="1"/>
  <c r="L933" i="5"/>
  <c r="F1400" i="1"/>
  <c r="L941" i="5"/>
  <c r="F1392" i="1"/>
  <c r="L949" i="5"/>
  <c r="F1384" i="1"/>
  <c r="L957" i="5"/>
  <c r="F1376" i="1"/>
  <c r="L965" i="5"/>
  <c r="F1368" i="1"/>
  <c r="L973" i="5"/>
  <c r="F1360" i="1"/>
  <c r="L981" i="5"/>
  <c r="F1352" i="1"/>
  <c r="L989" i="5"/>
  <c r="F1344" i="1"/>
  <c r="Q997" i="5" s="1"/>
  <c r="L997" i="5"/>
  <c r="F1336" i="1"/>
  <c r="L1005" i="5"/>
  <c r="F1328" i="1"/>
  <c r="L1013" i="5"/>
  <c r="F1320" i="1"/>
  <c r="L1021" i="5"/>
  <c r="F1312" i="1"/>
  <c r="L1029" i="5"/>
  <c r="F1304" i="1"/>
  <c r="L1037" i="5"/>
  <c r="F1296" i="1"/>
  <c r="L1045" i="5"/>
  <c r="F1288" i="1"/>
  <c r="L1053" i="5"/>
  <c r="F1280" i="1"/>
  <c r="Q1061" i="5" s="1"/>
  <c r="L1061" i="5"/>
  <c r="F1272" i="1"/>
  <c r="L1069" i="5"/>
  <c r="F1264" i="1"/>
  <c r="L1077" i="5"/>
  <c r="F1256" i="1"/>
  <c r="L1085" i="5"/>
  <c r="F1248" i="1"/>
  <c r="L1093" i="5"/>
  <c r="F1240" i="1"/>
  <c r="L1101" i="5"/>
  <c r="F1232" i="1"/>
  <c r="L1109" i="5"/>
  <c r="F1224" i="1"/>
  <c r="L1117" i="5"/>
  <c r="F1216" i="1"/>
  <c r="Q1125" i="5" s="1"/>
  <c r="L1125" i="5"/>
  <c r="F1208" i="1"/>
  <c r="L1133" i="5"/>
  <c r="F1200" i="1"/>
  <c r="L1141" i="5"/>
  <c r="F1192" i="1"/>
  <c r="L1149" i="5"/>
  <c r="F1184" i="1"/>
  <c r="L1157" i="5"/>
  <c r="F1176" i="1"/>
  <c r="L1165" i="5"/>
  <c r="F1168" i="1"/>
  <c r="L1173" i="5"/>
  <c r="F1160" i="1"/>
  <c r="L1181" i="5"/>
  <c r="F1152" i="1"/>
  <c r="L1189" i="5"/>
  <c r="F1144" i="1"/>
  <c r="L1197" i="5"/>
  <c r="F1136" i="1"/>
  <c r="L1205" i="5"/>
  <c r="F1128" i="1"/>
  <c r="L1213" i="5"/>
  <c r="F1120" i="1"/>
  <c r="L1221" i="5"/>
  <c r="F1112" i="1"/>
  <c r="L1229" i="5"/>
  <c r="F1104" i="1"/>
  <c r="L1237" i="5"/>
  <c r="F1096" i="1"/>
  <c r="L1245" i="5"/>
  <c r="F1088" i="1"/>
  <c r="L1253" i="5"/>
  <c r="F1080" i="1"/>
  <c r="L1261" i="5"/>
  <c r="F1072" i="1"/>
  <c r="L1269" i="5"/>
  <c r="F1064" i="1"/>
  <c r="L1277" i="5"/>
  <c r="F1056" i="1"/>
  <c r="L1285" i="5"/>
  <c r="F1047" i="1"/>
  <c r="L1294" i="5"/>
  <c r="F1039" i="1"/>
  <c r="L1302" i="5"/>
  <c r="F1031" i="1"/>
  <c r="L1310" i="5"/>
  <c r="F1023" i="1"/>
  <c r="L1318" i="5"/>
  <c r="F1015" i="1"/>
  <c r="L1326" i="5"/>
  <c r="F1007" i="1"/>
  <c r="Q1334" i="5" s="1"/>
  <c r="L1334" i="5"/>
  <c r="F999" i="1"/>
  <c r="L1342" i="5"/>
  <c r="F991" i="1"/>
  <c r="L1350" i="5"/>
  <c r="F983" i="1"/>
  <c r="L1358" i="5"/>
  <c r="F975" i="1"/>
  <c r="L1366" i="5"/>
  <c r="F967" i="1"/>
  <c r="L1374" i="5"/>
  <c r="F959" i="1"/>
  <c r="L1382" i="5"/>
  <c r="F951" i="1"/>
  <c r="L1390" i="5"/>
  <c r="F943" i="1"/>
  <c r="Q1398" i="5" s="1"/>
  <c r="L1398" i="5"/>
  <c r="F935" i="1"/>
  <c r="L1406" i="5"/>
  <c r="F927" i="1"/>
  <c r="L1414" i="5"/>
  <c r="F919" i="1"/>
  <c r="L1422" i="5"/>
  <c r="F911" i="1"/>
  <c r="L1430" i="5"/>
  <c r="F903" i="1"/>
  <c r="L1438" i="5"/>
  <c r="F895" i="1"/>
  <c r="L1446" i="5"/>
  <c r="F887" i="1"/>
  <c r="L1454" i="5"/>
  <c r="F879" i="1"/>
  <c r="Q1462" i="5" s="1"/>
  <c r="L1462" i="5"/>
  <c r="F871" i="1"/>
  <c r="L1470" i="5"/>
  <c r="F863" i="1"/>
  <c r="L1478" i="5"/>
  <c r="F855" i="1"/>
  <c r="L1486" i="5"/>
  <c r="F847" i="1"/>
  <c r="L1494" i="5"/>
  <c r="F839" i="1"/>
  <c r="L1502" i="5"/>
  <c r="F831" i="1"/>
  <c r="L1510" i="5"/>
  <c r="F823" i="1"/>
  <c r="L1518" i="5"/>
  <c r="F815" i="1"/>
  <c r="L1526" i="5"/>
  <c r="F807" i="1"/>
  <c r="L1534" i="5"/>
  <c r="F799" i="1"/>
  <c r="L1542" i="5"/>
  <c r="F791" i="1"/>
  <c r="L1550" i="5"/>
  <c r="F783" i="1"/>
  <c r="L1558" i="5"/>
  <c r="F775" i="1"/>
  <c r="L1566" i="5"/>
  <c r="F767" i="1"/>
  <c r="L1574" i="5"/>
  <c r="F759" i="1"/>
  <c r="L1582" i="5"/>
  <c r="F751" i="1"/>
  <c r="L1590" i="5"/>
  <c r="F743" i="1"/>
  <c r="L1598" i="5"/>
  <c r="F735" i="1"/>
  <c r="L1606" i="5"/>
  <c r="F727" i="1"/>
  <c r="L1613" i="5"/>
  <c r="F719" i="1"/>
  <c r="L1621" i="5"/>
  <c r="F711" i="1"/>
  <c r="L1629" i="5"/>
  <c r="F703" i="1"/>
  <c r="L1637" i="5"/>
  <c r="F695" i="1"/>
  <c r="L1645" i="5"/>
  <c r="F687" i="1"/>
  <c r="L1653" i="5"/>
  <c r="F679" i="1"/>
  <c r="L1661" i="5"/>
  <c r="F671" i="1"/>
  <c r="L1669" i="5"/>
  <c r="F663" i="1"/>
  <c r="L1677" i="5"/>
  <c r="F655" i="1"/>
  <c r="L1685" i="5"/>
  <c r="F647" i="1"/>
  <c r="L1693" i="5"/>
  <c r="F639" i="1"/>
  <c r="L1701" i="5"/>
  <c r="F631" i="1"/>
  <c r="L1709" i="5"/>
  <c r="F623" i="1"/>
  <c r="L1717" i="5"/>
  <c r="F615" i="1"/>
  <c r="L1725" i="5"/>
  <c r="F607" i="1"/>
  <c r="L1733" i="5"/>
  <c r="F599" i="1"/>
  <c r="L1741" i="5"/>
  <c r="F591" i="1"/>
  <c r="L1749" i="5"/>
  <c r="F583" i="1"/>
  <c r="L1757" i="5"/>
  <c r="F575" i="1"/>
  <c r="L1765" i="5"/>
  <c r="F567" i="1"/>
  <c r="L1773" i="5"/>
  <c r="F559" i="1"/>
  <c r="L1781" i="5"/>
  <c r="F551" i="1"/>
  <c r="L1789" i="5"/>
  <c r="F543" i="1"/>
  <c r="L1797" i="5"/>
  <c r="F535" i="1"/>
  <c r="L1805" i="5"/>
  <c r="F527" i="1"/>
  <c r="L1813" i="5"/>
  <c r="F519" i="1"/>
  <c r="L1821" i="5"/>
  <c r="F511" i="1"/>
  <c r="L1829" i="5"/>
  <c r="F503" i="1"/>
  <c r="L1837" i="5"/>
  <c r="F495" i="1"/>
  <c r="L1845" i="5"/>
  <c r="F487" i="1"/>
  <c r="L1853" i="5"/>
  <c r="F479" i="1"/>
  <c r="L1861" i="5"/>
  <c r="F471" i="1"/>
  <c r="L1869" i="5"/>
  <c r="F463" i="1"/>
  <c r="L1877" i="5"/>
  <c r="F455" i="1"/>
  <c r="L1885" i="5"/>
  <c r="F447" i="1"/>
  <c r="L1893" i="5"/>
  <c r="F439" i="1"/>
  <c r="L1901" i="5"/>
  <c r="F431" i="1"/>
  <c r="L1909" i="5"/>
  <c r="F423" i="1"/>
  <c r="L1917" i="5"/>
  <c r="F415" i="1"/>
  <c r="L1925" i="5"/>
  <c r="F407" i="1"/>
  <c r="L1933" i="5"/>
  <c r="F399" i="1"/>
  <c r="L1941" i="5"/>
  <c r="F391" i="1"/>
  <c r="L1949" i="5"/>
  <c r="F383" i="1"/>
  <c r="L1957" i="5"/>
  <c r="F375" i="1"/>
  <c r="L1965" i="5"/>
  <c r="F367" i="1"/>
  <c r="L1973" i="5"/>
  <c r="F359" i="1"/>
  <c r="L1981" i="5"/>
  <c r="F351" i="1"/>
  <c r="L1989" i="5"/>
  <c r="F343" i="1"/>
  <c r="L1997" i="5"/>
  <c r="F335" i="1"/>
  <c r="L2005" i="5"/>
  <c r="F327" i="1"/>
  <c r="L2013" i="5"/>
  <c r="F319" i="1"/>
  <c r="L2021" i="5"/>
  <c r="F311" i="1"/>
  <c r="L2029" i="5"/>
  <c r="F303" i="1"/>
  <c r="L2037" i="5"/>
  <c r="F295" i="1"/>
  <c r="L2044" i="5"/>
  <c r="F287" i="1"/>
  <c r="L2052" i="5"/>
  <c r="F279" i="1"/>
  <c r="L2060" i="5"/>
  <c r="F271" i="1"/>
  <c r="L2068" i="5"/>
  <c r="F263" i="1"/>
  <c r="L2076" i="5"/>
  <c r="F255" i="1"/>
  <c r="L2084" i="5"/>
  <c r="F247" i="1"/>
  <c r="L2092" i="5"/>
  <c r="F239" i="1"/>
  <c r="L2100" i="5"/>
  <c r="F231" i="1"/>
  <c r="L2108" i="5"/>
  <c r="F223" i="1"/>
  <c r="L2116" i="5"/>
  <c r="F215" i="1"/>
  <c r="L2124" i="5"/>
  <c r="F207" i="1"/>
  <c r="L2132" i="5"/>
  <c r="F199" i="1"/>
  <c r="L2140" i="5"/>
  <c r="F191" i="1"/>
  <c r="L2148" i="5"/>
  <c r="F183" i="1"/>
  <c r="L2156" i="5"/>
  <c r="F175" i="1"/>
  <c r="L2164" i="5"/>
  <c r="F167" i="1"/>
  <c r="L2172" i="5"/>
  <c r="F159" i="1"/>
  <c r="L2180" i="5"/>
  <c r="F151" i="1"/>
  <c r="L2188" i="5"/>
  <c r="F143" i="1"/>
  <c r="L2196" i="5"/>
  <c r="F135" i="1"/>
  <c r="L2204" i="5"/>
  <c r="F127" i="1"/>
  <c r="L2212" i="5"/>
  <c r="F119" i="1"/>
  <c r="L2220" i="5"/>
  <c r="F111" i="1"/>
  <c r="L2228" i="5"/>
  <c r="F103" i="1"/>
  <c r="L2236" i="5"/>
  <c r="F95" i="1"/>
  <c r="L2244" i="5"/>
  <c r="F87" i="1"/>
  <c r="L2252" i="5"/>
  <c r="F79" i="1"/>
  <c r="L2260" i="5"/>
  <c r="F71" i="1"/>
  <c r="L2268" i="5"/>
  <c r="F63" i="1"/>
  <c r="L2276" i="5"/>
  <c r="F55" i="1"/>
  <c r="L2284" i="5"/>
  <c r="F39" i="1"/>
  <c r="L2299" i="5"/>
  <c r="F31" i="1"/>
  <c r="L2307" i="5"/>
  <c r="F23" i="1"/>
  <c r="L2315" i="5"/>
  <c r="F15" i="1"/>
  <c r="L2323" i="5"/>
  <c r="F7" i="1"/>
  <c r="L2331" i="5"/>
  <c r="F1151" i="1"/>
  <c r="L1190" i="5"/>
  <c r="F1143" i="1"/>
  <c r="L1198" i="5"/>
  <c r="F1135" i="1"/>
  <c r="L1206" i="5"/>
  <c r="F1127" i="1"/>
  <c r="L1214" i="5"/>
  <c r="F1119" i="1"/>
  <c r="L1222" i="5"/>
  <c r="F1111" i="1"/>
  <c r="L1230" i="5"/>
  <c r="F1103" i="1"/>
  <c r="L1238" i="5"/>
  <c r="F1095" i="1"/>
  <c r="L1246" i="5"/>
  <c r="F1087" i="1"/>
  <c r="L1254" i="5"/>
  <c r="F1079" i="1"/>
  <c r="L1262" i="5"/>
  <c r="F1071" i="1"/>
  <c r="L1270" i="5"/>
  <c r="F1063" i="1"/>
  <c r="L1278" i="5"/>
  <c r="F1055" i="1"/>
  <c r="L1286" i="5"/>
  <c r="F1046" i="1"/>
  <c r="L1295" i="5"/>
  <c r="F1038" i="1"/>
  <c r="L1303" i="5"/>
  <c r="F1030" i="1"/>
  <c r="L1311" i="5"/>
  <c r="F1022" i="1"/>
  <c r="L1319" i="5"/>
  <c r="F1014" i="1"/>
  <c r="L1327" i="5"/>
  <c r="F1006" i="1"/>
  <c r="L1335" i="5"/>
  <c r="F998" i="1"/>
  <c r="L1343" i="5"/>
  <c r="F990" i="1"/>
  <c r="L1351" i="5"/>
  <c r="F982" i="1"/>
  <c r="L1359" i="5"/>
  <c r="F974" i="1"/>
  <c r="L1367" i="5"/>
  <c r="F966" i="1"/>
  <c r="L1375" i="5"/>
  <c r="F958" i="1"/>
  <c r="L1383" i="5"/>
  <c r="F950" i="1"/>
  <c r="L1391" i="5"/>
  <c r="F942" i="1"/>
  <c r="L1399" i="5"/>
  <c r="F934" i="1"/>
  <c r="L1407" i="5"/>
  <c r="F926" i="1"/>
  <c r="L1415" i="5"/>
  <c r="F918" i="1"/>
  <c r="L1423" i="5"/>
  <c r="F910" i="1"/>
  <c r="L1431" i="5"/>
  <c r="F902" i="1"/>
  <c r="L1439" i="5"/>
  <c r="F894" i="1"/>
  <c r="L1447" i="5"/>
  <c r="F886" i="1"/>
  <c r="L1455" i="5"/>
  <c r="F878" i="1"/>
  <c r="L1463" i="5"/>
  <c r="F870" i="1"/>
  <c r="L1471" i="5"/>
  <c r="F862" i="1"/>
  <c r="L1479" i="5"/>
  <c r="F854" i="1"/>
  <c r="L1487" i="5"/>
  <c r="F846" i="1"/>
  <c r="L1495" i="5"/>
  <c r="F838" i="1"/>
  <c r="L1503" i="5"/>
  <c r="F830" i="1"/>
  <c r="L1511" i="5"/>
  <c r="F822" i="1"/>
  <c r="L1519" i="5"/>
  <c r="F814" i="1"/>
  <c r="L1527" i="5"/>
  <c r="F806" i="1"/>
  <c r="L1535" i="5"/>
  <c r="F798" i="1"/>
  <c r="L1543" i="5"/>
  <c r="F790" i="1"/>
  <c r="L1551" i="5"/>
  <c r="F782" i="1"/>
  <c r="L1559" i="5"/>
  <c r="F774" i="1"/>
  <c r="L1567" i="5"/>
  <c r="F766" i="1"/>
  <c r="L1575" i="5"/>
  <c r="F758" i="1"/>
  <c r="L1583" i="5"/>
  <c r="F750" i="1"/>
  <c r="L1591" i="5"/>
  <c r="F742" i="1"/>
  <c r="L1599" i="5"/>
  <c r="F734" i="1"/>
  <c r="L1607" i="5"/>
  <c r="F726" i="1"/>
  <c r="L1614" i="5"/>
  <c r="F718" i="1"/>
  <c r="L1622" i="5"/>
  <c r="F710" i="1"/>
  <c r="L1630" i="5"/>
  <c r="F702" i="1"/>
  <c r="L1638" i="5"/>
  <c r="F694" i="1"/>
  <c r="L1646" i="5"/>
  <c r="F686" i="1"/>
  <c r="L1654" i="5"/>
  <c r="F678" i="1"/>
  <c r="L1662" i="5"/>
  <c r="F670" i="1"/>
  <c r="L1670" i="5"/>
  <c r="F662" i="1"/>
  <c r="L1678" i="5"/>
  <c r="F654" i="1"/>
  <c r="L1686" i="5"/>
  <c r="F646" i="1"/>
  <c r="L1694" i="5"/>
  <c r="F638" i="1"/>
  <c r="L1702" i="5"/>
  <c r="F630" i="1"/>
  <c r="L1710" i="5"/>
  <c r="F622" i="1"/>
  <c r="L1718" i="5"/>
  <c r="F614" i="1"/>
  <c r="L1726" i="5"/>
  <c r="F606" i="1"/>
  <c r="L1734" i="5"/>
  <c r="F598" i="1"/>
  <c r="L1742" i="5"/>
  <c r="F590" i="1"/>
  <c r="L1750" i="5"/>
  <c r="F582" i="1"/>
  <c r="L1758" i="5"/>
  <c r="F574" i="1"/>
  <c r="L1766" i="5"/>
  <c r="F566" i="1"/>
  <c r="L1774" i="5"/>
  <c r="F558" i="1"/>
  <c r="L1782" i="5"/>
  <c r="F550" i="1"/>
  <c r="L1790" i="5"/>
  <c r="F542" i="1"/>
  <c r="L1798" i="5"/>
  <c r="F534" i="1"/>
  <c r="L1806" i="5"/>
  <c r="F526" i="1"/>
  <c r="L1814" i="5"/>
  <c r="F518" i="1"/>
  <c r="L1822" i="5"/>
  <c r="F510" i="1"/>
  <c r="L1830" i="5"/>
  <c r="F502" i="1"/>
  <c r="L1838" i="5"/>
  <c r="F494" i="1"/>
  <c r="L1846" i="5"/>
  <c r="F486" i="1"/>
  <c r="L1854" i="5"/>
  <c r="F478" i="1"/>
  <c r="L1862" i="5"/>
  <c r="F470" i="1"/>
  <c r="L1870" i="5"/>
  <c r="F462" i="1"/>
  <c r="L1878" i="5"/>
  <c r="F454" i="1"/>
  <c r="L1886" i="5"/>
  <c r="F446" i="1"/>
  <c r="L1894" i="5"/>
  <c r="F438" i="1"/>
  <c r="L1902" i="5"/>
  <c r="F430" i="1"/>
  <c r="L1910" i="5"/>
  <c r="F422" i="1"/>
  <c r="L1918" i="5"/>
  <c r="F414" i="1"/>
  <c r="L1926" i="5"/>
  <c r="F406" i="1"/>
  <c r="L1934" i="5"/>
  <c r="F398" i="1"/>
  <c r="L1942" i="5"/>
  <c r="F390" i="1"/>
  <c r="L1950" i="5"/>
  <c r="F382" i="1"/>
  <c r="L1958" i="5"/>
  <c r="F374" i="1"/>
  <c r="L1966" i="5"/>
  <c r="F366" i="1"/>
  <c r="L1974" i="5"/>
  <c r="F358" i="1"/>
  <c r="L1982" i="5"/>
  <c r="F350" i="1"/>
  <c r="L1990" i="5"/>
  <c r="F342" i="1"/>
  <c r="L1998" i="5"/>
  <c r="F334" i="1"/>
  <c r="L2006" i="5"/>
  <c r="F326" i="1"/>
  <c r="L2014" i="5"/>
  <c r="F318" i="1"/>
  <c r="L2022" i="5"/>
  <c r="F310" i="1"/>
  <c r="L2030" i="5"/>
  <c r="F302" i="1"/>
  <c r="L2038" i="5"/>
  <c r="F294" i="1"/>
  <c r="L2045" i="5"/>
  <c r="F286" i="1"/>
  <c r="L2053" i="5"/>
  <c r="F278" i="1"/>
  <c r="L2061" i="5"/>
  <c r="F270" i="1"/>
  <c r="L2069" i="5"/>
  <c r="F262" i="1"/>
  <c r="L2077" i="5"/>
  <c r="F254" i="1"/>
  <c r="L2085" i="5"/>
  <c r="F246" i="1"/>
  <c r="L2093" i="5"/>
  <c r="F238" i="1"/>
  <c r="L2101" i="5"/>
  <c r="F230" i="1"/>
  <c r="L2109" i="5"/>
  <c r="F222" i="1"/>
  <c r="L2117" i="5"/>
  <c r="F214" i="1"/>
  <c r="L2125" i="5"/>
  <c r="F206" i="1"/>
  <c r="L2133" i="5"/>
  <c r="F198" i="1"/>
  <c r="L2141" i="5"/>
  <c r="F190" i="1"/>
  <c r="L2149" i="5"/>
  <c r="F182" i="1"/>
  <c r="L2157" i="5"/>
  <c r="F174" i="1"/>
  <c r="L2165" i="5"/>
  <c r="F166" i="1"/>
  <c r="L2173" i="5"/>
  <c r="F158" i="1"/>
  <c r="L2181" i="5"/>
  <c r="F150" i="1"/>
  <c r="L2189" i="5"/>
  <c r="F142" i="1"/>
  <c r="L2197" i="5"/>
  <c r="F134" i="1"/>
  <c r="L2205" i="5"/>
  <c r="F126" i="1"/>
  <c r="L2213" i="5"/>
  <c r="F118" i="1"/>
  <c r="L2221" i="5"/>
  <c r="F110" i="1"/>
  <c r="L2229" i="5"/>
  <c r="F102" i="1"/>
  <c r="L2237" i="5"/>
  <c r="F94" i="1"/>
  <c r="L2245" i="5"/>
  <c r="F86" i="1"/>
  <c r="L2253" i="5"/>
  <c r="F78" i="1"/>
  <c r="L2261" i="5"/>
  <c r="F70" i="1"/>
  <c r="L2269" i="5"/>
  <c r="F62" i="1"/>
  <c r="L2277" i="5"/>
  <c r="F54" i="1"/>
  <c r="L2285" i="5"/>
  <c r="F46" i="1"/>
  <c r="L2292" i="5"/>
  <c r="F38" i="1"/>
  <c r="L2300" i="5"/>
  <c r="F30" i="1"/>
  <c r="L2308" i="5"/>
  <c r="F22" i="1"/>
  <c r="L2316" i="5"/>
  <c r="F14" i="1"/>
  <c r="L2324" i="5"/>
  <c r="F6" i="1"/>
  <c r="L2332" i="5"/>
  <c r="F949" i="1"/>
  <c r="L1392" i="5"/>
  <c r="F941" i="1"/>
  <c r="L1400" i="5"/>
  <c r="F933" i="1"/>
  <c r="L1408" i="5"/>
  <c r="F925" i="1"/>
  <c r="L1416" i="5"/>
  <c r="F917" i="1"/>
  <c r="L1424" i="5"/>
  <c r="F909" i="1"/>
  <c r="L1432" i="5"/>
  <c r="F901" i="1"/>
  <c r="L1440" i="5"/>
  <c r="F893" i="1"/>
  <c r="L1448" i="5"/>
  <c r="F885" i="1"/>
  <c r="L1456" i="5"/>
  <c r="F877" i="1"/>
  <c r="L1464" i="5"/>
  <c r="F869" i="1"/>
  <c r="L1472" i="5"/>
  <c r="F861" i="1"/>
  <c r="L1480" i="5"/>
  <c r="F853" i="1"/>
  <c r="L1488" i="5"/>
  <c r="F845" i="1"/>
  <c r="L1496" i="5"/>
  <c r="F837" i="1"/>
  <c r="L1504" i="5"/>
  <c r="F829" i="1"/>
  <c r="L1512" i="5"/>
  <c r="F821" i="1"/>
  <c r="L1520" i="5"/>
  <c r="F813" i="1"/>
  <c r="L1528" i="5"/>
  <c r="F805" i="1"/>
  <c r="L1536" i="5"/>
  <c r="F797" i="1"/>
  <c r="L1544" i="5"/>
  <c r="F789" i="1"/>
  <c r="L1552" i="5"/>
  <c r="F781" i="1"/>
  <c r="L1560" i="5"/>
  <c r="F773" i="1"/>
  <c r="L1568" i="5"/>
  <c r="F765" i="1"/>
  <c r="L1576" i="5"/>
  <c r="F757" i="1"/>
  <c r="L1584" i="5"/>
  <c r="F749" i="1"/>
  <c r="L1592" i="5"/>
  <c r="F741" i="1"/>
  <c r="L1600" i="5"/>
  <c r="F725" i="1"/>
  <c r="L1615" i="5"/>
  <c r="F717" i="1"/>
  <c r="L1623" i="5"/>
  <c r="F709" i="1"/>
  <c r="L1631" i="5"/>
  <c r="F701" i="1"/>
  <c r="L1639" i="5"/>
  <c r="F693" i="1"/>
  <c r="L1647" i="5"/>
  <c r="F685" i="1"/>
  <c r="L1655" i="5"/>
  <c r="F677" i="1"/>
  <c r="L1663" i="5"/>
  <c r="F669" i="1"/>
  <c r="L1671" i="5"/>
  <c r="F661" i="1"/>
  <c r="L1679" i="5"/>
  <c r="F653" i="1"/>
  <c r="L1687" i="5"/>
  <c r="F645" i="1"/>
  <c r="L1695" i="5"/>
  <c r="F637" i="1"/>
  <c r="L1703" i="5"/>
  <c r="F629" i="1"/>
  <c r="L1711" i="5"/>
  <c r="F621" i="1"/>
  <c r="L1719" i="5"/>
  <c r="F613" i="1"/>
  <c r="L1727" i="5"/>
  <c r="F605" i="1"/>
  <c r="L1735" i="5"/>
  <c r="F597" i="1"/>
  <c r="L1743" i="5"/>
  <c r="F589" i="1"/>
  <c r="L1751" i="5"/>
  <c r="F581" i="1"/>
  <c r="L1759" i="5"/>
  <c r="F573" i="1"/>
  <c r="L1767" i="5"/>
  <c r="F565" i="1"/>
  <c r="L1775" i="5"/>
  <c r="F557" i="1"/>
  <c r="L1783" i="5"/>
  <c r="F549" i="1"/>
  <c r="L1791" i="5"/>
  <c r="F541" i="1"/>
  <c r="L1799" i="5"/>
  <c r="F533" i="1"/>
  <c r="L1807" i="5"/>
  <c r="F525" i="1"/>
  <c r="L1815" i="5"/>
  <c r="F517" i="1"/>
  <c r="L1823" i="5"/>
  <c r="F509" i="1"/>
  <c r="L1831" i="5"/>
  <c r="F501" i="1"/>
  <c r="L1839" i="5"/>
  <c r="F493" i="1"/>
  <c r="L1847" i="5"/>
  <c r="F485" i="1"/>
  <c r="L1855" i="5"/>
  <c r="F477" i="1"/>
  <c r="L1863" i="5"/>
  <c r="F469" i="1"/>
  <c r="L1871" i="5"/>
  <c r="F461" i="1"/>
  <c r="L1879" i="5"/>
  <c r="F453" i="1"/>
  <c r="L1887" i="5"/>
  <c r="F445" i="1"/>
  <c r="L1895" i="5"/>
  <c r="F437" i="1"/>
  <c r="L1903" i="5"/>
  <c r="F429" i="1"/>
  <c r="L1911" i="5"/>
  <c r="F421" i="1"/>
  <c r="L1919" i="5"/>
  <c r="F413" i="1"/>
  <c r="L1927" i="5"/>
  <c r="F405" i="1"/>
  <c r="L1935" i="5"/>
  <c r="F397" i="1"/>
  <c r="L1943" i="5"/>
  <c r="F389" i="1"/>
  <c r="L1951" i="5"/>
  <c r="F381" i="1"/>
  <c r="L1959" i="5"/>
  <c r="F373" i="1"/>
  <c r="L1967" i="5"/>
  <c r="F365" i="1"/>
  <c r="L1975" i="5"/>
  <c r="F357" i="1"/>
  <c r="L1983" i="5"/>
  <c r="F349" i="1"/>
  <c r="L1991" i="5"/>
  <c r="F341" i="1"/>
  <c r="L1999" i="5"/>
  <c r="F333" i="1"/>
  <c r="L2007" i="5"/>
  <c r="F325" i="1"/>
  <c r="L2015" i="5"/>
  <c r="F317" i="1"/>
  <c r="L2023" i="5"/>
  <c r="F309" i="1"/>
  <c r="L2031" i="5"/>
  <c r="F301" i="1"/>
  <c r="L2039" i="5"/>
  <c r="F293" i="1"/>
  <c r="L2046" i="5"/>
  <c r="F285" i="1"/>
  <c r="L2054" i="5"/>
  <c r="F277" i="1"/>
  <c r="L2062" i="5"/>
  <c r="F269" i="1"/>
  <c r="L2070" i="5"/>
  <c r="F261" i="1"/>
  <c r="L2078" i="5"/>
  <c r="F253" i="1"/>
  <c r="L2086" i="5"/>
  <c r="F245" i="1"/>
  <c r="L2094" i="5"/>
  <c r="F237" i="1"/>
  <c r="L2102" i="5"/>
  <c r="F229" i="1"/>
  <c r="L2110" i="5"/>
  <c r="F221" i="1"/>
  <c r="L2118" i="5"/>
  <c r="F213" i="1"/>
  <c r="L2126" i="5"/>
  <c r="F205" i="1"/>
  <c r="L2134" i="5"/>
  <c r="F197" i="1"/>
  <c r="L2142" i="5"/>
  <c r="F189" i="1"/>
  <c r="L2150" i="5"/>
  <c r="F181" i="1"/>
  <c r="L2158" i="5"/>
  <c r="F173" i="1"/>
  <c r="L2166" i="5"/>
  <c r="F165" i="1"/>
  <c r="L2174" i="5"/>
  <c r="F157" i="1"/>
  <c r="L2182" i="5"/>
  <c r="F149" i="1"/>
  <c r="L2190" i="5"/>
  <c r="F141" i="1"/>
  <c r="L2198" i="5"/>
  <c r="F133" i="1"/>
  <c r="L2206" i="5"/>
  <c r="F125" i="1"/>
  <c r="L2214" i="5"/>
  <c r="F117" i="1"/>
  <c r="L2222" i="5"/>
  <c r="F109" i="1"/>
  <c r="L2230" i="5"/>
  <c r="F101" i="1"/>
  <c r="L2238" i="5"/>
  <c r="F93" i="1"/>
  <c r="L2246" i="5"/>
  <c r="F85" i="1"/>
  <c r="L2254" i="5"/>
  <c r="F77" i="1"/>
  <c r="L2262" i="5"/>
  <c r="F69" i="1"/>
  <c r="L2270" i="5"/>
  <c r="F61" i="1"/>
  <c r="L2278" i="5"/>
  <c r="F53" i="1"/>
  <c r="L2286" i="5"/>
  <c r="F45" i="1"/>
  <c r="L2293" i="5"/>
  <c r="F37" i="1"/>
  <c r="L2301" i="5"/>
  <c r="F29" i="1"/>
  <c r="L2309" i="5"/>
  <c r="F21" i="1"/>
  <c r="L2317" i="5"/>
  <c r="F13" i="1"/>
  <c r="L2325" i="5"/>
  <c r="F5" i="1"/>
  <c r="L2333" i="5"/>
  <c r="F1068" i="1"/>
  <c r="L1273" i="5"/>
  <c r="F1060" i="1"/>
  <c r="L1281" i="5"/>
  <c r="F1052" i="1"/>
  <c r="L1289" i="5"/>
  <c r="F1043" i="1"/>
  <c r="L1298" i="5"/>
  <c r="F1035" i="1"/>
  <c r="L1306" i="5"/>
  <c r="F1027" i="1"/>
  <c r="L1314" i="5"/>
  <c r="F1019" i="1"/>
  <c r="L1322" i="5"/>
  <c r="F1011" i="1"/>
  <c r="L1330" i="5"/>
  <c r="F1003" i="1"/>
  <c r="L1338" i="5"/>
  <c r="F995" i="1"/>
  <c r="L1346" i="5"/>
  <c r="F987" i="1"/>
  <c r="L1354" i="5"/>
  <c r="F979" i="1"/>
  <c r="L1362" i="5"/>
  <c r="F971" i="1"/>
  <c r="L1370" i="5"/>
  <c r="F963" i="1"/>
  <c r="L1378" i="5"/>
  <c r="F955" i="1"/>
  <c r="L1386" i="5"/>
  <c r="F947" i="1"/>
  <c r="L1394" i="5"/>
  <c r="F939" i="1"/>
  <c r="L1402" i="5"/>
  <c r="F931" i="1"/>
  <c r="L1410" i="5"/>
  <c r="F923" i="1"/>
  <c r="L1418" i="5"/>
  <c r="F915" i="1"/>
  <c r="L1426" i="5"/>
  <c r="F907" i="1"/>
  <c r="L1434" i="5"/>
  <c r="F899" i="1"/>
  <c r="L1442" i="5"/>
  <c r="F891" i="1"/>
  <c r="L1450" i="5"/>
  <c r="F883" i="1"/>
  <c r="L1458" i="5"/>
  <c r="F875" i="1"/>
  <c r="L1466" i="5"/>
  <c r="F867" i="1"/>
  <c r="L1474" i="5"/>
  <c r="F859" i="1"/>
  <c r="L1482" i="5"/>
  <c r="F851" i="1"/>
  <c r="L1490" i="5"/>
  <c r="F843" i="1"/>
  <c r="L1498" i="5"/>
  <c r="F835" i="1"/>
  <c r="L1506" i="5"/>
  <c r="F827" i="1"/>
  <c r="L1514" i="5"/>
  <c r="F819" i="1"/>
  <c r="L1522" i="5"/>
  <c r="F811" i="1"/>
  <c r="L1530" i="5"/>
  <c r="F803" i="1"/>
  <c r="L1538" i="5"/>
  <c r="F795" i="1"/>
  <c r="L1546" i="5"/>
  <c r="F787" i="1"/>
  <c r="L1554" i="5"/>
  <c r="F779" i="1"/>
  <c r="L1562" i="5"/>
  <c r="F771" i="1"/>
  <c r="L1570" i="5"/>
  <c r="F763" i="1"/>
  <c r="L1578" i="5"/>
  <c r="F755" i="1"/>
  <c r="L1586" i="5"/>
  <c r="F747" i="1"/>
  <c r="L1594" i="5"/>
  <c r="F739" i="1"/>
  <c r="L1602" i="5"/>
  <c r="F731" i="1"/>
  <c r="L1609" i="5"/>
  <c r="F723" i="1"/>
  <c r="L1617" i="5"/>
  <c r="F715" i="1"/>
  <c r="L1625" i="5"/>
  <c r="F707" i="1"/>
  <c r="L1633" i="5"/>
  <c r="F699" i="1"/>
  <c r="L1641" i="5"/>
  <c r="F691" i="1"/>
  <c r="L1649" i="5"/>
  <c r="F683" i="1"/>
  <c r="L1657" i="5"/>
  <c r="F675" i="1"/>
  <c r="L1665" i="5"/>
  <c r="F667" i="1"/>
  <c r="L1673" i="5"/>
  <c r="F659" i="1"/>
  <c r="L1681" i="5"/>
  <c r="F651" i="1"/>
  <c r="L1689" i="5"/>
  <c r="F643" i="1"/>
  <c r="L1697" i="5"/>
  <c r="F635" i="1"/>
  <c r="L1705" i="5"/>
  <c r="F627" i="1"/>
  <c r="L1713" i="5"/>
  <c r="F619" i="1"/>
  <c r="L1721" i="5"/>
  <c r="F611" i="1"/>
  <c r="L1729" i="5"/>
  <c r="F603" i="1"/>
  <c r="L1737" i="5"/>
  <c r="F595" i="1"/>
  <c r="L1745" i="5"/>
  <c r="F587" i="1"/>
  <c r="L1753" i="5"/>
  <c r="F579" i="1"/>
  <c r="L1761" i="5"/>
  <c r="F571" i="1"/>
  <c r="L1769" i="5"/>
  <c r="F563" i="1"/>
  <c r="L1777" i="5"/>
  <c r="F555" i="1"/>
  <c r="L1785" i="5"/>
  <c r="F547" i="1"/>
  <c r="L1793" i="5"/>
  <c r="F539" i="1"/>
  <c r="L1801" i="5"/>
  <c r="F531" i="1"/>
  <c r="L1809" i="5"/>
  <c r="F523" i="1"/>
  <c r="L1817" i="5"/>
  <c r="F515" i="1"/>
  <c r="L1825" i="5"/>
  <c r="F507" i="1"/>
  <c r="L1833" i="5"/>
  <c r="F499" i="1"/>
  <c r="L1841" i="5"/>
  <c r="F491" i="1"/>
  <c r="L1849" i="5"/>
  <c r="F483" i="1"/>
  <c r="L1857" i="5"/>
  <c r="F475" i="1"/>
  <c r="L1865" i="5"/>
  <c r="F467" i="1"/>
  <c r="L1873" i="5"/>
  <c r="F459" i="1"/>
  <c r="L1881" i="5"/>
  <c r="F451" i="1"/>
  <c r="L1889" i="5"/>
  <c r="F443" i="1"/>
  <c r="L1897" i="5"/>
  <c r="F435" i="1"/>
  <c r="L1905" i="5"/>
  <c r="F427" i="1"/>
  <c r="L1913" i="5"/>
  <c r="F419" i="1"/>
  <c r="L1921" i="5"/>
  <c r="F411" i="1"/>
  <c r="L1929" i="5"/>
  <c r="F403" i="1"/>
  <c r="L1937" i="5"/>
  <c r="F395" i="1"/>
  <c r="L1945" i="5"/>
  <c r="F387" i="1"/>
  <c r="L1953" i="5"/>
  <c r="F379" i="1"/>
  <c r="L1961" i="5"/>
  <c r="F371" i="1"/>
  <c r="L1969" i="5"/>
  <c r="F363" i="1"/>
  <c r="L1977" i="5"/>
  <c r="F355" i="1"/>
  <c r="L1985" i="5"/>
  <c r="F347" i="1"/>
  <c r="L1993" i="5"/>
  <c r="F339" i="1"/>
  <c r="L2001" i="5"/>
  <c r="F331" i="1"/>
  <c r="L2009" i="5"/>
  <c r="F323" i="1"/>
  <c r="L2017" i="5"/>
  <c r="F315" i="1"/>
  <c r="L2025" i="5"/>
  <c r="F307" i="1"/>
  <c r="L2033" i="5"/>
  <c r="F299" i="1"/>
  <c r="L2041" i="5"/>
  <c r="F291" i="1"/>
  <c r="L2048" i="5"/>
  <c r="F283" i="1"/>
  <c r="L2056" i="5"/>
  <c r="F275" i="1"/>
  <c r="L2064" i="5"/>
  <c r="F267" i="1"/>
  <c r="L2072" i="5"/>
  <c r="F259" i="1"/>
  <c r="L2080" i="5"/>
  <c r="F251" i="1"/>
  <c r="L2088" i="5"/>
  <c r="F243" i="1"/>
  <c r="L2096" i="5"/>
  <c r="F235" i="1"/>
  <c r="L2104" i="5"/>
  <c r="F227" i="1"/>
  <c r="L2112" i="5"/>
  <c r="F219" i="1"/>
  <c r="L2120" i="5"/>
  <c r="F211" i="1"/>
  <c r="L2128" i="5"/>
  <c r="F203" i="1"/>
  <c r="L2136" i="5"/>
  <c r="F195" i="1"/>
  <c r="L2144" i="5"/>
  <c r="F187" i="1"/>
  <c r="L2152" i="5"/>
  <c r="F179" i="1"/>
  <c r="L2160" i="5"/>
  <c r="F171" i="1"/>
  <c r="L2168" i="5"/>
  <c r="F163" i="1"/>
  <c r="L2176" i="5"/>
  <c r="F155" i="1"/>
  <c r="L2184" i="5"/>
  <c r="F147" i="1"/>
  <c r="L2192" i="5"/>
  <c r="F139" i="1"/>
  <c r="L2200" i="5"/>
  <c r="F131" i="1"/>
  <c r="L2208" i="5"/>
  <c r="F123" i="1"/>
  <c r="L2216" i="5"/>
  <c r="F115" i="1"/>
  <c r="L2224" i="5"/>
  <c r="F107" i="1"/>
  <c r="L2232" i="5"/>
  <c r="F99" i="1"/>
  <c r="L2240" i="5"/>
  <c r="F91" i="1"/>
  <c r="L2248" i="5"/>
  <c r="F83" i="1"/>
  <c r="L2256" i="5"/>
  <c r="F75" i="1"/>
  <c r="L2264" i="5"/>
  <c r="F67" i="1"/>
  <c r="L2272" i="5"/>
  <c r="F59" i="1"/>
  <c r="L2280" i="5"/>
  <c r="F51" i="1"/>
  <c r="L2288" i="5"/>
  <c r="F43" i="1"/>
  <c r="L2295" i="5"/>
  <c r="F35" i="1"/>
  <c r="L2303" i="5"/>
  <c r="F27" i="1"/>
  <c r="L2311" i="5"/>
  <c r="F19" i="1"/>
  <c r="L2319" i="5"/>
  <c r="F11" i="1"/>
  <c r="L2327" i="5"/>
  <c r="F3" i="1"/>
  <c r="L2335" i="5"/>
  <c r="F1755" i="1"/>
  <c r="L586" i="5"/>
  <c r="F1747" i="1"/>
  <c r="L594" i="5"/>
  <c r="F1739" i="1"/>
  <c r="L602" i="5"/>
  <c r="F1731" i="1"/>
  <c r="L610" i="5"/>
  <c r="F1723" i="1"/>
  <c r="L618" i="5"/>
  <c r="F1715" i="1"/>
  <c r="L626" i="5"/>
  <c r="F1707" i="1"/>
  <c r="L634" i="5"/>
  <c r="F1699" i="1"/>
  <c r="L642" i="5"/>
  <c r="F1691" i="1"/>
  <c r="L650" i="5"/>
  <c r="F1683" i="1"/>
  <c r="L658" i="5"/>
  <c r="F1675" i="1"/>
  <c r="L666" i="5"/>
  <c r="F1667" i="1"/>
  <c r="L674" i="5"/>
  <c r="F1659" i="1"/>
  <c r="L682" i="5"/>
  <c r="F1651" i="1"/>
  <c r="L690" i="5"/>
  <c r="F1643" i="1"/>
  <c r="L698" i="5"/>
  <c r="F1635" i="1"/>
  <c r="L706" i="5"/>
  <c r="F1627" i="1"/>
  <c r="L714" i="5"/>
  <c r="F1619" i="1"/>
  <c r="L722" i="5"/>
  <c r="F1611" i="1"/>
  <c r="L730" i="5"/>
  <c r="F1603" i="1"/>
  <c r="L738" i="5"/>
  <c r="F1595" i="1"/>
  <c r="L746" i="5"/>
  <c r="F1587" i="1"/>
  <c r="L754" i="5"/>
  <c r="F1579" i="1"/>
  <c r="L762" i="5"/>
  <c r="F1571" i="1"/>
  <c r="L770" i="5"/>
  <c r="F1563" i="1"/>
  <c r="L778" i="5"/>
  <c r="F1555" i="1"/>
  <c r="L786" i="5"/>
  <c r="F1547" i="1"/>
  <c r="L794" i="5"/>
  <c r="F1539" i="1"/>
  <c r="L802" i="5"/>
  <c r="F1531" i="1"/>
  <c r="L810" i="5"/>
  <c r="F1523" i="1"/>
  <c r="L818" i="5"/>
  <c r="F1515" i="1"/>
  <c r="L826" i="5"/>
  <c r="F1507" i="1"/>
  <c r="L834" i="5"/>
  <c r="F1499" i="1"/>
  <c r="L842" i="5"/>
  <c r="F1491" i="1"/>
  <c r="L850" i="5"/>
  <c r="F1483" i="1"/>
  <c r="L858" i="5"/>
  <c r="F1475" i="1"/>
  <c r="L866" i="5"/>
  <c r="F1467" i="1"/>
  <c r="L874" i="5"/>
  <c r="F1459" i="1"/>
  <c r="L882" i="5"/>
  <c r="F1451" i="1"/>
  <c r="L890" i="5"/>
  <c r="F1443" i="1"/>
  <c r="L898" i="5"/>
  <c r="F1435" i="1"/>
  <c r="L906" i="5"/>
  <c r="F1427" i="1"/>
  <c r="L914" i="5"/>
  <c r="F1419" i="1"/>
  <c r="L922" i="5"/>
  <c r="F1411" i="1"/>
  <c r="L930" i="5"/>
  <c r="F1403" i="1"/>
  <c r="L938" i="5"/>
  <c r="F1395" i="1"/>
  <c r="L946" i="5"/>
  <c r="F1387" i="1"/>
  <c r="L954" i="5"/>
  <c r="F1379" i="1"/>
  <c r="L962" i="5"/>
  <c r="F1371" i="1"/>
  <c r="L970" i="5"/>
  <c r="F1363" i="1"/>
  <c r="L978" i="5"/>
  <c r="F1355" i="1"/>
  <c r="L986" i="5"/>
  <c r="F1347" i="1"/>
  <c r="L994" i="5"/>
  <c r="F1339" i="1"/>
  <c r="L1002" i="5"/>
  <c r="F1331" i="1"/>
  <c r="L1010" i="5"/>
  <c r="F1323" i="1"/>
  <c r="L1018" i="5"/>
  <c r="F1315" i="1"/>
  <c r="L1026" i="5"/>
  <c r="F1307" i="1"/>
  <c r="L1034" i="5"/>
  <c r="F1299" i="1"/>
  <c r="L1042" i="5"/>
  <c r="F1291" i="1"/>
  <c r="L1050" i="5"/>
  <c r="F1283" i="1"/>
  <c r="L1058" i="5"/>
  <c r="F1275" i="1"/>
  <c r="L1066" i="5"/>
  <c r="F1267" i="1"/>
  <c r="L1074" i="5"/>
  <c r="F1259" i="1"/>
  <c r="L1082" i="5"/>
  <c r="F1251" i="1"/>
  <c r="L1090" i="5"/>
  <c r="F1243" i="1"/>
  <c r="L1098" i="5"/>
  <c r="F1235" i="1"/>
  <c r="L1106" i="5"/>
  <c r="F1227" i="1"/>
  <c r="L1114" i="5"/>
  <c r="F1219" i="1"/>
  <c r="L1122" i="5"/>
  <c r="F1211" i="1"/>
  <c r="L1130" i="5"/>
  <c r="F1203" i="1"/>
  <c r="L1138" i="5"/>
  <c r="F1195" i="1"/>
  <c r="L1146" i="5"/>
  <c r="F1187" i="1"/>
  <c r="L1154" i="5"/>
  <c r="F1179" i="1"/>
  <c r="L1162" i="5"/>
  <c r="F1171" i="1"/>
  <c r="L1170" i="5"/>
  <c r="F1163" i="1"/>
  <c r="L1178" i="5"/>
  <c r="F1155" i="1"/>
  <c r="L1186" i="5"/>
  <c r="F1147" i="1"/>
  <c r="L1194" i="5"/>
  <c r="F1139" i="1"/>
  <c r="L1202" i="5"/>
  <c r="F1131" i="1"/>
  <c r="L1210" i="5"/>
  <c r="F1123" i="1"/>
  <c r="L1218" i="5"/>
  <c r="F1115" i="1"/>
  <c r="L1226" i="5"/>
  <c r="F1107" i="1"/>
  <c r="L1234" i="5"/>
  <c r="F1099" i="1"/>
  <c r="L1242" i="5"/>
  <c r="F1091" i="1"/>
  <c r="L1250" i="5"/>
  <c r="F1083" i="1"/>
  <c r="L1258" i="5"/>
  <c r="F1075" i="1"/>
  <c r="L1266" i="5"/>
  <c r="F1067" i="1"/>
  <c r="L1274" i="5"/>
  <c r="F1059" i="1"/>
  <c r="L1282" i="5"/>
  <c r="F1050" i="1"/>
  <c r="L1291" i="5"/>
  <c r="F1042" i="1"/>
  <c r="L1299" i="5"/>
  <c r="F1034" i="1"/>
  <c r="L1307" i="5"/>
  <c r="F1026" i="1"/>
  <c r="L1315" i="5"/>
  <c r="F1018" i="1"/>
  <c r="L1323" i="5"/>
  <c r="F1010" i="1"/>
  <c r="L1331" i="5"/>
  <c r="F1002" i="1"/>
  <c r="L1339" i="5"/>
  <c r="F994" i="1"/>
  <c r="L1347" i="5"/>
  <c r="F986" i="1"/>
  <c r="L1355" i="5"/>
  <c r="F978" i="1"/>
  <c r="L1363" i="5"/>
  <c r="F970" i="1"/>
  <c r="L1371" i="5"/>
  <c r="F962" i="1"/>
  <c r="L1379" i="5"/>
  <c r="F954" i="1"/>
  <c r="L1387" i="5"/>
  <c r="F946" i="1"/>
  <c r="L1395" i="5"/>
  <c r="F938" i="1"/>
  <c r="L1403" i="5"/>
  <c r="F930" i="1"/>
  <c r="L1411" i="5"/>
  <c r="F922" i="1"/>
  <c r="L1419" i="5"/>
  <c r="F914" i="1"/>
  <c r="L1427" i="5"/>
  <c r="F906" i="1"/>
  <c r="L1435" i="5"/>
  <c r="F898" i="1"/>
  <c r="L1443" i="5"/>
  <c r="F890" i="1"/>
  <c r="L1451" i="5"/>
  <c r="F882" i="1"/>
  <c r="L1459" i="5"/>
  <c r="F874" i="1"/>
  <c r="L1467" i="5"/>
  <c r="F866" i="1"/>
  <c r="L1475" i="5"/>
  <c r="F858" i="1"/>
  <c r="L1483" i="5"/>
  <c r="F850" i="1"/>
  <c r="L1491" i="5"/>
  <c r="F842" i="1"/>
  <c r="L1499" i="5"/>
  <c r="F834" i="1"/>
  <c r="L1507" i="5"/>
  <c r="F826" i="1"/>
  <c r="L1515" i="5"/>
  <c r="F818" i="1"/>
  <c r="L1523" i="5"/>
  <c r="F810" i="1"/>
  <c r="L1531" i="5"/>
  <c r="F802" i="1"/>
  <c r="L1539" i="5"/>
  <c r="F794" i="1"/>
  <c r="L1547" i="5"/>
  <c r="F786" i="1"/>
  <c r="L1555" i="5"/>
  <c r="F778" i="1"/>
  <c r="L1563" i="5"/>
  <c r="F770" i="1"/>
  <c r="L1571" i="5"/>
  <c r="F762" i="1"/>
  <c r="L1579" i="5"/>
  <c r="F754" i="1"/>
  <c r="L1587" i="5"/>
  <c r="F746" i="1"/>
  <c r="L1595" i="5"/>
  <c r="F738" i="1"/>
  <c r="L1603" i="5"/>
  <c r="F730" i="1"/>
  <c r="L1610" i="5"/>
  <c r="F722" i="1"/>
  <c r="L1618" i="5"/>
  <c r="F714" i="1"/>
  <c r="L1626" i="5"/>
  <c r="F706" i="1"/>
  <c r="L1634" i="5"/>
  <c r="F698" i="1"/>
  <c r="L1642" i="5"/>
  <c r="F690" i="1"/>
  <c r="L1650" i="5"/>
  <c r="F682" i="1"/>
  <c r="L1658" i="5"/>
  <c r="F674" i="1"/>
  <c r="L1666" i="5"/>
  <c r="F666" i="1"/>
  <c r="L1674" i="5"/>
  <c r="F658" i="1"/>
  <c r="L1682" i="5"/>
  <c r="F650" i="1"/>
  <c r="L1690" i="5"/>
  <c r="F642" i="1"/>
  <c r="L1698" i="5"/>
  <c r="F634" i="1"/>
  <c r="L1706" i="5"/>
  <c r="F626" i="1"/>
  <c r="L1714" i="5"/>
  <c r="F618" i="1"/>
  <c r="L1722" i="5"/>
  <c r="F610" i="1"/>
  <c r="L1730" i="5"/>
  <c r="F602" i="1"/>
  <c r="L1738" i="5"/>
  <c r="F594" i="1"/>
  <c r="L1746" i="5"/>
  <c r="F586" i="1"/>
  <c r="L1754" i="5"/>
  <c r="F578" i="1"/>
  <c r="L1762" i="5"/>
  <c r="F570" i="1"/>
  <c r="L1770" i="5"/>
  <c r="F562" i="1"/>
  <c r="L1778" i="5"/>
  <c r="F554" i="1"/>
  <c r="L1786" i="5"/>
  <c r="F546" i="1"/>
  <c r="L1794" i="5"/>
  <c r="F538" i="1"/>
  <c r="L1802" i="5"/>
  <c r="F530" i="1"/>
  <c r="L1810" i="5"/>
  <c r="F522" i="1"/>
  <c r="L1818" i="5"/>
  <c r="F514" i="1"/>
  <c r="L1826" i="5"/>
  <c r="F506" i="1"/>
  <c r="L1834" i="5"/>
  <c r="F498" i="1"/>
  <c r="L1842" i="5"/>
  <c r="F490" i="1"/>
  <c r="L1850" i="5"/>
  <c r="F482" i="1"/>
  <c r="L1858" i="5"/>
  <c r="F474" i="1"/>
  <c r="L1866" i="5"/>
  <c r="F466" i="1"/>
  <c r="L1874" i="5"/>
  <c r="F458" i="1"/>
  <c r="L1882" i="5"/>
  <c r="F450" i="1"/>
  <c r="L1890" i="5"/>
  <c r="F442" i="1"/>
  <c r="L1898" i="5"/>
  <c r="F434" i="1"/>
  <c r="L1906" i="5"/>
  <c r="F426" i="1"/>
  <c r="L1914" i="5"/>
  <c r="F418" i="1"/>
  <c r="L1922" i="5"/>
  <c r="F410" i="1"/>
  <c r="L1930" i="5"/>
  <c r="F402" i="1"/>
  <c r="L1938" i="5"/>
  <c r="F394" i="1"/>
  <c r="L1946" i="5"/>
  <c r="F386" i="1"/>
  <c r="L1954" i="5"/>
  <c r="F378" i="1"/>
  <c r="L1962" i="5"/>
  <c r="F370" i="1"/>
  <c r="L1970" i="5"/>
  <c r="F362" i="1"/>
  <c r="L1978" i="5"/>
  <c r="F354" i="1"/>
  <c r="L1986" i="5"/>
  <c r="F346" i="1"/>
  <c r="L1994" i="5"/>
  <c r="F338" i="1"/>
  <c r="L2002" i="5"/>
  <c r="F330" i="1"/>
  <c r="L2010" i="5"/>
  <c r="F322" i="1"/>
  <c r="L2018" i="5"/>
  <c r="F314" i="1"/>
  <c r="L2026" i="5"/>
  <c r="F306" i="1"/>
  <c r="L2034" i="5"/>
  <c r="F298" i="1"/>
  <c r="L2042" i="5"/>
  <c r="F290" i="1"/>
  <c r="L2049" i="5"/>
  <c r="F282" i="1"/>
  <c r="L2057" i="5"/>
  <c r="F274" i="1"/>
  <c r="L2065" i="5"/>
  <c r="F266" i="1"/>
  <c r="L2073" i="5"/>
  <c r="F258" i="1"/>
  <c r="L2081" i="5"/>
  <c r="F250" i="1"/>
  <c r="L2089" i="5"/>
  <c r="F242" i="1"/>
  <c r="L2097" i="5"/>
  <c r="F234" i="1"/>
  <c r="L2105" i="5"/>
  <c r="F226" i="1"/>
  <c r="L2113" i="5"/>
  <c r="F218" i="1"/>
  <c r="L2121" i="5"/>
  <c r="F210" i="1"/>
  <c r="L2129" i="5"/>
  <c r="F202" i="1"/>
  <c r="L2137" i="5"/>
  <c r="F194" i="1"/>
  <c r="L2145" i="5"/>
  <c r="F186" i="1"/>
  <c r="L2153" i="5"/>
  <c r="F178" i="1"/>
  <c r="L2161" i="5"/>
  <c r="F170" i="1"/>
  <c r="L2169" i="5"/>
  <c r="F162" i="1"/>
  <c r="L2177" i="5"/>
  <c r="F154" i="1"/>
  <c r="L2185" i="5"/>
  <c r="F146" i="1"/>
  <c r="L2193" i="5"/>
  <c r="F138" i="1"/>
  <c r="L2201" i="5"/>
  <c r="F130" i="1"/>
  <c r="L2209" i="5"/>
  <c r="F122" i="1"/>
  <c r="L2217" i="5"/>
  <c r="F114" i="1"/>
  <c r="L2225" i="5"/>
  <c r="F106" i="1"/>
  <c r="L2233" i="5"/>
  <c r="F98" i="1"/>
  <c r="L2241" i="5"/>
  <c r="F90" i="1"/>
  <c r="L2249" i="5"/>
  <c r="F82" i="1"/>
  <c r="L2257" i="5"/>
  <c r="F74" i="1"/>
  <c r="L2265" i="5"/>
  <c r="F66" i="1"/>
  <c r="L2273" i="5"/>
  <c r="F58" i="1"/>
  <c r="L2281" i="5"/>
  <c r="F50" i="1"/>
  <c r="L2289" i="5"/>
  <c r="F42" i="1"/>
  <c r="L2296" i="5"/>
  <c r="F34" i="1"/>
  <c r="L2304" i="5"/>
  <c r="F26" i="1"/>
  <c r="L2312" i="5"/>
  <c r="F18" i="1"/>
  <c r="L2320" i="5"/>
  <c r="F10" i="1"/>
  <c r="L2328" i="5"/>
  <c r="F2233" i="1"/>
  <c r="L113" i="5"/>
  <c r="F2225" i="1"/>
  <c r="L121" i="5"/>
  <c r="F2217" i="1"/>
  <c r="L129" i="5"/>
  <c r="F2209" i="1"/>
  <c r="L137" i="5"/>
  <c r="F2201" i="1"/>
  <c r="L144" i="5"/>
  <c r="F2193" i="1"/>
  <c r="L152" i="5"/>
  <c r="F2185" i="1"/>
  <c r="L160" i="5"/>
  <c r="F2177" i="1"/>
  <c r="L168" i="5"/>
  <c r="F2169" i="1"/>
  <c r="L176" i="5"/>
  <c r="F2161" i="1"/>
  <c r="L184" i="5"/>
  <c r="F2153" i="1"/>
  <c r="L191" i="5"/>
  <c r="F2145" i="1"/>
  <c r="L199" i="5"/>
  <c r="F2137" i="1"/>
  <c r="L207" i="5"/>
  <c r="F2129" i="1"/>
  <c r="L214" i="5"/>
  <c r="F2121" i="1"/>
  <c r="L222" i="5"/>
  <c r="F2113" i="1"/>
  <c r="L230" i="5"/>
  <c r="F2105" i="1"/>
  <c r="L238" i="5"/>
  <c r="F2097" i="1"/>
  <c r="L245" i="5"/>
  <c r="F2089" i="1"/>
  <c r="L253" i="5"/>
  <c r="F2081" i="1"/>
  <c r="L261" i="5"/>
  <c r="F2073" i="1"/>
  <c r="L269" i="5"/>
  <c r="F2065" i="1"/>
  <c r="L277" i="5"/>
  <c r="F2057" i="1"/>
  <c r="L285" i="5"/>
  <c r="F2049" i="1"/>
  <c r="L293" i="5"/>
  <c r="F2041" i="1"/>
  <c r="L301" i="5"/>
  <c r="F2033" i="1"/>
  <c r="L309" i="5"/>
  <c r="F2025" i="1"/>
  <c r="L317" i="5"/>
  <c r="F2017" i="1"/>
  <c r="L325" i="5"/>
  <c r="F2009" i="1"/>
  <c r="L333" i="5"/>
  <c r="F2001" i="1"/>
  <c r="L341" i="5"/>
  <c r="F1993" i="1"/>
  <c r="L349" i="5"/>
  <c r="F1985" i="1"/>
  <c r="L357" i="5"/>
  <c r="F1977" i="1"/>
  <c r="L365" i="5"/>
  <c r="F1969" i="1"/>
  <c r="L373" i="5"/>
  <c r="F1961" i="1"/>
  <c r="L381" i="5"/>
  <c r="F1953" i="1"/>
  <c r="L389" i="5"/>
  <c r="F1945" i="1"/>
  <c r="L397" i="5"/>
  <c r="F1937" i="1"/>
  <c r="L405" i="5"/>
  <c r="F1929" i="1"/>
  <c r="L413" i="5"/>
  <c r="F1921" i="1"/>
  <c r="L421" i="5"/>
  <c r="F1913" i="1"/>
  <c r="L429" i="5"/>
  <c r="F1905" i="1"/>
  <c r="L437" i="5"/>
  <c r="F1897" i="1"/>
  <c r="L445" i="5"/>
  <c r="F1889" i="1"/>
  <c r="L453" i="5"/>
  <c r="F1881" i="1"/>
  <c r="L461" i="5"/>
  <c r="F1873" i="1"/>
  <c r="L469" i="5"/>
  <c r="F1857" i="1"/>
  <c r="L484" i="5"/>
  <c r="F1849" i="1"/>
  <c r="L492" i="5"/>
  <c r="F1841" i="1"/>
  <c r="L500" i="5"/>
  <c r="F1833" i="1"/>
  <c r="L508" i="5"/>
  <c r="F1825" i="1"/>
  <c r="L516" i="5"/>
  <c r="F1817" i="1"/>
  <c r="L524" i="5"/>
  <c r="F1809" i="1"/>
  <c r="L532" i="5"/>
  <c r="F1801" i="1"/>
  <c r="L540" i="5"/>
  <c r="F1793" i="1"/>
  <c r="L548" i="5"/>
  <c r="F1785" i="1"/>
  <c r="L556" i="5"/>
  <c r="F1777" i="1"/>
  <c r="L564" i="5"/>
  <c r="F1769" i="1"/>
  <c r="L572" i="5"/>
  <c r="F1761" i="1"/>
  <c r="L580" i="5"/>
  <c r="F1753" i="1"/>
  <c r="L588" i="5"/>
  <c r="F1745" i="1"/>
  <c r="L596" i="5"/>
  <c r="F1737" i="1"/>
  <c r="L604" i="5"/>
  <c r="F1729" i="1"/>
  <c r="L612" i="5"/>
  <c r="F1721" i="1"/>
  <c r="L620" i="5"/>
  <c r="F1713" i="1"/>
  <c r="L628" i="5"/>
  <c r="F1705" i="1"/>
  <c r="L636" i="5"/>
  <c r="F1697" i="1"/>
  <c r="L644" i="5"/>
  <c r="F1689" i="1"/>
  <c r="L652" i="5"/>
  <c r="F1681" i="1"/>
  <c r="L660" i="5"/>
  <c r="F1673" i="1"/>
  <c r="L668" i="5"/>
  <c r="F1665" i="1"/>
  <c r="L676" i="5"/>
  <c r="F1657" i="1"/>
  <c r="L684" i="5"/>
  <c r="F1649" i="1"/>
  <c r="L692" i="5"/>
  <c r="F1641" i="1"/>
  <c r="L700" i="5"/>
  <c r="F1633" i="1"/>
  <c r="L708" i="5"/>
  <c r="F1625" i="1"/>
  <c r="L716" i="5"/>
  <c r="F1617" i="1"/>
  <c r="L724" i="5"/>
  <c r="F1609" i="1"/>
  <c r="L732" i="5"/>
  <c r="F1601" i="1"/>
  <c r="L740" i="5"/>
  <c r="F1593" i="1"/>
  <c r="L748" i="5"/>
  <c r="F1585" i="1"/>
  <c r="L756" i="5"/>
  <c r="F1577" i="1"/>
  <c r="L764" i="5"/>
  <c r="F1569" i="1"/>
  <c r="L772" i="5"/>
  <c r="F1561" i="1"/>
  <c r="L780" i="5"/>
  <c r="F1553" i="1"/>
  <c r="L788" i="5"/>
  <c r="F1545" i="1"/>
  <c r="L796" i="5"/>
  <c r="F1537" i="1"/>
  <c r="L804" i="5"/>
  <c r="F1529" i="1"/>
  <c r="L812" i="5"/>
  <c r="F1521" i="1"/>
  <c r="L820" i="5"/>
  <c r="F1513" i="1"/>
  <c r="L828" i="5"/>
  <c r="F1505" i="1"/>
  <c r="L836" i="5"/>
  <c r="F1497" i="1"/>
  <c r="L844" i="5"/>
  <c r="F1489" i="1"/>
  <c r="L852" i="5"/>
  <c r="F1481" i="1"/>
  <c r="L860" i="5"/>
  <c r="F1473" i="1"/>
  <c r="L868" i="5"/>
  <c r="F1465" i="1"/>
  <c r="L876" i="5"/>
  <c r="F1457" i="1"/>
  <c r="L884" i="5"/>
  <c r="F1449" i="1"/>
  <c r="L892" i="5"/>
  <c r="F1441" i="1"/>
  <c r="L900" i="5"/>
  <c r="F1433" i="1"/>
  <c r="L908" i="5"/>
  <c r="F1425" i="1"/>
  <c r="L916" i="5"/>
  <c r="F1417" i="1"/>
  <c r="L924" i="5"/>
  <c r="F1409" i="1"/>
  <c r="L932" i="5"/>
  <c r="F1401" i="1"/>
  <c r="L940" i="5"/>
  <c r="F1393" i="1"/>
  <c r="L948" i="5"/>
  <c r="F1385" i="1"/>
  <c r="L956" i="5"/>
  <c r="F1377" i="1"/>
  <c r="L964" i="5"/>
  <c r="F1369" i="1"/>
  <c r="L972" i="5"/>
  <c r="F1361" i="1"/>
  <c r="L980" i="5"/>
  <c r="F1353" i="1"/>
  <c r="L988" i="5"/>
  <c r="F1345" i="1"/>
  <c r="L996" i="5"/>
  <c r="F1337" i="1"/>
  <c r="L1004" i="5"/>
  <c r="F1329" i="1"/>
  <c r="L1012" i="5"/>
  <c r="F1321" i="1"/>
  <c r="L1020" i="5"/>
  <c r="F1313" i="1"/>
  <c r="L1028" i="5"/>
  <c r="F1305" i="1"/>
  <c r="L1036" i="5"/>
  <c r="F1297" i="1"/>
  <c r="L1044" i="5"/>
  <c r="F1289" i="1"/>
  <c r="L1052" i="5"/>
  <c r="F1281" i="1"/>
  <c r="L1060" i="5"/>
  <c r="F1273" i="1"/>
  <c r="L1068" i="5"/>
  <c r="F1265" i="1"/>
  <c r="L1076" i="5"/>
  <c r="F1257" i="1"/>
  <c r="L1084" i="5"/>
  <c r="F1249" i="1"/>
  <c r="L1092" i="5"/>
  <c r="F1241" i="1"/>
  <c r="L1100" i="5"/>
  <c r="F1233" i="1"/>
  <c r="L1108" i="5"/>
  <c r="F1225" i="1"/>
  <c r="L1116" i="5"/>
  <c r="F1217" i="1"/>
  <c r="L1124" i="5"/>
  <c r="F1209" i="1"/>
  <c r="L1132" i="5"/>
  <c r="F1201" i="1"/>
  <c r="L1140" i="5"/>
  <c r="F1193" i="1"/>
  <c r="L1148" i="5"/>
  <c r="F1185" i="1"/>
  <c r="L1156" i="5"/>
  <c r="F1177" i="1"/>
  <c r="L1164" i="5"/>
  <c r="F1169" i="1"/>
  <c r="L1172" i="5"/>
  <c r="F1161" i="1"/>
  <c r="L1180" i="5"/>
  <c r="F1153" i="1"/>
  <c r="L1188" i="5"/>
  <c r="F1145" i="1"/>
  <c r="L1196" i="5"/>
  <c r="F1137" i="1"/>
  <c r="L1204" i="5"/>
  <c r="F1129" i="1"/>
  <c r="L1212" i="5"/>
  <c r="F1121" i="1"/>
  <c r="L1220" i="5"/>
  <c r="F1113" i="1"/>
  <c r="L1228" i="5"/>
  <c r="F1105" i="1"/>
  <c r="L1236" i="5"/>
  <c r="F1097" i="1"/>
  <c r="L1244" i="5"/>
  <c r="F1089" i="1"/>
  <c r="L1252" i="5"/>
  <c r="F1081" i="1"/>
  <c r="L1260" i="5"/>
  <c r="F1073" i="1"/>
  <c r="L1268" i="5"/>
  <c r="F1065" i="1"/>
  <c r="L1276" i="5"/>
  <c r="F1057" i="1"/>
  <c r="L1284" i="5"/>
  <c r="F1048" i="1"/>
  <c r="L1293" i="5"/>
  <c r="F1040" i="1"/>
  <c r="L1301" i="5"/>
  <c r="F1032" i="1"/>
  <c r="L1309" i="5"/>
  <c r="F1024" i="1"/>
  <c r="L1317" i="5"/>
  <c r="F1016" i="1"/>
  <c r="L1325" i="5"/>
  <c r="F1008" i="1"/>
  <c r="L1333" i="5"/>
  <c r="F1000" i="1"/>
  <c r="L1341" i="5"/>
  <c r="F992" i="1"/>
  <c r="L1349" i="5"/>
  <c r="F984" i="1"/>
  <c r="L1357" i="5"/>
  <c r="F976" i="1"/>
  <c r="L1365" i="5"/>
  <c r="F968" i="1"/>
  <c r="L1373" i="5"/>
  <c r="F960" i="1"/>
  <c r="L1381" i="5"/>
  <c r="F952" i="1"/>
  <c r="L1389" i="5"/>
  <c r="F944" i="1"/>
  <c r="L1397" i="5"/>
  <c r="F936" i="1"/>
  <c r="L1405" i="5"/>
  <c r="F928" i="1"/>
  <c r="L1413" i="5"/>
  <c r="F920" i="1"/>
  <c r="L1421" i="5"/>
  <c r="F912" i="1"/>
  <c r="L1429" i="5"/>
  <c r="F904" i="1"/>
  <c r="L1437" i="5"/>
  <c r="F896" i="1"/>
  <c r="L1445" i="5"/>
  <c r="F888" i="1"/>
  <c r="L1453" i="5"/>
  <c r="F880" i="1"/>
  <c r="L1461" i="5"/>
  <c r="F872" i="1"/>
  <c r="L1469" i="5"/>
  <c r="F864" i="1"/>
  <c r="L1477" i="5"/>
  <c r="F856" i="1"/>
  <c r="L1485" i="5"/>
  <c r="F848" i="1"/>
  <c r="L1493" i="5"/>
  <c r="F840" i="1"/>
  <c r="L1501" i="5"/>
  <c r="F832" i="1"/>
  <c r="L1509" i="5"/>
  <c r="F824" i="1"/>
  <c r="L1517" i="5"/>
  <c r="F816" i="1"/>
  <c r="L1525" i="5"/>
  <c r="F808" i="1"/>
  <c r="L1533" i="5"/>
  <c r="F800" i="1"/>
  <c r="L1541" i="5"/>
  <c r="F792" i="1"/>
  <c r="L1549" i="5"/>
  <c r="F784" i="1"/>
  <c r="L1557" i="5"/>
  <c r="F776" i="1"/>
  <c r="L1565" i="5"/>
  <c r="F768" i="1"/>
  <c r="L1573" i="5"/>
  <c r="F760" i="1"/>
  <c r="L1581" i="5"/>
  <c r="F752" i="1"/>
  <c r="L1589" i="5"/>
  <c r="F744" i="1"/>
  <c r="L1597" i="5"/>
  <c r="F736" i="1"/>
  <c r="L1605" i="5"/>
  <c r="F728" i="1"/>
  <c r="L1612" i="5"/>
  <c r="F720" i="1"/>
  <c r="L1620" i="5"/>
  <c r="F712" i="1"/>
  <c r="L1628" i="5"/>
  <c r="F704" i="1"/>
  <c r="L1636" i="5"/>
  <c r="F696" i="1"/>
  <c r="L1644" i="5"/>
  <c r="F688" i="1"/>
  <c r="L1652" i="5"/>
  <c r="F680" i="1"/>
  <c r="L1660" i="5"/>
  <c r="F672" i="1"/>
  <c r="L1668" i="5"/>
  <c r="F664" i="1"/>
  <c r="L1676" i="5"/>
  <c r="F656" i="1"/>
  <c r="L1684" i="5"/>
  <c r="F648" i="1"/>
  <c r="L1692" i="5"/>
  <c r="F640" i="1"/>
  <c r="L1700" i="5"/>
  <c r="F632" i="1"/>
  <c r="L1708" i="5"/>
  <c r="F624" i="1"/>
  <c r="L1716" i="5"/>
  <c r="F616" i="1"/>
  <c r="L1724" i="5"/>
  <c r="F608" i="1"/>
  <c r="L1732" i="5"/>
  <c r="F600" i="1"/>
  <c r="L1740" i="5"/>
  <c r="F592" i="1"/>
  <c r="L1748" i="5"/>
  <c r="F584" i="1"/>
  <c r="L1756" i="5"/>
  <c r="F576" i="1"/>
  <c r="L1764" i="5"/>
  <c r="F568" i="1"/>
  <c r="L1772" i="5"/>
  <c r="F560" i="1"/>
  <c r="L1780" i="5"/>
  <c r="F552" i="1"/>
  <c r="L1788" i="5"/>
  <c r="F544" i="1"/>
  <c r="L1796" i="5"/>
  <c r="F536" i="1"/>
  <c r="L1804" i="5"/>
  <c r="F528" i="1"/>
  <c r="L1812" i="5"/>
  <c r="F520" i="1"/>
  <c r="L1820" i="5"/>
  <c r="F512" i="1"/>
  <c r="L1828" i="5"/>
  <c r="F504" i="1"/>
  <c r="L1836" i="5"/>
  <c r="F496" i="1"/>
  <c r="L1844" i="5"/>
  <c r="F488" i="1"/>
  <c r="L1852" i="5"/>
  <c r="F480" i="1"/>
  <c r="L1860" i="5"/>
  <c r="F472" i="1"/>
  <c r="L1868" i="5"/>
  <c r="F464" i="1"/>
  <c r="L1876" i="5"/>
  <c r="F456" i="1"/>
  <c r="L1884" i="5"/>
  <c r="F448" i="1"/>
  <c r="L1892" i="5"/>
  <c r="F440" i="1"/>
  <c r="L1900" i="5"/>
  <c r="F432" i="1"/>
  <c r="L1908" i="5"/>
  <c r="F424" i="1"/>
  <c r="L1916" i="5"/>
  <c r="F416" i="1"/>
  <c r="L1924" i="5"/>
  <c r="F408" i="1"/>
  <c r="L1932" i="5"/>
  <c r="F400" i="1"/>
  <c r="L1940" i="5"/>
  <c r="F392" i="1"/>
  <c r="L1948" i="5"/>
  <c r="F384" i="1"/>
  <c r="L1956" i="5"/>
  <c r="F376" i="1"/>
  <c r="L1964" i="5"/>
  <c r="F368" i="1"/>
  <c r="L1972" i="5"/>
  <c r="F360" i="1"/>
  <c r="L1980" i="5"/>
  <c r="F352" i="1"/>
  <c r="L1988" i="5"/>
  <c r="F344" i="1"/>
  <c r="L1996" i="5"/>
  <c r="F336" i="1"/>
  <c r="L2004" i="5"/>
  <c r="F328" i="1"/>
  <c r="L2012" i="5"/>
  <c r="F320" i="1"/>
  <c r="L2020" i="5"/>
  <c r="F312" i="1"/>
  <c r="L2028" i="5"/>
  <c r="F304" i="1"/>
  <c r="L2036" i="5"/>
  <c r="F288" i="1"/>
  <c r="L2051" i="5"/>
  <c r="F280" i="1"/>
  <c r="L2059" i="5"/>
  <c r="F272" i="1"/>
  <c r="L2067" i="5"/>
  <c r="F264" i="1"/>
  <c r="L2075" i="5"/>
  <c r="F256" i="1"/>
  <c r="L2083" i="5"/>
  <c r="F248" i="1"/>
  <c r="L2091" i="5"/>
  <c r="F240" i="1"/>
  <c r="L2099" i="5"/>
  <c r="F232" i="1"/>
  <c r="L2107" i="5"/>
  <c r="F224" i="1"/>
  <c r="L2115" i="5"/>
  <c r="F216" i="1"/>
  <c r="L2123" i="5"/>
  <c r="F208" i="1"/>
  <c r="L2131" i="5"/>
  <c r="F200" i="1"/>
  <c r="L2139" i="5"/>
  <c r="F192" i="1"/>
  <c r="L2147" i="5"/>
  <c r="F184" i="1"/>
  <c r="L2155" i="5"/>
  <c r="F176" i="1"/>
  <c r="L2163" i="5"/>
  <c r="F168" i="1"/>
  <c r="L2171" i="5"/>
  <c r="F160" i="1"/>
  <c r="L2179" i="5"/>
  <c r="F152" i="1"/>
  <c r="L2187" i="5"/>
  <c r="F144" i="1"/>
  <c r="L2195" i="5"/>
  <c r="F136" i="1"/>
  <c r="L2203" i="5"/>
  <c r="F128" i="1"/>
  <c r="L2211" i="5"/>
  <c r="F120" i="1"/>
  <c r="L2219" i="5"/>
  <c r="F112" i="1"/>
  <c r="L2227" i="5"/>
  <c r="F104" i="1"/>
  <c r="L2235" i="5"/>
  <c r="F96" i="1"/>
  <c r="L2243" i="5"/>
  <c r="F88" i="1"/>
  <c r="L2251" i="5"/>
  <c r="F80" i="1"/>
  <c r="L2259" i="5"/>
  <c r="F72" i="1"/>
  <c r="L2267" i="5"/>
  <c r="F64" i="1"/>
  <c r="L2275" i="5"/>
  <c r="F56" i="1"/>
  <c r="L2283" i="5"/>
  <c r="F48" i="1"/>
  <c r="L2291" i="5"/>
  <c r="F40" i="1"/>
  <c r="L2298" i="5"/>
  <c r="F32" i="1"/>
  <c r="L2306" i="5"/>
  <c r="F24" i="1"/>
  <c r="L2314" i="5"/>
  <c r="F16" i="1"/>
  <c r="L2322" i="5"/>
  <c r="F8" i="1"/>
  <c r="L2330" i="5"/>
  <c r="F1051" i="1"/>
  <c r="D137" i="4"/>
  <c r="D139" i="4"/>
  <c r="D138" i="4"/>
  <c r="Q2336" i="5"/>
  <c r="D100" i="4"/>
  <c r="D104" i="4"/>
  <c r="N2310" i="5" l="1"/>
  <c r="N1672" i="5"/>
  <c r="N880" i="5"/>
  <c r="N2247" i="5"/>
  <c r="N1608" i="5"/>
  <c r="N816" i="5"/>
  <c r="N2183" i="5"/>
  <c r="N1545" i="5"/>
  <c r="N599" i="5"/>
  <c r="N2055" i="5"/>
  <c r="N1481" i="5"/>
  <c r="N68" i="5"/>
  <c r="N1992" i="5"/>
  <c r="N1417" i="5"/>
  <c r="N1078" i="5"/>
  <c r="N1864" i="5"/>
  <c r="N1296" i="5"/>
  <c r="N566" i="5"/>
  <c r="N1800" i="5"/>
  <c r="N1232" i="5"/>
  <c r="N1588" i="5"/>
  <c r="N1736" i="5"/>
  <c r="N1104" i="5"/>
  <c r="N213" i="5"/>
  <c r="Q2259" i="5"/>
  <c r="N2259" i="5"/>
  <c r="Q1996" i="5"/>
  <c r="N1996" i="5"/>
  <c r="Q1740" i="5"/>
  <c r="N1740" i="5"/>
  <c r="Q1517" i="5"/>
  <c r="N1517" i="5"/>
  <c r="Q1260" i="5"/>
  <c r="N1260" i="5"/>
  <c r="Q1004" i="5"/>
  <c r="N1004" i="5"/>
  <c r="Q748" i="5"/>
  <c r="N748" i="5"/>
  <c r="Q492" i="5"/>
  <c r="N492" i="5"/>
  <c r="Q230" i="5"/>
  <c r="N230" i="5"/>
  <c r="Q2201" i="5"/>
  <c r="N2201" i="5"/>
  <c r="Q2042" i="5"/>
  <c r="N2042" i="5"/>
  <c r="Q1754" i="5"/>
  <c r="N1754" i="5"/>
  <c r="Q1531" i="5"/>
  <c r="N1531" i="5"/>
  <c r="Q1307" i="5"/>
  <c r="N1307" i="5"/>
  <c r="Q1082" i="5"/>
  <c r="N1082" i="5"/>
  <c r="Q890" i="5"/>
  <c r="N890" i="5"/>
  <c r="Q666" i="5"/>
  <c r="N666" i="5"/>
  <c r="Q2200" i="5"/>
  <c r="N2200" i="5"/>
  <c r="Q1977" i="5"/>
  <c r="N1977" i="5"/>
  <c r="Q1753" i="5"/>
  <c r="N1753" i="5"/>
  <c r="Q1530" i="5"/>
  <c r="N1530" i="5"/>
  <c r="Q1306" i="5"/>
  <c r="N1306" i="5"/>
  <c r="Q2182" i="5"/>
  <c r="N2182" i="5"/>
  <c r="Q1991" i="5"/>
  <c r="N1991" i="5"/>
  <c r="Q1767" i="5"/>
  <c r="N1767" i="5"/>
  <c r="Q1568" i="5"/>
  <c r="N1568" i="5"/>
  <c r="Q2292" i="5"/>
  <c r="N2292" i="5"/>
  <c r="Q1942" i="5"/>
  <c r="N1942" i="5"/>
  <c r="Q2314" i="5"/>
  <c r="N2314" i="5"/>
  <c r="Q2123" i="5"/>
  <c r="N2123" i="5"/>
  <c r="Q1988" i="5"/>
  <c r="N1988" i="5"/>
  <c r="Q1860" i="5"/>
  <c r="N1860" i="5"/>
  <c r="Q1732" i="5"/>
  <c r="N1732" i="5"/>
  <c r="Q1668" i="5"/>
  <c r="N1668" i="5"/>
  <c r="Q1605" i="5"/>
  <c r="N1605" i="5"/>
  <c r="Q1541" i="5"/>
  <c r="N1541" i="5"/>
  <c r="Q1477" i="5"/>
  <c r="N1477" i="5"/>
  <c r="Q1413" i="5"/>
  <c r="N1413" i="5"/>
  <c r="Q1349" i="5"/>
  <c r="N1349" i="5"/>
  <c r="Q1284" i="5"/>
  <c r="N1284" i="5"/>
  <c r="Q1220" i="5"/>
  <c r="N1220" i="5"/>
  <c r="Q1156" i="5"/>
  <c r="N1156" i="5"/>
  <c r="Q1092" i="5"/>
  <c r="N1092" i="5"/>
  <c r="Q1028" i="5"/>
  <c r="N1028" i="5"/>
  <c r="Q964" i="5"/>
  <c r="N964" i="5"/>
  <c r="Q900" i="5"/>
  <c r="N900" i="5"/>
  <c r="Q836" i="5"/>
  <c r="N836" i="5"/>
  <c r="Q772" i="5"/>
  <c r="N772" i="5"/>
  <c r="Q676" i="5"/>
  <c r="N676" i="5"/>
  <c r="Q612" i="5"/>
  <c r="N612" i="5"/>
  <c r="Q548" i="5"/>
  <c r="N548" i="5"/>
  <c r="Q484" i="5"/>
  <c r="N484" i="5"/>
  <c r="Q413" i="5"/>
  <c r="N413" i="5"/>
  <c r="Q349" i="5"/>
  <c r="N349" i="5"/>
  <c r="Q285" i="5"/>
  <c r="N285" i="5"/>
  <c r="Q222" i="5"/>
  <c r="N222" i="5"/>
  <c r="Q160" i="5"/>
  <c r="N160" i="5"/>
  <c r="Q2320" i="5"/>
  <c r="N2320" i="5"/>
  <c r="Q2257" i="5"/>
  <c r="N2257" i="5"/>
  <c r="Q2193" i="5"/>
  <c r="N2193" i="5"/>
  <c r="Q2097" i="5"/>
  <c r="N2097" i="5"/>
  <c r="Q2034" i="5"/>
  <c r="N2034" i="5"/>
  <c r="Q1970" i="5"/>
  <c r="N1970" i="5"/>
  <c r="Q1906" i="5"/>
  <c r="N1906" i="5"/>
  <c r="Q1842" i="5"/>
  <c r="N1842" i="5"/>
  <c r="Q1778" i="5"/>
  <c r="N1778" i="5"/>
  <c r="Q1714" i="5"/>
  <c r="N1714" i="5"/>
  <c r="Q1650" i="5"/>
  <c r="N1650" i="5"/>
  <c r="Q1587" i="5"/>
  <c r="N1587" i="5"/>
  <c r="Q1523" i="5"/>
  <c r="N1523" i="5"/>
  <c r="Q1491" i="5"/>
  <c r="N1491" i="5"/>
  <c r="Q1427" i="5"/>
  <c r="N1427" i="5"/>
  <c r="Q1363" i="5"/>
  <c r="N1363" i="5"/>
  <c r="Q1299" i="5"/>
  <c r="N1299" i="5"/>
  <c r="Q1234" i="5"/>
  <c r="N1234" i="5"/>
  <c r="Q1170" i="5"/>
  <c r="N1170" i="5"/>
  <c r="Q1106" i="5"/>
  <c r="N1106" i="5"/>
  <c r="Q1042" i="5"/>
  <c r="N1042" i="5"/>
  <c r="Q978" i="5"/>
  <c r="N978" i="5"/>
  <c r="Q914" i="5"/>
  <c r="N914" i="5"/>
  <c r="Q850" i="5"/>
  <c r="N850" i="5"/>
  <c r="Q786" i="5"/>
  <c r="N786" i="5"/>
  <c r="Q722" i="5"/>
  <c r="N722" i="5"/>
  <c r="Q658" i="5"/>
  <c r="N658" i="5"/>
  <c r="Q594" i="5"/>
  <c r="N594" i="5"/>
  <c r="Q2288" i="5"/>
  <c r="N2288" i="5"/>
  <c r="Q2224" i="5"/>
  <c r="N2224" i="5"/>
  <c r="Q2160" i="5"/>
  <c r="N2160" i="5"/>
  <c r="Q2096" i="5"/>
  <c r="N2096" i="5"/>
  <c r="Q2033" i="5"/>
  <c r="N2033" i="5"/>
  <c r="Q1969" i="5"/>
  <c r="N1969" i="5"/>
  <c r="Q1905" i="5"/>
  <c r="N1905" i="5"/>
  <c r="Q1841" i="5"/>
  <c r="N1841" i="5"/>
  <c r="Q1777" i="5"/>
  <c r="N1777" i="5"/>
  <c r="Q1713" i="5"/>
  <c r="N1713" i="5"/>
  <c r="Q1649" i="5"/>
  <c r="N1649" i="5"/>
  <c r="Q1586" i="5"/>
  <c r="N1586" i="5"/>
  <c r="Q1522" i="5"/>
  <c r="N1522" i="5"/>
  <c r="Q1458" i="5"/>
  <c r="N1458" i="5"/>
  <c r="Q1394" i="5"/>
  <c r="N1394" i="5"/>
  <c r="Q1330" i="5"/>
  <c r="N1330" i="5"/>
  <c r="Q2333" i="5"/>
  <c r="N2333" i="5"/>
  <c r="Q2270" i="5"/>
  <c r="N2270" i="5"/>
  <c r="Q2206" i="5"/>
  <c r="N2206" i="5"/>
  <c r="Q2142" i="5"/>
  <c r="N2142" i="5"/>
  <c r="Q2078" i="5"/>
  <c r="N2078" i="5"/>
  <c r="Q2015" i="5"/>
  <c r="N2015" i="5"/>
  <c r="Q1951" i="5"/>
  <c r="N1951" i="5"/>
  <c r="Q1887" i="5"/>
  <c r="N1887" i="5"/>
  <c r="Q1823" i="5"/>
  <c r="N1823" i="5"/>
  <c r="Q1759" i="5"/>
  <c r="N1759" i="5"/>
  <c r="Q1695" i="5"/>
  <c r="N1695" i="5"/>
  <c r="Q1631" i="5"/>
  <c r="N1631" i="5"/>
  <c r="Q1560" i="5"/>
  <c r="N1560" i="5"/>
  <c r="Q1496" i="5"/>
  <c r="N1496" i="5"/>
  <c r="Q1432" i="5"/>
  <c r="N1432" i="5"/>
  <c r="Q2316" i="5"/>
  <c r="N2316" i="5"/>
  <c r="Q2253" i="5"/>
  <c r="N2253" i="5"/>
  <c r="Q2189" i="5"/>
  <c r="N2189" i="5"/>
  <c r="Q2125" i="5"/>
  <c r="N2125" i="5"/>
  <c r="Q2061" i="5"/>
  <c r="N2061" i="5"/>
  <c r="Q1998" i="5"/>
  <c r="N1998" i="5"/>
  <c r="Q1934" i="5"/>
  <c r="N1934" i="5"/>
  <c r="Q1870" i="5"/>
  <c r="N1870" i="5"/>
  <c r="Q1806" i="5"/>
  <c r="N1806" i="5"/>
  <c r="Q1742" i="5"/>
  <c r="N1742" i="5"/>
  <c r="Q1678" i="5"/>
  <c r="N1678" i="5"/>
  <c r="Q1614" i="5"/>
  <c r="N1614" i="5"/>
  <c r="Q1551" i="5"/>
  <c r="N1551" i="5"/>
  <c r="Q1487" i="5"/>
  <c r="N1487" i="5"/>
  <c r="Q1423" i="5"/>
  <c r="N1423" i="5"/>
  <c r="Q1359" i="5"/>
  <c r="N1359" i="5"/>
  <c r="Q1295" i="5"/>
  <c r="N1295" i="5"/>
  <c r="Q1230" i="5"/>
  <c r="N1230" i="5"/>
  <c r="Q2315" i="5"/>
  <c r="N2315" i="5"/>
  <c r="Q2244" i="5"/>
  <c r="N2244" i="5"/>
  <c r="Q2180" i="5"/>
  <c r="N2180" i="5"/>
  <c r="Q2116" i="5"/>
  <c r="N2116" i="5"/>
  <c r="Q2052" i="5"/>
  <c r="N2052" i="5"/>
  <c r="Q1989" i="5"/>
  <c r="N1989" i="5"/>
  <c r="Q1925" i="5"/>
  <c r="N1925" i="5"/>
  <c r="Q1861" i="5"/>
  <c r="N1861" i="5"/>
  <c r="Q1829" i="5"/>
  <c r="N1829" i="5"/>
  <c r="Q1765" i="5"/>
  <c r="N1765" i="5"/>
  <c r="Q1701" i="5"/>
  <c r="N1701" i="5"/>
  <c r="Q1606" i="5"/>
  <c r="N1606" i="5"/>
  <c r="Q1542" i="5"/>
  <c r="N1542" i="5"/>
  <c r="Q1478" i="5"/>
  <c r="N1478" i="5"/>
  <c r="Q1414" i="5"/>
  <c r="N1414" i="5"/>
  <c r="Q1350" i="5"/>
  <c r="N1350" i="5"/>
  <c r="Q1285" i="5"/>
  <c r="N1285" i="5"/>
  <c r="Q1221" i="5"/>
  <c r="N1221" i="5"/>
  <c r="Q2227" i="5"/>
  <c r="N2227" i="5"/>
  <c r="Q1964" i="5"/>
  <c r="N1964" i="5"/>
  <c r="Q1708" i="5"/>
  <c r="N1708" i="5"/>
  <c r="Q1453" i="5"/>
  <c r="N1453" i="5"/>
  <c r="Q1132" i="5"/>
  <c r="N1132" i="5"/>
  <c r="Q812" i="5"/>
  <c r="N812" i="5"/>
  <c r="Q556" i="5"/>
  <c r="N556" i="5"/>
  <c r="Q293" i="5"/>
  <c r="N293" i="5"/>
  <c r="Q2265" i="5"/>
  <c r="N2265" i="5"/>
  <c r="Q1978" i="5"/>
  <c r="N1978" i="5"/>
  <c r="Q1722" i="5"/>
  <c r="N1722" i="5"/>
  <c r="Q1499" i="5"/>
  <c r="N1499" i="5"/>
  <c r="Q1274" i="5"/>
  <c r="N1274" i="5"/>
  <c r="Q1050" i="5"/>
  <c r="N1050" i="5"/>
  <c r="Q794" i="5"/>
  <c r="N794" i="5"/>
  <c r="Q602" i="5"/>
  <c r="N602" i="5"/>
  <c r="Q2168" i="5"/>
  <c r="N2168" i="5"/>
  <c r="Q1945" i="5"/>
  <c r="N1945" i="5"/>
  <c r="Q1689" i="5"/>
  <c r="N1689" i="5"/>
  <c r="Q1466" i="5"/>
  <c r="N1466" i="5"/>
  <c r="Q2309" i="5"/>
  <c r="N2309" i="5"/>
  <c r="Q2054" i="5"/>
  <c r="N2054" i="5"/>
  <c r="Q1831" i="5"/>
  <c r="N1831" i="5"/>
  <c r="Q1600" i="5"/>
  <c r="N1600" i="5"/>
  <c r="Q1408" i="5"/>
  <c r="N1408" i="5"/>
  <c r="Q1878" i="5"/>
  <c r="N1878" i="5"/>
  <c r="Q2251" i="5"/>
  <c r="N2251" i="5"/>
  <c r="Q2091" i="5"/>
  <c r="N2091" i="5"/>
  <c r="Q1956" i="5"/>
  <c r="N1956" i="5"/>
  <c r="Q1828" i="5"/>
  <c r="N1828" i="5"/>
  <c r="Q1290" i="5"/>
  <c r="N1290" i="5"/>
  <c r="Q2275" i="5"/>
  <c r="N2275" i="5"/>
  <c r="Q2211" i="5"/>
  <c r="N2211" i="5"/>
  <c r="Q2115" i="5"/>
  <c r="N2115" i="5"/>
  <c r="Q2051" i="5"/>
  <c r="N2051" i="5"/>
  <c r="Q1980" i="5"/>
  <c r="N1980" i="5"/>
  <c r="Q1948" i="5"/>
  <c r="N1948" i="5"/>
  <c r="Q1884" i="5"/>
  <c r="N1884" i="5"/>
  <c r="Q1820" i="5"/>
  <c r="N1820" i="5"/>
  <c r="Q1756" i="5"/>
  <c r="N1756" i="5"/>
  <c r="Q1660" i="5"/>
  <c r="N1660" i="5"/>
  <c r="Q1597" i="5"/>
  <c r="N1597" i="5"/>
  <c r="Q1533" i="5"/>
  <c r="N1533" i="5"/>
  <c r="Q1405" i="5"/>
  <c r="N1405" i="5"/>
  <c r="Q1341" i="5"/>
  <c r="N1341" i="5"/>
  <c r="Q1276" i="5"/>
  <c r="N1276" i="5"/>
  <c r="Q1212" i="5"/>
  <c r="N1212" i="5"/>
  <c r="Q1148" i="5"/>
  <c r="N1148" i="5"/>
  <c r="Q1084" i="5"/>
  <c r="N1084" i="5"/>
  <c r="Q1020" i="5"/>
  <c r="N1020" i="5"/>
  <c r="Q956" i="5"/>
  <c r="N956" i="5"/>
  <c r="Q892" i="5"/>
  <c r="N892" i="5"/>
  <c r="Q828" i="5"/>
  <c r="N828" i="5"/>
  <c r="Q764" i="5"/>
  <c r="N764" i="5"/>
  <c r="Q700" i="5"/>
  <c r="N700" i="5"/>
  <c r="Q636" i="5"/>
  <c r="N636" i="5"/>
  <c r="Q572" i="5"/>
  <c r="N572" i="5"/>
  <c r="Q508" i="5"/>
  <c r="N508" i="5"/>
  <c r="Q437" i="5"/>
  <c r="N437" i="5"/>
  <c r="Q373" i="5"/>
  <c r="N373" i="5"/>
  <c r="Q309" i="5"/>
  <c r="N309" i="5"/>
  <c r="Q245" i="5"/>
  <c r="N245" i="5"/>
  <c r="Q184" i="5"/>
  <c r="N184" i="5"/>
  <c r="Q121" i="5"/>
  <c r="N121" i="5"/>
  <c r="Q2281" i="5"/>
  <c r="N2281" i="5"/>
  <c r="Q2217" i="5"/>
  <c r="N2217" i="5"/>
  <c r="Q2153" i="5"/>
  <c r="N2153" i="5"/>
  <c r="Q2089" i="5"/>
  <c r="N2089" i="5"/>
  <c r="Q2026" i="5"/>
  <c r="N2026" i="5"/>
  <c r="Q1962" i="5"/>
  <c r="N1962" i="5"/>
  <c r="Q1898" i="5"/>
  <c r="N1898" i="5"/>
  <c r="Q1834" i="5"/>
  <c r="N1834" i="5"/>
  <c r="Q1770" i="5"/>
  <c r="N1770" i="5"/>
  <c r="Q1706" i="5"/>
  <c r="N1706" i="5"/>
  <c r="Q1642" i="5"/>
  <c r="N1642" i="5"/>
  <c r="Q1579" i="5"/>
  <c r="N1579" i="5"/>
  <c r="Q1515" i="5"/>
  <c r="N1515" i="5"/>
  <c r="Q1451" i="5"/>
  <c r="N1451" i="5"/>
  <c r="Q1387" i="5"/>
  <c r="N1387" i="5"/>
  <c r="Q1323" i="5"/>
  <c r="N1323" i="5"/>
  <c r="Q1258" i="5"/>
  <c r="N1258" i="5"/>
  <c r="Q1194" i="5"/>
  <c r="N1194" i="5"/>
  <c r="Q1130" i="5"/>
  <c r="N1130" i="5"/>
  <c r="Q1066" i="5"/>
  <c r="N1066" i="5"/>
  <c r="Q1002" i="5"/>
  <c r="N1002" i="5"/>
  <c r="Q938" i="5"/>
  <c r="N938" i="5"/>
  <c r="Q874" i="5"/>
  <c r="N874" i="5"/>
  <c r="Q810" i="5"/>
  <c r="N810" i="5"/>
  <c r="Q746" i="5"/>
  <c r="N746" i="5"/>
  <c r="Q682" i="5"/>
  <c r="N682" i="5"/>
  <c r="Q618" i="5"/>
  <c r="N618" i="5"/>
  <c r="Q2311" i="5"/>
  <c r="N2311" i="5"/>
  <c r="Q2248" i="5"/>
  <c r="N2248" i="5"/>
  <c r="Q2184" i="5"/>
  <c r="N2184" i="5"/>
  <c r="Q2120" i="5"/>
  <c r="N2120" i="5"/>
  <c r="Q2025" i="5"/>
  <c r="N2025" i="5"/>
  <c r="Q1993" i="5"/>
  <c r="N1993" i="5"/>
  <c r="Q1929" i="5"/>
  <c r="N1929" i="5"/>
  <c r="Q1865" i="5"/>
  <c r="N1865" i="5"/>
  <c r="Q1769" i="5"/>
  <c r="N1769" i="5"/>
  <c r="Q1705" i="5"/>
  <c r="N1705" i="5"/>
  <c r="Q1641" i="5"/>
  <c r="N1641" i="5"/>
  <c r="Q1578" i="5"/>
  <c r="N1578" i="5"/>
  <c r="Q1514" i="5"/>
  <c r="N1514" i="5"/>
  <c r="Q1450" i="5"/>
  <c r="N1450" i="5"/>
  <c r="Q1386" i="5"/>
  <c r="N1386" i="5"/>
  <c r="Q1322" i="5"/>
  <c r="N1322" i="5"/>
  <c r="Q2325" i="5"/>
  <c r="N2325" i="5"/>
  <c r="Q2262" i="5"/>
  <c r="N2262" i="5"/>
  <c r="Q2198" i="5"/>
  <c r="N2198" i="5"/>
  <c r="Q2134" i="5"/>
  <c r="N2134" i="5"/>
  <c r="Q2070" i="5"/>
  <c r="N2070" i="5"/>
  <c r="Q2007" i="5"/>
  <c r="N2007" i="5"/>
  <c r="Q1943" i="5"/>
  <c r="N1943" i="5"/>
  <c r="Q1879" i="5"/>
  <c r="N1879" i="5"/>
  <c r="Q1815" i="5"/>
  <c r="N1815" i="5"/>
  <c r="Q1751" i="5"/>
  <c r="N1751" i="5"/>
  <c r="Q1687" i="5"/>
  <c r="N1687" i="5"/>
  <c r="Q1623" i="5"/>
  <c r="N1623" i="5"/>
  <c r="Q1552" i="5"/>
  <c r="N1552" i="5"/>
  <c r="Q1488" i="5"/>
  <c r="N1488" i="5"/>
  <c r="Q1424" i="5"/>
  <c r="N1424" i="5"/>
  <c r="Q2308" i="5"/>
  <c r="N2308" i="5"/>
  <c r="Q2245" i="5"/>
  <c r="N2245" i="5"/>
  <c r="Q2181" i="5"/>
  <c r="N2181" i="5"/>
  <c r="Q2117" i="5"/>
  <c r="N2117" i="5"/>
  <c r="Q2053" i="5"/>
  <c r="N2053" i="5"/>
  <c r="Q1990" i="5"/>
  <c r="N1990" i="5"/>
  <c r="Q1926" i="5"/>
  <c r="N1926" i="5"/>
  <c r="Q1862" i="5"/>
  <c r="N1862" i="5"/>
  <c r="Q1798" i="5"/>
  <c r="N1798" i="5"/>
  <c r="Q1734" i="5"/>
  <c r="N1734" i="5"/>
  <c r="Q1670" i="5"/>
  <c r="N1670" i="5"/>
  <c r="Q1607" i="5"/>
  <c r="N1607" i="5"/>
  <c r="Q1543" i="5"/>
  <c r="N1543" i="5"/>
  <c r="Q1479" i="5"/>
  <c r="N1479" i="5"/>
  <c r="Q1415" i="5"/>
  <c r="N1415" i="5"/>
  <c r="Q1351" i="5"/>
  <c r="N1351" i="5"/>
  <c r="Q1286" i="5"/>
  <c r="N1286" i="5"/>
  <c r="Q1222" i="5"/>
  <c r="N1222" i="5"/>
  <c r="Q2307" i="5"/>
  <c r="N2307" i="5"/>
  <c r="Q2236" i="5"/>
  <c r="N2236" i="5"/>
  <c r="Q2172" i="5"/>
  <c r="N2172" i="5"/>
  <c r="Q2140" i="5"/>
  <c r="N2140" i="5"/>
  <c r="Q2108" i="5"/>
  <c r="N2108" i="5"/>
  <c r="Q2044" i="5"/>
  <c r="N2044" i="5"/>
  <c r="Q2013" i="5"/>
  <c r="N2013" i="5"/>
  <c r="Q1981" i="5"/>
  <c r="N1981" i="5"/>
  <c r="Q2099" i="5"/>
  <c r="N2099" i="5"/>
  <c r="Q1868" i="5"/>
  <c r="N1868" i="5"/>
  <c r="Q1644" i="5"/>
  <c r="N1644" i="5"/>
  <c r="Q1389" i="5"/>
  <c r="N1389" i="5"/>
  <c r="Q1100" i="5"/>
  <c r="N1100" i="5"/>
  <c r="Q908" i="5"/>
  <c r="N908" i="5"/>
  <c r="Q652" i="5"/>
  <c r="N652" i="5"/>
  <c r="Q421" i="5"/>
  <c r="N421" i="5"/>
  <c r="Q168" i="5"/>
  <c r="N168" i="5"/>
  <c r="Q1818" i="5"/>
  <c r="N1818" i="5"/>
  <c r="Q2155" i="5"/>
  <c r="N2155" i="5"/>
  <c r="Q2020" i="5"/>
  <c r="N2020" i="5"/>
  <c r="Q1892" i="5"/>
  <c r="N1892" i="5"/>
  <c r="Q1764" i="5"/>
  <c r="N1764" i="5"/>
  <c r="Q2306" i="5"/>
  <c r="N2306" i="5"/>
  <c r="Q2243" i="5"/>
  <c r="N2243" i="5"/>
  <c r="Q2179" i="5"/>
  <c r="N2179" i="5"/>
  <c r="Q2147" i="5"/>
  <c r="N2147" i="5"/>
  <c r="Q2083" i="5"/>
  <c r="N2083" i="5"/>
  <c r="Q2012" i="5"/>
  <c r="N2012" i="5"/>
  <c r="Q1916" i="5"/>
  <c r="N1916" i="5"/>
  <c r="Q1852" i="5"/>
  <c r="N1852" i="5"/>
  <c r="Q1788" i="5"/>
  <c r="N1788" i="5"/>
  <c r="Q1724" i="5"/>
  <c r="N1724" i="5"/>
  <c r="Q1692" i="5"/>
  <c r="N1692" i="5"/>
  <c r="Q1628" i="5"/>
  <c r="N1628" i="5"/>
  <c r="Q1565" i="5"/>
  <c r="N1565" i="5"/>
  <c r="Q1501" i="5"/>
  <c r="N1501" i="5"/>
  <c r="Q1469" i="5"/>
  <c r="N1469" i="5"/>
  <c r="Q1437" i="5"/>
  <c r="N1437" i="5"/>
  <c r="Q1373" i="5"/>
  <c r="N1373" i="5"/>
  <c r="Q1309" i="5"/>
  <c r="N1309" i="5"/>
  <c r="Q1244" i="5"/>
  <c r="N1244" i="5"/>
  <c r="Q1180" i="5"/>
  <c r="N1180" i="5"/>
  <c r="Q1116" i="5"/>
  <c r="N1116" i="5"/>
  <c r="Q1052" i="5"/>
  <c r="N1052" i="5"/>
  <c r="Q988" i="5"/>
  <c r="N988" i="5"/>
  <c r="Q924" i="5"/>
  <c r="N924" i="5"/>
  <c r="Q860" i="5"/>
  <c r="N860" i="5"/>
  <c r="Q796" i="5"/>
  <c r="N796" i="5"/>
  <c r="Q732" i="5"/>
  <c r="N732" i="5"/>
  <c r="Q668" i="5"/>
  <c r="N668" i="5"/>
  <c r="Q604" i="5"/>
  <c r="N604" i="5"/>
  <c r="Q540" i="5"/>
  <c r="N540" i="5"/>
  <c r="Q469" i="5"/>
  <c r="N469" i="5"/>
  <c r="Q405" i="5"/>
  <c r="N405" i="5"/>
  <c r="Q341" i="5"/>
  <c r="N341" i="5"/>
  <c r="Q277" i="5"/>
  <c r="N277" i="5"/>
  <c r="Q214" i="5"/>
  <c r="N214" i="5"/>
  <c r="Q152" i="5"/>
  <c r="N152" i="5"/>
  <c r="Q2312" i="5"/>
  <c r="N2312" i="5"/>
  <c r="Q2249" i="5"/>
  <c r="N2249" i="5"/>
  <c r="Q2185" i="5"/>
  <c r="N2185" i="5"/>
  <c r="Q2121" i="5"/>
  <c r="N2121" i="5"/>
  <c r="Q2057" i="5"/>
  <c r="N2057" i="5"/>
  <c r="Q1994" i="5"/>
  <c r="N1994" i="5"/>
  <c r="Q1930" i="5"/>
  <c r="N1930" i="5"/>
  <c r="Q1866" i="5"/>
  <c r="N1866" i="5"/>
  <c r="Q1802" i="5"/>
  <c r="N1802" i="5"/>
  <c r="Q1738" i="5"/>
  <c r="N1738" i="5"/>
  <c r="Q1674" i="5"/>
  <c r="N1674" i="5"/>
  <c r="Q1610" i="5"/>
  <c r="N1610" i="5"/>
  <c r="Q1547" i="5"/>
  <c r="N1547" i="5"/>
  <c r="Q1483" i="5"/>
  <c r="N1483" i="5"/>
  <c r="Q1419" i="5"/>
  <c r="N1419" i="5"/>
  <c r="Q1355" i="5"/>
  <c r="N1355" i="5"/>
  <c r="Q1291" i="5"/>
  <c r="N1291" i="5"/>
  <c r="Q1226" i="5"/>
  <c r="N1226" i="5"/>
  <c r="Q1162" i="5"/>
  <c r="N1162" i="5"/>
  <c r="Q1098" i="5"/>
  <c r="N1098" i="5"/>
  <c r="Q1034" i="5"/>
  <c r="N1034" i="5"/>
  <c r="Q970" i="5"/>
  <c r="N970" i="5"/>
  <c r="Q906" i="5"/>
  <c r="N906" i="5"/>
  <c r="Q842" i="5"/>
  <c r="N842" i="5"/>
  <c r="Q778" i="5"/>
  <c r="N778" i="5"/>
  <c r="Q714" i="5"/>
  <c r="N714" i="5"/>
  <c r="Q650" i="5"/>
  <c r="N650" i="5"/>
  <c r="Q586" i="5"/>
  <c r="N586" i="5"/>
  <c r="Q2280" i="5"/>
  <c r="N2280" i="5"/>
  <c r="Q2216" i="5"/>
  <c r="N2216" i="5"/>
  <c r="Q2152" i="5"/>
  <c r="N2152" i="5"/>
  <c r="Q2088" i="5"/>
  <c r="N2088" i="5"/>
  <c r="Q2056" i="5"/>
  <c r="N2056" i="5"/>
  <c r="Q1961" i="5"/>
  <c r="N1961" i="5"/>
  <c r="Q1897" i="5"/>
  <c r="N1897" i="5"/>
  <c r="Q1833" i="5"/>
  <c r="N1833" i="5"/>
  <c r="Q1801" i="5"/>
  <c r="N1801" i="5"/>
  <c r="Q1737" i="5"/>
  <c r="N1737" i="5"/>
  <c r="Q1673" i="5"/>
  <c r="N1673" i="5"/>
  <c r="Q1609" i="5"/>
  <c r="N1609" i="5"/>
  <c r="Q1546" i="5"/>
  <c r="N1546" i="5"/>
  <c r="Q1482" i="5"/>
  <c r="N1482" i="5"/>
  <c r="Q1418" i="5"/>
  <c r="N1418" i="5"/>
  <c r="Q1354" i="5"/>
  <c r="N1354" i="5"/>
  <c r="Q1289" i="5"/>
  <c r="N1289" i="5"/>
  <c r="Q2293" i="5"/>
  <c r="N2293" i="5"/>
  <c r="Q2230" i="5"/>
  <c r="N2230" i="5"/>
  <c r="Q2166" i="5"/>
  <c r="N2166" i="5"/>
  <c r="Q2102" i="5"/>
  <c r="N2102" i="5"/>
  <c r="Q2039" i="5"/>
  <c r="N2039" i="5"/>
  <c r="Q1975" i="5"/>
  <c r="N1975" i="5"/>
  <c r="Q1911" i="5"/>
  <c r="N1911" i="5"/>
  <c r="Q1847" i="5"/>
  <c r="N1847" i="5"/>
  <c r="Q1783" i="5"/>
  <c r="N1783" i="5"/>
  <c r="Q1719" i="5"/>
  <c r="N1719" i="5"/>
  <c r="Q1655" i="5"/>
  <c r="N1655" i="5"/>
  <c r="Q1584" i="5"/>
  <c r="N1584" i="5"/>
  <c r="Q1520" i="5"/>
  <c r="N1520" i="5"/>
  <c r="Q1456" i="5"/>
  <c r="N1456" i="5"/>
  <c r="Q1392" i="5"/>
  <c r="N1392" i="5"/>
  <c r="Q2277" i="5"/>
  <c r="N2277" i="5"/>
  <c r="Q2213" i="5"/>
  <c r="N2213" i="5"/>
  <c r="Q2149" i="5"/>
  <c r="N2149" i="5"/>
  <c r="Q2085" i="5"/>
  <c r="N2085" i="5"/>
  <c r="Q2022" i="5"/>
  <c r="N2022" i="5"/>
  <c r="Q1958" i="5"/>
  <c r="N1958" i="5"/>
  <c r="Q1894" i="5"/>
  <c r="N1894" i="5"/>
  <c r="Q1830" i="5"/>
  <c r="N1830" i="5"/>
  <c r="Q1766" i="5"/>
  <c r="N1766" i="5"/>
  <c r="Q1702" i="5"/>
  <c r="N1702" i="5"/>
  <c r="Q1638" i="5"/>
  <c r="N1638" i="5"/>
  <c r="Q1575" i="5"/>
  <c r="N1575" i="5"/>
  <c r="Q1511" i="5"/>
  <c r="N1511" i="5"/>
  <c r="Q1447" i="5"/>
  <c r="N1447" i="5"/>
  <c r="Q1383" i="5"/>
  <c r="N1383" i="5"/>
  <c r="Q1319" i="5"/>
  <c r="N1319" i="5"/>
  <c r="Q1254" i="5"/>
  <c r="N1254" i="5"/>
  <c r="Q1190" i="5"/>
  <c r="N1190" i="5"/>
  <c r="Q2268" i="5"/>
  <c r="N2268" i="5"/>
  <c r="Q2204" i="5"/>
  <c r="N2204" i="5"/>
  <c r="Q2076" i="5"/>
  <c r="N2076" i="5"/>
  <c r="Q2291" i="5"/>
  <c r="N2291" i="5"/>
  <c r="Q2028" i="5"/>
  <c r="N2028" i="5"/>
  <c r="Q1772" i="5"/>
  <c r="N1772" i="5"/>
  <c r="Q1421" i="5"/>
  <c r="N1421" i="5"/>
  <c r="Q1196" i="5"/>
  <c r="N1196" i="5"/>
  <c r="Q876" i="5"/>
  <c r="N876" i="5"/>
  <c r="Q588" i="5"/>
  <c r="N588" i="5"/>
  <c r="Q325" i="5"/>
  <c r="N325" i="5"/>
  <c r="Q2328" i="5"/>
  <c r="N2328" i="5"/>
  <c r="Q2073" i="5"/>
  <c r="N2073" i="5"/>
  <c r="Q1882" i="5"/>
  <c r="N1882" i="5"/>
  <c r="Q1595" i="5"/>
  <c r="N1595" i="5"/>
  <c r="Q1371" i="5"/>
  <c r="N1371" i="5"/>
  <c r="Q1178" i="5"/>
  <c r="N1178" i="5"/>
  <c r="Q954" i="5"/>
  <c r="N954" i="5"/>
  <c r="Q698" i="5"/>
  <c r="N698" i="5"/>
  <c r="Q2232" i="5"/>
  <c r="N2232" i="5"/>
  <c r="Q2041" i="5"/>
  <c r="N2041" i="5"/>
  <c r="Q1817" i="5"/>
  <c r="N1817" i="5"/>
  <c r="Q1594" i="5"/>
  <c r="N1594" i="5"/>
  <c r="Q1370" i="5"/>
  <c r="N1370" i="5"/>
  <c r="Q2214" i="5"/>
  <c r="N2214" i="5"/>
  <c r="Q2023" i="5"/>
  <c r="N2023" i="5"/>
  <c r="Q1799" i="5"/>
  <c r="N1799" i="5"/>
  <c r="Q1504" i="5"/>
  <c r="N1504" i="5"/>
  <c r="Q2197" i="5"/>
  <c r="N2197" i="5"/>
  <c r="Q1814" i="5"/>
  <c r="N1814" i="5"/>
  <c r="Q2187" i="5"/>
  <c r="N2187" i="5"/>
  <c r="Q2298" i="5"/>
  <c r="N2298" i="5"/>
  <c r="Q2235" i="5"/>
  <c r="N2235" i="5"/>
  <c r="Q2171" i="5"/>
  <c r="N2171" i="5"/>
  <c r="Q2107" i="5"/>
  <c r="N2107" i="5"/>
  <c r="Q2036" i="5"/>
  <c r="N2036" i="5"/>
  <c r="Q1972" i="5"/>
  <c r="N1972" i="5"/>
  <c r="Q1908" i="5"/>
  <c r="N1908" i="5"/>
  <c r="Q1844" i="5"/>
  <c r="N1844" i="5"/>
  <c r="Q1780" i="5"/>
  <c r="N1780" i="5"/>
  <c r="Q1716" i="5"/>
  <c r="N1716" i="5"/>
  <c r="Q1652" i="5"/>
  <c r="N1652" i="5"/>
  <c r="Q1589" i="5"/>
  <c r="N1589" i="5"/>
  <c r="Q1525" i="5"/>
  <c r="N1525" i="5"/>
  <c r="Q1461" i="5"/>
  <c r="N1461" i="5"/>
  <c r="Q1397" i="5"/>
  <c r="N1397" i="5"/>
  <c r="Q1333" i="5"/>
  <c r="N1333" i="5"/>
  <c r="Q1301" i="5"/>
  <c r="N1301" i="5"/>
  <c r="Q1204" i="5"/>
  <c r="N1204" i="5"/>
  <c r="Q1140" i="5"/>
  <c r="N1140" i="5"/>
  <c r="Q1076" i="5"/>
  <c r="N1076" i="5"/>
  <c r="Q1012" i="5"/>
  <c r="N1012" i="5"/>
  <c r="Q948" i="5"/>
  <c r="N948" i="5"/>
  <c r="Q884" i="5"/>
  <c r="N884" i="5"/>
  <c r="Q820" i="5"/>
  <c r="N820" i="5"/>
  <c r="Q756" i="5"/>
  <c r="N756" i="5"/>
  <c r="Q692" i="5"/>
  <c r="N692" i="5"/>
  <c r="Q628" i="5"/>
  <c r="N628" i="5"/>
  <c r="Q564" i="5"/>
  <c r="N564" i="5"/>
  <c r="Q500" i="5"/>
  <c r="N500" i="5"/>
  <c r="Q429" i="5"/>
  <c r="N429" i="5"/>
  <c r="Q365" i="5"/>
  <c r="N365" i="5"/>
  <c r="Q301" i="5"/>
  <c r="N301" i="5"/>
  <c r="Q238" i="5"/>
  <c r="N238" i="5"/>
  <c r="Q176" i="5"/>
  <c r="N176" i="5"/>
  <c r="Q113" i="5"/>
  <c r="N113" i="5"/>
  <c r="Q2273" i="5"/>
  <c r="N2273" i="5"/>
  <c r="Q2209" i="5"/>
  <c r="N2209" i="5"/>
  <c r="Q2145" i="5"/>
  <c r="N2145" i="5"/>
  <c r="Q2081" i="5"/>
  <c r="N2081" i="5"/>
  <c r="Q2018" i="5"/>
  <c r="N2018" i="5"/>
  <c r="Q1954" i="5"/>
  <c r="N1954" i="5"/>
  <c r="Q1890" i="5"/>
  <c r="N1890" i="5"/>
  <c r="Q1826" i="5"/>
  <c r="N1826" i="5"/>
  <c r="Q1762" i="5"/>
  <c r="N1762" i="5"/>
  <c r="Q1698" i="5"/>
  <c r="N1698" i="5"/>
  <c r="Q1634" i="5"/>
  <c r="N1634" i="5"/>
  <c r="Q1571" i="5"/>
  <c r="N1571" i="5"/>
  <c r="Q1507" i="5"/>
  <c r="N1507" i="5"/>
  <c r="Q1443" i="5"/>
  <c r="N1443" i="5"/>
  <c r="Q1379" i="5"/>
  <c r="N1379" i="5"/>
  <c r="Q1315" i="5"/>
  <c r="N1315" i="5"/>
  <c r="Q1250" i="5"/>
  <c r="N1250" i="5"/>
  <c r="Q1186" i="5"/>
  <c r="N1186" i="5"/>
  <c r="Q1122" i="5"/>
  <c r="N1122" i="5"/>
  <c r="Q1058" i="5"/>
  <c r="N1058" i="5"/>
  <c r="Q994" i="5"/>
  <c r="N994" i="5"/>
  <c r="Q930" i="5"/>
  <c r="N930" i="5"/>
  <c r="Q866" i="5"/>
  <c r="N866" i="5"/>
  <c r="Q802" i="5"/>
  <c r="N802" i="5"/>
  <c r="Q738" i="5"/>
  <c r="N738" i="5"/>
  <c r="Q674" i="5"/>
  <c r="N674" i="5"/>
  <c r="Q610" i="5"/>
  <c r="N610" i="5"/>
  <c r="Q2303" i="5"/>
  <c r="N2303" i="5"/>
  <c r="Q2240" i="5"/>
  <c r="N2240" i="5"/>
  <c r="Q2176" i="5"/>
  <c r="N2176" i="5"/>
  <c r="Q2112" i="5"/>
  <c r="N2112" i="5"/>
  <c r="Q2048" i="5"/>
  <c r="N2048" i="5"/>
  <c r="Q1985" i="5"/>
  <c r="N1985" i="5"/>
  <c r="Q1921" i="5"/>
  <c r="N1921" i="5"/>
  <c r="Q1825" i="5"/>
  <c r="N1825" i="5"/>
  <c r="Q1761" i="5"/>
  <c r="N1761" i="5"/>
  <c r="Q1697" i="5"/>
  <c r="N1697" i="5"/>
  <c r="Q1633" i="5"/>
  <c r="N1633" i="5"/>
  <c r="Q1570" i="5"/>
  <c r="N1570" i="5"/>
  <c r="Q1506" i="5"/>
  <c r="N1506" i="5"/>
  <c r="Q1442" i="5"/>
  <c r="N1442" i="5"/>
  <c r="Q1378" i="5"/>
  <c r="N1378" i="5"/>
  <c r="Q1314" i="5"/>
  <c r="N1314" i="5"/>
  <c r="Q2317" i="5"/>
  <c r="N2317" i="5"/>
  <c r="Q2254" i="5"/>
  <c r="N2254" i="5"/>
  <c r="Q2190" i="5"/>
  <c r="N2190" i="5"/>
  <c r="Q2126" i="5"/>
  <c r="N2126" i="5"/>
  <c r="Q2062" i="5"/>
  <c r="N2062" i="5"/>
  <c r="Q1999" i="5"/>
  <c r="N1999" i="5"/>
  <c r="Q1935" i="5"/>
  <c r="N1935" i="5"/>
  <c r="Q1871" i="5"/>
  <c r="N1871" i="5"/>
  <c r="Q1807" i="5"/>
  <c r="N1807" i="5"/>
  <c r="Q1743" i="5"/>
  <c r="N1743" i="5"/>
  <c r="Q1679" i="5"/>
  <c r="N1679" i="5"/>
  <c r="Q1615" i="5"/>
  <c r="N1615" i="5"/>
  <c r="Q1512" i="5"/>
  <c r="N1512" i="5"/>
  <c r="Q1448" i="5"/>
  <c r="N1448" i="5"/>
  <c r="Q2332" i="5"/>
  <c r="N2332" i="5"/>
  <c r="Q2269" i="5"/>
  <c r="N2269" i="5"/>
  <c r="Q2205" i="5"/>
  <c r="N2205" i="5"/>
  <c r="Q2141" i="5"/>
  <c r="N2141" i="5"/>
  <c r="Q2077" i="5"/>
  <c r="N2077" i="5"/>
  <c r="Q2014" i="5"/>
  <c r="N2014" i="5"/>
  <c r="Q1950" i="5"/>
  <c r="N1950" i="5"/>
  <c r="Q1886" i="5"/>
  <c r="N1886" i="5"/>
  <c r="Q1822" i="5"/>
  <c r="N1822" i="5"/>
  <c r="Q1758" i="5"/>
  <c r="N1758" i="5"/>
  <c r="Q1694" i="5"/>
  <c r="N1694" i="5"/>
  <c r="Q1630" i="5"/>
  <c r="N1630" i="5"/>
  <c r="Q1567" i="5"/>
  <c r="N1567" i="5"/>
  <c r="Q1503" i="5"/>
  <c r="N1503" i="5"/>
  <c r="Q1439" i="5"/>
  <c r="N1439" i="5"/>
  <c r="Q1375" i="5"/>
  <c r="N1375" i="5"/>
  <c r="Q1311" i="5"/>
  <c r="N1311" i="5"/>
  <c r="Q1246" i="5"/>
  <c r="N1246" i="5"/>
  <c r="Q2331" i="5"/>
  <c r="N2331" i="5"/>
  <c r="Q2260" i="5"/>
  <c r="N2260" i="5"/>
  <c r="Q2196" i="5"/>
  <c r="N2196" i="5"/>
  <c r="Q2132" i="5"/>
  <c r="N2132" i="5"/>
  <c r="Q2037" i="5"/>
  <c r="N2037" i="5"/>
  <c r="Q1973" i="5"/>
  <c r="N1973" i="5"/>
  <c r="Q1909" i="5"/>
  <c r="N1909" i="5"/>
  <c r="Q1845" i="5"/>
  <c r="N1845" i="5"/>
  <c r="Q1781" i="5"/>
  <c r="N1781" i="5"/>
  <c r="Q1717" i="5"/>
  <c r="N1717" i="5"/>
  <c r="Q2195" i="5"/>
  <c r="N2195" i="5"/>
  <c r="Q1932" i="5"/>
  <c r="N1932" i="5"/>
  <c r="Q1676" i="5"/>
  <c r="N1676" i="5"/>
  <c r="Q1485" i="5"/>
  <c r="N1485" i="5"/>
  <c r="Q1228" i="5"/>
  <c r="N1228" i="5"/>
  <c r="Q972" i="5"/>
  <c r="N972" i="5"/>
  <c r="Q716" i="5"/>
  <c r="N716" i="5"/>
  <c r="Q453" i="5"/>
  <c r="N453" i="5"/>
  <c r="Q199" i="5"/>
  <c r="N199" i="5"/>
  <c r="Q2169" i="5"/>
  <c r="N2169" i="5"/>
  <c r="Q1946" i="5"/>
  <c r="N1946" i="5"/>
  <c r="Q1690" i="5"/>
  <c r="N1690" i="5"/>
  <c r="Q1467" i="5"/>
  <c r="N1467" i="5"/>
  <c r="Q1242" i="5"/>
  <c r="N1242" i="5"/>
  <c r="Q1018" i="5"/>
  <c r="N1018" i="5"/>
  <c r="Q826" i="5"/>
  <c r="N826" i="5"/>
  <c r="Q634" i="5"/>
  <c r="N634" i="5"/>
  <c r="Q2136" i="5"/>
  <c r="N2136" i="5"/>
  <c r="Q1881" i="5"/>
  <c r="N1881" i="5"/>
  <c r="Q1657" i="5"/>
  <c r="N1657" i="5"/>
  <c r="Q1434" i="5"/>
  <c r="N1434" i="5"/>
  <c r="Q2278" i="5"/>
  <c r="N2278" i="5"/>
  <c r="Q2086" i="5"/>
  <c r="N2086" i="5"/>
  <c r="Q1863" i="5"/>
  <c r="N1863" i="5"/>
  <c r="Q1639" i="5"/>
  <c r="N1639" i="5"/>
  <c r="Q2324" i="5"/>
  <c r="N2324" i="5"/>
  <c r="Q1910" i="5"/>
  <c r="N1910" i="5"/>
  <c r="Q2283" i="5"/>
  <c r="N2283" i="5"/>
  <c r="Q2330" i="5"/>
  <c r="N2330" i="5"/>
  <c r="Q2267" i="5"/>
  <c r="N2267" i="5"/>
  <c r="Q2203" i="5"/>
  <c r="N2203" i="5"/>
  <c r="Q2139" i="5"/>
  <c r="N2139" i="5"/>
  <c r="Q2075" i="5"/>
  <c r="N2075" i="5"/>
  <c r="Q2004" i="5"/>
  <c r="N2004" i="5"/>
  <c r="Q1940" i="5"/>
  <c r="N1940" i="5"/>
  <c r="Q1876" i="5"/>
  <c r="N1876" i="5"/>
  <c r="Q1812" i="5"/>
  <c r="N1812" i="5"/>
  <c r="Q1748" i="5"/>
  <c r="N1748" i="5"/>
  <c r="Q1684" i="5"/>
  <c r="N1684" i="5"/>
  <c r="Q1620" i="5"/>
  <c r="N1620" i="5"/>
  <c r="Q1557" i="5"/>
  <c r="N1557" i="5"/>
  <c r="Q1493" i="5"/>
  <c r="N1493" i="5"/>
  <c r="Q1429" i="5"/>
  <c r="N1429" i="5"/>
  <c r="Q1365" i="5"/>
  <c r="N1365" i="5"/>
  <c r="Q1268" i="5"/>
  <c r="N1268" i="5"/>
  <c r="Q1236" i="5"/>
  <c r="N1236" i="5"/>
  <c r="Q1172" i="5"/>
  <c r="N1172" i="5"/>
  <c r="Q1108" i="5"/>
  <c r="N1108" i="5"/>
  <c r="Q1044" i="5"/>
  <c r="N1044" i="5"/>
  <c r="Q980" i="5"/>
  <c r="N980" i="5"/>
  <c r="Q916" i="5"/>
  <c r="N916" i="5"/>
  <c r="Q852" i="5"/>
  <c r="N852" i="5"/>
  <c r="Q788" i="5"/>
  <c r="N788" i="5"/>
  <c r="Q724" i="5"/>
  <c r="N724" i="5"/>
  <c r="Q660" i="5"/>
  <c r="N660" i="5"/>
  <c r="Q596" i="5"/>
  <c r="N596" i="5"/>
  <c r="Q532" i="5"/>
  <c r="N532" i="5"/>
  <c r="Q461" i="5"/>
  <c r="N461" i="5"/>
  <c r="Q397" i="5"/>
  <c r="N397" i="5"/>
  <c r="Q333" i="5"/>
  <c r="N333" i="5"/>
  <c r="Q269" i="5"/>
  <c r="N269" i="5"/>
  <c r="Q207" i="5"/>
  <c r="N207" i="5"/>
  <c r="Q144" i="5"/>
  <c r="N144" i="5"/>
  <c r="Q2304" i="5"/>
  <c r="N2304" i="5"/>
  <c r="Q2241" i="5"/>
  <c r="N2241" i="5"/>
  <c r="Q2177" i="5"/>
  <c r="N2177" i="5"/>
  <c r="Q2113" i="5"/>
  <c r="N2113" i="5"/>
  <c r="Q2049" i="5"/>
  <c r="N2049" i="5"/>
  <c r="Q1986" i="5"/>
  <c r="N1986" i="5"/>
  <c r="Q1922" i="5"/>
  <c r="N1922" i="5"/>
  <c r="Q1858" i="5"/>
  <c r="N1858" i="5"/>
  <c r="Q1794" i="5"/>
  <c r="N1794" i="5"/>
  <c r="Q1730" i="5"/>
  <c r="N1730" i="5"/>
  <c r="Q1666" i="5"/>
  <c r="N1666" i="5"/>
  <c r="Q1603" i="5"/>
  <c r="N1603" i="5"/>
  <c r="Q1539" i="5"/>
  <c r="N1539" i="5"/>
  <c r="Q1475" i="5"/>
  <c r="N1475" i="5"/>
  <c r="Q1411" i="5"/>
  <c r="N1411" i="5"/>
  <c r="Q1347" i="5"/>
  <c r="N1347" i="5"/>
  <c r="Q1282" i="5"/>
  <c r="N1282" i="5"/>
  <c r="Q1218" i="5"/>
  <c r="N1218" i="5"/>
  <c r="Q1154" i="5"/>
  <c r="N1154" i="5"/>
  <c r="Q1090" i="5"/>
  <c r="N1090" i="5"/>
  <c r="Q1026" i="5"/>
  <c r="N1026" i="5"/>
  <c r="Q962" i="5"/>
  <c r="N962" i="5"/>
  <c r="Q898" i="5"/>
  <c r="N898" i="5"/>
  <c r="Q834" i="5"/>
  <c r="N834" i="5"/>
  <c r="Q770" i="5"/>
  <c r="N770" i="5"/>
  <c r="Q706" i="5"/>
  <c r="N706" i="5"/>
  <c r="Q642" i="5"/>
  <c r="N642" i="5"/>
  <c r="Q2335" i="5"/>
  <c r="N2335" i="5"/>
  <c r="Q2272" i="5"/>
  <c r="N2272" i="5"/>
  <c r="Q2208" i="5"/>
  <c r="N2208" i="5"/>
  <c r="Q2144" i="5"/>
  <c r="N2144" i="5"/>
  <c r="Q2080" i="5"/>
  <c r="N2080" i="5"/>
  <c r="Q2017" i="5"/>
  <c r="N2017" i="5"/>
  <c r="Q1953" i="5"/>
  <c r="N1953" i="5"/>
  <c r="Q1889" i="5"/>
  <c r="N1889" i="5"/>
  <c r="Q1857" i="5"/>
  <c r="N1857" i="5"/>
  <c r="Q1793" i="5"/>
  <c r="N1793" i="5"/>
  <c r="Q1729" i="5"/>
  <c r="N1729" i="5"/>
  <c r="Q1665" i="5"/>
  <c r="N1665" i="5"/>
  <c r="Q1602" i="5"/>
  <c r="N1602" i="5"/>
  <c r="Q1538" i="5"/>
  <c r="N1538" i="5"/>
  <c r="Q1474" i="5"/>
  <c r="N1474" i="5"/>
  <c r="Q1410" i="5"/>
  <c r="N1410" i="5"/>
  <c r="Q1346" i="5"/>
  <c r="N1346" i="5"/>
  <c r="Q1281" i="5"/>
  <c r="N1281" i="5"/>
  <c r="Q2286" i="5"/>
  <c r="N2286" i="5"/>
  <c r="Q2222" i="5"/>
  <c r="N2222" i="5"/>
  <c r="Q2158" i="5"/>
  <c r="N2158" i="5"/>
  <c r="Q2094" i="5"/>
  <c r="N2094" i="5"/>
  <c r="Q2031" i="5"/>
  <c r="N2031" i="5"/>
  <c r="Q1967" i="5"/>
  <c r="N1967" i="5"/>
  <c r="Q1903" i="5"/>
  <c r="N1903" i="5"/>
  <c r="Q1839" i="5"/>
  <c r="N1839" i="5"/>
  <c r="Q1775" i="5"/>
  <c r="N1775" i="5"/>
  <c r="Q1711" i="5"/>
  <c r="N1711" i="5"/>
  <c r="Q1647" i="5"/>
  <c r="N1647" i="5"/>
  <c r="Q1576" i="5"/>
  <c r="N1576" i="5"/>
  <c r="Q1544" i="5"/>
  <c r="N1544" i="5"/>
  <c r="Q1480" i="5"/>
  <c r="N1480" i="5"/>
  <c r="Q1416" i="5"/>
  <c r="N1416" i="5"/>
  <c r="Q2300" i="5"/>
  <c r="N2300" i="5"/>
  <c r="Q2237" i="5"/>
  <c r="N2237" i="5"/>
  <c r="Q2173" i="5"/>
  <c r="N2173" i="5"/>
  <c r="Q2109" i="5"/>
  <c r="N2109" i="5"/>
  <c r="Q2045" i="5"/>
  <c r="N2045" i="5"/>
  <c r="Q1982" i="5"/>
  <c r="N1982" i="5"/>
  <c r="Q1918" i="5"/>
  <c r="N1918" i="5"/>
  <c r="Q1854" i="5"/>
  <c r="N1854" i="5"/>
  <c r="Q1790" i="5"/>
  <c r="N1790" i="5"/>
  <c r="Q1726" i="5"/>
  <c r="N1726" i="5"/>
  <c r="Q1662" i="5"/>
  <c r="N1662" i="5"/>
  <c r="Q1599" i="5"/>
  <c r="N1599" i="5"/>
  <c r="Q1535" i="5"/>
  <c r="N1535" i="5"/>
  <c r="Q1471" i="5"/>
  <c r="N1471" i="5"/>
  <c r="Q1407" i="5"/>
  <c r="N1407" i="5"/>
  <c r="Q1343" i="5"/>
  <c r="N1343" i="5"/>
  <c r="Q1278" i="5"/>
  <c r="N1278" i="5"/>
  <c r="Q1214" i="5"/>
  <c r="N1214" i="5"/>
  <c r="Q2299" i="5"/>
  <c r="N2299" i="5"/>
  <c r="Q2228" i="5"/>
  <c r="N2228" i="5"/>
  <c r="Q2164" i="5"/>
  <c r="N2164" i="5"/>
  <c r="Q2100" i="5"/>
  <c r="N2100" i="5"/>
  <c r="Q2068" i="5"/>
  <c r="N2068" i="5"/>
  <c r="Q2005" i="5"/>
  <c r="N2005" i="5"/>
  <c r="Q1941" i="5"/>
  <c r="N1941" i="5"/>
  <c r="Q1877" i="5"/>
  <c r="N1877" i="5"/>
  <c r="Q1813" i="5"/>
  <c r="N1813" i="5"/>
  <c r="Q1749" i="5"/>
  <c r="N1749" i="5"/>
  <c r="Q2163" i="5"/>
  <c r="N2163" i="5"/>
  <c r="Q1900" i="5"/>
  <c r="N1900" i="5"/>
  <c r="Q1612" i="5"/>
  <c r="N1612" i="5"/>
  <c r="Q1325" i="5"/>
  <c r="N1325" i="5"/>
  <c r="Q1036" i="5"/>
  <c r="N1036" i="5"/>
  <c r="Q780" i="5"/>
  <c r="N780" i="5"/>
  <c r="Q524" i="5"/>
  <c r="N524" i="5"/>
  <c r="Q261" i="5"/>
  <c r="N261" i="5"/>
  <c r="Q2233" i="5"/>
  <c r="N2233" i="5"/>
  <c r="Q2010" i="5"/>
  <c r="N2010" i="5"/>
  <c r="Q1786" i="5"/>
  <c r="N1786" i="5"/>
  <c r="Q1563" i="5"/>
  <c r="N1563" i="5"/>
  <c r="Q1339" i="5"/>
  <c r="N1339" i="5"/>
  <c r="Q1114" i="5"/>
  <c r="N1114" i="5"/>
  <c r="Q858" i="5"/>
  <c r="N858" i="5"/>
  <c r="Q2327" i="5"/>
  <c r="N2327" i="5"/>
  <c r="Q2072" i="5"/>
  <c r="N2072" i="5"/>
  <c r="Q1849" i="5"/>
  <c r="N1849" i="5"/>
  <c r="Q1625" i="5"/>
  <c r="N1625" i="5"/>
  <c r="Q1402" i="5"/>
  <c r="N1402" i="5"/>
  <c r="Q2246" i="5"/>
  <c r="N2246" i="5"/>
  <c r="Q1959" i="5"/>
  <c r="N1959" i="5"/>
  <c r="Q1735" i="5"/>
  <c r="N1735" i="5"/>
  <c r="Q1472" i="5"/>
  <c r="N1472" i="5"/>
  <c r="Q2261" i="5"/>
  <c r="N2261" i="5"/>
  <c r="Q2133" i="5"/>
  <c r="N2133" i="5"/>
  <c r="Q2069" i="5"/>
  <c r="N2069" i="5"/>
  <c r="Q2006" i="5"/>
  <c r="N2006" i="5"/>
  <c r="Q1750" i="5"/>
  <c r="N1750" i="5"/>
  <c r="Q1686" i="5"/>
  <c r="N1686" i="5"/>
  <c r="Q1622" i="5"/>
  <c r="N1622" i="5"/>
  <c r="Q1559" i="5"/>
  <c r="N1559" i="5"/>
  <c r="Q1495" i="5"/>
  <c r="N1495" i="5"/>
  <c r="Q1399" i="5"/>
  <c r="N1399" i="5"/>
  <c r="Q1335" i="5"/>
  <c r="N1335" i="5"/>
  <c r="Q1270" i="5"/>
  <c r="N1270" i="5"/>
  <c r="Q1206" i="5"/>
  <c r="N1206" i="5"/>
  <c r="Q2284" i="5"/>
  <c r="N2284" i="5"/>
  <c r="Q2220" i="5"/>
  <c r="N2220" i="5"/>
  <c r="Q2156" i="5"/>
  <c r="N2156" i="5"/>
  <c r="Q2092" i="5"/>
  <c r="N2092" i="5"/>
  <c r="Q2029" i="5"/>
  <c r="N2029" i="5"/>
  <c r="Q1965" i="5"/>
  <c r="N1965" i="5"/>
  <c r="Q1901" i="5"/>
  <c r="N1901" i="5"/>
  <c r="Q1837" i="5"/>
  <c r="N1837" i="5"/>
  <c r="Q1773" i="5"/>
  <c r="N1773" i="5"/>
  <c r="Q1709" i="5"/>
  <c r="N1709" i="5"/>
  <c r="Q1645" i="5"/>
  <c r="N1645" i="5"/>
  <c r="Q1550" i="5"/>
  <c r="N1550" i="5"/>
  <c r="Q1486" i="5"/>
  <c r="N1486" i="5"/>
  <c r="Q1422" i="5"/>
  <c r="N1422" i="5"/>
  <c r="Q1358" i="5"/>
  <c r="N1358" i="5"/>
  <c r="Q1294" i="5"/>
  <c r="N1294" i="5"/>
  <c r="Q1229" i="5"/>
  <c r="N1229" i="5"/>
  <c r="Q1165" i="5"/>
  <c r="N1165" i="5"/>
  <c r="Q1101" i="5"/>
  <c r="N1101" i="5"/>
  <c r="Q1037" i="5"/>
  <c r="N1037" i="5"/>
  <c r="Q973" i="5"/>
  <c r="N973" i="5"/>
  <c r="Q909" i="5"/>
  <c r="N909" i="5"/>
  <c r="Q845" i="5"/>
  <c r="N845" i="5"/>
  <c r="Q781" i="5"/>
  <c r="N781" i="5"/>
  <c r="Q717" i="5"/>
  <c r="N717" i="5"/>
  <c r="Q653" i="5"/>
  <c r="N653" i="5"/>
  <c r="Q589" i="5"/>
  <c r="N589" i="5"/>
  <c r="Q525" i="5"/>
  <c r="N525" i="5"/>
  <c r="Q462" i="5"/>
  <c r="N462" i="5"/>
  <c r="Q398" i="5"/>
  <c r="N398" i="5"/>
  <c r="Q334" i="5"/>
  <c r="N334" i="5"/>
  <c r="Q81" i="5"/>
  <c r="N81" i="5"/>
  <c r="Q17" i="5"/>
  <c r="N17" i="5"/>
  <c r="Q2186" i="5"/>
  <c r="N2186" i="5"/>
  <c r="Q1891" i="5"/>
  <c r="N1891" i="5"/>
  <c r="Q1691" i="5"/>
  <c r="N1691" i="5"/>
  <c r="Q1444" i="5"/>
  <c r="N1444" i="5"/>
  <c r="Q1219" i="5"/>
  <c r="N1219" i="5"/>
  <c r="Q1003" i="5"/>
  <c r="N1003" i="5"/>
  <c r="Q739" i="5"/>
  <c r="N739" i="5"/>
  <c r="Q483" i="5"/>
  <c r="N483" i="5"/>
  <c r="Q229" i="5"/>
  <c r="N229" i="5"/>
  <c r="Q2000" i="5"/>
  <c r="N2000" i="5"/>
  <c r="Q1192" i="5"/>
  <c r="N1192" i="5"/>
  <c r="Q808" i="5"/>
  <c r="N808" i="5"/>
  <c r="Q361" i="5"/>
  <c r="N361" i="5"/>
  <c r="Q1287" i="5"/>
  <c r="N1287" i="5"/>
  <c r="Q2178" i="5"/>
  <c r="N2178" i="5"/>
  <c r="Q1995" i="5"/>
  <c r="N1995" i="5"/>
  <c r="Q1803" i="5"/>
  <c r="N1803" i="5"/>
  <c r="Q1572" i="5"/>
  <c r="N1572" i="5"/>
  <c r="Q1332" i="5"/>
  <c r="N1332" i="5"/>
  <c r="Q931" i="5"/>
  <c r="N931" i="5"/>
  <c r="Q691" i="5"/>
  <c r="N691" i="5"/>
  <c r="Q460" i="5"/>
  <c r="N460" i="5"/>
  <c r="Q206" i="5"/>
  <c r="N206" i="5"/>
  <c r="Q2016" i="5"/>
  <c r="N2016" i="5"/>
  <c r="Q1616" i="5"/>
  <c r="N1616" i="5"/>
  <c r="Q1200" i="5"/>
  <c r="N1200" i="5"/>
  <c r="Q800" i="5"/>
  <c r="N800" i="5"/>
  <c r="Q369" i="5"/>
  <c r="N369" i="5"/>
  <c r="Q1279" i="5"/>
  <c r="N1279" i="5"/>
  <c r="Q919" i="5"/>
  <c r="N919" i="5"/>
  <c r="Q527" i="5"/>
  <c r="N527" i="5"/>
  <c r="Q124" i="5"/>
  <c r="N124" i="5"/>
  <c r="Q538" i="5"/>
  <c r="N538" i="5"/>
  <c r="Q475" i="5"/>
  <c r="N475" i="5"/>
  <c r="Q411" i="5"/>
  <c r="N411" i="5"/>
  <c r="Q347" i="5"/>
  <c r="N347" i="5"/>
  <c r="Q283" i="5"/>
  <c r="N283" i="5"/>
  <c r="Q220" i="5"/>
  <c r="N220" i="5"/>
  <c r="Q150" i="5"/>
  <c r="N150" i="5"/>
  <c r="Q87" i="5"/>
  <c r="N87" i="5"/>
  <c r="Q23" i="5"/>
  <c r="N23" i="5"/>
  <c r="Q561" i="5"/>
  <c r="N561" i="5"/>
  <c r="Q442" i="5"/>
  <c r="N442" i="5"/>
  <c r="Q322" i="5"/>
  <c r="N322" i="5"/>
  <c r="Q157" i="5"/>
  <c r="N157" i="5"/>
  <c r="Q2231" i="5"/>
  <c r="N2231" i="5"/>
  <c r="Q1984" i="5"/>
  <c r="N1984" i="5"/>
  <c r="Q1593" i="5"/>
  <c r="N1593" i="5"/>
  <c r="Q1248" i="5"/>
  <c r="N1248" i="5"/>
  <c r="Q832" i="5"/>
  <c r="N832" i="5"/>
  <c r="Q377" i="5"/>
  <c r="N377" i="5"/>
  <c r="Q1328" i="5"/>
  <c r="N1328" i="5"/>
  <c r="Q991" i="5"/>
  <c r="N991" i="5"/>
  <c r="Q663" i="5"/>
  <c r="N663" i="5"/>
  <c r="Q288" i="5"/>
  <c r="N288" i="5"/>
  <c r="Q1257" i="5"/>
  <c r="N1257" i="5"/>
  <c r="Q1193" i="5"/>
  <c r="N1193" i="5"/>
  <c r="Q1129" i="5"/>
  <c r="N1129" i="5"/>
  <c r="Q1065" i="5"/>
  <c r="N1065" i="5"/>
  <c r="Q1001" i="5"/>
  <c r="N1001" i="5"/>
  <c r="Q937" i="5"/>
  <c r="N937" i="5"/>
  <c r="Q873" i="5"/>
  <c r="N873" i="5"/>
  <c r="Q809" i="5"/>
  <c r="N809" i="5"/>
  <c r="Q745" i="5"/>
  <c r="N745" i="5"/>
  <c r="Q681" i="5"/>
  <c r="N681" i="5"/>
  <c r="Q585" i="5"/>
  <c r="N585" i="5"/>
  <c r="Q450" i="5"/>
  <c r="N450" i="5"/>
  <c r="Q314" i="5"/>
  <c r="N314" i="5"/>
  <c r="Q212" i="5"/>
  <c r="N212" i="5"/>
  <c r="Q110" i="5"/>
  <c r="N110" i="5"/>
  <c r="Q2287" i="5"/>
  <c r="N2287" i="5"/>
  <c r="Q2135" i="5"/>
  <c r="N2135" i="5"/>
  <c r="Q1832" i="5"/>
  <c r="N1832" i="5"/>
  <c r="Q1497" i="5"/>
  <c r="N1497" i="5"/>
  <c r="Q984" i="5"/>
  <c r="N984" i="5"/>
  <c r="Q768" i="5"/>
  <c r="N768" i="5"/>
  <c r="Q552" i="5"/>
  <c r="N552" i="5"/>
  <c r="Q337" i="5"/>
  <c r="N337" i="5"/>
  <c r="Q1271" i="5"/>
  <c r="N1271" i="5"/>
  <c r="Q1055" i="5"/>
  <c r="N1055" i="5"/>
  <c r="Q895" i="5"/>
  <c r="N895" i="5"/>
  <c r="Q735" i="5"/>
  <c r="N735" i="5"/>
  <c r="Q551" i="5"/>
  <c r="N551" i="5"/>
  <c r="Q360" i="5"/>
  <c r="N360" i="5"/>
  <c r="Q2131" i="5"/>
  <c r="N2131" i="5"/>
  <c r="Q1836" i="5"/>
  <c r="N1836" i="5"/>
  <c r="Q1581" i="5"/>
  <c r="N1581" i="5"/>
  <c r="Q1357" i="5"/>
  <c r="N1357" i="5"/>
  <c r="Q1164" i="5"/>
  <c r="N1164" i="5"/>
  <c r="Q940" i="5"/>
  <c r="N940" i="5"/>
  <c r="Q684" i="5"/>
  <c r="N684" i="5"/>
  <c r="Q389" i="5"/>
  <c r="N389" i="5"/>
  <c r="Q137" i="5"/>
  <c r="N137" i="5"/>
  <c r="Q2137" i="5"/>
  <c r="N2137" i="5"/>
  <c r="Q1914" i="5"/>
  <c r="N1914" i="5"/>
  <c r="Q1658" i="5"/>
  <c r="N1658" i="5"/>
  <c r="Q1435" i="5"/>
  <c r="N1435" i="5"/>
  <c r="Q1210" i="5"/>
  <c r="N1210" i="5"/>
  <c r="Q986" i="5"/>
  <c r="N986" i="5"/>
  <c r="Q762" i="5"/>
  <c r="N762" i="5"/>
  <c r="Q2295" i="5"/>
  <c r="N2295" i="5"/>
  <c r="Q2104" i="5"/>
  <c r="N2104" i="5"/>
  <c r="Q1913" i="5"/>
  <c r="N1913" i="5"/>
  <c r="Q1721" i="5"/>
  <c r="N1721" i="5"/>
  <c r="Q1498" i="5"/>
  <c r="N1498" i="5"/>
  <c r="Q1273" i="5"/>
  <c r="N1273" i="5"/>
  <c r="Q2118" i="5"/>
  <c r="N2118" i="5"/>
  <c r="Q1895" i="5"/>
  <c r="N1895" i="5"/>
  <c r="Q1671" i="5"/>
  <c r="N1671" i="5"/>
  <c r="Q1440" i="5"/>
  <c r="N1440" i="5"/>
  <c r="Q2165" i="5"/>
  <c r="N2165" i="5"/>
  <c r="Q2101" i="5"/>
  <c r="N2101" i="5"/>
  <c r="Q2038" i="5"/>
  <c r="N2038" i="5"/>
  <c r="Q1974" i="5"/>
  <c r="N1974" i="5"/>
  <c r="Q1782" i="5"/>
  <c r="N1782" i="5"/>
  <c r="Q1718" i="5"/>
  <c r="N1718" i="5"/>
  <c r="Q1654" i="5"/>
  <c r="N1654" i="5"/>
  <c r="Q1591" i="5"/>
  <c r="N1591" i="5"/>
  <c r="Q1527" i="5"/>
  <c r="N1527" i="5"/>
  <c r="Q1463" i="5"/>
  <c r="N1463" i="5"/>
  <c r="Q1431" i="5"/>
  <c r="N1431" i="5"/>
  <c r="Q1367" i="5"/>
  <c r="N1367" i="5"/>
  <c r="Q1303" i="5"/>
  <c r="N1303" i="5"/>
  <c r="Q1238" i="5"/>
  <c r="N1238" i="5"/>
  <c r="Q2323" i="5"/>
  <c r="N2323" i="5"/>
  <c r="Q2252" i="5"/>
  <c r="N2252" i="5"/>
  <c r="Q2188" i="5"/>
  <c r="N2188" i="5"/>
  <c r="Q2124" i="5"/>
  <c r="N2124" i="5"/>
  <c r="Q2060" i="5"/>
  <c r="N2060" i="5"/>
  <c r="Q1997" i="5"/>
  <c r="N1997" i="5"/>
  <c r="Q1933" i="5"/>
  <c r="N1933" i="5"/>
  <c r="Q1869" i="5"/>
  <c r="N1869" i="5"/>
  <c r="Q1805" i="5"/>
  <c r="N1805" i="5"/>
  <c r="Q1741" i="5"/>
  <c r="N1741" i="5"/>
  <c r="Q1677" i="5"/>
  <c r="N1677" i="5"/>
  <c r="Q1613" i="5"/>
  <c r="N1613" i="5"/>
  <c r="Q1582" i="5"/>
  <c r="N1582" i="5"/>
  <c r="Q1518" i="5"/>
  <c r="N1518" i="5"/>
  <c r="Q1454" i="5"/>
  <c r="N1454" i="5"/>
  <c r="Q1390" i="5"/>
  <c r="N1390" i="5"/>
  <c r="Q1326" i="5"/>
  <c r="N1326" i="5"/>
  <c r="Q1261" i="5"/>
  <c r="N1261" i="5"/>
  <c r="Q1197" i="5"/>
  <c r="N1197" i="5"/>
  <c r="Q1133" i="5"/>
  <c r="N1133" i="5"/>
  <c r="Q1069" i="5"/>
  <c r="N1069" i="5"/>
  <c r="Q1005" i="5"/>
  <c r="N1005" i="5"/>
  <c r="Q941" i="5"/>
  <c r="N941" i="5"/>
  <c r="Q877" i="5"/>
  <c r="N877" i="5"/>
  <c r="Q813" i="5"/>
  <c r="N813" i="5"/>
  <c r="Q749" i="5"/>
  <c r="N749" i="5"/>
  <c r="Q685" i="5"/>
  <c r="N685" i="5"/>
  <c r="Q621" i="5"/>
  <c r="N621" i="5"/>
  <c r="Q557" i="5"/>
  <c r="N557" i="5"/>
  <c r="Q493" i="5"/>
  <c r="N493" i="5"/>
  <c r="Q430" i="5"/>
  <c r="N430" i="5"/>
  <c r="Q366" i="5"/>
  <c r="N366" i="5"/>
  <c r="Q302" i="5"/>
  <c r="N302" i="5"/>
  <c r="Q49" i="5"/>
  <c r="N49" i="5"/>
  <c r="Q2282" i="5"/>
  <c r="N2282" i="5"/>
  <c r="Q2098" i="5"/>
  <c r="N2098" i="5"/>
  <c r="Q1987" i="5"/>
  <c r="N1987" i="5"/>
  <c r="Q1811" i="5"/>
  <c r="N1811" i="5"/>
  <c r="Q1564" i="5"/>
  <c r="N1564" i="5"/>
  <c r="Q1324" i="5"/>
  <c r="N1324" i="5"/>
  <c r="Q1115" i="5"/>
  <c r="N1115" i="5"/>
  <c r="Q875" i="5"/>
  <c r="N875" i="5"/>
  <c r="Q619" i="5"/>
  <c r="N619" i="5"/>
  <c r="Q356" i="5"/>
  <c r="N356" i="5"/>
  <c r="Q96" i="5"/>
  <c r="N96" i="5"/>
  <c r="Q1337" i="5"/>
  <c r="N1337" i="5"/>
  <c r="Q1024" i="5"/>
  <c r="N1024" i="5"/>
  <c r="Q584" i="5"/>
  <c r="N584" i="5"/>
  <c r="Q141" i="5"/>
  <c r="N141" i="5"/>
  <c r="Q2266" i="5"/>
  <c r="N2266" i="5"/>
  <c r="Q2082" i="5"/>
  <c r="N2082" i="5"/>
  <c r="Q1899" i="5"/>
  <c r="N1899" i="5"/>
  <c r="Q1699" i="5"/>
  <c r="N1699" i="5"/>
  <c r="Q1436" i="5"/>
  <c r="N1436" i="5"/>
  <c r="Q1043" i="5"/>
  <c r="N1043" i="5"/>
  <c r="Q811" i="5"/>
  <c r="N811" i="5"/>
  <c r="Q587" i="5"/>
  <c r="N587" i="5"/>
  <c r="Q332" i="5"/>
  <c r="N332" i="5"/>
  <c r="Q72" i="5"/>
  <c r="N72" i="5"/>
  <c r="Q1808" i="5"/>
  <c r="N1808" i="5"/>
  <c r="Q1393" i="5"/>
  <c r="N1393" i="5"/>
  <c r="Q1032" i="5"/>
  <c r="N1032" i="5"/>
  <c r="Q576" i="5"/>
  <c r="N576" i="5"/>
  <c r="Q148" i="5"/>
  <c r="N148" i="5"/>
  <c r="Q1111" i="5"/>
  <c r="N1111" i="5"/>
  <c r="Q751" i="5"/>
  <c r="N751" i="5"/>
  <c r="Q320" i="5"/>
  <c r="N320" i="5"/>
  <c r="Q570" i="5"/>
  <c r="N570" i="5"/>
  <c r="Q506" i="5"/>
  <c r="N506" i="5"/>
  <c r="Q443" i="5"/>
  <c r="N443" i="5"/>
  <c r="Q379" i="5"/>
  <c r="N379" i="5"/>
  <c r="Q315" i="5"/>
  <c r="N315" i="5"/>
  <c r="Q251" i="5"/>
  <c r="N251" i="5"/>
  <c r="Q182" i="5"/>
  <c r="N182" i="5"/>
  <c r="Q119" i="5"/>
  <c r="N119" i="5"/>
  <c r="Q55" i="5"/>
  <c r="N55" i="5"/>
  <c r="Q625" i="5"/>
  <c r="N625" i="5"/>
  <c r="Q505" i="5"/>
  <c r="N505" i="5"/>
  <c r="Q378" i="5"/>
  <c r="N378" i="5"/>
  <c r="Q258" i="5"/>
  <c r="N258" i="5"/>
  <c r="Q54" i="5"/>
  <c r="N54" i="5"/>
  <c r="Q2119" i="5"/>
  <c r="N2119" i="5"/>
  <c r="Q1776" i="5"/>
  <c r="N1776" i="5"/>
  <c r="Q1425" i="5"/>
  <c r="N1425" i="5"/>
  <c r="Q1040" i="5"/>
  <c r="N1040" i="5"/>
  <c r="Q624" i="5"/>
  <c r="N624" i="5"/>
  <c r="Q172" i="5"/>
  <c r="N172" i="5"/>
  <c r="Q1175" i="5"/>
  <c r="N1175" i="5"/>
  <c r="Q839" i="5"/>
  <c r="N839" i="5"/>
  <c r="Q472" i="5"/>
  <c r="N472" i="5"/>
  <c r="Q92" i="5"/>
  <c r="N92" i="5"/>
  <c r="Q1225" i="5"/>
  <c r="N1225" i="5"/>
  <c r="Q1161" i="5"/>
  <c r="N1161" i="5"/>
  <c r="Q1097" i="5"/>
  <c r="N1097" i="5"/>
  <c r="Q1033" i="5"/>
  <c r="N1033" i="5"/>
  <c r="Q969" i="5"/>
  <c r="N969" i="5"/>
  <c r="Q905" i="5"/>
  <c r="N905" i="5"/>
  <c r="Q841" i="5"/>
  <c r="N841" i="5"/>
  <c r="Q777" i="5"/>
  <c r="N777" i="5"/>
  <c r="Q713" i="5"/>
  <c r="N713" i="5"/>
  <c r="Q641" i="5"/>
  <c r="N641" i="5"/>
  <c r="Q513" i="5"/>
  <c r="N513" i="5"/>
  <c r="Q386" i="5"/>
  <c r="N386" i="5"/>
  <c r="Q250" i="5"/>
  <c r="N250" i="5"/>
  <c r="Q149" i="5"/>
  <c r="N149" i="5"/>
  <c r="Q46" i="5"/>
  <c r="N46" i="5"/>
  <c r="Q2215" i="5"/>
  <c r="N2215" i="5"/>
  <c r="Q2040" i="5"/>
  <c r="N2040" i="5"/>
  <c r="Q1656" i="5"/>
  <c r="N1656" i="5"/>
  <c r="Q1321" i="5"/>
  <c r="N1321" i="5"/>
  <c r="Q109" i="5"/>
  <c r="N109" i="5"/>
  <c r="Q2322" i="5"/>
  <c r="N2322" i="5"/>
  <c r="Q2067" i="5"/>
  <c r="N2067" i="5"/>
  <c r="Q1804" i="5"/>
  <c r="N1804" i="5"/>
  <c r="Q1549" i="5"/>
  <c r="N1549" i="5"/>
  <c r="Q1293" i="5"/>
  <c r="N1293" i="5"/>
  <c r="Q1068" i="5"/>
  <c r="N1068" i="5"/>
  <c r="Q844" i="5"/>
  <c r="N844" i="5"/>
  <c r="Q620" i="5"/>
  <c r="N620" i="5"/>
  <c r="Q357" i="5"/>
  <c r="N357" i="5"/>
  <c r="Q2296" i="5"/>
  <c r="N2296" i="5"/>
  <c r="Q2105" i="5"/>
  <c r="N2105" i="5"/>
  <c r="Q1850" i="5"/>
  <c r="N1850" i="5"/>
  <c r="Q1626" i="5"/>
  <c r="N1626" i="5"/>
  <c r="Q1403" i="5"/>
  <c r="N1403" i="5"/>
  <c r="Q1146" i="5"/>
  <c r="N1146" i="5"/>
  <c r="Q922" i="5"/>
  <c r="N922" i="5"/>
  <c r="Q730" i="5"/>
  <c r="N730" i="5"/>
  <c r="Q2264" i="5"/>
  <c r="N2264" i="5"/>
  <c r="Q2009" i="5"/>
  <c r="N2009" i="5"/>
  <c r="Q1785" i="5"/>
  <c r="N1785" i="5"/>
  <c r="Q1562" i="5"/>
  <c r="N1562" i="5"/>
  <c r="Q1338" i="5"/>
  <c r="N1338" i="5"/>
  <c r="Q2150" i="5"/>
  <c r="N2150" i="5"/>
  <c r="Q1927" i="5"/>
  <c r="N1927" i="5"/>
  <c r="Q1703" i="5"/>
  <c r="N1703" i="5"/>
  <c r="Q1536" i="5"/>
  <c r="N1536" i="5"/>
  <c r="Q2229" i="5"/>
  <c r="N2229" i="5"/>
  <c r="Q1846" i="5"/>
  <c r="N1846" i="5"/>
  <c r="Q2219" i="5"/>
  <c r="N2219" i="5"/>
  <c r="Q2059" i="5"/>
  <c r="N2059" i="5"/>
  <c r="Q1924" i="5"/>
  <c r="N1924" i="5"/>
  <c r="Q1796" i="5"/>
  <c r="N1796" i="5"/>
  <c r="Q1700" i="5"/>
  <c r="N1700" i="5"/>
  <c r="Q1636" i="5"/>
  <c r="N1636" i="5"/>
  <c r="Q1573" i="5"/>
  <c r="N1573" i="5"/>
  <c r="Q1509" i="5"/>
  <c r="N1509" i="5"/>
  <c r="Q1445" i="5"/>
  <c r="N1445" i="5"/>
  <c r="Q1381" i="5"/>
  <c r="N1381" i="5"/>
  <c r="Q1317" i="5"/>
  <c r="N1317" i="5"/>
  <c r="Q1252" i="5"/>
  <c r="N1252" i="5"/>
  <c r="Q1188" i="5"/>
  <c r="N1188" i="5"/>
  <c r="Q1124" i="5"/>
  <c r="N1124" i="5"/>
  <c r="Q1060" i="5"/>
  <c r="N1060" i="5"/>
  <c r="Q996" i="5"/>
  <c r="N996" i="5"/>
  <c r="Q932" i="5"/>
  <c r="N932" i="5"/>
  <c r="Q868" i="5"/>
  <c r="N868" i="5"/>
  <c r="Q804" i="5"/>
  <c r="N804" i="5"/>
  <c r="Q740" i="5"/>
  <c r="N740" i="5"/>
  <c r="Q708" i="5"/>
  <c r="N708" i="5"/>
  <c r="Q644" i="5"/>
  <c r="N644" i="5"/>
  <c r="Q580" i="5"/>
  <c r="N580" i="5"/>
  <c r="Q516" i="5"/>
  <c r="N516" i="5"/>
  <c r="Q445" i="5"/>
  <c r="N445" i="5"/>
  <c r="Q381" i="5"/>
  <c r="N381" i="5"/>
  <c r="Q317" i="5"/>
  <c r="N317" i="5"/>
  <c r="Q253" i="5"/>
  <c r="N253" i="5"/>
  <c r="Q191" i="5"/>
  <c r="N191" i="5"/>
  <c r="Q129" i="5"/>
  <c r="N129" i="5"/>
  <c r="Q2289" i="5"/>
  <c r="N2289" i="5"/>
  <c r="Q2225" i="5"/>
  <c r="N2225" i="5"/>
  <c r="Q2161" i="5"/>
  <c r="N2161" i="5"/>
  <c r="Q2129" i="5"/>
  <c r="N2129" i="5"/>
  <c r="Q2065" i="5"/>
  <c r="N2065" i="5"/>
  <c r="Q2002" i="5"/>
  <c r="N2002" i="5"/>
  <c r="Q1938" i="5"/>
  <c r="N1938" i="5"/>
  <c r="Q1874" i="5"/>
  <c r="N1874" i="5"/>
  <c r="Q1810" i="5"/>
  <c r="N1810" i="5"/>
  <c r="Q1746" i="5"/>
  <c r="N1746" i="5"/>
  <c r="Q1682" i="5"/>
  <c r="N1682" i="5"/>
  <c r="Q1618" i="5"/>
  <c r="N1618" i="5"/>
  <c r="Q1555" i="5"/>
  <c r="N1555" i="5"/>
  <c r="Q1459" i="5"/>
  <c r="N1459" i="5"/>
  <c r="Q1395" i="5"/>
  <c r="N1395" i="5"/>
  <c r="Q1331" i="5"/>
  <c r="N1331" i="5"/>
  <c r="Q1266" i="5"/>
  <c r="N1266" i="5"/>
  <c r="Q1202" i="5"/>
  <c r="N1202" i="5"/>
  <c r="Q1138" i="5"/>
  <c r="N1138" i="5"/>
  <c r="Q1074" i="5"/>
  <c r="N1074" i="5"/>
  <c r="Q1010" i="5"/>
  <c r="N1010" i="5"/>
  <c r="Q946" i="5"/>
  <c r="N946" i="5"/>
  <c r="Q882" i="5"/>
  <c r="N882" i="5"/>
  <c r="Q818" i="5"/>
  <c r="N818" i="5"/>
  <c r="Q754" i="5"/>
  <c r="N754" i="5"/>
  <c r="Q690" i="5"/>
  <c r="N690" i="5"/>
  <c r="Q626" i="5"/>
  <c r="N626" i="5"/>
  <c r="Q2319" i="5"/>
  <c r="N2319" i="5"/>
  <c r="Q2256" i="5"/>
  <c r="N2256" i="5"/>
  <c r="Q2192" i="5"/>
  <c r="N2192" i="5"/>
  <c r="Q2128" i="5"/>
  <c r="N2128" i="5"/>
  <c r="Q2064" i="5"/>
  <c r="N2064" i="5"/>
  <c r="Q2001" i="5"/>
  <c r="N2001" i="5"/>
  <c r="Q1937" i="5"/>
  <c r="N1937" i="5"/>
  <c r="Q1873" i="5"/>
  <c r="N1873" i="5"/>
  <c r="Q1809" i="5"/>
  <c r="N1809" i="5"/>
  <c r="Q1745" i="5"/>
  <c r="N1745" i="5"/>
  <c r="Q1681" i="5"/>
  <c r="N1681" i="5"/>
  <c r="Q1617" i="5"/>
  <c r="N1617" i="5"/>
  <c r="Q1554" i="5"/>
  <c r="N1554" i="5"/>
  <c r="Q1490" i="5"/>
  <c r="N1490" i="5"/>
  <c r="Q1426" i="5"/>
  <c r="N1426" i="5"/>
  <c r="Q1362" i="5"/>
  <c r="N1362" i="5"/>
  <c r="Q1298" i="5"/>
  <c r="N1298" i="5"/>
  <c r="Q2301" i="5"/>
  <c r="N2301" i="5"/>
  <c r="Q2238" i="5"/>
  <c r="N2238" i="5"/>
  <c r="Q2174" i="5"/>
  <c r="N2174" i="5"/>
  <c r="Q2110" i="5"/>
  <c r="N2110" i="5"/>
  <c r="Q2046" i="5"/>
  <c r="N2046" i="5"/>
  <c r="Q1983" i="5"/>
  <c r="N1983" i="5"/>
  <c r="Q1919" i="5"/>
  <c r="N1919" i="5"/>
  <c r="Q1855" i="5"/>
  <c r="N1855" i="5"/>
  <c r="Q1791" i="5"/>
  <c r="N1791" i="5"/>
  <c r="Q1727" i="5"/>
  <c r="N1727" i="5"/>
  <c r="Q1663" i="5"/>
  <c r="N1663" i="5"/>
  <c r="Q1592" i="5"/>
  <c r="N1592" i="5"/>
  <c r="Q1528" i="5"/>
  <c r="N1528" i="5"/>
  <c r="Q1464" i="5"/>
  <c r="N1464" i="5"/>
  <c r="Q1400" i="5"/>
  <c r="N1400" i="5"/>
  <c r="Q2285" i="5"/>
  <c r="N2285" i="5"/>
  <c r="Q2221" i="5"/>
  <c r="N2221" i="5"/>
  <c r="Q2157" i="5"/>
  <c r="N2157" i="5"/>
  <c r="Q2093" i="5"/>
  <c r="N2093" i="5"/>
  <c r="Q2030" i="5"/>
  <c r="N2030" i="5"/>
  <c r="Q1966" i="5"/>
  <c r="N1966" i="5"/>
  <c r="Q1902" i="5"/>
  <c r="N1902" i="5"/>
  <c r="Q1838" i="5"/>
  <c r="N1838" i="5"/>
  <c r="Q1774" i="5"/>
  <c r="N1774" i="5"/>
  <c r="Q1710" i="5"/>
  <c r="N1710" i="5"/>
  <c r="Q1646" i="5"/>
  <c r="N1646" i="5"/>
  <c r="Q1583" i="5"/>
  <c r="N1583" i="5"/>
  <c r="Q1519" i="5"/>
  <c r="N1519" i="5"/>
  <c r="Q1455" i="5"/>
  <c r="N1455" i="5"/>
  <c r="Q1391" i="5"/>
  <c r="N1391" i="5"/>
  <c r="Q1327" i="5"/>
  <c r="N1327" i="5"/>
  <c r="Q1262" i="5"/>
  <c r="N1262" i="5"/>
  <c r="Q1198" i="5"/>
  <c r="N1198" i="5"/>
  <c r="Q2276" i="5"/>
  <c r="N2276" i="5"/>
  <c r="Q2212" i="5"/>
  <c r="N2212" i="5"/>
  <c r="Q2148" i="5"/>
  <c r="N2148" i="5"/>
  <c r="Q2084" i="5"/>
  <c r="N2084" i="5"/>
  <c r="Q2021" i="5"/>
  <c r="N2021" i="5"/>
  <c r="Q1957" i="5"/>
  <c r="N1957" i="5"/>
  <c r="Q1893" i="5"/>
  <c r="N1893" i="5"/>
  <c r="Q1797" i="5"/>
  <c r="N1797" i="5"/>
  <c r="Q1733" i="5"/>
  <c r="N1733" i="5"/>
  <c r="Q1669" i="5"/>
  <c r="N1669" i="5"/>
  <c r="Q1637" i="5"/>
  <c r="N1637" i="5"/>
  <c r="Q1574" i="5"/>
  <c r="N1574" i="5"/>
  <c r="Q1510" i="5"/>
  <c r="N1510" i="5"/>
  <c r="Q1446" i="5"/>
  <c r="N1446" i="5"/>
  <c r="Q1382" i="5"/>
  <c r="N1382" i="5"/>
  <c r="Q1318" i="5"/>
  <c r="N1318" i="5"/>
  <c r="Q1253" i="5"/>
  <c r="N1253" i="5"/>
  <c r="Q1189" i="5"/>
  <c r="N1189" i="5"/>
  <c r="Q171" i="5"/>
  <c r="N171" i="5"/>
  <c r="Q242" i="5"/>
  <c r="N242" i="5"/>
  <c r="Q1135" i="5"/>
  <c r="N1135" i="5"/>
  <c r="Q775" i="5"/>
  <c r="N775" i="5"/>
  <c r="Q392" i="5"/>
  <c r="N392" i="5"/>
  <c r="Q1182" i="5"/>
  <c r="N1182" i="5"/>
  <c r="Q1118" i="5"/>
  <c r="N1118" i="5"/>
  <c r="Q1054" i="5"/>
  <c r="N1054" i="5"/>
  <c r="Q990" i="5"/>
  <c r="N990" i="5"/>
  <c r="Q926" i="5"/>
  <c r="N926" i="5"/>
  <c r="Q862" i="5"/>
  <c r="N862" i="5"/>
  <c r="Q798" i="5"/>
  <c r="N798" i="5"/>
  <c r="Q734" i="5"/>
  <c r="N734" i="5"/>
  <c r="Q670" i="5"/>
  <c r="N670" i="5"/>
  <c r="Q606" i="5"/>
  <c r="N606" i="5"/>
  <c r="Q542" i="5"/>
  <c r="N542" i="5"/>
  <c r="Q478" i="5"/>
  <c r="N478" i="5"/>
  <c r="Q415" i="5"/>
  <c r="N415" i="5"/>
  <c r="Q351" i="5"/>
  <c r="N351" i="5"/>
  <c r="Q287" i="5"/>
  <c r="N287" i="5"/>
  <c r="Q224" i="5"/>
  <c r="N224" i="5"/>
  <c r="Q162" i="5"/>
  <c r="N162" i="5"/>
  <c r="Q99" i="5"/>
  <c r="N99" i="5"/>
  <c r="Q35" i="5"/>
  <c r="N35" i="5"/>
  <c r="Q1675" i="5"/>
  <c r="N1675" i="5"/>
  <c r="Q1428" i="5"/>
  <c r="N1428" i="5"/>
  <c r="Q1187" i="5"/>
  <c r="N1187" i="5"/>
  <c r="Q963" i="5"/>
  <c r="N963" i="5"/>
  <c r="Q699" i="5"/>
  <c r="N699" i="5"/>
  <c r="Q444" i="5"/>
  <c r="N444" i="5"/>
  <c r="Q190" i="5"/>
  <c r="N190" i="5"/>
  <c r="Q368" i="5"/>
  <c r="N368" i="5"/>
  <c r="Q186" i="5"/>
  <c r="N186" i="5"/>
  <c r="Q270" i="5"/>
  <c r="N270" i="5"/>
  <c r="Q208" i="5"/>
  <c r="N208" i="5"/>
  <c r="Q138" i="5"/>
  <c r="N138" i="5"/>
  <c r="Q74" i="5"/>
  <c r="N74" i="5"/>
  <c r="Q10" i="5"/>
  <c r="N10" i="5"/>
  <c r="Q2170" i="5"/>
  <c r="N2170" i="5"/>
  <c r="Q1955" i="5"/>
  <c r="N1955" i="5"/>
  <c r="Q1739" i="5"/>
  <c r="N1739" i="5"/>
  <c r="Q1484" i="5"/>
  <c r="N1484" i="5"/>
  <c r="Q979" i="5"/>
  <c r="N979" i="5"/>
  <c r="Q851" i="5"/>
  <c r="N851" i="5"/>
  <c r="Q571" i="5"/>
  <c r="N571" i="5"/>
  <c r="Q308" i="5"/>
  <c r="N308" i="5"/>
  <c r="Q167" i="5"/>
  <c r="N167" i="5"/>
  <c r="Q56" i="5"/>
  <c r="N56" i="5"/>
  <c r="Q560" i="5"/>
  <c r="N560" i="5"/>
  <c r="Q321" i="5"/>
  <c r="N321" i="5"/>
  <c r="Q101" i="5"/>
  <c r="N101" i="5"/>
  <c r="Q1063" i="5"/>
  <c r="N1063" i="5"/>
  <c r="Q887" i="5"/>
  <c r="N887" i="5"/>
  <c r="Q719" i="5"/>
  <c r="N719" i="5"/>
  <c r="Q543" i="5"/>
  <c r="N543" i="5"/>
  <c r="Q352" i="5"/>
  <c r="N352" i="5"/>
  <c r="Q163" i="5"/>
  <c r="N163" i="5"/>
  <c r="N1928" i="5"/>
  <c r="N1353" i="5"/>
  <c r="N1360" i="5"/>
  <c r="N1168" i="5"/>
  <c r="N1255" i="5"/>
  <c r="N522" i="5"/>
  <c r="N921" i="5"/>
  <c r="N857" i="5"/>
  <c r="N793" i="5"/>
  <c r="N729" i="5"/>
  <c r="N665" i="5"/>
  <c r="N601" i="5"/>
  <c r="N537" i="5"/>
  <c r="N474" i="5"/>
  <c r="N1072" i="5"/>
  <c r="N1008" i="5"/>
  <c r="N944" i="5"/>
  <c r="N752" i="5"/>
  <c r="N688" i="5"/>
  <c r="N831" i="5"/>
  <c r="N997" i="5"/>
  <c r="N1755" i="5"/>
  <c r="N103" i="5"/>
  <c r="N14" i="5"/>
  <c r="N13" i="5"/>
  <c r="N446" i="5"/>
  <c r="N436" i="5"/>
  <c r="Q465" i="5"/>
  <c r="N465" i="5"/>
  <c r="Q21" i="5"/>
  <c r="N21" i="5"/>
  <c r="Q943" i="5"/>
  <c r="N943" i="5"/>
  <c r="Q575" i="5"/>
  <c r="N575" i="5"/>
  <c r="Q202" i="5"/>
  <c r="N202" i="5"/>
  <c r="Q1150" i="5"/>
  <c r="N1150" i="5"/>
  <c r="Q1086" i="5"/>
  <c r="N1086" i="5"/>
  <c r="Q1022" i="5"/>
  <c r="N1022" i="5"/>
  <c r="Q958" i="5"/>
  <c r="N958" i="5"/>
  <c r="Q894" i="5"/>
  <c r="N894" i="5"/>
  <c r="Q830" i="5"/>
  <c r="N830" i="5"/>
  <c r="Q766" i="5"/>
  <c r="N766" i="5"/>
  <c r="Q702" i="5"/>
  <c r="N702" i="5"/>
  <c r="Q638" i="5"/>
  <c r="N638" i="5"/>
  <c r="Q574" i="5"/>
  <c r="N574" i="5"/>
  <c r="Q510" i="5"/>
  <c r="N510" i="5"/>
  <c r="Q447" i="5"/>
  <c r="N447" i="5"/>
  <c r="Q383" i="5"/>
  <c r="N383" i="5"/>
  <c r="Q319" i="5"/>
  <c r="N319" i="5"/>
  <c r="Q255" i="5"/>
  <c r="N255" i="5"/>
  <c r="Q193" i="5"/>
  <c r="N193" i="5"/>
  <c r="Q131" i="5"/>
  <c r="N131" i="5"/>
  <c r="Q67" i="5"/>
  <c r="N67" i="5"/>
  <c r="Q3" i="5"/>
  <c r="N3" i="5"/>
  <c r="Q1556" i="5"/>
  <c r="N1556" i="5"/>
  <c r="Q1283" i="5"/>
  <c r="N1283" i="5"/>
  <c r="Q827" i="5"/>
  <c r="N827" i="5"/>
  <c r="Q563" i="5"/>
  <c r="N563" i="5"/>
  <c r="Q316" i="5"/>
  <c r="N316" i="5"/>
  <c r="Q80" i="5"/>
  <c r="N80" i="5"/>
  <c r="Q401" i="5"/>
  <c r="N401" i="5"/>
  <c r="Q180" i="5"/>
  <c r="N180" i="5"/>
  <c r="Q1143" i="5"/>
  <c r="N1143" i="5"/>
  <c r="Q559" i="5"/>
  <c r="N559" i="5"/>
  <c r="Q239" i="5"/>
  <c r="N239" i="5"/>
  <c r="Q169" i="5"/>
  <c r="N169" i="5"/>
  <c r="Q106" i="5"/>
  <c r="N106" i="5"/>
  <c r="Q42" i="5"/>
  <c r="N42" i="5"/>
  <c r="Q2274" i="5"/>
  <c r="N2274" i="5"/>
  <c r="Q2058" i="5"/>
  <c r="N2058" i="5"/>
  <c r="Q1859" i="5"/>
  <c r="N1859" i="5"/>
  <c r="Q1619" i="5"/>
  <c r="N1619" i="5"/>
  <c r="Q1340" i="5"/>
  <c r="N1340" i="5"/>
  <c r="Q1131" i="5"/>
  <c r="N1131" i="5"/>
  <c r="N2302" i="5"/>
  <c r="N2239" i="5"/>
  <c r="N2175" i="5"/>
  <c r="N2111" i="5"/>
  <c r="N2047" i="5"/>
  <c r="N1920" i="5"/>
  <c r="N1856" i="5"/>
  <c r="N1792" i="5"/>
  <c r="N1728" i="5"/>
  <c r="N1664" i="5"/>
  <c r="N1601" i="5"/>
  <c r="N1537" i="5"/>
  <c r="N1473" i="5"/>
  <c r="N1409" i="5"/>
  <c r="N1345" i="5"/>
  <c r="N1217" i="5"/>
  <c r="N1153" i="5"/>
  <c r="N1089" i="5"/>
  <c r="N1025" i="5"/>
  <c r="N1352" i="5"/>
  <c r="N1288" i="5"/>
  <c r="N1224" i="5"/>
  <c r="N1160" i="5"/>
  <c r="N1247" i="5"/>
  <c r="N578" i="5"/>
  <c r="N977" i="5"/>
  <c r="N913" i="5"/>
  <c r="N849" i="5"/>
  <c r="N785" i="5"/>
  <c r="N721" i="5"/>
  <c r="N657" i="5"/>
  <c r="N593" i="5"/>
  <c r="N529" i="5"/>
  <c r="N466" i="5"/>
  <c r="N1064" i="5"/>
  <c r="N1000" i="5"/>
  <c r="N936" i="5"/>
  <c r="N872" i="5"/>
  <c r="N744" i="5"/>
  <c r="N680" i="5"/>
  <c r="N616" i="5"/>
  <c r="N1151" i="5"/>
  <c r="N983" i="5"/>
  <c r="N799" i="5"/>
  <c r="N933" i="5"/>
  <c r="N2202" i="5"/>
  <c r="N39" i="5"/>
  <c r="N457" i="5"/>
  <c r="N511" i="5"/>
  <c r="N4" i="5"/>
  <c r="N1014" i="5"/>
  <c r="N502" i="5"/>
  <c r="N382" i="5"/>
  <c r="N1524" i="5"/>
  <c r="Q1157" i="5"/>
  <c r="N1157" i="5"/>
  <c r="Q1029" i="5"/>
  <c r="N1029" i="5"/>
  <c r="Q837" i="5"/>
  <c r="N837" i="5"/>
  <c r="Q549" i="5"/>
  <c r="N549" i="5"/>
  <c r="Q485" i="5"/>
  <c r="N485" i="5"/>
  <c r="Q422" i="5"/>
  <c r="N422" i="5"/>
  <c r="Q358" i="5"/>
  <c r="N358" i="5"/>
  <c r="Q105" i="5"/>
  <c r="N105" i="5"/>
  <c r="Q41" i="5"/>
  <c r="N41" i="5"/>
  <c r="Q2258" i="5"/>
  <c r="N2258" i="5"/>
  <c r="Q1867" i="5"/>
  <c r="N1867" i="5"/>
  <c r="Q1659" i="5"/>
  <c r="N1659" i="5"/>
  <c r="Q1412" i="5"/>
  <c r="N1412" i="5"/>
  <c r="Q1195" i="5"/>
  <c r="N1195" i="5"/>
  <c r="Q971" i="5"/>
  <c r="N971" i="5"/>
  <c r="Q452" i="5"/>
  <c r="N452" i="5"/>
  <c r="Q198" i="5"/>
  <c r="N198" i="5"/>
  <c r="Q64" i="5"/>
  <c r="N64" i="5"/>
  <c r="Q305" i="5"/>
  <c r="N305" i="5"/>
  <c r="Q2154" i="5"/>
  <c r="N2154" i="5"/>
  <c r="Q1963" i="5"/>
  <c r="N1963" i="5"/>
  <c r="Q1779" i="5"/>
  <c r="N1779" i="5"/>
  <c r="Q1540" i="5"/>
  <c r="N1540" i="5"/>
  <c r="Q1300" i="5"/>
  <c r="N1300" i="5"/>
  <c r="Q1011" i="5"/>
  <c r="N1011" i="5"/>
  <c r="Q787" i="5"/>
  <c r="N787" i="5"/>
  <c r="Q555" i="5"/>
  <c r="N555" i="5"/>
  <c r="Q300" i="5"/>
  <c r="N300" i="5"/>
  <c r="Q93" i="5"/>
  <c r="N93" i="5"/>
  <c r="Q1071" i="5"/>
  <c r="N1071" i="5"/>
  <c r="Q695" i="5"/>
  <c r="N695" i="5"/>
  <c r="Q272" i="5"/>
  <c r="N272" i="5"/>
  <c r="Q498" i="5"/>
  <c r="N498" i="5"/>
  <c r="Q435" i="5"/>
  <c r="N435" i="5"/>
  <c r="Q371" i="5"/>
  <c r="N371" i="5"/>
  <c r="Q307" i="5"/>
  <c r="N307" i="5"/>
  <c r="Q243" i="5"/>
  <c r="N243" i="5"/>
  <c r="Q174" i="5"/>
  <c r="N174" i="5"/>
  <c r="Q142" i="5"/>
  <c r="N142" i="5"/>
  <c r="Q79" i="5"/>
  <c r="N79" i="5"/>
  <c r="Q426" i="5"/>
  <c r="N426" i="5"/>
  <c r="Q306" i="5"/>
  <c r="N306" i="5"/>
  <c r="Q102" i="5"/>
  <c r="N102" i="5"/>
  <c r="Q117" i="5"/>
  <c r="N117" i="5"/>
  <c r="Q1127" i="5"/>
  <c r="N1127" i="5"/>
  <c r="Q783" i="5"/>
  <c r="N783" i="5"/>
  <c r="Q424" i="5"/>
  <c r="N424" i="5"/>
  <c r="Q434" i="5"/>
  <c r="N434" i="5"/>
  <c r="Q298" i="5"/>
  <c r="N298" i="5"/>
  <c r="Q235" i="5"/>
  <c r="N235" i="5"/>
  <c r="Q134" i="5"/>
  <c r="N134" i="5"/>
  <c r="Q94" i="5"/>
  <c r="N94" i="5"/>
  <c r="Q30" i="5"/>
  <c r="N30" i="5"/>
  <c r="Q496" i="5"/>
  <c r="N496" i="5"/>
  <c r="Q53" i="5"/>
  <c r="N53" i="5"/>
  <c r="Q1015" i="5"/>
  <c r="N1015" i="5"/>
  <c r="Q687" i="5"/>
  <c r="N687" i="5"/>
  <c r="Q503" i="5"/>
  <c r="N503" i="5"/>
  <c r="Q312" i="5"/>
  <c r="N312" i="5"/>
  <c r="Q116" i="5"/>
  <c r="N116" i="5"/>
  <c r="Q409" i="5"/>
  <c r="N409" i="5"/>
  <c r="Q187" i="5"/>
  <c r="N187" i="5"/>
  <c r="Q903" i="5"/>
  <c r="N903" i="5"/>
  <c r="Q535" i="5"/>
  <c r="N535" i="5"/>
  <c r="Q344" i="5"/>
  <c r="N344" i="5"/>
  <c r="Q155" i="5"/>
  <c r="N155" i="5"/>
  <c r="Q1174" i="5"/>
  <c r="N1174" i="5"/>
  <c r="Q1110" i="5"/>
  <c r="N1110" i="5"/>
  <c r="Q1046" i="5"/>
  <c r="N1046" i="5"/>
  <c r="Q982" i="5"/>
  <c r="N982" i="5"/>
  <c r="Q918" i="5"/>
  <c r="N918" i="5"/>
  <c r="Q854" i="5"/>
  <c r="N854" i="5"/>
  <c r="Q790" i="5"/>
  <c r="N790" i="5"/>
  <c r="Q726" i="5"/>
  <c r="N726" i="5"/>
  <c r="Q662" i="5"/>
  <c r="N662" i="5"/>
  <c r="Q598" i="5"/>
  <c r="N598" i="5"/>
  <c r="Q534" i="5"/>
  <c r="N534" i="5"/>
  <c r="Q471" i="5"/>
  <c r="N471" i="5"/>
  <c r="Q407" i="5"/>
  <c r="N407" i="5"/>
  <c r="Q343" i="5"/>
  <c r="N343" i="5"/>
  <c r="Q279" i="5"/>
  <c r="N279" i="5"/>
  <c r="Q216" i="5"/>
  <c r="N216" i="5"/>
  <c r="Q154" i="5"/>
  <c r="N154" i="5"/>
  <c r="Q123" i="5"/>
  <c r="N123" i="5"/>
  <c r="Q91" i="5"/>
  <c r="N91" i="5"/>
  <c r="Q59" i="5"/>
  <c r="N59" i="5"/>
  <c r="Q27" i="5"/>
  <c r="N27" i="5"/>
  <c r="Q2050" i="5"/>
  <c r="N2050" i="5"/>
  <c r="Q1643" i="5"/>
  <c r="N1643" i="5"/>
  <c r="Q1380" i="5"/>
  <c r="N1380" i="5"/>
  <c r="Q1259" i="5"/>
  <c r="N1259" i="5"/>
  <c r="Q1051" i="5"/>
  <c r="N1051" i="5"/>
  <c r="Q923" i="5"/>
  <c r="N923" i="5"/>
  <c r="Q795" i="5"/>
  <c r="N795" i="5"/>
  <c r="Q659" i="5"/>
  <c r="N659" i="5"/>
  <c r="Q531" i="5"/>
  <c r="N531" i="5"/>
  <c r="Q412" i="5"/>
  <c r="N412" i="5"/>
  <c r="Q284" i="5"/>
  <c r="N284" i="5"/>
  <c r="Q159" i="5"/>
  <c r="N159" i="5"/>
  <c r="Q48" i="5"/>
  <c r="N48" i="5"/>
  <c r="Q568" i="5"/>
  <c r="N568" i="5"/>
  <c r="Q345" i="5"/>
  <c r="N345" i="5"/>
  <c r="Q125" i="5"/>
  <c r="N125" i="5"/>
  <c r="Q1095" i="5"/>
  <c r="N1095" i="5"/>
  <c r="Q711" i="5"/>
  <c r="N711" i="5"/>
  <c r="Q328" i="5"/>
  <c r="N328" i="5"/>
  <c r="Q140" i="5"/>
  <c r="N140" i="5"/>
  <c r="Q294" i="5"/>
  <c r="N294" i="5"/>
  <c r="Q262" i="5"/>
  <c r="N262" i="5"/>
  <c r="Q231" i="5"/>
  <c r="N231" i="5"/>
  <c r="Q200" i="5"/>
  <c r="N200" i="5"/>
  <c r="Q161" i="5"/>
  <c r="N161" i="5"/>
  <c r="Q130" i="5"/>
  <c r="N130" i="5"/>
  <c r="Q98" i="5"/>
  <c r="N98" i="5"/>
  <c r="Q66" i="5"/>
  <c r="N66" i="5"/>
  <c r="Q34" i="5"/>
  <c r="N34" i="5"/>
  <c r="Q2" i="5"/>
  <c r="N2" i="5"/>
  <c r="Q2250" i="5"/>
  <c r="N2250" i="5"/>
  <c r="Q2146" i="5"/>
  <c r="N2146" i="5"/>
  <c r="Q2027" i="5"/>
  <c r="N2027" i="5"/>
  <c r="Q1931" i="5"/>
  <c r="N1931" i="5"/>
  <c r="Q1827" i="5"/>
  <c r="N1827" i="5"/>
  <c r="Q1715" i="5"/>
  <c r="N1715" i="5"/>
  <c r="Q1580" i="5"/>
  <c r="N1580" i="5"/>
  <c r="Q1452" i="5"/>
  <c r="N1452" i="5"/>
  <c r="Q1308" i="5"/>
  <c r="N1308" i="5"/>
  <c r="Q1203" i="5"/>
  <c r="N1203" i="5"/>
  <c r="Q1099" i="5"/>
  <c r="N1099" i="5"/>
  <c r="Q947" i="5"/>
  <c r="N947" i="5"/>
  <c r="Q819" i="5"/>
  <c r="N819" i="5"/>
  <c r="Q683" i="5"/>
  <c r="N683" i="5"/>
  <c r="Q539" i="5"/>
  <c r="N539" i="5"/>
  <c r="Q404" i="5"/>
  <c r="N404" i="5"/>
  <c r="Q276" i="5"/>
  <c r="N276" i="5"/>
  <c r="Q136" i="5"/>
  <c r="N136" i="5"/>
  <c r="Q24" i="5"/>
  <c r="N24" i="5"/>
  <c r="Q504" i="5"/>
  <c r="N504" i="5"/>
  <c r="Q45" i="5"/>
  <c r="N45" i="5"/>
  <c r="Q999" i="5"/>
  <c r="N999" i="5"/>
  <c r="Q847" i="5"/>
  <c r="N847" i="5"/>
  <c r="Q495" i="5"/>
  <c r="N495" i="5"/>
  <c r="Q304" i="5"/>
  <c r="N304" i="5"/>
  <c r="Q108" i="5"/>
  <c r="N108" i="5"/>
  <c r="N2294" i="5"/>
  <c r="N2167" i="5"/>
  <c r="N2103" i="5"/>
  <c r="N1976" i="5"/>
  <c r="N1912" i="5"/>
  <c r="N1848" i="5"/>
  <c r="N1784" i="5"/>
  <c r="N1720" i="5"/>
  <c r="N1529" i="5"/>
  <c r="N1465" i="5"/>
  <c r="N1401" i="5"/>
  <c r="N1209" i="5"/>
  <c r="N1145" i="5"/>
  <c r="N1081" i="5"/>
  <c r="N1017" i="5"/>
  <c r="N1344" i="5"/>
  <c r="N1280" i="5"/>
  <c r="N1216" i="5"/>
  <c r="N1152" i="5"/>
  <c r="N1239" i="5"/>
  <c r="N649" i="5"/>
  <c r="N521" i="5"/>
  <c r="N458" i="5"/>
  <c r="N1056" i="5"/>
  <c r="N992" i="5"/>
  <c r="N928" i="5"/>
  <c r="N864" i="5"/>
  <c r="N736" i="5"/>
  <c r="N672" i="5"/>
  <c r="N608" i="5"/>
  <c r="N1119" i="5"/>
  <c r="N959" i="5"/>
  <c r="N791" i="5"/>
  <c r="N869" i="5"/>
  <c r="N2138" i="5"/>
  <c r="N490" i="5"/>
  <c r="N410" i="5"/>
  <c r="N393" i="5"/>
  <c r="N448" i="5"/>
  <c r="N1462" i="5"/>
  <c r="N950" i="5"/>
  <c r="N439" i="5"/>
  <c r="N318" i="5"/>
  <c r="N1460" i="5"/>
  <c r="N89" i="5"/>
  <c r="N1139" i="5"/>
  <c r="N1083" i="5"/>
  <c r="N867" i="5"/>
  <c r="Q1093" i="5"/>
  <c r="N1093" i="5"/>
  <c r="Q965" i="5"/>
  <c r="N965" i="5"/>
  <c r="Q901" i="5"/>
  <c r="N901" i="5"/>
  <c r="Q773" i="5"/>
  <c r="N773" i="5"/>
  <c r="Q709" i="5"/>
  <c r="N709" i="5"/>
  <c r="Q645" i="5"/>
  <c r="N645" i="5"/>
  <c r="Q581" i="5"/>
  <c r="N581" i="5"/>
  <c r="Q517" i="5"/>
  <c r="N517" i="5"/>
  <c r="Q454" i="5"/>
  <c r="N454" i="5"/>
  <c r="Q390" i="5"/>
  <c r="N390" i="5"/>
  <c r="Q326" i="5"/>
  <c r="N326" i="5"/>
  <c r="Q73" i="5"/>
  <c r="N73" i="5"/>
  <c r="Q9" i="5"/>
  <c r="N9" i="5"/>
  <c r="Q2162" i="5"/>
  <c r="N2162" i="5"/>
  <c r="Q1971" i="5"/>
  <c r="N1971" i="5"/>
  <c r="Q1787" i="5"/>
  <c r="N1787" i="5"/>
  <c r="Q1532" i="5"/>
  <c r="N1532" i="5"/>
  <c r="Q1292" i="5"/>
  <c r="N1292" i="5"/>
  <c r="Q1091" i="5"/>
  <c r="N1091" i="5"/>
  <c r="Q843" i="5"/>
  <c r="N843" i="5"/>
  <c r="Q579" i="5"/>
  <c r="N579" i="5"/>
  <c r="Q324" i="5"/>
  <c r="N324" i="5"/>
  <c r="Q528" i="5"/>
  <c r="N528" i="5"/>
  <c r="Q85" i="5"/>
  <c r="N85" i="5"/>
  <c r="Q2242" i="5"/>
  <c r="N2242" i="5"/>
  <c r="Q2066" i="5"/>
  <c r="N2066" i="5"/>
  <c r="Q1875" i="5"/>
  <c r="N1875" i="5"/>
  <c r="Q1667" i="5"/>
  <c r="N1667" i="5"/>
  <c r="Q1420" i="5"/>
  <c r="N1420" i="5"/>
  <c r="Q899" i="5"/>
  <c r="N899" i="5"/>
  <c r="Q667" i="5"/>
  <c r="N667" i="5"/>
  <c r="Q428" i="5"/>
  <c r="N428" i="5"/>
  <c r="Q183" i="5"/>
  <c r="N183" i="5"/>
  <c r="Q40" i="5"/>
  <c r="N40" i="5"/>
  <c r="Q313" i="5"/>
  <c r="N313" i="5"/>
  <c r="Q871" i="5"/>
  <c r="N871" i="5"/>
  <c r="Q479" i="5"/>
  <c r="N479" i="5"/>
  <c r="Q76" i="5"/>
  <c r="N76" i="5"/>
  <c r="Q467" i="5"/>
  <c r="N467" i="5"/>
  <c r="Q403" i="5"/>
  <c r="N403" i="5"/>
  <c r="Q339" i="5"/>
  <c r="N339" i="5"/>
  <c r="Q275" i="5"/>
  <c r="N275" i="5"/>
  <c r="Q205" i="5"/>
  <c r="N205" i="5"/>
  <c r="Q111" i="5"/>
  <c r="N111" i="5"/>
  <c r="Q47" i="5"/>
  <c r="N47" i="5"/>
  <c r="Q15" i="5"/>
  <c r="N15" i="5"/>
  <c r="Q362" i="5"/>
  <c r="N362" i="5"/>
  <c r="Q204" i="5"/>
  <c r="N204" i="5"/>
  <c r="Q38" i="5"/>
  <c r="N38" i="5"/>
  <c r="Q951" i="5"/>
  <c r="N951" i="5"/>
  <c r="Q615" i="5"/>
  <c r="N615" i="5"/>
  <c r="Q241" i="5"/>
  <c r="N241" i="5"/>
  <c r="Q52" i="5"/>
  <c r="N52" i="5"/>
  <c r="Q370" i="5"/>
  <c r="N370" i="5"/>
  <c r="Q196" i="5"/>
  <c r="N196" i="5"/>
  <c r="Q273" i="5"/>
  <c r="N273" i="5"/>
  <c r="N2223" i="5"/>
  <c r="N2159" i="5"/>
  <c r="N2095" i="5"/>
  <c r="N2032" i="5"/>
  <c r="N1968" i="5"/>
  <c r="N1904" i="5"/>
  <c r="N1840" i="5"/>
  <c r="N1712" i="5"/>
  <c r="N1648" i="5"/>
  <c r="N1585" i="5"/>
  <c r="N1521" i="5"/>
  <c r="N1457" i="5"/>
  <c r="N1329" i="5"/>
  <c r="N1265" i="5"/>
  <c r="N1201" i="5"/>
  <c r="N1137" i="5"/>
  <c r="N1073" i="5"/>
  <c r="N1009" i="5"/>
  <c r="N1336" i="5"/>
  <c r="N1272" i="5"/>
  <c r="N1208" i="5"/>
  <c r="N1144" i="5"/>
  <c r="N1231" i="5"/>
  <c r="N562" i="5"/>
  <c r="N961" i="5"/>
  <c r="N897" i="5"/>
  <c r="N833" i="5"/>
  <c r="N769" i="5"/>
  <c r="N705" i="5"/>
  <c r="N577" i="5"/>
  <c r="N1048" i="5"/>
  <c r="N920" i="5"/>
  <c r="N856" i="5"/>
  <c r="N792" i="5"/>
  <c r="N728" i="5"/>
  <c r="N664" i="5"/>
  <c r="N927" i="5"/>
  <c r="N805" i="5"/>
  <c r="N2074" i="5"/>
  <c r="N427" i="5"/>
  <c r="N346" i="5"/>
  <c r="N329" i="5"/>
  <c r="N384" i="5"/>
  <c r="N1398" i="5"/>
  <c r="N886" i="5"/>
  <c r="N375" i="5"/>
  <c r="N254" i="5"/>
  <c r="N1396" i="5"/>
  <c r="N25" i="5"/>
  <c r="N723" i="5"/>
  <c r="N715" i="5"/>
  <c r="N396" i="5"/>
  <c r="Q1917" i="5"/>
  <c r="N1917" i="5"/>
  <c r="Q1853" i="5"/>
  <c r="N1853" i="5"/>
  <c r="Q1789" i="5"/>
  <c r="N1789" i="5"/>
  <c r="Q1725" i="5"/>
  <c r="N1725" i="5"/>
  <c r="Q1661" i="5"/>
  <c r="N1661" i="5"/>
  <c r="Q1598" i="5"/>
  <c r="N1598" i="5"/>
  <c r="Q1534" i="5"/>
  <c r="N1534" i="5"/>
  <c r="Q1470" i="5"/>
  <c r="N1470" i="5"/>
  <c r="Q1406" i="5"/>
  <c r="N1406" i="5"/>
  <c r="Q1342" i="5"/>
  <c r="N1342" i="5"/>
  <c r="Q1277" i="5"/>
  <c r="N1277" i="5"/>
  <c r="Q1213" i="5"/>
  <c r="N1213" i="5"/>
  <c r="Q1149" i="5"/>
  <c r="N1149" i="5"/>
  <c r="Q1085" i="5"/>
  <c r="N1085" i="5"/>
  <c r="Q1021" i="5"/>
  <c r="N1021" i="5"/>
  <c r="Q957" i="5"/>
  <c r="N957" i="5"/>
  <c r="Q893" i="5"/>
  <c r="N893" i="5"/>
  <c r="Q829" i="5"/>
  <c r="N829" i="5"/>
  <c r="Q765" i="5"/>
  <c r="N765" i="5"/>
  <c r="Q701" i="5"/>
  <c r="N701" i="5"/>
  <c r="Q637" i="5"/>
  <c r="N637" i="5"/>
  <c r="Q573" i="5"/>
  <c r="N573" i="5"/>
  <c r="Q541" i="5"/>
  <c r="N541" i="5"/>
  <c r="Q477" i="5"/>
  <c r="N477" i="5"/>
  <c r="Q350" i="5"/>
  <c r="N350" i="5"/>
  <c r="Q97" i="5"/>
  <c r="N97" i="5"/>
  <c r="Q2313" i="5"/>
  <c r="N2313" i="5"/>
  <c r="Q2043" i="5"/>
  <c r="N2043" i="5"/>
  <c r="Q1500" i="5"/>
  <c r="N1500" i="5"/>
  <c r="Q1267" i="5"/>
  <c r="N1267" i="5"/>
  <c r="Q803" i="5"/>
  <c r="N803" i="5"/>
  <c r="Q547" i="5"/>
  <c r="N547" i="5"/>
  <c r="Q292" i="5"/>
  <c r="N292" i="5"/>
  <c r="Q249" i="5"/>
  <c r="N249" i="5"/>
  <c r="Q2130" i="5"/>
  <c r="N2130" i="5"/>
  <c r="Q1939" i="5"/>
  <c r="N1939" i="5"/>
  <c r="Q1747" i="5"/>
  <c r="N1747" i="5"/>
  <c r="Q1508" i="5"/>
  <c r="N1508" i="5"/>
  <c r="Q1123" i="5"/>
  <c r="N1123" i="5"/>
  <c r="Q987" i="5"/>
  <c r="N987" i="5"/>
  <c r="Q755" i="5"/>
  <c r="N755" i="5"/>
  <c r="Q143" i="5"/>
  <c r="N143" i="5"/>
  <c r="Q8" i="5"/>
  <c r="N8" i="5"/>
  <c r="Q480" i="5"/>
  <c r="N480" i="5"/>
  <c r="Q37" i="5"/>
  <c r="N37" i="5"/>
  <c r="Q647" i="5"/>
  <c r="N647" i="5"/>
  <c r="Q432" i="5"/>
  <c r="N432" i="5"/>
  <c r="Q36" i="5"/>
  <c r="N36" i="5"/>
  <c r="Q197" i="5"/>
  <c r="N197" i="5"/>
  <c r="Q188" i="5"/>
  <c r="N188" i="5"/>
  <c r="Q22" i="5"/>
  <c r="N22" i="5"/>
  <c r="Q488" i="5"/>
  <c r="N488" i="5"/>
  <c r="Q69" i="5"/>
  <c r="N69" i="5"/>
  <c r="Q1079" i="5"/>
  <c r="N1079" i="5"/>
  <c r="Q911" i="5"/>
  <c r="N911" i="5"/>
  <c r="Q743" i="5"/>
  <c r="N743" i="5"/>
  <c r="Q567" i="5"/>
  <c r="N567" i="5"/>
  <c r="Q354" i="5"/>
  <c r="N354" i="5"/>
  <c r="Q227" i="5"/>
  <c r="N227" i="5"/>
  <c r="Q126" i="5"/>
  <c r="N126" i="5"/>
  <c r="Q975" i="5"/>
  <c r="N975" i="5"/>
  <c r="Q631" i="5"/>
  <c r="N631" i="5"/>
  <c r="Q264" i="5"/>
  <c r="N264" i="5"/>
  <c r="Q592" i="5"/>
  <c r="N592" i="5"/>
  <c r="Q353" i="5"/>
  <c r="N353" i="5"/>
  <c r="Q133" i="5"/>
  <c r="N133" i="5"/>
  <c r="Q1031" i="5"/>
  <c r="N1031" i="5"/>
  <c r="Q679" i="5"/>
  <c r="N679" i="5"/>
  <c r="Q296" i="5"/>
  <c r="N296" i="5"/>
  <c r="Q100" i="5"/>
  <c r="N100" i="5"/>
  <c r="Q1166" i="5"/>
  <c r="N1166" i="5"/>
  <c r="Q1134" i="5"/>
  <c r="N1134" i="5"/>
  <c r="Q1102" i="5"/>
  <c r="N1102" i="5"/>
  <c r="Q1070" i="5"/>
  <c r="N1070" i="5"/>
  <c r="Q1038" i="5"/>
  <c r="N1038" i="5"/>
  <c r="Q1006" i="5"/>
  <c r="N1006" i="5"/>
  <c r="Q974" i="5"/>
  <c r="N974" i="5"/>
  <c r="Q942" i="5"/>
  <c r="N942" i="5"/>
  <c r="Q910" i="5"/>
  <c r="N910" i="5"/>
  <c r="Q878" i="5"/>
  <c r="N878" i="5"/>
  <c r="Q846" i="5"/>
  <c r="N846" i="5"/>
  <c r="Q814" i="5"/>
  <c r="N814" i="5"/>
  <c r="Q782" i="5"/>
  <c r="N782" i="5"/>
  <c r="Q750" i="5"/>
  <c r="N750" i="5"/>
  <c r="Q718" i="5"/>
  <c r="N718" i="5"/>
  <c r="Q686" i="5"/>
  <c r="N686" i="5"/>
  <c r="Q654" i="5"/>
  <c r="N654" i="5"/>
  <c r="Q622" i="5"/>
  <c r="N622" i="5"/>
  <c r="Q590" i="5"/>
  <c r="N590" i="5"/>
  <c r="Q558" i="5"/>
  <c r="N558" i="5"/>
  <c r="Q526" i="5"/>
  <c r="N526" i="5"/>
  <c r="Q494" i="5"/>
  <c r="N494" i="5"/>
  <c r="Q463" i="5"/>
  <c r="N463" i="5"/>
  <c r="Q431" i="5"/>
  <c r="N431" i="5"/>
  <c r="Q399" i="5"/>
  <c r="N399" i="5"/>
  <c r="Q367" i="5"/>
  <c r="N367" i="5"/>
  <c r="Q335" i="5"/>
  <c r="N335" i="5"/>
  <c r="Q303" i="5"/>
  <c r="N303" i="5"/>
  <c r="Q271" i="5"/>
  <c r="N271" i="5"/>
  <c r="Q240" i="5"/>
  <c r="N240" i="5"/>
  <c r="Q209" i="5"/>
  <c r="N209" i="5"/>
  <c r="Q178" i="5"/>
  <c r="N178" i="5"/>
  <c r="Q146" i="5"/>
  <c r="N146" i="5"/>
  <c r="Q83" i="5"/>
  <c r="N83" i="5"/>
  <c r="Q19" i="5"/>
  <c r="N19" i="5"/>
  <c r="Q1763" i="5"/>
  <c r="N1763" i="5"/>
  <c r="Q1611" i="5"/>
  <c r="N1611" i="5"/>
  <c r="Q1492" i="5"/>
  <c r="N1492" i="5"/>
  <c r="Q1348" i="5"/>
  <c r="N1348" i="5"/>
  <c r="Q1235" i="5"/>
  <c r="N1235" i="5"/>
  <c r="Q1019" i="5"/>
  <c r="N1019" i="5"/>
  <c r="Q891" i="5"/>
  <c r="N891" i="5"/>
  <c r="Q763" i="5"/>
  <c r="N763" i="5"/>
  <c r="Q627" i="5"/>
  <c r="N627" i="5"/>
  <c r="Q507" i="5"/>
  <c r="N507" i="5"/>
  <c r="Q380" i="5"/>
  <c r="N380" i="5"/>
  <c r="Q252" i="5"/>
  <c r="N252" i="5"/>
  <c r="Q128" i="5"/>
  <c r="N128" i="5"/>
  <c r="Q16" i="5"/>
  <c r="N16" i="5"/>
  <c r="Q512" i="5"/>
  <c r="N512" i="5"/>
  <c r="Q289" i="5"/>
  <c r="N289" i="5"/>
  <c r="Q61" i="5"/>
  <c r="N61" i="5"/>
  <c r="Q655" i="5"/>
  <c r="N655" i="5"/>
  <c r="Q464" i="5"/>
  <c r="N464" i="5"/>
  <c r="Q280" i="5"/>
  <c r="N280" i="5"/>
  <c r="Q84" i="5"/>
  <c r="N84" i="5"/>
  <c r="Q286" i="5"/>
  <c r="N286" i="5"/>
  <c r="Q223" i="5"/>
  <c r="N223" i="5"/>
  <c r="Q153" i="5"/>
  <c r="N153" i="5"/>
  <c r="Q90" i="5"/>
  <c r="N90" i="5"/>
  <c r="Q26" i="5"/>
  <c r="N26" i="5"/>
  <c r="Q2321" i="5"/>
  <c r="N2321" i="5"/>
  <c r="Q2226" i="5"/>
  <c r="N2226" i="5"/>
  <c r="Q2122" i="5"/>
  <c r="N2122" i="5"/>
  <c r="Q2003" i="5"/>
  <c r="N2003" i="5"/>
  <c r="Q1907" i="5"/>
  <c r="N1907" i="5"/>
  <c r="Q1795" i="5"/>
  <c r="N1795" i="5"/>
  <c r="Q1683" i="5"/>
  <c r="N1683" i="5"/>
  <c r="Q1548" i="5"/>
  <c r="N1548" i="5"/>
  <c r="Q1404" i="5"/>
  <c r="N1404" i="5"/>
  <c r="Q1275" i="5"/>
  <c r="N1275" i="5"/>
  <c r="Q1179" i="5"/>
  <c r="N1179" i="5"/>
  <c r="Q1067" i="5"/>
  <c r="N1067" i="5"/>
  <c r="Q915" i="5"/>
  <c r="N915" i="5"/>
  <c r="Q779" i="5"/>
  <c r="N779" i="5"/>
  <c r="Q651" i="5"/>
  <c r="N651" i="5"/>
  <c r="Q499" i="5"/>
  <c r="N499" i="5"/>
  <c r="Q372" i="5"/>
  <c r="N372" i="5"/>
  <c r="Q244" i="5"/>
  <c r="N244" i="5"/>
  <c r="Q120" i="5"/>
  <c r="N120" i="5"/>
  <c r="Q449" i="5"/>
  <c r="N449" i="5"/>
  <c r="Q211" i="5"/>
  <c r="N211" i="5"/>
  <c r="Q1167" i="5"/>
  <c r="N1167" i="5"/>
  <c r="Q815" i="5"/>
  <c r="N815" i="5"/>
  <c r="Q639" i="5"/>
  <c r="N639" i="5"/>
  <c r="Q60" i="5"/>
  <c r="N60" i="5"/>
  <c r="N2279" i="5"/>
  <c r="N2151" i="5"/>
  <c r="N2087" i="5"/>
  <c r="N2024" i="5"/>
  <c r="N1960" i="5"/>
  <c r="N1896" i="5"/>
  <c r="N1768" i="5"/>
  <c r="N1704" i="5"/>
  <c r="N1640" i="5"/>
  <c r="N1577" i="5"/>
  <c r="N1513" i="5"/>
  <c r="N1449" i="5"/>
  <c r="N1385" i="5"/>
  <c r="N1264" i="5"/>
  <c r="N1136" i="5"/>
  <c r="N1223" i="5"/>
  <c r="N554" i="5"/>
  <c r="N953" i="5"/>
  <c r="N889" i="5"/>
  <c r="N825" i="5"/>
  <c r="N761" i="5"/>
  <c r="N697" i="5"/>
  <c r="N633" i="5"/>
  <c r="N569" i="5"/>
  <c r="N976" i="5"/>
  <c r="N912" i="5"/>
  <c r="N848" i="5"/>
  <c r="N784" i="5"/>
  <c r="N720" i="5"/>
  <c r="N656" i="5"/>
  <c r="N1087" i="5"/>
  <c r="N727" i="5"/>
  <c r="N741" i="5"/>
  <c r="N2011" i="5"/>
  <c r="N363" i="5"/>
  <c r="N282" i="5"/>
  <c r="N265" i="5"/>
  <c r="N1334" i="5"/>
  <c r="N822" i="5"/>
  <c r="N311" i="5"/>
  <c r="N192" i="5"/>
  <c r="N237" i="5"/>
  <c r="Q1949" i="5"/>
  <c r="N1949" i="5"/>
  <c r="Q1885" i="5"/>
  <c r="N1885" i="5"/>
  <c r="Q1821" i="5"/>
  <c r="N1821" i="5"/>
  <c r="Q1757" i="5"/>
  <c r="N1757" i="5"/>
  <c r="Q1693" i="5"/>
  <c r="N1693" i="5"/>
  <c r="Q1629" i="5"/>
  <c r="N1629" i="5"/>
  <c r="Q1566" i="5"/>
  <c r="N1566" i="5"/>
  <c r="Q1502" i="5"/>
  <c r="N1502" i="5"/>
  <c r="Q1438" i="5"/>
  <c r="N1438" i="5"/>
  <c r="Q1374" i="5"/>
  <c r="N1374" i="5"/>
  <c r="Q1310" i="5"/>
  <c r="N1310" i="5"/>
  <c r="Q1245" i="5"/>
  <c r="N1245" i="5"/>
  <c r="Q1181" i="5"/>
  <c r="N1181" i="5"/>
  <c r="Q1117" i="5"/>
  <c r="N1117" i="5"/>
  <c r="Q1053" i="5"/>
  <c r="N1053" i="5"/>
  <c r="Q989" i="5"/>
  <c r="N989" i="5"/>
  <c r="Q925" i="5"/>
  <c r="N925" i="5"/>
  <c r="Q861" i="5"/>
  <c r="N861" i="5"/>
  <c r="Q797" i="5"/>
  <c r="N797" i="5"/>
  <c r="Q733" i="5"/>
  <c r="N733" i="5"/>
  <c r="Q669" i="5"/>
  <c r="N669" i="5"/>
  <c r="Q605" i="5"/>
  <c r="N605" i="5"/>
  <c r="Q414" i="5"/>
  <c r="N414" i="5"/>
  <c r="Q65" i="5"/>
  <c r="N65" i="5"/>
  <c r="Q33" i="5"/>
  <c r="N33" i="5"/>
  <c r="Q2234" i="5"/>
  <c r="N2234" i="5"/>
  <c r="Q1851" i="5"/>
  <c r="N1851" i="5"/>
  <c r="Q1627" i="5"/>
  <c r="N1627" i="5"/>
  <c r="Q1388" i="5"/>
  <c r="N1388" i="5"/>
  <c r="Q1171" i="5"/>
  <c r="N1171" i="5"/>
  <c r="Q939" i="5"/>
  <c r="N939" i="5"/>
  <c r="Q675" i="5"/>
  <c r="N675" i="5"/>
  <c r="Q420" i="5"/>
  <c r="N420" i="5"/>
  <c r="Q175" i="5"/>
  <c r="N175" i="5"/>
  <c r="Q32" i="5"/>
  <c r="N32" i="5"/>
  <c r="Q473" i="5"/>
  <c r="N473" i="5"/>
  <c r="Q29" i="5"/>
  <c r="N29" i="5"/>
  <c r="Q2218" i="5"/>
  <c r="N2218" i="5"/>
  <c r="Q2035" i="5"/>
  <c r="N2035" i="5"/>
  <c r="Q1843" i="5"/>
  <c r="N1843" i="5"/>
  <c r="Q1635" i="5"/>
  <c r="N1635" i="5"/>
  <c r="Q523" i="5"/>
  <c r="N523" i="5"/>
  <c r="Q268" i="5"/>
  <c r="N268" i="5"/>
  <c r="Q257" i="5"/>
  <c r="N257" i="5"/>
  <c r="Q1191" i="5"/>
  <c r="N1191" i="5"/>
  <c r="Q225" i="5"/>
  <c r="N225" i="5"/>
  <c r="Q459" i="5"/>
  <c r="N459" i="5"/>
  <c r="Q395" i="5"/>
  <c r="N395" i="5"/>
  <c r="Q331" i="5"/>
  <c r="N331" i="5"/>
  <c r="Q267" i="5"/>
  <c r="N267" i="5"/>
  <c r="Q135" i="5"/>
  <c r="N135" i="5"/>
  <c r="Q71" i="5"/>
  <c r="N71" i="5"/>
  <c r="Q7" i="5"/>
  <c r="N7" i="5"/>
  <c r="Q290" i="5"/>
  <c r="N290" i="5"/>
  <c r="Q86" i="5"/>
  <c r="N86" i="5"/>
  <c r="Q281" i="5"/>
  <c r="N281" i="5"/>
  <c r="Q12" i="5"/>
  <c r="N12" i="5"/>
  <c r="Q418" i="5"/>
  <c r="N418" i="5"/>
  <c r="Q181" i="5"/>
  <c r="N181" i="5"/>
  <c r="Q441" i="5"/>
  <c r="N441" i="5"/>
  <c r="Q218" i="5"/>
  <c r="N218" i="5"/>
  <c r="Q1159" i="5"/>
  <c r="N1159" i="5"/>
  <c r="Q807" i="5"/>
  <c r="N807" i="5"/>
  <c r="Q456" i="5"/>
  <c r="N456" i="5"/>
  <c r="Q487" i="5"/>
  <c r="N487" i="5"/>
  <c r="N2334" i="5"/>
  <c r="N2271" i="5"/>
  <c r="N2207" i="5"/>
  <c r="N2143" i="5"/>
  <c r="N2079" i="5"/>
  <c r="N1952" i="5"/>
  <c r="N1888" i="5"/>
  <c r="N1824" i="5"/>
  <c r="N1760" i="5"/>
  <c r="N1696" i="5"/>
  <c r="N1632" i="5"/>
  <c r="N1569" i="5"/>
  <c r="N1505" i="5"/>
  <c r="N1441" i="5"/>
  <c r="N1377" i="5"/>
  <c r="N1313" i="5"/>
  <c r="N1249" i="5"/>
  <c r="N1185" i="5"/>
  <c r="N1121" i="5"/>
  <c r="N1057" i="5"/>
  <c r="N993" i="5"/>
  <c r="N1384" i="5"/>
  <c r="N1320" i="5"/>
  <c r="N1256" i="5"/>
  <c r="N1128" i="5"/>
  <c r="N1215" i="5"/>
  <c r="N546" i="5"/>
  <c r="N945" i="5"/>
  <c r="N881" i="5"/>
  <c r="N817" i="5"/>
  <c r="N753" i="5"/>
  <c r="N689" i="5"/>
  <c r="N497" i="5"/>
  <c r="N1096" i="5"/>
  <c r="N968" i="5"/>
  <c r="N904" i="5"/>
  <c r="N840" i="5"/>
  <c r="N776" i="5"/>
  <c r="N712" i="5"/>
  <c r="N648" i="5"/>
  <c r="N544" i="5"/>
  <c r="N671" i="5"/>
  <c r="N677" i="5"/>
  <c r="N1947" i="5"/>
  <c r="N299" i="5"/>
  <c r="N203" i="5"/>
  <c r="N256" i="5"/>
  <c r="N758" i="5"/>
  <c r="N247" i="5"/>
  <c r="N122" i="5"/>
  <c r="N115" i="5"/>
  <c r="N1155" i="5"/>
  <c r="Q1685" i="5"/>
  <c r="N1685" i="5"/>
  <c r="Q1621" i="5"/>
  <c r="N1621" i="5"/>
  <c r="Q1558" i="5"/>
  <c r="N1558" i="5"/>
  <c r="Q1430" i="5"/>
  <c r="N1430" i="5"/>
  <c r="Q1269" i="5"/>
  <c r="N1269" i="5"/>
  <c r="Q1205" i="5"/>
  <c r="N1205" i="5"/>
  <c r="Q1141" i="5"/>
  <c r="N1141" i="5"/>
  <c r="Q1077" i="5"/>
  <c r="N1077" i="5"/>
  <c r="Q1013" i="5"/>
  <c r="N1013" i="5"/>
  <c r="Q949" i="5"/>
  <c r="N949" i="5"/>
  <c r="Q885" i="5"/>
  <c r="N885" i="5"/>
  <c r="Q821" i="5"/>
  <c r="N821" i="5"/>
  <c r="Q757" i="5"/>
  <c r="N757" i="5"/>
  <c r="Q693" i="5"/>
  <c r="N693" i="5"/>
  <c r="Q629" i="5"/>
  <c r="N629" i="5"/>
  <c r="Q565" i="5"/>
  <c r="N565" i="5"/>
  <c r="Q501" i="5"/>
  <c r="N501" i="5"/>
  <c r="Q438" i="5"/>
  <c r="N438" i="5"/>
  <c r="Q374" i="5"/>
  <c r="N374" i="5"/>
  <c r="Q2210" i="5"/>
  <c r="N2210" i="5"/>
  <c r="Q2114" i="5"/>
  <c r="N2114" i="5"/>
  <c r="Q1915" i="5"/>
  <c r="N1915" i="5"/>
  <c r="Q1731" i="5"/>
  <c r="N1731" i="5"/>
  <c r="Q1468" i="5"/>
  <c r="N1468" i="5"/>
  <c r="Q1243" i="5"/>
  <c r="N1243" i="5"/>
  <c r="Q1027" i="5"/>
  <c r="N1027" i="5"/>
  <c r="Q771" i="5"/>
  <c r="N771" i="5"/>
  <c r="Q515" i="5"/>
  <c r="N515" i="5"/>
  <c r="Q260" i="5"/>
  <c r="N260" i="5"/>
  <c r="Q417" i="5"/>
  <c r="N417" i="5"/>
  <c r="Q2290" i="5"/>
  <c r="N2290" i="5"/>
  <c r="Q2106" i="5"/>
  <c r="N2106" i="5"/>
  <c r="Q1604" i="5"/>
  <c r="N1604" i="5"/>
  <c r="Q1364" i="5"/>
  <c r="N1364" i="5"/>
  <c r="Q955" i="5"/>
  <c r="N955" i="5"/>
  <c r="Q491" i="5"/>
  <c r="N491" i="5"/>
  <c r="Q364" i="5"/>
  <c r="N364" i="5"/>
  <c r="Q104" i="5"/>
  <c r="N104" i="5"/>
  <c r="Q425" i="5"/>
  <c r="N425" i="5"/>
  <c r="Q967" i="5"/>
  <c r="N967" i="5"/>
  <c r="Q583" i="5"/>
  <c r="N583" i="5"/>
  <c r="Q179" i="5"/>
  <c r="N179" i="5"/>
  <c r="Q482" i="5"/>
  <c r="N482" i="5"/>
  <c r="Q419" i="5"/>
  <c r="N419" i="5"/>
  <c r="Q323" i="5"/>
  <c r="N323" i="5"/>
  <c r="Q394" i="5"/>
  <c r="N394" i="5"/>
  <c r="Q274" i="5"/>
  <c r="N274" i="5"/>
  <c r="Q70" i="5"/>
  <c r="N70" i="5"/>
  <c r="Q433" i="5"/>
  <c r="N433" i="5"/>
  <c r="Q1039" i="5"/>
  <c r="N1039" i="5"/>
  <c r="Q703" i="5"/>
  <c r="N703" i="5"/>
  <c r="Q336" i="5"/>
  <c r="N336" i="5"/>
  <c r="Q147" i="5"/>
  <c r="N147" i="5"/>
  <c r="Q402" i="5"/>
  <c r="N402" i="5"/>
  <c r="Q266" i="5"/>
  <c r="N266" i="5"/>
  <c r="Q165" i="5"/>
  <c r="N165" i="5"/>
  <c r="Q62" i="5"/>
  <c r="N62" i="5"/>
  <c r="Q600" i="5"/>
  <c r="N600" i="5"/>
  <c r="Q164" i="5"/>
  <c r="N164" i="5"/>
  <c r="Q1103" i="5"/>
  <c r="N1103" i="5"/>
  <c r="Q217" i="5"/>
  <c r="N217" i="5"/>
  <c r="Q297" i="5"/>
  <c r="N297" i="5"/>
  <c r="Q823" i="5"/>
  <c r="N823" i="5"/>
  <c r="Q623" i="5"/>
  <c r="N623" i="5"/>
  <c r="Q440" i="5"/>
  <c r="N440" i="5"/>
  <c r="Q1158" i="5"/>
  <c r="N1158" i="5"/>
  <c r="Q1126" i="5"/>
  <c r="N1126" i="5"/>
  <c r="Q1094" i="5"/>
  <c r="N1094" i="5"/>
  <c r="Q1062" i="5"/>
  <c r="N1062" i="5"/>
  <c r="Q1030" i="5"/>
  <c r="N1030" i="5"/>
  <c r="Q998" i="5"/>
  <c r="N998" i="5"/>
  <c r="Q966" i="5"/>
  <c r="N966" i="5"/>
  <c r="Q934" i="5"/>
  <c r="N934" i="5"/>
  <c r="Q902" i="5"/>
  <c r="N902" i="5"/>
  <c r="Q870" i="5"/>
  <c r="N870" i="5"/>
  <c r="Q838" i="5"/>
  <c r="N838" i="5"/>
  <c r="Q806" i="5"/>
  <c r="N806" i="5"/>
  <c r="Q774" i="5"/>
  <c r="N774" i="5"/>
  <c r="Q742" i="5"/>
  <c r="N742" i="5"/>
  <c r="Q710" i="5"/>
  <c r="N710" i="5"/>
  <c r="Q678" i="5"/>
  <c r="N678" i="5"/>
  <c r="Q646" i="5"/>
  <c r="N646" i="5"/>
  <c r="Q614" i="5"/>
  <c r="N614" i="5"/>
  <c r="Q582" i="5"/>
  <c r="N582" i="5"/>
  <c r="Q550" i="5"/>
  <c r="N550" i="5"/>
  <c r="Q518" i="5"/>
  <c r="N518" i="5"/>
  <c r="Q486" i="5"/>
  <c r="N486" i="5"/>
  <c r="Q455" i="5"/>
  <c r="N455" i="5"/>
  <c r="Q423" i="5"/>
  <c r="N423" i="5"/>
  <c r="Q391" i="5"/>
  <c r="N391" i="5"/>
  <c r="Q359" i="5"/>
  <c r="N359" i="5"/>
  <c r="Q327" i="5"/>
  <c r="N327" i="5"/>
  <c r="Q295" i="5"/>
  <c r="N295" i="5"/>
  <c r="Q263" i="5"/>
  <c r="N263" i="5"/>
  <c r="Q232" i="5"/>
  <c r="N232" i="5"/>
  <c r="Q201" i="5"/>
  <c r="N201" i="5"/>
  <c r="Q170" i="5"/>
  <c r="N170" i="5"/>
  <c r="Q139" i="5"/>
  <c r="N139" i="5"/>
  <c r="Q107" i="5"/>
  <c r="N107" i="5"/>
  <c r="Q75" i="5"/>
  <c r="N75" i="5"/>
  <c r="Q43" i="5"/>
  <c r="N43" i="5"/>
  <c r="Q11" i="5"/>
  <c r="N11" i="5"/>
  <c r="Q1707" i="5"/>
  <c r="N1707" i="5"/>
  <c r="Q1316" i="5"/>
  <c r="N1316" i="5"/>
  <c r="Q1211" i="5"/>
  <c r="N1211" i="5"/>
  <c r="Q1107" i="5"/>
  <c r="N1107" i="5"/>
  <c r="Q995" i="5"/>
  <c r="N995" i="5"/>
  <c r="Q859" i="5"/>
  <c r="N859" i="5"/>
  <c r="Q595" i="5"/>
  <c r="N595" i="5"/>
  <c r="Q476" i="5"/>
  <c r="N476" i="5"/>
  <c r="Q221" i="5"/>
  <c r="N221" i="5"/>
  <c r="Q112" i="5"/>
  <c r="N112" i="5"/>
  <c r="Q234" i="5"/>
  <c r="N234" i="5"/>
  <c r="Q5" i="5"/>
  <c r="N5" i="5"/>
  <c r="Q1199" i="5"/>
  <c r="N1199" i="5"/>
  <c r="Q1007" i="5"/>
  <c r="N1007" i="5"/>
  <c r="Q416" i="5"/>
  <c r="N416" i="5"/>
  <c r="Q233" i="5"/>
  <c r="N233" i="5"/>
  <c r="Q44" i="5"/>
  <c r="N44" i="5"/>
  <c r="Q278" i="5"/>
  <c r="N278" i="5"/>
  <c r="Q246" i="5"/>
  <c r="N246" i="5"/>
  <c r="Q215" i="5"/>
  <c r="N215" i="5"/>
  <c r="Q177" i="5"/>
  <c r="N177" i="5"/>
  <c r="Q145" i="5"/>
  <c r="N145" i="5"/>
  <c r="Q114" i="5"/>
  <c r="N114" i="5"/>
  <c r="Q82" i="5"/>
  <c r="N82" i="5"/>
  <c r="Q50" i="5"/>
  <c r="N50" i="5"/>
  <c r="Q18" i="5"/>
  <c r="N18" i="5"/>
  <c r="Q2305" i="5"/>
  <c r="N2305" i="5"/>
  <c r="Q2194" i="5"/>
  <c r="N2194" i="5"/>
  <c r="Q2090" i="5"/>
  <c r="N2090" i="5"/>
  <c r="Q1979" i="5"/>
  <c r="N1979" i="5"/>
  <c r="Q1771" i="5"/>
  <c r="N1771" i="5"/>
  <c r="Q1516" i="5"/>
  <c r="N1516" i="5"/>
  <c r="Q1372" i="5"/>
  <c r="N1372" i="5"/>
  <c r="Q1251" i="5"/>
  <c r="N1251" i="5"/>
  <c r="Q1035" i="5"/>
  <c r="N1035" i="5"/>
  <c r="Q883" i="5"/>
  <c r="N883" i="5"/>
  <c r="Q747" i="5"/>
  <c r="N747" i="5"/>
  <c r="Q603" i="5"/>
  <c r="N603" i="5"/>
  <c r="Q468" i="5"/>
  <c r="N468" i="5"/>
  <c r="Q340" i="5"/>
  <c r="N340" i="5"/>
  <c r="Q88" i="5"/>
  <c r="N88" i="5"/>
  <c r="Q385" i="5"/>
  <c r="N385" i="5"/>
  <c r="Q156" i="5"/>
  <c r="N156" i="5"/>
  <c r="Q759" i="5"/>
  <c r="N759" i="5"/>
  <c r="Q591" i="5"/>
  <c r="N591" i="5"/>
  <c r="Q400" i="5"/>
  <c r="N400" i="5"/>
  <c r="Q210" i="5"/>
  <c r="N210" i="5"/>
  <c r="Q20" i="5"/>
  <c r="N20" i="5"/>
  <c r="N2326" i="5"/>
  <c r="N2263" i="5"/>
  <c r="N2199" i="5"/>
  <c r="N2071" i="5"/>
  <c r="N2008" i="5"/>
  <c r="N1944" i="5"/>
  <c r="N1880" i="5"/>
  <c r="N1816" i="5"/>
  <c r="N1752" i="5"/>
  <c r="N1688" i="5"/>
  <c r="N1624" i="5"/>
  <c r="N1561" i="5"/>
  <c r="N1433" i="5"/>
  <c r="N1369" i="5"/>
  <c r="N1305" i="5"/>
  <c r="N1241" i="5"/>
  <c r="N1177" i="5"/>
  <c r="N1113" i="5"/>
  <c r="N1049" i="5"/>
  <c r="N985" i="5"/>
  <c r="N1376" i="5"/>
  <c r="N1312" i="5"/>
  <c r="N1184" i="5"/>
  <c r="N1120" i="5"/>
  <c r="N1207" i="5"/>
  <c r="N617" i="5"/>
  <c r="N553" i="5"/>
  <c r="N489" i="5"/>
  <c r="N1088" i="5"/>
  <c r="N960" i="5"/>
  <c r="N896" i="5"/>
  <c r="N704" i="5"/>
  <c r="N640" i="5"/>
  <c r="N520" i="5"/>
  <c r="N1047" i="5"/>
  <c r="N863" i="5"/>
  <c r="N1125" i="5"/>
  <c r="N613" i="5"/>
  <c r="N1883" i="5"/>
  <c r="N236" i="5"/>
  <c r="N194" i="5"/>
  <c r="N694" i="5"/>
  <c r="N185" i="5"/>
  <c r="N58" i="5"/>
  <c r="N51" i="5"/>
  <c r="N1163" i="5"/>
  <c r="N1059" i="5"/>
  <c r="N731" i="5"/>
  <c r="Q1653" i="5"/>
  <c r="N1653" i="5"/>
  <c r="Q1590" i="5"/>
  <c r="N1590" i="5"/>
  <c r="Q1526" i="5"/>
  <c r="N1526" i="5"/>
  <c r="Q1494" i="5"/>
  <c r="N1494" i="5"/>
  <c r="Q1366" i="5"/>
  <c r="N1366" i="5"/>
  <c r="Q1302" i="5"/>
  <c r="N1302" i="5"/>
  <c r="Q1237" i="5"/>
  <c r="N1237" i="5"/>
  <c r="Q1173" i="5"/>
  <c r="N1173" i="5"/>
  <c r="Q1109" i="5"/>
  <c r="N1109" i="5"/>
  <c r="Q1045" i="5"/>
  <c r="N1045" i="5"/>
  <c r="Q981" i="5"/>
  <c r="N981" i="5"/>
  <c r="Q917" i="5"/>
  <c r="N917" i="5"/>
  <c r="Q853" i="5"/>
  <c r="N853" i="5"/>
  <c r="Q789" i="5"/>
  <c r="N789" i="5"/>
  <c r="Q725" i="5"/>
  <c r="N725" i="5"/>
  <c r="Q661" i="5"/>
  <c r="N661" i="5"/>
  <c r="Q597" i="5"/>
  <c r="N597" i="5"/>
  <c r="Q533" i="5"/>
  <c r="N533" i="5"/>
  <c r="Q470" i="5"/>
  <c r="N470" i="5"/>
  <c r="Q406" i="5"/>
  <c r="N406" i="5"/>
  <c r="Q342" i="5"/>
  <c r="N342" i="5"/>
  <c r="Q310" i="5"/>
  <c r="N310" i="5"/>
  <c r="Q57" i="5"/>
  <c r="N57" i="5"/>
  <c r="Q2297" i="5"/>
  <c r="N2297" i="5"/>
  <c r="Q1835" i="5"/>
  <c r="N1835" i="5"/>
  <c r="Q1596" i="5"/>
  <c r="N1596" i="5"/>
  <c r="Q1356" i="5"/>
  <c r="N1356" i="5"/>
  <c r="Q1147" i="5"/>
  <c r="N1147" i="5"/>
  <c r="Q907" i="5"/>
  <c r="N907" i="5"/>
  <c r="Q643" i="5"/>
  <c r="N643" i="5"/>
  <c r="Q388" i="5"/>
  <c r="N388" i="5"/>
  <c r="Q151" i="5"/>
  <c r="N151" i="5"/>
  <c r="Q195" i="5"/>
  <c r="N195" i="5"/>
  <c r="Q2019" i="5"/>
  <c r="N2019" i="5"/>
  <c r="Q1923" i="5"/>
  <c r="N1923" i="5"/>
  <c r="Q1723" i="5"/>
  <c r="N1723" i="5"/>
  <c r="Q1476" i="5"/>
  <c r="N1476" i="5"/>
  <c r="Q1075" i="5"/>
  <c r="N1075" i="5"/>
  <c r="Q835" i="5"/>
  <c r="N835" i="5"/>
  <c r="Q611" i="5"/>
  <c r="N611" i="5"/>
  <c r="Q376" i="5"/>
  <c r="N376" i="5"/>
  <c r="Q514" i="5"/>
  <c r="N514" i="5"/>
  <c r="Q451" i="5"/>
  <c r="N451" i="5"/>
  <c r="Q387" i="5"/>
  <c r="N387" i="5"/>
  <c r="Q355" i="5"/>
  <c r="N355" i="5"/>
  <c r="Q291" i="5"/>
  <c r="N291" i="5"/>
  <c r="Q259" i="5"/>
  <c r="N259" i="5"/>
  <c r="Q228" i="5"/>
  <c r="N228" i="5"/>
  <c r="Q189" i="5"/>
  <c r="N189" i="5"/>
  <c r="Q158" i="5"/>
  <c r="N158" i="5"/>
  <c r="Q127" i="5"/>
  <c r="N127" i="5"/>
  <c r="Q95" i="5"/>
  <c r="N95" i="5"/>
  <c r="Q63" i="5"/>
  <c r="N63" i="5"/>
  <c r="Q31" i="5"/>
  <c r="N31" i="5"/>
  <c r="Q330" i="5"/>
  <c r="N330" i="5"/>
  <c r="Q173" i="5"/>
  <c r="N173" i="5"/>
  <c r="Q6" i="5"/>
  <c r="N6" i="5"/>
  <c r="Q226" i="5"/>
  <c r="N226" i="5"/>
  <c r="Q879" i="5"/>
  <c r="N879" i="5"/>
  <c r="Q519" i="5"/>
  <c r="N519" i="5"/>
  <c r="Q338" i="5"/>
  <c r="N338" i="5"/>
  <c r="Q219" i="5"/>
  <c r="N219" i="5"/>
  <c r="Q118" i="5"/>
  <c r="N118" i="5"/>
  <c r="Q935" i="5"/>
  <c r="N935" i="5"/>
  <c r="Q767" i="5"/>
  <c r="N767" i="5"/>
  <c r="Q408" i="5"/>
  <c r="N408" i="5"/>
  <c r="Q28" i="5"/>
  <c r="N28" i="5"/>
  <c r="Q536" i="5"/>
  <c r="N536" i="5"/>
  <c r="Q248" i="5"/>
  <c r="N248" i="5"/>
  <c r="N2318" i="5"/>
  <c r="N2255" i="5"/>
  <c r="N2191" i="5"/>
  <c r="N2127" i="5"/>
  <c r="N2063" i="5"/>
  <c r="N1936" i="5"/>
  <c r="N1872" i="5"/>
  <c r="N1744" i="5"/>
  <c r="N1680" i="5"/>
  <c r="N1553" i="5"/>
  <c r="N1489" i="5"/>
  <c r="N1361" i="5"/>
  <c r="N1297" i="5"/>
  <c r="N1233" i="5"/>
  <c r="N1169" i="5"/>
  <c r="N1105" i="5"/>
  <c r="N1041" i="5"/>
  <c r="N1368" i="5"/>
  <c r="N1304" i="5"/>
  <c r="N1240" i="5"/>
  <c r="N1176" i="5"/>
  <c r="N1112" i="5"/>
  <c r="N1263" i="5"/>
  <c r="N530" i="5"/>
  <c r="N929" i="5"/>
  <c r="N865" i="5"/>
  <c r="N801" i="5"/>
  <c r="N737" i="5"/>
  <c r="N673" i="5"/>
  <c r="N609" i="5"/>
  <c r="N545" i="5"/>
  <c r="N481" i="5"/>
  <c r="N1080" i="5"/>
  <c r="N1016" i="5"/>
  <c r="N952" i="5"/>
  <c r="N888" i="5"/>
  <c r="N824" i="5"/>
  <c r="N760" i="5"/>
  <c r="N696" i="5"/>
  <c r="N632" i="5"/>
  <c r="N1183" i="5"/>
  <c r="N1023" i="5"/>
  <c r="N855" i="5"/>
  <c r="N607" i="5"/>
  <c r="N1061" i="5"/>
  <c r="N2329" i="5"/>
  <c r="N1819" i="5"/>
  <c r="N166" i="5"/>
  <c r="N78" i="5"/>
  <c r="N77" i="5"/>
  <c r="N132" i="5"/>
  <c r="N1142" i="5"/>
  <c r="N630" i="5"/>
  <c r="N509" i="5"/>
  <c r="N1651" i="5"/>
  <c r="N1227" i="5"/>
  <c r="N707" i="5"/>
  <c r="N635" i="5"/>
  <c r="N348" i="5"/>
  <c r="D147" i="4"/>
  <c r="D132" i="4"/>
  <c r="D7" i="4"/>
</calcChain>
</file>

<file path=xl/sharedStrings.xml><?xml version="1.0" encoding="utf-8"?>
<sst xmlns="http://schemas.openxmlformats.org/spreadsheetml/2006/main" count="36422" uniqueCount="6113">
  <si>
    <t>Customer ID</t>
  </si>
  <si>
    <t>year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</si>
  <si>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</si>
  <si>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</si>
  <si>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</si>
  <si>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</si>
  <si>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</si>
  <si>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</si>
  <si>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</si>
  <si>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</si>
  <si>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</si>
  <si>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</si>
  <si>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</si>
  <si>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</si>
  <si>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</si>
  <si>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</si>
  <si>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</si>
  <si>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</si>
  <si>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</si>
  <si>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</si>
  <si>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</si>
  <si>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</si>
  <si>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</si>
  <si>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</si>
  <si>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</si>
  <si>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</si>
  <si>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</si>
  <si>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</si>
  <si>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</si>
  <si>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</si>
  <si>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</si>
  <si>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</si>
  <si>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</si>
  <si>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</si>
  <si>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</si>
  <si>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</si>
  <si>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</si>
  <si>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</si>
  <si>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</si>
  <si>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</si>
  <si>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</si>
  <si>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</si>
  <si>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</si>
  <si>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</si>
  <si>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</si>
  <si>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</si>
  <si>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</si>
  <si>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</si>
  <si>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</si>
  <si>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</si>
  <si>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</si>
  <si>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</si>
  <si>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</si>
  <si>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</si>
  <si>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</si>
  <si>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</si>
  <si>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</si>
  <si>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</si>
  <si>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</si>
  <si>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</si>
  <si>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</si>
  <si>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</si>
  <si>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</si>
  <si>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</si>
  <si>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</si>
  <si>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</si>
  <si>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</si>
  <si>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</si>
  <si>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</si>
  <si>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</si>
  <si>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</si>
  <si>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</si>
  <si>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</si>
  <si>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</si>
  <si>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</si>
  <si>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</si>
  <si>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</si>
  <si>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</si>
  <si>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</si>
  <si>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</si>
  <si>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</si>
  <si>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</si>
  <si>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</si>
  <si>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</si>
  <si>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</si>
  <si>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</si>
  <si>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</si>
  <si>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</si>
  <si>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</si>
  <si>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</si>
  <si>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</si>
  <si>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</si>
  <si>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</si>
  <si>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</si>
  <si>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</si>
  <si>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</si>
  <si>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</si>
  <si>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</si>
  <si>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</si>
  <si>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</si>
  <si>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</si>
  <si>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</si>
  <si>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</si>
  <si>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</si>
  <si>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</si>
  <si>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</si>
  <si>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</si>
  <si>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</si>
  <si>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</si>
  <si>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</si>
  <si>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</si>
  <si>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</si>
  <si>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</si>
  <si>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</si>
  <si>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</si>
  <si>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</si>
  <si>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</si>
  <si>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</si>
  <si>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</si>
  <si>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</si>
  <si>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</si>
  <si>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</si>
  <si>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</si>
  <si>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</si>
  <si>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</si>
  <si>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</si>
  <si>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</si>
  <si>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</si>
  <si>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</si>
  <si>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</si>
  <si>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</si>
  <si>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</si>
  <si>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</si>
  <si>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</si>
  <si>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</si>
  <si>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</si>
  <si>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</si>
  <si>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</si>
  <si>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</si>
  <si>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</si>
  <si>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</si>
  <si>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</si>
  <si>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</si>
  <si>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</si>
  <si>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</si>
  <si>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</si>
  <si>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</si>
  <si>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</si>
  <si>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</si>
  <si>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</si>
  <si>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</si>
  <si>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</si>
  <si>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</si>
  <si>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</si>
  <si>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</si>
  <si>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</si>
  <si>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</si>
  <si>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</si>
  <si>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</si>
  <si>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</si>
  <si>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</si>
  <si>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</si>
  <si>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</si>
  <si>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</si>
  <si>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</si>
  <si>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</si>
  <si>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</si>
  <si>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</si>
  <si>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</si>
  <si>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</si>
  <si>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</si>
  <si>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</si>
  <si>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</si>
  <si>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</si>
  <si>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</si>
  <si>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</si>
  <si>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</si>
  <si>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</si>
  <si>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</si>
  <si>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</si>
  <si>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</si>
  <si>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</si>
  <si>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</si>
  <si>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</si>
  <si>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</si>
  <si>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</si>
  <si>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</si>
  <si>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</si>
  <si>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</si>
  <si>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</si>
  <si>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</si>
  <si>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</si>
  <si>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</si>
  <si>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</si>
  <si>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</si>
  <si>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</si>
  <si>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</si>
  <si>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</si>
  <si>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</si>
  <si>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</si>
  <si>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</si>
  <si>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</si>
  <si>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</si>
  <si>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</si>
  <si>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</si>
  <si>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</si>
  <si>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</si>
  <si>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</si>
  <si>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</si>
  <si>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</si>
  <si>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</si>
  <si>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</si>
  <si>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</si>
  <si>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</si>
  <si>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</si>
  <si>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</si>
  <si>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</si>
  <si>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</si>
  <si>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</si>
  <si>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</si>
  <si>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</si>
  <si>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</si>
  <si>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</si>
  <si>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</si>
  <si>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</si>
  <si>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</si>
  <si>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</si>
  <si>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</si>
  <si>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</si>
  <si>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</si>
  <si>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</si>
  <si>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</si>
  <si>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</si>
  <si>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</si>
  <si>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</si>
  <si>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</si>
  <si>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</si>
  <si>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</si>
  <si>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</si>
  <si>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</si>
  <si>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</si>
  <si>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</si>
  <si>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</si>
  <si>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</si>
  <si>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</si>
  <si>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</si>
  <si>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</si>
  <si>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</si>
  <si>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</si>
  <si>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</si>
  <si>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</si>
  <si>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</si>
  <si>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</si>
  <si>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</si>
  <si>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</si>
  <si>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</si>
  <si>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</si>
  <si>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</si>
  <si>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</si>
  <si>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</si>
  <si>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</si>
  <si>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</si>
  <si>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</si>
  <si>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</si>
  <si>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</si>
  <si>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</si>
  <si>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</si>
  <si>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</si>
  <si>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</si>
  <si>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</si>
  <si>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</si>
  <si>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</si>
  <si>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</si>
  <si>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</si>
  <si>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</si>
  <si>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</si>
  <si>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</si>
  <si>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</si>
  <si>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</si>
  <si>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</si>
  <si>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</si>
  <si>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</si>
  <si>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</si>
  <si>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</si>
  <si>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</si>
  <si>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</si>
  <si>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</si>
  <si>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</si>
  <si>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</si>
  <si>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</si>
  <si>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</si>
  <si>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</si>
  <si>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</si>
  <si>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</si>
  <si>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</si>
  <si>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</si>
  <si>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</si>
  <si>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</si>
  <si>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</si>
  <si>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</si>
  <si>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</si>
  <si>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</si>
  <si>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</si>
  <si>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</si>
  <si>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</si>
  <si>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</si>
  <si>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</si>
  <si>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</si>
  <si>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</si>
  <si>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</si>
  <si>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</si>
  <si>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</si>
  <si>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</si>
  <si>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</si>
  <si>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</si>
  <si>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</si>
  <si>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</si>
  <si>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</si>
  <si>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</si>
  <si>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</si>
  <si>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</si>
  <si>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</si>
  <si>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</si>
  <si>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</si>
  <si>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</si>
  <si>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</si>
  <si>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</si>
  <si>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</si>
  <si>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</si>
  <si>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</si>
  <si>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</si>
  <si>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</si>
  <si>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</si>
  <si>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</si>
  <si>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</si>
  <si>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</si>
  <si>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</si>
  <si>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</si>
  <si>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</si>
  <si>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</si>
  <si>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</si>
  <si>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</si>
  <si>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</si>
  <si>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</si>
  <si>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</si>
  <si>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</si>
  <si>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</si>
  <si>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</si>
  <si>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</si>
  <si>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</si>
  <si>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</si>
  <si>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</si>
  <si>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</si>
  <si>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</si>
  <si>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</si>
  <si>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</si>
  <si>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</si>
  <si>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</si>
  <si>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</si>
  <si>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</si>
  <si>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</si>
  <si>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</si>
  <si>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</si>
  <si>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</si>
  <si>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</si>
  <si>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</si>
  <si>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</si>
  <si>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</si>
  <si>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</si>
  <si>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</si>
  <si>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</si>
  <si>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</si>
  <si>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</si>
  <si>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</si>
  <si>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</si>
  <si>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</si>
  <si>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</si>
  <si>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</si>
  <si>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</si>
  <si>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</si>
  <si>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</si>
  <si>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</si>
  <si>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</si>
  <si>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</si>
  <si>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</si>
  <si>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</si>
  <si>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</si>
  <si>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</si>
  <si>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</si>
  <si>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</si>
  <si>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</si>
  <si>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</si>
  <si>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</si>
  <si>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</si>
  <si>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</si>
  <si>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</si>
  <si>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</si>
  <si>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</si>
  <si>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</si>
  <si>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</si>
  <si>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</si>
  <si>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</si>
  <si>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</si>
  <si>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</si>
  <si>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</si>
  <si>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</si>
  <si>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</si>
  <si>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</si>
  <si>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</si>
  <si>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</si>
  <si>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</si>
  <si>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</si>
  <si>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</si>
  <si>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</si>
  <si>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</si>
  <si>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</si>
  <si>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</si>
  <si>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</si>
  <si>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</si>
  <si>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</si>
  <si>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</si>
  <si>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</si>
  <si>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</si>
  <si>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</si>
  <si>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</si>
  <si>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</si>
  <si>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</si>
  <si>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</si>
  <si>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</si>
  <si>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</si>
  <si>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</si>
  <si>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</si>
  <si>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</si>
  <si>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</si>
  <si>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</si>
  <si>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</si>
  <si>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</si>
  <si>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</si>
  <si>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</si>
  <si>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</si>
  <si>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</si>
  <si>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</si>
  <si>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</si>
  <si>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</si>
  <si>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</si>
  <si>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</si>
  <si>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</si>
  <si>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</si>
  <si>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</si>
  <si>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</si>
  <si>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</si>
  <si>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</si>
  <si>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</si>
  <si>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</si>
  <si>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</si>
  <si>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</si>
  <si>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</si>
  <si>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</si>
  <si>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</si>
  <si>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</si>
  <si>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</si>
  <si>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</si>
  <si>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</si>
  <si>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</si>
  <si>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</si>
  <si>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</si>
  <si>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</si>
  <si>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</si>
  <si>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</si>
  <si>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</si>
  <si>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</si>
  <si>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</si>
  <si>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</si>
  <si>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</si>
  <si>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</si>
  <si>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</si>
  <si>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</si>
  <si>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</si>
  <si>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</si>
  <si>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</si>
  <si>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</si>
  <si>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</si>
  <si>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</si>
  <si>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</si>
  <si>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</si>
  <si>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</si>
  <si>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</si>
  <si>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</si>
  <si>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</si>
  <si>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</si>
  <si>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</si>
  <si>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</si>
  <si>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</si>
  <si>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</si>
  <si>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</si>
  <si>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</si>
  <si>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</si>
  <si>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</si>
  <si>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</si>
  <si>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</si>
  <si>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</si>
  <si>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</si>
  <si>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</si>
  <si>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</si>
  <si>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</si>
  <si>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</si>
  <si>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</si>
  <si>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</si>
  <si>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</si>
  <si>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</si>
  <si>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</si>
  <si>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</si>
  <si>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</si>
  <si>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</si>
  <si>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</si>
  <si>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</si>
  <si>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</si>
  <si>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</si>
  <si>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</si>
  <si>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</si>
  <si>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</si>
  <si>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</si>
  <si>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</si>
  <si>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</si>
  <si>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</si>
  <si>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</si>
  <si>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</si>
  <si>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</si>
  <si>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</si>
  <si>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</si>
  <si>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</si>
  <si>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</si>
  <si>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</si>
  <si>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</si>
  <si>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</si>
  <si>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</si>
  <si>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</si>
  <si>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</si>
  <si>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</si>
  <si>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</si>
  <si>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</si>
  <si>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</si>
  <si>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</si>
  <si>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</si>
  <si>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</si>
  <si>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</si>
  <si>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</si>
  <si>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</si>
  <si>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</si>
  <si>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</si>
  <si>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</si>
  <si>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</si>
  <si>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</si>
  <si>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</si>
  <si>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</si>
  <si>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</si>
  <si>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</si>
  <si>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</si>
  <si>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</si>
  <si>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</si>
  <si>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</si>
  <si>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</si>
  <si>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</si>
  <si>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</si>
  <si>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</si>
  <si>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</si>
  <si>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</si>
  <si>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</si>
  <si>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</si>
  <si>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</si>
  <si>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</si>
  <si>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</si>
  <si>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</si>
  <si>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</si>
  <si>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</si>
  <si>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</si>
  <si>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</si>
  <si>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</si>
  <si>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</si>
  <si>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</si>
  <si>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</si>
  <si>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</si>
  <si>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</si>
  <si>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</si>
  <si>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</si>
  <si>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</si>
  <si>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</si>
  <si>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</si>
  <si>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</si>
  <si>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</si>
  <si>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</si>
  <si>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</si>
  <si>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</si>
  <si>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</si>
  <si>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</si>
  <si>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</si>
  <si>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</si>
  <si>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</si>
  <si>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</si>
  <si>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</si>
  <si>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</si>
  <si>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</si>
  <si>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</si>
  <si>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</si>
  <si>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</si>
  <si>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</si>
  <si>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</si>
  <si>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</si>
  <si>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</si>
  <si>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</si>
  <si>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</si>
  <si>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</si>
  <si>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</si>
  <si>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</si>
  <si>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</si>
  <si>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</si>
  <si>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</si>
  <si>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</si>
  <si>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</si>
  <si>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</si>
  <si>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</si>
  <si>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</si>
  <si>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</si>
  <si>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</si>
  <si>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</si>
  <si>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</si>
  <si>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</si>
  <si>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</si>
  <si>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</si>
  <si>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</si>
  <si>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</si>
  <si>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</si>
  <si>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</si>
  <si>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</si>
  <si>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</si>
  <si>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</si>
  <si>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</si>
  <si>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</si>
  <si>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</si>
  <si>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</si>
  <si>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</si>
  <si>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</si>
  <si>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</si>
  <si>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</si>
  <si>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</si>
  <si>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</si>
  <si>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</si>
  <si>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</si>
  <si>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</si>
  <si>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</si>
  <si>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</si>
  <si>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</si>
  <si>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</si>
  <si>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</si>
  <si>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</si>
  <si>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</si>
  <si>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</si>
  <si>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</si>
  <si>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</si>
  <si>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</si>
  <si>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</si>
  <si>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</si>
  <si>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</si>
  <si>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</si>
  <si>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</si>
  <si>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</si>
  <si>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</si>
  <si>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</si>
  <si>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</si>
  <si>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</si>
  <si>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</si>
  <si>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</si>
  <si>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</si>
  <si>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</si>
  <si>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</si>
  <si>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</si>
  <si>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</si>
  <si>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</si>
  <si>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</si>
  <si>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</si>
  <si>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</si>
  <si>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</si>
  <si>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</si>
  <si>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</si>
  <si>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</si>
  <si>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</si>
  <si>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</si>
  <si>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</si>
  <si>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</si>
  <si>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</si>
  <si>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</si>
  <si>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</si>
  <si>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</si>
  <si>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</si>
  <si>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</si>
  <si>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</si>
  <si>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</si>
  <si>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</si>
  <si>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</si>
  <si>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</si>
  <si>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</si>
  <si>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</si>
  <si>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</si>
  <si>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</si>
  <si>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</si>
  <si>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</si>
  <si>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</si>
  <si>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</si>
  <si>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</si>
  <si>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</si>
  <si>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</si>
  <si>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</si>
  <si>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</si>
  <si>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</si>
  <si>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</si>
  <si>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</si>
  <si>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</si>
  <si>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</si>
  <si>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</si>
  <si>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</si>
  <si>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</si>
  <si>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</si>
  <si>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</si>
  <si>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</si>
  <si>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</si>
  <si>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</si>
  <si>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</si>
  <si>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</si>
  <si>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</si>
  <si>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</si>
  <si>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</si>
  <si>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</si>
  <si>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</si>
  <si>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</si>
  <si>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</si>
  <si>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</si>
  <si>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</si>
  <si>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</si>
  <si>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</si>
  <si>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</si>
  <si>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</si>
  <si>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</si>
  <si>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</si>
  <si>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</si>
  <si>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</si>
  <si>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</si>
  <si>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</si>
  <si>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</si>
  <si>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</si>
  <si>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</si>
  <si>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</si>
  <si>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</si>
  <si>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</si>
  <si>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</si>
  <si>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</si>
  <si>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</si>
  <si>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</si>
  <si>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</si>
  <si>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</si>
  <si>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</si>
  <si>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</si>
  <si>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</si>
  <si>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</si>
  <si>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</si>
  <si>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</si>
  <si>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</si>
  <si>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</si>
  <si>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</si>
  <si>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</si>
  <si>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</si>
  <si>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</si>
  <si>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</si>
  <si>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</si>
  <si>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</si>
  <si>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</si>
  <si>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</si>
  <si>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</si>
  <si>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</si>
  <si>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</si>
  <si>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</si>
  <si>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</si>
  <si>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</si>
  <si>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</si>
  <si>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</si>
  <si>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</si>
  <si>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</si>
  <si>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</si>
  <si>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</si>
  <si>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</si>
  <si>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</si>
  <si>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</si>
  <si>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</si>
  <si>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</si>
  <si>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</si>
  <si>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</si>
  <si>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</si>
  <si>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</si>
  <si>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</si>
  <si>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</si>
  <si>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</si>
  <si>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</si>
  <si>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</si>
  <si>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</si>
  <si>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</si>
  <si>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</si>
  <si>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</si>
  <si>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</si>
  <si>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</si>
  <si>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</si>
  <si>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</si>
  <si>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</si>
  <si>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</si>
  <si>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</si>
  <si>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</si>
  <si>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</si>
  <si>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</si>
  <si>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</si>
  <si>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</si>
  <si>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</si>
  <si>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</si>
  <si>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</si>
  <si>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</si>
  <si>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</si>
  <si>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</si>
  <si>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</si>
  <si>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</si>
  <si>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</si>
  <si>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</si>
  <si>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</si>
  <si>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</si>
  <si>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</si>
  <si>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</si>
  <si>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</si>
  <si>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</si>
  <si>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</si>
  <si>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</si>
  <si>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</si>
  <si>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</si>
  <si>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</si>
  <si>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</si>
  <si>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</si>
  <si>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</si>
  <si>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</si>
  <si>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</si>
  <si>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</si>
  <si>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</si>
  <si>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</si>
  <si>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</si>
  <si>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</si>
  <si>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</si>
  <si>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</si>
  <si>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</si>
  <si>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</si>
  <si>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</si>
  <si>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</si>
  <si>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</si>
  <si>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</si>
  <si>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</si>
  <si>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</si>
  <si>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</si>
  <si>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</si>
  <si>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</si>
  <si>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</si>
  <si>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</si>
  <si>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</si>
  <si>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</si>
  <si>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</si>
  <si>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</si>
  <si>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</si>
  <si>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</si>
  <si>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</si>
  <si>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</si>
  <si>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</si>
  <si>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</si>
  <si>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</si>
  <si>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</si>
  <si>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</si>
  <si>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</si>
  <si>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</si>
  <si>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</si>
  <si>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</si>
  <si>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</si>
  <si>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</si>
  <si>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</si>
  <si>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</si>
  <si>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</si>
  <si>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</si>
  <si>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</si>
  <si>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</si>
  <si>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</si>
  <si>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</si>
  <si>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</si>
  <si>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</si>
  <si>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</si>
  <si>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</si>
  <si>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</si>
  <si>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</si>
  <si>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</si>
  <si>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</si>
  <si>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</si>
  <si>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</si>
  <si>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</si>
  <si>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</si>
  <si>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</si>
  <si>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</si>
  <si>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</si>
  <si>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</si>
  <si>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</si>
  <si>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</si>
  <si>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</si>
  <si>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</si>
  <si>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</si>
  <si>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</si>
  <si>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</si>
  <si>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</si>
  <si>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</si>
  <si>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</si>
  <si>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</si>
  <si>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</si>
  <si>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</si>
  <si>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</si>
  <si>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</si>
  <si>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</si>
  <si>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</si>
  <si>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</si>
  <si>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</si>
  <si>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</si>
  <si>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</si>
  <si>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</si>
  <si>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</si>
  <si>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</si>
  <si>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</si>
  <si>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</si>
  <si>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</si>
  <si>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</si>
  <si>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</si>
  <si>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</si>
  <si>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</si>
  <si>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</si>
  <si>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</si>
  <si>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</si>
  <si>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</si>
  <si>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</si>
  <si>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</si>
  <si>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</si>
  <si>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</si>
  <si>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</si>
  <si>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</si>
  <si>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</si>
  <si>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</si>
  <si>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</si>
  <si>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</si>
  <si>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</si>
  <si>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</si>
  <si>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</si>
  <si>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</si>
  <si>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</si>
  <si>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</si>
  <si>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</si>
  <si>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</si>
  <si>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</si>
  <si>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</si>
  <si>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</si>
  <si>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</si>
  <si>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</si>
  <si>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</si>
  <si>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</si>
  <si>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</si>
  <si>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</si>
  <si>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</si>
  <si>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</si>
  <si>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</si>
  <si>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</si>
  <si>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</si>
  <si>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</si>
  <si>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</si>
  <si>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</si>
  <si>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</si>
  <si>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</si>
  <si>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</si>
  <si>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</si>
  <si>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</si>
  <si>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</si>
  <si>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</si>
  <si>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</si>
  <si>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</si>
  <si>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</si>
  <si>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</si>
  <si>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</si>
  <si>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</si>
  <si>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</si>
  <si>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</si>
  <si>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</si>
  <si>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</si>
  <si>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</si>
  <si>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</si>
  <si>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</si>
  <si>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</si>
  <si>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</si>
  <si>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</si>
  <si>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</si>
  <si>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</si>
  <si>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</si>
  <si>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</si>
  <si>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</si>
  <si>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</si>
  <si>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</si>
  <si>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</si>
  <si>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</si>
  <si>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</si>
  <si>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</si>
  <si>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</si>
  <si>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</si>
  <si>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</si>
  <si>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</si>
  <si>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</si>
  <si>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</si>
  <si>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</si>
  <si>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</si>
  <si>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</si>
  <si>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</si>
  <si>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</si>
  <si>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</si>
  <si>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</si>
  <si>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</si>
  <si>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</si>
  <si>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</si>
  <si>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</si>
  <si>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</si>
  <si>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</si>
  <si>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</si>
  <si>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</si>
  <si>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</si>
  <si>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</si>
  <si>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</si>
  <si>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</si>
  <si>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</si>
  <si>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</si>
  <si>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</si>
  <si>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</si>
  <si>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</si>
  <si>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</si>
  <si>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</si>
  <si>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</si>
  <si>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</si>
  <si>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</si>
  <si>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</si>
  <si>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</si>
  <si>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</si>
  <si>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</si>
  <si>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</si>
  <si>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</si>
  <si>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</si>
  <si>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</si>
  <si>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</si>
  <si>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</si>
  <si>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</si>
  <si>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</si>
  <si>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</si>
  <si>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</si>
  <si>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</si>
  <si>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</si>
  <si>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</si>
  <si>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</si>
  <si>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</si>
  <si>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</si>
  <si>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</si>
  <si>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</si>
  <si>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</si>
  <si>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</si>
  <si>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</si>
  <si>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</si>
  <si>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</si>
  <si>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</si>
  <si>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</si>
  <si>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</si>
  <si>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</si>
  <si>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</si>
  <si>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</si>
  <si>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</si>
  <si>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</si>
  <si>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</si>
  <si>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</si>
  <si>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</si>
  <si>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</si>
  <si>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</si>
  <si>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</si>
  <si>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</si>
  <si>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</si>
  <si>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</si>
  <si>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</si>
  <si>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</si>
  <si>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</si>
  <si>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</si>
  <si>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</si>
  <si>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</si>
  <si>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</si>
  <si>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</si>
  <si>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</si>
  <si>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</si>
  <si>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</si>
  <si>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</si>
  <si>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</si>
  <si>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</si>
  <si>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</si>
  <si>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</si>
  <si>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</si>
  <si>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</si>
  <si>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</si>
  <si>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</si>
  <si>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</si>
  <si>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</si>
  <si>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</si>
  <si>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</si>
  <si>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</si>
  <si>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</si>
  <si>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</si>
  <si>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</si>
  <si>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</si>
  <si>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</si>
  <si>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</si>
  <si>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</si>
  <si>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</si>
  <si>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</si>
  <si>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</si>
  <si>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</si>
  <si>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</si>
  <si>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</si>
  <si>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</si>
  <si>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</si>
  <si>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</si>
  <si>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</si>
  <si>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</si>
  <si>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</si>
  <si>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</si>
  <si>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</si>
  <si>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</si>
  <si>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</si>
  <si>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</si>
  <si>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</si>
  <si>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</si>
  <si>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</si>
  <si>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</si>
  <si>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</si>
  <si>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</si>
  <si>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</si>
  <si>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</si>
  <si>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</si>
  <si>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</si>
  <si>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</si>
  <si>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</si>
  <si>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</si>
  <si>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</si>
  <si>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</si>
  <si>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</si>
  <si>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</si>
  <si>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</si>
  <si>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</si>
  <si>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</si>
  <si>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</si>
  <si>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</si>
  <si>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</si>
  <si>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</si>
  <si>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</si>
  <si>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</si>
  <si>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</si>
  <si>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</si>
  <si>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</si>
  <si>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</si>
  <si>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</si>
  <si>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</si>
  <si>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</si>
  <si>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</si>
  <si>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</si>
  <si>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</si>
  <si>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</si>
  <si>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</si>
  <si>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</si>
  <si>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</si>
  <si>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</si>
  <si>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</si>
  <si>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</si>
  <si>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</si>
  <si>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</si>
  <si>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</si>
  <si>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</si>
  <si>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</si>
  <si>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</si>
  <si>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</si>
  <si>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</si>
  <si>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</si>
  <si>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</si>
  <si>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</si>
  <si>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</si>
  <si>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</si>
  <si>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</si>
  <si>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</si>
  <si>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</si>
  <si>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</si>
  <si>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</si>
  <si>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</si>
  <si>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</si>
  <si>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</si>
  <si>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</si>
  <si>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</si>
  <si>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</si>
  <si>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</si>
  <si>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</si>
  <si>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</si>
  <si>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</si>
  <si>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</si>
  <si>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</si>
  <si>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</si>
  <si>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</si>
  <si>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</si>
  <si>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</si>
  <si>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</si>
  <si>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</si>
  <si>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</si>
  <si>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</si>
  <si>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</si>
  <si>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</si>
  <si>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</si>
  <si>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</si>
  <si>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</si>
  <si>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</si>
  <si>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</si>
  <si>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</si>
  <si>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</si>
  <si>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</si>
  <si>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</si>
  <si>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</si>
  <si>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</si>
  <si>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</si>
  <si>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</si>
  <si>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</si>
  <si>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</si>
  <si>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</si>
  <si>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</si>
  <si>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</si>
  <si>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</si>
  <si>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</si>
  <si>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</si>
  <si>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</si>
  <si>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</si>
  <si>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</si>
  <si>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</si>
  <si>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</si>
  <si>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</si>
  <si>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</si>
  <si>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</si>
  <si>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</si>
  <si>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</si>
  <si>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</si>
  <si>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</si>
  <si>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</si>
  <si>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</si>
  <si>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</si>
  <si>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</si>
  <si>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</si>
  <si>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</si>
  <si>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</si>
  <si>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</si>
  <si>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</si>
  <si>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</si>
  <si>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</si>
  <si>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</si>
  <si>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</si>
  <si>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</si>
  <si>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</si>
  <si>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</si>
  <si>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</si>
  <si>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</si>
  <si>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</si>
  <si>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</si>
  <si>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</si>
  <si>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</si>
  <si>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</si>
  <si>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</si>
  <si>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</si>
  <si>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</si>
  <si>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</si>
  <si>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</si>
  <si>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</si>
  <si>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</si>
  <si>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</si>
  <si>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</si>
  <si>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</si>
  <si>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</si>
  <si>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</si>
  <si>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</si>
  <si>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</si>
  <si>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</si>
  <si>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</si>
  <si>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</si>
  <si>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</si>
  <si>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</si>
  <si>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</si>
  <si>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</si>
  <si>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</si>
  <si>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</si>
  <si>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</si>
  <si>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</si>
  <si>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</si>
  <si>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</si>
  <si>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</si>
  <si>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</si>
  <si>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</si>
  <si>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</si>
  <si>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</si>
  <si>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</si>
  <si>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</si>
  <si>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</si>
  <si>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</si>
  <si>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</si>
  <si>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</si>
  <si>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</si>
  <si>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</si>
  <si>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</si>
  <si>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</si>
  <si>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</si>
  <si>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</si>
  <si>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</si>
  <si>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</si>
  <si>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</si>
  <si>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</si>
  <si>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</si>
  <si>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</si>
  <si>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</si>
  <si>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</si>
  <si>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</si>
  <si>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</si>
  <si>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</si>
  <si>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</si>
  <si>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</si>
  <si>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</si>
  <si>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</si>
  <si>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</si>
  <si>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</si>
  <si>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</si>
  <si>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</si>
  <si>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</si>
  <si>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</si>
  <si>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</si>
  <si>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</si>
  <si>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</si>
  <si>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</si>
  <si>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</si>
  <si>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</si>
  <si>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</si>
  <si>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</si>
  <si>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</si>
  <si>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</si>
  <si>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</si>
  <si>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</si>
  <si>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</si>
  <si>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</si>
  <si>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</si>
  <si>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</si>
  <si>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</si>
  <si>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</si>
  <si>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</si>
  <si>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</si>
  <si>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</si>
  <si>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</si>
  <si>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</si>
  <si>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</si>
  <si>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</si>
  <si>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</si>
  <si>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</si>
  <si>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</si>
  <si>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</si>
  <si>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</si>
  <si>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</si>
  <si>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</si>
  <si>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</si>
  <si>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</si>
  <si>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</si>
  <si>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</si>
  <si>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</si>
  <si>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</si>
  <si>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</si>
  <si>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</si>
  <si>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</si>
  <si>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</si>
  <si>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</si>
  <si>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</si>
  <si>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</si>
  <si>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</si>
  <si>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</si>
  <si>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</si>
  <si>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</si>
  <si>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</si>
  <si>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</si>
  <si>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</si>
  <si>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</si>
  <si>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</si>
  <si>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</si>
  <si>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</si>
  <si>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</si>
  <si>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</si>
  <si>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</si>
  <si>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</si>
  <si>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</si>
  <si>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</si>
  <si>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</si>
  <si>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</si>
  <si>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</si>
  <si>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</si>
  <si>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</si>
  <si>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</si>
  <si>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</si>
  <si>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</si>
  <si>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</si>
  <si>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</si>
  <si>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</si>
  <si>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</si>
  <si>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</si>
  <si>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</si>
  <si>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</si>
  <si>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</si>
  <si>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</si>
  <si>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</si>
  <si>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</si>
  <si>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</si>
  <si>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</si>
  <si>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</si>
  <si>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</si>
  <si>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</si>
  <si>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</si>
  <si>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</si>
  <si>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</si>
  <si>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</si>
  <si>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</si>
  <si>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</si>
  <si>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</si>
  <si>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</si>
  <si>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</si>
  <si>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</si>
  <si>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</si>
  <si>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</si>
  <si>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</si>
  <si>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</si>
  <si>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</si>
  <si>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</si>
  <si>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</si>
  <si>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</si>
  <si>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</si>
  <si>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</si>
  <si>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</si>
  <si>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</si>
  <si>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</si>
  <si>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</si>
  <si>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</si>
  <si>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</si>
  <si>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</si>
  <si>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</si>
  <si>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</si>
  <si>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</si>
  <si>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</si>
  <si>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</si>
  <si>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</si>
  <si>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</si>
  <si>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</si>
  <si>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</si>
  <si>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</si>
  <si>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</si>
  <si>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</si>
  <si>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</si>
  <si>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</si>
  <si>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</si>
  <si>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</si>
  <si>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</si>
  <si>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</si>
  <si>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</si>
  <si>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</si>
  <si>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</si>
  <si>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</si>
  <si>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</si>
  <si>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</si>
  <si>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</si>
  <si>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</si>
  <si>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</si>
  <si>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</si>
  <si>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</si>
  <si>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</si>
  <si>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</si>
  <si>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</si>
  <si>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</si>
  <si>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</si>
  <si>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</si>
  <si>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</si>
  <si>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</si>
  <si>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</si>
  <si>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</si>
  <si>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</si>
  <si>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</si>
  <si>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</si>
  <si>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</si>
  <si>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</si>
  <si>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</si>
  <si>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</si>
  <si>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</si>
  <si>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</si>
  <si>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</si>
  <si>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</si>
  <si>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</si>
  <si>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</si>
  <si>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</si>
  <si>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</si>
  <si>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</si>
  <si>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</si>
  <si>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</si>
  <si>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</si>
  <si>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</si>
  <si>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</si>
  <si>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</si>
  <si>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</si>
  <si>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</si>
  <si>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</si>
  <si>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</si>
  <si>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</si>
  <si>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</si>
  <si>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</si>
  <si>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</si>
  <si>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</si>
  <si>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</si>
  <si>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</si>
  <si>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</si>
  <si>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</si>
  <si>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</si>
  <si>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</si>
  <si>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</si>
  <si>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</si>
  <si>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</si>
  <si>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</si>
  <si>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</si>
  <si>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</si>
  <si>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</si>
  <si>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</si>
  <si>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</si>
  <si>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</si>
  <si>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</si>
  <si>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</si>
  <si>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</si>
  <si>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</si>
  <si>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</si>
  <si>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</si>
  <si>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</si>
  <si>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</si>
  <si>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</si>
  <si>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</si>
  <si>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</si>
  <si>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</si>
  <si>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</si>
  <si>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</si>
  <si>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</si>
  <si>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</si>
  <si>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</si>
  <si>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</si>
  <si>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</si>
  <si>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</si>
  <si>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</si>
  <si>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</si>
  <si>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</si>
  <si>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</si>
  <si>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</si>
  <si>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</si>
  <si>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</si>
  <si>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</si>
  <si>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</si>
  <si>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</si>
  <si>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</si>
  <si>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</si>
  <si>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</si>
  <si>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</si>
  <si>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</si>
  <si>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</si>
  <si>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</si>
  <si>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</si>
  <si>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</si>
  <si>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</si>
  <si>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</si>
  <si>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</si>
  <si>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</si>
  <si>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</si>
  <si>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</si>
  <si>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</si>
  <si>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</si>
  <si>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</si>
  <si>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</si>
  <si>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</si>
  <si>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</si>
  <si>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</si>
  <si>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</si>
  <si>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</si>
  <si>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</si>
  <si>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</si>
  <si>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</si>
  <si>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</si>
  <si>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</si>
  <si>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</si>
  <si>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</si>
  <si>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</si>
  <si>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</si>
  <si>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</si>
  <si>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</si>
  <si>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</si>
  <si>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</si>
  <si>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</si>
  <si>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</si>
  <si>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</si>
  <si>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</si>
  <si>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</si>
  <si>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</si>
  <si>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</si>
  <si>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</si>
  <si>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</si>
  <si>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</si>
  <si>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</si>
  <si>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</si>
  <si>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</si>
  <si>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</si>
  <si>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</si>
  <si>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</si>
  <si>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</si>
  <si>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</si>
  <si>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</si>
  <si>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</si>
  <si>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</si>
  <si>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</si>
  <si>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</si>
  <si>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</si>
  <si>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</si>
  <si>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</si>
  <si>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</si>
  <si>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</si>
  <si>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</si>
  <si>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</si>
  <si>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</si>
  <si>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</si>
  <si>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</si>
  <si>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</si>
  <si>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</si>
  <si>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</si>
  <si>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</si>
  <si>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</si>
  <si>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</si>
  <si>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</si>
  <si>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</si>
  <si>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</si>
  <si>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</si>
  <si>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</si>
  <si>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</si>
  <si>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</si>
  <si>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</si>
  <si>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</si>
  <si>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</si>
  <si>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</si>
  <si>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</si>
  <si>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</si>
  <si>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</si>
  <si>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</si>
  <si>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</si>
  <si>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</si>
  <si>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</si>
  <si>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</si>
  <si>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</si>
  <si>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</si>
  <si>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</si>
  <si>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</si>
  <si>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</si>
  <si>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</si>
  <si>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</si>
  <si>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</si>
  <si>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</si>
  <si>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</si>
  <si>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</si>
  <si>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</si>
  <si>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</si>
  <si>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</si>
  <si>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</si>
  <si>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</si>
  <si>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</si>
  <si>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</si>
  <si>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</si>
  <si>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</si>
  <si>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</si>
  <si>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</si>
  <si>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</si>
  <si>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</si>
  <si>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</si>
  <si>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</si>
  <si>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</si>
  <si>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</si>
  <si>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</si>
  <si>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</si>
  <si>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</si>
  <si>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</si>
  <si>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</si>
  <si>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</si>
  <si>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</si>
  <si>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</si>
  <si>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</si>
  <si>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</si>
  <si>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</si>
  <si>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</si>
  <si>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</si>
  <si>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</si>
  <si>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</si>
  <si>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</si>
  <si>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</si>
  <si>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</si>
  <si>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</si>
  <si>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</si>
  <si>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</si>
  <si>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</si>
  <si>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</si>
  <si>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</si>
  <si>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</si>
  <si>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</si>
  <si>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</si>
  <si>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</si>
  <si>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</si>
  <si>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</si>
  <si>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</si>
  <si>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</si>
  <si>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</si>
  <si>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</si>
  <si>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</si>
  <si>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</si>
  <si>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</si>
  <si>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</si>
  <si>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</si>
  <si>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</si>
  <si>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</si>
  <si>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</si>
  <si>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</si>
  <si>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</si>
  <si>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</si>
  <si>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</si>
  <si>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</si>
  <si>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</si>
  <si>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</si>
  <si>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</si>
  <si>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</si>
  <si>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</si>
  <si>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</si>
  <si>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</si>
  <si>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</si>
  <si>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</si>
  <si>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</si>
  <si>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</si>
  <si>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</si>
  <si>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</si>
  <si>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</si>
  <si>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</si>
  <si>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</si>
  <si>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</si>
  <si>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</si>
  <si>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</si>
  <si>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</si>
  <si>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</si>
  <si>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</si>
  <si>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</si>
  <si>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</si>
  <si>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</si>
  <si>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</si>
  <si>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</si>
  <si>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</si>
  <si>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</si>
  <si>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</si>
  <si>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</si>
  <si>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</si>
  <si>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</si>
  <si>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</si>
  <si>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</si>
  <si>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</si>
  <si>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</si>
  <si>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</si>
  <si>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</si>
  <si>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</si>
  <si>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</si>
  <si>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</si>
  <si>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</si>
  <si>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</si>
  <si>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</si>
  <si>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</si>
  <si>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</si>
  <si>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</si>
  <si>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</si>
  <si>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</si>
  <si>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</si>
  <si>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</si>
  <si>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</si>
  <si>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</si>
  <si>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</si>
  <si>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</si>
  <si>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</si>
  <si>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</si>
  <si>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</si>
  <si>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</si>
  <si>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</si>
  <si>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</si>
  <si>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</si>
  <si>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</si>
  <si>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</si>
  <si>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</si>
  <si>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</si>
  <si>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</si>
  <si>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</si>
  <si>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</si>
  <si>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</si>
  <si>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</si>
  <si>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</si>
  <si>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</si>
  <si>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</si>
  <si>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</si>
  <si>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</si>
  <si>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</si>
  <si>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</si>
  <si>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</si>
  <si>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</si>
  <si>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</si>
  <si>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</si>
  <si>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</si>
  <si>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</si>
  <si>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</si>
  <si>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</si>
  <si>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</si>
  <si>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</si>
  <si>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</si>
  <si>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</si>
  <si>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</si>
  <si>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</si>
  <si>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</si>
  <si>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</si>
  <si>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</si>
  <si>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</si>
  <si>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</si>
  <si>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</si>
  <si>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</si>
  <si>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</si>
  <si>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</si>
  <si>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</si>
  <si>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</si>
  <si>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</si>
  <si>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</si>
  <si>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</si>
  <si>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</si>
  <si>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</si>
  <si>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</si>
  <si>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</si>
  <si>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</si>
  <si>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</si>
  <si>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</si>
  <si>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</si>
  <si>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</si>
  <si>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</si>
  <si>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</si>
  <si>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</si>
  <si>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</si>
  <si>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</si>
  <si>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</si>
  <si>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</si>
  <si>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</si>
  <si>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</si>
  <si>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</si>
  <si>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</si>
  <si>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</si>
  <si>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</si>
  <si>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</si>
  <si>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</si>
  <si>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</si>
  <si>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</si>
  <si>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</si>
  <si>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</si>
  <si>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</si>
  <si>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</si>
  <si>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</si>
  <si>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</si>
  <si>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</si>
  <si>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</si>
  <si>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</si>
  <si>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</si>
  <si>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</si>
  <si>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</si>
  <si>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</si>
  <si>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</si>
  <si>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</si>
  <si>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</si>
  <si>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</si>
  <si>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</si>
  <si>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</si>
  <si>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</si>
  <si>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</si>
  <si>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</si>
  <si>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</si>
  <si>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</si>
  <si>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</si>
  <si>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</si>
  <si>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</si>
  <si>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</si>
  <si>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</si>
  <si>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</si>
  <si>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</si>
  <si>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</si>
  <si>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</si>
  <si>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</si>
  <si>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</si>
  <si>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</si>
  <si>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</si>
  <si>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</si>
  <si>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</si>
  <si>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</si>
  <si>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</si>
  <si>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</si>
  <si>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</si>
  <si>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</si>
  <si>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</si>
  <si>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</si>
  <si>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</si>
  <si>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</si>
  <si>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</si>
  <si>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</si>
  <si>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</si>
  <si>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</si>
  <si>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</si>
  <si>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</si>
  <si>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</si>
  <si>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</si>
  <si>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</si>
  <si>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</si>
  <si>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</si>
  <si>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</si>
  <si>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</si>
  <si>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</si>
  <si>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</si>
  <si>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</si>
  <si>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</si>
  <si>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</si>
  <si>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</si>
  <si>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</si>
  <si>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</si>
  <si>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</si>
  <si>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</si>
  <si>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</si>
  <si>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</si>
  <si>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</si>
  <si>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</si>
  <si>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</si>
  <si>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</si>
  <si>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</si>
  <si>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</si>
  <si>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</si>
  <si>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</si>
  <si>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</si>
  <si>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</si>
  <si>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</si>
  <si>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</si>
  <si>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</si>
  <si>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</si>
  <si>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</si>
  <si>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</si>
  <si>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</si>
  <si>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</si>
  <si>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</si>
  <si>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</si>
  <si>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</si>
  <si>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</si>
  <si>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</si>
  <si>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</si>
  <si>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</si>
  <si>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</si>
  <si>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</si>
  <si>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</si>
  <si>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</si>
  <si>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</si>
  <si>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</si>
  <si>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</si>
  <si>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</si>
  <si>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</si>
  <si>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</si>
  <si>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</si>
  <si>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</si>
  <si>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</si>
  <si>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</si>
  <si>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</si>
  <si>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</si>
  <si>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</si>
  <si>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</si>
  <si>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</si>
  <si>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</si>
  <si>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</si>
  <si>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</si>
  <si>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</si>
  <si>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</si>
  <si>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</si>
  <si>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</si>
  <si>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</si>
  <si>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</si>
  <si>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</si>
  <si>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</si>
  <si>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</si>
  <si>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</si>
  <si>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</si>
  <si>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</si>
  <si>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</si>
  <si>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</si>
  <si>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</si>
  <si>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</si>
  <si>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</si>
  <si>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</si>
  <si>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</si>
  <si>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</si>
  <si>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</si>
  <si>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</si>
  <si>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</si>
  <si>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</si>
  <si>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</si>
  <si>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</si>
  <si>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</si>
  <si>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</si>
  <si>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</si>
  <si>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</si>
  <si>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</si>
  <si>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</si>
  <si>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</si>
  <si>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</si>
  <si>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</si>
  <si>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</si>
  <si>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</si>
  <si>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</si>
  <si>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</si>
  <si>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</si>
  <si>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</si>
  <si>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</si>
  <si>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</si>
  <si>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</si>
  <si>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</si>
  <si>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</si>
  <si>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</si>
  <si>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</si>
  <si>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</si>
  <si>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</si>
  <si>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</si>
  <si>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</si>
  <si>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</si>
  <si>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</si>
  <si>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</si>
  <si>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</si>
  <si>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</si>
  <si>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</si>
  <si>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</si>
  <si>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</si>
  <si>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</si>
  <si>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</si>
  <si>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</si>
  <si>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</si>
  <si>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</si>
  <si>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</si>
  <si>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</si>
  <si>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</si>
  <si>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</si>
  <si>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</si>
  <si>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</si>
  <si>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</si>
  <si>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</si>
  <si>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</si>
  <si>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</si>
  <si>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</si>
  <si>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</si>
  <si>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</si>
  <si>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</si>
  <si>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</si>
  <si>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</si>
  <si>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</si>
  <si>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</si>
  <si>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</si>
  <si>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</si>
  <si>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</si>
  <si>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</si>
  <si>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</si>
  <si>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</si>
  <si>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</si>
  <si>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</si>
  <si>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</si>
  <si>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</si>
  <si>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</si>
  <si>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</si>
  <si>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</si>
  <si>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</si>
  <si>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</si>
  <si>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</si>
  <si>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</si>
  <si>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</si>
  <si>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</si>
  <si>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</si>
  <si>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</si>
  <si>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</si>
  <si>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</si>
  <si>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</si>
  <si>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</si>
  <si>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</si>
  <si>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</si>
  <si>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</si>
  <si>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</si>
  <si>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</si>
  <si>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</si>
  <si>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</si>
  <si>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</si>
  <si>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</si>
  <si>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</si>
  <si>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</si>
  <si>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</si>
  <si>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</si>
  <si>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</si>
  <si>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</si>
  <si>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</si>
  <si>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</si>
  <si>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</si>
  <si>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</si>
  <si>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</si>
  <si>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</si>
  <si>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</si>
  <si>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</si>
  <si>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</si>
  <si>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</si>
  <si>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</si>
  <si>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</si>
  <si>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</si>
  <si>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</si>
  <si>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</si>
  <si>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</si>
  <si>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</si>
  <si>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</si>
  <si>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</si>
  <si>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</si>
  <si>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</si>
  <si>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</si>
  <si>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</si>
  <si>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</si>
  <si>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</si>
  <si>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</si>
  <si>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</si>
  <si>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</si>
  <si>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</si>
  <si>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</si>
  <si>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</si>
  <si>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</si>
  <si>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</si>
  <si>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</si>
  <si>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</si>
  <si>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</si>
  <si>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</si>
  <si>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</si>
  <si>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</si>
  <si>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</si>
  <si>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</si>
  <si>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</si>
  <si>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</si>
  <si>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</si>
  <si>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</si>
  <si>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</si>
  <si>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</si>
  <si>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</si>
  <si>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</si>
  <si>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</si>
  <si>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</si>
  <si>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</si>
  <si>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</si>
  <si>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</si>
  <si>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</si>
  <si>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</si>
  <si>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</si>
  <si>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</si>
  <si>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</si>
  <si>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</si>
  <si>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</si>
  <si>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</si>
  <si>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</si>
  <si>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</si>
  <si>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</si>
  <si>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</si>
  <si>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</si>
  <si>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</si>
  <si>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</si>
  <si>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</si>
  <si>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</si>
  <si>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</si>
  <si>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</si>
  <si>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</si>
  <si>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</si>
  <si>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</si>
  <si>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</si>
  <si>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</si>
  <si>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</si>
  <si>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</si>
  <si>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</si>
  <si>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</si>
  <si>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</si>
  <si>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</si>
  <si>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</si>
  <si>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</si>
  <si>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</si>
  <si>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</si>
  <si>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</si>
  <si>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</si>
  <si>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</si>
  <si>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</si>
  <si>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</si>
  <si>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</si>
  <si>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</si>
  <si>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</si>
  <si>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</si>
  <si>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</si>
  <si>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</si>
  <si>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</si>
  <si>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</si>
  <si>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</si>
  <si>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</si>
  <si>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</si>
  <si>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</si>
  <si>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</si>
  <si>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</si>
  <si>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</si>
  <si>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</si>
  <si>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</si>
  <si>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</si>
  <si>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</si>
  <si>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</si>
  <si>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</si>
  <si>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</si>
  <si>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</si>
  <si>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</si>
  <si>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</si>
  <si>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</si>
  <si>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</si>
  <si>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</si>
  <si>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</si>
  <si>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</si>
  <si>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</si>
  <si>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</si>
  <si>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</si>
  <si>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</si>
  <si>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</si>
  <si>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</si>
  <si>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</si>
  <si>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</si>
  <si>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</si>
  <si>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</si>
  <si>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</si>
  <si>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</si>
  <si>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</si>
  <si>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</si>
  <si>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</si>
  <si>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</si>
  <si>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</si>
  <si>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</si>
  <si>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</si>
  <si>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</si>
  <si>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</si>
  <si>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</si>
  <si>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</si>
  <si>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</si>
  <si>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</si>
  <si>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</si>
  <si>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</si>
  <si>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</si>
  <si>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</si>
  <si>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</si>
  <si>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</si>
  <si>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</si>
  <si>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</si>
  <si>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</si>
  <si>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</si>
  <si>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</si>
  <si>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</si>
  <si>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</si>
  <si>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</si>
  <si>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</si>
  <si>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</si>
  <si>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</si>
  <si>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</si>
  <si>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</si>
  <si>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</si>
  <si>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</si>
  <si>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</si>
  <si>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</si>
  <si>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</si>
  <si>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</si>
  <si>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</si>
  <si>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</si>
  <si>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</si>
  <si>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</si>
  <si>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</si>
  <si>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</si>
  <si>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</si>
  <si>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</si>
  <si>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</si>
  <si>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</si>
  <si>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</si>
  <si>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</si>
  <si>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</si>
  <si>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</si>
  <si>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</si>
  <si>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</si>
  <si>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</si>
  <si>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</si>
  <si>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</si>
  <si>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</si>
  <si>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</si>
  <si>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</si>
  <si>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</si>
  <si>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</si>
  <si>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</si>
  <si>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</si>
  <si>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</si>
  <si>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</si>
  <si>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</si>
  <si>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</si>
  <si>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</si>
  <si>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</si>
  <si>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</si>
  <si>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</si>
  <si>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</si>
  <si>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</si>
  <si>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</si>
  <si>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</si>
  <si>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</si>
  <si>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</si>
  <si>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</si>
  <si>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</si>
  <si>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</si>
  <si>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</si>
  <si>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</si>
  <si>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</si>
  <si>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</si>
  <si>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</si>
  <si>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</si>
  <si>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</si>
  <si>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</si>
  <si>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</si>
  <si>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</si>
  <si>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</si>
  <si>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</si>
  <si>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</si>
  <si>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</si>
  <si>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</si>
  <si>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</si>
  <si>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</si>
  <si>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</si>
  <si>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</si>
  <si>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</si>
  <si>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</si>
  <si>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</si>
  <si>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</si>
  <si>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</si>
  <si>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</si>
  <si>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</si>
  <si>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</si>
  <si>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</si>
  <si>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</si>
  <si>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</si>
  <si>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</si>
  <si>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</si>
  <si>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</si>
  <si>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</si>
  <si>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</si>
  <si>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</si>
  <si>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</si>
  <si>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</si>
  <si>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</si>
  <si>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</si>
  <si>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</si>
  <si>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</si>
  <si>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</si>
  <si>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</si>
  <si>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</si>
  <si>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No major surgery</t>
  </si>
  <si>
    <t>yes</t>
  </si>
  <si>
    <t>Yes</t>
  </si>
  <si>
    <t>Data Cleaning:</t>
  </si>
  <si>
    <t>Using find and replace {find(?)replace(Sep)}</t>
  </si>
  <si>
    <t xml:space="preserve">Using IF and AVERAGE funtion to rounted the year </t>
  </si>
  <si>
    <t xml:space="preserve">Using IF function to change the missing value </t>
  </si>
  <si>
    <t>Data Transformation:</t>
  </si>
  <si>
    <t>Total Missing value in hospitalisation</t>
  </si>
  <si>
    <t>Total Missing value in Medical Examinations</t>
  </si>
  <si>
    <r>
      <rPr>
        <b/>
        <u/>
        <sz val="11"/>
        <color theme="1"/>
        <rFont val="Calibri"/>
        <family val="2"/>
        <scheme val="minor"/>
      </rPr>
      <t>Step 1</t>
    </r>
    <r>
      <rPr>
        <sz val="11"/>
        <color theme="1"/>
        <rFont val="Calibri"/>
        <family val="2"/>
        <scheme val="minor"/>
      </rPr>
      <t>; Using CountIf function to find the most frequently value</t>
    </r>
  </si>
  <si>
    <r>
      <rPr>
        <b/>
        <u/>
        <sz val="11"/>
        <color theme="1"/>
        <rFont val="Calibri"/>
        <family val="2"/>
        <scheme val="minor"/>
      </rPr>
      <t>Step 2</t>
    </r>
    <r>
      <rPr>
        <sz val="11"/>
        <color theme="1"/>
        <rFont val="Calibri"/>
        <family val="2"/>
        <scheme val="minor"/>
      </rPr>
      <t xml:space="preserve">; Using IF function </t>
    </r>
  </si>
  <si>
    <t>IF(I2="?","No",I2)</t>
  </si>
  <si>
    <t xml:space="preserve"> Check for the number of missing values marked with '?' in each column of the “Medical Examinations” Table and "Hospitalization Details" Table</t>
  </si>
  <si>
    <t>1)</t>
  </si>
  <si>
    <t xml:space="preserve"> Determine the most frequently occurring values in the ‘smoker’, 'Hospital tier' and 'City tier' columns, and fill in the missing values accordingly.</t>
  </si>
  <si>
    <t>3)</t>
  </si>
  <si>
    <t>Fill in the missing values of ‘month’ with Sep and ‘year’ with its average rounded to the nearest integer.</t>
  </si>
  <si>
    <t xml:space="preserve">2) </t>
  </si>
  <si>
    <t xml:space="preserve"> If any 'State ID' values are missing, consider filling them with 'Unknown' or using another appropriate strategy.</t>
  </si>
  <si>
    <t>4)</t>
  </si>
  <si>
    <t>Total tier-1</t>
  </si>
  <si>
    <t>Total tier-2</t>
  </si>
  <si>
    <t>Total tier-3</t>
  </si>
  <si>
    <t>IF(I2="?","tier - 2",I2)</t>
  </si>
  <si>
    <t>Split the ‘names’ column in the “Customer Names” Table into 3 meaningful columns: ‘Title’, ‘First Name’, and ‘Last Name’.</t>
  </si>
  <si>
    <t xml:space="preserve"> 1) </t>
  </si>
  <si>
    <t>Title</t>
  </si>
  <si>
    <t>Hawks</t>
  </si>
  <si>
    <t>Kelly</t>
  </si>
  <si>
    <t>Lehner</t>
  </si>
  <si>
    <t>Lu</t>
  </si>
  <si>
    <t>Osborne</t>
  </si>
  <si>
    <t>Kadala</t>
  </si>
  <si>
    <t>Macpherson</t>
  </si>
  <si>
    <t>Scott</t>
  </si>
  <si>
    <t>Hallman</t>
  </si>
  <si>
    <t>Moran</t>
  </si>
  <si>
    <t>Patrick</t>
  </si>
  <si>
    <t>Benner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</si>
  <si>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</si>
  <si>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</si>
  <si>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</si>
  <si>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</si>
  <si>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</si>
  <si>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</si>
  <si>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</si>
  <si>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</si>
  <si>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</si>
  <si>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</si>
  <si>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</si>
  <si>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</si>
  <si>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</si>
  <si>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</si>
  <si>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</si>
  <si>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</si>
  <si>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</si>
  <si>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</si>
  <si>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</si>
  <si>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</si>
  <si>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</si>
  <si>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</si>
  <si>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</si>
  <si>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</si>
  <si>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</si>
  <si>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</si>
  <si>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Ryan</t>
  </si>
  <si>
    <t>Grummon</t>
  </si>
  <si>
    <t>Vanwechel</t>
  </si>
  <si>
    <t>Fisher</t>
  </si>
  <si>
    <t>Jenkins</t>
  </si>
  <si>
    <t>Peters</t>
  </si>
  <si>
    <t>Aha</t>
  </si>
  <si>
    <t>McElwain</t>
  </si>
  <si>
    <t>Spencer</t>
  </si>
  <si>
    <t>Januszewski</t>
  </si>
  <si>
    <t>Rohne</t>
  </si>
  <si>
    <t>O'Grady</t>
  </si>
  <si>
    <t>Thomas</t>
  </si>
  <si>
    <t>Simone</t>
  </si>
  <si>
    <t>Beckett</t>
  </si>
  <si>
    <t>Sobrilsky</t>
  </si>
  <si>
    <t>Anthony</t>
  </si>
  <si>
    <t>Wang</t>
  </si>
  <si>
    <t>Campa</t>
  </si>
  <si>
    <t>Clifford</t>
  </si>
  <si>
    <t>Andrew</t>
  </si>
  <si>
    <t>Dalmata</t>
  </si>
  <si>
    <t>Vishik</t>
  </si>
  <si>
    <t>Schorr</t>
  </si>
  <si>
    <t>Lusardi</t>
  </si>
  <si>
    <t>Lindsey</t>
  </si>
  <si>
    <t>Rayner</t>
  </si>
  <si>
    <t>Voghel</t>
  </si>
  <si>
    <t>Rieth</t>
  </si>
  <si>
    <t>Gollotto</t>
  </si>
  <si>
    <t>Dunn</t>
  </si>
  <si>
    <t>Casey</t>
  </si>
  <si>
    <t>Blitzer</t>
  </si>
  <si>
    <t>Smith</t>
  </si>
  <si>
    <t>Hyland</t>
  </si>
  <si>
    <t>Ducharme</t>
  </si>
  <si>
    <t>Johnson</t>
  </si>
  <si>
    <t>Mutz</t>
  </si>
  <si>
    <t>Lee</t>
  </si>
  <si>
    <t>Freeman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</si>
  <si>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</si>
  <si>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</si>
  <si>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</si>
  <si>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</si>
  <si>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</si>
  <si>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</si>
  <si>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</si>
  <si>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</si>
  <si>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Julia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</si>
  <si>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</si>
  <si>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</si>
  <si>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</si>
  <si>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</si>
  <si>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</si>
  <si>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</si>
  <si>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</si>
  <si>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</si>
  <si>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</si>
  <si>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</si>
  <si>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</si>
  <si>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Kelley</t>
  </si>
  <si>
    <t>Mitchell</t>
  </si>
  <si>
    <t>Cutler</t>
  </si>
  <si>
    <t>Derian</t>
  </si>
  <si>
    <t>Farina</t>
  </si>
  <si>
    <t>Saunders</t>
  </si>
  <si>
    <t>Kratz</t>
  </si>
  <si>
    <t>Boland</t>
  </si>
  <si>
    <t>Ramsey</t>
  </si>
  <si>
    <t>Gage</t>
  </si>
  <si>
    <t>Gollins</t>
  </si>
  <si>
    <t>Benestad</t>
  </si>
  <si>
    <t>Brian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</si>
  <si>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</si>
  <si>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</si>
  <si>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</si>
  <si>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</si>
  <si>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</si>
  <si>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</si>
  <si>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</si>
  <si>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</si>
  <si>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</si>
  <si>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</si>
  <si>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</si>
  <si>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</si>
  <si>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</si>
  <si>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</si>
  <si>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Craig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</si>
  <si>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</si>
  <si>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</si>
  <si>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</si>
  <si>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</si>
  <si>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</si>
  <si>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</si>
  <si>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</si>
  <si>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</si>
  <si>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</si>
  <si>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</si>
  <si>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</si>
  <si>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Castro</t>
  </si>
  <si>
    <t>Tice</t>
  </si>
  <si>
    <t>Wolf</t>
  </si>
  <si>
    <t>Oppedal</t>
  </si>
  <si>
    <t>Wright</t>
  </si>
  <si>
    <t>George</t>
  </si>
  <si>
    <t>Ellis</t>
  </si>
  <si>
    <t>Taormina</t>
  </si>
  <si>
    <t>Lynch</t>
  </si>
  <si>
    <t>Tavella</t>
  </si>
  <si>
    <t>Neufeld</t>
  </si>
  <si>
    <t>Walhovd</t>
  </si>
  <si>
    <t>Washburn</t>
  </si>
  <si>
    <t>Taylor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</si>
  <si>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</si>
  <si>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</si>
  <si>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</si>
  <si>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</si>
  <si>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</si>
  <si>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</si>
  <si>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</si>
  <si>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</si>
  <si>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</si>
  <si>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</si>
  <si>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</si>
  <si>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</si>
  <si>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</si>
  <si>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</si>
  <si>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Paul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</si>
  <si>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</si>
  <si>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</si>
  <si>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</si>
  <si>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</si>
  <si>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</si>
  <si>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</si>
  <si>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</si>
  <si>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</si>
  <si>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</si>
  <si>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</si>
  <si>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</si>
  <si>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</si>
  <si>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</si>
  <si>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</si>
  <si>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</si>
  <si>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</si>
  <si>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Gardner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</si>
  <si>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</si>
  <si>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</si>
  <si>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</si>
  <si>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</si>
  <si>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</si>
  <si>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</si>
  <si>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</si>
  <si>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</si>
  <si>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</si>
  <si>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</si>
  <si>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</si>
  <si>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</si>
  <si>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</si>
  <si>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</si>
  <si>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</si>
  <si>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</si>
  <si>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</si>
  <si>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</si>
  <si>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</si>
  <si>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</si>
  <si>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</si>
  <si>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</si>
  <si>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</si>
  <si>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</si>
  <si>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</si>
  <si>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</si>
  <si>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</si>
  <si>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</si>
  <si>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</si>
  <si>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</si>
  <si>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</si>
  <si>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</si>
  <si>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</si>
  <si>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</si>
  <si>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</si>
  <si>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</si>
  <si>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</si>
  <si>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</si>
  <si>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</si>
  <si>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</si>
  <si>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</si>
  <si>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</si>
  <si>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</si>
  <si>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</si>
  <si>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</si>
  <si>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</si>
  <si>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</si>
  <si>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</si>
  <si>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</si>
  <si>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</si>
  <si>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</si>
  <si>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</si>
  <si>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</si>
  <si>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</si>
  <si>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</si>
  <si>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</si>
  <si>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</si>
  <si>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</si>
  <si>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</si>
  <si>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</si>
  <si>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</si>
  <si>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</si>
  <si>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</si>
  <si>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</si>
  <si>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</si>
  <si>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</si>
  <si>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</si>
  <si>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</si>
  <si>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</si>
  <si>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Douglas</t>
  </si>
  <si>
    <t>Hall</t>
  </si>
  <si>
    <t>Reed</t>
  </si>
  <si>
    <t>Frome</t>
  </si>
  <si>
    <t>Creasy</t>
  </si>
  <si>
    <t>Latimer</t>
  </si>
  <si>
    <t>Wei</t>
  </si>
  <si>
    <t>Hayes</t>
  </si>
  <si>
    <t>Ashley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</si>
  <si>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</si>
  <si>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</si>
  <si>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</si>
  <si>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</si>
  <si>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</si>
  <si>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</si>
  <si>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</si>
  <si>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</si>
  <si>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</si>
  <si>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</si>
  <si>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</si>
  <si>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</si>
  <si>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</si>
  <si>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</si>
  <si>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Simon</t>
  </si>
  <si>
    <t>Land</t>
  </si>
  <si>
    <t>Ainsley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</si>
  <si>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</si>
  <si>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</si>
  <si>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</si>
  <si>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</si>
  <si>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</si>
  <si>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</si>
  <si>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</si>
  <si>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</si>
  <si>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</si>
  <si>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</si>
  <si>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</si>
  <si>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</si>
  <si>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</si>
  <si>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</si>
  <si>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</si>
  <si>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</si>
  <si>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</si>
  <si>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</si>
  <si>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</si>
  <si>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</si>
  <si>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</si>
  <si>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</si>
  <si>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</si>
  <si>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</si>
  <si>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</si>
  <si>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</si>
  <si>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</si>
  <si>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</si>
  <si>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</si>
  <si>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</si>
  <si>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</si>
  <si>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</si>
  <si>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</si>
  <si>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Kyle</t>
  </si>
  <si>
    <t>Rindahl</t>
  </si>
  <si>
    <t>Martin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</si>
  <si>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</si>
  <si>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</si>
  <si>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</si>
  <si>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</si>
  <si>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</si>
  <si>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</si>
  <si>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</si>
  <si>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</si>
  <si>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</si>
  <si>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</si>
  <si>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</si>
  <si>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</si>
  <si>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</si>
  <si>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</si>
  <si>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</si>
  <si>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</si>
  <si>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</si>
  <si>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</si>
  <si>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</si>
  <si>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</si>
  <si>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</si>
  <si>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</si>
  <si>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</si>
  <si>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</si>
  <si>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</si>
  <si>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</si>
  <si>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</si>
  <si>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Jarosik</t>
  </si>
  <si>
    <t>Heinzen</t>
  </si>
  <si>
    <t>Thacker</t>
  </si>
  <si>
    <t>Jeseritz</t>
  </si>
  <si>
    <t>Hohman</t>
  </si>
  <si>
    <t>Hill</t>
  </si>
  <si>
    <t>Kuepfer</t>
  </si>
  <si>
    <t>Kaczmarek</t>
  </si>
  <si>
    <t>Bruce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</si>
  <si>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</si>
  <si>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</si>
  <si>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</si>
  <si>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</si>
  <si>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</si>
  <si>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</si>
  <si>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</si>
  <si>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</si>
  <si>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</si>
  <si>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Daniels</t>
  </si>
  <si>
    <t>Pepp</t>
  </si>
  <si>
    <t>Frank</t>
  </si>
  <si>
    <t>Buechler</t>
  </si>
  <si>
    <t>Buenting</t>
  </si>
  <si>
    <t>Arcand</t>
  </si>
  <si>
    <t>Kesack</t>
  </si>
  <si>
    <t>Post</t>
  </si>
  <si>
    <t>Dunne</t>
  </si>
  <si>
    <t>Morgan</t>
  </si>
  <si>
    <t>Kilel</t>
  </si>
  <si>
    <t>Nicholson</t>
  </si>
  <si>
    <t>Susmann</t>
  </si>
  <si>
    <t>Harsh</t>
  </si>
  <si>
    <t>Pocasangre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</si>
  <si>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</si>
  <si>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</si>
  <si>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</si>
  <si>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</si>
  <si>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</si>
  <si>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</si>
  <si>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</si>
  <si>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</si>
  <si>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</si>
  <si>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</si>
  <si>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</si>
  <si>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</si>
  <si>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</si>
  <si>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</si>
  <si>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</si>
  <si>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</si>
  <si>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</si>
  <si>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</si>
  <si>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</si>
  <si>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</si>
  <si>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</si>
  <si>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</si>
  <si>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</si>
  <si>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</si>
  <si>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</si>
  <si>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</si>
  <si>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</si>
  <si>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</si>
  <si>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</si>
  <si>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</si>
  <si>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</si>
  <si>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</si>
  <si>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</si>
  <si>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</si>
  <si>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</si>
  <si>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</si>
  <si>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</si>
  <si>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</si>
  <si>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</si>
  <si>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</si>
  <si>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</si>
  <si>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</si>
  <si>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</si>
  <si>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</si>
  <si>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</si>
  <si>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</si>
  <si>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</si>
  <si>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</si>
  <si>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</si>
  <si>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</si>
  <si>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</si>
  <si>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</si>
  <si>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</si>
  <si>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</si>
  <si>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</si>
  <si>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</si>
  <si>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</si>
  <si>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</si>
  <si>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</si>
  <si>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</si>
  <si>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</si>
  <si>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</si>
  <si>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</si>
  <si>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</si>
  <si>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</si>
  <si>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</si>
  <si>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</si>
  <si>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</si>
  <si>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</si>
  <si>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</si>
  <si>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</si>
  <si>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</si>
  <si>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</si>
  <si>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</si>
  <si>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</si>
  <si>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</si>
  <si>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</si>
  <si>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</si>
  <si>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</si>
  <si>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</si>
  <si>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</si>
  <si>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</si>
  <si>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Todd</t>
  </si>
  <si>
    <t>Jamieson</t>
  </si>
  <si>
    <t>Dufeal</t>
  </si>
  <si>
    <t>Jean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</si>
  <si>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</si>
  <si>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</si>
  <si>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</si>
  <si>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</si>
  <si>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</si>
  <si>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</si>
  <si>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</si>
  <si>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</si>
  <si>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</si>
  <si>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</si>
  <si>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</si>
  <si>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</si>
  <si>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Blake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</si>
  <si>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</si>
  <si>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</si>
  <si>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</si>
  <si>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</si>
  <si>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</si>
  <si>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</si>
  <si>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</si>
  <si>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</si>
  <si>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</si>
  <si>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</si>
  <si>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</si>
  <si>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Marion</t>
  </si>
  <si>
    <t>Raffetto</t>
  </si>
  <si>
    <t>Oehlke</t>
  </si>
  <si>
    <t>Sudol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</si>
  <si>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</si>
  <si>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</si>
  <si>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</si>
  <si>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</si>
  <si>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</si>
  <si>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</si>
  <si>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</si>
  <si>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</si>
  <si>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</si>
  <si>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</si>
  <si>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</si>
  <si>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</si>
  <si>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</si>
  <si>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</si>
  <si>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Brady</t>
  </si>
  <si>
    <t>Halfmann</t>
  </si>
  <si>
    <t>Klapper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</si>
  <si>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</si>
  <si>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</si>
  <si>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</si>
  <si>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</si>
  <si>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</si>
  <si>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</si>
  <si>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</si>
  <si>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</si>
  <si>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</si>
  <si>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</si>
  <si>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</si>
  <si>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</si>
  <si>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</si>
  <si>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</si>
  <si>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</si>
  <si>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</si>
  <si>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</si>
  <si>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</si>
  <si>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</si>
  <si>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</si>
  <si>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</si>
  <si>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</si>
  <si>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</si>
  <si>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</si>
  <si>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</si>
  <si>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</si>
  <si>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</si>
  <si>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</si>
  <si>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</si>
  <si>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</si>
  <si>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</si>
  <si>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</si>
  <si>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</si>
  <si>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</si>
  <si>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</si>
  <si>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</si>
  <si>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</si>
  <si>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</si>
  <si>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</si>
  <si>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</si>
  <si>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</si>
  <si>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</si>
  <si>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</si>
  <si>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</si>
  <si>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</si>
  <si>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</si>
  <si>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</si>
  <si>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</si>
  <si>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</si>
  <si>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Haley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</si>
  <si>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</si>
  <si>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</si>
  <si>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</si>
  <si>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</si>
  <si>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</si>
  <si>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</si>
  <si>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</si>
  <si>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</si>
  <si>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</si>
  <si>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</si>
  <si>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</si>
  <si>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</si>
  <si>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</si>
  <si>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</si>
  <si>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</si>
  <si>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</si>
  <si>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</si>
  <si>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</si>
  <si>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</si>
  <si>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</si>
  <si>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</si>
  <si>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</si>
  <si>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</si>
  <si>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</si>
  <si>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</si>
  <si>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</si>
  <si>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</si>
  <si>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</si>
  <si>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</si>
  <si>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</si>
  <si>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</si>
  <si>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</si>
  <si>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</si>
  <si>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</si>
  <si>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</si>
  <si>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</si>
  <si>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</si>
  <si>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</si>
  <si>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</si>
  <si>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</si>
  <si>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</si>
  <si>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</si>
  <si>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</si>
  <si>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</si>
  <si>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</si>
  <si>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</si>
  <si>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</si>
  <si>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</si>
  <si>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</si>
  <si>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</si>
  <si>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</si>
  <si>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</si>
  <si>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</si>
  <si>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</si>
  <si>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</si>
  <si>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</si>
  <si>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</si>
  <si>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</si>
  <si>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</si>
  <si>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</si>
  <si>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</si>
  <si>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</si>
  <si>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</si>
  <si>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</si>
  <si>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</si>
  <si>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</si>
  <si>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</si>
  <si>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</si>
  <si>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</si>
  <si>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</si>
  <si>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</si>
  <si>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</si>
  <si>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</si>
  <si>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</si>
  <si>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</si>
  <si>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</si>
  <si>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</si>
  <si>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</si>
  <si>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</si>
  <si>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</si>
  <si>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</si>
  <si>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</si>
  <si>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</si>
  <si>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</si>
  <si>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</si>
  <si>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</si>
  <si>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</si>
  <si>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</si>
  <si>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</si>
  <si>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</si>
  <si>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</si>
  <si>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</si>
  <si>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</si>
  <si>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</si>
  <si>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</si>
  <si>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</si>
  <si>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</si>
  <si>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</si>
  <si>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</si>
  <si>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</si>
  <si>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</si>
  <si>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</si>
  <si>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</si>
  <si>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</si>
  <si>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</si>
  <si>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</si>
  <si>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</si>
  <si>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Thompson</t>
  </si>
  <si>
    <t>Nelson</t>
  </si>
  <si>
    <t>Forte</t>
  </si>
  <si>
    <t>McCollum</t>
  </si>
  <si>
    <t>Hevner</t>
  </si>
  <si>
    <t>Looi</t>
  </si>
  <si>
    <t>Alexander</t>
  </si>
  <si>
    <t>Power</t>
  </si>
  <si>
    <t>Rich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</si>
  <si>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</si>
  <si>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</si>
  <si>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</si>
  <si>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</si>
  <si>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</si>
  <si>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</si>
  <si>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</si>
  <si>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</si>
  <si>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</si>
  <si>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</si>
  <si>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</si>
  <si>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</si>
  <si>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</si>
  <si>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</si>
  <si>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</si>
  <si>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</si>
  <si>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</si>
  <si>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</si>
  <si>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</si>
  <si>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</si>
  <si>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Conrad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</si>
  <si>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</si>
  <si>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</si>
  <si>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</si>
  <si>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</si>
  <si>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</si>
  <si>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</si>
  <si>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</si>
  <si>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</si>
  <si>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</si>
  <si>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</si>
  <si>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</si>
  <si>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</si>
  <si>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</si>
  <si>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</si>
  <si>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</si>
  <si>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</si>
  <si>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</si>
  <si>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</si>
  <si>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</si>
  <si>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</si>
  <si>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</si>
  <si>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</si>
  <si>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</si>
  <si>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</si>
  <si>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</si>
  <si>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</si>
  <si>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</si>
  <si>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</si>
  <si>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</si>
  <si>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</si>
  <si>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</si>
  <si>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</si>
  <si>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</si>
  <si>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</si>
  <si>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</si>
  <si>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</si>
  <si>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</si>
  <si>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</si>
  <si>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</si>
  <si>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</si>
  <si>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</si>
  <si>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</si>
  <si>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</si>
  <si>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</si>
  <si>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</si>
  <si>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</si>
  <si>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</si>
  <si>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</si>
  <si>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</si>
  <si>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</si>
  <si>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</si>
  <si>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</si>
  <si>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</si>
  <si>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McSween</t>
  </si>
  <si>
    <t>Schubert</t>
  </si>
  <si>
    <t>Lalanne</t>
  </si>
  <si>
    <t>Arellano</t>
  </si>
  <si>
    <t>Charette</t>
  </si>
  <si>
    <t>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</si>
  <si>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</si>
  <si>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</si>
  <si>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</si>
  <si>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</si>
  <si>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</si>
  <si>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</si>
  <si>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</si>
  <si>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</si>
  <si>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</si>
  <si>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</si>
  <si>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</si>
  <si>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</si>
  <si>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</si>
  <si>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</si>
  <si>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</si>
  <si>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</si>
  <si>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</si>
  <si>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</si>
  <si>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</si>
  <si>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</si>
  <si>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</si>
  <si>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</si>
  <si>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</si>
  <si>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</si>
  <si>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</si>
  <si>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</si>
  <si>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</si>
  <si>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</si>
  <si>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</si>
  <si>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</si>
  <si>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</si>
  <si>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Marcus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</si>
  <si>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</si>
  <si>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</si>
  <si>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</si>
  <si>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</si>
  <si>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</si>
  <si>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</si>
  <si>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</si>
  <si>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</si>
  <si>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</si>
  <si>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</si>
  <si>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</si>
  <si>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</si>
  <si>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</si>
  <si>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</si>
  <si>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</si>
  <si>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</si>
  <si>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</si>
  <si>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</si>
  <si>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</si>
  <si>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</si>
  <si>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</si>
  <si>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</si>
  <si>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</si>
  <si>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</si>
  <si>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</si>
  <si>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</si>
  <si>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</si>
  <si>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</si>
  <si>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</si>
  <si>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</si>
  <si>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</si>
  <si>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</si>
  <si>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</si>
  <si>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</si>
  <si>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</si>
  <si>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</si>
  <si>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</si>
  <si>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</si>
  <si>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</si>
  <si>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</si>
  <si>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</si>
  <si>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</si>
  <si>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</si>
  <si>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</si>
  <si>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</si>
  <si>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</si>
  <si>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</si>
  <si>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</si>
  <si>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</si>
  <si>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</si>
  <si>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Triedman</t>
  </si>
  <si>
    <t>Lovuolo</t>
  </si>
  <si>
    <t>Chung</t>
  </si>
  <si>
    <t>Newsom</t>
  </si>
  <si>
    <t>Harrington</t>
  </si>
  <si>
    <t>Hoffman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</si>
  <si>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</si>
  <si>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</si>
  <si>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</si>
  <si>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</si>
  <si>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</si>
  <si>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</si>
  <si>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</si>
  <si>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</si>
  <si>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</si>
  <si>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Miles</t>
  </si>
  <si>
    <t>Mudy-Mader</t>
  </si>
  <si>
    <t>Woo</t>
  </si>
  <si>
    <t>April</t>
  </si>
  <si>
    <t>Sheppard</t>
  </si>
  <si>
    <t>Doran</t>
  </si>
  <si>
    <t>Labrosse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</si>
  <si>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</si>
  <si>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</si>
  <si>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</si>
  <si>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</si>
  <si>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</si>
  <si>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</si>
  <si>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</si>
  <si>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</si>
  <si>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</si>
  <si>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</si>
  <si>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</si>
  <si>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</si>
  <si>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</si>
  <si>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</si>
  <si>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</si>
  <si>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</si>
  <si>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</si>
  <si>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</si>
  <si>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</si>
  <si>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</si>
  <si>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</si>
  <si>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</si>
  <si>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</si>
  <si>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</si>
  <si>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</si>
  <si>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</si>
  <si>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</si>
  <si>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</si>
  <si>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</si>
  <si>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</si>
  <si>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</si>
  <si>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</si>
  <si>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</si>
  <si>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Chandler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</si>
  <si>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</si>
  <si>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</si>
  <si>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</si>
  <si>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</si>
  <si>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</si>
  <si>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</si>
  <si>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</si>
  <si>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</si>
  <si>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</si>
  <si>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</si>
  <si>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</si>
  <si>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</si>
  <si>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</si>
  <si>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</si>
  <si>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</si>
  <si>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</si>
  <si>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</si>
  <si>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</si>
  <si>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</si>
  <si>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</si>
  <si>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</si>
  <si>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</si>
  <si>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</si>
  <si>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</si>
  <si>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</si>
  <si>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</si>
  <si>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</si>
  <si>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</si>
  <si>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</si>
  <si>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</si>
  <si>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</si>
  <si>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</si>
  <si>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</si>
  <si>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</si>
  <si>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</si>
  <si>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</si>
  <si>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</si>
  <si>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</si>
  <si>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</si>
  <si>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</si>
  <si>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</si>
  <si>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</si>
  <si>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</si>
  <si>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</si>
  <si>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</si>
  <si>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</si>
  <si>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</si>
  <si>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</si>
  <si>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</si>
  <si>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</si>
  <si>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</si>
  <si>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</si>
  <si>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</si>
  <si>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</si>
  <si>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</si>
  <si>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</si>
  <si>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</si>
  <si>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</si>
  <si>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</si>
  <si>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</si>
  <si>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</si>
  <si>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</si>
  <si>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</si>
  <si>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</si>
  <si>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</si>
  <si>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</si>
  <si>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</si>
  <si>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</si>
  <si>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</si>
  <si>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</si>
  <si>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</si>
  <si>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</si>
  <si>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</si>
  <si>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</si>
  <si>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</si>
  <si>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</si>
  <si>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</si>
  <si>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</si>
  <si>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</si>
  <si>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</si>
  <si>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</si>
  <si>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</si>
  <si>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</si>
  <si>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</si>
  <si>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</si>
  <si>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</si>
  <si>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</si>
  <si>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</si>
  <si>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</si>
  <si>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</si>
  <si>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</si>
  <si>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</si>
  <si>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</si>
  <si>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</si>
  <si>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</si>
  <si>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</si>
  <si>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</si>
  <si>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</si>
  <si>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</si>
  <si>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</si>
  <si>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</si>
  <si>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</si>
  <si>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</si>
  <si>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</si>
  <si>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Beisheim</t>
  </si>
  <si>
    <t>Lenhoff</t>
  </si>
  <si>
    <t>Wehrwein</t>
  </si>
  <si>
    <t>Markowitz</t>
  </si>
  <si>
    <t>Lynn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</si>
  <si>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</si>
  <si>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</si>
  <si>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</si>
  <si>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</si>
  <si>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</si>
  <si>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</si>
  <si>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</si>
  <si>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</si>
  <si>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</si>
  <si>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</si>
  <si>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</si>
  <si>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</si>
  <si>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</si>
  <si>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</si>
  <si>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</si>
  <si>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</si>
  <si>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</si>
  <si>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</si>
  <si>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</si>
  <si>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</si>
  <si>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</si>
  <si>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</si>
  <si>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</si>
  <si>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</si>
  <si>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</si>
  <si>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</si>
  <si>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</si>
  <si>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</si>
  <si>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</si>
  <si>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</si>
  <si>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</si>
  <si>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</si>
  <si>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</si>
  <si>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</si>
  <si>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</si>
  <si>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</si>
  <si>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</si>
  <si>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</si>
  <si>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</si>
  <si>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</si>
  <si>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</si>
  <si>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</si>
  <si>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</si>
  <si>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</si>
  <si>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</si>
  <si>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</si>
  <si>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</si>
  <si>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</si>
  <si>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</si>
  <si>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</si>
  <si>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</si>
  <si>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</si>
  <si>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</si>
  <si>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</si>
  <si>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</si>
  <si>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</si>
  <si>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</si>
  <si>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</si>
  <si>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</si>
  <si>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</si>
  <si>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</si>
  <si>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</si>
  <si>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</si>
  <si>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</si>
  <si>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</si>
  <si>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</si>
  <si>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</si>
  <si>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</si>
  <si>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</si>
  <si>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</si>
  <si>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</si>
  <si>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</si>
  <si>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</si>
  <si>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</si>
  <si>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</si>
  <si>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</si>
  <si>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</si>
  <si>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</si>
  <si>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</si>
  <si>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</si>
  <si>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</si>
  <si>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</si>
  <si>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</si>
  <si>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</si>
  <si>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</si>
  <si>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</si>
  <si>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</si>
  <si>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</si>
  <si>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</si>
  <si>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</si>
  <si>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</si>
  <si>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</si>
  <si>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</si>
  <si>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</si>
  <si>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</si>
  <si>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</si>
  <si>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</si>
  <si>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</si>
  <si>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</si>
  <si>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</si>
  <si>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</si>
  <si>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</si>
  <si>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</si>
  <si>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</si>
  <si>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Jacob</t>
  </si>
  <si>
    <t>Samland</t>
  </si>
  <si>
    <t>Shapiro</t>
  </si>
  <si>
    <t>Snitzer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</si>
  <si>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</si>
  <si>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</si>
  <si>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</si>
  <si>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</si>
  <si>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</si>
  <si>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</si>
  <si>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</si>
  <si>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</si>
  <si>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Langerak</t>
  </si>
  <si>
    <t>Bonilla</t>
  </si>
  <si>
    <t>Ciabattoni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</si>
  <si>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</si>
  <si>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</si>
  <si>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</si>
  <si>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</si>
  <si>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</si>
  <si>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</si>
  <si>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</si>
  <si>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</si>
  <si>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</si>
  <si>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</si>
  <si>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</si>
  <si>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</si>
  <si>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</si>
  <si>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</si>
  <si>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</si>
  <si>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</si>
  <si>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</si>
  <si>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</si>
  <si>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</si>
  <si>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</si>
  <si>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</si>
  <si>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</si>
  <si>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</si>
  <si>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</si>
  <si>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</si>
  <si>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</si>
  <si>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</si>
  <si>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</si>
  <si>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</si>
  <si>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</si>
  <si>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</si>
  <si>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</si>
  <si>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</si>
  <si>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</si>
  <si>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</si>
  <si>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</si>
  <si>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</si>
  <si>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</si>
  <si>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</si>
  <si>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</si>
  <si>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</si>
  <si>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</si>
  <si>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</si>
  <si>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</si>
  <si>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</si>
  <si>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</si>
  <si>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</si>
  <si>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</si>
  <si>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</si>
  <si>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</si>
  <si>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</si>
  <si>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</si>
  <si>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</si>
  <si>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</si>
  <si>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</si>
  <si>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</si>
  <si>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</si>
  <si>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</si>
  <si>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</si>
  <si>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</si>
  <si>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</si>
  <si>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</si>
  <si>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Overpeck</t>
  </si>
  <si>
    <t>Levine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</si>
  <si>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</si>
  <si>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</si>
  <si>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</si>
  <si>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</si>
  <si>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</si>
  <si>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</si>
  <si>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</si>
  <si>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</si>
  <si>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</si>
  <si>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</si>
  <si>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</si>
  <si>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</si>
  <si>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</si>
  <si>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</si>
  <si>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</si>
  <si>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</si>
  <si>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</si>
  <si>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</si>
  <si>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</si>
  <si>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</si>
  <si>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</si>
  <si>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</si>
  <si>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</si>
  <si>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</si>
  <si>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</si>
  <si>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</si>
  <si>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</si>
  <si>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</si>
  <si>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</si>
  <si>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</si>
  <si>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</si>
  <si>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</si>
  <si>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</si>
  <si>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</si>
  <si>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</si>
  <si>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</si>
  <si>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</si>
  <si>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</si>
  <si>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</si>
  <si>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</si>
  <si>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</si>
  <si>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</si>
  <si>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Baker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</si>
  <si>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</si>
  <si>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</si>
  <si>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</si>
  <si>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</si>
  <si>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</si>
  <si>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</si>
  <si>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</si>
  <si>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</si>
  <si>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</si>
  <si>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</si>
  <si>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</si>
  <si>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</si>
  <si>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</si>
  <si>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</si>
  <si>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</si>
  <si>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</si>
  <si>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</si>
  <si>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</si>
  <si>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</si>
  <si>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</si>
  <si>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Gennaro</t>
  </si>
  <si>
    <t>Davidson</t>
  </si>
  <si>
    <t>McGraw</t>
  </si>
  <si>
    <t>Fellure</t>
  </si>
  <si>
    <t>Sanford</t>
  </si>
  <si>
    <t>Wrenn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</si>
  <si>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</si>
  <si>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</si>
  <si>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</si>
  <si>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</si>
  <si>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</si>
  <si>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</si>
  <si>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</si>
  <si>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</si>
  <si>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</si>
  <si>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</si>
  <si>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</si>
  <si>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</si>
  <si>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</si>
  <si>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</si>
  <si>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</si>
  <si>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</si>
  <si>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</si>
  <si>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</si>
  <si>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</si>
  <si>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</si>
  <si>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</si>
  <si>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</si>
  <si>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</si>
  <si>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</si>
  <si>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</si>
  <si>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</si>
  <si>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</si>
  <si>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</si>
  <si>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</si>
  <si>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</si>
  <si>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</si>
  <si>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</si>
  <si>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</si>
  <si>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</si>
  <si>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</si>
  <si>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</si>
  <si>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</si>
  <si>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</si>
  <si>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</si>
  <si>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</si>
  <si>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</si>
  <si>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</si>
  <si>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</si>
  <si>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</si>
  <si>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</si>
  <si>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</si>
  <si>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</si>
  <si>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</si>
  <si>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</si>
  <si>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</si>
  <si>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</si>
  <si>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</si>
  <si>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</si>
  <si>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</si>
  <si>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</si>
  <si>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</si>
  <si>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</si>
  <si>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</si>
  <si>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Tecklenburg</t>
  </si>
  <si>
    <t>Schenck</t>
  </si>
  <si>
    <t>Blendell</t>
  </si>
  <si>
    <t>Parodi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</si>
  <si>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</si>
  <si>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</si>
  <si>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</si>
  <si>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</si>
  <si>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</si>
  <si>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</si>
  <si>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</si>
  <si>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</si>
  <si>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</si>
  <si>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</si>
  <si>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</si>
  <si>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</si>
  <si>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</si>
  <si>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</si>
  <si>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</si>
  <si>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</si>
  <si>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</si>
  <si>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</si>
  <si>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</si>
  <si>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</si>
  <si>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</si>
  <si>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</si>
  <si>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</si>
  <si>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</si>
  <si>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</si>
  <si>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</si>
  <si>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</si>
  <si>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</si>
  <si>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</si>
  <si>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</si>
  <si>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</si>
  <si>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</si>
  <si>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Condon</t>
  </si>
  <si>
    <t>Magato</t>
  </si>
  <si>
    <t>Dombrowski</t>
  </si>
  <si>
    <t>Ohara</t>
  </si>
  <si>
    <t>Keno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</si>
  <si>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</si>
  <si>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</si>
  <si>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</si>
  <si>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</si>
  <si>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</si>
  <si>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</si>
  <si>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</si>
  <si>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</si>
  <si>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</si>
  <si>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</si>
  <si>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</si>
  <si>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</si>
  <si>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</si>
  <si>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</si>
  <si>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</si>
  <si>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</si>
  <si>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</si>
  <si>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</si>
  <si>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</si>
  <si>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</si>
  <si>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</si>
  <si>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</si>
  <si>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</si>
  <si>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</si>
  <si>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</si>
  <si>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</si>
  <si>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</si>
  <si>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</si>
  <si>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</si>
  <si>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</si>
  <si>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</si>
  <si>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</si>
  <si>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</si>
  <si>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</si>
  <si>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</si>
  <si>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</si>
  <si>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Shanley</t>
  </si>
  <si>
    <t>Keehan</t>
  </si>
  <si>
    <t>Mahaney</t>
  </si>
  <si>
    <t>Nolan</t>
  </si>
  <si>
    <t>Sobrino</t>
  </si>
  <si>
    <t>Mayer</t>
  </si>
  <si>
    <t>Becker</t>
  </si>
  <si>
    <t>Platt</t>
  </si>
  <si>
    <t>Brodeur</t>
  </si>
  <si>
    <t>Jubinski</t>
  </si>
  <si>
    <t>Wall</t>
  </si>
  <si>
    <t>McKay</t>
  </si>
  <si>
    <t>Oh</t>
  </si>
  <si>
    <t>Kessell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</si>
  <si>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</si>
  <si>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</si>
  <si>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</si>
  <si>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</si>
  <si>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</si>
  <si>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</si>
  <si>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</si>
  <si>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</si>
  <si>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</si>
  <si>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</si>
  <si>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</si>
  <si>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</si>
  <si>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</si>
  <si>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</si>
  <si>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</si>
  <si>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</si>
  <si>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</si>
  <si>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</si>
  <si>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</si>
  <si>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</si>
  <si>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</si>
  <si>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</si>
  <si>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</si>
  <si>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</si>
  <si>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</si>
  <si>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</si>
  <si>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</si>
  <si>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</si>
  <si>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</si>
  <si>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</si>
  <si>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</si>
  <si>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</si>
  <si>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</si>
  <si>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</si>
  <si>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</si>
  <si>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</si>
  <si>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</si>
  <si>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</si>
  <si>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</si>
  <si>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</si>
  <si>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</si>
  <si>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</si>
  <si>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</si>
  <si>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</si>
  <si>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</si>
  <si>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</si>
  <si>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</si>
  <si>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</si>
  <si>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</si>
  <si>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</si>
  <si>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</si>
  <si>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</si>
  <si>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</si>
  <si>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</si>
  <si>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</si>
  <si>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</si>
  <si>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</si>
  <si>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</si>
  <si>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</si>
  <si>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</si>
  <si>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</si>
  <si>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</si>
  <si>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</si>
  <si>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</si>
  <si>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</si>
  <si>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</si>
  <si>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</si>
  <si>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</si>
  <si>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</si>
  <si>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</si>
  <si>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</si>
  <si>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</si>
  <si>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</si>
  <si>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</si>
  <si>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</si>
  <si>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</si>
  <si>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</si>
  <si>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</si>
  <si>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</si>
  <si>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</si>
  <si>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</si>
  <si>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</si>
  <si>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</si>
  <si>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</si>
  <si>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</si>
  <si>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</si>
  <si>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</si>
  <si>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</si>
  <si>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</si>
  <si>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</si>
  <si>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</si>
  <si>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</si>
  <si>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</si>
  <si>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</si>
  <si>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</si>
  <si>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</si>
  <si>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</si>
  <si>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</si>
  <si>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</si>
  <si>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</si>
  <si>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</si>
  <si>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</si>
  <si>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</si>
  <si>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</si>
  <si>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</si>
  <si>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</si>
  <si>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</si>
  <si>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</si>
  <si>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</si>
  <si>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</si>
  <si>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Bartus</t>
  </si>
  <si>
    <t>Stevens</t>
  </si>
  <si>
    <t>Fayter</t>
  </si>
  <si>
    <t>Parise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</si>
  <si>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</si>
  <si>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</si>
  <si>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</si>
  <si>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</si>
  <si>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</si>
  <si>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</si>
  <si>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</si>
  <si>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</si>
  <si>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</si>
  <si>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</si>
  <si>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</si>
  <si>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</si>
  <si>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</si>
  <si>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</si>
  <si>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</si>
  <si>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</si>
  <si>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</si>
  <si>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</si>
  <si>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</si>
  <si>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</si>
  <si>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</si>
  <si>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</si>
  <si>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Fox</t>
  </si>
  <si>
    <t>Traver</t>
  </si>
  <si>
    <t>Quick</t>
  </si>
  <si>
    <t>Theriot</t>
  </si>
  <si>
    <t>Michalis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</si>
  <si>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</si>
  <si>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</si>
  <si>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</si>
  <si>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</si>
  <si>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</si>
  <si>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</si>
  <si>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</si>
  <si>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</si>
  <si>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</si>
  <si>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</si>
  <si>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</si>
  <si>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</si>
  <si>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</si>
  <si>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</si>
  <si>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</si>
  <si>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</si>
  <si>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</si>
  <si>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</si>
  <si>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</si>
  <si>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</si>
  <si>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</si>
  <si>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</si>
  <si>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</si>
  <si>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</si>
  <si>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</si>
  <si>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</si>
  <si>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</si>
  <si>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Karakoyunlu</t>
  </si>
  <si>
    <t>Desrosiers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</si>
  <si>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</si>
  <si>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</si>
  <si>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</si>
  <si>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</si>
  <si>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</si>
  <si>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</si>
  <si>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</si>
  <si>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</si>
  <si>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</si>
  <si>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</si>
  <si>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</si>
  <si>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</si>
  <si>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</si>
  <si>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</si>
  <si>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</si>
  <si>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</si>
  <si>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</si>
  <si>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</si>
  <si>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</si>
  <si>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</si>
  <si>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</si>
  <si>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</si>
  <si>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</si>
  <si>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</si>
  <si>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</si>
  <si>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</si>
  <si>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</si>
  <si>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</si>
  <si>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</si>
  <si>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</si>
  <si>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</si>
  <si>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</si>
  <si>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</si>
  <si>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</si>
  <si>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</si>
  <si>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</si>
  <si>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</si>
  <si>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</si>
  <si>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</si>
  <si>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</si>
  <si>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</si>
  <si>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</si>
  <si>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</si>
  <si>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</si>
  <si>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</si>
  <si>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</si>
  <si>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</si>
  <si>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</si>
  <si>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</si>
  <si>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</si>
  <si>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</si>
  <si>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</si>
  <si>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Zamore</t>
  </si>
  <si>
    <t>Donaghy</t>
  </si>
  <si>
    <t>Fiorini</t>
  </si>
  <si>
    <t>Watkins</t>
  </si>
  <si>
    <t>Cassel</t>
  </si>
  <si>
    <t>O'Sullivan</t>
  </si>
  <si>
    <t>Chepkirui</t>
  </si>
  <si>
    <t>Gurney</t>
  </si>
  <si>
    <t>Francis</t>
  </si>
  <si>
    <t>Gruca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</si>
  <si>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</si>
  <si>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</si>
  <si>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</si>
  <si>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</si>
  <si>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</si>
  <si>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</si>
  <si>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</si>
  <si>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</si>
  <si>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</si>
  <si>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</si>
  <si>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</si>
  <si>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</si>
  <si>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</si>
  <si>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</si>
  <si>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</si>
  <si>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</si>
  <si>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</si>
  <si>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</si>
  <si>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</si>
  <si>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</si>
  <si>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</si>
  <si>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</si>
  <si>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</si>
  <si>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</si>
  <si>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</si>
  <si>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</si>
  <si>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</si>
  <si>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</si>
  <si>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</si>
  <si>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</si>
  <si>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</si>
  <si>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</si>
  <si>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</si>
  <si>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</si>
  <si>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</si>
  <si>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</si>
  <si>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</si>
  <si>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</si>
  <si>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</si>
  <si>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</si>
  <si>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</si>
  <si>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</si>
  <si>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</si>
  <si>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</si>
  <si>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</si>
  <si>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</si>
  <si>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</si>
  <si>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</si>
  <si>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</si>
  <si>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</si>
  <si>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</si>
  <si>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</si>
  <si>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</si>
  <si>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</si>
  <si>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</si>
  <si>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</si>
  <si>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</si>
  <si>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</si>
  <si>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</si>
  <si>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</si>
  <si>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</si>
  <si>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</si>
  <si>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</si>
  <si>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</si>
  <si>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</si>
  <si>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</si>
  <si>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</si>
  <si>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</si>
  <si>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</si>
  <si>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</si>
  <si>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</si>
  <si>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</si>
  <si>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</si>
  <si>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</si>
  <si>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</si>
  <si>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</si>
  <si>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</si>
  <si>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</si>
  <si>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</si>
  <si>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</si>
  <si>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</si>
  <si>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</si>
  <si>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</si>
  <si>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</si>
  <si>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</si>
  <si>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</si>
  <si>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</si>
  <si>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</si>
  <si>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</si>
  <si>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</si>
  <si>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</si>
  <si>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</si>
  <si>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</si>
  <si>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</si>
  <si>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</si>
  <si>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</si>
  <si>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</si>
  <si>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</si>
  <si>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</si>
  <si>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</si>
  <si>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</si>
  <si>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</si>
  <si>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</si>
  <si>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</si>
  <si>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</si>
  <si>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</si>
  <si>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</si>
  <si>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</si>
  <si>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</si>
  <si>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</si>
  <si>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</si>
  <si>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</si>
  <si>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</si>
  <si>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</si>
  <si>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</si>
  <si>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</si>
  <si>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</si>
  <si>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</si>
  <si>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</si>
  <si>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</si>
  <si>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</si>
  <si>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</si>
  <si>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</si>
  <si>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</si>
  <si>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</si>
  <si>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</si>
  <si>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</si>
  <si>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</si>
  <si>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</si>
  <si>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</si>
  <si>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</si>
  <si>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</si>
  <si>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</si>
  <si>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</si>
  <si>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</si>
  <si>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</si>
  <si>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</si>
  <si>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</si>
  <si>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</si>
  <si>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</si>
  <si>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</si>
  <si>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</si>
  <si>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</si>
  <si>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</si>
  <si>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</si>
  <si>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</si>
  <si>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</si>
  <si>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</si>
  <si>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</si>
  <si>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</si>
  <si>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</si>
  <si>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</si>
  <si>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</si>
  <si>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</si>
  <si>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</si>
  <si>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</si>
  <si>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</si>
  <si>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</si>
  <si>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</si>
  <si>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</si>
  <si>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</si>
  <si>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</si>
  <si>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</si>
  <si>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</si>
  <si>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Strickler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</si>
  <si>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</si>
  <si>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</si>
  <si>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</si>
  <si>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</si>
  <si>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</si>
  <si>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</si>
  <si>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</si>
  <si>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</si>
  <si>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</si>
  <si>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</si>
  <si>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</si>
  <si>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</si>
  <si>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</si>
  <si>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</si>
  <si>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</si>
  <si>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</si>
  <si>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</si>
  <si>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</si>
  <si>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</si>
  <si>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</si>
  <si>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</si>
  <si>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</si>
  <si>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</si>
  <si>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</si>
  <si>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</si>
  <si>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</si>
  <si>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</si>
  <si>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</si>
  <si>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</si>
  <si>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</si>
  <si>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</si>
  <si>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</si>
  <si>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</si>
  <si>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</si>
  <si>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</si>
  <si>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</si>
  <si>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</si>
  <si>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</si>
  <si>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</si>
  <si>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</si>
  <si>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</si>
  <si>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</si>
  <si>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</si>
  <si>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</si>
  <si>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</si>
  <si>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</si>
  <si>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</si>
  <si>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</si>
  <si>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</si>
  <si>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</si>
  <si>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</si>
  <si>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</si>
  <si>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</si>
  <si>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</si>
  <si>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</si>
  <si>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</si>
  <si>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</si>
  <si>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</si>
  <si>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</si>
  <si>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</si>
  <si>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</si>
  <si>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</si>
  <si>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</si>
  <si>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</si>
  <si>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</si>
  <si>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</si>
  <si>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</si>
  <si>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</si>
  <si>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</si>
  <si>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</si>
  <si>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</si>
  <si>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</si>
  <si>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</si>
  <si>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</si>
  <si>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</si>
  <si>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</si>
  <si>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</si>
  <si>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</si>
  <si>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</si>
  <si>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Petrulak</t>
  </si>
  <si>
    <t>Zablocki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</si>
  <si>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</si>
  <si>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</si>
  <si>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</si>
  <si>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</si>
  <si>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</si>
  <si>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</si>
  <si>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</si>
  <si>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</si>
  <si>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</si>
  <si>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</si>
  <si>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</si>
  <si>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</si>
  <si>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</si>
  <si>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</si>
  <si>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</si>
  <si>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</si>
  <si>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</si>
  <si>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</si>
  <si>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</si>
  <si>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</si>
  <si>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</si>
  <si>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</si>
  <si>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</si>
  <si>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</si>
  <si>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</si>
  <si>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</si>
  <si>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</si>
  <si>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</si>
  <si>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</si>
  <si>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</si>
  <si>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</si>
  <si>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</si>
  <si>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</si>
  <si>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</si>
  <si>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</si>
  <si>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</si>
  <si>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</si>
  <si>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</si>
  <si>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</si>
  <si>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</si>
  <si>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</si>
  <si>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</si>
  <si>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</si>
  <si>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</si>
  <si>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</si>
  <si>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</si>
  <si>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</si>
  <si>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</si>
  <si>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</si>
  <si>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</si>
  <si>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</si>
  <si>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</si>
  <si>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</si>
  <si>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</si>
  <si>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Talhelm</t>
  </si>
  <si>
    <t>Treece</t>
  </si>
  <si>
    <t>Beisel</t>
  </si>
  <si>
    <t>Enke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</si>
  <si>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</si>
  <si>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</si>
  <si>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</si>
  <si>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</si>
  <si>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</si>
  <si>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</si>
  <si>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</si>
  <si>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</si>
  <si>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</si>
  <si>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</si>
  <si>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</si>
  <si>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</si>
  <si>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</si>
  <si>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</si>
  <si>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</si>
  <si>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</si>
  <si>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Danielson</t>
  </si>
  <si>
    <t>Street</t>
  </si>
  <si>
    <t>Buss</t>
  </si>
  <si>
    <t>Duffy</t>
  </si>
  <si>
    <t>Avery</t>
  </si>
  <si>
    <t>Bohinski</t>
  </si>
  <si>
    <t>Kohls</t>
  </si>
  <si>
    <t>Brietzke</t>
  </si>
  <si>
    <t>Albano</t>
  </si>
  <si>
    <t>Rosendahl</t>
  </si>
  <si>
    <t>German</t>
  </si>
  <si>
    <t>Fierro Vargas</t>
  </si>
  <si>
    <t>De Simone</t>
  </si>
  <si>
    <t>Van Hout</t>
  </si>
  <si>
    <t>Navarro Castro</t>
  </si>
  <si>
    <t>Garcia Garcia</t>
  </si>
  <si>
    <t>San Juan</t>
  </si>
  <si>
    <t>Sanchez Y Torres</t>
  </si>
  <si>
    <t>Martinez Lopez</t>
  </si>
  <si>
    <t>Van Es</t>
  </si>
  <si>
    <t>Mason Cox</t>
  </si>
  <si>
    <t>Corona Iturriaga</t>
  </si>
  <si>
    <t>Stanley Torres</t>
  </si>
  <si>
    <t>Pena Reyes</t>
  </si>
  <si>
    <t>Imbalzano Zegar</t>
  </si>
  <si>
    <t>Van Vugt</t>
  </si>
  <si>
    <t>Vallejo Sarmiento</t>
  </si>
  <si>
    <t>Evans Marke</t>
  </si>
  <si>
    <t>Herra Arroyo</t>
  </si>
  <si>
    <t>Escanero Palmer</t>
  </si>
  <si>
    <t>Van De Kamp</t>
  </si>
  <si>
    <t>De Mata</t>
  </si>
  <si>
    <t>Barrera Munoz</t>
  </si>
  <si>
    <t>Do Prado</t>
  </si>
  <si>
    <t>Sanchez Antognini</t>
  </si>
  <si>
    <t>Cifuentes Fetiva</t>
  </si>
  <si>
    <t>Mancebo Garcia</t>
  </si>
  <si>
    <t>Knight Pech</t>
  </si>
  <si>
    <t>Hidalgo Zambrano</t>
  </si>
  <si>
    <t>De Jesus</t>
  </si>
  <si>
    <t>Tjong Clemons</t>
  </si>
  <si>
    <t>Shabot Marcos</t>
  </si>
  <si>
    <t>Van Nielen</t>
  </si>
  <si>
    <t>Rojas Alvarez</t>
  </si>
  <si>
    <t>Rosales Ramirez</t>
  </si>
  <si>
    <t>Von Rock</t>
  </si>
  <si>
    <t>De Hueck</t>
  </si>
  <si>
    <t>Van Meter</t>
  </si>
  <si>
    <t>Ruiz Herrero</t>
  </si>
  <si>
    <t>Bin Alias</t>
  </si>
  <si>
    <t>Ruiz-Tagle Barros</t>
  </si>
  <si>
    <t>Graves - Rostro</t>
  </si>
  <si>
    <t>Riveros Gonzalez</t>
  </si>
  <si>
    <t>Convert the "NumberOfMajorSurgeries" column in the “Medical Examinations” Table to numerical data by replacing non-numeric characters with meaningful numerical values.</t>
  </si>
  <si>
    <t xml:space="preserve"> Check for inconsistencies in the 'Heart Issues' and 'smoker' columns and propose corrective actions if necessary</t>
  </si>
  <si>
    <t>Using PROPER Function</t>
  </si>
  <si>
    <t>Create a new column named “Weight Status” that categorizes BMI into different categories as below:</t>
  </si>
  <si>
    <t>Using if funtion</t>
  </si>
  <si>
    <t>Weight Status</t>
  </si>
  <si>
    <t>Using IF funtion( We can use SUBSTITUDE function also)</t>
  </si>
  <si>
    <t>Total YES</t>
  </si>
  <si>
    <t>Total NO</t>
  </si>
  <si>
    <t>Smoker</t>
  </si>
  <si>
    <t xml:space="preserve"> Create a new column named “Diabetes Status” and fill it as per the information given below:</t>
  </si>
  <si>
    <t>5)</t>
  </si>
  <si>
    <t xml:space="preserve"> Merge ‘year’, ‘month’ and ‘date’ columns in the “Hospitalization Details” Table into one column named ‘Date of Birth’ and format it in ‘DD-MMM-YYYY’ custom format.</t>
  </si>
  <si>
    <t>6)</t>
  </si>
  <si>
    <t>Date of Birth</t>
  </si>
  <si>
    <t>Using  &amp; or CONCODINATE funtion</t>
  </si>
  <si>
    <t>Calculate the ‘Age’ of each customer based on their ‘Date of Birth’ and the date of collection of the dataset, which is 8 th June 2023. (Hint: Use the DATEDIF function)</t>
  </si>
  <si>
    <t xml:space="preserve">7) </t>
  </si>
  <si>
    <t>Age</t>
  </si>
  <si>
    <t xml:space="preserve"> Format ‘charges’ column as currency ($).</t>
  </si>
  <si>
    <t>8)</t>
  </si>
  <si>
    <t>Using shortcut of CTRL+SHIFT+$</t>
  </si>
  <si>
    <t>First Name</t>
  </si>
  <si>
    <t xml:space="preserve">Using text to column to split the Name coloumn </t>
  </si>
  <si>
    <t>And using TEXTBEFORE and AFTER function</t>
  </si>
  <si>
    <t>Diabetes Status</t>
  </si>
  <si>
    <t>Data Exploration:</t>
  </si>
  <si>
    <t xml:space="preserve"> how many?</t>
  </si>
  <si>
    <t xml:space="preserve"> Customer Names Table:  </t>
  </si>
  <si>
    <t>➔</t>
  </si>
  <si>
    <t xml:space="preserve"> Are there any duplicate Customer IDs in the dataset? If yes</t>
  </si>
  <si>
    <t>➢</t>
  </si>
  <si>
    <t xml:space="preserve"> How many customers are included in the dataset?</t>
  </si>
  <si>
    <t>There are no DUBLICATE VALUE found</t>
  </si>
  <si>
    <t>Using COUNTA function</t>
  </si>
  <si>
    <t>Medical Examination Table:</t>
  </si>
  <si>
    <t>How many customers have a history of cancer?</t>
  </si>
  <si>
    <t>Using COUNTIF function</t>
  </si>
  <si>
    <t>How many obese customers have heart issues?</t>
  </si>
  <si>
    <t>What is the total number of major surgeries performed on customers?</t>
  </si>
  <si>
    <t>Calculate the percentage of customers who have undergone any transplants.</t>
  </si>
  <si>
    <t>Find the average HBA1C value of customers who are smokers.</t>
  </si>
  <si>
    <t>Using AVERAGEIF funtion</t>
  </si>
  <si>
    <t>Hospitalization details Table:</t>
  </si>
  <si>
    <t>Calculate all the Summary statistics for the ‘charges’ column.</t>
  </si>
  <si>
    <t>1.Sum function</t>
  </si>
  <si>
    <t>2.Count function</t>
  </si>
  <si>
    <t>COMMON STATISTICS function in excel</t>
  </si>
  <si>
    <t>3.Average function</t>
  </si>
  <si>
    <t>4.Median function</t>
  </si>
  <si>
    <t>5.Mode function</t>
  </si>
  <si>
    <t>Find the average hospitalization charges for customers who are more than 50 years old.</t>
  </si>
  <si>
    <t>Using AVERAGEIF function</t>
  </si>
  <si>
    <t>Compare the total charges across different hospital tiers.</t>
  </si>
  <si>
    <t>Using SUMIF function</t>
  </si>
  <si>
    <t>TIER-1</t>
  </si>
  <si>
    <t>TIER-2</t>
  </si>
  <si>
    <t>TIER-3</t>
  </si>
  <si>
    <t>Calculate the average charges for people who have more than 2 children.</t>
  </si>
  <si>
    <t>Find the integer average number of children of customers who are less than 40 years old.</t>
  </si>
  <si>
    <t>Using DATEIF function</t>
  </si>
  <si>
    <t>Data Analysis:</t>
  </si>
  <si>
    <t>Create a new sheet named “Healthcare", combine all three tables into one, using Customer ID as the common column, utilizing VLOOKUP.</t>
  </si>
  <si>
    <t>Using VLOOKUP fucntion</t>
  </si>
  <si>
    <t>Retain the following necessary columns: Customer ID, First Name, BMI, HBA1C, Heart Issues, Any Transplants, Cancer history, NumberOfMajorSurgeries, smoker, Weight Status, Diabetes Status, Date of Birth, charges, Hospital tier, City tier, State ID, Age.</t>
  </si>
  <si>
    <t>Analysis using Pie/Donut Chart:</t>
  </si>
  <si>
    <t>What is the distribution of cancer history among smokers and non-smokers?</t>
  </si>
  <si>
    <t>Row Labels</t>
  </si>
  <si>
    <t>Grand Total</t>
  </si>
  <si>
    <t>Column Labels</t>
  </si>
  <si>
    <t>Count of smoker</t>
  </si>
  <si>
    <t>How does the total number of major surgeries and average HbA1C differ between patients with and without a history of transplants?</t>
  </si>
  <si>
    <t>Sum of NumberOfMajorSurgeries</t>
  </si>
  <si>
    <t>Average of HBA1C</t>
  </si>
  <si>
    <t>Analysis using Column/Bar Chart:</t>
  </si>
  <si>
    <t>How do healthcare charges vary based on different weight statuses and diabetes statuses?</t>
  </si>
  <si>
    <t>Normal</t>
  </si>
  <si>
    <t>Prediabetes</t>
  </si>
  <si>
    <t>Diabetes</t>
  </si>
  <si>
    <t>Under Weight</t>
  </si>
  <si>
    <t>Normal Weight</t>
  </si>
  <si>
    <t>Over Weight</t>
  </si>
  <si>
    <t>Obesity</t>
  </si>
  <si>
    <t>Sum of charges</t>
  </si>
  <si>
    <t>Different between weight and diabetes</t>
  </si>
  <si>
    <t>Can you compare the average charges for each hospital tier within different states?</t>
  </si>
  <si>
    <t>Average of charges</t>
  </si>
  <si>
    <t>Unknown</t>
  </si>
  <si>
    <t>Analysis using Line/Scatter Plot:</t>
  </si>
  <si>
    <t>Is there any correlation between age and both BMI and HbA1C in the dataset?</t>
  </si>
  <si>
    <t>Explore the relationship between age and healthcare charges.</t>
  </si>
  <si>
    <t>Using TRIM function to delete unwanted spaces</t>
  </si>
  <si>
    <t xml:space="preserve">Method to find PERCENTAGE </t>
  </si>
  <si>
    <t>(value/total value)*100</t>
  </si>
  <si>
    <t>Using COUNTIF and COUNTA function</t>
  </si>
  <si>
    <t>NOTE:HIDE the unwanted COLUMNS for proper look.</t>
  </si>
  <si>
    <t>NO is most frequent values</t>
  </si>
  <si>
    <t>TIER-2 is most frequent values</t>
  </si>
  <si>
    <t>Last Name</t>
  </si>
  <si>
    <t xml:space="preserve"> Ms</t>
  </si>
  <si>
    <t xml:space="preserve">  Kelly</t>
  </si>
  <si>
    <t xml:space="preserve"> Mr</t>
  </si>
  <si>
    <t xml:space="preserve">  Matthew D</t>
  </si>
  <si>
    <t xml:space="preserve">  Phil</t>
  </si>
  <si>
    <t xml:space="preserve">  Kelsey</t>
  </si>
  <si>
    <t xml:space="preserve">  Kristyn</t>
  </si>
  <si>
    <t xml:space="preserve">  Russell B</t>
  </si>
  <si>
    <t xml:space="preserve">  Scott</t>
  </si>
  <si>
    <t xml:space="preserve">  Stephen</t>
  </si>
  <si>
    <t xml:space="preserve">  Patrick R</t>
  </si>
  <si>
    <t xml:space="preserve">  Brooke N</t>
  </si>
  <si>
    <t xml:space="preserve">  Paola Andrea</t>
  </si>
  <si>
    <t xml:space="preserve">  David</t>
  </si>
  <si>
    <t xml:space="preserve">  Wade</t>
  </si>
  <si>
    <t xml:space="preserve">  Franklin</t>
  </si>
  <si>
    <t xml:space="preserve">  Leilani M</t>
  </si>
  <si>
    <t xml:space="preserve">  Philippe</t>
  </si>
  <si>
    <t xml:space="preserve">  Jennifer A</t>
  </si>
  <si>
    <t xml:space="preserve">  Christina M</t>
  </si>
  <si>
    <t xml:space="preserve">  Said Sr</t>
  </si>
  <si>
    <t xml:space="preserve">  John</t>
  </si>
  <si>
    <t xml:space="preserve">  Myles</t>
  </si>
  <si>
    <t xml:space="preserve">  Madelyn C</t>
  </si>
  <si>
    <t xml:space="preserve">  Nicole</t>
  </si>
  <si>
    <t xml:space="preserve">  Eric A</t>
  </si>
  <si>
    <t xml:space="preserve">  Emiliano I</t>
  </si>
  <si>
    <t xml:space="preserve">  Adam</t>
  </si>
  <si>
    <t xml:space="preserve">  Zach</t>
  </si>
  <si>
    <t xml:space="preserve">  Stephanie W</t>
  </si>
  <si>
    <t xml:space="preserve">  Natalie</t>
  </si>
  <si>
    <t xml:space="preserve">  Nicole J</t>
  </si>
  <si>
    <t xml:space="preserve">  Jefferson D</t>
  </si>
  <si>
    <t xml:space="preserve">  Brendan D</t>
  </si>
  <si>
    <t xml:space="preserve">  Courtney</t>
  </si>
  <si>
    <t xml:space="preserve">  Sydney L</t>
  </si>
  <si>
    <t xml:space="preserve">  Julien</t>
  </si>
  <si>
    <t xml:space="preserve">  Ryan M</t>
  </si>
  <si>
    <t xml:space="preserve">  Anna H</t>
  </si>
  <si>
    <t xml:space="preserve">  Samantha</t>
  </si>
  <si>
    <t xml:space="preserve">  Robert</t>
  </si>
  <si>
    <t xml:space="preserve">  James R</t>
  </si>
  <si>
    <t xml:space="preserve">  Roseann</t>
  </si>
  <si>
    <t xml:space="preserve">  Spencer</t>
  </si>
  <si>
    <t xml:space="preserve">  Eric W</t>
  </si>
  <si>
    <t xml:space="preserve">  Brianna L</t>
  </si>
  <si>
    <t xml:space="preserve">  Thomas J</t>
  </si>
  <si>
    <t xml:space="preserve">  Melissa L</t>
  </si>
  <si>
    <t xml:space="preserve">  Flavio</t>
  </si>
  <si>
    <t xml:space="preserve">  Ryan</t>
  </si>
  <si>
    <t xml:space="preserve">  Anthony J</t>
  </si>
  <si>
    <t xml:space="preserve">  Alex</t>
  </si>
  <si>
    <t xml:space="preserve">  Andrew B</t>
  </si>
  <si>
    <t xml:space="preserve">  Dara E</t>
  </si>
  <si>
    <t xml:space="preserve">  Inna</t>
  </si>
  <si>
    <t xml:space="preserve">  Ari</t>
  </si>
  <si>
    <t xml:space="preserve">  Lindsey</t>
  </si>
  <si>
    <t xml:space="preserve">  Kenny</t>
  </si>
  <si>
    <t xml:space="preserve">  Louise</t>
  </si>
  <si>
    <t xml:space="preserve">  Cameron</t>
  </si>
  <si>
    <t xml:space="preserve">  Katie T</t>
  </si>
  <si>
    <t xml:space="preserve">  Casey</t>
  </si>
  <si>
    <t xml:space="preserve">  Bryson C</t>
  </si>
  <si>
    <t xml:space="preserve">  Megan</t>
  </si>
  <si>
    <t xml:space="preserve">  Daniel</t>
  </si>
  <si>
    <t xml:space="preserve">  Steven M</t>
  </si>
  <si>
    <t xml:space="preserve">  Jenna L</t>
  </si>
  <si>
    <t xml:space="preserve">  Freeman</t>
  </si>
  <si>
    <t xml:space="preserve">  Jeff</t>
  </si>
  <si>
    <t xml:space="preserve">  Elenilton V.Sr</t>
  </si>
  <si>
    <t xml:space="preserve">  Maurya</t>
  </si>
  <si>
    <t xml:space="preserve">  Samantha C</t>
  </si>
  <si>
    <t xml:space="preserve">  Bethany A</t>
  </si>
  <si>
    <t xml:space="preserve">  Yves</t>
  </si>
  <si>
    <t xml:space="preserve">  Danielle</t>
  </si>
  <si>
    <t xml:space="preserve">  Julia</t>
  </si>
  <si>
    <t xml:space="preserve">  Joshua</t>
  </si>
  <si>
    <t xml:space="preserve">  Jennifer</t>
  </si>
  <si>
    <t xml:space="preserve">  Gwen M</t>
  </si>
  <si>
    <t xml:space="preserve">  Patrick</t>
  </si>
  <si>
    <t xml:space="preserve">  Kate</t>
  </si>
  <si>
    <t xml:space="preserve">  Kevin</t>
  </si>
  <si>
    <t xml:space="preserve">  Stephen II</t>
  </si>
  <si>
    <t xml:space="preserve">  Philip</t>
  </si>
  <si>
    <t xml:space="preserve">  Brett A</t>
  </si>
  <si>
    <t xml:space="preserve">  Rebecca</t>
  </si>
  <si>
    <t xml:space="preserve">  Kelley</t>
  </si>
  <si>
    <t xml:space="preserve">  Abigail K</t>
  </si>
  <si>
    <t xml:space="preserve">  Hope</t>
  </si>
  <si>
    <t xml:space="preserve">  Elyse M</t>
  </si>
  <si>
    <t xml:space="preserve">  Nicholas</t>
  </si>
  <si>
    <t xml:space="preserve">  Thomas</t>
  </si>
  <si>
    <t xml:space="preserve">  Pamela J</t>
  </si>
  <si>
    <t xml:space="preserve">  Jessica</t>
  </si>
  <si>
    <t xml:space="preserve">  Ron N</t>
  </si>
  <si>
    <t xml:space="preserve">  Brian</t>
  </si>
  <si>
    <t xml:space="preserve">  Sari</t>
  </si>
  <si>
    <t xml:space="preserve">  Robert M</t>
  </si>
  <si>
    <t xml:space="preserve">  Ricardo</t>
  </si>
  <si>
    <t xml:space="preserve">  Gedion</t>
  </si>
  <si>
    <t xml:space="preserve">  Mark</t>
  </si>
  <si>
    <t xml:space="preserve">  Gamini P</t>
  </si>
  <si>
    <t xml:space="preserve">  Emily J</t>
  </si>
  <si>
    <t xml:space="preserve">  Amanda</t>
  </si>
  <si>
    <t xml:space="preserve">  Knox</t>
  </si>
  <si>
    <t xml:space="preserve">  Yianna</t>
  </si>
  <si>
    <t xml:space="preserve">  Roberta</t>
  </si>
  <si>
    <t xml:space="preserve">  Benjamin P</t>
  </si>
  <si>
    <t xml:space="preserve">  Craig</t>
  </si>
  <si>
    <t xml:space="preserve">  Ann</t>
  </si>
  <si>
    <t xml:space="preserve">  Jamie P</t>
  </si>
  <si>
    <t xml:space="preserve">  Charlie</t>
  </si>
  <si>
    <t xml:space="preserve">  Meb</t>
  </si>
  <si>
    <t xml:space="preserve">  Aaqib L</t>
  </si>
  <si>
    <t xml:space="preserve">  Craig A</t>
  </si>
  <si>
    <t xml:space="preserve">  Meredith</t>
  </si>
  <si>
    <t xml:space="preserve">  Doug</t>
  </si>
  <si>
    <t xml:space="preserve">  Elizabeth J</t>
  </si>
  <si>
    <t xml:space="preserve">  Matthew P</t>
  </si>
  <si>
    <t xml:space="preserve">  Guillermo Sr</t>
  </si>
  <si>
    <t xml:space="preserve">  Ryan C</t>
  </si>
  <si>
    <t xml:space="preserve">  Dane</t>
  </si>
  <si>
    <t xml:space="preserve">  Jonas</t>
  </si>
  <si>
    <t xml:space="preserve">  George E</t>
  </si>
  <si>
    <t xml:space="preserve">  Sara S</t>
  </si>
  <si>
    <t xml:space="preserve">  Nick</t>
  </si>
  <si>
    <t xml:space="preserve">  Timothy</t>
  </si>
  <si>
    <t xml:space="preserve">  Becky L</t>
  </si>
  <si>
    <t xml:space="preserve">  Steph K</t>
  </si>
  <si>
    <t xml:space="preserve">  Kristine B</t>
  </si>
  <si>
    <t xml:space="preserve">  Taylor B</t>
  </si>
  <si>
    <t xml:space="preserve">  William</t>
  </si>
  <si>
    <t xml:space="preserve">  Sage</t>
  </si>
  <si>
    <t xml:space="preserve">  Cole</t>
  </si>
  <si>
    <t xml:space="preserve">  Jesse</t>
  </si>
  <si>
    <t xml:space="preserve">  Tammi J</t>
  </si>
  <si>
    <t xml:space="preserve">  Matthew S</t>
  </si>
  <si>
    <t xml:space="preserve">  Eric</t>
  </si>
  <si>
    <t xml:space="preserve">  Valeria R</t>
  </si>
  <si>
    <t xml:space="preserve">  Michael P</t>
  </si>
  <si>
    <t xml:space="preserve">  Rami</t>
  </si>
  <si>
    <t xml:space="preserve">  Denis</t>
  </si>
  <si>
    <t xml:space="preserve">  Brian E</t>
  </si>
  <si>
    <t xml:space="preserve">  Bonnie</t>
  </si>
  <si>
    <t xml:space="preserve">  Paul</t>
  </si>
  <si>
    <t xml:space="preserve">  Michael</t>
  </si>
  <si>
    <t xml:space="preserve">  Samuel</t>
  </si>
  <si>
    <t xml:space="preserve">  Matthew</t>
  </si>
  <si>
    <t xml:space="preserve">  Syndy</t>
  </si>
  <si>
    <t xml:space="preserve">  Aleksandra</t>
  </si>
  <si>
    <t xml:space="preserve">  Steeve T Sr</t>
  </si>
  <si>
    <t xml:space="preserve">  Richard</t>
  </si>
  <si>
    <t xml:space="preserve">  Aaron T</t>
  </si>
  <si>
    <t xml:space="preserve">  Akira</t>
  </si>
  <si>
    <t xml:space="preserve">  Ben</t>
  </si>
  <si>
    <t xml:space="preserve">  Jana</t>
  </si>
  <si>
    <t xml:space="preserve">  Jay T</t>
  </si>
  <si>
    <t xml:space="preserve">  Marie-Helene</t>
  </si>
  <si>
    <t xml:space="preserve">  Bret R</t>
  </si>
  <si>
    <t xml:space="preserve">  Gardner L</t>
  </si>
  <si>
    <t xml:space="preserve">  Bobby</t>
  </si>
  <si>
    <t xml:space="preserve">  Lina</t>
  </si>
  <si>
    <t xml:space="preserve">  Zebulon</t>
  </si>
  <si>
    <t xml:space="preserve">  Greg</t>
  </si>
  <si>
    <t xml:space="preserve">  Kelsey A</t>
  </si>
  <si>
    <t xml:space="preserve">  Bronwen L</t>
  </si>
  <si>
    <t xml:space="preserve">  Manuela</t>
  </si>
  <si>
    <t xml:space="preserve">  Jennifer L</t>
  </si>
  <si>
    <t xml:space="preserve">  Abby W</t>
  </si>
  <si>
    <t xml:space="preserve">  Tyler</t>
  </si>
  <si>
    <t xml:space="preserve">  Jeffrey</t>
  </si>
  <si>
    <t xml:space="preserve">  Matthew F</t>
  </si>
  <si>
    <t xml:space="preserve">  Ryan J</t>
  </si>
  <si>
    <t xml:space="preserve">  Amy</t>
  </si>
  <si>
    <t xml:space="preserve">  Andrew P</t>
  </si>
  <si>
    <t xml:space="preserve">  George M.V</t>
  </si>
  <si>
    <t xml:space="preserve">  Sarah</t>
  </si>
  <si>
    <t xml:space="preserve">  Lara</t>
  </si>
  <si>
    <t xml:space="preserve">  Sebastien</t>
  </si>
  <si>
    <t xml:space="preserve">  Padraig</t>
  </si>
  <si>
    <t xml:space="preserve">  Heather</t>
  </si>
  <si>
    <t xml:space="preserve">  Jorge</t>
  </si>
  <si>
    <t xml:space="preserve">  Jack R</t>
  </si>
  <si>
    <t xml:space="preserve">  Felix</t>
  </si>
  <si>
    <t xml:space="preserve">  Christopher C</t>
  </si>
  <si>
    <t xml:space="preserve">  Jill</t>
  </si>
  <si>
    <t xml:space="preserve">  Alejandro</t>
  </si>
  <si>
    <t xml:space="preserve">  Ian E</t>
  </si>
  <si>
    <t xml:space="preserve">  Hector Sr</t>
  </si>
  <si>
    <t xml:space="preserve">  Matt</t>
  </si>
  <si>
    <t xml:space="preserve">  Elizabeth H</t>
  </si>
  <si>
    <t xml:space="preserve">  Grace</t>
  </si>
  <si>
    <t xml:space="preserve">  Jaime</t>
  </si>
  <si>
    <t xml:space="preserve">  Calesse</t>
  </si>
  <si>
    <t xml:space="preserve">  Kate L</t>
  </si>
  <si>
    <t xml:space="preserve">  Sergey</t>
  </si>
  <si>
    <t xml:space="preserve">  Timothy V</t>
  </si>
  <si>
    <t xml:space="preserve">  Andrew S</t>
  </si>
  <si>
    <t xml:space="preserve">  Lawrence</t>
  </si>
  <si>
    <t xml:space="preserve">  Gavin M</t>
  </si>
  <si>
    <t xml:space="preserve">  Rick E</t>
  </si>
  <si>
    <t xml:space="preserve">  Andrea H</t>
  </si>
  <si>
    <t xml:space="preserve">  Anthony S</t>
  </si>
  <si>
    <t xml:space="preserve">  Erik</t>
  </si>
  <si>
    <t xml:space="preserve">  Kiley D</t>
  </si>
  <si>
    <t xml:space="preserve">  Chris</t>
  </si>
  <si>
    <t xml:space="preserve">  Marian M</t>
  </si>
  <si>
    <t xml:space="preserve">  Jeremy</t>
  </si>
  <si>
    <t xml:space="preserve">  Allison H</t>
  </si>
  <si>
    <t xml:space="preserve">  Elizabeth</t>
  </si>
  <si>
    <t xml:space="preserve">  Andrew</t>
  </si>
  <si>
    <t xml:space="preserve">  Anders J</t>
  </si>
  <si>
    <t xml:space="preserve">  Sean</t>
  </si>
  <si>
    <t xml:space="preserve">  Brian M</t>
  </si>
  <si>
    <t xml:space="preserve">  Susannah</t>
  </si>
  <si>
    <t xml:space="preserve">  Randy</t>
  </si>
  <si>
    <t xml:space="preserve">  Leslie</t>
  </si>
  <si>
    <t xml:space="preserve">  Brittany L</t>
  </si>
  <si>
    <t xml:space="preserve">  Cassie J</t>
  </si>
  <si>
    <t xml:space="preserve">  Peter W</t>
  </si>
  <si>
    <t xml:space="preserve">  Douglas</t>
  </si>
  <si>
    <t xml:space="preserve">  Dan</t>
  </si>
  <si>
    <t xml:space="preserve">  Dan M</t>
  </si>
  <si>
    <t xml:space="preserve">  Eric L</t>
  </si>
  <si>
    <t xml:space="preserve">  Les J</t>
  </si>
  <si>
    <t xml:space="preserve">  Stephanie</t>
  </si>
  <si>
    <t xml:space="preserve">  Melissa Y</t>
  </si>
  <si>
    <t xml:space="preserve">  Ashley</t>
  </si>
  <si>
    <t xml:space="preserve">  Stephanie M</t>
  </si>
  <si>
    <t xml:space="preserve">  Kylie</t>
  </si>
  <si>
    <t xml:space="preserve">  Carrie</t>
  </si>
  <si>
    <t xml:space="preserve">  Zach S</t>
  </si>
  <si>
    <t xml:space="preserve">  Alan</t>
  </si>
  <si>
    <t xml:space="preserve">  Nate</t>
  </si>
  <si>
    <t xml:space="preserve">  Jesse G</t>
  </si>
  <si>
    <t xml:space="preserve">  Jason</t>
  </si>
  <si>
    <t xml:space="preserve">  Megan A</t>
  </si>
  <si>
    <t xml:space="preserve">  Luke M</t>
  </si>
  <si>
    <t xml:space="preserve">  Jacy D</t>
  </si>
  <si>
    <t xml:space="preserve">  Simon G</t>
  </si>
  <si>
    <t xml:space="preserve">  Ainsley E</t>
  </si>
  <si>
    <t xml:space="preserve">  Erica A</t>
  </si>
  <si>
    <t xml:space="preserve">  Erin C</t>
  </si>
  <si>
    <t xml:space="preserve">  Adrienne</t>
  </si>
  <si>
    <t xml:space="preserve">  Yutaka</t>
  </si>
  <si>
    <t xml:space="preserve">  Tyler M</t>
  </si>
  <si>
    <t xml:space="preserve">  James</t>
  </si>
  <si>
    <t xml:space="preserve">  Shawn P</t>
  </si>
  <si>
    <t xml:space="preserve">  Nathaniel</t>
  </si>
  <si>
    <t xml:space="preserve">  Kevin D</t>
  </si>
  <si>
    <t xml:space="preserve">  Joan</t>
  </si>
  <si>
    <t xml:space="preserve">  Christopher A</t>
  </si>
  <si>
    <t xml:space="preserve">  Kacy L</t>
  </si>
  <si>
    <t xml:space="preserve">  Benjamin H</t>
  </si>
  <si>
    <t xml:space="preserve">  Xaviour J</t>
  </si>
  <si>
    <t xml:space="preserve">  Michael T</t>
  </si>
  <si>
    <t xml:space="preserve">  Bradley</t>
  </si>
  <si>
    <t xml:space="preserve">  Andrea</t>
  </si>
  <si>
    <t xml:space="preserve">  Nancy M</t>
  </si>
  <si>
    <t xml:space="preserve">  Lee</t>
  </si>
  <si>
    <t xml:space="preserve">  Erik T</t>
  </si>
  <si>
    <t xml:space="preserve">  Rod W</t>
  </si>
  <si>
    <t xml:space="preserve">  Joey</t>
  </si>
  <si>
    <t xml:space="preserve">  Hillary L</t>
  </si>
  <si>
    <t xml:space="preserve">  Eric J</t>
  </si>
  <si>
    <t xml:space="preserve">  Nicolas</t>
  </si>
  <si>
    <t xml:space="preserve">  Marcel</t>
  </si>
  <si>
    <t xml:space="preserve">  Ashley N</t>
  </si>
  <si>
    <t xml:space="preserve">  Evan D</t>
  </si>
  <si>
    <t xml:space="preserve">  Krisana</t>
  </si>
  <si>
    <t xml:space="preserve">  Kyle</t>
  </si>
  <si>
    <t xml:space="preserve">  Martin A</t>
  </si>
  <si>
    <t xml:space="preserve">  Stacey</t>
  </si>
  <si>
    <t xml:space="preserve">  Christine</t>
  </si>
  <si>
    <t xml:space="preserve">  Sarah C</t>
  </si>
  <si>
    <t xml:space="preserve">  Jason W</t>
  </si>
  <si>
    <t xml:space="preserve">  Michele</t>
  </si>
  <si>
    <t xml:space="preserve">  Nikki</t>
  </si>
  <si>
    <t xml:space="preserve">  Philip J</t>
  </si>
  <si>
    <t xml:space="preserve">  Bryan L</t>
  </si>
  <si>
    <t xml:space="preserve">  Timothy F</t>
  </si>
  <si>
    <t xml:space="preserve">  Angielyn M</t>
  </si>
  <si>
    <t xml:space="preserve">  Jeanie M</t>
  </si>
  <si>
    <t xml:space="preserve">  Aliaksandr</t>
  </si>
  <si>
    <t xml:space="preserve">  Jason M</t>
  </si>
  <si>
    <t xml:space="preserve">  Sheera K</t>
  </si>
  <si>
    <t xml:space="preserve">  Janice</t>
  </si>
  <si>
    <t xml:space="preserve">  Timothy G</t>
  </si>
  <si>
    <t xml:space="preserve">  Alan R</t>
  </si>
  <si>
    <t xml:space="preserve">  Marie-France</t>
  </si>
  <si>
    <t xml:space="preserve">  Erik F</t>
  </si>
  <si>
    <t xml:space="preserve">  Anthony</t>
  </si>
  <si>
    <t xml:space="preserve">  Yu</t>
  </si>
  <si>
    <t xml:space="preserve">  Caleb N</t>
  </si>
  <si>
    <t xml:space="preserve">  Angela R</t>
  </si>
  <si>
    <t xml:space="preserve">  Keith J</t>
  </si>
  <si>
    <t xml:space="preserve">  Emma</t>
  </si>
  <si>
    <t xml:space="preserve">  Nathan A</t>
  </si>
  <si>
    <t xml:space="preserve">  Kathryn</t>
  </si>
  <si>
    <t xml:space="preserve">  Cheryl A</t>
  </si>
  <si>
    <t xml:space="preserve">  Kimberly A</t>
  </si>
  <si>
    <t xml:space="preserve">  Cynthia</t>
  </si>
  <si>
    <t xml:space="preserve">  Bruce</t>
  </si>
  <si>
    <t xml:space="preserve">  Allison</t>
  </si>
  <si>
    <t xml:space="preserve">  Gabriela</t>
  </si>
  <si>
    <t xml:space="preserve">  Sharon</t>
  </si>
  <si>
    <t xml:space="preserve">  Jason A</t>
  </si>
  <si>
    <t xml:space="preserve">  Chelsey C</t>
  </si>
  <si>
    <t xml:space="preserve">  Devon A</t>
  </si>
  <si>
    <t xml:space="preserve">  Joni L</t>
  </si>
  <si>
    <t xml:space="preserve">  Colin</t>
  </si>
  <si>
    <t xml:space="preserve">  Rachael</t>
  </si>
  <si>
    <t xml:space="preserve">  Maricela</t>
  </si>
  <si>
    <t xml:space="preserve">  Marie</t>
  </si>
  <si>
    <t xml:space="preserve">  Frank</t>
  </si>
  <si>
    <t xml:space="preserve">  Jeffry</t>
  </si>
  <si>
    <t xml:space="preserve">  Mike</t>
  </si>
  <si>
    <t xml:space="preserve">  Rick</t>
  </si>
  <si>
    <t xml:space="preserve">  Pierre-Michel</t>
  </si>
  <si>
    <t xml:space="preserve">  Brian L</t>
  </si>
  <si>
    <t xml:space="preserve">  Morgan M</t>
  </si>
  <si>
    <t xml:space="preserve">  Caroline</t>
  </si>
  <si>
    <t xml:space="preserve">  Drew T</t>
  </si>
  <si>
    <t xml:space="preserve">  Austin W</t>
  </si>
  <si>
    <t xml:space="preserve">  Berenice</t>
  </si>
  <si>
    <t xml:space="preserve">  Kenneth A</t>
  </si>
  <si>
    <t xml:space="preserve">  Miguel</t>
  </si>
  <si>
    <t xml:space="preserve">  Hadley T</t>
  </si>
  <si>
    <t xml:space="preserve">  Taylor</t>
  </si>
  <si>
    <t xml:space="preserve">  Tenielle M</t>
  </si>
  <si>
    <t xml:space="preserve">  Nora P</t>
  </si>
  <si>
    <t xml:space="preserve">  Zachary</t>
  </si>
  <si>
    <t xml:space="preserve">  Alyssa K</t>
  </si>
  <si>
    <t xml:space="preserve">  Dante</t>
  </si>
  <si>
    <t xml:space="preserve">  Sara E</t>
  </si>
  <si>
    <t xml:space="preserve">  Andrew D</t>
  </si>
  <si>
    <t xml:space="preserve">  Joel D</t>
  </si>
  <si>
    <t xml:space="preserve">  Michelle</t>
  </si>
  <si>
    <t xml:space="preserve">  Michael J</t>
  </si>
  <si>
    <t xml:space="preserve">  Summer B</t>
  </si>
  <si>
    <t xml:space="preserve">  Edward</t>
  </si>
  <si>
    <t xml:space="preserve">  Kacee</t>
  </si>
  <si>
    <t xml:space="preserve">  Dave</t>
  </si>
  <si>
    <t xml:space="preserve">  Maryanna</t>
  </si>
  <si>
    <t xml:space="preserve">  Jessica H</t>
  </si>
  <si>
    <t xml:space="preserve">  Deanna</t>
  </si>
  <si>
    <t xml:space="preserve">  Peter</t>
  </si>
  <si>
    <t xml:space="preserve">  Elizabeth M</t>
  </si>
  <si>
    <t xml:space="preserve">  Gregory</t>
  </si>
  <si>
    <t xml:space="preserve">  Sarah E</t>
  </si>
  <si>
    <t xml:space="preserve">  Anne Elise</t>
  </si>
  <si>
    <t xml:space="preserve">  Christopher R</t>
  </si>
  <si>
    <t xml:space="preserve">  Elliot</t>
  </si>
  <si>
    <t xml:space="preserve">  Christopher D</t>
  </si>
  <si>
    <t xml:space="preserve">  Corey</t>
  </si>
  <si>
    <t xml:space="preserve">  Patrick D</t>
  </si>
  <si>
    <t xml:space="preserve">  Anthony D</t>
  </si>
  <si>
    <t xml:space="preserve">  Melissa</t>
  </si>
  <si>
    <t xml:space="preserve">  Raven</t>
  </si>
  <si>
    <t xml:space="preserve">  Christopher</t>
  </si>
  <si>
    <t xml:space="preserve">  Kendra A</t>
  </si>
  <si>
    <t xml:space="preserve">  Jordan</t>
  </si>
  <si>
    <t xml:space="preserve">  Nils</t>
  </si>
  <si>
    <t xml:space="preserve">  Angela</t>
  </si>
  <si>
    <t xml:space="preserve">  Caitlin O</t>
  </si>
  <si>
    <t xml:space="preserve">  Tracy M</t>
  </si>
  <si>
    <t xml:space="preserve">  Dustin M</t>
  </si>
  <si>
    <t xml:space="preserve">  Jenny</t>
  </si>
  <si>
    <t xml:space="preserve">  Emily</t>
  </si>
  <si>
    <t xml:space="preserve">  Fabienne</t>
  </si>
  <si>
    <t xml:space="preserve">  Taryn L</t>
  </si>
  <si>
    <t xml:space="preserve">  Temima</t>
  </si>
  <si>
    <t xml:space="preserve">  Serena M</t>
  </si>
  <si>
    <t xml:space="preserve">  Victoria M</t>
  </si>
  <si>
    <t xml:space="preserve">  Phoebe</t>
  </si>
  <si>
    <t xml:space="preserve">  Nicholas D</t>
  </si>
  <si>
    <t xml:space="preserve">  Christian</t>
  </si>
  <si>
    <t xml:space="preserve">  Jonathon S</t>
  </si>
  <si>
    <t xml:space="preserve">  Joshua D</t>
  </si>
  <si>
    <t xml:space="preserve">  Nichole</t>
  </si>
  <si>
    <t xml:space="preserve">  Denise M</t>
  </si>
  <si>
    <t xml:space="preserve">  Peter R</t>
  </si>
  <si>
    <t xml:space="preserve">  Johnson K</t>
  </si>
  <si>
    <t xml:space="preserve">  Katherine</t>
  </si>
  <si>
    <t xml:space="preserve">  Lynda</t>
  </si>
  <si>
    <t xml:space="preserve">  Linnea C</t>
  </si>
  <si>
    <t xml:space="preserve">  Massimiliano A</t>
  </si>
  <si>
    <t xml:space="preserve">  James M</t>
  </si>
  <si>
    <t xml:space="preserve">  Lauren</t>
  </si>
  <si>
    <t xml:space="preserve">  Michele V</t>
  </si>
  <si>
    <t xml:space="preserve">  Xiao</t>
  </si>
  <si>
    <t xml:space="preserve">  Harper L</t>
  </si>
  <si>
    <t xml:space="preserve">  Wilson</t>
  </si>
  <si>
    <t xml:space="preserve">  Shizhong</t>
  </si>
  <si>
    <t xml:space="preserve">  Marie-Claire</t>
  </si>
  <si>
    <t xml:space="preserve">  Todd J</t>
  </si>
  <si>
    <t xml:space="preserve">  Carolyn</t>
  </si>
  <si>
    <t xml:space="preserve">  Marissa D</t>
  </si>
  <si>
    <t xml:space="preserve">  Jean Luc</t>
  </si>
  <si>
    <t xml:space="preserve">  Jim</t>
  </si>
  <si>
    <t xml:space="preserve">  Matthew T</t>
  </si>
  <si>
    <t xml:space="preserve">  Rachel L</t>
  </si>
  <si>
    <t xml:space="preserve">  Corina</t>
  </si>
  <si>
    <t xml:space="preserve">  Guannan</t>
  </si>
  <si>
    <t xml:space="preserve">  Don</t>
  </si>
  <si>
    <t xml:space="preserve">  Gavin V</t>
  </si>
  <si>
    <t xml:space="preserve">  Jatin</t>
  </si>
  <si>
    <t xml:space="preserve">  J P.II</t>
  </si>
  <si>
    <t xml:space="preserve">  Angela M</t>
  </si>
  <si>
    <t xml:space="preserve">  Blake K</t>
  </si>
  <si>
    <t xml:space="preserve">  Brian T</t>
  </si>
  <si>
    <t xml:space="preserve">  Damon</t>
  </si>
  <si>
    <t xml:space="preserve">  Malcolm J</t>
  </si>
  <si>
    <t xml:space="preserve">  Margaret B</t>
  </si>
  <si>
    <t xml:space="preserve">  Helen</t>
  </si>
  <si>
    <t xml:space="preserve"> Mrs</t>
  </si>
  <si>
    <t xml:space="preserve">  Tara R</t>
  </si>
  <si>
    <t xml:space="preserve">  Kristin</t>
  </si>
  <si>
    <t xml:space="preserve">  Carly E</t>
  </si>
  <si>
    <t xml:space="preserve">  Lisa</t>
  </si>
  <si>
    <t xml:space="preserve">  Louis</t>
  </si>
  <si>
    <t xml:space="preserve">  Brian R</t>
  </si>
  <si>
    <t xml:space="preserve">  Dawn M</t>
  </si>
  <si>
    <t xml:space="preserve">  Karen</t>
  </si>
  <si>
    <t xml:space="preserve">  Mathieu</t>
  </si>
  <si>
    <t xml:space="preserve">  Kam S</t>
  </si>
  <si>
    <t xml:space="preserve">  Valerie A</t>
  </si>
  <si>
    <t xml:space="preserve">  Freya R</t>
  </si>
  <si>
    <t xml:space="preserve">  Kara</t>
  </si>
  <si>
    <t xml:space="preserve">  Bradley A</t>
  </si>
  <si>
    <t xml:space="preserve">  Brendan</t>
  </si>
  <si>
    <t xml:space="preserve">  Amber R</t>
  </si>
  <si>
    <t xml:space="preserve">  Sean K</t>
  </si>
  <si>
    <t xml:space="preserve">  Brady</t>
  </si>
  <si>
    <t xml:space="preserve">  Kameko</t>
  </si>
  <si>
    <t xml:space="preserve">  Jeremy A</t>
  </si>
  <si>
    <t xml:space="preserve">  Sabine</t>
  </si>
  <si>
    <t xml:space="preserve">  Joseph</t>
  </si>
  <si>
    <t xml:space="preserve">  Karolyn A</t>
  </si>
  <si>
    <t xml:space="preserve">  Anita L</t>
  </si>
  <si>
    <t xml:space="preserve">  Laura E</t>
  </si>
  <si>
    <t xml:space="preserve">  Ashley E</t>
  </si>
  <si>
    <t xml:space="preserve">  Dan R</t>
  </si>
  <si>
    <t xml:space="preserve">  Katie</t>
  </si>
  <si>
    <t xml:space="preserve">  Cathryn</t>
  </si>
  <si>
    <t xml:space="preserve">  Shauna</t>
  </si>
  <si>
    <t xml:space="preserve">  Terence</t>
  </si>
  <si>
    <t xml:space="preserve">  Marisol</t>
  </si>
  <si>
    <t xml:space="preserve">  Lindsay</t>
  </si>
  <si>
    <t xml:space="preserve">  Brett W</t>
  </si>
  <si>
    <t xml:space="preserve">  Dylan J</t>
  </si>
  <si>
    <t xml:space="preserve">  Brooke M</t>
  </si>
  <si>
    <t xml:space="preserve">  Teiko</t>
  </si>
  <si>
    <t xml:space="preserve">  Johannah</t>
  </si>
  <si>
    <t xml:space="preserve">  Ryan A</t>
  </si>
  <si>
    <t xml:space="preserve">  Andres Sr</t>
  </si>
  <si>
    <t xml:space="preserve">  Bryan</t>
  </si>
  <si>
    <t xml:space="preserve">  Lizette</t>
  </si>
  <si>
    <t xml:space="preserve">  Jeb</t>
  </si>
  <si>
    <t xml:space="preserve">  Amy R</t>
  </si>
  <si>
    <t xml:space="preserve">  Mike G</t>
  </si>
  <si>
    <t xml:space="preserve">  Simonezitrone Sr</t>
  </si>
  <si>
    <t xml:space="preserve">  Oz</t>
  </si>
  <si>
    <t xml:space="preserve">  Erin M</t>
  </si>
  <si>
    <t xml:space="preserve">  Bobby E</t>
  </si>
  <si>
    <t xml:space="preserve">  Daniel P</t>
  </si>
  <si>
    <t xml:space="preserve">  Marie E</t>
  </si>
  <si>
    <t xml:space="preserve">  Eric D</t>
  </si>
  <si>
    <t xml:space="preserve">  Tara</t>
  </si>
  <si>
    <t xml:space="preserve">  Haley L</t>
  </si>
  <si>
    <t xml:space="preserve">  Kayla B</t>
  </si>
  <si>
    <t xml:space="preserve">  Mark D</t>
  </si>
  <si>
    <t xml:space="preserve">  Patrick J</t>
  </si>
  <si>
    <t xml:space="preserve">  Beth A</t>
  </si>
  <si>
    <t xml:space="preserve">  Jason R</t>
  </si>
  <si>
    <t xml:space="preserve">  Yoshinori</t>
  </si>
  <si>
    <t xml:space="preserve">  Adrienne G</t>
  </si>
  <si>
    <t xml:space="preserve">  Junyong</t>
  </si>
  <si>
    <t xml:space="preserve">  Kristen A</t>
  </si>
  <si>
    <t xml:space="preserve">  Maria I</t>
  </si>
  <si>
    <t xml:space="preserve">  Jonathan</t>
  </si>
  <si>
    <t xml:space="preserve">  Benjamina C</t>
  </si>
  <si>
    <t xml:space="preserve">  Alison B</t>
  </si>
  <si>
    <t xml:space="preserve">  Alexis N</t>
  </si>
  <si>
    <t xml:space="preserve">  Shanda L</t>
  </si>
  <si>
    <t xml:space="preserve">  Lacey</t>
  </si>
  <si>
    <t xml:space="preserve">  Laurette</t>
  </si>
  <si>
    <t xml:space="preserve">  Mary</t>
  </si>
  <si>
    <t xml:space="preserve">  Kati A</t>
  </si>
  <si>
    <t xml:space="preserve">  Kelly J</t>
  </si>
  <si>
    <t xml:space="preserve">  Greer D</t>
  </si>
  <si>
    <t xml:space="preserve">  Brent</t>
  </si>
  <si>
    <t xml:space="preserve">  Eugene M</t>
  </si>
  <si>
    <t xml:space="preserve">  Erin D</t>
  </si>
  <si>
    <t xml:space="preserve">  Kamilla</t>
  </si>
  <si>
    <t xml:space="preserve">  Wayne I</t>
  </si>
  <si>
    <t xml:space="preserve">  Tracy L</t>
  </si>
  <si>
    <t xml:space="preserve">  Megan C</t>
  </si>
  <si>
    <t xml:space="preserve">  Greg D</t>
  </si>
  <si>
    <t xml:space="preserve">  Steven L</t>
  </si>
  <si>
    <t xml:space="preserve">  Gianfilippo</t>
  </si>
  <si>
    <t xml:space="preserve">  Hector</t>
  </si>
  <si>
    <t xml:space="preserve">  Mark W</t>
  </si>
  <si>
    <t xml:space="preserve">  Aubri</t>
  </si>
  <si>
    <t xml:space="preserve">  Justin</t>
  </si>
  <si>
    <t xml:space="preserve">  Erika M</t>
  </si>
  <si>
    <t xml:space="preserve">  Daniel G</t>
  </si>
  <si>
    <t xml:space="preserve">  Devin C</t>
  </si>
  <si>
    <t xml:space="preserve">  Louise A</t>
  </si>
  <si>
    <t xml:space="preserve">  Jessica L</t>
  </si>
  <si>
    <t xml:space="preserve">  Kristina K</t>
  </si>
  <si>
    <t xml:space="preserve">  Brad</t>
  </si>
  <si>
    <t xml:space="preserve">  Margaret O</t>
  </si>
  <si>
    <t xml:space="preserve">  Craig R</t>
  </si>
  <si>
    <t xml:space="preserve">  Simo</t>
  </si>
  <si>
    <t xml:space="preserve">  Christopher J</t>
  </si>
  <si>
    <t xml:space="preserve">  Mario Sr</t>
  </si>
  <si>
    <t xml:space="preserve">  Meghann R</t>
  </si>
  <si>
    <t xml:space="preserve">  Scott M</t>
  </si>
  <si>
    <t xml:space="preserve">  Caitlin E</t>
  </si>
  <si>
    <t xml:space="preserve">  Samantha A</t>
  </si>
  <si>
    <t xml:space="preserve">  Maya</t>
  </si>
  <si>
    <t xml:space="preserve">  Zachary T</t>
  </si>
  <si>
    <t xml:space="preserve">  Hilda</t>
  </si>
  <si>
    <t xml:space="preserve">  Bethany N</t>
  </si>
  <si>
    <t xml:space="preserve">  Sandra H</t>
  </si>
  <si>
    <t xml:space="preserve">  Takuo</t>
  </si>
  <si>
    <t xml:space="preserve">  Kelly A</t>
  </si>
  <si>
    <t xml:space="preserve">  Benoit</t>
  </si>
  <si>
    <t xml:space="preserve">  Jessica A</t>
  </si>
  <si>
    <t xml:space="preserve">  Monica K</t>
  </si>
  <si>
    <t xml:space="preserve">  Kevin L</t>
  </si>
  <si>
    <t xml:space="preserve">  Della</t>
  </si>
  <si>
    <t xml:space="preserve">  Victoria</t>
  </si>
  <si>
    <t xml:space="preserve">  Tasos</t>
  </si>
  <si>
    <t xml:space="preserve">  Lukasz</t>
  </si>
  <si>
    <t xml:space="preserve">  Matthew A</t>
  </si>
  <si>
    <t xml:space="preserve">  Meta</t>
  </si>
  <si>
    <t xml:space="preserve">  Rachel E</t>
  </si>
  <si>
    <t xml:space="preserve">  Angelica</t>
  </si>
  <si>
    <t xml:space="preserve">  Kathleen</t>
  </si>
  <si>
    <t xml:space="preserve">  Gabriel D</t>
  </si>
  <si>
    <t xml:space="preserve">  Jeff T</t>
  </si>
  <si>
    <t xml:space="preserve">  Neil D</t>
  </si>
  <si>
    <t xml:space="preserve">  Katherine L</t>
  </si>
  <si>
    <t xml:space="preserve">  Ariel E</t>
  </si>
  <si>
    <t xml:space="preserve">  Christopher P</t>
  </si>
  <si>
    <t xml:space="preserve">  Molly K</t>
  </si>
  <si>
    <t xml:space="preserve">  Daniel M</t>
  </si>
  <si>
    <t xml:space="preserve">  Hiruni</t>
  </si>
  <si>
    <t xml:space="preserve">  Reina H</t>
  </si>
  <si>
    <t xml:space="preserve">  Kristi</t>
  </si>
  <si>
    <t xml:space="preserve">  Meredith L</t>
  </si>
  <si>
    <t xml:space="preserve">  Jocelyn</t>
  </si>
  <si>
    <t xml:space="preserve">  Daphne</t>
  </si>
  <si>
    <t xml:space="preserve">  Margaret E</t>
  </si>
  <si>
    <t xml:space="preserve">  Mario J</t>
  </si>
  <si>
    <t xml:space="preserve">  Carolina</t>
  </si>
  <si>
    <t xml:space="preserve">  Jenny K</t>
  </si>
  <si>
    <t xml:space="preserve">  Kimberly D</t>
  </si>
  <si>
    <t xml:space="preserve">  Marc-Olivier</t>
  </si>
  <si>
    <t xml:space="preserve">  Russell J</t>
  </si>
  <si>
    <t xml:space="preserve">  Karine</t>
  </si>
  <si>
    <t xml:space="preserve">  Cheryl</t>
  </si>
  <si>
    <t xml:space="preserve">  Allison M</t>
  </si>
  <si>
    <t xml:space="preserve">  Adriana</t>
  </si>
  <si>
    <t xml:space="preserve">  Miranda J</t>
  </si>
  <si>
    <t xml:space="preserve">  Roberto</t>
  </si>
  <si>
    <t xml:space="preserve">  Rebecca B</t>
  </si>
  <si>
    <t xml:space="preserve">  Tiffany</t>
  </si>
  <si>
    <t xml:space="preserve">  Alexander</t>
  </si>
  <si>
    <t xml:space="preserve">  Rich M</t>
  </si>
  <si>
    <t xml:space="preserve">  Aaron C</t>
  </si>
  <si>
    <t xml:space="preserve">  Maria M</t>
  </si>
  <si>
    <t xml:space="preserve">  Daven W</t>
  </si>
  <si>
    <t xml:space="preserve">  Brianne</t>
  </si>
  <si>
    <t xml:space="preserve">  Hiroki</t>
  </si>
  <si>
    <t xml:space="preserve">  Anders</t>
  </si>
  <si>
    <t xml:space="preserve">  Candace N</t>
  </si>
  <si>
    <t xml:space="preserve">  Bruno F</t>
  </si>
  <si>
    <t xml:space="preserve">  Sally</t>
  </si>
  <si>
    <t xml:space="preserve">  Meaghan J</t>
  </si>
  <si>
    <t xml:space="preserve">  Rina</t>
  </si>
  <si>
    <t xml:space="preserve">  Kristin P</t>
  </si>
  <si>
    <t xml:space="preserve">  Albert</t>
  </si>
  <si>
    <t xml:space="preserve">  Shannon L</t>
  </si>
  <si>
    <t xml:space="preserve">  Amy B</t>
  </si>
  <si>
    <t xml:space="preserve">  A Danielle</t>
  </si>
  <si>
    <t xml:space="preserve">  Conrad F</t>
  </si>
  <si>
    <t xml:space="preserve">  Josh</t>
  </si>
  <si>
    <t xml:space="preserve">  Maxime</t>
  </si>
  <si>
    <t xml:space="preserve">  Laura P</t>
  </si>
  <si>
    <t xml:space="preserve">  William D.Jr</t>
  </si>
  <si>
    <t xml:space="preserve">  Adam S</t>
  </si>
  <si>
    <t xml:space="preserve">  Armando</t>
  </si>
  <si>
    <t xml:space="preserve">  Dana</t>
  </si>
  <si>
    <t xml:space="preserve">  Benjamin</t>
  </si>
  <si>
    <t xml:space="preserve">  Tanya</t>
  </si>
  <si>
    <t xml:space="preserve">  Tracy</t>
  </si>
  <si>
    <t xml:space="preserve">  Emily S</t>
  </si>
  <si>
    <t xml:space="preserve">  Kelly R</t>
  </si>
  <si>
    <t xml:space="preserve">  Bruce A Jr</t>
  </si>
  <si>
    <t xml:space="preserve">  Cary J</t>
  </si>
  <si>
    <t xml:space="preserve">  Jill M</t>
  </si>
  <si>
    <t xml:space="preserve">  Michael E</t>
  </si>
  <si>
    <t xml:space="preserve">  Kathryn E</t>
  </si>
  <si>
    <t xml:space="preserve">  Polly</t>
  </si>
  <si>
    <t xml:space="preserve">  Mark H</t>
  </si>
  <si>
    <t xml:space="preserve">  Jessie M</t>
  </si>
  <si>
    <t xml:space="preserve">  Caroline S</t>
  </si>
  <si>
    <t xml:space="preserve">  Nuta</t>
  </si>
  <si>
    <t xml:space="preserve">  Margie</t>
  </si>
  <si>
    <t xml:space="preserve">  Heidi</t>
  </si>
  <si>
    <t xml:space="preserve">  Diego J</t>
  </si>
  <si>
    <t xml:space="preserve">  Enrique M Sr</t>
  </si>
  <si>
    <t xml:space="preserve">  Filip</t>
  </si>
  <si>
    <t xml:space="preserve">  Rosemary E</t>
  </si>
  <si>
    <t xml:space="preserve">  Jennifer R</t>
  </si>
  <si>
    <t xml:space="preserve">  Lauren E</t>
  </si>
  <si>
    <t xml:space="preserve">  Ashley M</t>
  </si>
  <si>
    <t xml:space="preserve">  Alison R</t>
  </si>
  <si>
    <t xml:space="preserve">  Madeleine</t>
  </si>
  <si>
    <t xml:space="preserve">  Kimberly</t>
  </si>
  <si>
    <t xml:space="preserve">  Jeremy J</t>
  </si>
  <si>
    <t xml:space="preserve">  Amy L</t>
  </si>
  <si>
    <t xml:space="preserve">  Karen L</t>
  </si>
  <si>
    <t xml:space="preserve">  Tennille</t>
  </si>
  <si>
    <t xml:space="preserve">  Justin E</t>
  </si>
  <si>
    <t xml:space="preserve">  Shalane</t>
  </si>
  <si>
    <t xml:space="preserve">  Jessica N</t>
  </si>
  <si>
    <t xml:space="preserve">  Melanie</t>
  </si>
  <si>
    <t xml:space="preserve">  Ruth Angelica</t>
  </si>
  <si>
    <t xml:space="preserve">  Una M</t>
  </si>
  <si>
    <t xml:space="preserve">  Taralyn</t>
  </si>
  <si>
    <t xml:space="preserve">  James A</t>
  </si>
  <si>
    <t xml:space="preserve">  Ning</t>
  </si>
  <si>
    <t xml:space="preserve">  Joel</t>
  </si>
  <si>
    <t xml:space="preserve">  Brittney</t>
  </si>
  <si>
    <t xml:space="preserve">  Sheila</t>
  </si>
  <si>
    <t xml:space="preserve">  Koji</t>
  </si>
  <si>
    <t xml:space="preserve">  Colleen M</t>
  </si>
  <si>
    <t xml:space="preserve">  Deedra G</t>
  </si>
  <si>
    <t xml:space="preserve">  Kulwinder</t>
  </si>
  <si>
    <t xml:space="preserve">  Ann M</t>
  </si>
  <si>
    <t xml:space="preserve">  Apryl J</t>
  </si>
  <si>
    <t xml:space="preserve">  Ilana</t>
  </si>
  <si>
    <t xml:space="preserve">  Karl</t>
  </si>
  <si>
    <t xml:space="preserve">  Will</t>
  </si>
  <si>
    <t xml:space="preserve">  Bradley D</t>
  </si>
  <si>
    <t xml:space="preserve">  Amy M</t>
  </si>
  <si>
    <t xml:space="preserve">  Matthew W</t>
  </si>
  <si>
    <t xml:space="preserve">  Tom</t>
  </si>
  <si>
    <t xml:space="preserve">  Wayne A</t>
  </si>
  <si>
    <t xml:space="preserve">  Nobuyori</t>
  </si>
  <si>
    <t xml:space="preserve">  Rich</t>
  </si>
  <si>
    <t xml:space="preserve">  Marcos S</t>
  </si>
  <si>
    <t xml:space="preserve">  Andy</t>
  </si>
  <si>
    <t xml:space="preserve">  Marcus B</t>
  </si>
  <si>
    <t xml:space="preserve">  Thomas K</t>
  </si>
  <si>
    <t xml:space="preserve">  Geoff</t>
  </si>
  <si>
    <t xml:space="preserve">  Chris J</t>
  </si>
  <si>
    <t xml:space="preserve">  Kate A</t>
  </si>
  <si>
    <t xml:space="preserve">  Kelli</t>
  </si>
  <si>
    <t xml:space="preserve">  Maggie M</t>
  </si>
  <si>
    <t xml:space="preserve">  Michelle L</t>
  </si>
  <si>
    <t xml:space="preserve">  Ashley K</t>
  </si>
  <si>
    <t xml:space="preserve">  Ryan K</t>
  </si>
  <si>
    <t xml:space="preserve">  Matthew J</t>
  </si>
  <si>
    <t xml:space="preserve">  Antonia G</t>
  </si>
  <si>
    <t xml:space="preserve">  Casondra L</t>
  </si>
  <si>
    <t xml:space="preserve">  Wendy</t>
  </si>
  <si>
    <t xml:space="preserve">  Laura F</t>
  </si>
  <si>
    <t xml:space="preserve">  Amelia F</t>
  </si>
  <si>
    <t xml:space="preserve">  Katie J</t>
  </si>
  <si>
    <t xml:space="preserve">  Mayumi</t>
  </si>
  <si>
    <t xml:space="preserve">  Vanessa</t>
  </si>
  <si>
    <t xml:space="preserve">  Natali N</t>
  </si>
  <si>
    <t xml:space="preserve">  Beth</t>
  </si>
  <si>
    <t xml:space="preserve">  Andee W</t>
  </si>
  <si>
    <t xml:space="preserve">  C Fred</t>
  </si>
  <si>
    <t xml:space="preserve">  Patrick Sr</t>
  </si>
  <si>
    <t xml:space="preserve">  Kelly M</t>
  </si>
  <si>
    <t xml:space="preserve">  Keila L</t>
  </si>
  <si>
    <t xml:space="preserve">  Zanae E</t>
  </si>
  <si>
    <t xml:space="preserve">  Jason L</t>
  </si>
  <si>
    <t xml:space="preserve">  Benjamin J</t>
  </si>
  <si>
    <t xml:space="preserve">  Erika</t>
  </si>
  <si>
    <t xml:space="preserve">  Chad</t>
  </si>
  <si>
    <t xml:space="preserve">  Matthew R</t>
  </si>
  <si>
    <t xml:space="preserve">  Orla</t>
  </si>
  <si>
    <t xml:space="preserve">  Shaista S</t>
  </si>
  <si>
    <t xml:space="preserve">  Julie A</t>
  </si>
  <si>
    <t xml:space="preserve">  Megumi</t>
  </si>
  <si>
    <t xml:space="preserve">  Skylar</t>
  </si>
  <si>
    <t xml:space="preserve">  Amanda L</t>
  </si>
  <si>
    <t xml:space="preserve">  Renee</t>
  </si>
  <si>
    <t xml:space="preserve">  Nellie A</t>
  </si>
  <si>
    <t xml:space="preserve">  Tamara</t>
  </si>
  <si>
    <t xml:space="preserve">  Aimee J</t>
  </si>
  <si>
    <t xml:space="preserve">  Suzanne</t>
  </si>
  <si>
    <t xml:space="preserve">  Kristin A</t>
  </si>
  <si>
    <t xml:space="preserve">  Bronwyn</t>
  </si>
  <si>
    <t xml:space="preserve">  Taylor J</t>
  </si>
  <si>
    <t xml:space="preserve">  Kimberly M</t>
  </si>
  <si>
    <t xml:space="preserve">  Joshua E</t>
  </si>
  <si>
    <t xml:space="preserve">  Andrew R</t>
  </si>
  <si>
    <t xml:space="preserve">  Francisco J.Sr</t>
  </si>
  <si>
    <t xml:space="preserve">  Rhonda</t>
  </si>
  <si>
    <t xml:space="preserve">  Miles J</t>
  </si>
  <si>
    <t xml:space="preserve">  Justyna I</t>
  </si>
  <si>
    <t xml:space="preserve">  Lucille</t>
  </si>
  <si>
    <t xml:space="preserve">  April</t>
  </si>
  <si>
    <t xml:space="preserve">  Alyssa</t>
  </si>
  <si>
    <t xml:space="preserve">  Jessica E</t>
  </si>
  <si>
    <t xml:space="preserve">  Emilie</t>
  </si>
  <si>
    <t xml:space="preserve">  Caitlin B</t>
  </si>
  <si>
    <t xml:space="preserve">  Joseph W</t>
  </si>
  <si>
    <t xml:space="preserve">  Leah L</t>
  </si>
  <si>
    <t xml:space="preserve">  Wayne L</t>
  </si>
  <si>
    <t xml:space="preserve">  Floris</t>
  </si>
  <si>
    <t xml:space="preserve">  Marc</t>
  </si>
  <si>
    <t xml:space="preserve">  Aharon N</t>
  </si>
  <si>
    <t xml:space="preserve">  Lawrence D</t>
  </si>
  <si>
    <t xml:space="preserve">  Malcolm</t>
  </si>
  <si>
    <t xml:space="preserve">  Anna E</t>
  </si>
  <si>
    <t xml:space="preserve">  Chia J</t>
  </si>
  <si>
    <t xml:space="preserve">  Laura A</t>
  </si>
  <si>
    <t xml:space="preserve">  Aditi</t>
  </si>
  <si>
    <t xml:space="preserve">  Leah A</t>
  </si>
  <si>
    <t xml:space="preserve">  Marianne</t>
  </si>
  <si>
    <t xml:space="preserve">  Carla</t>
  </si>
  <si>
    <t xml:space="preserve">  Oksana</t>
  </si>
  <si>
    <t xml:space="preserve">  Maria A</t>
  </si>
  <si>
    <t xml:space="preserve">  Lisa M</t>
  </si>
  <si>
    <t xml:space="preserve">  Steve Jr</t>
  </si>
  <si>
    <t xml:space="preserve">  Dale</t>
  </si>
  <si>
    <t xml:space="preserve">  Brittany A</t>
  </si>
  <si>
    <t xml:space="preserve">  Robert S</t>
  </si>
  <si>
    <t xml:space="preserve">  Ulrike</t>
  </si>
  <si>
    <t xml:space="preserve">  Katlyn A</t>
  </si>
  <si>
    <t xml:space="preserve">  Morgan B</t>
  </si>
  <si>
    <t xml:space="preserve">  Chandler</t>
  </si>
  <si>
    <t xml:space="preserve">  Silvana M</t>
  </si>
  <si>
    <t xml:space="preserve">  Natty</t>
  </si>
  <si>
    <t xml:space="preserve">  Nicholas T</t>
  </si>
  <si>
    <t xml:space="preserve">  Antony G</t>
  </si>
  <si>
    <t xml:space="preserve">  Cassandra</t>
  </si>
  <si>
    <t xml:space="preserve">  Rosemary C</t>
  </si>
  <si>
    <t xml:space="preserve">  Carrie A</t>
  </si>
  <si>
    <t xml:space="preserve">  Gerardo Sr</t>
  </si>
  <si>
    <t xml:space="preserve">  Meghan E</t>
  </si>
  <si>
    <t xml:space="preserve">  Lisa B</t>
  </si>
  <si>
    <t xml:space="preserve">  Jane R</t>
  </si>
  <si>
    <t xml:space="preserve">  Jillian A</t>
  </si>
  <si>
    <t xml:space="preserve">  Laura D</t>
  </si>
  <si>
    <t xml:space="preserve">  Megan E</t>
  </si>
  <si>
    <t xml:space="preserve">  Shannon J</t>
  </si>
  <si>
    <t xml:space="preserve">  Rachelle M</t>
  </si>
  <si>
    <t xml:space="preserve">  Brandon F</t>
  </si>
  <si>
    <t xml:space="preserve">  Danielle N</t>
  </si>
  <si>
    <t xml:space="preserve">  Bettina</t>
  </si>
  <si>
    <t xml:space="preserve">  Holli</t>
  </si>
  <si>
    <t xml:space="preserve">  Heather C</t>
  </si>
  <si>
    <t xml:space="preserve">  Graham</t>
  </si>
  <si>
    <t xml:space="preserve">  Garrett</t>
  </si>
  <si>
    <t xml:space="preserve">  Annabelle M</t>
  </si>
  <si>
    <t xml:space="preserve">  Daniel T</t>
  </si>
  <si>
    <t xml:space="preserve">  Deanne</t>
  </si>
  <si>
    <t xml:space="preserve">  Jasmine P</t>
  </si>
  <si>
    <t xml:space="preserve">  Tracie</t>
  </si>
  <si>
    <t xml:space="preserve">  Tristan D</t>
  </si>
  <si>
    <t xml:space="preserve">  Peiweng</t>
  </si>
  <si>
    <t xml:space="preserve">  Theresa M</t>
  </si>
  <si>
    <t xml:space="preserve">  Daniel J</t>
  </si>
  <si>
    <t xml:space="preserve">  Courtney M</t>
  </si>
  <si>
    <t xml:space="preserve">  Jose A</t>
  </si>
  <si>
    <t xml:space="preserve">  Jonathon M</t>
  </si>
  <si>
    <t xml:space="preserve">  Stephanie A</t>
  </si>
  <si>
    <t xml:space="preserve">  Krista</t>
  </si>
  <si>
    <t xml:space="preserve">  Jenessa</t>
  </si>
  <si>
    <t xml:space="preserve">  Amanda N</t>
  </si>
  <si>
    <t xml:space="preserve">  Teresa P</t>
  </si>
  <si>
    <t xml:space="preserve">  Dorian</t>
  </si>
  <si>
    <t xml:space="preserve">  Aberu</t>
  </si>
  <si>
    <t xml:space="preserve">  Tania K</t>
  </si>
  <si>
    <t xml:space="preserve">  Valery L</t>
  </si>
  <si>
    <t xml:space="preserve">  Joanna G</t>
  </si>
  <si>
    <t xml:space="preserve">  Stefanie F</t>
  </si>
  <si>
    <t xml:space="preserve">  Liza J</t>
  </si>
  <si>
    <t xml:space="preserve">  Ian M</t>
  </si>
  <si>
    <t xml:space="preserve">  Claudia L</t>
  </si>
  <si>
    <t xml:space="preserve">  Jessica M</t>
  </si>
  <si>
    <t xml:space="preserve">  Billy Jr</t>
  </si>
  <si>
    <t xml:space="preserve">  Tim</t>
  </si>
  <si>
    <t xml:space="preserve">  Emma M</t>
  </si>
  <si>
    <t xml:space="preserve">  Bridget K</t>
  </si>
  <si>
    <t xml:space="preserve">  Gabriel</t>
  </si>
  <si>
    <t xml:space="preserve">  Natasha</t>
  </si>
  <si>
    <t xml:space="preserve">  Abby A</t>
  </si>
  <si>
    <t xml:space="preserve">  Mckendree</t>
  </si>
  <si>
    <t xml:space="preserve">  Joshua P</t>
  </si>
  <si>
    <t xml:space="preserve">  Shure</t>
  </si>
  <si>
    <t xml:space="preserve">  Brenda</t>
  </si>
  <si>
    <t xml:space="preserve">  Joseph M</t>
  </si>
  <si>
    <t xml:space="preserve">  Stephen J</t>
  </si>
  <si>
    <t xml:space="preserve">  Kathya</t>
  </si>
  <si>
    <t xml:space="preserve">  Wesley</t>
  </si>
  <si>
    <t xml:space="preserve">  Jamie L</t>
  </si>
  <si>
    <t xml:space="preserve">  Alexandra</t>
  </si>
  <si>
    <t xml:space="preserve">  Rebecca J</t>
  </si>
  <si>
    <t xml:space="preserve">  Austin T</t>
  </si>
  <si>
    <t xml:space="preserve">  Jamie T</t>
  </si>
  <si>
    <t xml:space="preserve">  Gillian</t>
  </si>
  <si>
    <t xml:space="preserve">  Brenn E</t>
  </si>
  <si>
    <t xml:space="preserve">  Thomas A</t>
  </si>
  <si>
    <t xml:space="preserve">  Kevin J</t>
  </si>
  <si>
    <t xml:space="preserve">  William H.III</t>
  </si>
  <si>
    <t xml:space="preserve">  Gal</t>
  </si>
  <si>
    <t xml:space="preserve">  Anton</t>
  </si>
  <si>
    <t xml:space="preserve">  Yazmin</t>
  </si>
  <si>
    <t xml:space="preserve">  Florian</t>
  </si>
  <si>
    <t xml:space="preserve">  Claire</t>
  </si>
  <si>
    <t xml:space="preserve">  Lynn M</t>
  </si>
  <si>
    <t xml:space="preserve">  Candice</t>
  </si>
  <si>
    <t xml:space="preserve">  Jennifer D</t>
  </si>
  <si>
    <t xml:space="preserve">  Devon R</t>
  </si>
  <si>
    <t xml:space="preserve">  Elena</t>
  </si>
  <si>
    <t xml:space="preserve">  Bert</t>
  </si>
  <si>
    <t xml:space="preserve">  John P</t>
  </si>
  <si>
    <t xml:space="preserve">  Lisa K</t>
  </si>
  <si>
    <t xml:space="preserve">  Kristine</t>
  </si>
  <si>
    <t xml:space="preserve">  Paul A</t>
  </si>
  <si>
    <t xml:space="preserve">  Milah B</t>
  </si>
  <si>
    <t xml:space="preserve">  Annette M</t>
  </si>
  <si>
    <t xml:space="preserve">  Yoko</t>
  </si>
  <si>
    <t xml:space="preserve">  Laura</t>
  </si>
  <si>
    <t xml:space="preserve">  Tess A</t>
  </si>
  <si>
    <t xml:space="preserve">  William G</t>
  </si>
  <si>
    <t xml:space="preserve">  Paige</t>
  </si>
  <si>
    <t xml:space="preserve">  Maria</t>
  </si>
  <si>
    <t xml:space="preserve">  Stephanie D</t>
  </si>
  <si>
    <t xml:space="preserve">  Sara M</t>
  </si>
  <si>
    <t xml:space="preserve">  Scott A</t>
  </si>
  <si>
    <t xml:space="preserve">  Brian A</t>
  </si>
  <si>
    <t xml:space="preserve">  Kaitlin R</t>
  </si>
  <si>
    <t xml:space="preserve">  Mohammad</t>
  </si>
  <si>
    <t xml:space="preserve">  Kelli M</t>
  </si>
  <si>
    <t xml:space="preserve">  Sheridan H</t>
  </si>
  <si>
    <t xml:space="preserve">  Sarah M</t>
  </si>
  <si>
    <t xml:space="preserve">  Laura J</t>
  </si>
  <si>
    <t xml:space="preserve">  Gisele</t>
  </si>
  <si>
    <t xml:space="preserve">  Myra L</t>
  </si>
  <si>
    <t xml:space="preserve">  Melissa M</t>
  </si>
  <si>
    <t xml:space="preserve">  Eleanor F</t>
  </si>
  <si>
    <t xml:space="preserve">  Kenneth</t>
  </si>
  <si>
    <t xml:space="preserve">  Robert G</t>
  </si>
  <si>
    <t xml:space="preserve">  Thomas C</t>
  </si>
  <si>
    <t xml:space="preserve">  Mallory D</t>
  </si>
  <si>
    <t xml:space="preserve">  Jamie</t>
  </si>
  <si>
    <t xml:space="preserve">  Ariell</t>
  </si>
  <si>
    <t xml:space="preserve">  Thomas B</t>
  </si>
  <si>
    <t xml:space="preserve">  Rachelle L</t>
  </si>
  <si>
    <t xml:space="preserve">  Colleen</t>
  </si>
  <si>
    <t xml:space="preserve">  Gregory A</t>
  </si>
  <si>
    <t xml:space="preserve">  Sara</t>
  </si>
  <si>
    <t xml:space="preserve">  Lucie J</t>
  </si>
  <si>
    <t xml:space="preserve">  Elizabeth S</t>
  </si>
  <si>
    <t xml:space="preserve">  Carma S</t>
  </si>
  <si>
    <t xml:space="preserve">  Francesca</t>
  </si>
  <si>
    <t xml:space="preserve">  Toshiyuki</t>
  </si>
  <si>
    <t xml:space="preserve">  Tom L</t>
  </si>
  <si>
    <t xml:space="preserve">  Julee</t>
  </si>
  <si>
    <t xml:space="preserve">  Christopher M</t>
  </si>
  <si>
    <t xml:space="preserve">  Ciaran</t>
  </si>
  <si>
    <t xml:space="preserve">  Makie</t>
  </si>
  <si>
    <t xml:space="preserve">  Emily E</t>
  </si>
  <si>
    <t xml:space="preserve">  Cary</t>
  </si>
  <si>
    <t xml:space="preserve">  Steven</t>
  </si>
  <si>
    <t xml:space="preserve">  Jose Antonio Sr</t>
  </si>
  <si>
    <t xml:space="preserve">  Tatiana</t>
  </si>
  <si>
    <t xml:space="preserve">  Dan T</t>
  </si>
  <si>
    <t xml:space="preserve">  Liisa A</t>
  </si>
  <si>
    <t xml:space="preserve">  Maxwell</t>
  </si>
  <si>
    <t xml:space="preserve">  Pascale</t>
  </si>
  <si>
    <t xml:space="preserve">  Becca</t>
  </si>
  <si>
    <t xml:space="preserve">  Nicole R</t>
  </si>
  <si>
    <t xml:space="preserve">  David W</t>
  </si>
  <si>
    <t xml:space="preserve">  Grant</t>
  </si>
  <si>
    <t xml:space="preserve">  Sophia</t>
  </si>
  <si>
    <t xml:space="preserve">  Christina</t>
  </si>
  <si>
    <t xml:space="preserve">  Sam L</t>
  </si>
  <si>
    <t xml:space="preserve">  Haley R</t>
  </si>
  <si>
    <t xml:space="preserve">  Ethan</t>
  </si>
  <si>
    <t xml:space="preserve">  Andrew W</t>
  </si>
  <si>
    <t xml:space="preserve">  Mark G</t>
  </si>
  <si>
    <t xml:space="preserve">  Kasey E</t>
  </si>
  <si>
    <t xml:space="preserve">  Kristin M</t>
  </si>
  <si>
    <t xml:space="preserve">  Mary-Lynn B</t>
  </si>
  <si>
    <t xml:space="preserve">  Jamie A</t>
  </si>
  <si>
    <t xml:space="preserve">  Jeffrey A</t>
  </si>
  <si>
    <t xml:space="preserve">  Audrey</t>
  </si>
  <si>
    <t xml:space="preserve">  Jacob</t>
  </si>
  <si>
    <t xml:space="preserve">  Daniel S</t>
  </si>
  <si>
    <t xml:space="preserve">  Marc C</t>
  </si>
  <si>
    <t xml:space="preserve">  Mark S</t>
  </si>
  <si>
    <t xml:space="preserve">  Dara</t>
  </si>
  <si>
    <t xml:space="preserve">  Rachelle R</t>
  </si>
  <si>
    <t xml:space="preserve">  Brenda J</t>
  </si>
  <si>
    <t xml:space="preserve">  Sylvain</t>
  </si>
  <si>
    <t xml:space="preserve">  Kaitlin M</t>
  </si>
  <si>
    <t xml:space="preserve">  William R</t>
  </si>
  <si>
    <t xml:space="preserve">  Veronica</t>
  </si>
  <si>
    <t xml:space="preserve">  Warren</t>
  </si>
  <si>
    <t xml:space="preserve">  Daniela</t>
  </si>
  <si>
    <t xml:space="preserve">  Deirdre A</t>
  </si>
  <si>
    <t xml:space="preserve">  Mathias</t>
  </si>
  <si>
    <t xml:space="preserve">  Kurt</t>
  </si>
  <si>
    <t xml:space="preserve">  Alex F</t>
  </si>
  <si>
    <t xml:space="preserve">  Alice</t>
  </si>
  <si>
    <t xml:space="preserve">  Johannes Fiskerstand</t>
  </si>
  <si>
    <t xml:space="preserve">  Jon M</t>
  </si>
  <si>
    <t xml:space="preserve">  Fasil</t>
  </si>
  <si>
    <t xml:space="preserve">  Lisa J</t>
  </si>
  <si>
    <t xml:space="preserve">  Doron P</t>
  </si>
  <si>
    <t xml:space="preserve">  Katharina</t>
  </si>
  <si>
    <t xml:space="preserve">  Carl</t>
  </si>
  <si>
    <t xml:space="preserve">  Kelsey J</t>
  </si>
  <si>
    <t xml:space="preserve">  Stephen A</t>
  </si>
  <si>
    <t xml:space="preserve">  Katie C</t>
  </si>
  <si>
    <t xml:space="preserve">  Melissa K</t>
  </si>
  <si>
    <t xml:space="preserve">  Kara H</t>
  </si>
  <si>
    <t xml:space="preserve">  Juan Carlos</t>
  </si>
  <si>
    <t xml:space="preserve">  John III</t>
  </si>
  <si>
    <t xml:space="preserve">  Kristin C</t>
  </si>
  <si>
    <t xml:space="preserve">  Casey M</t>
  </si>
  <si>
    <t xml:space="preserve">  Braulio</t>
  </si>
  <si>
    <t xml:space="preserve">  Anne-Marie</t>
  </si>
  <si>
    <t xml:space="preserve">  Samuel K</t>
  </si>
  <si>
    <t xml:space="preserve">  Yuki</t>
  </si>
  <si>
    <t xml:space="preserve">  Rafer</t>
  </si>
  <si>
    <t xml:space="preserve">  Erynn J</t>
  </si>
  <si>
    <t xml:space="preserve">  Mahesh</t>
  </si>
  <si>
    <t xml:space="preserve">  Stanley</t>
  </si>
  <si>
    <t xml:space="preserve">  Rachel M</t>
  </si>
  <si>
    <t xml:space="preserve">  Fritz</t>
  </si>
  <si>
    <t xml:space="preserve">  Claire M</t>
  </si>
  <si>
    <t xml:space="preserve">  Maria S</t>
  </si>
  <si>
    <t xml:space="preserve">  Katherine E</t>
  </si>
  <si>
    <t xml:space="preserve">  Roxanne</t>
  </si>
  <si>
    <t xml:space="preserve">  Israel</t>
  </si>
  <si>
    <t xml:space="preserve">  Samalya</t>
  </si>
  <si>
    <t xml:space="preserve">  Alicia</t>
  </si>
  <si>
    <t xml:space="preserve">  Sarah K</t>
  </si>
  <si>
    <t xml:space="preserve">  Guomin</t>
  </si>
  <si>
    <t xml:space="preserve">  Javier</t>
  </si>
  <si>
    <t xml:space="preserve">  Thomas S</t>
  </si>
  <si>
    <t xml:space="preserve">  Martha Patricia</t>
  </si>
  <si>
    <t xml:space="preserve">  Jennifer V</t>
  </si>
  <si>
    <t xml:space="preserve">  Michael W</t>
  </si>
  <si>
    <t xml:space="preserve">  Eddie C</t>
  </si>
  <si>
    <t xml:space="preserve">  Maxime M</t>
  </si>
  <si>
    <t xml:space="preserve">  Justin M</t>
  </si>
  <si>
    <t xml:space="preserve">  Svetlana V</t>
  </si>
  <si>
    <t xml:space="preserve">  Jana L</t>
  </si>
  <si>
    <t xml:space="preserve">  Torrey C III</t>
  </si>
  <si>
    <t xml:space="preserve">  Lana J</t>
  </si>
  <si>
    <t xml:space="preserve">  Rebecca E</t>
  </si>
  <si>
    <t xml:space="preserve">  Katie M</t>
  </si>
  <si>
    <t xml:space="preserve">  Elizabeth A</t>
  </si>
  <si>
    <t xml:space="preserve">  Annie J</t>
  </si>
  <si>
    <t xml:space="preserve">  Annie</t>
  </si>
  <si>
    <t xml:space="preserve">  Amy T</t>
  </si>
  <si>
    <t xml:space="preserve">  Katarina D</t>
  </si>
  <si>
    <t xml:space="preserve">  B.j</t>
  </si>
  <si>
    <t xml:space="preserve">  Alison</t>
  </si>
  <si>
    <t xml:space="preserve">  Neil K</t>
  </si>
  <si>
    <t xml:space="preserve">  Anne Hunter</t>
  </si>
  <si>
    <t xml:space="preserve">  Sandra</t>
  </si>
  <si>
    <t xml:space="preserve">  Rodney</t>
  </si>
  <si>
    <t xml:space="preserve">  Carl R</t>
  </si>
  <si>
    <t xml:space="preserve">  Maximilian</t>
  </si>
  <si>
    <t xml:space="preserve">  Eirik</t>
  </si>
  <si>
    <t xml:space="preserve">  Rik</t>
  </si>
  <si>
    <t xml:space="preserve">  Yannick</t>
  </si>
  <si>
    <t xml:space="preserve">  Sean R</t>
  </si>
  <si>
    <t xml:space="preserve">  Sara A</t>
  </si>
  <si>
    <t xml:space="preserve">  Thibaud</t>
  </si>
  <si>
    <t xml:space="preserve">  Gretchen K</t>
  </si>
  <si>
    <t xml:space="preserve">  Martina</t>
  </si>
  <si>
    <t xml:space="preserve">  Dustin J</t>
  </si>
  <si>
    <t xml:space="preserve">  Daniel V</t>
  </si>
  <si>
    <t xml:space="preserve">  Saeger</t>
  </si>
  <si>
    <t xml:space="preserve">  Buzunesh</t>
  </si>
  <si>
    <t xml:space="preserve">  Mirte</t>
  </si>
  <si>
    <t xml:space="preserve">  Kerry A</t>
  </si>
  <si>
    <t xml:space="preserve">  Jonathan P</t>
  </si>
  <si>
    <t xml:space="preserve">  Gina</t>
  </si>
  <si>
    <t xml:space="preserve">  Dino</t>
  </si>
  <si>
    <t xml:space="preserve">  Jan</t>
  </si>
  <si>
    <t xml:space="preserve">  Jonathan E</t>
  </si>
  <si>
    <t xml:space="preserve">  Mark A</t>
  </si>
  <si>
    <t xml:space="preserve">  Stan J</t>
  </si>
  <si>
    <t xml:space="preserve">  Krysta</t>
  </si>
  <si>
    <t xml:space="preserve">  Natascia</t>
  </si>
  <si>
    <t xml:space="preserve">  Monica</t>
  </si>
  <si>
    <t xml:space="preserve">  Kelly C</t>
  </si>
  <si>
    <t xml:space="preserve">  James V</t>
  </si>
  <si>
    <t xml:space="preserve">  Angie</t>
  </si>
  <si>
    <t xml:space="preserve">  Sabina</t>
  </si>
  <si>
    <t xml:space="preserve">  Amy C</t>
  </si>
  <si>
    <t xml:space="preserve">  Victoria U</t>
  </si>
  <si>
    <t xml:space="preserve">  Amelia B</t>
  </si>
  <si>
    <t xml:space="preserve">  Jackie J</t>
  </si>
  <si>
    <t xml:space="preserve">  Kerry</t>
  </si>
  <si>
    <t xml:space="preserve">  Cindy G</t>
  </si>
  <si>
    <t xml:space="preserve">  Gennaro</t>
  </si>
  <si>
    <t xml:space="preserve">  Terry</t>
  </si>
  <si>
    <t xml:space="preserve">  Keara</t>
  </si>
  <si>
    <t xml:space="preserve">  Katena</t>
  </si>
  <si>
    <t xml:space="preserve">  Bean K</t>
  </si>
  <si>
    <t xml:space="preserve">  Jan-Patrick</t>
  </si>
  <si>
    <t xml:space="preserve">  Jesse J</t>
  </si>
  <si>
    <t xml:space="preserve">  Lindsey M</t>
  </si>
  <si>
    <t xml:space="preserve">  Marguerite K</t>
  </si>
  <si>
    <t xml:space="preserve">  Travis</t>
  </si>
  <si>
    <t xml:space="preserve">  Ricky</t>
  </si>
  <si>
    <t xml:space="preserve">  Colleen L</t>
  </si>
  <si>
    <t xml:space="preserve">  Charlie A</t>
  </si>
  <si>
    <t xml:space="preserve">  Lauren C</t>
  </si>
  <si>
    <t xml:space="preserve">  Erik R</t>
  </si>
  <si>
    <t xml:space="preserve">  Jean-Marc</t>
  </si>
  <si>
    <t xml:space="preserve">  Kerry L</t>
  </si>
  <si>
    <t xml:space="preserve">  Ulrich</t>
  </si>
  <si>
    <t xml:space="preserve">  Justin P</t>
  </si>
  <si>
    <t xml:space="preserve">  Hannah E</t>
  </si>
  <si>
    <t xml:space="preserve">  Joseph P</t>
  </si>
  <si>
    <t xml:space="preserve">  Gina M</t>
  </si>
  <si>
    <t xml:space="preserve">  Shantel C</t>
  </si>
  <si>
    <t xml:space="preserve">  Jessica R</t>
  </si>
  <si>
    <t xml:space="preserve">  Robyn</t>
  </si>
  <si>
    <t xml:space="preserve">  Jessica F</t>
  </si>
  <si>
    <t xml:space="preserve">  Brooke E</t>
  </si>
  <si>
    <t xml:space="preserve">  Katelyn E</t>
  </si>
  <si>
    <t xml:space="preserve">  Eoghan</t>
  </si>
  <si>
    <t xml:space="preserve">  Pamela W</t>
  </si>
  <si>
    <t xml:space="preserve">  Kassie</t>
  </si>
  <si>
    <t xml:space="preserve">  Ruben Dario</t>
  </si>
  <si>
    <t xml:space="preserve">  Lindsay M</t>
  </si>
  <si>
    <t xml:space="preserve">  Samuel H</t>
  </si>
  <si>
    <t xml:space="preserve">  Jenni</t>
  </si>
  <si>
    <t xml:space="preserve">  Estuardo F</t>
  </si>
  <si>
    <t xml:space="preserve">  Brett</t>
  </si>
  <si>
    <t xml:space="preserve">  Sharon E</t>
  </si>
  <si>
    <t xml:space="preserve">  Jacob W√¶ver</t>
  </si>
  <si>
    <t xml:space="preserve">  Brooke S</t>
  </si>
  <si>
    <t xml:space="preserve">  Kaye A</t>
  </si>
  <si>
    <t xml:space="preserve">  Daniel C</t>
  </si>
  <si>
    <t xml:space="preserve">  Laurie A</t>
  </si>
  <si>
    <t xml:space="preserve">  Shelby</t>
  </si>
  <si>
    <t xml:space="preserve">  Leticia</t>
  </si>
  <si>
    <t xml:space="preserve">  John S</t>
  </si>
  <si>
    <t xml:space="preserve">  Nelly S</t>
  </si>
  <si>
    <t xml:space="preserve">  Meredith S</t>
  </si>
  <si>
    <t xml:space="preserve">  Katherine A</t>
  </si>
  <si>
    <t xml:space="preserve">  Steve</t>
  </si>
  <si>
    <t xml:space="preserve">  Katharine</t>
  </si>
  <si>
    <t xml:space="preserve">  Heather L</t>
  </si>
  <si>
    <t xml:space="preserve">  Desiree</t>
  </si>
  <si>
    <t xml:space="preserve">  Peter B</t>
  </si>
  <si>
    <t xml:space="preserve">  Adam C</t>
  </si>
  <si>
    <t xml:space="preserve">  Jon</t>
  </si>
  <si>
    <t xml:space="preserve">  Steven J</t>
  </si>
  <si>
    <t xml:space="preserve">  Jessica P</t>
  </si>
  <si>
    <t xml:space="preserve">  Arturo H</t>
  </si>
  <si>
    <t xml:space="preserve">  Ketil</t>
  </si>
  <si>
    <t xml:space="preserve">  Christi</t>
  </si>
  <si>
    <t xml:space="preserve">  Edivaldo B.Sr</t>
  </si>
  <si>
    <t xml:space="preserve">  Eve</t>
  </si>
  <si>
    <t xml:space="preserve">  Devin</t>
  </si>
  <si>
    <t xml:space="preserve">  Shaun R</t>
  </si>
  <si>
    <t xml:space="preserve">  Adrian</t>
  </si>
  <si>
    <t xml:space="preserve">  Mallory</t>
  </si>
  <si>
    <t xml:space="preserve">  Shawn E</t>
  </si>
  <si>
    <t xml:space="preserve">  Johann A</t>
  </si>
  <si>
    <t xml:space="preserve">  Robin M</t>
  </si>
  <si>
    <t xml:space="preserve">  Kyle K</t>
  </si>
  <si>
    <t xml:space="preserve">  Michael A</t>
  </si>
  <si>
    <t xml:space="preserve">  Byron A</t>
  </si>
  <si>
    <t xml:space="preserve">  Carine A</t>
  </si>
  <si>
    <t xml:space="preserve">  Lindsay A</t>
  </si>
  <si>
    <t xml:space="preserve">  Justin R</t>
  </si>
  <si>
    <t xml:space="preserve">  Ayako N</t>
  </si>
  <si>
    <t xml:space="preserve">  Emilee</t>
  </si>
  <si>
    <t xml:space="preserve">  Stephen M</t>
  </si>
  <si>
    <t xml:space="preserve">  Annemarie A</t>
  </si>
  <si>
    <t xml:space="preserve">  Ashley R</t>
  </si>
  <si>
    <t xml:space="preserve">  Leslie A</t>
  </si>
  <si>
    <t xml:space="preserve">  Mauricio J.Sr</t>
  </si>
  <si>
    <t xml:space="preserve">  Kieran</t>
  </si>
  <si>
    <t xml:space="preserve">  Zeke M</t>
  </si>
  <si>
    <t xml:space="preserve">  Chip</t>
  </si>
  <si>
    <t xml:space="preserve">  Miguel Angel Sr</t>
  </si>
  <si>
    <t xml:space="preserve">  Meghan</t>
  </si>
  <si>
    <t xml:space="preserve">  Millicent M</t>
  </si>
  <si>
    <t xml:space="preserve">  Kimberly K</t>
  </si>
  <si>
    <t xml:space="preserve">  Justin C</t>
  </si>
  <si>
    <t xml:space="preserve">  Tristan P</t>
  </si>
  <si>
    <t xml:space="preserve">  Traci A</t>
  </si>
  <si>
    <t xml:space="preserve">  Logan M</t>
  </si>
  <si>
    <t xml:space="preserve">  Tiffany A</t>
  </si>
  <si>
    <t xml:space="preserve">  Luke</t>
  </si>
  <si>
    <t xml:space="preserve">  Leigh</t>
  </si>
  <si>
    <t xml:space="preserve">  Yosuke</t>
  </si>
  <si>
    <t xml:space="preserve">  Jodi</t>
  </si>
  <si>
    <t xml:space="preserve">  Misti C</t>
  </si>
  <si>
    <t xml:space="preserve">  Angela J</t>
  </si>
  <si>
    <t xml:space="preserve">  Jonathan D</t>
  </si>
  <si>
    <t xml:space="preserve">  Adrian R</t>
  </si>
  <si>
    <t xml:space="preserve">  Rachel</t>
  </si>
  <si>
    <t xml:space="preserve">  Susan</t>
  </si>
  <si>
    <t xml:space="preserve">  Cameron M</t>
  </si>
  <si>
    <t xml:space="preserve">  Claudia A</t>
  </si>
  <si>
    <t xml:space="preserve">  Nicole M</t>
  </si>
  <si>
    <t xml:space="preserve">  Jack</t>
  </si>
  <si>
    <t xml:space="preserve">  Jackie K</t>
  </si>
  <si>
    <t xml:space="preserve">  Tyler C</t>
  </si>
  <si>
    <t xml:space="preserve">  Yoshie</t>
  </si>
  <si>
    <t xml:space="preserve">  Lauren A</t>
  </si>
  <si>
    <t xml:space="preserve">  Mason D</t>
  </si>
  <si>
    <t xml:space="preserve">  Arturo</t>
  </si>
  <si>
    <t xml:space="preserve">  Jake</t>
  </si>
  <si>
    <t xml:space="preserve">  Alison L</t>
  </si>
  <si>
    <t xml:space="preserve">  Karen A</t>
  </si>
  <si>
    <t xml:space="preserve">  Thomas R.Jr</t>
  </si>
  <si>
    <t xml:space="preserve">  Ezra</t>
  </si>
  <si>
    <t xml:space="preserve">  Ari L</t>
  </si>
  <si>
    <t xml:space="preserve">  Fanny</t>
  </si>
  <si>
    <t xml:space="preserve">  Peter W.Sr</t>
  </si>
  <si>
    <t xml:space="preserve">  Catherine A</t>
  </si>
  <si>
    <t xml:space="preserve">  Janel N</t>
  </si>
  <si>
    <t xml:space="preserve">  Yann Kai</t>
  </si>
  <si>
    <t xml:space="preserve">  Zachary R</t>
  </si>
  <si>
    <t xml:space="preserve">  Alejandro Sr</t>
  </si>
  <si>
    <t xml:space="preserve">  Nicholas R</t>
  </si>
  <si>
    <t xml:space="preserve">  Michael D</t>
  </si>
  <si>
    <t xml:space="preserve">  Marina</t>
  </si>
  <si>
    <t xml:space="preserve">  Ross P</t>
  </si>
  <si>
    <t xml:space="preserve">  Aoife</t>
  </si>
  <si>
    <t xml:space="preserve">  Barry P</t>
  </si>
  <si>
    <t xml:space="preserve">  Maciej</t>
  </si>
  <si>
    <t xml:space="preserve">  Jerry D</t>
  </si>
  <si>
    <t xml:space="preserve">  Cathi</t>
  </si>
  <si>
    <t xml:space="preserve">  Alex M</t>
  </si>
  <si>
    <t xml:space="preserve">  Liang</t>
  </si>
  <si>
    <t xml:space="preserve">  Lexy</t>
  </si>
  <si>
    <t xml:space="preserve">  Samuel L</t>
  </si>
  <si>
    <t xml:space="preserve">  Spencer A</t>
  </si>
  <si>
    <t xml:space="preserve">  Rochelle</t>
  </si>
  <si>
    <t xml:space="preserve">  Paula</t>
  </si>
  <si>
    <t xml:space="preserve">  Madeline E</t>
  </si>
  <si>
    <t xml:space="preserve">  Maria Isabel</t>
  </si>
  <si>
    <t xml:space="preserve">  Arthur M</t>
  </si>
  <si>
    <t xml:space="preserve">  Joseph R</t>
  </si>
  <si>
    <t xml:space="preserve">  Sachiko</t>
  </si>
  <si>
    <t xml:space="preserve">  Ruben</t>
  </si>
  <si>
    <t xml:space="preserve">  Chatham</t>
  </si>
  <si>
    <t xml:space="preserve">  Derek</t>
  </si>
  <si>
    <t xml:space="preserve">  Kalvin J</t>
  </si>
  <si>
    <t xml:space="preserve">  Barbara G</t>
  </si>
  <si>
    <t xml:space="preserve">  Sunny S</t>
  </si>
  <si>
    <t xml:space="preserve">  Marisa A</t>
  </si>
  <si>
    <t xml:space="preserve">  Jenna M</t>
  </si>
  <si>
    <t xml:space="preserve">  Lyazid</t>
  </si>
  <si>
    <t xml:space="preserve">  Lindsey A</t>
  </si>
  <si>
    <t xml:space="preserve">  Leif S</t>
  </si>
  <si>
    <t xml:space="preserve">  Bo</t>
  </si>
  <si>
    <t xml:space="preserve">  Leah</t>
  </si>
  <si>
    <t xml:space="preserve">  Kara Lynne</t>
  </si>
  <si>
    <t xml:space="preserve">  Allie</t>
  </si>
  <si>
    <t xml:space="preserve">  Trasi</t>
  </si>
  <si>
    <t xml:space="preserve">  Fernando</t>
  </si>
  <si>
    <t xml:space="preserve">  Ieva</t>
  </si>
  <si>
    <t xml:space="preserve">  Drew L</t>
  </si>
  <si>
    <t xml:space="preserve">  Alexander G</t>
  </si>
  <si>
    <t xml:space="preserve">  Meaghan</t>
  </si>
  <si>
    <t xml:space="preserve">  Andrea K</t>
  </si>
  <si>
    <t xml:space="preserve">  Kris</t>
  </si>
  <si>
    <t xml:space="preserve">  Alden W</t>
  </si>
  <si>
    <t xml:space="preserve">  Suzanne M</t>
  </si>
  <si>
    <t xml:space="preserve">  Heidi Z</t>
  </si>
  <si>
    <t xml:space="preserve">  Fan</t>
  </si>
  <si>
    <t xml:space="preserve">  Chaiwat</t>
  </si>
  <si>
    <t xml:space="preserve">  Kerri</t>
  </si>
  <si>
    <t xml:space="preserve">  Nicholas G</t>
  </si>
  <si>
    <t xml:space="preserve">  Vasilis S</t>
  </si>
  <si>
    <t xml:space="preserve">  Colleen C</t>
  </si>
  <si>
    <t xml:space="preserve">  Annika</t>
  </si>
  <si>
    <t xml:space="preserve">  Nicholas C</t>
  </si>
  <si>
    <t xml:space="preserve">  Kelly K</t>
  </si>
  <si>
    <t xml:space="preserve">  Hannah</t>
  </si>
  <si>
    <t xml:space="preserve">  Patricio Sr</t>
  </si>
  <si>
    <t xml:space="preserve">  Robert B</t>
  </si>
  <si>
    <t xml:space="preserve">  Benjamin M</t>
  </si>
  <si>
    <t xml:space="preserve">  Eric R</t>
  </si>
  <si>
    <t xml:space="preserve">  Bob R</t>
  </si>
  <si>
    <t xml:space="preserve">  Stephanie J</t>
  </si>
  <si>
    <t xml:space="preserve">  Guillaume</t>
  </si>
  <si>
    <t xml:space="preserve">  Kaylee</t>
  </si>
  <si>
    <t xml:space="preserve">  Theresa</t>
  </si>
  <si>
    <t xml:space="preserve">  Travis G</t>
  </si>
  <si>
    <t xml:space="preserve">  Emma L</t>
  </si>
  <si>
    <t xml:space="preserve">  Linda</t>
  </si>
  <si>
    <t xml:space="preserve">  Owen R</t>
  </si>
  <si>
    <t xml:space="preserve">  Jacqueline</t>
  </si>
  <si>
    <t xml:space="preserve">  Yefeng</t>
  </si>
  <si>
    <t xml:space="preserve">  Ken</t>
  </si>
  <si>
    <t xml:space="preserve">  Annie E</t>
  </si>
  <si>
    <t xml:space="preserve">  Noel K</t>
  </si>
  <si>
    <t xml:space="preserve">  Federica</t>
  </si>
  <si>
    <t xml:space="preserve">  Pamela L</t>
  </si>
  <si>
    <t xml:space="preserve">  Randall</t>
  </si>
  <si>
    <t xml:space="preserve">  Azelie</t>
  </si>
  <si>
    <t xml:space="preserve">  Monica M</t>
  </si>
  <si>
    <t xml:space="preserve">  Katarina K</t>
  </si>
  <si>
    <t xml:space="preserve">  Stacey L</t>
  </si>
  <si>
    <t xml:space="preserve">  James C</t>
  </si>
  <si>
    <t xml:space="preserve">  Kim</t>
  </si>
  <si>
    <t xml:space="preserve">  Dariusz</t>
  </si>
  <si>
    <t xml:space="preserve">  Kristen</t>
  </si>
  <si>
    <t xml:space="preserve">  Jose Guadalupe P.Sr</t>
  </si>
  <si>
    <t xml:space="preserve">  Holly J</t>
  </si>
  <si>
    <t xml:space="preserve">  Tricity M</t>
  </si>
  <si>
    <t xml:space="preserve">  Sarah A</t>
  </si>
  <si>
    <t xml:space="preserve">  Tracy A</t>
  </si>
  <si>
    <t xml:space="preserve">  Trent</t>
  </si>
  <si>
    <t xml:space="preserve">  Julie</t>
  </si>
  <si>
    <t xml:space="preserve">  Sawomir</t>
  </si>
  <si>
    <t xml:space="preserve">  Micah</t>
  </si>
  <si>
    <t xml:space="preserve">  Kelly H</t>
  </si>
  <si>
    <t xml:space="preserve">  Austen G</t>
  </si>
  <si>
    <t xml:space="preserve">  Tory J</t>
  </si>
  <si>
    <t xml:space="preserve">  Robert J</t>
  </si>
  <si>
    <t xml:space="preserve">  Steph</t>
  </si>
  <si>
    <t xml:space="preserve">  Kristina</t>
  </si>
  <si>
    <t xml:space="preserve">  Flo</t>
  </si>
  <si>
    <t xml:space="preserve">  Sarah P</t>
  </si>
  <si>
    <t xml:space="preserve">  Anabel</t>
  </si>
  <si>
    <t xml:space="preserve">  Ian</t>
  </si>
  <si>
    <t xml:space="preserve">  Richard J</t>
  </si>
  <si>
    <t xml:space="preserve">  Jacqueline N</t>
  </si>
  <si>
    <t xml:space="preserve">  Cindy</t>
  </si>
  <si>
    <t xml:space="preserve">  Marcia</t>
  </si>
  <si>
    <t xml:space="preserve">  Samantha R</t>
  </si>
  <si>
    <t xml:space="preserve">  Isabelle</t>
  </si>
  <si>
    <t xml:space="preserve">  Neil</t>
  </si>
  <si>
    <t xml:space="preserve">  Nathan</t>
  </si>
  <si>
    <t xml:space="preserve">  Kelli N</t>
  </si>
  <si>
    <t xml:space="preserve">  Grant A</t>
  </si>
  <si>
    <t xml:space="preserve">  Jonathan C</t>
  </si>
  <si>
    <t xml:space="preserve">  Rachael M</t>
  </si>
  <si>
    <t xml:space="preserve">  Pilar</t>
  </si>
  <si>
    <t xml:space="preserve">  Kyle M</t>
  </si>
  <si>
    <t xml:space="preserve">  Christie</t>
  </si>
  <si>
    <t xml:space="preserve">  David A</t>
  </si>
  <si>
    <t xml:space="preserve">  Masahiro</t>
  </si>
  <si>
    <t xml:space="preserve">  Logan B</t>
  </si>
  <si>
    <t xml:space="preserve">  Stephanie L</t>
  </si>
  <si>
    <t xml:space="preserve">  Angela H</t>
  </si>
  <si>
    <t xml:space="preserve">  Britt K</t>
  </si>
  <si>
    <t xml:space="preserve">  Joyce R</t>
  </si>
  <si>
    <t xml:space="preserve">  Michaela L</t>
  </si>
  <si>
    <t xml:space="preserve">  Shalaleh</t>
  </si>
  <si>
    <t xml:space="preserve">  Zuzana</t>
  </si>
  <si>
    <t xml:space="preserve">  Matthew M</t>
  </si>
  <si>
    <t xml:space="preserve">  Nadine A</t>
  </si>
  <si>
    <t xml:space="preserve">  Peter J.Jr</t>
  </si>
  <si>
    <t xml:space="preserve">  Douglas W</t>
  </si>
  <si>
    <t xml:space="preserve">  Catherine</t>
  </si>
  <si>
    <t xml:space="preserve">  Youngseong</t>
  </si>
  <si>
    <t xml:space="preserve">  Brandon S</t>
  </si>
  <si>
    <t xml:space="preserve">  Sean P</t>
  </si>
  <si>
    <t xml:space="preserve">  Janez</t>
  </si>
  <si>
    <t xml:space="preserve">  John I.Jr</t>
  </si>
  <si>
    <t xml:space="preserve">  Deniz</t>
  </si>
  <si>
    <t xml:space="preserve">  Alfredo</t>
  </si>
  <si>
    <t xml:space="preserve">  Troy</t>
  </si>
  <si>
    <t xml:space="preserve">  Jennefer</t>
  </si>
  <si>
    <t xml:space="preserve">  Tracey L</t>
  </si>
  <si>
    <t xml:space="preserve">  Esther</t>
  </si>
  <si>
    <t xml:space="preserve">  Jackie</t>
  </si>
  <si>
    <t xml:space="preserve">  Timothy P</t>
  </si>
  <si>
    <t xml:space="preserve">  Hugo M</t>
  </si>
  <si>
    <t xml:space="preserve">  Daniel J.Jr</t>
  </si>
  <si>
    <t xml:space="preserve">  Rob</t>
  </si>
  <si>
    <t xml:space="preserve">  Austin D</t>
  </si>
  <si>
    <t xml:space="preserve">  Brittany</t>
  </si>
  <si>
    <t xml:space="preserve">  Becky G</t>
  </si>
  <si>
    <t xml:space="preserve">  Virginie</t>
  </si>
  <si>
    <t xml:space="preserve">  Allison A</t>
  </si>
  <si>
    <t xml:space="preserve">  Caleb</t>
  </si>
  <si>
    <t xml:space="preserve">  Zachariah</t>
  </si>
  <si>
    <t xml:space="preserve">  Patricia A</t>
  </si>
  <si>
    <t xml:space="preserve">  Breno</t>
  </si>
  <si>
    <t xml:space="preserve">  Takaya</t>
  </si>
  <si>
    <t xml:space="preserve">  Thomas IV</t>
  </si>
  <si>
    <t xml:space="preserve">  Bradley E</t>
  </si>
  <si>
    <t xml:space="preserve">  Ruby J</t>
  </si>
  <si>
    <t xml:space="preserve">  Bart</t>
  </si>
  <si>
    <t xml:space="preserve">  Robert A</t>
  </si>
  <si>
    <t xml:space="preserve">  Yemane Adhane</t>
  </si>
  <si>
    <t xml:space="preserve">  Jesse A</t>
  </si>
  <si>
    <t xml:space="preserve">  Bird</t>
  </si>
  <si>
    <t xml:space="preserve">  Patrick M</t>
  </si>
  <si>
    <t xml:space="preserve">  Yuri</t>
  </si>
  <si>
    <t xml:space="preserve">  Debbie</t>
  </si>
  <si>
    <t xml:space="preserve">  Daniell L</t>
  </si>
  <si>
    <t xml:space="preserve">  Janne</t>
  </si>
  <si>
    <t xml:space="preserve">  Elizabeth L</t>
  </si>
  <si>
    <t xml:space="preserve">  Stephanie C</t>
  </si>
  <si>
    <t xml:space="preserve">  Callie</t>
  </si>
  <si>
    <t xml:space="preserve">  Mary K</t>
  </si>
  <si>
    <t xml:space="preserve">  Samuel M</t>
  </si>
  <si>
    <t xml:space="preserve">  Tom J</t>
  </si>
  <si>
    <t xml:space="preserve">  Dougie J</t>
  </si>
  <si>
    <t xml:space="preserve">  Jeremiah H</t>
  </si>
  <si>
    <t xml:space="preserve">  Ashley J</t>
  </si>
  <si>
    <t xml:space="preserve">  Turner J</t>
  </si>
  <si>
    <t xml:space="preserve">  Roger</t>
  </si>
  <si>
    <t xml:space="preserve">  Pamela</t>
  </si>
  <si>
    <t xml:space="preserve">  Katherine H</t>
  </si>
  <si>
    <t xml:space="preserve">  Robin</t>
  </si>
  <si>
    <t xml:space="preserve">  Terri</t>
  </si>
  <si>
    <t xml:space="preserve">  Eddie</t>
  </si>
  <si>
    <t xml:space="preserve">  Joyce</t>
  </si>
  <si>
    <t xml:space="preserve">  Alison W</t>
  </si>
  <si>
    <t xml:space="preserve">  Tammara C</t>
  </si>
  <si>
    <t xml:space="preserve">  Dorota</t>
  </si>
  <si>
    <t xml:space="preserve">  Jose Norberto Sr</t>
  </si>
  <si>
    <t xml:space="preserve">  Bryant</t>
  </si>
  <si>
    <t xml:space="preserve">  Eduardo</t>
  </si>
  <si>
    <t xml:space="preserve">  Laura M</t>
  </si>
  <si>
    <t xml:space="preserve">  Melissa D</t>
  </si>
  <si>
    <t xml:space="preserve">  Dan C.Jr</t>
  </si>
  <si>
    <t xml:space="preserve">  Wesley C</t>
  </si>
  <si>
    <t xml:space="preserve">  Christin</t>
  </si>
  <si>
    <t xml:space="preserve">  Margaret P</t>
  </si>
  <si>
    <t xml:space="preserve">  Tiffany K</t>
  </si>
  <si>
    <t xml:space="preserve">  David M</t>
  </si>
  <si>
    <t xml:space="preserve">  Christine E</t>
  </si>
  <si>
    <t xml:space="preserve">  Donna</t>
  </si>
  <si>
    <t xml:space="preserve">  Rod</t>
  </si>
  <si>
    <t xml:space="preserve">  Joe</t>
  </si>
  <si>
    <t xml:space="preserve">  Kayleigh</t>
  </si>
  <si>
    <t xml:space="preserve">  Lorcan A</t>
  </si>
  <si>
    <t xml:space="preserve">  Billy</t>
  </si>
  <si>
    <t xml:space="preserve">  Paul M</t>
  </si>
  <si>
    <t xml:space="preserve">  Brenda M</t>
  </si>
  <si>
    <t xml:space="preserve">  Jeff H</t>
  </si>
  <si>
    <t xml:space="preserve">  Bernard</t>
  </si>
  <si>
    <t xml:space="preserve">  Bryn</t>
  </si>
  <si>
    <t xml:space="preserve">  Jay</t>
  </si>
  <si>
    <t xml:space="preserve">  Shelley</t>
  </si>
  <si>
    <t xml:space="preserve">  Jekaterina</t>
  </si>
  <si>
    <t xml:space="preserve">  Pauline</t>
  </si>
  <si>
    <t xml:space="preserve">  Aleah K</t>
  </si>
  <si>
    <t xml:space="preserve">  Mare</t>
  </si>
  <si>
    <t xml:space="preserve">  Amanda R</t>
  </si>
  <si>
    <t xml:space="preserve">  Murray W</t>
  </si>
  <si>
    <t xml:space="preserve">  Meghan P</t>
  </si>
  <si>
    <t xml:space="preserve">  Seth</t>
  </si>
  <si>
    <t xml:space="preserve">  Russell M</t>
  </si>
  <si>
    <t xml:space="preserve">  Martin</t>
  </si>
  <si>
    <t xml:space="preserve">  Miles</t>
  </si>
  <si>
    <t xml:space="preserve">  Brock J</t>
  </si>
  <si>
    <t xml:space="preserve">  Stephen F</t>
  </si>
  <si>
    <t xml:space="preserve">  Missy</t>
  </si>
  <si>
    <t xml:space="preserve">  Lauren M</t>
  </si>
  <si>
    <t xml:space="preserve">  Apolo U</t>
  </si>
  <si>
    <t xml:space="preserve">  Alfons</t>
  </si>
  <si>
    <t xml:space="preserve">  Amber</t>
  </si>
  <si>
    <t xml:space="preserve">  Leah C</t>
  </si>
  <si>
    <t xml:space="preserve">  Lilia</t>
  </si>
  <si>
    <t xml:space="preserve">  Danny</t>
  </si>
  <si>
    <t xml:space="preserve">  Satomi</t>
  </si>
  <si>
    <t xml:space="preserve">  Peter T II</t>
  </si>
  <si>
    <t xml:space="preserve">  Manuel</t>
  </si>
  <si>
    <t xml:space="preserve">  Kindsey P</t>
  </si>
  <si>
    <t xml:space="preserve">  Thomas G</t>
  </si>
  <si>
    <t xml:space="preserve">  Kyle S</t>
  </si>
  <si>
    <t xml:space="preserve">  Alexander J</t>
  </si>
  <si>
    <t xml:space="preserve">  Dustin L</t>
  </si>
  <si>
    <t xml:space="preserve">  Chloe</t>
  </si>
  <si>
    <t xml:space="preserve">  Cailtlin</t>
  </si>
  <si>
    <t xml:space="preserve">  Chuy</t>
  </si>
  <si>
    <t xml:space="preserve">  Laurie B</t>
  </si>
  <si>
    <t xml:space="preserve">  Rachel B</t>
  </si>
  <si>
    <t xml:space="preserve">  Liza</t>
  </si>
  <si>
    <t xml:space="preserve">  Lindsay E</t>
  </si>
  <si>
    <t xml:space="preserve">  Kathleen M</t>
  </si>
  <si>
    <t xml:space="preserve">  Aya</t>
  </si>
  <si>
    <t xml:space="preserve">  Carolyn R</t>
  </si>
  <si>
    <t xml:space="preserve">  Bethany</t>
  </si>
  <si>
    <t xml:space="preserve">  Holly A</t>
  </si>
  <si>
    <t xml:space="preserve">  Ping</t>
  </si>
  <si>
    <t xml:space="preserve">  Emmett</t>
  </si>
  <si>
    <t xml:space="preserve">  Christopher L</t>
  </si>
  <si>
    <t xml:space="preserve">  Christopher W</t>
  </si>
  <si>
    <t xml:space="preserve">  Norman H</t>
  </si>
  <si>
    <t xml:space="preserve">  Tatyana K</t>
  </si>
  <si>
    <t xml:space="preserve">  Chrissy</t>
  </si>
  <si>
    <t xml:space="preserve">  Halle</t>
  </si>
  <si>
    <t xml:space="preserve">  Tara D</t>
  </si>
  <si>
    <t xml:space="preserve">  Rasim M</t>
  </si>
  <si>
    <t xml:space="preserve">  Dina</t>
  </si>
  <si>
    <t xml:space="preserve">  Caitrin</t>
  </si>
  <si>
    <t xml:space="preserve">  Adriana S</t>
  </si>
  <si>
    <t xml:space="preserve">  Kristen M</t>
  </si>
  <si>
    <t xml:space="preserve">  Alix</t>
  </si>
  <si>
    <t xml:space="preserve">  Kakushin</t>
  </si>
  <si>
    <t xml:space="preserve">  Amanda C</t>
  </si>
  <si>
    <t xml:space="preserve">  Valur</t>
  </si>
  <si>
    <t xml:space="preserve">  Erica J</t>
  </si>
  <si>
    <t xml:space="preserve">  Lissa</t>
  </si>
  <si>
    <t xml:space="preserve">  Alyson</t>
  </si>
  <si>
    <t xml:space="preserve">  Chance B</t>
  </si>
  <si>
    <t xml:space="preserve">  Therese</t>
  </si>
  <si>
    <t xml:space="preserve">  Beau</t>
  </si>
  <si>
    <t xml:space="preserve">  Kelsey M</t>
  </si>
  <si>
    <t xml:space="preserve">  Gretchen</t>
  </si>
  <si>
    <t xml:space="preserve">  Nicholas E</t>
  </si>
  <si>
    <t xml:space="preserve">  Deborah</t>
  </si>
  <si>
    <t xml:space="preserve">  Chuck W.Jr</t>
  </si>
  <si>
    <t xml:space="preserve">  Amany</t>
  </si>
  <si>
    <t xml:space="preserve">  Kipling</t>
  </si>
  <si>
    <t xml:space="preserve">  Duncan</t>
  </si>
  <si>
    <t xml:space="preserve">  Louis C</t>
  </si>
  <si>
    <t xml:space="preserve">  Ildiko M</t>
  </si>
  <si>
    <t xml:space="preserve">  Melinda E</t>
  </si>
  <si>
    <t xml:space="preserve">  Emily G</t>
  </si>
  <si>
    <t xml:space="preserve">  Danilo</t>
  </si>
  <si>
    <t xml:space="preserve">  Mikko</t>
  </si>
  <si>
    <t xml:space="preserve">  Paula C</t>
  </si>
  <si>
    <t xml:space="preserve">  Kirsten N</t>
  </si>
  <si>
    <t xml:space="preserve">  Christy</t>
  </si>
  <si>
    <t xml:space="preserve">  Jingjing</t>
  </si>
  <si>
    <t xml:space="preserve">  Morgan</t>
  </si>
  <si>
    <t xml:space="preserve">  Frankline</t>
  </si>
  <si>
    <t xml:space="preserve">  Laura T</t>
  </si>
  <si>
    <t xml:space="preserve">  Natalia</t>
  </si>
  <si>
    <t xml:space="preserve">  Brooke</t>
  </si>
  <si>
    <t xml:space="preserve">  Jeremy M</t>
  </si>
  <si>
    <t xml:space="preserve">  Megan L</t>
  </si>
  <si>
    <t xml:space="preserve">  Marny</t>
  </si>
  <si>
    <t xml:space="preserve">  Benjamin L</t>
  </si>
  <si>
    <t xml:space="preserve">  Rob G</t>
  </si>
  <si>
    <t xml:space="preserve">  Stefanie A</t>
  </si>
  <si>
    <t xml:space="preserve">  Caroline F</t>
  </si>
  <si>
    <t xml:space="preserve">  Julia J</t>
  </si>
  <si>
    <t xml:space="preserve">  Bernat</t>
  </si>
  <si>
    <t xml:space="preserve">  Hicham</t>
  </si>
  <si>
    <t xml:space="preserve">  Elisabetta</t>
  </si>
  <si>
    <t xml:space="preserve">  Trevor N</t>
  </si>
  <si>
    <t xml:space="preserve">  Nancy</t>
  </si>
  <si>
    <t xml:space="preserve">  Allison R</t>
  </si>
  <si>
    <t xml:space="preserve">  Janae N</t>
  </si>
  <si>
    <t xml:space="preserve">  Nicole F</t>
  </si>
  <si>
    <t xml:space="preserve">  Krista L</t>
  </si>
  <si>
    <t xml:space="preserve">  Denise</t>
  </si>
  <si>
    <t xml:space="preserve">  Ariel</t>
  </si>
  <si>
    <t xml:space="preserve">  Rosalie</t>
  </si>
  <si>
    <t xml:space="preserve">  Vitaliy</t>
  </si>
  <si>
    <t xml:space="preserve">  Benjamin W</t>
  </si>
  <si>
    <t xml:space="preserve">  Massimiliano</t>
  </si>
  <si>
    <t xml:space="preserve">  Kiyokatsu</t>
  </si>
  <si>
    <t xml:space="preserve">  Julia M</t>
  </si>
  <si>
    <t xml:space="preserve">  Rhea</t>
  </si>
  <si>
    <t xml:space="preserve">  Shamus M</t>
  </si>
  <si>
    <t xml:space="preserve">  Mary Beth</t>
  </si>
  <si>
    <t xml:space="preserve">  Erin</t>
  </si>
  <si>
    <t xml:space="preserve">  Hallie</t>
  </si>
  <si>
    <t xml:space="preserve">  Paige P</t>
  </si>
  <si>
    <t xml:space="preserve">  Ji</t>
  </si>
  <si>
    <t xml:space="preserve">  Carissa A</t>
  </si>
  <si>
    <t xml:space="preserve">  Mona</t>
  </si>
  <si>
    <t xml:space="preserve">  Kristin R</t>
  </si>
  <si>
    <t xml:space="preserve">  Hilary K</t>
  </si>
  <si>
    <t xml:space="preserve">  Dominique</t>
  </si>
  <si>
    <t xml:space="preserve">  Carlos I</t>
  </si>
  <si>
    <t xml:space="preserve">  Sarah S</t>
  </si>
  <si>
    <t xml:space="preserve">  Shauna R</t>
  </si>
  <si>
    <t xml:space="preserve">  Lindsay J</t>
  </si>
  <si>
    <t xml:space="preserve">  Danya A</t>
  </si>
  <si>
    <t xml:space="preserve">  Lorraine</t>
  </si>
  <si>
    <t xml:space="preserve">  Jesus Sr</t>
  </si>
  <si>
    <t xml:space="preserve">  Catherine C</t>
  </si>
  <si>
    <t xml:space="preserve">  Evan</t>
  </si>
  <si>
    <t xml:space="preserve">  Nathan J</t>
  </si>
  <si>
    <t xml:space="preserve">  Marshall</t>
  </si>
  <si>
    <t xml:space="preserve">  Lavar</t>
  </si>
  <si>
    <t xml:space="preserve">  Charlie T</t>
  </si>
  <si>
    <t xml:space="preserve">  Arthur</t>
  </si>
  <si>
    <t xml:space="preserve">  Tammy</t>
  </si>
  <si>
    <t xml:space="preserve">  Lena</t>
  </si>
  <si>
    <t xml:space="preserve">  Valentina</t>
  </si>
  <si>
    <t xml:space="preserve">  Russell N</t>
  </si>
  <si>
    <t xml:space="preserve">  Scott R</t>
  </si>
  <si>
    <t xml:space="preserve">  Jose Francisco Sr</t>
  </si>
  <si>
    <t xml:space="preserve">  Paul J</t>
  </si>
  <si>
    <t xml:space="preserve">  Edward J</t>
  </si>
  <si>
    <t xml:space="preserve">  Patrick A</t>
  </si>
  <si>
    <t xml:space="preserve">  Geraint H</t>
  </si>
  <si>
    <t xml:space="preserve">  Dj</t>
  </si>
  <si>
    <t xml:space="preserve">  Zachary A</t>
  </si>
  <si>
    <t xml:space="preserve">  Brian W</t>
  </si>
  <si>
    <t xml:space="preserve">  Ellen L</t>
  </si>
  <si>
    <t xml:space="preserve">  Abigail R</t>
  </si>
  <si>
    <t xml:space="preserve">  Grace H</t>
  </si>
  <si>
    <t xml:space="preserve">  Caitie J</t>
  </si>
  <si>
    <t xml:space="preserve">  Ian T</t>
  </si>
  <si>
    <t xml:space="preserve">  Tadese</t>
  </si>
  <si>
    <t xml:space="preserve">  Dathan</t>
  </si>
  <si>
    <t xml:space="preserve">  Aaron R</t>
  </si>
  <si>
    <t xml:space="preserve">  Caitlin H</t>
  </si>
  <si>
    <t xml:space="preserve">  Harald E</t>
  </si>
  <si>
    <t xml:space="preserve">  Siobhan A</t>
  </si>
  <si>
    <t xml:space="preserve">  Andrea J</t>
  </si>
  <si>
    <t xml:space="preserve">  Rachel A</t>
  </si>
  <si>
    <t xml:space="preserve">  Kiersten</t>
  </si>
  <si>
    <t xml:space="preserve">  Lelisa</t>
  </si>
  <si>
    <t xml:space="preserve">  Chris C</t>
  </si>
  <si>
    <t xml:space="preserve">  Erik C</t>
  </si>
  <si>
    <t xml:space="preserve">  Shawn C</t>
  </si>
  <si>
    <t xml:space="preserve">  Vajin L</t>
  </si>
  <si>
    <t xml:space="preserve">  John K.Jr</t>
  </si>
  <si>
    <t xml:space="preserve">  Kirby W</t>
  </si>
  <si>
    <t xml:space="preserve">  J A</t>
  </si>
  <si>
    <t xml:space="preserve">  Dustin G</t>
  </si>
  <si>
    <t xml:space="preserve">  Anthony G</t>
  </si>
  <si>
    <t xml:space="preserve">  Eric N</t>
  </si>
  <si>
    <t xml:space="preserve">  Connor</t>
  </si>
  <si>
    <t xml:space="preserve">  Patrick H</t>
  </si>
  <si>
    <t xml:space="preserve">  Deborah L</t>
  </si>
  <si>
    <t xml:space="preserve">  Elleree</t>
  </si>
  <si>
    <t xml:space="preserve">  Brandon J</t>
  </si>
  <si>
    <t xml:space="preserve">  Nina Wavik Sr</t>
  </si>
  <si>
    <t xml:space="preserve">  Dani</t>
  </si>
  <si>
    <t xml:space="preserve">  Kathryn M</t>
  </si>
  <si>
    <t xml:space="preserve">  Trent A</t>
  </si>
  <si>
    <t xml:space="preserve">  Jennifer E</t>
  </si>
  <si>
    <t xml:space="preserve">  Pat</t>
  </si>
  <si>
    <t xml:space="preserve">  Rebecca M</t>
  </si>
  <si>
    <t xml:space="preserve">  Ruth</t>
  </si>
  <si>
    <t xml:space="preserve">  Gregory S</t>
  </si>
  <si>
    <t xml:space="preserve">  Alexandra S</t>
  </si>
  <si>
    <t xml:space="preserve">  Hillary</t>
  </si>
  <si>
    <t xml:space="preserve">  Amy K</t>
  </si>
  <si>
    <t xml:space="preserve">  Maaikel</t>
  </si>
  <si>
    <t xml:space="preserve">  Christopher S</t>
  </si>
  <si>
    <t xml:space="preserve">  Lyndsy</t>
  </si>
  <si>
    <t xml:space="preserve">  Anna</t>
  </si>
  <si>
    <t xml:space="preserve">  Eric S</t>
  </si>
  <si>
    <t xml:space="preserve">  Sonja</t>
  </si>
  <si>
    <t xml:space="preserve">  Martha L</t>
  </si>
  <si>
    <t xml:space="preserve">  Cliff</t>
  </si>
  <si>
    <t xml:space="preserve">  Blue</t>
  </si>
  <si>
    <t xml:space="preserve">  Jeffrey M</t>
  </si>
  <si>
    <t xml:space="preserve">  Mohd Syahidan</t>
  </si>
  <si>
    <t xml:space="preserve">  Christi A</t>
  </si>
  <si>
    <t xml:space="preserve">  Sandra K</t>
  </si>
  <si>
    <t xml:space="preserve">  Jerome</t>
  </si>
  <si>
    <t xml:space="preserve">  Julia R</t>
  </si>
  <si>
    <t xml:space="preserve">  Sean Henry</t>
  </si>
  <si>
    <t xml:space="preserve">  Abby L</t>
  </si>
  <si>
    <t xml:space="preserve">  Ali</t>
  </si>
  <si>
    <t xml:space="preserve">  Pierre</t>
  </si>
  <si>
    <t xml:space="preserve">  Alvaro Sr</t>
  </si>
  <si>
    <t xml:space="preserve">  Mark P</t>
  </si>
  <si>
    <t xml:space="preserve">  Mario Jr</t>
  </si>
  <si>
    <t xml:space="preserve">  Lusapho</t>
  </si>
  <si>
    <t xml:space="preserve">  Alan F</t>
  </si>
  <si>
    <t xml:space="preserve">  Jacob J</t>
  </si>
  <si>
    <t xml:space="preserve">  Jose Tomas</t>
  </si>
  <si>
    <t xml:space="preserve">  Mary Evan</t>
  </si>
  <si>
    <t xml:space="preserve">  Justin K</t>
  </si>
  <si>
    <t xml:space="preserve">  Roman</t>
  </si>
  <si>
    <t xml:space="preserve">  Evelyn L</t>
  </si>
  <si>
    <t xml:space="preserve">  Flannery</t>
  </si>
  <si>
    <t xml:space="preserve">  John T</t>
  </si>
  <si>
    <t xml:space="preserve">  Candice M</t>
  </si>
  <si>
    <t xml:space="preserve">  Theodore A</t>
  </si>
  <si>
    <t xml:space="preserve">  Lindy</t>
  </si>
  <si>
    <t xml:space="preserve">  Holly</t>
  </si>
  <si>
    <t xml:space="preserve">  Meghan K</t>
  </si>
  <si>
    <t xml:space="preserve">  Fred</t>
  </si>
  <si>
    <t xml:space="preserve">  Sebastian</t>
  </si>
  <si>
    <t xml:space="preserve">  Susan E</t>
  </si>
  <si>
    <t xml:space="preserve">  Katy</t>
  </si>
  <si>
    <t xml:space="preserve">  Juan D.Sr</t>
  </si>
  <si>
    <t xml:space="preserve">  Evan P</t>
  </si>
  <si>
    <t xml:space="preserve">  Aaron K</t>
  </si>
  <si>
    <t>Date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</si>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</sst>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\ #,##0;[Red]&quot;₹&quot;\ \-#,##0"/>
    <numFmt numFmtId="164" formatCode="mmm\,\ yyyy"/>
    <numFmt numFmtId="165" formatCode="&quot;₹&quot;\ #,##0"/>
    <numFmt numFmtId="166" formatCode="&quot;₹&quot;\ #,##0.00"/>
    <numFmt numFmtId="167" formatCode="0.0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0" fontId="1" fillId="0" borderId="0"/>
    <xf numFmtId="9" fontId="9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5" borderId="0" xfId="0" applyFill="1"/>
    <xf numFmtId="0" fontId="0" fillId="6" borderId="0" xfId="0" applyFill="1"/>
    <xf numFmtId="1" fontId="0" fillId="0" borderId="0" xfId="0" applyNumberFormat="1"/>
    <xf numFmtId="0" fontId="5" fillId="0" borderId="0" xfId="0" applyFont="1"/>
    <xf numFmtId="2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 vertical="top"/>
    </xf>
    <xf numFmtId="0" fontId="0" fillId="8" borderId="0" xfId="0" applyFill="1"/>
    <xf numFmtId="0" fontId="7" fillId="5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15" fontId="2" fillId="3" borderId="2" xfId="0" applyNumberFormat="1" applyFont="1" applyFill="1" applyBorder="1" applyAlignment="1">
      <alignment horizontal="left" vertical="center"/>
    </xf>
    <xf numFmtId="15" fontId="0" fillId="0" borderId="0" xfId="0" applyNumberFormat="1" applyAlignment="1">
      <alignment horizontal="left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1" fillId="0" borderId="0" xfId="1"/>
    <xf numFmtId="0" fontId="4" fillId="4" borderId="2" xfId="0" applyFont="1" applyFill="1" applyBorder="1" applyAlignment="1">
      <alignment horizontal="center" vertical="center"/>
    </xf>
    <xf numFmtId="0" fontId="6" fillId="0" borderId="0" xfId="0" applyFont="1"/>
    <xf numFmtId="0" fontId="8" fillId="0" borderId="0" xfId="0" applyFont="1" applyAlignment="1">
      <alignment horizontal="center"/>
    </xf>
    <xf numFmtId="165" fontId="0" fillId="6" borderId="0" xfId="0" applyNumberFormat="1" applyFill="1"/>
    <xf numFmtId="0" fontId="0" fillId="0" borderId="0" xfId="0" applyAlignment="1">
      <alignment horizontal="right" vertical="top"/>
    </xf>
    <xf numFmtId="0" fontId="5" fillId="9" borderId="0" xfId="0" applyFont="1" applyFill="1" applyAlignment="1">
      <alignment horizontal="center"/>
    </xf>
    <xf numFmtId="166" fontId="0" fillId="0" borderId="0" xfId="0" applyNumberFormat="1"/>
    <xf numFmtId="2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/>
    <xf numFmtId="9" fontId="0" fillId="6" borderId="0" xfId="2" applyFont="1" applyFill="1"/>
    <xf numFmtId="167" fontId="0" fillId="6" borderId="0" xfId="0" applyNumberFormat="1" applyFill="1"/>
    <xf numFmtId="1" fontId="0" fillId="0" borderId="0" xfId="0" applyNumberFormat="1" applyAlignment="1">
      <alignment horizontal="right" vertical="top"/>
    </xf>
    <xf numFmtId="0" fontId="0" fillId="9" borderId="0" xfId="0" applyFill="1"/>
    <xf numFmtId="6" fontId="2" fillId="3" borderId="2" xfId="0" applyNumberFormat="1" applyFont="1" applyFill="1" applyBorder="1" applyAlignment="1">
      <alignment horizontal="center" vertical="center"/>
    </xf>
    <xf numFmtId="6" fontId="0" fillId="0" borderId="0" xfId="0" applyNumberFormat="1"/>
    <xf numFmtId="1" fontId="5" fillId="9" borderId="0" xfId="0" applyNumberFormat="1" applyFont="1" applyFill="1" applyAlignment="1">
      <alignment horizontal="center"/>
    </xf>
    <xf numFmtId="0" fontId="9" fillId="0" borderId="0" xfId="1" applyFont="1"/>
    <xf numFmtId="0" fontId="9" fillId="0" borderId="0" xfId="0" applyFont="1"/>
    <xf numFmtId="0" fontId="0" fillId="7" borderId="0" xfId="0" applyFill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</cellXfs>
  <cellStyles count="3">
    <cellStyle name="Normal" xfId="0" builtinId="0"/>
    <cellStyle name="Normal 2" xfId="1" xr:uid="{00000000-0005-0000-0000-000001000000}"/>
    <cellStyle name="Percent" xfId="2" builtinId="5"/>
  </cellStyles>
  <dxfs count="40">
    <dxf>
      <font>
        <color rgb="FF9C0006"/>
      </font>
      <fill>
        <patternFill>
          <bgColor rgb="FFFFC7CE"/>
        </patternFill>
      </fill>
    </dxf>
    <dxf>
      <numFmt numFmtId="171" formatCode="0.0"/>
    </dxf>
    <dxf>
      <numFmt numFmtId="2" formatCode="0.00"/>
    </dxf>
    <dxf>
      <alignment vertical="center"/>
    </dxf>
    <dxf>
      <alignment horizontal="center"/>
    </dxf>
    <dxf>
      <numFmt numFmtId="167" formatCode="0.0000"/>
    </dxf>
    <dxf>
      <numFmt numFmtId="171" formatCode="0.0"/>
    </dxf>
    <dxf>
      <numFmt numFmtId="1" formatCode="0"/>
    </dxf>
    <dxf>
      <alignment vertical="center"/>
    </dxf>
    <dxf>
      <alignment horizontal="center"/>
    </dxf>
    <dxf>
      <numFmt numFmtId="167" formatCode="0.0000"/>
    </dxf>
    <dxf>
      <numFmt numFmtId="1" formatCode="0"/>
    </dxf>
    <dxf>
      <numFmt numFmtId="171" formatCode="0.0"/>
    </dxf>
    <dxf>
      <alignment vertical="center"/>
    </dxf>
    <dxf>
      <alignment horizontal="center"/>
    </dxf>
    <dxf>
      <numFmt numFmtId="167" formatCode="0.0000"/>
    </dxf>
    <dxf>
      <numFmt numFmtId="171" formatCode="0.0"/>
    </dxf>
    <dxf>
      <numFmt numFmtId="2" formatCode="0.00"/>
    </dxf>
    <dxf>
      <alignment vertical="center"/>
    </dxf>
    <dxf>
      <alignment horizontal="center"/>
    </dxf>
    <dxf>
      <numFmt numFmtId="167" formatCode="0.0000"/>
    </dxf>
    <dxf>
      <numFmt numFmtId="2" formatCode="0.00"/>
    </dxf>
    <dxf>
      <numFmt numFmtId="170" formatCode="0.000"/>
    </dxf>
    <dxf>
      <alignment vertical="center"/>
    </dxf>
    <dxf>
      <alignment horizontal="center"/>
    </dxf>
    <dxf>
      <numFmt numFmtId="167" formatCode="0.0000"/>
    </dxf>
    <dxf>
      <numFmt numFmtId="170" formatCode="0.000"/>
    </dxf>
    <dxf>
      <numFmt numFmtId="167" formatCode="0.0000"/>
    </dxf>
    <dxf>
      <alignment vertical="center"/>
    </dxf>
    <dxf>
      <alignment horizontal="center"/>
    </dxf>
    <dxf>
      <numFmt numFmtId="167" formatCode="0.0000"/>
    </dxf>
    <dxf>
      <numFmt numFmtId="167" formatCode="0.0000"/>
    </dxf>
    <dxf>
      <alignment vertical="center"/>
    </dxf>
    <dxf>
      <alignment horizontal="center"/>
    </dxf>
    <dxf>
      <numFmt numFmtId="167" formatCode="0.0000"/>
    </dxf>
    <dxf>
      <numFmt numFmtId="169" formatCode="0.00000"/>
    </dxf>
    <dxf>
      <numFmt numFmtId="167" formatCode="0.0000"/>
    </dxf>
    <dxf>
      <numFmt numFmtId="168" formatCode="0.000000"/>
    </dxf>
    <dxf>
      <alignment horizontal="center"/>
    </dxf>
    <dxf>
      <alignment vertical="center"/>
    </dxf>
  </dxfs>
  <tableStyles count="0" defaultTableStyle="TableStyleMedium2" defaultPivotStyle="PivotStyleLight16"/>
  <colors>
    <mruColors>
      <color rgb="FFFF6969"/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</a:t>
            </a:r>
            <a:r>
              <a:rPr lang="en-IN" baseline="0"/>
              <a:t> between AGE vs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HEALTHCARE!$Q$1:$Q$2336</c:f>
              <c:strCache>
                <c:ptCount val="2336"/>
                <c:pt idx="0">
                  <c:v>Month</c:v>
                </c:pt>
                <c:pt idx="1">
                  <c:v>Oct</c:v>
                </c:pt>
                <c:pt idx="2">
                  <c:v>Jun</c:v>
                </c:pt>
                <c:pt idx="3">
                  <c:v>Sep</c:v>
                </c:pt>
                <c:pt idx="4">
                  <c:v>Jun</c:v>
                </c:pt>
                <c:pt idx="5">
                  <c:v>Jun</c:v>
                </c:pt>
                <c:pt idx="6">
                  <c:v>Aug</c:v>
                </c:pt>
                <c:pt idx="7">
                  <c:v>Oct</c:v>
                </c:pt>
                <c:pt idx="8">
                  <c:v>Jun</c:v>
                </c:pt>
                <c:pt idx="9">
                  <c:v>Sep</c:v>
                </c:pt>
                <c:pt idx="10">
                  <c:v>Dec</c:v>
                </c:pt>
                <c:pt idx="11">
                  <c:v>Jul</c:v>
                </c:pt>
                <c:pt idx="12">
                  <c:v>Oct</c:v>
                </c:pt>
                <c:pt idx="13">
                  <c:v>Oct</c:v>
                </c:pt>
                <c:pt idx="14">
                  <c:v>Dec</c:v>
                </c:pt>
                <c:pt idx="15">
                  <c:v>Dec</c:v>
                </c:pt>
                <c:pt idx="16">
                  <c:v>Aug</c:v>
                </c:pt>
                <c:pt idx="17">
                  <c:v>Nov</c:v>
                </c:pt>
                <c:pt idx="18">
                  <c:v>Aug</c:v>
                </c:pt>
                <c:pt idx="19">
                  <c:v>Nov</c:v>
                </c:pt>
                <c:pt idx="20">
                  <c:v>Sep</c:v>
                </c:pt>
                <c:pt idx="21">
                  <c:v>Jun</c:v>
                </c:pt>
                <c:pt idx="22">
                  <c:v>Oct</c:v>
                </c:pt>
                <c:pt idx="23">
                  <c:v>Sep</c:v>
                </c:pt>
                <c:pt idx="24">
                  <c:v>Dec</c:v>
                </c:pt>
                <c:pt idx="25">
                  <c:v>Jul</c:v>
                </c:pt>
                <c:pt idx="26">
                  <c:v>Sep</c:v>
                </c:pt>
                <c:pt idx="27">
                  <c:v>Nov</c:v>
                </c:pt>
                <c:pt idx="28">
                  <c:v>Jun</c:v>
                </c:pt>
                <c:pt idx="29">
                  <c:v>Aug</c:v>
                </c:pt>
                <c:pt idx="30">
                  <c:v>Dec</c:v>
                </c:pt>
                <c:pt idx="31">
                  <c:v>Aug</c:v>
                </c:pt>
                <c:pt idx="32">
                  <c:v>Dec</c:v>
                </c:pt>
                <c:pt idx="33">
                  <c:v>Dec</c:v>
                </c:pt>
                <c:pt idx="34">
                  <c:v>Sep</c:v>
                </c:pt>
                <c:pt idx="35">
                  <c:v>Aug</c:v>
                </c:pt>
                <c:pt idx="36">
                  <c:v>Dec</c:v>
                </c:pt>
                <c:pt idx="37">
                  <c:v>Aug</c:v>
                </c:pt>
                <c:pt idx="38">
                  <c:v>Dec</c:v>
                </c:pt>
                <c:pt idx="39">
                  <c:v>Aug</c:v>
                </c:pt>
                <c:pt idx="40">
                  <c:v>Oct</c:v>
                </c:pt>
                <c:pt idx="41">
                  <c:v>Aug</c:v>
                </c:pt>
                <c:pt idx="42">
                  <c:v>Sep</c:v>
                </c:pt>
                <c:pt idx="43">
                  <c:v>Oct</c:v>
                </c:pt>
                <c:pt idx="44">
                  <c:v>Nov</c:v>
                </c:pt>
                <c:pt idx="45">
                  <c:v>Jun</c:v>
                </c:pt>
                <c:pt idx="46">
                  <c:v>Jul</c:v>
                </c:pt>
                <c:pt idx="47">
                  <c:v>Oct</c:v>
                </c:pt>
                <c:pt idx="48">
                  <c:v>Nov</c:v>
                </c:pt>
                <c:pt idx="49">
                  <c:v>Jul</c:v>
                </c:pt>
                <c:pt idx="50">
                  <c:v>Oct</c:v>
                </c:pt>
                <c:pt idx="51">
                  <c:v>Dec</c:v>
                </c:pt>
                <c:pt idx="52">
                  <c:v>Aug</c:v>
                </c:pt>
                <c:pt idx="53">
                  <c:v>Dec</c:v>
                </c:pt>
                <c:pt idx="54">
                  <c:v>Nov</c:v>
                </c:pt>
                <c:pt idx="55">
                  <c:v>Nov</c:v>
                </c:pt>
                <c:pt idx="56">
                  <c:v>Oct</c:v>
                </c:pt>
                <c:pt idx="57">
                  <c:v>Sep</c:v>
                </c:pt>
                <c:pt idx="58">
                  <c:v>Oct</c:v>
                </c:pt>
                <c:pt idx="59">
                  <c:v>Oct</c:v>
                </c:pt>
                <c:pt idx="60">
                  <c:v>Nov</c:v>
                </c:pt>
                <c:pt idx="61">
                  <c:v>Dec</c:v>
                </c:pt>
                <c:pt idx="62">
                  <c:v>Jun</c:v>
                </c:pt>
                <c:pt idx="63">
                  <c:v>Aug</c:v>
                </c:pt>
                <c:pt idx="64">
                  <c:v>Jun</c:v>
                </c:pt>
                <c:pt idx="65">
                  <c:v>Aug</c:v>
                </c:pt>
                <c:pt idx="66">
                  <c:v>Sep</c:v>
                </c:pt>
                <c:pt idx="67">
                  <c:v>Jul</c:v>
                </c:pt>
                <c:pt idx="68">
                  <c:v>Dec</c:v>
                </c:pt>
                <c:pt idx="69">
                  <c:v>Nov</c:v>
                </c:pt>
                <c:pt idx="70">
                  <c:v>Dec</c:v>
                </c:pt>
                <c:pt idx="71">
                  <c:v>Nov</c:v>
                </c:pt>
                <c:pt idx="72">
                  <c:v>Jun</c:v>
                </c:pt>
                <c:pt idx="73">
                  <c:v>Sep</c:v>
                </c:pt>
                <c:pt idx="74">
                  <c:v>Sep</c:v>
                </c:pt>
                <c:pt idx="75">
                  <c:v>Sep</c:v>
                </c:pt>
                <c:pt idx="76">
                  <c:v>Nov</c:v>
                </c:pt>
                <c:pt idx="77">
                  <c:v>Oct</c:v>
                </c:pt>
                <c:pt idx="78">
                  <c:v>Nov</c:v>
                </c:pt>
                <c:pt idx="79">
                  <c:v>Dec</c:v>
                </c:pt>
                <c:pt idx="80">
                  <c:v>Oct</c:v>
                </c:pt>
                <c:pt idx="81">
                  <c:v>Oct</c:v>
                </c:pt>
                <c:pt idx="82">
                  <c:v>Aug</c:v>
                </c:pt>
                <c:pt idx="83">
                  <c:v>Jun</c:v>
                </c:pt>
                <c:pt idx="84">
                  <c:v>Aug</c:v>
                </c:pt>
                <c:pt idx="85">
                  <c:v>Sep</c:v>
                </c:pt>
                <c:pt idx="86">
                  <c:v>Aug</c:v>
                </c:pt>
                <c:pt idx="87">
                  <c:v>Oct</c:v>
                </c:pt>
                <c:pt idx="88">
                  <c:v>Jun</c:v>
                </c:pt>
                <c:pt idx="89">
                  <c:v>Sep</c:v>
                </c:pt>
                <c:pt idx="90">
                  <c:v>Sep</c:v>
                </c:pt>
                <c:pt idx="91">
                  <c:v>Aug</c:v>
                </c:pt>
                <c:pt idx="92">
                  <c:v>Jul</c:v>
                </c:pt>
                <c:pt idx="93">
                  <c:v>Jun</c:v>
                </c:pt>
                <c:pt idx="94">
                  <c:v>Dec</c:v>
                </c:pt>
                <c:pt idx="95">
                  <c:v>Sep</c:v>
                </c:pt>
                <c:pt idx="96">
                  <c:v>Jul</c:v>
                </c:pt>
                <c:pt idx="97">
                  <c:v>Nov</c:v>
                </c:pt>
                <c:pt idx="98">
                  <c:v>Aug</c:v>
                </c:pt>
                <c:pt idx="99">
                  <c:v>Sep</c:v>
                </c:pt>
                <c:pt idx="100">
                  <c:v>Jun</c:v>
                </c:pt>
                <c:pt idx="101">
                  <c:v>Oct</c:v>
                </c:pt>
                <c:pt idx="102">
                  <c:v>Jul</c:v>
                </c:pt>
                <c:pt idx="103">
                  <c:v>Aug</c:v>
                </c:pt>
                <c:pt idx="104">
                  <c:v>Oct</c:v>
                </c:pt>
                <c:pt idx="105">
                  <c:v>Oct</c:v>
                </c:pt>
                <c:pt idx="106">
                  <c:v>Aug</c:v>
                </c:pt>
                <c:pt idx="107">
                  <c:v>Dec</c:v>
                </c:pt>
                <c:pt idx="108">
                  <c:v>Dec</c:v>
                </c:pt>
                <c:pt idx="109">
                  <c:v>Aug</c:v>
                </c:pt>
                <c:pt idx="110">
                  <c:v>Dec</c:v>
                </c:pt>
                <c:pt idx="111">
                  <c:v>Aug</c:v>
                </c:pt>
                <c:pt idx="112">
                  <c:v>Jun</c:v>
                </c:pt>
                <c:pt idx="113">
                  <c:v>Jul</c:v>
                </c:pt>
                <c:pt idx="114">
                  <c:v>Jul</c:v>
                </c:pt>
                <c:pt idx="115">
                  <c:v>Dec</c:v>
                </c:pt>
                <c:pt idx="116">
                  <c:v>Aug</c:v>
                </c:pt>
                <c:pt idx="117">
                  <c:v>Jul</c:v>
                </c:pt>
                <c:pt idx="118">
                  <c:v>Sep</c:v>
                </c:pt>
                <c:pt idx="119">
                  <c:v>Dec</c:v>
                </c:pt>
                <c:pt idx="120">
                  <c:v>Aug</c:v>
                </c:pt>
                <c:pt idx="121">
                  <c:v>Jul</c:v>
                </c:pt>
                <c:pt idx="122">
                  <c:v>Jul</c:v>
                </c:pt>
                <c:pt idx="123">
                  <c:v>Jun</c:v>
                </c:pt>
                <c:pt idx="124">
                  <c:v>Aug</c:v>
                </c:pt>
                <c:pt idx="125">
                  <c:v>Aug</c:v>
                </c:pt>
                <c:pt idx="126">
                  <c:v>Nov</c:v>
                </c:pt>
                <c:pt idx="127">
                  <c:v>Jul</c:v>
                </c:pt>
                <c:pt idx="128">
                  <c:v>Aug</c:v>
                </c:pt>
                <c:pt idx="129">
                  <c:v>Sep</c:v>
                </c:pt>
                <c:pt idx="130">
                  <c:v>Oct</c:v>
                </c:pt>
                <c:pt idx="131">
                  <c:v>Sep</c:v>
                </c:pt>
                <c:pt idx="132">
                  <c:v>Dec</c:v>
                </c:pt>
                <c:pt idx="133">
                  <c:v>Jun</c:v>
                </c:pt>
                <c:pt idx="134">
                  <c:v>Jul</c:v>
                </c:pt>
                <c:pt idx="135">
                  <c:v>Jun</c:v>
                </c:pt>
                <c:pt idx="136">
                  <c:v>Dec</c:v>
                </c:pt>
                <c:pt idx="137">
                  <c:v>Dec</c:v>
                </c:pt>
                <c:pt idx="138">
                  <c:v>Nov</c:v>
                </c:pt>
                <c:pt idx="139">
                  <c:v>Jun</c:v>
                </c:pt>
                <c:pt idx="140">
                  <c:v>Nov</c:v>
                </c:pt>
                <c:pt idx="141">
                  <c:v>Jul</c:v>
                </c:pt>
                <c:pt idx="142">
                  <c:v>Jul</c:v>
                </c:pt>
                <c:pt idx="143">
                  <c:v>Nov</c:v>
                </c:pt>
                <c:pt idx="144">
                  <c:v>Jun</c:v>
                </c:pt>
                <c:pt idx="145">
                  <c:v>Dec</c:v>
                </c:pt>
                <c:pt idx="146">
                  <c:v>Aug</c:v>
                </c:pt>
                <c:pt idx="147">
                  <c:v>Sep</c:v>
                </c:pt>
                <c:pt idx="148">
                  <c:v>Jun</c:v>
                </c:pt>
                <c:pt idx="149">
                  <c:v>Oct</c:v>
                </c:pt>
                <c:pt idx="150">
                  <c:v>Aug</c:v>
                </c:pt>
                <c:pt idx="151">
                  <c:v>Jun</c:v>
                </c:pt>
                <c:pt idx="152">
                  <c:v>Sep</c:v>
                </c:pt>
                <c:pt idx="153">
                  <c:v>Nov</c:v>
                </c:pt>
                <c:pt idx="154">
                  <c:v>Jul</c:v>
                </c:pt>
                <c:pt idx="155">
                  <c:v>Sep</c:v>
                </c:pt>
                <c:pt idx="156">
                  <c:v>Jul</c:v>
                </c:pt>
                <c:pt idx="157">
                  <c:v>Aug</c:v>
                </c:pt>
                <c:pt idx="158">
                  <c:v>Sep</c:v>
                </c:pt>
                <c:pt idx="159">
                  <c:v>Oct</c:v>
                </c:pt>
                <c:pt idx="160">
                  <c:v>Oct</c:v>
                </c:pt>
                <c:pt idx="161">
                  <c:v>Jun</c:v>
                </c:pt>
                <c:pt idx="162">
                  <c:v>Nov</c:v>
                </c:pt>
                <c:pt idx="163">
                  <c:v>Oct</c:v>
                </c:pt>
                <c:pt idx="164">
                  <c:v>Sep</c:v>
                </c:pt>
                <c:pt idx="165">
                  <c:v>Aug</c:v>
                </c:pt>
                <c:pt idx="166">
                  <c:v>Oct</c:v>
                </c:pt>
                <c:pt idx="167">
                  <c:v>Nov</c:v>
                </c:pt>
                <c:pt idx="168">
                  <c:v>Nov</c:v>
                </c:pt>
                <c:pt idx="169">
                  <c:v>Oct</c:v>
                </c:pt>
                <c:pt idx="170">
                  <c:v>Sep</c:v>
                </c:pt>
                <c:pt idx="171">
                  <c:v>Oct</c:v>
                </c:pt>
                <c:pt idx="172">
                  <c:v>Jun</c:v>
                </c:pt>
                <c:pt idx="173">
                  <c:v>Dec</c:v>
                </c:pt>
                <c:pt idx="174">
                  <c:v>Nov</c:v>
                </c:pt>
                <c:pt idx="175">
                  <c:v>Sep</c:v>
                </c:pt>
                <c:pt idx="176">
                  <c:v>Aug</c:v>
                </c:pt>
                <c:pt idx="177">
                  <c:v>Aug</c:v>
                </c:pt>
                <c:pt idx="178">
                  <c:v>Oct</c:v>
                </c:pt>
                <c:pt idx="179">
                  <c:v>Jun</c:v>
                </c:pt>
                <c:pt idx="180">
                  <c:v>Jul</c:v>
                </c:pt>
                <c:pt idx="181">
                  <c:v>Jun</c:v>
                </c:pt>
                <c:pt idx="182">
                  <c:v>Dec</c:v>
                </c:pt>
                <c:pt idx="183">
                  <c:v>Jul</c:v>
                </c:pt>
                <c:pt idx="184">
                  <c:v>Dec</c:v>
                </c:pt>
                <c:pt idx="185">
                  <c:v>Jul</c:v>
                </c:pt>
                <c:pt idx="186">
                  <c:v>Jul</c:v>
                </c:pt>
                <c:pt idx="187">
                  <c:v>Oct</c:v>
                </c:pt>
                <c:pt idx="188">
                  <c:v>Aug</c:v>
                </c:pt>
                <c:pt idx="189">
                  <c:v>Nov</c:v>
                </c:pt>
                <c:pt idx="190">
                  <c:v>Dec</c:v>
                </c:pt>
                <c:pt idx="191">
                  <c:v>Jun</c:v>
                </c:pt>
                <c:pt idx="192">
                  <c:v>Oct</c:v>
                </c:pt>
                <c:pt idx="193">
                  <c:v>Jun</c:v>
                </c:pt>
                <c:pt idx="194">
                  <c:v>Dec</c:v>
                </c:pt>
                <c:pt idx="195">
                  <c:v>Sep</c:v>
                </c:pt>
                <c:pt idx="196">
                  <c:v>Dec</c:v>
                </c:pt>
                <c:pt idx="197">
                  <c:v>Oct</c:v>
                </c:pt>
                <c:pt idx="198">
                  <c:v>Dec</c:v>
                </c:pt>
                <c:pt idx="199">
                  <c:v>Aug</c:v>
                </c:pt>
                <c:pt idx="200">
                  <c:v>Jun</c:v>
                </c:pt>
                <c:pt idx="201">
                  <c:v>Nov</c:v>
                </c:pt>
                <c:pt idx="202">
                  <c:v>Aug</c:v>
                </c:pt>
                <c:pt idx="203">
                  <c:v>Jul</c:v>
                </c:pt>
                <c:pt idx="204">
                  <c:v>Sep</c:v>
                </c:pt>
                <c:pt idx="205">
                  <c:v>Nov</c:v>
                </c:pt>
                <c:pt idx="206">
                  <c:v>Jun</c:v>
                </c:pt>
                <c:pt idx="207">
                  <c:v>Oct</c:v>
                </c:pt>
                <c:pt idx="208">
                  <c:v>Jul</c:v>
                </c:pt>
                <c:pt idx="209">
                  <c:v>Dec</c:v>
                </c:pt>
                <c:pt idx="210">
                  <c:v>Dec</c:v>
                </c:pt>
                <c:pt idx="211">
                  <c:v>Nov</c:v>
                </c:pt>
                <c:pt idx="212">
                  <c:v>Aug</c:v>
                </c:pt>
                <c:pt idx="213">
                  <c:v>Aug</c:v>
                </c:pt>
                <c:pt idx="214">
                  <c:v>Oct</c:v>
                </c:pt>
                <c:pt idx="215">
                  <c:v>Sep</c:v>
                </c:pt>
                <c:pt idx="216">
                  <c:v>Dec</c:v>
                </c:pt>
                <c:pt idx="217">
                  <c:v>Nov</c:v>
                </c:pt>
                <c:pt idx="218">
                  <c:v>Sep</c:v>
                </c:pt>
                <c:pt idx="219">
                  <c:v>Sep</c:v>
                </c:pt>
                <c:pt idx="220">
                  <c:v>Jul</c:v>
                </c:pt>
                <c:pt idx="221">
                  <c:v>Dec</c:v>
                </c:pt>
                <c:pt idx="222">
                  <c:v>Dec</c:v>
                </c:pt>
                <c:pt idx="223">
                  <c:v>Jun</c:v>
                </c:pt>
                <c:pt idx="224">
                  <c:v>Aug</c:v>
                </c:pt>
                <c:pt idx="225">
                  <c:v>Jul</c:v>
                </c:pt>
                <c:pt idx="226">
                  <c:v>Aug</c:v>
                </c:pt>
                <c:pt idx="227">
                  <c:v>Aug</c:v>
                </c:pt>
                <c:pt idx="228">
                  <c:v>Oct</c:v>
                </c:pt>
                <c:pt idx="229">
                  <c:v>Jul</c:v>
                </c:pt>
                <c:pt idx="230">
                  <c:v>Oct</c:v>
                </c:pt>
                <c:pt idx="231">
                  <c:v>Sep</c:v>
                </c:pt>
                <c:pt idx="232">
                  <c:v>Dec</c:v>
                </c:pt>
                <c:pt idx="233">
                  <c:v>Jul</c:v>
                </c:pt>
                <c:pt idx="234">
                  <c:v>Jul</c:v>
                </c:pt>
                <c:pt idx="235">
                  <c:v>Oct</c:v>
                </c:pt>
                <c:pt idx="236">
                  <c:v>Nov</c:v>
                </c:pt>
                <c:pt idx="237">
                  <c:v>Jun</c:v>
                </c:pt>
                <c:pt idx="238">
                  <c:v>Sep</c:v>
                </c:pt>
                <c:pt idx="239">
                  <c:v>Oct</c:v>
                </c:pt>
                <c:pt idx="240">
                  <c:v>Oct</c:v>
                </c:pt>
                <c:pt idx="241">
                  <c:v>Oct</c:v>
                </c:pt>
                <c:pt idx="242">
                  <c:v>Oct</c:v>
                </c:pt>
                <c:pt idx="243">
                  <c:v>Oct</c:v>
                </c:pt>
                <c:pt idx="244">
                  <c:v>Jun</c:v>
                </c:pt>
                <c:pt idx="245">
                  <c:v>Jul</c:v>
                </c:pt>
                <c:pt idx="246">
                  <c:v>Jul</c:v>
                </c:pt>
                <c:pt idx="247">
                  <c:v>Aug</c:v>
                </c:pt>
                <c:pt idx="248">
                  <c:v>Nov</c:v>
                </c:pt>
                <c:pt idx="249">
                  <c:v>Dec</c:v>
                </c:pt>
                <c:pt idx="250">
                  <c:v>Jul</c:v>
                </c:pt>
                <c:pt idx="251">
                  <c:v>Sep</c:v>
                </c:pt>
                <c:pt idx="252">
                  <c:v>Dec</c:v>
                </c:pt>
                <c:pt idx="253">
                  <c:v>Aug</c:v>
                </c:pt>
                <c:pt idx="254">
                  <c:v>Oct</c:v>
                </c:pt>
                <c:pt idx="255">
                  <c:v>Dec</c:v>
                </c:pt>
                <c:pt idx="256">
                  <c:v>Sep</c:v>
                </c:pt>
                <c:pt idx="257">
                  <c:v>Nov</c:v>
                </c:pt>
                <c:pt idx="258">
                  <c:v>Nov</c:v>
                </c:pt>
                <c:pt idx="259">
                  <c:v>Sep</c:v>
                </c:pt>
                <c:pt idx="260">
                  <c:v>Jul</c:v>
                </c:pt>
                <c:pt idx="261">
                  <c:v>Aug</c:v>
                </c:pt>
                <c:pt idx="262">
                  <c:v>Jun</c:v>
                </c:pt>
                <c:pt idx="263">
                  <c:v>Dec</c:v>
                </c:pt>
                <c:pt idx="264">
                  <c:v>Sep</c:v>
                </c:pt>
                <c:pt idx="265">
                  <c:v>Nov</c:v>
                </c:pt>
                <c:pt idx="266">
                  <c:v>Oct</c:v>
                </c:pt>
                <c:pt idx="267">
                  <c:v>Jul</c:v>
                </c:pt>
                <c:pt idx="268">
                  <c:v>Oct</c:v>
                </c:pt>
                <c:pt idx="269">
                  <c:v>Jul</c:v>
                </c:pt>
                <c:pt idx="270">
                  <c:v>Jul</c:v>
                </c:pt>
                <c:pt idx="271">
                  <c:v>Jul</c:v>
                </c:pt>
                <c:pt idx="272">
                  <c:v>Jul</c:v>
                </c:pt>
                <c:pt idx="273">
                  <c:v>Aug</c:v>
                </c:pt>
                <c:pt idx="274">
                  <c:v>Nov</c:v>
                </c:pt>
                <c:pt idx="275">
                  <c:v>Dec</c:v>
                </c:pt>
                <c:pt idx="276">
                  <c:v>Dec</c:v>
                </c:pt>
                <c:pt idx="277">
                  <c:v>Nov</c:v>
                </c:pt>
                <c:pt idx="278">
                  <c:v>Dec</c:v>
                </c:pt>
                <c:pt idx="279">
                  <c:v>Jul</c:v>
                </c:pt>
                <c:pt idx="280">
                  <c:v>Sep</c:v>
                </c:pt>
                <c:pt idx="281">
                  <c:v>Nov</c:v>
                </c:pt>
                <c:pt idx="282">
                  <c:v>Jul</c:v>
                </c:pt>
                <c:pt idx="283">
                  <c:v>Oct</c:v>
                </c:pt>
                <c:pt idx="284">
                  <c:v>Sep</c:v>
                </c:pt>
                <c:pt idx="285">
                  <c:v>Sep</c:v>
                </c:pt>
                <c:pt idx="286">
                  <c:v>Aug</c:v>
                </c:pt>
                <c:pt idx="287">
                  <c:v>Oct</c:v>
                </c:pt>
                <c:pt idx="288">
                  <c:v>Dec</c:v>
                </c:pt>
                <c:pt idx="289">
                  <c:v>Dec</c:v>
                </c:pt>
                <c:pt idx="290">
                  <c:v>Sep</c:v>
                </c:pt>
                <c:pt idx="291">
                  <c:v>Sep</c:v>
                </c:pt>
                <c:pt idx="292">
                  <c:v>Nov</c:v>
                </c:pt>
                <c:pt idx="293">
                  <c:v>Sep</c:v>
                </c:pt>
                <c:pt idx="294">
                  <c:v>Sep</c:v>
                </c:pt>
                <c:pt idx="295">
                  <c:v>Sep</c:v>
                </c:pt>
                <c:pt idx="296">
                  <c:v>Sep</c:v>
                </c:pt>
                <c:pt idx="297">
                  <c:v>Oct</c:v>
                </c:pt>
                <c:pt idx="298">
                  <c:v>Dec</c:v>
                </c:pt>
                <c:pt idx="299">
                  <c:v>Oct</c:v>
                </c:pt>
                <c:pt idx="300">
                  <c:v>Oct</c:v>
                </c:pt>
                <c:pt idx="301">
                  <c:v>Sep</c:v>
                </c:pt>
                <c:pt idx="302">
                  <c:v>Jul</c:v>
                </c:pt>
                <c:pt idx="303">
                  <c:v>Jul</c:v>
                </c:pt>
                <c:pt idx="304">
                  <c:v>Nov</c:v>
                </c:pt>
                <c:pt idx="305">
                  <c:v>Sep</c:v>
                </c:pt>
                <c:pt idx="306">
                  <c:v>Sep</c:v>
                </c:pt>
                <c:pt idx="307">
                  <c:v>Dec</c:v>
                </c:pt>
                <c:pt idx="308">
                  <c:v>Sep</c:v>
                </c:pt>
                <c:pt idx="309">
                  <c:v>Nov</c:v>
                </c:pt>
                <c:pt idx="310">
                  <c:v>Aug</c:v>
                </c:pt>
                <c:pt idx="311">
                  <c:v>Sep</c:v>
                </c:pt>
                <c:pt idx="312">
                  <c:v>Oct</c:v>
                </c:pt>
                <c:pt idx="313">
                  <c:v>Sep</c:v>
                </c:pt>
                <c:pt idx="314">
                  <c:v>Jul</c:v>
                </c:pt>
                <c:pt idx="315">
                  <c:v>Jun</c:v>
                </c:pt>
                <c:pt idx="316">
                  <c:v>Jul</c:v>
                </c:pt>
                <c:pt idx="317">
                  <c:v>Sep</c:v>
                </c:pt>
                <c:pt idx="318">
                  <c:v>Sep</c:v>
                </c:pt>
                <c:pt idx="319">
                  <c:v>Aug</c:v>
                </c:pt>
                <c:pt idx="320">
                  <c:v>Dec</c:v>
                </c:pt>
                <c:pt idx="321">
                  <c:v>Sep</c:v>
                </c:pt>
                <c:pt idx="322">
                  <c:v>Jun</c:v>
                </c:pt>
                <c:pt idx="323">
                  <c:v>Aug</c:v>
                </c:pt>
                <c:pt idx="324">
                  <c:v>Oct</c:v>
                </c:pt>
                <c:pt idx="325">
                  <c:v>Jun</c:v>
                </c:pt>
                <c:pt idx="326">
                  <c:v>Dec</c:v>
                </c:pt>
                <c:pt idx="327">
                  <c:v>Aug</c:v>
                </c:pt>
                <c:pt idx="328">
                  <c:v>Dec</c:v>
                </c:pt>
                <c:pt idx="329">
                  <c:v>Oct</c:v>
                </c:pt>
                <c:pt idx="330">
                  <c:v>Aug</c:v>
                </c:pt>
                <c:pt idx="331">
                  <c:v>Jun</c:v>
                </c:pt>
                <c:pt idx="332">
                  <c:v>Aug</c:v>
                </c:pt>
                <c:pt idx="333">
                  <c:v>Jul</c:v>
                </c:pt>
                <c:pt idx="334">
                  <c:v>Nov</c:v>
                </c:pt>
                <c:pt idx="335">
                  <c:v>Oct</c:v>
                </c:pt>
                <c:pt idx="336">
                  <c:v>Jul</c:v>
                </c:pt>
                <c:pt idx="337">
                  <c:v>Nov</c:v>
                </c:pt>
                <c:pt idx="338">
                  <c:v>Jun</c:v>
                </c:pt>
                <c:pt idx="339">
                  <c:v>Jul</c:v>
                </c:pt>
                <c:pt idx="340">
                  <c:v>Jul</c:v>
                </c:pt>
                <c:pt idx="341">
                  <c:v>Nov</c:v>
                </c:pt>
                <c:pt idx="342">
                  <c:v>Dec</c:v>
                </c:pt>
                <c:pt idx="343">
                  <c:v>Nov</c:v>
                </c:pt>
                <c:pt idx="344">
                  <c:v>Jul</c:v>
                </c:pt>
                <c:pt idx="345">
                  <c:v>Jul</c:v>
                </c:pt>
                <c:pt idx="346">
                  <c:v>Sep</c:v>
                </c:pt>
                <c:pt idx="347">
                  <c:v>Dec</c:v>
                </c:pt>
                <c:pt idx="348">
                  <c:v>Jul</c:v>
                </c:pt>
                <c:pt idx="349">
                  <c:v>Aug</c:v>
                </c:pt>
                <c:pt idx="350">
                  <c:v>Dec</c:v>
                </c:pt>
                <c:pt idx="351">
                  <c:v>Sep</c:v>
                </c:pt>
                <c:pt idx="352">
                  <c:v>Dec</c:v>
                </c:pt>
                <c:pt idx="353">
                  <c:v>Sep</c:v>
                </c:pt>
                <c:pt idx="354">
                  <c:v>Dec</c:v>
                </c:pt>
                <c:pt idx="355">
                  <c:v>Dec</c:v>
                </c:pt>
                <c:pt idx="356">
                  <c:v>Nov</c:v>
                </c:pt>
                <c:pt idx="357">
                  <c:v>Sep</c:v>
                </c:pt>
                <c:pt idx="358">
                  <c:v>Nov</c:v>
                </c:pt>
                <c:pt idx="359">
                  <c:v>Nov</c:v>
                </c:pt>
                <c:pt idx="360">
                  <c:v>Dec</c:v>
                </c:pt>
                <c:pt idx="361">
                  <c:v>Jul</c:v>
                </c:pt>
                <c:pt idx="362">
                  <c:v>Jun</c:v>
                </c:pt>
                <c:pt idx="363">
                  <c:v>Nov</c:v>
                </c:pt>
                <c:pt idx="364">
                  <c:v>Dec</c:v>
                </c:pt>
                <c:pt idx="365">
                  <c:v>Jul</c:v>
                </c:pt>
                <c:pt idx="366">
                  <c:v>Dec</c:v>
                </c:pt>
                <c:pt idx="367">
                  <c:v>Jul</c:v>
                </c:pt>
                <c:pt idx="368">
                  <c:v>Oct</c:v>
                </c:pt>
                <c:pt idx="369">
                  <c:v>Sep</c:v>
                </c:pt>
                <c:pt idx="370">
                  <c:v>Jun</c:v>
                </c:pt>
                <c:pt idx="371">
                  <c:v>Nov</c:v>
                </c:pt>
                <c:pt idx="372">
                  <c:v>Jul</c:v>
                </c:pt>
                <c:pt idx="373">
                  <c:v>Oct</c:v>
                </c:pt>
                <c:pt idx="374">
                  <c:v>Oct</c:v>
                </c:pt>
                <c:pt idx="375">
                  <c:v>Dec</c:v>
                </c:pt>
                <c:pt idx="376">
                  <c:v>Sep</c:v>
                </c:pt>
                <c:pt idx="377">
                  <c:v>Oct</c:v>
                </c:pt>
                <c:pt idx="378">
                  <c:v>Jun</c:v>
                </c:pt>
                <c:pt idx="379">
                  <c:v>Dec</c:v>
                </c:pt>
                <c:pt idx="380">
                  <c:v>Dec</c:v>
                </c:pt>
                <c:pt idx="381">
                  <c:v>Oct</c:v>
                </c:pt>
                <c:pt idx="382">
                  <c:v>Dec</c:v>
                </c:pt>
                <c:pt idx="383">
                  <c:v>Jul</c:v>
                </c:pt>
                <c:pt idx="384">
                  <c:v>Jun</c:v>
                </c:pt>
                <c:pt idx="385">
                  <c:v>Jul</c:v>
                </c:pt>
                <c:pt idx="386">
                  <c:v>Nov</c:v>
                </c:pt>
                <c:pt idx="387">
                  <c:v>Jun</c:v>
                </c:pt>
                <c:pt idx="388">
                  <c:v>Dec</c:v>
                </c:pt>
                <c:pt idx="389">
                  <c:v>Aug</c:v>
                </c:pt>
                <c:pt idx="390">
                  <c:v>Jul</c:v>
                </c:pt>
                <c:pt idx="391">
                  <c:v>Sep</c:v>
                </c:pt>
                <c:pt idx="392">
                  <c:v>Aug</c:v>
                </c:pt>
                <c:pt idx="393">
                  <c:v>Sep</c:v>
                </c:pt>
                <c:pt idx="394">
                  <c:v>Dec</c:v>
                </c:pt>
                <c:pt idx="395">
                  <c:v>Jun</c:v>
                </c:pt>
                <c:pt idx="396">
                  <c:v>Jul</c:v>
                </c:pt>
                <c:pt idx="397">
                  <c:v>Oct</c:v>
                </c:pt>
                <c:pt idx="398">
                  <c:v>Jul</c:v>
                </c:pt>
                <c:pt idx="399">
                  <c:v>Dec</c:v>
                </c:pt>
                <c:pt idx="400">
                  <c:v>Jun</c:v>
                </c:pt>
                <c:pt idx="401">
                  <c:v>Dec</c:v>
                </c:pt>
                <c:pt idx="402">
                  <c:v>Aug</c:v>
                </c:pt>
                <c:pt idx="403">
                  <c:v>Jul</c:v>
                </c:pt>
                <c:pt idx="404">
                  <c:v>Aug</c:v>
                </c:pt>
                <c:pt idx="405">
                  <c:v>Dec</c:v>
                </c:pt>
                <c:pt idx="406">
                  <c:v>Aug</c:v>
                </c:pt>
                <c:pt idx="407">
                  <c:v>Sep</c:v>
                </c:pt>
                <c:pt idx="408">
                  <c:v>Dec</c:v>
                </c:pt>
                <c:pt idx="409">
                  <c:v>Nov</c:v>
                </c:pt>
                <c:pt idx="410">
                  <c:v>Jun</c:v>
                </c:pt>
                <c:pt idx="411">
                  <c:v>Dec</c:v>
                </c:pt>
                <c:pt idx="412">
                  <c:v>Nov</c:v>
                </c:pt>
                <c:pt idx="413">
                  <c:v>Jun</c:v>
                </c:pt>
                <c:pt idx="414">
                  <c:v>Jul</c:v>
                </c:pt>
                <c:pt idx="415">
                  <c:v>Nov</c:v>
                </c:pt>
                <c:pt idx="416">
                  <c:v>Jun</c:v>
                </c:pt>
                <c:pt idx="417">
                  <c:v>Sep</c:v>
                </c:pt>
                <c:pt idx="418">
                  <c:v>Oct</c:v>
                </c:pt>
                <c:pt idx="419">
                  <c:v>Aug</c:v>
                </c:pt>
                <c:pt idx="420">
                  <c:v>Jun</c:v>
                </c:pt>
                <c:pt idx="421">
                  <c:v>Oct</c:v>
                </c:pt>
                <c:pt idx="422">
                  <c:v>Jun</c:v>
                </c:pt>
                <c:pt idx="423">
                  <c:v>Sep</c:v>
                </c:pt>
                <c:pt idx="424">
                  <c:v>Oct</c:v>
                </c:pt>
                <c:pt idx="425">
                  <c:v>Jul</c:v>
                </c:pt>
                <c:pt idx="426">
                  <c:v>Nov</c:v>
                </c:pt>
                <c:pt idx="427">
                  <c:v>Oct</c:v>
                </c:pt>
                <c:pt idx="428">
                  <c:v>Aug</c:v>
                </c:pt>
                <c:pt idx="429">
                  <c:v>Dec</c:v>
                </c:pt>
                <c:pt idx="430">
                  <c:v>Sep</c:v>
                </c:pt>
                <c:pt idx="431">
                  <c:v>Jun</c:v>
                </c:pt>
                <c:pt idx="432">
                  <c:v>Dec</c:v>
                </c:pt>
                <c:pt idx="433">
                  <c:v>Jul</c:v>
                </c:pt>
                <c:pt idx="434">
                  <c:v>Aug</c:v>
                </c:pt>
                <c:pt idx="435">
                  <c:v>Jun</c:v>
                </c:pt>
                <c:pt idx="436">
                  <c:v>Jun</c:v>
                </c:pt>
                <c:pt idx="437">
                  <c:v>Aug</c:v>
                </c:pt>
                <c:pt idx="438">
                  <c:v>Nov</c:v>
                </c:pt>
                <c:pt idx="439">
                  <c:v>Oct</c:v>
                </c:pt>
                <c:pt idx="440">
                  <c:v>Oct</c:v>
                </c:pt>
                <c:pt idx="441">
                  <c:v>Nov</c:v>
                </c:pt>
                <c:pt idx="442">
                  <c:v>Aug</c:v>
                </c:pt>
                <c:pt idx="443">
                  <c:v>Dec</c:v>
                </c:pt>
                <c:pt idx="444">
                  <c:v>Sep</c:v>
                </c:pt>
                <c:pt idx="445">
                  <c:v>Nov</c:v>
                </c:pt>
                <c:pt idx="446">
                  <c:v>Jul</c:v>
                </c:pt>
                <c:pt idx="447">
                  <c:v>Nov</c:v>
                </c:pt>
                <c:pt idx="448">
                  <c:v>Dec</c:v>
                </c:pt>
                <c:pt idx="449">
                  <c:v>Aug</c:v>
                </c:pt>
                <c:pt idx="450">
                  <c:v>Aug</c:v>
                </c:pt>
                <c:pt idx="451">
                  <c:v>Dec</c:v>
                </c:pt>
                <c:pt idx="452">
                  <c:v>Jun</c:v>
                </c:pt>
                <c:pt idx="453">
                  <c:v>Aug</c:v>
                </c:pt>
                <c:pt idx="454">
                  <c:v>Sep</c:v>
                </c:pt>
                <c:pt idx="455">
                  <c:v>Aug</c:v>
                </c:pt>
                <c:pt idx="456">
                  <c:v>Oct</c:v>
                </c:pt>
                <c:pt idx="457">
                  <c:v>Dec</c:v>
                </c:pt>
                <c:pt idx="458">
                  <c:v>Sep</c:v>
                </c:pt>
                <c:pt idx="459">
                  <c:v>Aug</c:v>
                </c:pt>
                <c:pt idx="460">
                  <c:v>Aug</c:v>
                </c:pt>
                <c:pt idx="461">
                  <c:v>Sep</c:v>
                </c:pt>
                <c:pt idx="462">
                  <c:v>Sep</c:v>
                </c:pt>
                <c:pt idx="463">
                  <c:v>Jul</c:v>
                </c:pt>
                <c:pt idx="464">
                  <c:v>Nov</c:v>
                </c:pt>
                <c:pt idx="465">
                  <c:v>Dec</c:v>
                </c:pt>
                <c:pt idx="466">
                  <c:v>Jun</c:v>
                </c:pt>
                <c:pt idx="467">
                  <c:v>Nov</c:v>
                </c:pt>
                <c:pt idx="468">
                  <c:v>Sep</c:v>
                </c:pt>
                <c:pt idx="469">
                  <c:v>Aug</c:v>
                </c:pt>
                <c:pt idx="470">
                  <c:v>Dec</c:v>
                </c:pt>
                <c:pt idx="471">
                  <c:v>Sep</c:v>
                </c:pt>
                <c:pt idx="472">
                  <c:v>Oct</c:v>
                </c:pt>
                <c:pt idx="473">
                  <c:v>Aug</c:v>
                </c:pt>
                <c:pt idx="474">
                  <c:v>Nov</c:v>
                </c:pt>
                <c:pt idx="475">
                  <c:v>Jul</c:v>
                </c:pt>
                <c:pt idx="476">
                  <c:v>Nov</c:v>
                </c:pt>
                <c:pt idx="477">
                  <c:v>Dec</c:v>
                </c:pt>
                <c:pt idx="478">
                  <c:v>Sep</c:v>
                </c:pt>
                <c:pt idx="479">
                  <c:v>Aug</c:v>
                </c:pt>
                <c:pt idx="480">
                  <c:v>Sep</c:v>
                </c:pt>
                <c:pt idx="481">
                  <c:v>Aug</c:v>
                </c:pt>
                <c:pt idx="482">
                  <c:v>Dec</c:v>
                </c:pt>
                <c:pt idx="483">
                  <c:v>Jul</c:v>
                </c:pt>
                <c:pt idx="484">
                  <c:v>Oct</c:v>
                </c:pt>
                <c:pt idx="485">
                  <c:v>Oct</c:v>
                </c:pt>
                <c:pt idx="486">
                  <c:v>Jul</c:v>
                </c:pt>
                <c:pt idx="487">
                  <c:v>Jul</c:v>
                </c:pt>
                <c:pt idx="488">
                  <c:v>Sep</c:v>
                </c:pt>
                <c:pt idx="489">
                  <c:v>Sep</c:v>
                </c:pt>
                <c:pt idx="490">
                  <c:v>Aug</c:v>
                </c:pt>
                <c:pt idx="491">
                  <c:v>Oct</c:v>
                </c:pt>
                <c:pt idx="492">
                  <c:v>Jun</c:v>
                </c:pt>
                <c:pt idx="493">
                  <c:v>Jul</c:v>
                </c:pt>
                <c:pt idx="494">
                  <c:v>Oct</c:v>
                </c:pt>
                <c:pt idx="495">
                  <c:v>Jul</c:v>
                </c:pt>
                <c:pt idx="496">
                  <c:v>Aug</c:v>
                </c:pt>
                <c:pt idx="497">
                  <c:v>Oct</c:v>
                </c:pt>
                <c:pt idx="498">
                  <c:v>Oct</c:v>
                </c:pt>
                <c:pt idx="499">
                  <c:v>Oct</c:v>
                </c:pt>
                <c:pt idx="500">
                  <c:v>Jun</c:v>
                </c:pt>
                <c:pt idx="501">
                  <c:v>Aug</c:v>
                </c:pt>
                <c:pt idx="502">
                  <c:v>Aug</c:v>
                </c:pt>
                <c:pt idx="503">
                  <c:v>Sep</c:v>
                </c:pt>
                <c:pt idx="504">
                  <c:v>Jul</c:v>
                </c:pt>
                <c:pt idx="505">
                  <c:v>Sep</c:v>
                </c:pt>
                <c:pt idx="506">
                  <c:v>Aug</c:v>
                </c:pt>
                <c:pt idx="507">
                  <c:v>Nov</c:v>
                </c:pt>
                <c:pt idx="508">
                  <c:v>Nov</c:v>
                </c:pt>
                <c:pt idx="509">
                  <c:v>Dec</c:v>
                </c:pt>
                <c:pt idx="510">
                  <c:v>Sep</c:v>
                </c:pt>
                <c:pt idx="511">
                  <c:v>Jun</c:v>
                </c:pt>
                <c:pt idx="512">
                  <c:v>Aug</c:v>
                </c:pt>
                <c:pt idx="513">
                  <c:v>Nov</c:v>
                </c:pt>
                <c:pt idx="514">
                  <c:v>Jul</c:v>
                </c:pt>
                <c:pt idx="515">
                  <c:v>Dec</c:v>
                </c:pt>
                <c:pt idx="516">
                  <c:v>Sep</c:v>
                </c:pt>
                <c:pt idx="517">
                  <c:v>Jul</c:v>
                </c:pt>
                <c:pt idx="518">
                  <c:v>Sep</c:v>
                </c:pt>
                <c:pt idx="519">
                  <c:v>Jun</c:v>
                </c:pt>
                <c:pt idx="520">
                  <c:v>Dec</c:v>
                </c:pt>
                <c:pt idx="521">
                  <c:v>Oct</c:v>
                </c:pt>
                <c:pt idx="522">
                  <c:v>Nov</c:v>
                </c:pt>
                <c:pt idx="523">
                  <c:v>Aug</c:v>
                </c:pt>
                <c:pt idx="524">
                  <c:v>Oct</c:v>
                </c:pt>
                <c:pt idx="525">
                  <c:v>Aug</c:v>
                </c:pt>
                <c:pt idx="526">
                  <c:v>Sep</c:v>
                </c:pt>
                <c:pt idx="527">
                  <c:v>Dec</c:v>
                </c:pt>
                <c:pt idx="528">
                  <c:v>Jul</c:v>
                </c:pt>
                <c:pt idx="529">
                  <c:v>Dec</c:v>
                </c:pt>
                <c:pt idx="530">
                  <c:v>Oct</c:v>
                </c:pt>
                <c:pt idx="531">
                  <c:v>Nov</c:v>
                </c:pt>
                <c:pt idx="532">
                  <c:v>Nov</c:v>
                </c:pt>
                <c:pt idx="533">
                  <c:v>Dec</c:v>
                </c:pt>
                <c:pt idx="534">
                  <c:v>Aug</c:v>
                </c:pt>
                <c:pt idx="535">
                  <c:v>Oct</c:v>
                </c:pt>
                <c:pt idx="536">
                  <c:v>Sep</c:v>
                </c:pt>
                <c:pt idx="537">
                  <c:v>Aug</c:v>
                </c:pt>
                <c:pt idx="538">
                  <c:v>Sep</c:v>
                </c:pt>
                <c:pt idx="539">
                  <c:v>Dec</c:v>
                </c:pt>
                <c:pt idx="540">
                  <c:v>Jul</c:v>
                </c:pt>
                <c:pt idx="541">
                  <c:v>Dec</c:v>
                </c:pt>
                <c:pt idx="542">
                  <c:v>Aug</c:v>
                </c:pt>
                <c:pt idx="543">
                  <c:v>Sep</c:v>
                </c:pt>
                <c:pt idx="544">
                  <c:v>Jun</c:v>
                </c:pt>
                <c:pt idx="545">
                  <c:v>Jul</c:v>
                </c:pt>
                <c:pt idx="546">
                  <c:v>Jul</c:v>
                </c:pt>
                <c:pt idx="547">
                  <c:v>Oct</c:v>
                </c:pt>
                <c:pt idx="548">
                  <c:v>Oct</c:v>
                </c:pt>
                <c:pt idx="549">
                  <c:v>Jun</c:v>
                </c:pt>
                <c:pt idx="550">
                  <c:v>Sep</c:v>
                </c:pt>
                <c:pt idx="551">
                  <c:v>Oct</c:v>
                </c:pt>
                <c:pt idx="552">
                  <c:v>Dec</c:v>
                </c:pt>
                <c:pt idx="553">
                  <c:v>Nov</c:v>
                </c:pt>
                <c:pt idx="554">
                  <c:v>Aug</c:v>
                </c:pt>
                <c:pt idx="555">
                  <c:v>Dec</c:v>
                </c:pt>
                <c:pt idx="556">
                  <c:v>Dec</c:v>
                </c:pt>
                <c:pt idx="557">
                  <c:v>Oct</c:v>
                </c:pt>
                <c:pt idx="558">
                  <c:v>Jun</c:v>
                </c:pt>
                <c:pt idx="559">
                  <c:v>Jul</c:v>
                </c:pt>
                <c:pt idx="560">
                  <c:v>Jul</c:v>
                </c:pt>
                <c:pt idx="561">
                  <c:v>Oct</c:v>
                </c:pt>
                <c:pt idx="562">
                  <c:v>Jul</c:v>
                </c:pt>
                <c:pt idx="563">
                  <c:v>Aug</c:v>
                </c:pt>
                <c:pt idx="564">
                  <c:v>Nov</c:v>
                </c:pt>
                <c:pt idx="565">
                  <c:v>Jul</c:v>
                </c:pt>
                <c:pt idx="566">
                  <c:v>Jun</c:v>
                </c:pt>
                <c:pt idx="567">
                  <c:v>Dec</c:v>
                </c:pt>
                <c:pt idx="568">
                  <c:v>Jun</c:v>
                </c:pt>
                <c:pt idx="569">
                  <c:v>Nov</c:v>
                </c:pt>
                <c:pt idx="570">
                  <c:v>Oct</c:v>
                </c:pt>
                <c:pt idx="571">
                  <c:v>Nov</c:v>
                </c:pt>
                <c:pt idx="572">
                  <c:v>Jul</c:v>
                </c:pt>
                <c:pt idx="573">
                  <c:v>Aug</c:v>
                </c:pt>
                <c:pt idx="574">
                  <c:v>Oct</c:v>
                </c:pt>
                <c:pt idx="575">
                  <c:v>Aug</c:v>
                </c:pt>
                <c:pt idx="576">
                  <c:v>Jun</c:v>
                </c:pt>
                <c:pt idx="577">
                  <c:v>Sep</c:v>
                </c:pt>
                <c:pt idx="578">
                  <c:v>Jun</c:v>
                </c:pt>
                <c:pt idx="579">
                  <c:v>Jun</c:v>
                </c:pt>
                <c:pt idx="580">
                  <c:v>Dec</c:v>
                </c:pt>
                <c:pt idx="581">
                  <c:v>Jun</c:v>
                </c:pt>
                <c:pt idx="582">
                  <c:v>Aug</c:v>
                </c:pt>
                <c:pt idx="583">
                  <c:v>Jul</c:v>
                </c:pt>
                <c:pt idx="584">
                  <c:v>Aug</c:v>
                </c:pt>
                <c:pt idx="585">
                  <c:v>Oct</c:v>
                </c:pt>
                <c:pt idx="586">
                  <c:v>Sep</c:v>
                </c:pt>
                <c:pt idx="587">
                  <c:v>Aug</c:v>
                </c:pt>
                <c:pt idx="588">
                  <c:v>Oct</c:v>
                </c:pt>
                <c:pt idx="589">
                  <c:v>Jul</c:v>
                </c:pt>
                <c:pt idx="590">
                  <c:v>Sep</c:v>
                </c:pt>
                <c:pt idx="591">
                  <c:v>Aug</c:v>
                </c:pt>
                <c:pt idx="592">
                  <c:v>Nov</c:v>
                </c:pt>
                <c:pt idx="593">
                  <c:v>Sep</c:v>
                </c:pt>
                <c:pt idx="594">
                  <c:v>Jul</c:v>
                </c:pt>
                <c:pt idx="595">
                  <c:v>Jul</c:v>
                </c:pt>
                <c:pt idx="596">
                  <c:v>Jun</c:v>
                </c:pt>
                <c:pt idx="597">
                  <c:v>Jun</c:v>
                </c:pt>
                <c:pt idx="598">
                  <c:v>Dec</c:v>
                </c:pt>
                <c:pt idx="599">
                  <c:v>Oct</c:v>
                </c:pt>
                <c:pt idx="600">
                  <c:v>Dec</c:v>
                </c:pt>
                <c:pt idx="601">
                  <c:v>Sep</c:v>
                </c:pt>
                <c:pt idx="602">
                  <c:v>Dec</c:v>
                </c:pt>
                <c:pt idx="603">
                  <c:v>Aug</c:v>
                </c:pt>
                <c:pt idx="604">
                  <c:v>Aug</c:v>
                </c:pt>
                <c:pt idx="605">
                  <c:v>Jul</c:v>
                </c:pt>
                <c:pt idx="606">
                  <c:v>Sep</c:v>
                </c:pt>
                <c:pt idx="607">
                  <c:v>Aug</c:v>
                </c:pt>
                <c:pt idx="608">
                  <c:v>Aug</c:v>
                </c:pt>
                <c:pt idx="609">
                  <c:v>Sep</c:v>
                </c:pt>
                <c:pt idx="610">
                  <c:v>Jul</c:v>
                </c:pt>
                <c:pt idx="611">
                  <c:v>Dec</c:v>
                </c:pt>
                <c:pt idx="612">
                  <c:v>Oct</c:v>
                </c:pt>
                <c:pt idx="613">
                  <c:v>Aug</c:v>
                </c:pt>
                <c:pt idx="614">
                  <c:v>Aug</c:v>
                </c:pt>
                <c:pt idx="615">
                  <c:v>Jun</c:v>
                </c:pt>
                <c:pt idx="616">
                  <c:v>Oct</c:v>
                </c:pt>
                <c:pt idx="617">
                  <c:v>Sep</c:v>
                </c:pt>
                <c:pt idx="618">
                  <c:v>Dec</c:v>
                </c:pt>
                <c:pt idx="619">
                  <c:v>Sep</c:v>
                </c:pt>
                <c:pt idx="620">
                  <c:v>Jul</c:v>
                </c:pt>
                <c:pt idx="621">
                  <c:v>Oct</c:v>
                </c:pt>
                <c:pt idx="622">
                  <c:v>Dec</c:v>
                </c:pt>
                <c:pt idx="623">
                  <c:v>Nov</c:v>
                </c:pt>
                <c:pt idx="624">
                  <c:v>Jun</c:v>
                </c:pt>
                <c:pt idx="625">
                  <c:v>Oct</c:v>
                </c:pt>
                <c:pt idx="626">
                  <c:v>Aug</c:v>
                </c:pt>
                <c:pt idx="627">
                  <c:v>Sep</c:v>
                </c:pt>
                <c:pt idx="628">
                  <c:v>Jun</c:v>
                </c:pt>
                <c:pt idx="629">
                  <c:v>Dec</c:v>
                </c:pt>
                <c:pt idx="630">
                  <c:v>Jun</c:v>
                </c:pt>
                <c:pt idx="631">
                  <c:v>Oct</c:v>
                </c:pt>
                <c:pt idx="632">
                  <c:v>Jul</c:v>
                </c:pt>
                <c:pt idx="633">
                  <c:v>Oct</c:v>
                </c:pt>
                <c:pt idx="634">
                  <c:v>Jun</c:v>
                </c:pt>
                <c:pt idx="635">
                  <c:v>Jul</c:v>
                </c:pt>
                <c:pt idx="636">
                  <c:v>Jul</c:v>
                </c:pt>
                <c:pt idx="637">
                  <c:v>Oct</c:v>
                </c:pt>
                <c:pt idx="638">
                  <c:v>Sep</c:v>
                </c:pt>
                <c:pt idx="639">
                  <c:v>Sep</c:v>
                </c:pt>
                <c:pt idx="640">
                  <c:v>Jul</c:v>
                </c:pt>
                <c:pt idx="641">
                  <c:v>Dec</c:v>
                </c:pt>
                <c:pt idx="642">
                  <c:v>Jul</c:v>
                </c:pt>
                <c:pt idx="643">
                  <c:v>Dec</c:v>
                </c:pt>
                <c:pt idx="644">
                  <c:v>Sep</c:v>
                </c:pt>
                <c:pt idx="645">
                  <c:v>Jul</c:v>
                </c:pt>
                <c:pt idx="646">
                  <c:v>Nov</c:v>
                </c:pt>
                <c:pt idx="647">
                  <c:v>Jun</c:v>
                </c:pt>
                <c:pt idx="648">
                  <c:v>Dec</c:v>
                </c:pt>
                <c:pt idx="649">
                  <c:v>Jun</c:v>
                </c:pt>
                <c:pt idx="650">
                  <c:v>Oct</c:v>
                </c:pt>
                <c:pt idx="651">
                  <c:v>Nov</c:v>
                </c:pt>
                <c:pt idx="652">
                  <c:v>Sep</c:v>
                </c:pt>
                <c:pt idx="653">
                  <c:v>Nov</c:v>
                </c:pt>
                <c:pt idx="654">
                  <c:v>Oct</c:v>
                </c:pt>
                <c:pt idx="655">
                  <c:v>Jun</c:v>
                </c:pt>
                <c:pt idx="656">
                  <c:v>Aug</c:v>
                </c:pt>
                <c:pt idx="657">
                  <c:v>Sep</c:v>
                </c:pt>
                <c:pt idx="658">
                  <c:v>Nov</c:v>
                </c:pt>
                <c:pt idx="659">
                  <c:v>Aug</c:v>
                </c:pt>
                <c:pt idx="660">
                  <c:v>Aug</c:v>
                </c:pt>
                <c:pt idx="661">
                  <c:v>Jul</c:v>
                </c:pt>
                <c:pt idx="662">
                  <c:v>Nov</c:v>
                </c:pt>
                <c:pt idx="663">
                  <c:v>Nov</c:v>
                </c:pt>
                <c:pt idx="664">
                  <c:v>Jul</c:v>
                </c:pt>
                <c:pt idx="665">
                  <c:v>Oct</c:v>
                </c:pt>
                <c:pt idx="666">
                  <c:v>Nov</c:v>
                </c:pt>
                <c:pt idx="667">
                  <c:v>Jun</c:v>
                </c:pt>
                <c:pt idx="668">
                  <c:v>Oct</c:v>
                </c:pt>
                <c:pt idx="669">
                  <c:v>Dec</c:v>
                </c:pt>
                <c:pt idx="670">
                  <c:v>Jul</c:v>
                </c:pt>
                <c:pt idx="671">
                  <c:v>Jul</c:v>
                </c:pt>
                <c:pt idx="672">
                  <c:v>Sep</c:v>
                </c:pt>
                <c:pt idx="673">
                  <c:v>Sep</c:v>
                </c:pt>
                <c:pt idx="674">
                  <c:v>Jul</c:v>
                </c:pt>
                <c:pt idx="675">
                  <c:v>Oct</c:v>
                </c:pt>
                <c:pt idx="676">
                  <c:v>Nov</c:v>
                </c:pt>
                <c:pt idx="677">
                  <c:v>Sep</c:v>
                </c:pt>
                <c:pt idx="678">
                  <c:v>Aug</c:v>
                </c:pt>
                <c:pt idx="679">
                  <c:v>Nov</c:v>
                </c:pt>
                <c:pt idx="680">
                  <c:v>Jul</c:v>
                </c:pt>
                <c:pt idx="681">
                  <c:v>Oct</c:v>
                </c:pt>
                <c:pt idx="682">
                  <c:v>Dec</c:v>
                </c:pt>
                <c:pt idx="683">
                  <c:v>Sep</c:v>
                </c:pt>
                <c:pt idx="684">
                  <c:v>Jul</c:v>
                </c:pt>
                <c:pt idx="685">
                  <c:v>Jul</c:v>
                </c:pt>
                <c:pt idx="686">
                  <c:v>Oct</c:v>
                </c:pt>
                <c:pt idx="687">
                  <c:v>Nov</c:v>
                </c:pt>
                <c:pt idx="688">
                  <c:v>Nov</c:v>
                </c:pt>
                <c:pt idx="689">
                  <c:v>Nov</c:v>
                </c:pt>
                <c:pt idx="690">
                  <c:v>Aug</c:v>
                </c:pt>
                <c:pt idx="691">
                  <c:v>Jun</c:v>
                </c:pt>
                <c:pt idx="692">
                  <c:v>Nov</c:v>
                </c:pt>
                <c:pt idx="693">
                  <c:v>Aug</c:v>
                </c:pt>
                <c:pt idx="694">
                  <c:v>Aug</c:v>
                </c:pt>
                <c:pt idx="695">
                  <c:v>Sep</c:v>
                </c:pt>
                <c:pt idx="696">
                  <c:v>Jul</c:v>
                </c:pt>
                <c:pt idx="697">
                  <c:v>Sep</c:v>
                </c:pt>
                <c:pt idx="698">
                  <c:v>Jun</c:v>
                </c:pt>
                <c:pt idx="699">
                  <c:v>Jul</c:v>
                </c:pt>
                <c:pt idx="700">
                  <c:v>Nov</c:v>
                </c:pt>
                <c:pt idx="701">
                  <c:v>Oct</c:v>
                </c:pt>
                <c:pt idx="702">
                  <c:v>Dec</c:v>
                </c:pt>
                <c:pt idx="703">
                  <c:v>Sep</c:v>
                </c:pt>
                <c:pt idx="704">
                  <c:v>Jul</c:v>
                </c:pt>
                <c:pt idx="705">
                  <c:v>Oct</c:v>
                </c:pt>
                <c:pt idx="706">
                  <c:v>Dec</c:v>
                </c:pt>
                <c:pt idx="707">
                  <c:v>Sep</c:v>
                </c:pt>
                <c:pt idx="708">
                  <c:v>Jul</c:v>
                </c:pt>
                <c:pt idx="709">
                  <c:v>Dec</c:v>
                </c:pt>
                <c:pt idx="710">
                  <c:v>Nov</c:v>
                </c:pt>
                <c:pt idx="711">
                  <c:v>Oct</c:v>
                </c:pt>
                <c:pt idx="712">
                  <c:v>Sep</c:v>
                </c:pt>
                <c:pt idx="713">
                  <c:v>Sep</c:v>
                </c:pt>
                <c:pt idx="714">
                  <c:v>Nov</c:v>
                </c:pt>
                <c:pt idx="715">
                  <c:v>Dec</c:v>
                </c:pt>
                <c:pt idx="716">
                  <c:v>Jul</c:v>
                </c:pt>
                <c:pt idx="717">
                  <c:v>Jul</c:v>
                </c:pt>
                <c:pt idx="718">
                  <c:v>Jun</c:v>
                </c:pt>
                <c:pt idx="719">
                  <c:v>Sep</c:v>
                </c:pt>
                <c:pt idx="720">
                  <c:v>Sep</c:v>
                </c:pt>
                <c:pt idx="721">
                  <c:v>Nov</c:v>
                </c:pt>
                <c:pt idx="722">
                  <c:v>Jul</c:v>
                </c:pt>
                <c:pt idx="723">
                  <c:v>Jul</c:v>
                </c:pt>
                <c:pt idx="724">
                  <c:v>Dec</c:v>
                </c:pt>
                <c:pt idx="725">
                  <c:v>Sep</c:v>
                </c:pt>
                <c:pt idx="726">
                  <c:v>Jul</c:v>
                </c:pt>
                <c:pt idx="727">
                  <c:v>Aug</c:v>
                </c:pt>
                <c:pt idx="728">
                  <c:v>Jun</c:v>
                </c:pt>
                <c:pt idx="729">
                  <c:v>Jul</c:v>
                </c:pt>
                <c:pt idx="730">
                  <c:v>Jul</c:v>
                </c:pt>
                <c:pt idx="731">
                  <c:v>Dec</c:v>
                </c:pt>
                <c:pt idx="732">
                  <c:v>Sep</c:v>
                </c:pt>
                <c:pt idx="733">
                  <c:v>Oct</c:v>
                </c:pt>
                <c:pt idx="734">
                  <c:v>Dec</c:v>
                </c:pt>
                <c:pt idx="735">
                  <c:v>Jul</c:v>
                </c:pt>
                <c:pt idx="736">
                  <c:v>Jun</c:v>
                </c:pt>
                <c:pt idx="737">
                  <c:v>Dec</c:v>
                </c:pt>
                <c:pt idx="738">
                  <c:v>Nov</c:v>
                </c:pt>
                <c:pt idx="739">
                  <c:v>Dec</c:v>
                </c:pt>
                <c:pt idx="740">
                  <c:v>Nov</c:v>
                </c:pt>
                <c:pt idx="741">
                  <c:v>Aug</c:v>
                </c:pt>
                <c:pt idx="742">
                  <c:v>Jul</c:v>
                </c:pt>
                <c:pt idx="743">
                  <c:v>Oct</c:v>
                </c:pt>
                <c:pt idx="744">
                  <c:v>Aug</c:v>
                </c:pt>
                <c:pt idx="745">
                  <c:v>Aug</c:v>
                </c:pt>
                <c:pt idx="746">
                  <c:v>Nov</c:v>
                </c:pt>
                <c:pt idx="747">
                  <c:v>Sep</c:v>
                </c:pt>
                <c:pt idx="748">
                  <c:v>Aug</c:v>
                </c:pt>
                <c:pt idx="749">
                  <c:v>Jul</c:v>
                </c:pt>
                <c:pt idx="750">
                  <c:v>Dec</c:v>
                </c:pt>
                <c:pt idx="751">
                  <c:v>Jul</c:v>
                </c:pt>
                <c:pt idx="752">
                  <c:v>Nov</c:v>
                </c:pt>
                <c:pt idx="753">
                  <c:v>Sep</c:v>
                </c:pt>
                <c:pt idx="754">
                  <c:v>Aug</c:v>
                </c:pt>
                <c:pt idx="755">
                  <c:v>Jul</c:v>
                </c:pt>
                <c:pt idx="756">
                  <c:v>Jul</c:v>
                </c:pt>
                <c:pt idx="757">
                  <c:v>Oct</c:v>
                </c:pt>
                <c:pt idx="758">
                  <c:v>Aug</c:v>
                </c:pt>
                <c:pt idx="759">
                  <c:v>Aug</c:v>
                </c:pt>
                <c:pt idx="760">
                  <c:v>Jul</c:v>
                </c:pt>
                <c:pt idx="761">
                  <c:v>Jul</c:v>
                </c:pt>
                <c:pt idx="762">
                  <c:v>Aug</c:v>
                </c:pt>
                <c:pt idx="763">
                  <c:v>Dec</c:v>
                </c:pt>
                <c:pt idx="764">
                  <c:v>Jul</c:v>
                </c:pt>
                <c:pt idx="765">
                  <c:v>Aug</c:v>
                </c:pt>
                <c:pt idx="766">
                  <c:v>Jun</c:v>
                </c:pt>
                <c:pt idx="767">
                  <c:v>Nov</c:v>
                </c:pt>
                <c:pt idx="768">
                  <c:v>Nov</c:v>
                </c:pt>
                <c:pt idx="769">
                  <c:v>Jun</c:v>
                </c:pt>
                <c:pt idx="770">
                  <c:v>Jul</c:v>
                </c:pt>
                <c:pt idx="771">
                  <c:v>Dec</c:v>
                </c:pt>
                <c:pt idx="772">
                  <c:v>Dec</c:v>
                </c:pt>
                <c:pt idx="773">
                  <c:v>Nov</c:v>
                </c:pt>
                <c:pt idx="774">
                  <c:v>Dec</c:v>
                </c:pt>
                <c:pt idx="775">
                  <c:v>Jun</c:v>
                </c:pt>
                <c:pt idx="776">
                  <c:v>Sep</c:v>
                </c:pt>
                <c:pt idx="777">
                  <c:v>Sep</c:v>
                </c:pt>
                <c:pt idx="778">
                  <c:v>Oct</c:v>
                </c:pt>
                <c:pt idx="779">
                  <c:v>Nov</c:v>
                </c:pt>
                <c:pt idx="780">
                  <c:v>Aug</c:v>
                </c:pt>
                <c:pt idx="781">
                  <c:v>Jul</c:v>
                </c:pt>
                <c:pt idx="782">
                  <c:v>Oct</c:v>
                </c:pt>
                <c:pt idx="783">
                  <c:v>Nov</c:v>
                </c:pt>
                <c:pt idx="784">
                  <c:v>Nov</c:v>
                </c:pt>
                <c:pt idx="785">
                  <c:v>Dec</c:v>
                </c:pt>
                <c:pt idx="786">
                  <c:v>Oct</c:v>
                </c:pt>
                <c:pt idx="787">
                  <c:v>Aug</c:v>
                </c:pt>
                <c:pt idx="788">
                  <c:v>Dec</c:v>
                </c:pt>
                <c:pt idx="789">
                  <c:v>Dec</c:v>
                </c:pt>
                <c:pt idx="790">
                  <c:v>Sep</c:v>
                </c:pt>
                <c:pt idx="791">
                  <c:v>Aug</c:v>
                </c:pt>
                <c:pt idx="792">
                  <c:v>Sep</c:v>
                </c:pt>
                <c:pt idx="793">
                  <c:v>Aug</c:v>
                </c:pt>
                <c:pt idx="794">
                  <c:v>Aug</c:v>
                </c:pt>
                <c:pt idx="795">
                  <c:v>Oct</c:v>
                </c:pt>
                <c:pt idx="796">
                  <c:v>Jul</c:v>
                </c:pt>
                <c:pt idx="797">
                  <c:v>Nov</c:v>
                </c:pt>
                <c:pt idx="798">
                  <c:v>Oct</c:v>
                </c:pt>
                <c:pt idx="799">
                  <c:v>Aug</c:v>
                </c:pt>
                <c:pt idx="800">
                  <c:v>Sep</c:v>
                </c:pt>
                <c:pt idx="801">
                  <c:v>Nov</c:v>
                </c:pt>
                <c:pt idx="802">
                  <c:v>Nov</c:v>
                </c:pt>
                <c:pt idx="803">
                  <c:v>Sep</c:v>
                </c:pt>
                <c:pt idx="804">
                  <c:v>Jul</c:v>
                </c:pt>
                <c:pt idx="805">
                  <c:v>Sep</c:v>
                </c:pt>
                <c:pt idx="806">
                  <c:v>Dec</c:v>
                </c:pt>
                <c:pt idx="807">
                  <c:v>Jun</c:v>
                </c:pt>
                <c:pt idx="808">
                  <c:v>Oct</c:v>
                </c:pt>
                <c:pt idx="809">
                  <c:v>Nov</c:v>
                </c:pt>
                <c:pt idx="810">
                  <c:v>Nov</c:v>
                </c:pt>
                <c:pt idx="811">
                  <c:v>Sep</c:v>
                </c:pt>
                <c:pt idx="812">
                  <c:v>Jun</c:v>
                </c:pt>
                <c:pt idx="813">
                  <c:v>Nov</c:v>
                </c:pt>
                <c:pt idx="814">
                  <c:v>Aug</c:v>
                </c:pt>
                <c:pt idx="815">
                  <c:v>Dec</c:v>
                </c:pt>
                <c:pt idx="816">
                  <c:v>Aug</c:v>
                </c:pt>
                <c:pt idx="817">
                  <c:v>Sep</c:v>
                </c:pt>
                <c:pt idx="818">
                  <c:v>Aug</c:v>
                </c:pt>
                <c:pt idx="819">
                  <c:v>Jul</c:v>
                </c:pt>
                <c:pt idx="820">
                  <c:v>Aug</c:v>
                </c:pt>
                <c:pt idx="821">
                  <c:v>Sep</c:v>
                </c:pt>
                <c:pt idx="822">
                  <c:v>Sep</c:v>
                </c:pt>
                <c:pt idx="823">
                  <c:v>Sep</c:v>
                </c:pt>
                <c:pt idx="824">
                  <c:v>Nov</c:v>
                </c:pt>
                <c:pt idx="825">
                  <c:v>Sep</c:v>
                </c:pt>
                <c:pt idx="826">
                  <c:v>Jul</c:v>
                </c:pt>
                <c:pt idx="827">
                  <c:v>Jul</c:v>
                </c:pt>
                <c:pt idx="828">
                  <c:v>Oct</c:v>
                </c:pt>
                <c:pt idx="829">
                  <c:v>Dec</c:v>
                </c:pt>
                <c:pt idx="830">
                  <c:v>Oct</c:v>
                </c:pt>
                <c:pt idx="831">
                  <c:v>Sep</c:v>
                </c:pt>
                <c:pt idx="832">
                  <c:v>Oct</c:v>
                </c:pt>
                <c:pt idx="833">
                  <c:v>Sep</c:v>
                </c:pt>
                <c:pt idx="834">
                  <c:v>Jul</c:v>
                </c:pt>
                <c:pt idx="835">
                  <c:v>Jul</c:v>
                </c:pt>
                <c:pt idx="836">
                  <c:v>Nov</c:v>
                </c:pt>
                <c:pt idx="837">
                  <c:v>Jul</c:v>
                </c:pt>
                <c:pt idx="838">
                  <c:v>Sep</c:v>
                </c:pt>
                <c:pt idx="839">
                  <c:v>Aug</c:v>
                </c:pt>
                <c:pt idx="840">
                  <c:v>Sep</c:v>
                </c:pt>
                <c:pt idx="841">
                  <c:v>Jul</c:v>
                </c:pt>
                <c:pt idx="842">
                  <c:v>Dec</c:v>
                </c:pt>
                <c:pt idx="843">
                  <c:v>Sep</c:v>
                </c:pt>
                <c:pt idx="844">
                  <c:v>Jul</c:v>
                </c:pt>
                <c:pt idx="845">
                  <c:v>Nov</c:v>
                </c:pt>
                <c:pt idx="846">
                  <c:v>Oct</c:v>
                </c:pt>
                <c:pt idx="847">
                  <c:v>Dec</c:v>
                </c:pt>
                <c:pt idx="848">
                  <c:v>Aug</c:v>
                </c:pt>
                <c:pt idx="849">
                  <c:v>Nov</c:v>
                </c:pt>
                <c:pt idx="850">
                  <c:v>Aug</c:v>
                </c:pt>
                <c:pt idx="851">
                  <c:v>Jun</c:v>
                </c:pt>
                <c:pt idx="852">
                  <c:v>Nov</c:v>
                </c:pt>
                <c:pt idx="853">
                  <c:v>Nov</c:v>
                </c:pt>
                <c:pt idx="854">
                  <c:v>Nov</c:v>
                </c:pt>
                <c:pt idx="855">
                  <c:v>Oct</c:v>
                </c:pt>
                <c:pt idx="856">
                  <c:v>Jul</c:v>
                </c:pt>
                <c:pt idx="857">
                  <c:v>Dec</c:v>
                </c:pt>
                <c:pt idx="858">
                  <c:v>Sep</c:v>
                </c:pt>
                <c:pt idx="859">
                  <c:v>Nov</c:v>
                </c:pt>
                <c:pt idx="860">
                  <c:v>Nov</c:v>
                </c:pt>
                <c:pt idx="861">
                  <c:v>Aug</c:v>
                </c:pt>
                <c:pt idx="862">
                  <c:v>Aug</c:v>
                </c:pt>
                <c:pt idx="863">
                  <c:v>Jul</c:v>
                </c:pt>
                <c:pt idx="864">
                  <c:v>Aug</c:v>
                </c:pt>
                <c:pt idx="865">
                  <c:v>Dec</c:v>
                </c:pt>
                <c:pt idx="866">
                  <c:v>Sep</c:v>
                </c:pt>
                <c:pt idx="867">
                  <c:v>Dec</c:v>
                </c:pt>
                <c:pt idx="868">
                  <c:v>Sep</c:v>
                </c:pt>
                <c:pt idx="869">
                  <c:v>Aug</c:v>
                </c:pt>
                <c:pt idx="870">
                  <c:v>Aug</c:v>
                </c:pt>
                <c:pt idx="871">
                  <c:v>Oct</c:v>
                </c:pt>
                <c:pt idx="872">
                  <c:v>Oct</c:v>
                </c:pt>
                <c:pt idx="873">
                  <c:v>Nov</c:v>
                </c:pt>
                <c:pt idx="874">
                  <c:v>Aug</c:v>
                </c:pt>
                <c:pt idx="875">
                  <c:v>Dec</c:v>
                </c:pt>
                <c:pt idx="876">
                  <c:v>Dec</c:v>
                </c:pt>
                <c:pt idx="877">
                  <c:v>Aug</c:v>
                </c:pt>
                <c:pt idx="878">
                  <c:v>Nov</c:v>
                </c:pt>
                <c:pt idx="879">
                  <c:v>Jun</c:v>
                </c:pt>
                <c:pt idx="880">
                  <c:v>Jul</c:v>
                </c:pt>
                <c:pt idx="881">
                  <c:v>Jul</c:v>
                </c:pt>
                <c:pt idx="882">
                  <c:v>Oct</c:v>
                </c:pt>
                <c:pt idx="883">
                  <c:v>Jul</c:v>
                </c:pt>
                <c:pt idx="884">
                  <c:v>Jun</c:v>
                </c:pt>
                <c:pt idx="885">
                  <c:v>Jul</c:v>
                </c:pt>
                <c:pt idx="886">
                  <c:v>Jul</c:v>
                </c:pt>
                <c:pt idx="887">
                  <c:v>Aug</c:v>
                </c:pt>
                <c:pt idx="888">
                  <c:v>Aug</c:v>
                </c:pt>
                <c:pt idx="889">
                  <c:v>Oct</c:v>
                </c:pt>
                <c:pt idx="890">
                  <c:v>Sep</c:v>
                </c:pt>
                <c:pt idx="891">
                  <c:v>Nov</c:v>
                </c:pt>
                <c:pt idx="892">
                  <c:v>Sep</c:v>
                </c:pt>
                <c:pt idx="893">
                  <c:v>Nov</c:v>
                </c:pt>
                <c:pt idx="894">
                  <c:v>Jun</c:v>
                </c:pt>
                <c:pt idx="895">
                  <c:v>Jul</c:v>
                </c:pt>
                <c:pt idx="896">
                  <c:v>Oct</c:v>
                </c:pt>
                <c:pt idx="897">
                  <c:v>Dec</c:v>
                </c:pt>
                <c:pt idx="898">
                  <c:v>Jun</c:v>
                </c:pt>
                <c:pt idx="899">
                  <c:v>Sep</c:v>
                </c:pt>
                <c:pt idx="900">
                  <c:v>Sep</c:v>
                </c:pt>
                <c:pt idx="901">
                  <c:v>Nov</c:v>
                </c:pt>
                <c:pt idx="902">
                  <c:v>Oct</c:v>
                </c:pt>
                <c:pt idx="903">
                  <c:v>Oct</c:v>
                </c:pt>
                <c:pt idx="904">
                  <c:v>Jun</c:v>
                </c:pt>
                <c:pt idx="905">
                  <c:v>Oct</c:v>
                </c:pt>
                <c:pt idx="906">
                  <c:v>Dec</c:v>
                </c:pt>
                <c:pt idx="907">
                  <c:v>Jul</c:v>
                </c:pt>
                <c:pt idx="908">
                  <c:v>Dec</c:v>
                </c:pt>
                <c:pt idx="909">
                  <c:v>Sep</c:v>
                </c:pt>
                <c:pt idx="910">
                  <c:v>Nov</c:v>
                </c:pt>
                <c:pt idx="911">
                  <c:v>Dec</c:v>
                </c:pt>
                <c:pt idx="912">
                  <c:v>Oct</c:v>
                </c:pt>
                <c:pt idx="913">
                  <c:v>Aug</c:v>
                </c:pt>
                <c:pt idx="914">
                  <c:v>Dec</c:v>
                </c:pt>
                <c:pt idx="915">
                  <c:v>Nov</c:v>
                </c:pt>
                <c:pt idx="916">
                  <c:v>Jun</c:v>
                </c:pt>
                <c:pt idx="917">
                  <c:v>Oct</c:v>
                </c:pt>
                <c:pt idx="918">
                  <c:v>Jul</c:v>
                </c:pt>
                <c:pt idx="919">
                  <c:v>Aug</c:v>
                </c:pt>
                <c:pt idx="920">
                  <c:v>Jul</c:v>
                </c:pt>
                <c:pt idx="921">
                  <c:v>Sep</c:v>
                </c:pt>
                <c:pt idx="922">
                  <c:v>Jun</c:v>
                </c:pt>
                <c:pt idx="923">
                  <c:v>Nov</c:v>
                </c:pt>
                <c:pt idx="924">
                  <c:v>Jul</c:v>
                </c:pt>
                <c:pt idx="925">
                  <c:v>Sep</c:v>
                </c:pt>
                <c:pt idx="926">
                  <c:v>Sep</c:v>
                </c:pt>
                <c:pt idx="927">
                  <c:v>Jun</c:v>
                </c:pt>
                <c:pt idx="928">
                  <c:v>Oct</c:v>
                </c:pt>
                <c:pt idx="929">
                  <c:v>Nov</c:v>
                </c:pt>
                <c:pt idx="930">
                  <c:v>Jul</c:v>
                </c:pt>
                <c:pt idx="931">
                  <c:v>Nov</c:v>
                </c:pt>
                <c:pt idx="932">
                  <c:v>Dec</c:v>
                </c:pt>
                <c:pt idx="933">
                  <c:v>Jun</c:v>
                </c:pt>
                <c:pt idx="934">
                  <c:v>Nov</c:v>
                </c:pt>
                <c:pt idx="935">
                  <c:v>Sep</c:v>
                </c:pt>
                <c:pt idx="936">
                  <c:v>Nov</c:v>
                </c:pt>
                <c:pt idx="937">
                  <c:v>Nov</c:v>
                </c:pt>
                <c:pt idx="938">
                  <c:v>Oct</c:v>
                </c:pt>
                <c:pt idx="939">
                  <c:v>Oct</c:v>
                </c:pt>
                <c:pt idx="940">
                  <c:v>Dec</c:v>
                </c:pt>
                <c:pt idx="941">
                  <c:v>Nov</c:v>
                </c:pt>
                <c:pt idx="942">
                  <c:v>Aug</c:v>
                </c:pt>
                <c:pt idx="943">
                  <c:v>Jul</c:v>
                </c:pt>
                <c:pt idx="944">
                  <c:v>Jul</c:v>
                </c:pt>
                <c:pt idx="945">
                  <c:v>Oct</c:v>
                </c:pt>
                <c:pt idx="946">
                  <c:v>Jul</c:v>
                </c:pt>
                <c:pt idx="947">
                  <c:v>Jun</c:v>
                </c:pt>
                <c:pt idx="948">
                  <c:v>Nov</c:v>
                </c:pt>
                <c:pt idx="949">
                  <c:v>Dec</c:v>
                </c:pt>
                <c:pt idx="950">
                  <c:v>Oct</c:v>
                </c:pt>
                <c:pt idx="951">
                  <c:v>Jul</c:v>
                </c:pt>
                <c:pt idx="952">
                  <c:v>Dec</c:v>
                </c:pt>
                <c:pt idx="953">
                  <c:v>Nov</c:v>
                </c:pt>
                <c:pt idx="954">
                  <c:v>Oct</c:v>
                </c:pt>
                <c:pt idx="955">
                  <c:v>Jul</c:v>
                </c:pt>
                <c:pt idx="956">
                  <c:v>Jun</c:v>
                </c:pt>
                <c:pt idx="957">
                  <c:v>Dec</c:v>
                </c:pt>
                <c:pt idx="958">
                  <c:v>Jun</c:v>
                </c:pt>
                <c:pt idx="959">
                  <c:v>Oct</c:v>
                </c:pt>
                <c:pt idx="960">
                  <c:v>Aug</c:v>
                </c:pt>
                <c:pt idx="961">
                  <c:v>Jun</c:v>
                </c:pt>
                <c:pt idx="962">
                  <c:v>Oct</c:v>
                </c:pt>
                <c:pt idx="963">
                  <c:v>Sep</c:v>
                </c:pt>
                <c:pt idx="964">
                  <c:v>Sep</c:v>
                </c:pt>
                <c:pt idx="965">
                  <c:v>Jun</c:v>
                </c:pt>
                <c:pt idx="966">
                  <c:v>Jun</c:v>
                </c:pt>
                <c:pt idx="967">
                  <c:v>Sep</c:v>
                </c:pt>
                <c:pt idx="968">
                  <c:v>Jul</c:v>
                </c:pt>
                <c:pt idx="969">
                  <c:v>Jun</c:v>
                </c:pt>
                <c:pt idx="970">
                  <c:v>Oct</c:v>
                </c:pt>
                <c:pt idx="971">
                  <c:v>Oct</c:v>
                </c:pt>
                <c:pt idx="972">
                  <c:v>Oct</c:v>
                </c:pt>
                <c:pt idx="973">
                  <c:v>Dec</c:v>
                </c:pt>
                <c:pt idx="974">
                  <c:v>Jul</c:v>
                </c:pt>
                <c:pt idx="975">
                  <c:v>Jun</c:v>
                </c:pt>
                <c:pt idx="976">
                  <c:v>Dec</c:v>
                </c:pt>
                <c:pt idx="977">
                  <c:v>Jun</c:v>
                </c:pt>
                <c:pt idx="978">
                  <c:v>Dec</c:v>
                </c:pt>
                <c:pt idx="979">
                  <c:v>Jul</c:v>
                </c:pt>
                <c:pt idx="980">
                  <c:v>Jul</c:v>
                </c:pt>
                <c:pt idx="981">
                  <c:v>Sep</c:v>
                </c:pt>
                <c:pt idx="982">
                  <c:v>Nov</c:v>
                </c:pt>
                <c:pt idx="983">
                  <c:v>Jul</c:v>
                </c:pt>
                <c:pt idx="984">
                  <c:v>Nov</c:v>
                </c:pt>
                <c:pt idx="985">
                  <c:v>Aug</c:v>
                </c:pt>
                <c:pt idx="986">
                  <c:v>Sep</c:v>
                </c:pt>
                <c:pt idx="987">
                  <c:v>Jul</c:v>
                </c:pt>
                <c:pt idx="988">
                  <c:v>Dec</c:v>
                </c:pt>
                <c:pt idx="989">
                  <c:v>Nov</c:v>
                </c:pt>
                <c:pt idx="990">
                  <c:v>Oct</c:v>
                </c:pt>
                <c:pt idx="991">
                  <c:v>Sep</c:v>
                </c:pt>
                <c:pt idx="992">
                  <c:v>Nov</c:v>
                </c:pt>
                <c:pt idx="993">
                  <c:v>Jun</c:v>
                </c:pt>
                <c:pt idx="994">
                  <c:v>Jun</c:v>
                </c:pt>
                <c:pt idx="995">
                  <c:v>Oct</c:v>
                </c:pt>
                <c:pt idx="996">
                  <c:v>Dec</c:v>
                </c:pt>
                <c:pt idx="997">
                  <c:v>Oct</c:v>
                </c:pt>
                <c:pt idx="998">
                  <c:v>Oct</c:v>
                </c:pt>
                <c:pt idx="999">
                  <c:v>Aug</c:v>
                </c:pt>
                <c:pt idx="1000">
                  <c:v>Dec</c:v>
                </c:pt>
                <c:pt idx="1001">
                  <c:v>Dec</c:v>
                </c:pt>
                <c:pt idx="1002">
                  <c:v>Jun</c:v>
                </c:pt>
                <c:pt idx="1003">
                  <c:v>Jun</c:v>
                </c:pt>
                <c:pt idx="1004">
                  <c:v>Sep</c:v>
                </c:pt>
                <c:pt idx="1005">
                  <c:v>Aug</c:v>
                </c:pt>
                <c:pt idx="1006">
                  <c:v>Jun</c:v>
                </c:pt>
                <c:pt idx="1007">
                  <c:v>Nov</c:v>
                </c:pt>
                <c:pt idx="1008">
                  <c:v>Aug</c:v>
                </c:pt>
                <c:pt idx="1009">
                  <c:v>Jul</c:v>
                </c:pt>
                <c:pt idx="1010">
                  <c:v>Sep</c:v>
                </c:pt>
                <c:pt idx="1011">
                  <c:v>Oct</c:v>
                </c:pt>
                <c:pt idx="1012">
                  <c:v>Sep</c:v>
                </c:pt>
                <c:pt idx="1013">
                  <c:v>Nov</c:v>
                </c:pt>
                <c:pt idx="1014">
                  <c:v>Nov</c:v>
                </c:pt>
                <c:pt idx="1015">
                  <c:v>Nov</c:v>
                </c:pt>
                <c:pt idx="1016">
                  <c:v>Sep</c:v>
                </c:pt>
                <c:pt idx="1017">
                  <c:v>Dec</c:v>
                </c:pt>
                <c:pt idx="1018">
                  <c:v>Aug</c:v>
                </c:pt>
                <c:pt idx="1019">
                  <c:v>Oct</c:v>
                </c:pt>
                <c:pt idx="1020">
                  <c:v>Dec</c:v>
                </c:pt>
                <c:pt idx="1021">
                  <c:v>Jul</c:v>
                </c:pt>
                <c:pt idx="1022">
                  <c:v>Jun</c:v>
                </c:pt>
                <c:pt idx="1023">
                  <c:v>Dec</c:v>
                </c:pt>
                <c:pt idx="1024">
                  <c:v>Oct</c:v>
                </c:pt>
                <c:pt idx="1025">
                  <c:v>Sep</c:v>
                </c:pt>
                <c:pt idx="1026">
                  <c:v>Dec</c:v>
                </c:pt>
                <c:pt idx="1027">
                  <c:v>Oct</c:v>
                </c:pt>
                <c:pt idx="1028">
                  <c:v>Jul</c:v>
                </c:pt>
                <c:pt idx="1029">
                  <c:v>Jun</c:v>
                </c:pt>
                <c:pt idx="1030">
                  <c:v>Aug</c:v>
                </c:pt>
                <c:pt idx="1031">
                  <c:v>Dec</c:v>
                </c:pt>
                <c:pt idx="1032">
                  <c:v>Nov</c:v>
                </c:pt>
                <c:pt idx="1033">
                  <c:v>Nov</c:v>
                </c:pt>
                <c:pt idx="1034">
                  <c:v>Nov</c:v>
                </c:pt>
                <c:pt idx="1035">
                  <c:v>Sep</c:v>
                </c:pt>
                <c:pt idx="1036">
                  <c:v>Dec</c:v>
                </c:pt>
                <c:pt idx="1037">
                  <c:v>Jul</c:v>
                </c:pt>
                <c:pt idx="1038">
                  <c:v>Oct</c:v>
                </c:pt>
                <c:pt idx="1039">
                  <c:v>Dec</c:v>
                </c:pt>
                <c:pt idx="1040">
                  <c:v>Oct</c:v>
                </c:pt>
                <c:pt idx="1041">
                  <c:v>Oct</c:v>
                </c:pt>
                <c:pt idx="1042">
                  <c:v>Dec</c:v>
                </c:pt>
                <c:pt idx="1043">
                  <c:v>Nov</c:v>
                </c:pt>
                <c:pt idx="1044">
                  <c:v>Nov</c:v>
                </c:pt>
                <c:pt idx="1045">
                  <c:v>Aug</c:v>
                </c:pt>
                <c:pt idx="1046">
                  <c:v>Dec</c:v>
                </c:pt>
                <c:pt idx="1047">
                  <c:v>Jun</c:v>
                </c:pt>
                <c:pt idx="1048">
                  <c:v>Oct</c:v>
                </c:pt>
                <c:pt idx="1049">
                  <c:v>Jul</c:v>
                </c:pt>
                <c:pt idx="1050">
                  <c:v>Oct</c:v>
                </c:pt>
                <c:pt idx="1051">
                  <c:v>Sep</c:v>
                </c:pt>
                <c:pt idx="1052">
                  <c:v>Aug</c:v>
                </c:pt>
                <c:pt idx="1053">
                  <c:v>Sep</c:v>
                </c:pt>
                <c:pt idx="1054">
                  <c:v>Nov</c:v>
                </c:pt>
                <c:pt idx="1055">
                  <c:v>Aug</c:v>
                </c:pt>
                <c:pt idx="1056">
                  <c:v>Jul</c:v>
                </c:pt>
                <c:pt idx="1057">
                  <c:v>Jul</c:v>
                </c:pt>
                <c:pt idx="1058">
                  <c:v>Jun</c:v>
                </c:pt>
                <c:pt idx="1059">
                  <c:v>Jul</c:v>
                </c:pt>
                <c:pt idx="1060">
                  <c:v>Jun</c:v>
                </c:pt>
                <c:pt idx="1061">
                  <c:v>Jul</c:v>
                </c:pt>
                <c:pt idx="1062">
                  <c:v>Dec</c:v>
                </c:pt>
                <c:pt idx="1063">
                  <c:v>Nov</c:v>
                </c:pt>
                <c:pt idx="1064">
                  <c:v>Nov</c:v>
                </c:pt>
                <c:pt idx="1065">
                  <c:v>Dec</c:v>
                </c:pt>
                <c:pt idx="1066">
                  <c:v>Dec</c:v>
                </c:pt>
                <c:pt idx="1067">
                  <c:v>Jul</c:v>
                </c:pt>
                <c:pt idx="1068">
                  <c:v>Jun</c:v>
                </c:pt>
                <c:pt idx="1069">
                  <c:v>Sep</c:v>
                </c:pt>
                <c:pt idx="1070">
                  <c:v>Oct</c:v>
                </c:pt>
                <c:pt idx="1071">
                  <c:v>Oct</c:v>
                </c:pt>
                <c:pt idx="1072">
                  <c:v>Aug</c:v>
                </c:pt>
                <c:pt idx="1073">
                  <c:v>Jun</c:v>
                </c:pt>
                <c:pt idx="1074">
                  <c:v>Sep</c:v>
                </c:pt>
                <c:pt idx="1075">
                  <c:v>Jul</c:v>
                </c:pt>
                <c:pt idx="1076">
                  <c:v>Aug</c:v>
                </c:pt>
                <c:pt idx="1077">
                  <c:v>Oct</c:v>
                </c:pt>
                <c:pt idx="1078">
                  <c:v>Nov</c:v>
                </c:pt>
                <c:pt idx="1079">
                  <c:v>Aug</c:v>
                </c:pt>
                <c:pt idx="1080">
                  <c:v>Aug</c:v>
                </c:pt>
                <c:pt idx="1081">
                  <c:v>Dec</c:v>
                </c:pt>
                <c:pt idx="1082">
                  <c:v>Nov</c:v>
                </c:pt>
                <c:pt idx="1083">
                  <c:v>Oct</c:v>
                </c:pt>
                <c:pt idx="1084">
                  <c:v>Oct</c:v>
                </c:pt>
                <c:pt idx="1085">
                  <c:v>Jun</c:v>
                </c:pt>
                <c:pt idx="1086">
                  <c:v>Jul</c:v>
                </c:pt>
                <c:pt idx="1087">
                  <c:v>Sep</c:v>
                </c:pt>
                <c:pt idx="1088">
                  <c:v>Sep</c:v>
                </c:pt>
                <c:pt idx="1089">
                  <c:v>Sep</c:v>
                </c:pt>
                <c:pt idx="1090">
                  <c:v>Jun</c:v>
                </c:pt>
                <c:pt idx="1091">
                  <c:v>Sep</c:v>
                </c:pt>
                <c:pt idx="1092">
                  <c:v>Aug</c:v>
                </c:pt>
                <c:pt idx="1093">
                  <c:v>Jul</c:v>
                </c:pt>
                <c:pt idx="1094">
                  <c:v>Jul</c:v>
                </c:pt>
                <c:pt idx="1095">
                  <c:v>Dec</c:v>
                </c:pt>
                <c:pt idx="1096">
                  <c:v>Aug</c:v>
                </c:pt>
                <c:pt idx="1097">
                  <c:v>Nov</c:v>
                </c:pt>
                <c:pt idx="1098">
                  <c:v>Jul</c:v>
                </c:pt>
                <c:pt idx="1099">
                  <c:v>Sep</c:v>
                </c:pt>
                <c:pt idx="1100">
                  <c:v>Sep</c:v>
                </c:pt>
                <c:pt idx="1101">
                  <c:v>Jun</c:v>
                </c:pt>
                <c:pt idx="1102">
                  <c:v>Nov</c:v>
                </c:pt>
                <c:pt idx="1103">
                  <c:v>Sep</c:v>
                </c:pt>
                <c:pt idx="1104">
                  <c:v>Aug</c:v>
                </c:pt>
                <c:pt idx="1105">
                  <c:v>Sep</c:v>
                </c:pt>
                <c:pt idx="1106">
                  <c:v>Jun</c:v>
                </c:pt>
                <c:pt idx="1107">
                  <c:v>Sep</c:v>
                </c:pt>
                <c:pt idx="1108">
                  <c:v>Dec</c:v>
                </c:pt>
                <c:pt idx="1109">
                  <c:v>Oct</c:v>
                </c:pt>
                <c:pt idx="1110">
                  <c:v>Jul</c:v>
                </c:pt>
                <c:pt idx="1111">
                  <c:v>Oct</c:v>
                </c:pt>
                <c:pt idx="1112">
                  <c:v>Jun</c:v>
                </c:pt>
                <c:pt idx="1113">
                  <c:v>Dec</c:v>
                </c:pt>
                <c:pt idx="1114">
                  <c:v>Sep</c:v>
                </c:pt>
                <c:pt idx="1115">
                  <c:v>Nov</c:v>
                </c:pt>
                <c:pt idx="1116">
                  <c:v>Jul</c:v>
                </c:pt>
                <c:pt idx="1117">
                  <c:v>Aug</c:v>
                </c:pt>
                <c:pt idx="1118">
                  <c:v>Oct</c:v>
                </c:pt>
                <c:pt idx="1119">
                  <c:v>Dec</c:v>
                </c:pt>
                <c:pt idx="1120">
                  <c:v>Jul</c:v>
                </c:pt>
                <c:pt idx="1121">
                  <c:v>Oct</c:v>
                </c:pt>
                <c:pt idx="1122">
                  <c:v>Aug</c:v>
                </c:pt>
                <c:pt idx="1123">
                  <c:v>Aug</c:v>
                </c:pt>
                <c:pt idx="1124">
                  <c:v>Dec</c:v>
                </c:pt>
                <c:pt idx="1125">
                  <c:v>Jul</c:v>
                </c:pt>
                <c:pt idx="1126">
                  <c:v>Aug</c:v>
                </c:pt>
                <c:pt idx="1127">
                  <c:v>Oct</c:v>
                </c:pt>
                <c:pt idx="1128">
                  <c:v>Dec</c:v>
                </c:pt>
                <c:pt idx="1129">
                  <c:v>Sep</c:v>
                </c:pt>
                <c:pt idx="1130">
                  <c:v>Dec</c:v>
                </c:pt>
                <c:pt idx="1131">
                  <c:v>Aug</c:v>
                </c:pt>
                <c:pt idx="1132">
                  <c:v>Sep</c:v>
                </c:pt>
                <c:pt idx="1133">
                  <c:v>Aug</c:v>
                </c:pt>
                <c:pt idx="1134">
                  <c:v>Jul</c:v>
                </c:pt>
                <c:pt idx="1135">
                  <c:v>Nov</c:v>
                </c:pt>
                <c:pt idx="1136">
                  <c:v>Nov</c:v>
                </c:pt>
                <c:pt idx="1137">
                  <c:v>Oct</c:v>
                </c:pt>
                <c:pt idx="1138">
                  <c:v>Jul</c:v>
                </c:pt>
                <c:pt idx="1139">
                  <c:v>Dec</c:v>
                </c:pt>
                <c:pt idx="1140">
                  <c:v>Jul</c:v>
                </c:pt>
                <c:pt idx="1141">
                  <c:v>Aug</c:v>
                </c:pt>
                <c:pt idx="1142">
                  <c:v>Nov</c:v>
                </c:pt>
                <c:pt idx="1143">
                  <c:v>Oct</c:v>
                </c:pt>
                <c:pt idx="1144">
                  <c:v>Jul</c:v>
                </c:pt>
                <c:pt idx="1145">
                  <c:v>Oct</c:v>
                </c:pt>
                <c:pt idx="1146">
                  <c:v>Nov</c:v>
                </c:pt>
                <c:pt idx="1147">
                  <c:v>Aug</c:v>
                </c:pt>
                <c:pt idx="1148">
                  <c:v>Sep</c:v>
                </c:pt>
                <c:pt idx="1149">
                  <c:v>Jun</c:v>
                </c:pt>
                <c:pt idx="1150">
                  <c:v>Sep</c:v>
                </c:pt>
                <c:pt idx="1151">
                  <c:v>Jun</c:v>
                </c:pt>
                <c:pt idx="1152">
                  <c:v>Aug</c:v>
                </c:pt>
                <c:pt idx="1153">
                  <c:v>Jul</c:v>
                </c:pt>
                <c:pt idx="1154">
                  <c:v>Sep</c:v>
                </c:pt>
                <c:pt idx="1155">
                  <c:v>Jul</c:v>
                </c:pt>
                <c:pt idx="1156">
                  <c:v>Jul</c:v>
                </c:pt>
                <c:pt idx="1157">
                  <c:v>Aug</c:v>
                </c:pt>
                <c:pt idx="1158">
                  <c:v>Sep</c:v>
                </c:pt>
                <c:pt idx="1159">
                  <c:v>Jun</c:v>
                </c:pt>
                <c:pt idx="1160">
                  <c:v>Jul</c:v>
                </c:pt>
                <c:pt idx="1161">
                  <c:v>Sep</c:v>
                </c:pt>
                <c:pt idx="1162">
                  <c:v>Nov</c:v>
                </c:pt>
                <c:pt idx="1163">
                  <c:v>Sep</c:v>
                </c:pt>
                <c:pt idx="1164">
                  <c:v>Aug</c:v>
                </c:pt>
                <c:pt idx="1165">
                  <c:v>Jul</c:v>
                </c:pt>
                <c:pt idx="1166">
                  <c:v>Jul</c:v>
                </c:pt>
                <c:pt idx="1167">
                  <c:v>Sep</c:v>
                </c:pt>
                <c:pt idx="1168">
                  <c:v>Jun</c:v>
                </c:pt>
                <c:pt idx="1169">
                  <c:v>Oct</c:v>
                </c:pt>
                <c:pt idx="1170">
                  <c:v>Dec</c:v>
                </c:pt>
                <c:pt idx="1171">
                  <c:v>Jun</c:v>
                </c:pt>
                <c:pt idx="1172">
                  <c:v>Dec</c:v>
                </c:pt>
                <c:pt idx="1173">
                  <c:v>Oct</c:v>
                </c:pt>
                <c:pt idx="1174">
                  <c:v>Aug</c:v>
                </c:pt>
                <c:pt idx="1175">
                  <c:v>Dec</c:v>
                </c:pt>
                <c:pt idx="1176">
                  <c:v>Dec</c:v>
                </c:pt>
                <c:pt idx="1177">
                  <c:v>Oct</c:v>
                </c:pt>
                <c:pt idx="1178">
                  <c:v>Nov</c:v>
                </c:pt>
                <c:pt idx="1179">
                  <c:v>Dec</c:v>
                </c:pt>
                <c:pt idx="1180">
                  <c:v>Dec</c:v>
                </c:pt>
                <c:pt idx="1181">
                  <c:v>Aug</c:v>
                </c:pt>
                <c:pt idx="1182">
                  <c:v>Sep</c:v>
                </c:pt>
                <c:pt idx="1183">
                  <c:v>Sep</c:v>
                </c:pt>
                <c:pt idx="1184">
                  <c:v>Jul</c:v>
                </c:pt>
                <c:pt idx="1185">
                  <c:v>Dec</c:v>
                </c:pt>
                <c:pt idx="1186">
                  <c:v>Nov</c:v>
                </c:pt>
                <c:pt idx="1187">
                  <c:v>Aug</c:v>
                </c:pt>
                <c:pt idx="1188">
                  <c:v>Aug</c:v>
                </c:pt>
                <c:pt idx="1189">
                  <c:v>Nov</c:v>
                </c:pt>
                <c:pt idx="1190">
                  <c:v>Jun</c:v>
                </c:pt>
                <c:pt idx="1191">
                  <c:v>Jul</c:v>
                </c:pt>
                <c:pt idx="1192">
                  <c:v>Nov</c:v>
                </c:pt>
                <c:pt idx="1193">
                  <c:v>Jun</c:v>
                </c:pt>
                <c:pt idx="1194">
                  <c:v>Nov</c:v>
                </c:pt>
                <c:pt idx="1195">
                  <c:v>Nov</c:v>
                </c:pt>
                <c:pt idx="1196">
                  <c:v>Oct</c:v>
                </c:pt>
                <c:pt idx="1197">
                  <c:v>Oct</c:v>
                </c:pt>
                <c:pt idx="1198">
                  <c:v>Oct</c:v>
                </c:pt>
                <c:pt idx="1199">
                  <c:v>Dec</c:v>
                </c:pt>
                <c:pt idx="1200">
                  <c:v>Dec</c:v>
                </c:pt>
                <c:pt idx="1201">
                  <c:v>Nov</c:v>
                </c:pt>
                <c:pt idx="1202">
                  <c:v>Nov</c:v>
                </c:pt>
                <c:pt idx="1203">
                  <c:v>Oct</c:v>
                </c:pt>
                <c:pt idx="1204">
                  <c:v>Jul</c:v>
                </c:pt>
                <c:pt idx="1205">
                  <c:v>Oct</c:v>
                </c:pt>
                <c:pt idx="1206">
                  <c:v>Jul</c:v>
                </c:pt>
                <c:pt idx="1207">
                  <c:v>Oct</c:v>
                </c:pt>
                <c:pt idx="1208">
                  <c:v>Jun</c:v>
                </c:pt>
                <c:pt idx="1209">
                  <c:v>Oct</c:v>
                </c:pt>
                <c:pt idx="1210">
                  <c:v>Nov</c:v>
                </c:pt>
                <c:pt idx="1211">
                  <c:v>Sep</c:v>
                </c:pt>
                <c:pt idx="1212">
                  <c:v>Oct</c:v>
                </c:pt>
                <c:pt idx="1213">
                  <c:v>Nov</c:v>
                </c:pt>
                <c:pt idx="1214">
                  <c:v>Jul</c:v>
                </c:pt>
                <c:pt idx="1215">
                  <c:v>Oct</c:v>
                </c:pt>
                <c:pt idx="1216">
                  <c:v>Aug</c:v>
                </c:pt>
                <c:pt idx="1217">
                  <c:v>Aug</c:v>
                </c:pt>
                <c:pt idx="1218">
                  <c:v>Oct</c:v>
                </c:pt>
                <c:pt idx="1219">
                  <c:v>Dec</c:v>
                </c:pt>
                <c:pt idx="1220">
                  <c:v>Dec</c:v>
                </c:pt>
                <c:pt idx="1221">
                  <c:v>Dec</c:v>
                </c:pt>
                <c:pt idx="1222">
                  <c:v>Sep</c:v>
                </c:pt>
                <c:pt idx="1223">
                  <c:v>Dec</c:v>
                </c:pt>
                <c:pt idx="1224">
                  <c:v>Dec</c:v>
                </c:pt>
                <c:pt idx="1225">
                  <c:v>Oct</c:v>
                </c:pt>
                <c:pt idx="1226">
                  <c:v>Aug</c:v>
                </c:pt>
                <c:pt idx="1227">
                  <c:v>Dec</c:v>
                </c:pt>
                <c:pt idx="1228">
                  <c:v>Oct</c:v>
                </c:pt>
                <c:pt idx="1229">
                  <c:v>Aug</c:v>
                </c:pt>
                <c:pt idx="1230">
                  <c:v>Dec</c:v>
                </c:pt>
                <c:pt idx="1231">
                  <c:v>Nov</c:v>
                </c:pt>
                <c:pt idx="1232">
                  <c:v>Nov</c:v>
                </c:pt>
                <c:pt idx="1233">
                  <c:v>Dec</c:v>
                </c:pt>
                <c:pt idx="1234">
                  <c:v>Dec</c:v>
                </c:pt>
                <c:pt idx="1235">
                  <c:v>Dec</c:v>
                </c:pt>
                <c:pt idx="1236">
                  <c:v>Dec</c:v>
                </c:pt>
                <c:pt idx="1237">
                  <c:v>Oct</c:v>
                </c:pt>
                <c:pt idx="1238">
                  <c:v>Jul</c:v>
                </c:pt>
                <c:pt idx="1239">
                  <c:v>Sep</c:v>
                </c:pt>
                <c:pt idx="1240">
                  <c:v>Jul</c:v>
                </c:pt>
                <c:pt idx="1241">
                  <c:v>Aug</c:v>
                </c:pt>
                <c:pt idx="1242">
                  <c:v>Sep</c:v>
                </c:pt>
                <c:pt idx="1243">
                  <c:v>Dec</c:v>
                </c:pt>
                <c:pt idx="1244">
                  <c:v>Jun</c:v>
                </c:pt>
                <c:pt idx="1245">
                  <c:v>Jul</c:v>
                </c:pt>
                <c:pt idx="1246">
                  <c:v>Sep</c:v>
                </c:pt>
                <c:pt idx="1247">
                  <c:v>Nov</c:v>
                </c:pt>
                <c:pt idx="1248">
                  <c:v>Dec</c:v>
                </c:pt>
                <c:pt idx="1249">
                  <c:v>Sep</c:v>
                </c:pt>
                <c:pt idx="1250">
                  <c:v>Jun</c:v>
                </c:pt>
                <c:pt idx="1251">
                  <c:v>Nov</c:v>
                </c:pt>
                <c:pt idx="1252">
                  <c:v>Nov</c:v>
                </c:pt>
                <c:pt idx="1253">
                  <c:v>Jul</c:v>
                </c:pt>
                <c:pt idx="1254">
                  <c:v>Aug</c:v>
                </c:pt>
                <c:pt idx="1255">
                  <c:v>Oct</c:v>
                </c:pt>
                <c:pt idx="1256">
                  <c:v>Jun</c:v>
                </c:pt>
                <c:pt idx="1257">
                  <c:v>Nov</c:v>
                </c:pt>
                <c:pt idx="1258">
                  <c:v>Aug</c:v>
                </c:pt>
                <c:pt idx="1259">
                  <c:v>Jun</c:v>
                </c:pt>
                <c:pt idx="1260">
                  <c:v>Aug</c:v>
                </c:pt>
                <c:pt idx="1261">
                  <c:v>Sep</c:v>
                </c:pt>
                <c:pt idx="1262">
                  <c:v>Sep</c:v>
                </c:pt>
                <c:pt idx="1263">
                  <c:v>Aug</c:v>
                </c:pt>
                <c:pt idx="1264">
                  <c:v>Jun</c:v>
                </c:pt>
                <c:pt idx="1265">
                  <c:v>Jun</c:v>
                </c:pt>
                <c:pt idx="1266">
                  <c:v>Oct</c:v>
                </c:pt>
                <c:pt idx="1267">
                  <c:v>Oct</c:v>
                </c:pt>
                <c:pt idx="1268">
                  <c:v>Aug</c:v>
                </c:pt>
                <c:pt idx="1269">
                  <c:v>Aug</c:v>
                </c:pt>
                <c:pt idx="1270">
                  <c:v>Oct</c:v>
                </c:pt>
                <c:pt idx="1271">
                  <c:v>Aug</c:v>
                </c:pt>
                <c:pt idx="1272">
                  <c:v>Sep</c:v>
                </c:pt>
                <c:pt idx="1273">
                  <c:v>Jul</c:v>
                </c:pt>
                <c:pt idx="1274">
                  <c:v>Oct</c:v>
                </c:pt>
                <c:pt idx="1275">
                  <c:v>Nov</c:v>
                </c:pt>
                <c:pt idx="1276">
                  <c:v>Sep</c:v>
                </c:pt>
                <c:pt idx="1277">
                  <c:v>Jul</c:v>
                </c:pt>
                <c:pt idx="1278">
                  <c:v>Jul</c:v>
                </c:pt>
                <c:pt idx="1279">
                  <c:v>Dec</c:v>
                </c:pt>
                <c:pt idx="1280">
                  <c:v>Nov</c:v>
                </c:pt>
                <c:pt idx="1281">
                  <c:v>Dec</c:v>
                </c:pt>
                <c:pt idx="1282">
                  <c:v>Sep</c:v>
                </c:pt>
                <c:pt idx="1283">
                  <c:v>Sep</c:v>
                </c:pt>
                <c:pt idx="1284">
                  <c:v>Aug</c:v>
                </c:pt>
                <c:pt idx="1285">
                  <c:v>Aug</c:v>
                </c:pt>
                <c:pt idx="1286">
                  <c:v>Dec</c:v>
                </c:pt>
                <c:pt idx="1287">
                  <c:v>Nov</c:v>
                </c:pt>
                <c:pt idx="1288">
                  <c:v>Dec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Dec</c:v>
                </c:pt>
                <c:pt idx="1293">
                  <c:v>Jun</c:v>
                </c:pt>
                <c:pt idx="1294">
                  <c:v>Dec</c:v>
                </c:pt>
                <c:pt idx="1295">
                  <c:v>Nov</c:v>
                </c:pt>
                <c:pt idx="1296">
                  <c:v>Sep</c:v>
                </c:pt>
                <c:pt idx="1297">
                  <c:v>Dec</c:v>
                </c:pt>
                <c:pt idx="1298">
                  <c:v>Jun</c:v>
                </c:pt>
                <c:pt idx="1299">
                  <c:v>Jun</c:v>
                </c:pt>
                <c:pt idx="1300">
                  <c:v>Sep</c:v>
                </c:pt>
                <c:pt idx="1301">
                  <c:v>Sep</c:v>
                </c:pt>
                <c:pt idx="1302">
                  <c:v>Sep</c:v>
                </c:pt>
                <c:pt idx="1303">
                  <c:v>Sep</c:v>
                </c:pt>
                <c:pt idx="1304">
                  <c:v>Sep</c:v>
                </c:pt>
                <c:pt idx="1305">
                  <c:v>Jun</c:v>
                </c:pt>
                <c:pt idx="1306">
                  <c:v>Sep</c:v>
                </c:pt>
                <c:pt idx="1307">
                  <c:v>Sep</c:v>
                </c:pt>
                <c:pt idx="1308">
                  <c:v>Sep</c:v>
                </c:pt>
                <c:pt idx="1309">
                  <c:v>Jun</c:v>
                </c:pt>
                <c:pt idx="1310">
                  <c:v>Jul</c:v>
                </c:pt>
                <c:pt idx="1311">
                  <c:v>Jul</c:v>
                </c:pt>
                <c:pt idx="1312">
                  <c:v>Jul</c:v>
                </c:pt>
                <c:pt idx="1313">
                  <c:v>Jun</c:v>
                </c:pt>
                <c:pt idx="1314">
                  <c:v>Aug</c:v>
                </c:pt>
                <c:pt idx="1315">
                  <c:v>Jun</c:v>
                </c:pt>
                <c:pt idx="1316">
                  <c:v>Jun</c:v>
                </c:pt>
                <c:pt idx="1317">
                  <c:v>Dec</c:v>
                </c:pt>
                <c:pt idx="1318">
                  <c:v>Sep</c:v>
                </c:pt>
                <c:pt idx="1319">
                  <c:v>Nov</c:v>
                </c:pt>
                <c:pt idx="1320">
                  <c:v>Aug</c:v>
                </c:pt>
                <c:pt idx="1321">
                  <c:v>Sep</c:v>
                </c:pt>
                <c:pt idx="1322">
                  <c:v>Sep</c:v>
                </c:pt>
                <c:pt idx="1323">
                  <c:v>Sep</c:v>
                </c:pt>
                <c:pt idx="1324">
                  <c:v>Jun</c:v>
                </c:pt>
                <c:pt idx="1325">
                  <c:v>Sep</c:v>
                </c:pt>
                <c:pt idx="1326">
                  <c:v>Jun</c:v>
                </c:pt>
                <c:pt idx="1327">
                  <c:v>Oct</c:v>
                </c:pt>
                <c:pt idx="1328">
                  <c:v>Nov</c:v>
                </c:pt>
                <c:pt idx="1329">
                  <c:v>Oct</c:v>
                </c:pt>
                <c:pt idx="1330">
                  <c:v>Jun</c:v>
                </c:pt>
                <c:pt idx="1331">
                  <c:v>Nov</c:v>
                </c:pt>
                <c:pt idx="1332">
                  <c:v>Jun</c:v>
                </c:pt>
                <c:pt idx="1333">
                  <c:v>Jun</c:v>
                </c:pt>
                <c:pt idx="1334">
                  <c:v>Sep</c:v>
                </c:pt>
                <c:pt idx="1335">
                  <c:v>Aug</c:v>
                </c:pt>
                <c:pt idx="1336">
                  <c:v>Dec</c:v>
                </c:pt>
                <c:pt idx="1337">
                  <c:v>Sep</c:v>
                </c:pt>
                <c:pt idx="1338">
                  <c:v>Oct</c:v>
                </c:pt>
                <c:pt idx="1339">
                  <c:v>Jun</c:v>
                </c:pt>
                <c:pt idx="1340">
                  <c:v>Dec</c:v>
                </c:pt>
                <c:pt idx="1341">
                  <c:v>Oct</c:v>
                </c:pt>
                <c:pt idx="1342">
                  <c:v>Aug</c:v>
                </c:pt>
                <c:pt idx="1343">
                  <c:v>Nov</c:v>
                </c:pt>
                <c:pt idx="1344">
                  <c:v>Oct</c:v>
                </c:pt>
                <c:pt idx="1345">
                  <c:v>Dec</c:v>
                </c:pt>
                <c:pt idx="1346">
                  <c:v>Aug</c:v>
                </c:pt>
                <c:pt idx="1347">
                  <c:v>Jun</c:v>
                </c:pt>
                <c:pt idx="1348">
                  <c:v>Dec</c:v>
                </c:pt>
                <c:pt idx="1349">
                  <c:v>Dec</c:v>
                </c:pt>
                <c:pt idx="1350">
                  <c:v>Nov</c:v>
                </c:pt>
                <c:pt idx="1351">
                  <c:v>Dec</c:v>
                </c:pt>
                <c:pt idx="1352">
                  <c:v>Nov</c:v>
                </c:pt>
                <c:pt idx="1353">
                  <c:v>Dec</c:v>
                </c:pt>
                <c:pt idx="1354">
                  <c:v>Jul</c:v>
                </c:pt>
                <c:pt idx="1355">
                  <c:v>Nov</c:v>
                </c:pt>
                <c:pt idx="1356">
                  <c:v>Nov</c:v>
                </c:pt>
                <c:pt idx="1357">
                  <c:v>Sep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Nov</c:v>
                </c:pt>
                <c:pt idx="1362">
                  <c:v>Aug</c:v>
                </c:pt>
                <c:pt idx="1363">
                  <c:v>Jun</c:v>
                </c:pt>
                <c:pt idx="1364">
                  <c:v>Dec</c:v>
                </c:pt>
                <c:pt idx="1365">
                  <c:v>Jul</c:v>
                </c:pt>
                <c:pt idx="1366">
                  <c:v>Oct</c:v>
                </c:pt>
                <c:pt idx="1367">
                  <c:v>Jul</c:v>
                </c:pt>
                <c:pt idx="1368">
                  <c:v>Oct</c:v>
                </c:pt>
                <c:pt idx="1369">
                  <c:v>Nov</c:v>
                </c:pt>
                <c:pt idx="1370">
                  <c:v>Oct</c:v>
                </c:pt>
                <c:pt idx="1371">
                  <c:v>Oct</c:v>
                </c:pt>
                <c:pt idx="1372">
                  <c:v>Dec</c:v>
                </c:pt>
                <c:pt idx="1373">
                  <c:v>Nov</c:v>
                </c:pt>
                <c:pt idx="1374">
                  <c:v>Dec</c:v>
                </c:pt>
                <c:pt idx="1375">
                  <c:v>Dec</c:v>
                </c:pt>
                <c:pt idx="1376">
                  <c:v>Dec</c:v>
                </c:pt>
                <c:pt idx="1377">
                  <c:v>Dec</c:v>
                </c:pt>
                <c:pt idx="1378">
                  <c:v>Jun</c:v>
                </c:pt>
                <c:pt idx="1379">
                  <c:v>Dec</c:v>
                </c:pt>
                <c:pt idx="1380">
                  <c:v>Sep</c:v>
                </c:pt>
                <c:pt idx="1381">
                  <c:v>Jul</c:v>
                </c:pt>
                <c:pt idx="1382">
                  <c:v>Aug</c:v>
                </c:pt>
                <c:pt idx="1383">
                  <c:v>Dec</c:v>
                </c:pt>
                <c:pt idx="1384">
                  <c:v>Sep</c:v>
                </c:pt>
                <c:pt idx="1385">
                  <c:v>Jun</c:v>
                </c:pt>
                <c:pt idx="1386">
                  <c:v>Dec</c:v>
                </c:pt>
                <c:pt idx="1387">
                  <c:v>Jul</c:v>
                </c:pt>
                <c:pt idx="1388">
                  <c:v>Dec</c:v>
                </c:pt>
                <c:pt idx="1389">
                  <c:v>Dec</c:v>
                </c:pt>
                <c:pt idx="1390">
                  <c:v>Oct</c:v>
                </c:pt>
                <c:pt idx="1391">
                  <c:v>Sep</c:v>
                </c:pt>
                <c:pt idx="1392">
                  <c:v>Nov</c:v>
                </c:pt>
                <c:pt idx="1393">
                  <c:v>Oct</c:v>
                </c:pt>
                <c:pt idx="1394">
                  <c:v>Dec</c:v>
                </c:pt>
                <c:pt idx="1395">
                  <c:v>Sep</c:v>
                </c:pt>
                <c:pt idx="1396">
                  <c:v>Aug</c:v>
                </c:pt>
                <c:pt idx="1397">
                  <c:v>Oct</c:v>
                </c:pt>
                <c:pt idx="1398">
                  <c:v>Jun</c:v>
                </c:pt>
                <c:pt idx="1399">
                  <c:v>Jul</c:v>
                </c:pt>
                <c:pt idx="1400">
                  <c:v>Jun</c:v>
                </c:pt>
                <c:pt idx="1401">
                  <c:v>Dec</c:v>
                </c:pt>
                <c:pt idx="1402">
                  <c:v>Aug</c:v>
                </c:pt>
                <c:pt idx="1403">
                  <c:v>Nov</c:v>
                </c:pt>
                <c:pt idx="1404">
                  <c:v>Nov</c:v>
                </c:pt>
                <c:pt idx="1405">
                  <c:v>Nov</c:v>
                </c:pt>
                <c:pt idx="1406">
                  <c:v>Sep</c:v>
                </c:pt>
                <c:pt idx="1407">
                  <c:v>Jul</c:v>
                </c:pt>
                <c:pt idx="1408">
                  <c:v>Sep</c:v>
                </c:pt>
                <c:pt idx="1409">
                  <c:v>Jul</c:v>
                </c:pt>
                <c:pt idx="1410">
                  <c:v>Aug</c:v>
                </c:pt>
                <c:pt idx="1411">
                  <c:v>Dec</c:v>
                </c:pt>
                <c:pt idx="1412">
                  <c:v>Aug</c:v>
                </c:pt>
                <c:pt idx="1413">
                  <c:v>Dec</c:v>
                </c:pt>
                <c:pt idx="1414">
                  <c:v>Oct</c:v>
                </c:pt>
                <c:pt idx="1415">
                  <c:v>Oct</c:v>
                </c:pt>
                <c:pt idx="1416">
                  <c:v>Jul</c:v>
                </c:pt>
                <c:pt idx="1417">
                  <c:v>Oct</c:v>
                </c:pt>
                <c:pt idx="1418">
                  <c:v>Dec</c:v>
                </c:pt>
                <c:pt idx="1419">
                  <c:v>Jun</c:v>
                </c:pt>
                <c:pt idx="1420">
                  <c:v>Aug</c:v>
                </c:pt>
                <c:pt idx="1421">
                  <c:v>Jun</c:v>
                </c:pt>
                <c:pt idx="1422">
                  <c:v>Sep</c:v>
                </c:pt>
                <c:pt idx="1423">
                  <c:v>Sep</c:v>
                </c:pt>
                <c:pt idx="1424">
                  <c:v>Jul</c:v>
                </c:pt>
                <c:pt idx="1425">
                  <c:v>Sep</c:v>
                </c:pt>
                <c:pt idx="1426">
                  <c:v>Aug</c:v>
                </c:pt>
                <c:pt idx="1427">
                  <c:v>Dec</c:v>
                </c:pt>
                <c:pt idx="1428">
                  <c:v>Nov</c:v>
                </c:pt>
                <c:pt idx="1429">
                  <c:v>Sep</c:v>
                </c:pt>
                <c:pt idx="1430">
                  <c:v>Dec</c:v>
                </c:pt>
                <c:pt idx="1431">
                  <c:v>Jul</c:v>
                </c:pt>
                <c:pt idx="1432">
                  <c:v>Nov</c:v>
                </c:pt>
                <c:pt idx="1433">
                  <c:v>Dec</c:v>
                </c:pt>
                <c:pt idx="1434">
                  <c:v>Jul</c:v>
                </c:pt>
                <c:pt idx="1435">
                  <c:v>Jun</c:v>
                </c:pt>
                <c:pt idx="1436">
                  <c:v>Oct</c:v>
                </c:pt>
                <c:pt idx="1437">
                  <c:v>Dec</c:v>
                </c:pt>
                <c:pt idx="1438">
                  <c:v>Jun</c:v>
                </c:pt>
                <c:pt idx="1439">
                  <c:v>Dec</c:v>
                </c:pt>
                <c:pt idx="1440">
                  <c:v>Jun</c:v>
                </c:pt>
                <c:pt idx="1441">
                  <c:v>Sep</c:v>
                </c:pt>
                <c:pt idx="1442">
                  <c:v>Jul</c:v>
                </c:pt>
                <c:pt idx="1443">
                  <c:v>Jun</c:v>
                </c:pt>
                <c:pt idx="1444">
                  <c:v>Nov</c:v>
                </c:pt>
                <c:pt idx="1445">
                  <c:v>Jul</c:v>
                </c:pt>
                <c:pt idx="1446">
                  <c:v>Aug</c:v>
                </c:pt>
                <c:pt idx="1447">
                  <c:v>Jun</c:v>
                </c:pt>
                <c:pt idx="1448">
                  <c:v>Jun</c:v>
                </c:pt>
                <c:pt idx="1449">
                  <c:v>Dec</c:v>
                </c:pt>
                <c:pt idx="1450">
                  <c:v>Nov</c:v>
                </c:pt>
                <c:pt idx="1451">
                  <c:v>Dec</c:v>
                </c:pt>
                <c:pt idx="1452">
                  <c:v>Aug</c:v>
                </c:pt>
                <c:pt idx="1453">
                  <c:v>Oct</c:v>
                </c:pt>
                <c:pt idx="1454">
                  <c:v>Jun</c:v>
                </c:pt>
                <c:pt idx="1455">
                  <c:v>Aug</c:v>
                </c:pt>
                <c:pt idx="1456">
                  <c:v>Jul</c:v>
                </c:pt>
                <c:pt idx="1457">
                  <c:v>Sep</c:v>
                </c:pt>
                <c:pt idx="1458">
                  <c:v>Jul</c:v>
                </c:pt>
                <c:pt idx="1459">
                  <c:v>Sep</c:v>
                </c:pt>
                <c:pt idx="1460">
                  <c:v>Jun</c:v>
                </c:pt>
                <c:pt idx="1461">
                  <c:v>Nov</c:v>
                </c:pt>
                <c:pt idx="1462">
                  <c:v>Aug</c:v>
                </c:pt>
                <c:pt idx="1463">
                  <c:v>Sep</c:v>
                </c:pt>
                <c:pt idx="1464">
                  <c:v>Aug</c:v>
                </c:pt>
                <c:pt idx="1465">
                  <c:v>Jul</c:v>
                </c:pt>
                <c:pt idx="1466">
                  <c:v>Aug</c:v>
                </c:pt>
                <c:pt idx="1467">
                  <c:v>Sep</c:v>
                </c:pt>
                <c:pt idx="1468">
                  <c:v>Oct</c:v>
                </c:pt>
                <c:pt idx="1469">
                  <c:v>Jun</c:v>
                </c:pt>
                <c:pt idx="1470">
                  <c:v>Jul</c:v>
                </c:pt>
                <c:pt idx="1471">
                  <c:v>Sep</c:v>
                </c:pt>
                <c:pt idx="1472">
                  <c:v>Jun</c:v>
                </c:pt>
                <c:pt idx="1473">
                  <c:v>Jul</c:v>
                </c:pt>
                <c:pt idx="1474">
                  <c:v>Jun</c:v>
                </c:pt>
                <c:pt idx="1475">
                  <c:v>Nov</c:v>
                </c:pt>
                <c:pt idx="1476">
                  <c:v>Aug</c:v>
                </c:pt>
                <c:pt idx="1477">
                  <c:v>Jul</c:v>
                </c:pt>
                <c:pt idx="1478">
                  <c:v>Aug</c:v>
                </c:pt>
                <c:pt idx="1479">
                  <c:v>Jun</c:v>
                </c:pt>
                <c:pt idx="1480">
                  <c:v>Aug</c:v>
                </c:pt>
                <c:pt idx="1481">
                  <c:v>Jun</c:v>
                </c:pt>
                <c:pt idx="1482">
                  <c:v>Oct</c:v>
                </c:pt>
                <c:pt idx="1483">
                  <c:v>Jun</c:v>
                </c:pt>
                <c:pt idx="1484">
                  <c:v>Jun</c:v>
                </c:pt>
                <c:pt idx="1485">
                  <c:v>Jul</c:v>
                </c:pt>
                <c:pt idx="1486">
                  <c:v>Oct</c:v>
                </c:pt>
                <c:pt idx="1487">
                  <c:v>Jul</c:v>
                </c:pt>
                <c:pt idx="1488">
                  <c:v>Oct</c:v>
                </c:pt>
                <c:pt idx="1489">
                  <c:v>Jun</c:v>
                </c:pt>
                <c:pt idx="1490">
                  <c:v>Jul</c:v>
                </c:pt>
                <c:pt idx="1491">
                  <c:v>Sep</c:v>
                </c:pt>
                <c:pt idx="1492">
                  <c:v>Oct</c:v>
                </c:pt>
                <c:pt idx="1493">
                  <c:v>Dec</c:v>
                </c:pt>
                <c:pt idx="1494">
                  <c:v>Jun</c:v>
                </c:pt>
                <c:pt idx="1495">
                  <c:v>Aug</c:v>
                </c:pt>
                <c:pt idx="1496">
                  <c:v>Dec</c:v>
                </c:pt>
                <c:pt idx="1497">
                  <c:v>Oct</c:v>
                </c:pt>
                <c:pt idx="1498">
                  <c:v>Aug</c:v>
                </c:pt>
                <c:pt idx="1499">
                  <c:v>Nov</c:v>
                </c:pt>
                <c:pt idx="1500">
                  <c:v>Sep</c:v>
                </c:pt>
                <c:pt idx="1501">
                  <c:v>Dec</c:v>
                </c:pt>
                <c:pt idx="1502">
                  <c:v>Sep</c:v>
                </c:pt>
                <c:pt idx="1503">
                  <c:v>Dec</c:v>
                </c:pt>
                <c:pt idx="1504">
                  <c:v>Jun</c:v>
                </c:pt>
                <c:pt idx="1505">
                  <c:v>Oct</c:v>
                </c:pt>
                <c:pt idx="1506">
                  <c:v>Aug</c:v>
                </c:pt>
                <c:pt idx="1507">
                  <c:v>Jun</c:v>
                </c:pt>
                <c:pt idx="1508">
                  <c:v>Nov</c:v>
                </c:pt>
                <c:pt idx="1509">
                  <c:v>Jun</c:v>
                </c:pt>
                <c:pt idx="1510">
                  <c:v>Nov</c:v>
                </c:pt>
                <c:pt idx="1511">
                  <c:v>Jul</c:v>
                </c:pt>
                <c:pt idx="1512">
                  <c:v>Jul</c:v>
                </c:pt>
                <c:pt idx="1513">
                  <c:v>Aug</c:v>
                </c:pt>
                <c:pt idx="1514">
                  <c:v>Jun</c:v>
                </c:pt>
                <c:pt idx="1515">
                  <c:v>Dec</c:v>
                </c:pt>
                <c:pt idx="1516">
                  <c:v>Nov</c:v>
                </c:pt>
                <c:pt idx="1517">
                  <c:v>Oct</c:v>
                </c:pt>
                <c:pt idx="1518">
                  <c:v>Sep</c:v>
                </c:pt>
                <c:pt idx="1519">
                  <c:v>Sep</c:v>
                </c:pt>
                <c:pt idx="1520">
                  <c:v>Oct</c:v>
                </c:pt>
                <c:pt idx="1521">
                  <c:v>Dec</c:v>
                </c:pt>
                <c:pt idx="1522">
                  <c:v>Jun</c:v>
                </c:pt>
                <c:pt idx="1523">
                  <c:v>Jun</c:v>
                </c:pt>
                <c:pt idx="1524">
                  <c:v>Aug</c:v>
                </c:pt>
                <c:pt idx="1525">
                  <c:v>Jul</c:v>
                </c:pt>
                <c:pt idx="1526">
                  <c:v>Oct</c:v>
                </c:pt>
                <c:pt idx="1527">
                  <c:v>Jun</c:v>
                </c:pt>
                <c:pt idx="1528">
                  <c:v>Jun</c:v>
                </c:pt>
                <c:pt idx="1529">
                  <c:v>Dec</c:v>
                </c:pt>
                <c:pt idx="1530">
                  <c:v>Jul</c:v>
                </c:pt>
                <c:pt idx="1531">
                  <c:v>Jul</c:v>
                </c:pt>
                <c:pt idx="1532">
                  <c:v>Oct</c:v>
                </c:pt>
                <c:pt idx="1533">
                  <c:v>Sep</c:v>
                </c:pt>
                <c:pt idx="1534">
                  <c:v>Sep</c:v>
                </c:pt>
                <c:pt idx="1535">
                  <c:v>Nov</c:v>
                </c:pt>
                <c:pt idx="1536">
                  <c:v>Jul</c:v>
                </c:pt>
                <c:pt idx="1537">
                  <c:v>Nov</c:v>
                </c:pt>
                <c:pt idx="1538">
                  <c:v>Dec</c:v>
                </c:pt>
                <c:pt idx="1539">
                  <c:v>Jun</c:v>
                </c:pt>
                <c:pt idx="1540">
                  <c:v>Sep</c:v>
                </c:pt>
                <c:pt idx="1541">
                  <c:v>Aug</c:v>
                </c:pt>
                <c:pt idx="1542">
                  <c:v>Aug</c:v>
                </c:pt>
                <c:pt idx="1543">
                  <c:v>Nov</c:v>
                </c:pt>
                <c:pt idx="1544">
                  <c:v>Dec</c:v>
                </c:pt>
                <c:pt idx="1545">
                  <c:v>Nov</c:v>
                </c:pt>
                <c:pt idx="1546">
                  <c:v>Oct</c:v>
                </c:pt>
                <c:pt idx="1547">
                  <c:v>Jul</c:v>
                </c:pt>
                <c:pt idx="1548">
                  <c:v>Sep</c:v>
                </c:pt>
                <c:pt idx="1549">
                  <c:v>Dec</c:v>
                </c:pt>
                <c:pt idx="1550">
                  <c:v>Aug</c:v>
                </c:pt>
                <c:pt idx="1551">
                  <c:v>Dec</c:v>
                </c:pt>
                <c:pt idx="1552">
                  <c:v>Dec</c:v>
                </c:pt>
                <c:pt idx="1553">
                  <c:v>Oct</c:v>
                </c:pt>
                <c:pt idx="1554">
                  <c:v>Aug</c:v>
                </c:pt>
                <c:pt idx="1555">
                  <c:v>Oct</c:v>
                </c:pt>
                <c:pt idx="1556">
                  <c:v>Jul</c:v>
                </c:pt>
                <c:pt idx="1557">
                  <c:v>Aug</c:v>
                </c:pt>
                <c:pt idx="1558">
                  <c:v>Oct</c:v>
                </c:pt>
                <c:pt idx="1559">
                  <c:v>Dec</c:v>
                </c:pt>
                <c:pt idx="1560">
                  <c:v>Jun</c:v>
                </c:pt>
                <c:pt idx="1561">
                  <c:v>Jul</c:v>
                </c:pt>
                <c:pt idx="1562">
                  <c:v>Nov</c:v>
                </c:pt>
                <c:pt idx="1563">
                  <c:v>Aug</c:v>
                </c:pt>
                <c:pt idx="1564">
                  <c:v>Jul</c:v>
                </c:pt>
                <c:pt idx="1565">
                  <c:v>Aug</c:v>
                </c:pt>
                <c:pt idx="1566">
                  <c:v>Dec</c:v>
                </c:pt>
                <c:pt idx="1567">
                  <c:v>Sep</c:v>
                </c:pt>
                <c:pt idx="1568">
                  <c:v>Aug</c:v>
                </c:pt>
                <c:pt idx="1569">
                  <c:v>Aug</c:v>
                </c:pt>
                <c:pt idx="1570">
                  <c:v>Dec</c:v>
                </c:pt>
                <c:pt idx="1571">
                  <c:v>Sep</c:v>
                </c:pt>
                <c:pt idx="1572">
                  <c:v>Oct</c:v>
                </c:pt>
                <c:pt idx="1573">
                  <c:v>Aug</c:v>
                </c:pt>
                <c:pt idx="1574">
                  <c:v>Aug</c:v>
                </c:pt>
                <c:pt idx="1575">
                  <c:v>Nov</c:v>
                </c:pt>
                <c:pt idx="1576">
                  <c:v>Aug</c:v>
                </c:pt>
                <c:pt idx="1577">
                  <c:v>Nov</c:v>
                </c:pt>
                <c:pt idx="1578">
                  <c:v>Jul</c:v>
                </c:pt>
                <c:pt idx="1579">
                  <c:v>Jun</c:v>
                </c:pt>
                <c:pt idx="1580">
                  <c:v>Oct</c:v>
                </c:pt>
                <c:pt idx="1581">
                  <c:v>Aug</c:v>
                </c:pt>
                <c:pt idx="1582">
                  <c:v>Oct</c:v>
                </c:pt>
                <c:pt idx="1583">
                  <c:v>Sep</c:v>
                </c:pt>
                <c:pt idx="1584">
                  <c:v>Aug</c:v>
                </c:pt>
                <c:pt idx="1585">
                  <c:v>Dec</c:v>
                </c:pt>
                <c:pt idx="1586">
                  <c:v>Nov</c:v>
                </c:pt>
                <c:pt idx="1587">
                  <c:v>Jul</c:v>
                </c:pt>
                <c:pt idx="1588">
                  <c:v>Sep</c:v>
                </c:pt>
                <c:pt idx="1589">
                  <c:v>Sep</c:v>
                </c:pt>
                <c:pt idx="1590">
                  <c:v>Jul</c:v>
                </c:pt>
                <c:pt idx="1591">
                  <c:v>Aug</c:v>
                </c:pt>
                <c:pt idx="1592">
                  <c:v>Nov</c:v>
                </c:pt>
                <c:pt idx="1593">
                  <c:v>Oct</c:v>
                </c:pt>
                <c:pt idx="1594">
                  <c:v>Jun</c:v>
                </c:pt>
                <c:pt idx="1595">
                  <c:v>Sep</c:v>
                </c:pt>
                <c:pt idx="1596">
                  <c:v>Oct</c:v>
                </c:pt>
                <c:pt idx="1597">
                  <c:v>Oct</c:v>
                </c:pt>
                <c:pt idx="1598">
                  <c:v>Sep</c:v>
                </c:pt>
                <c:pt idx="1599">
                  <c:v>Nov</c:v>
                </c:pt>
                <c:pt idx="1600">
                  <c:v>Oct</c:v>
                </c:pt>
                <c:pt idx="1601">
                  <c:v>Aug</c:v>
                </c:pt>
                <c:pt idx="1602">
                  <c:v>Sep</c:v>
                </c:pt>
                <c:pt idx="1603">
                  <c:v>Jun</c:v>
                </c:pt>
                <c:pt idx="1604">
                  <c:v>Aug</c:v>
                </c:pt>
                <c:pt idx="1605">
                  <c:v>Sep</c:v>
                </c:pt>
                <c:pt idx="1606">
                  <c:v>Sep</c:v>
                </c:pt>
                <c:pt idx="1607">
                  <c:v>Jul</c:v>
                </c:pt>
                <c:pt idx="1608">
                  <c:v>Oct</c:v>
                </c:pt>
                <c:pt idx="1609">
                  <c:v>Oct</c:v>
                </c:pt>
                <c:pt idx="1610">
                  <c:v>Nov</c:v>
                </c:pt>
                <c:pt idx="1611">
                  <c:v>Nov</c:v>
                </c:pt>
                <c:pt idx="1612">
                  <c:v>Oct</c:v>
                </c:pt>
                <c:pt idx="1613">
                  <c:v>Aug</c:v>
                </c:pt>
                <c:pt idx="1614">
                  <c:v>Oct</c:v>
                </c:pt>
                <c:pt idx="1615">
                  <c:v>Oct</c:v>
                </c:pt>
                <c:pt idx="1616">
                  <c:v>Nov</c:v>
                </c:pt>
                <c:pt idx="1617">
                  <c:v>Oct</c:v>
                </c:pt>
                <c:pt idx="1618">
                  <c:v>Dec</c:v>
                </c:pt>
                <c:pt idx="1619">
                  <c:v>Sep</c:v>
                </c:pt>
                <c:pt idx="1620">
                  <c:v>Nov</c:v>
                </c:pt>
                <c:pt idx="1621">
                  <c:v>Aug</c:v>
                </c:pt>
                <c:pt idx="1622">
                  <c:v>Nov</c:v>
                </c:pt>
                <c:pt idx="1623">
                  <c:v>Aug</c:v>
                </c:pt>
                <c:pt idx="1624">
                  <c:v>Jul</c:v>
                </c:pt>
                <c:pt idx="1625">
                  <c:v>Jul</c:v>
                </c:pt>
                <c:pt idx="1626">
                  <c:v>Sep</c:v>
                </c:pt>
                <c:pt idx="1627">
                  <c:v>Jun</c:v>
                </c:pt>
                <c:pt idx="1628">
                  <c:v>Jul</c:v>
                </c:pt>
                <c:pt idx="1629">
                  <c:v>Oct</c:v>
                </c:pt>
                <c:pt idx="1630">
                  <c:v>Aug</c:v>
                </c:pt>
                <c:pt idx="1631">
                  <c:v>Sep</c:v>
                </c:pt>
                <c:pt idx="1632">
                  <c:v>Nov</c:v>
                </c:pt>
                <c:pt idx="1633">
                  <c:v>Jul</c:v>
                </c:pt>
                <c:pt idx="1634">
                  <c:v>Aug</c:v>
                </c:pt>
                <c:pt idx="1635">
                  <c:v>Aug</c:v>
                </c:pt>
                <c:pt idx="1636">
                  <c:v>Aug</c:v>
                </c:pt>
                <c:pt idx="1637">
                  <c:v>Jun</c:v>
                </c:pt>
                <c:pt idx="1638">
                  <c:v>Oct</c:v>
                </c:pt>
                <c:pt idx="1639">
                  <c:v>Oct</c:v>
                </c:pt>
                <c:pt idx="1640">
                  <c:v>Jun</c:v>
                </c:pt>
                <c:pt idx="1641">
                  <c:v>Nov</c:v>
                </c:pt>
                <c:pt idx="1642">
                  <c:v>Sep</c:v>
                </c:pt>
                <c:pt idx="1643">
                  <c:v>Jul</c:v>
                </c:pt>
                <c:pt idx="1644">
                  <c:v>Jul</c:v>
                </c:pt>
                <c:pt idx="1645">
                  <c:v>Aug</c:v>
                </c:pt>
                <c:pt idx="1646">
                  <c:v>Jul</c:v>
                </c:pt>
                <c:pt idx="1647">
                  <c:v>Aug</c:v>
                </c:pt>
                <c:pt idx="1648">
                  <c:v>Jul</c:v>
                </c:pt>
                <c:pt idx="1649">
                  <c:v>Jul</c:v>
                </c:pt>
                <c:pt idx="1650">
                  <c:v>Aug</c:v>
                </c:pt>
                <c:pt idx="1651">
                  <c:v>Jul</c:v>
                </c:pt>
                <c:pt idx="1652">
                  <c:v>Dec</c:v>
                </c:pt>
                <c:pt idx="1653">
                  <c:v>Jul</c:v>
                </c:pt>
                <c:pt idx="1654">
                  <c:v>Oct</c:v>
                </c:pt>
                <c:pt idx="1655">
                  <c:v>Nov</c:v>
                </c:pt>
                <c:pt idx="1656">
                  <c:v>Jun</c:v>
                </c:pt>
                <c:pt idx="1657">
                  <c:v>Sep</c:v>
                </c:pt>
                <c:pt idx="1658">
                  <c:v>Aug</c:v>
                </c:pt>
                <c:pt idx="1659">
                  <c:v>Jul</c:v>
                </c:pt>
                <c:pt idx="1660">
                  <c:v>Sep</c:v>
                </c:pt>
                <c:pt idx="1661">
                  <c:v>Jul</c:v>
                </c:pt>
                <c:pt idx="1662">
                  <c:v>Nov</c:v>
                </c:pt>
                <c:pt idx="1663">
                  <c:v>Sep</c:v>
                </c:pt>
                <c:pt idx="1664">
                  <c:v>Nov</c:v>
                </c:pt>
                <c:pt idx="1665">
                  <c:v>Aug</c:v>
                </c:pt>
                <c:pt idx="1666">
                  <c:v>Jun</c:v>
                </c:pt>
                <c:pt idx="1667">
                  <c:v>Aug</c:v>
                </c:pt>
                <c:pt idx="1668">
                  <c:v>Oct</c:v>
                </c:pt>
                <c:pt idx="1669">
                  <c:v>Dec</c:v>
                </c:pt>
                <c:pt idx="1670">
                  <c:v>Aug</c:v>
                </c:pt>
                <c:pt idx="1671">
                  <c:v>Nov</c:v>
                </c:pt>
                <c:pt idx="1672">
                  <c:v>Jun</c:v>
                </c:pt>
                <c:pt idx="1673">
                  <c:v>Jul</c:v>
                </c:pt>
                <c:pt idx="1674">
                  <c:v>Nov</c:v>
                </c:pt>
                <c:pt idx="1675">
                  <c:v>Oct</c:v>
                </c:pt>
                <c:pt idx="1676">
                  <c:v>Aug</c:v>
                </c:pt>
                <c:pt idx="1677">
                  <c:v>Sep</c:v>
                </c:pt>
                <c:pt idx="1678">
                  <c:v>Sep</c:v>
                </c:pt>
                <c:pt idx="1679">
                  <c:v>Jun</c:v>
                </c:pt>
                <c:pt idx="1680">
                  <c:v>Dec</c:v>
                </c:pt>
                <c:pt idx="1681">
                  <c:v>Nov</c:v>
                </c:pt>
                <c:pt idx="1682">
                  <c:v>Sep</c:v>
                </c:pt>
                <c:pt idx="1683">
                  <c:v>Nov</c:v>
                </c:pt>
                <c:pt idx="1684">
                  <c:v>Oct</c:v>
                </c:pt>
                <c:pt idx="1685">
                  <c:v>Nov</c:v>
                </c:pt>
                <c:pt idx="1686">
                  <c:v>Sep</c:v>
                </c:pt>
                <c:pt idx="1687">
                  <c:v>Sep</c:v>
                </c:pt>
                <c:pt idx="1688">
                  <c:v>Sep</c:v>
                </c:pt>
                <c:pt idx="1689">
                  <c:v>Dec</c:v>
                </c:pt>
                <c:pt idx="1690">
                  <c:v>Nov</c:v>
                </c:pt>
                <c:pt idx="1691">
                  <c:v>Jul</c:v>
                </c:pt>
                <c:pt idx="1692">
                  <c:v>Aug</c:v>
                </c:pt>
                <c:pt idx="1693">
                  <c:v>Aug</c:v>
                </c:pt>
                <c:pt idx="1694">
                  <c:v>Sep</c:v>
                </c:pt>
                <c:pt idx="1695">
                  <c:v>Jul</c:v>
                </c:pt>
                <c:pt idx="1696">
                  <c:v>Dec</c:v>
                </c:pt>
                <c:pt idx="1697">
                  <c:v>Oct</c:v>
                </c:pt>
                <c:pt idx="1698">
                  <c:v>Dec</c:v>
                </c:pt>
                <c:pt idx="1699">
                  <c:v>Aug</c:v>
                </c:pt>
                <c:pt idx="1700">
                  <c:v>Jun</c:v>
                </c:pt>
                <c:pt idx="1701">
                  <c:v>Sep</c:v>
                </c:pt>
                <c:pt idx="1702">
                  <c:v>Jul</c:v>
                </c:pt>
                <c:pt idx="1703">
                  <c:v>Sep</c:v>
                </c:pt>
                <c:pt idx="1704">
                  <c:v>Sep</c:v>
                </c:pt>
                <c:pt idx="1705">
                  <c:v>Dec</c:v>
                </c:pt>
                <c:pt idx="1706">
                  <c:v>Aug</c:v>
                </c:pt>
                <c:pt idx="1707">
                  <c:v>Sep</c:v>
                </c:pt>
                <c:pt idx="1708">
                  <c:v>Nov</c:v>
                </c:pt>
                <c:pt idx="1709">
                  <c:v>Aug</c:v>
                </c:pt>
                <c:pt idx="1710">
                  <c:v>Jun</c:v>
                </c:pt>
                <c:pt idx="1711">
                  <c:v>Jul</c:v>
                </c:pt>
                <c:pt idx="1712">
                  <c:v>Nov</c:v>
                </c:pt>
                <c:pt idx="1713">
                  <c:v>Jun</c:v>
                </c:pt>
                <c:pt idx="1714">
                  <c:v>Dec</c:v>
                </c:pt>
                <c:pt idx="1715">
                  <c:v>Nov</c:v>
                </c:pt>
                <c:pt idx="1716">
                  <c:v>Dec</c:v>
                </c:pt>
                <c:pt idx="1717">
                  <c:v>Aug</c:v>
                </c:pt>
                <c:pt idx="1718">
                  <c:v>Jun</c:v>
                </c:pt>
                <c:pt idx="1719">
                  <c:v>Sep</c:v>
                </c:pt>
                <c:pt idx="1720">
                  <c:v>Nov</c:v>
                </c:pt>
                <c:pt idx="1721">
                  <c:v>Sep</c:v>
                </c:pt>
                <c:pt idx="1722">
                  <c:v>Aug</c:v>
                </c:pt>
                <c:pt idx="1723">
                  <c:v>Nov</c:v>
                </c:pt>
                <c:pt idx="1724">
                  <c:v>Sep</c:v>
                </c:pt>
                <c:pt idx="1725">
                  <c:v>Oct</c:v>
                </c:pt>
                <c:pt idx="1726">
                  <c:v>Sep</c:v>
                </c:pt>
                <c:pt idx="1727">
                  <c:v>Oct</c:v>
                </c:pt>
                <c:pt idx="1728">
                  <c:v>Jul</c:v>
                </c:pt>
                <c:pt idx="1729">
                  <c:v>Nov</c:v>
                </c:pt>
                <c:pt idx="1730">
                  <c:v>Jul</c:v>
                </c:pt>
                <c:pt idx="1731">
                  <c:v>Sep</c:v>
                </c:pt>
                <c:pt idx="1732">
                  <c:v>Jul</c:v>
                </c:pt>
                <c:pt idx="1733">
                  <c:v>Dec</c:v>
                </c:pt>
                <c:pt idx="1734">
                  <c:v>Jun</c:v>
                </c:pt>
                <c:pt idx="1735">
                  <c:v>Jun</c:v>
                </c:pt>
                <c:pt idx="1736">
                  <c:v>Dec</c:v>
                </c:pt>
                <c:pt idx="1737">
                  <c:v>Jun</c:v>
                </c:pt>
                <c:pt idx="1738">
                  <c:v>Oct</c:v>
                </c:pt>
                <c:pt idx="1739">
                  <c:v>Jun</c:v>
                </c:pt>
                <c:pt idx="1740">
                  <c:v>Sep</c:v>
                </c:pt>
                <c:pt idx="1741">
                  <c:v>Oct</c:v>
                </c:pt>
                <c:pt idx="1742">
                  <c:v>Aug</c:v>
                </c:pt>
                <c:pt idx="1743">
                  <c:v>Oct</c:v>
                </c:pt>
                <c:pt idx="1744">
                  <c:v>Aug</c:v>
                </c:pt>
                <c:pt idx="1745">
                  <c:v>Aug</c:v>
                </c:pt>
                <c:pt idx="1746">
                  <c:v>Dec</c:v>
                </c:pt>
                <c:pt idx="1747">
                  <c:v>Sep</c:v>
                </c:pt>
                <c:pt idx="1748">
                  <c:v>Sep</c:v>
                </c:pt>
                <c:pt idx="1749">
                  <c:v>Nov</c:v>
                </c:pt>
                <c:pt idx="1750">
                  <c:v>Nov</c:v>
                </c:pt>
                <c:pt idx="1751">
                  <c:v>Jun</c:v>
                </c:pt>
                <c:pt idx="1752">
                  <c:v>Jul</c:v>
                </c:pt>
                <c:pt idx="1753">
                  <c:v>Nov</c:v>
                </c:pt>
                <c:pt idx="1754">
                  <c:v>Jun</c:v>
                </c:pt>
                <c:pt idx="1755">
                  <c:v>Sep</c:v>
                </c:pt>
                <c:pt idx="1756">
                  <c:v>Jul</c:v>
                </c:pt>
                <c:pt idx="1757">
                  <c:v>Oct</c:v>
                </c:pt>
                <c:pt idx="1758">
                  <c:v>Dec</c:v>
                </c:pt>
                <c:pt idx="1759">
                  <c:v>Jun</c:v>
                </c:pt>
                <c:pt idx="1760">
                  <c:v>Sep</c:v>
                </c:pt>
                <c:pt idx="1761">
                  <c:v>Dec</c:v>
                </c:pt>
                <c:pt idx="1762">
                  <c:v>Nov</c:v>
                </c:pt>
                <c:pt idx="1763">
                  <c:v>Jul</c:v>
                </c:pt>
                <c:pt idx="1764">
                  <c:v>Jun</c:v>
                </c:pt>
                <c:pt idx="1765">
                  <c:v>Sep</c:v>
                </c:pt>
                <c:pt idx="1766">
                  <c:v>Oct</c:v>
                </c:pt>
                <c:pt idx="1767">
                  <c:v>Jun</c:v>
                </c:pt>
                <c:pt idx="1768">
                  <c:v>Nov</c:v>
                </c:pt>
                <c:pt idx="1769">
                  <c:v>Aug</c:v>
                </c:pt>
                <c:pt idx="1770">
                  <c:v>Jun</c:v>
                </c:pt>
                <c:pt idx="1771">
                  <c:v>Nov</c:v>
                </c:pt>
                <c:pt idx="1772">
                  <c:v>Aug</c:v>
                </c:pt>
                <c:pt idx="1773">
                  <c:v>Aug</c:v>
                </c:pt>
                <c:pt idx="1774">
                  <c:v>Aug</c:v>
                </c:pt>
                <c:pt idx="1775">
                  <c:v>Oct</c:v>
                </c:pt>
                <c:pt idx="1776">
                  <c:v>Jul</c:v>
                </c:pt>
                <c:pt idx="1777">
                  <c:v>Sep</c:v>
                </c:pt>
                <c:pt idx="1778">
                  <c:v>Nov</c:v>
                </c:pt>
                <c:pt idx="1779">
                  <c:v>Jul</c:v>
                </c:pt>
                <c:pt idx="1780">
                  <c:v>Oct</c:v>
                </c:pt>
                <c:pt idx="1781">
                  <c:v>Dec</c:v>
                </c:pt>
                <c:pt idx="1782">
                  <c:v>Sep</c:v>
                </c:pt>
                <c:pt idx="1783">
                  <c:v>Sep</c:v>
                </c:pt>
                <c:pt idx="1784">
                  <c:v>Dec</c:v>
                </c:pt>
                <c:pt idx="1785">
                  <c:v>Jun</c:v>
                </c:pt>
                <c:pt idx="1786">
                  <c:v>Sep</c:v>
                </c:pt>
                <c:pt idx="1787">
                  <c:v>Dec</c:v>
                </c:pt>
                <c:pt idx="1788">
                  <c:v>Sep</c:v>
                </c:pt>
                <c:pt idx="1789">
                  <c:v>Oct</c:v>
                </c:pt>
                <c:pt idx="1790">
                  <c:v>Sep</c:v>
                </c:pt>
                <c:pt idx="1791">
                  <c:v>Dec</c:v>
                </c:pt>
                <c:pt idx="1792">
                  <c:v>Jun</c:v>
                </c:pt>
                <c:pt idx="1793">
                  <c:v>Dec</c:v>
                </c:pt>
                <c:pt idx="1794">
                  <c:v>Jul</c:v>
                </c:pt>
                <c:pt idx="1795">
                  <c:v>Oct</c:v>
                </c:pt>
                <c:pt idx="1796">
                  <c:v>Dec</c:v>
                </c:pt>
                <c:pt idx="1797">
                  <c:v>Jun</c:v>
                </c:pt>
                <c:pt idx="1798">
                  <c:v>Dec</c:v>
                </c:pt>
                <c:pt idx="1799">
                  <c:v>Aug</c:v>
                </c:pt>
                <c:pt idx="1800">
                  <c:v>Sep</c:v>
                </c:pt>
                <c:pt idx="1801">
                  <c:v>Aug</c:v>
                </c:pt>
                <c:pt idx="1802">
                  <c:v>Nov</c:v>
                </c:pt>
                <c:pt idx="1803">
                  <c:v>Sep</c:v>
                </c:pt>
                <c:pt idx="1804">
                  <c:v>Jun</c:v>
                </c:pt>
                <c:pt idx="1805">
                  <c:v>Nov</c:v>
                </c:pt>
                <c:pt idx="1806">
                  <c:v>Oct</c:v>
                </c:pt>
                <c:pt idx="1807">
                  <c:v>Sep</c:v>
                </c:pt>
                <c:pt idx="1808">
                  <c:v>Jul</c:v>
                </c:pt>
                <c:pt idx="1809">
                  <c:v>Aug</c:v>
                </c:pt>
                <c:pt idx="1810">
                  <c:v>Sep</c:v>
                </c:pt>
                <c:pt idx="1811">
                  <c:v>Oct</c:v>
                </c:pt>
                <c:pt idx="1812">
                  <c:v>Aug</c:v>
                </c:pt>
                <c:pt idx="1813">
                  <c:v>Dec</c:v>
                </c:pt>
                <c:pt idx="1814">
                  <c:v>Jun</c:v>
                </c:pt>
                <c:pt idx="1815">
                  <c:v>Sep</c:v>
                </c:pt>
                <c:pt idx="1816">
                  <c:v>Oct</c:v>
                </c:pt>
                <c:pt idx="1817">
                  <c:v>Oct</c:v>
                </c:pt>
                <c:pt idx="1818">
                  <c:v>Jul</c:v>
                </c:pt>
                <c:pt idx="1819">
                  <c:v>Sep</c:v>
                </c:pt>
                <c:pt idx="1820">
                  <c:v>Aug</c:v>
                </c:pt>
                <c:pt idx="1821">
                  <c:v>Oct</c:v>
                </c:pt>
                <c:pt idx="1822">
                  <c:v>Jun</c:v>
                </c:pt>
                <c:pt idx="1823">
                  <c:v>Jun</c:v>
                </c:pt>
                <c:pt idx="1824">
                  <c:v>Jul</c:v>
                </c:pt>
                <c:pt idx="1825">
                  <c:v>Sep</c:v>
                </c:pt>
                <c:pt idx="1826">
                  <c:v>Dec</c:v>
                </c:pt>
                <c:pt idx="1827">
                  <c:v>Sep</c:v>
                </c:pt>
                <c:pt idx="1828">
                  <c:v>Dec</c:v>
                </c:pt>
                <c:pt idx="1829">
                  <c:v>Nov</c:v>
                </c:pt>
                <c:pt idx="1830">
                  <c:v>Jun</c:v>
                </c:pt>
                <c:pt idx="1831">
                  <c:v>Jun</c:v>
                </c:pt>
                <c:pt idx="1832">
                  <c:v>Aug</c:v>
                </c:pt>
                <c:pt idx="1833">
                  <c:v>Dec</c:v>
                </c:pt>
                <c:pt idx="1834">
                  <c:v>Dec</c:v>
                </c:pt>
                <c:pt idx="1835">
                  <c:v>Oct</c:v>
                </c:pt>
                <c:pt idx="1836">
                  <c:v>Jun</c:v>
                </c:pt>
                <c:pt idx="1837">
                  <c:v>Sep</c:v>
                </c:pt>
                <c:pt idx="1838">
                  <c:v>Oct</c:v>
                </c:pt>
                <c:pt idx="1839">
                  <c:v>Jun</c:v>
                </c:pt>
                <c:pt idx="1840">
                  <c:v>Jul</c:v>
                </c:pt>
                <c:pt idx="1841">
                  <c:v>Jul</c:v>
                </c:pt>
                <c:pt idx="1842">
                  <c:v>Nov</c:v>
                </c:pt>
                <c:pt idx="1843">
                  <c:v>Jul</c:v>
                </c:pt>
                <c:pt idx="1844">
                  <c:v>Jul</c:v>
                </c:pt>
                <c:pt idx="1845">
                  <c:v>Aug</c:v>
                </c:pt>
                <c:pt idx="1846">
                  <c:v>Jun</c:v>
                </c:pt>
                <c:pt idx="1847">
                  <c:v>Sep</c:v>
                </c:pt>
                <c:pt idx="1848">
                  <c:v>Oct</c:v>
                </c:pt>
                <c:pt idx="1849">
                  <c:v>Oct</c:v>
                </c:pt>
                <c:pt idx="1850">
                  <c:v>Dec</c:v>
                </c:pt>
                <c:pt idx="1851">
                  <c:v>Sep</c:v>
                </c:pt>
                <c:pt idx="1852">
                  <c:v>Dec</c:v>
                </c:pt>
                <c:pt idx="1853">
                  <c:v>Aug</c:v>
                </c:pt>
                <c:pt idx="1854">
                  <c:v>Sep</c:v>
                </c:pt>
                <c:pt idx="1855">
                  <c:v>Jul</c:v>
                </c:pt>
                <c:pt idx="1856">
                  <c:v>Aug</c:v>
                </c:pt>
                <c:pt idx="1857">
                  <c:v>Jul</c:v>
                </c:pt>
                <c:pt idx="1858">
                  <c:v>Jun</c:v>
                </c:pt>
                <c:pt idx="1859">
                  <c:v>Nov</c:v>
                </c:pt>
                <c:pt idx="1860">
                  <c:v>Aug</c:v>
                </c:pt>
                <c:pt idx="1861">
                  <c:v>Sep</c:v>
                </c:pt>
                <c:pt idx="1862">
                  <c:v>Nov</c:v>
                </c:pt>
                <c:pt idx="1863">
                  <c:v>Jun</c:v>
                </c:pt>
                <c:pt idx="1864">
                  <c:v>Oct</c:v>
                </c:pt>
                <c:pt idx="1865">
                  <c:v>Nov</c:v>
                </c:pt>
                <c:pt idx="1866">
                  <c:v>Dec</c:v>
                </c:pt>
                <c:pt idx="1867">
                  <c:v>Nov</c:v>
                </c:pt>
                <c:pt idx="1868">
                  <c:v>Jun</c:v>
                </c:pt>
                <c:pt idx="1869">
                  <c:v>Jun</c:v>
                </c:pt>
                <c:pt idx="1870">
                  <c:v>Nov</c:v>
                </c:pt>
                <c:pt idx="1871">
                  <c:v>Oct</c:v>
                </c:pt>
                <c:pt idx="1872">
                  <c:v>Jun</c:v>
                </c:pt>
                <c:pt idx="1873">
                  <c:v>Dec</c:v>
                </c:pt>
                <c:pt idx="1874">
                  <c:v>Nov</c:v>
                </c:pt>
                <c:pt idx="1875">
                  <c:v>Jun</c:v>
                </c:pt>
                <c:pt idx="1876">
                  <c:v>Dec</c:v>
                </c:pt>
                <c:pt idx="1877">
                  <c:v>Sep</c:v>
                </c:pt>
                <c:pt idx="1878">
                  <c:v>Oct</c:v>
                </c:pt>
                <c:pt idx="1879">
                  <c:v>Jun</c:v>
                </c:pt>
                <c:pt idx="1880">
                  <c:v>Sep</c:v>
                </c:pt>
                <c:pt idx="1881">
                  <c:v>Nov</c:v>
                </c:pt>
                <c:pt idx="1882">
                  <c:v>Aug</c:v>
                </c:pt>
                <c:pt idx="1883">
                  <c:v>Jun</c:v>
                </c:pt>
                <c:pt idx="1884">
                  <c:v>Jun</c:v>
                </c:pt>
                <c:pt idx="1885">
                  <c:v>Aug</c:v>
                </c:pt>
                <c:pt idx="1886">
                  <c:v>Aug</c:v>
                </c:pt>
                <c:pt idx="1887">
                  <c:v>Dec</c:v>
                </c:pt>
                <c:pt idx="1888">
                  <c:v>Dec</c:v>
                </c:pt>
                <c:pt idx="1889">
                  <c:v>Oct</c:v>
                </c:pt>
                <c:pt idx="1890">
                  <c:v>Sep</c:v>
                </c:pt>
                <c:pt idx="1891">
                  <c:v>Sep</c:v>
                </c:pt>
                <c:pt idx="1892">
                  <c:v>Aug</c:v>
                </c:pt>
                <c:pt idx="1893">
                  <c:v>Nov</c:v>
                </c:pt>
                <c:pt idx="1894">
                  <c:v>Dec</c:v>
                </c:pt>
                <c:pt idx="1895">
                  <c:v>Nov</c:v>
                </c:pt>
                <c:pt idx="1896">
                  <c:v>Jul</c:v>
                </c:pt>
                <c:pt idx="1897">
                  <c:v>Oct</c:v>
                </c:pt>
                <c:pt idx="1898">
                  <c:v>Sep</c:v>
                </c:pt>
                <c:pt idx="1899">
                  <c:v>Jul</c:v>
                </c:pt>
                <c:pt idx="1900">
                  <c:v>Nov</c:v>
                </c:pt>
                <c:pt idx="1901">
                  <c:v>Nov</c:v>
                </c:pt>
                <c:pt idx="1902">
                  <c:v>Sep</c:v>
                </c:pt>
                <c:pt idx="1903">
                  <c:v>Aug</c:v>
                </c:pt>
                <c:pt idx="1904">
                  <c:v>Jul</c:v>
                </c:pt>
                <c:pt idx="1905">
                  <c:v>Jul</c:v>
                </c:pt>
                <c:pt idx="1906">
                  <c:v>Jul</c:v>
                </c:pt>
                <c:pt idx="1907">
                  <c:v>Nov</c:v>
                </c:pt>
                <c:pt idx="1908">
                  <c:v>Sep</c:v>
                </c:pt>
                <c:pt idx="1909">
                  <c:v>Oct</c:v>
                </c:pt>
                <c:pt idx="1910">
                  <c:v>Jun</c:v>
                </c:pt>
                <c:pt idx="1911">
                  <c:v>Jul</c:v>
                </c:pt>
                <c:pt idx="1912">
                  <c:v>Jul</c:v>
                </c:pt>
                <c:pt idx="1913">
                  <c:v>Nov</c:v>
                </c:pt>
                <c:pt idx="1914">
                  <c:v>Aug</c:v>
                </c:pt>
                <c:pt idx="1915">
                  <c:v>Sep</c:v>
                </c:pt>
                <c:pt idx="1916">
                  <c:v>Jul</c:v>
                </c:pt>
                <c:pt idx="1917">
                  <c:v>Oct</c:v>
                </c:pt>
                <c:pt idx="1918">
                  <c:v>Jul</c:v>
                </c:pt>
                <c:pt idx="1919">
                  <c:v>Jun</c:v>
                </c:pt>
                <c:pt idx="1920">
                  <c:v>Oct</c:v>
                </c:pt>
                <c:pt idx="1921">
                  <c:v>Jun</c:v>
                </c:pt>
                <c:pt idx="1922">
                  <c:v>Aug</c:v>
                </c:pt>
                <c:pt idx="1923">
                  <c:v>Aug</c:v>
                </c:pt>
                <c:pt idx="1924">
                  <c:v>Sep</c:v>
                </c:pt>
                <c:pt idx="1925">
                  <c:v>Jun</c:v>
                </c:pt>
                <c:pt idx="1926">
                  <c:v>Aug</c:v>
                </c:pt>
                <c:pt idx="1927">
                  <c:v>Dec</c:v>
                </c:pt>
                <c:pt idx="1928">
                  <c:v>Oct</c:v>
                </c:pt>
                <c:pt idx="1929">
                  <c:v>Nov</c:v>
                </c:pt>
                <c:pt idx="1930">
                  <c:v>Oct</c:v>
                </c:pt>
                <c:pt idx="1931">
                  <c:v>Aug</c:v>
                </c:pt>
                <c:pt idx="1932">
                  <c:v>Oct</c:v>
                </c:pt>
                <c:pt idx="1933">
                  <c:v>Sep</c:v>
                </c:pt>
                <c:pt idx="1934">
                  <c:v>Jun</c:v>
                </c:pt>
                <c:pt idx="1935">
                  <c:v>Aug</c:v>
                </c:pt>
                <c:pt idx="1936">
                  <c:v>Dec</c:v>
                </c:pt>
                <c:pt idx="1937">
                  <c:v>Nov</c:v>
                </c:pt>
                <c:pt idx="1938">
                  <c:v>Dec</c:v>
                </c:pt>
                <c:pt idx="1939">
                  <c:v>Aug</c:v>
                </c:pt>
                <c:pt idx="1940">
                  <c:v>Oct</c:v>
                </c:pt>
                <c:pt idx="1941">
                  <c:v>Dec</c:v>
                </c:pt>
                <c:pt idx="1942">
                  <c:v>Jul</c:v>
                </c:pt>
                <c:pt idx="1943">
                  <c:v>Jul</c:v>
                </c:pt>
                <c:pt idx="1944">
                  <c:v>Sep</c:v>
                </c:pt>
                <c:pt idx="1945">
                  <c:v>Nov</c:v>
                </c:pt>
                <c:pt idx="1946">
                  <c:v>Nov</c:v>
                </c:pt>
                <c:pt idx="1947">
                  <c:v>Jun</c:v>
                </c:pt>
                <c:pt idx="1948">
                  <c:v>Oct</c:v>
                </c:pt>
                <c:pt idx="1949">
                  <c:v>Nov</c:v>
                </c:pt>
                <c:pt idx="1950">
                  <c:v>Aug</c:v>
                </c:pt>
                <c:pt idx="1951">
                  <c:v>Nov</c:v>
                </c:pt>
                <c:pt idx="1952">
                  <c:v>Jun</c:v>
                </c:pt>
                <c:pt idx="1953">
                  <c:v>Dec</c:v>
                </c:pt>
                <c:pt idx="1954">
                  <c:v>Nov</c:v>
                </c:pt>
                <c:pt idx="1955">
                  <c:v>Aug</c:v>
                </c:pt>
                <c:pt idx="1956">
                  <c:v>Aug</c:v>
                </c:pt>
                <c:pt idx="1957">
                  <c:v>Oct</c:v>
                </c:pt>
                <c:pt idx="1958">
                  <c:v>Jun</c:v>
                </c:pt>
                <c:pt idx="1959">
                  <c:v>Oct</c:v>
                </c:pt>
                <c:pt idx="1960">
                  <c:v>Sep</c:v>
                </c:pt>
                <c:pt idx="1961">
                  <c:v>Dec</c:v>
                </c:pt>
                <c:pt idx="1962">
                  <c:v>Oct</c:v>
                </c:pt>
                <c:pt idx="1963">
                  <c:v>Aug</c:v>
                </c:pt>
                <c:pt idx="1964">
                  <c:v>Sep</c:v>
                </c:pt>
                <c:pt idx="1965">
                  <c:v>Sep</c:v>
                </c:pt>
                <c:pt idx="1966">
                  <c:v>Sep</c:v>
                </c:pt>
                <c:pt idx="1967">
                  <c:v>Sep</c:v>
                </c:pt>
                <c:pt idx="1968">
                  <c:v>Jun</c:v>
                </c:pt>
                <c:pt idx="1969">
                  <c:v>Oct</c:v>
                </c:pt>
                <c:pt idx="1970">
                  <c:v>Jul</c:v>
                </c:pt>
                <c:pt idx="1971">
                  <c:v>Sep</c:v>
                </c:pt>
                <c:pt idx="1972">
                  <c:v>Jun</c:v>
                </c:pt>
                <c:pt idx="1973">
                  <c:v>Aug</c:v>
                </c:pt>
                <c:pt idx="1974">
                  <c:v>Dec</c:v>
                </c:pt>
                <c:pt idx="1975">
                  <c:v>Dec</c:v>
                </c:pt>
                <c:pt idx="1976">
                  <c:v>Jul</c:v>
                </c:pt>
                <c:pt idx="1977">
                  <c:v>Oct</c:v>
                </c:pt>
                <c:pt idx="1978">
                  <c:v>Aug</c:v>
                </c:pt>
                <c:pt idx="1979">
                  <c:v>Nov</c:v>
                </c:pt>
                <c:pt idx="1980">
                  <c:v>Dec</c:v>
                </c:pt>
                <c:pt idx="1981">
                  <c:v>Oct</c:v>
                </c:pt>
                <c:pt idx="1982">
                  <c:v>Jun</c:v>
                </c:pt>
                <c:pt idx="1983">
                  <c:v>Oct</c:v>
                </c:pt>
                <c:pt idx="1984">
                  <c:v>Sep</c:v>
                </c:pt>
                <c:pt idx="1985">
                  <c:v>Jun</c:v>
                </c:pt>
                <c:pt idx="1986">
                  <c:v>Nov</c:v>
                </c:pt>
                <c:pt idx="1987">
                  <c:v>Dec</c:v>
                </c:pt>
                <c:pt idx="1988">
                  <c:v>Nov</c:v>
                </c:pt>
                <c:pt idx="1989">
                  <c:v>Jul</c:v>
                </c:pt>
                <c:pt idx="1990">
                  <c:v>Oct</c:v>
                </c:pt>
                <c:pt idx="1991">
                  <c:v>Jul</c:v>
                </c:pt>
                <c:pt idx="1992">
                  <c:v>Dec</c:v>
                </c:pt>
                <c:pt idx="1993">
                  <c:v>Nov</c:v>
                </c:pt>
                <c:pt idx="1994">
                  <c:v>Sep</c:v>
                </c:pt>
                <c:pt idx="1995">
                  <c:v>Aug</c:v>
                </c:pt>
                <c:pt idx="1996">
                  <c:v>Jul</c:v>
                </c:pt>
                <c:pt idx="1997">
                  <c:v>Dec</c:v>
                </c:pt>
                <c:pt idx="1998">
                  <c:v>Jul</c:v>
                </c:pt>
                <c:pt idx="1999">
                  <c:v>Oct</c:v>
                </c:pt>
                <c:pt idx="2000">
                  <c:v>Sep</c:v>
                </c:pt>
                <c:pt idx="2001">
                  <c:v>Sep</c:v>
                </c:pt>
                <c:pt idx="2002">
                  <c:v>Jul</c:v>
                </c:pt>
                <c:pt idx="2003">
                  <c:v>Aug</c:v>
                </c:pt>
                <c:pt idx="2004">
                  <c:v>Jul</c:v>
                </c:pt>
                <c:pt idx="2005">
                  <c:v>Oct</c:v>
                </c:pt>
                <c:pt idx="2006">
                  <c:v>Aug</c:v>
                </c:pt>
                <c:pt idx="2007">
                  <c:v>Sep</c:v>
                </c:pt>
                <c:pt idx="2008">
                  <c:v>Jul</c:v>
                </c:pt>
                <c:pt idx="2009">
                  <c:v>Jun</c:v>
                </c:pt>
                <c:pt idx="2010">
                  <c:v>Aug</c:v>
                </c:pt>
                <c:pt idx="2011">
                  <c:v>Oct</c:v>
                </c:pt>
                <c:pt idx="2012">
                  <c:v>Sep</c:v>
                </c:pt>
                <c:pt idx="2013">
                  <c:v>Oct</c:v>
                </c:pt>
                <c:pt idx="2014">
                  <c:v>Sep</c:v>
                </c:pt>
                <c:pt idx="2015">
                  <c:v>Jun</c:v>
                </c:pt>
                <c:pt idx="2016">
                  <c:v>Dec</c:v>
                </c:pt>
                <c:pt idx="2017">
                  <c:v>Aug</c:v>
                </c:pt>
                <c:pt idx="2018">
                  <c:v>Sep</c:v>
                </c:pt>
                <c:pt idx="2019">
                  <c:v>Dec</c:v>
                </c:pt>
                <c:pt idx="2020">
                  <c:v>Sep</c:v>
                </c:pt>
                <c:pt idx="2021">
                  <c:v>Dec</c:v>
                </c:pt>
                <c:pt idx="2022">
                  <c:v>Nov</c:v>
                </c:pt>
                <c:pt idx="2023">
                  <c:v>Jun</c:v>
                </c:pt>
                <c:pt idx="2024">
                  <c:v>Sep</c:v>
                </c:pt>
                <c:pt idx="2025">
                  <c:v>Sep</c:v>
                </c:pt>
                <c:pt idx="2026">
                  <c:v>Jun</c:v>
                </c:pt>
                <c:pt idx="2027">
                  <c:v>Jun</c:v>
                </c:pt>
                <c:pt idx="2028">
                  <c:v>Jun</c:v>
                </c:pt>
                <c:pt idx="2029">
                  <c:v>Oct</c:v>
                </c:pt>
                <c:pt idx="2030">
                  <c:v>Nov</c:v>
                </c:pt>
                <c:pt idx="2031">
                  <c:v>Jul</c:v>
                </c:pt>
                <c:pt idx="2032">
                  <c:v>Jun</c:v>
                </c:pt>
                <c:pt idx="2033">
                  <c:v>Aug</c:v>
                </c:pt>
                <c:pt idx="2034">
                  <c:v>Nov</c:v>
                </c:pt>
                <c:pt idx="2035">
                  <c:v>Sep</c:v>
                </c:pt>
                <c:pt idx="2036">
                  <c:v>Jun</c:v>
                </c:pt>
                <c:pt idx="2037">
                  <c:v>Nov</c:v>
                </c:pt>
                <c:pt idx="2038">
                  <c:v>Oct</c:v>
                </c:pt>
                <c:pt idx="2039">
                  <c:v>Sep</c:v>
                </c:pt>
                <c:pt idx="2040">
                  <c:v>Aug</c:v>
                </c:pt>
                <c:pt idx="2041">
                  <c:v>Dec</c:v>
                </c:pt>
                <c:pt idx="2042">
                  <c:v>Aug</c:v>
                </c:pt>
                <c:pt idx="2043">
                  <c:v>Nov</c:v>
                </c:pt>
                <c:pt idx="2044">
                  <c:v>Aug</c:v>
                </c:pt>
                <c:pt idx="2045">
                  <c:v>Oct</c:v>
                </c:pt>
                <c:pt idx="2046">
                  <c:v>Oct</c:v>
                </c:pt>
                <c:pt idx="2047">
                  <c:v>Dec</c:v>
                </c:pt>
                <c:pt idx="2048">
                  <c:v>Dec</c:v>
                </c:pt>
                <c:pt idx="2049">
                  <c:v>Oct</c:v>
                </c:pt>
                <c:pt idx="2050">
                  <c:v>Aug</c:v>
                </c:pt>
                <c:pt idx="2051">
                  <c:v>Oct</c:v>
                </c:pt>
                <c:pt idx="2052">
                  <c:v>Aug</c:v>
                </c:pt>
                <c:pt idx="2053">
                  <c:v>Dec</c:v>
                </c:pt>
                <c:pt idx="2054">
                  <c:v>Nov</c:v>
                </c:pt>
                <c:pt idx="2055">
                  <c:v>Jul</c:v>
                </c:pt>
                <c:pt idx="2056">
                  <c:v>Jun</c:v>
                </c:pt>
                <c:pt idx="2057">
                  <c:v>Jun</c:v>
                </c:pt>
                <c:pt idx="2058">
                  <c:v>Oct</c:v>
                </c:pt>
                <c:pt idx="2059">
                  <c:v>Sep</c:v>
                </c:pt>
                <c:pt idx="2060">
                  <c:v>Aug</c:v>
                </c:pt>
                <c:pt idx="2061">
                  <c:v>Dec</c:v>
                </c:pt>
                <c:pt idx="2062">
                  <c:v>Jun</c:v>
                </c:pt>
                <c:pt idx="2063">
                  <c:v>Aug</c:v>
                </c:pt>
                <c:pt idx="2064">
                  <c:v>Aug</c:v>
                </c:pt>
                <c:pt idx="2065">
                  <c:v>Jul</c:v>
                </c:pt>
                <c:pt idx="2066">
                  <c:v>Oct</c:v>
                </c:pt>
                <c:pt idx="2067">
                  <c:v>Jul</c:v>
                </c:pt>
                <c:pt idx="2068">
                  <c:v>Oct</c:v>
                </c:pt>
                <c:pt idx="2069">
                  <c:v>Nov</c:v>
                </c:pt>
                <c:pt idx="2070">
                  <c:v>Oct</c:v>
                </c:pt>
                <c:pt idx="2071">
                  <c:v>Jul</c:v>
                </c:pt>
                <c:pt idx="2072">
                  <c:v>Aug</c:v>
                </c:pt>
                <c:pt idx="2073">
                  <c:v>Nov</c:v>
                </c:pt>
                <c:pt idx="2074">
                  <c:v>Aug</c:v>
                </c:pt>
                <c:pt idx="2075">
                  <c:v>Sep</c:v>
                </c:pt>
                <c:pt idx="2076">
                  <c:v>Oct</c:v>
                </c:pt>
                <c:pt idx="2077">
                  <c:v>Jul</c:v>
                </c:pt>
                <c:pt idx="2078">
                  <c:v>Oct</c:v>
                </c:pt>
                <c:pt idx="2079">
                  <c:v>Nov</c:v>
                </c:pt>
                <c:pt idx="2080">
                  <c:v>Jun</c:v>
                </c:pt>
                <c:pt idx="2081">
                  <c:v>Jul</c:v>
                </c:pt>
                <c:pt idx="2082">
                  <c:v>Aug</c:v>
                </c:pt>
                <c:pt idx="2083">
                  <c:v>Jul</c:v>
                </c:pt>
                <c:pt idx="2084">
                  <c:v>Nov</c:v>
                </c:pt>
                <c:pt idx="2085">
                  <c:v>Jul</c:v>
                </c:pt>
                <c:pt idx="2086">
                  <c:v>Nov</c:v>
                </c:pt>
                <c:pt idx="2087">
                  <c:v>Nov</c:v>
                </c:pt>
                <c:pt idx="2088">
                  <c:v>Jun</c:v>
                </c:pt>
                <c:pt idx="2089">
                  <c:v>Aug</c:v>
                </c:pt>
                <c:pt idx="2090">
                  <c:v>Dec</c:v>
                </c:pt>
                <c:pt idx="2091">
                  <c:v>Dec</c:v>
                </c:pt>
                <c:pt idx="2092">
                  <c:v>Nov</c:v>
                </c:pt>
                <c:pt idx="2093">
                  <c:v>Oct</c:v>
                </c:pt>
                <c:pt idx="2094">
                  <c:v>Nov</c:v>
                </c:pt>
                <c:pt idx="2095">
                  <c:v>Dec</c:v>
                </c:pt>
                <c:pt idx="2096">
                  <c:v>Sep</c:v>
                </c:pt>
                <c:pt idx="2097">
                  <c:v>Nov</c:v>
                </c:pt>
                <c:pt idx="2098">
                  <c:v>Oct</c:v>
                </c:pt>
                <c:pt idx="2099">
                  <c:v>Jun</c:v>
                </c:pt>
                <c:pt idx="2100">
                  <c:v>Nov</c:v>
                </c:pt>
                <c:pt idx="2101">
                  <c:v>Jul</c:v>
                </c:pt>
                <c:pt idx="2102">
                  <c:v>Dec</c:v>
                </c:pt>
                <c:pt idx="2103">
                  <c:v>Jun</c:v>
                </c:pt>
                <c:pt idx="2104">
                  <c:v>Dec</c:v>
                </c:pt>
                <c:pt idx="2105">
                  <c:v>Dec</c:v>
                </c:pt>
                <c:pt idx="2106">
                  <c:v>Sep</c:v>
                </c:pt>
                <c:pt idx="2107">
                  <c:v>Jun</c:v>
                </c:pt>
                <c:pt idx="2108">
                  <c:v>Nov</c:v>
                </c:pt>
                <c:pt idx="2109">
                  <c:v>Jul</c:v>
                </c:pt>
                <c:pt idx="2110">
                  <c:v>Aug</c:v>
                </c:pt>
                <c:pt idx="2111">
                  <c:v>Nov</c:v>
                </c:pt>
                <c:pt idx="2112">
                  <c:v>Oct</c:v>
                </c:pt>
                <c:pt idx="2113">
                  <c:v>Aug</c:v>
                </c:pt>
                <c:pt idx="2114">
                  <c:v>Jul</c:v>
                </c:pt>
                <c:pt idx="2115">
                  <c:v>Sep</c:v>
                </c:pt>
                <c:pt idx="2116">
                  <c:v>Sep</c:v>
                </c:pt>
                <c:pt idx="2117">
                  <c:v>Dec</c:v>
                </c:pt>
                <c:pt idx="2118">
                  <c:v>Dec</c:v>
                </c:pt>
                <c:pt idx="2119">
                  <c:v>Sep</c:v>
                </c:pt>
                <c:pt idx="2120">
                  <c:v>Aug</c:v>
                </c:pt>
                <c:pt idx="2121">
                  <c:v>Dec</c:v>
                </c:pt>
                <c:pt idx="2122">
                  <c:v>Nov</c:v>
                </c:pt>
                <c:pt idx="2123">
                  <c:v>Oct</c:v>
                </c:pt>
                <c:pt idx="2124">
                  <c:v>Dec</c:v>
                </c:pt>
                <c:pt idx="2125">
                  <c:v>Oct</c:v>
                </c:pt>
                <c:pt idx="2126">
                  <c:v>Aug</c:v>
                </c:pt>
                <c:pt idx="2127">
                  <c:v>Sep</c:v>
                </c:pt>
                <c:pt idx="2128">
                  <c:v>Sep</c:v>
                </c:pt>
                <c:pt idx="2129">
                  <c:v>Sep</c:v>
                </c:pt>
                <c:pt idx="2130">
                  <c:v>Dec</c:v>
                </c:pt>
                <c:pt idx="2131">
                  <c:v>Aug</c:v>
                </c:pt>
                <c:pt idx="2132">
                  <c:v>Nov</c:v>
                </c:pt>
                <c:pt idx="2133">
                  <c:v>Sep</c:v>
                </c:pt>
                <c:pt idx="2134">
                  <c:v>Jul</c:v>
                </c:pt>
                <c:pt idx="2135">
                  <c:v>Nov</c:v>
                </c:pt>
                <c:pt idx="2136">
                  <c:v>Jun</c:v>
                </c:pt>
                <c:pt idx="2137">
                  <c:v>Aug</c:v>
                </c:pt>
                <c:pt idx="2138">
                  <c:v>Jun</c:v>
                </c:pt>
                <c:pt idx="2139">
                  <c:v>Jul</c:v>
                </c:pt>
                <c:pt idx="2140">
                  <c:v>Sep</c:v>
                </c:pt>
                <c:pt idx="2141">
                  <c:v>Aug</c:v>
                </c:pt>
                <c:pt idx="2142">
                  <c:v>Sep</c:v>
                </c:pt>
                <c:pt idx="2143">
                  <c:v>Jul</c:v>
                </c:pt>
                <c:pt idx="2144">
                  <c:v>Aug</c:v>
                </c:pt>
                <c:pt idx="2145">
                  <c:v>Sep</c:v>
                </c:pt>
                <c:pt idx="2146">
                  <c:v>Sep</c:v>
                </c:pt>
                <c:pt idx="2147">
                  <c:v>Dec</c:v>
                </c:pt>
                <c:pt idx="2148">
                  <c:v>Jul</c:v>
                </c:pt>
                <c:pt idx="2149">
                  <c:v>Sep</c:v>
                </c:pt>
                <c:pt idx="2150">
                  <c:v>Oct</c:v>
                </c:pt>
                <c:pt idx="2151">
                  <c:v>Sep</c:v>
                </c:pt>
                <c:pt idx="2152">
                  <c:v>Jul</c:v>
                </c:pt>
                <c:pt idx="2153">
                  <c:v>Sep</c:v>
                </c:pt>
                <c:pt idx="2154">
                  <c:v>Dec</c:v>
                </c:pt>
                <c:pt idx="2155">
                  <c:v>Aug</c:v>
                </c:pt>
                <c:pt idx="2156">
                  <c:v>Oct</c:v>
                </c:pt>
                <c:pt idx="2157">
                  <c:v>Aug</c:v>
                </c:pt>
                <c:pt idx="2158">
                  <c:v>Aug</c:v>
                </c:pt>
                <c:pt idx="2159">
                  <c:v>Aug</c:v>
                </c:pt>
                <c:pt idx="2160">
                  <c:v>Oct</c:v>
                </c:pt>
                <c:pt idx="2161">
                  <c:v>Sep</c:v>
                </c:pt>
                <c:pt idx="2162">
                  <c:v>Jul</c:v>
                </c:pt>
                <c:pt idx="2163">
                  <c:v>Dec</c:v>
                </c:pt>
                <c:pt idx="2164">
                  <c:v>Dec</c:v>
                </c:pt>
                <c:pt idx="2165">
                  <c:v>Jul</c:v>
                </c:pt>
                <c:pt idx="2166">
                  <c:v>Dec</c:v>
                </c:pt>
                <c:pt idx="2167">
                  <c:v>Aug</c:v>
                </c:pt>
                <c:pt idx="2168">
                  <c:v>Aug</c:v>
                </c:pt>
                <c:pt idx="2169">
                  <c:v>Oct</c:v>
                </c:pt>
                <c:pt idx="2170">
                  <c:v>Nov</c:v>
                </c:pt>
                <c:pt idx="2171">
                  <c:v>Aug</c:v>
                </c:pt>
                <c:pt idx="2172">
                  <c:v>Sep</c:v>
                </c:pt>
                <c:pt idx="2173">
                  <c:v>Dec</c:v>
                </c:pt>
                <c:pt idx="2174">
                  <c:v>Nov</c:v>
                </c:pt>
                <c:pt idx="2175">
                  <c:v>Oct</c:v>
                </c:pt>
                <c:pt idx="2176">
                  <c:v>Sep</c:v>
                </c:pt>
                <c:pt idx="2177">
                  <c:v>Jul</c:v>
                </c:pt>
                <c:pt idx="2178">
                  <c:v>Jul</c:v>
                </c:pt>
                <c:pt idx="2179">
                  <c:v>Nov</c:v>
                </c:pt>
                <c:pt idx="2180">
                  <c:v>Nov</c:v>
                </c:pt>
                <c:pt idx="2181">
                  <c:v>Sep</c:v>
                </c:pt>
                <c:pt idx="2182">
                  <c:v>Nov</c:v>
                </c:pt>
                <c:pt idx="2183">
                  <c:v>Sep</c:v>
                </c:pt>
                <c:pt idx="2184">
                  <c:v>Oct</c:v>
                </c:pt>
                <c:pt idx="2185">
                  <c:v>Sep</c:v>
                </c:pt>
                <c:pt idx="2186">
                  <c:v>Jun</c:v>
                </c:pt>
                <c:pt idx="2187">
                  <c:v>Sep</c:v>
                </c:pt>
                <c:pt idx="2188">
                  <c:v>Sep</c:v>
                </c:pt>
                <c:pt idx="2189">
                  <c:v>Dec</c:v>
                </c:pt>
                <c:pt idx="2190">
                  <c:v>Oct</c:v>
                </c:pt>
                <c:pt idx="2191">
                  <c:v>Dec</c:v>
                </c:pt>
                <c:pt idx="2192">
                  <c:v>Dec</c:v>
                </c:pt>
                <c:pt idx="2193">
                  <c:v>Nov</c:v>
                </c:pt>
                <c:pt idx="2194">
                  <c:v>Dec</c:v>
                </c:pt>
                <c:pt idx="2195">
                  <c:v>Nov</c:v>
                </c:pt>
                <c:pt idx="2196">
                  <c:v>Oct</c:v>
                </c:pt>
                <c:pt idx="2197">
                  <c:v>Jun</c:v>
                </c:pt>
                <c:pt idx="2198">
                  <c:v>Oct</c:v>
                </c:pt>
                <c:pt idx="2199">
                  <c:v>Dec</c:v>
                </c:pt>
                <c:pt idx="2200">
                  <c:v>Aug</c:v>
                </c:pt>
                <c:pt idx="2201">
                  <c:v>Sep</c:v>
                </c:pt>
                <c:pt idx="2202">
                  <c:v>Dec</c:v>
                </c:pt>
                <c:pt idx="2203">
                  <c:v>Jun</c:v>
                </c:pt>
                <c:pt idx="2204">
                  <c:v>Aug</c:v>
                </c:pt>
                <c:pt idx="2205">
                  <c:v>Dec</c:v>
                </c:pt>
                <c:pt idx="2206">
                  <c:v>Sep</c:v>
                </c:pt>
                <c:pt idx="2207">
                  <c:v>Oct</c:v>
                </c:pt>
                <c:pt idx="2208">
                  <c:v>Jul</c:v>
                </c:pt>
                <c:pt idx="2209">
                  <c:v>Dec</c:v>
                </c:pt>
                <c:pt idx="2210">
                  <c:v>Oct</c:v>
                </c:pt>
                <c:pt idx="2211">
                  <c:v>Jul</c:v>
                </c:pt>
                <c:pt idx="2212">
                  <c:v>Dec</c:v>
                </c:pt>
                <c:pt idx="2213">
                  <c:v>Sep</c:v>
                </c:pt>
                <c:pt idx="2214">
                  <c:v>Jul</c:v>
                </c:pt>
                <c:pt idx="2215">
                  <c:v>Aug</c:v>
                </c:pt>
                <c:pt idx="2216">
                  <c:v>Sep</c:v>
                </c:pt>
                <c:pt idx="2217">
                  <c:v>Aug</c:v>
                </c:pt>
                <c:pt idx="2218">
                  <c:v>Jul</c:v>
                </c:pt>
                <c:pt idx="2219">
                  <c:v>Nov</c:v>
                </c:pt>
                <c:pt idx="2220">
                  <c:v>Sep</c:v>
                </c:pt>
                <c:pt idx="2221">
                  <c:v>Dec</c:v>
                </c:pt>
                <c:pt idx="2222">
                  <c:v>Jun</c:v>
                </c:pt>
                <c:pt idx="2223">
                  <c:v>Jul</c:v>
                </c:pt>
                <c:pt idx="2224">
                  <c:v>Aug</c:v>
                </c:pt>
                <c:pt idx="2225">
                  <c:v>Jun</c:v>
                </c:pt>
                <c:pt idx="2226">
                  <c:v>Oct</c:v>
                </c:pt>
                <c:pt idx="2227">
                  <c:v>Jun</c:v>
                </c:pt>
                <c:pt idx="2228">
                  <c:v>Dec</c:v>
                </c:pt>
                <c:pt idx="2229">
                  <c:v>Jun</c:v>
                </c:pt>
                <c:pt idx="2230">
                  <c:v>Jun</c:v>
                </c:pt>
                <c:pt idx="2231">
                  <c:v>Sep</c:v>
                </c:pt>
                <c:pt idx="2232">
                  <c:v>Dec</c:v>
                </c:pt>
                <c:pt idx="2233">
                  <c:v>Aug</c:v>
                </c:pt>
                <c:pt idx="2234">
                  <c:v>Jun</c:v>
                </c:pt>
                <c:pt idx="2235">
                  <c:v>Oct</c:v>
                </c:pt>
                <c:pt idx="2236">
                  <c:v>Sep</c:v>
                </c:pt>
                <c:pt idx="2237">
                  <c:v>Dec</c:v>
                </c:pt>
                <c:pt idx="2238">
                  <c:v>Nov</c:v>
                </c:pt>
                <c:pt idx="2239">
                  <c:v>Jul</c:v>
                </c:pt>
                <c:pt idx="2240">
                  <c:v>Aug</c:v>
                </c:pt>
                <c:pt idx="2241">
                  <c:v>Dec</c:v>
                </c:pt>
                <c:pt idx="2242">
                  <c:v>Nov</c:v>
                </c:pt>
                <c:pt idx="2243">
                  <c:v>Jul</c:v>
                </c:pt>
                <c:pt idx="2244">
                  <c:v>Jul</c:v>
                </c:pt>
                <c:pt idx="2245">
                  <c:v>Oct</c:v>
                </c:pt>
                <c:pt idx="2246">
                  <c:v>Oct</c:v>
                </c:pt>
                <c:pt idx="2247">
                  <c:v>Dec</c:v>
                </c:pt>
                <c:pt idx="2248">
                  <c:v>Dec</c:v>
                </c:pt>
                <c:pt idx="2249">
                  <c:v>Nov</c:v>
                </c:pt>
                <c:pt idx="2250">
                  <c:v>Jun</c:v>
                </c:pt>
                <c:pt idx="2251">
                  <c:v>Jun</c:v>
                </c:pt>
                <c:pt idx="2252">
                  <c:v>Jul</c:v>
                </c:pt>
                <c:pt idx="2253">
                  <c:v>Sep</c:v>
                </c:pt>
                <c:pt idx="2254">
                  <c:v>Oct</c:v>
                </c:pt>
                <c:pt idx="2255">
                  <c:v>Dec</c:v>
                </c:pt>
                <c:pt idx="2256">
                  <c:v>Nov</c:v>
                </c:pt>
                <c:pt idx="2257">
                  <c:v>Aug</c:v>
                </c:pt>
                <c:pt idx="2258">
                  <c:v>Oct</c:v>
                </c:pt>
                <c:pt idx="2259">
                  <c:v>Oct</c:v>
                </c:pt>
                <c:pt idx="2260">
                  <c:v>Dec</c:v>
                </c:pt>
                <c:pt idx="2261">
                  <c:v>Nov</c:v>
                </c:pt>
                <c:pt idx="2262">
                  <c:v>Sep</c:v>
                </c:pt>
                <c:pt idx="2263">
                  <c:v>Sep</c:v>
                </c:pt>
                <c:pt idx="2264">
                  <c:v>Sep</c:v>
                </c:pt>
                <c:pt idx="2265">
                  <c:v>Aug</c:v>
                </c:pt>
                <c:pt idx="2266">
                  <c:v>Jul</c:v>
                </c:pt>
                <c:pt idx="2267">
                  <c:v>Oct</c:v>
                </c:pt>
                <c:pt idx="2268">
                  <c:v>Dec</c:v>
                </c:pt>
                <c:pt idx="2269">
                  <c:v>Jul</c:v>
                </c:pt>
                <c:pt idx="2270">
                  <c:v>Oct</c:v>
                </c:pt>
                <c:pt idx="2271">
                  <c:v>Jul</c:v>
                </c:pt>
                <c:pt idx="2272">
                  <c:v>Nov</c:v>
                </c:pt>
                <c:pt idx="2273">
                  <c:v>Jun</c:v>
                </c:pt>
                <c:pt idx="2274">
                  <c:v>Oct</c:v>
                </c:pt>
                <c:pt idx="2275">
                  <c:v>Jun</c:v>
                </c:pt>
                <c:pt idx="2276">
                  <c:v>Aug</c:v>
                </c:pt>
                <c:pt idx="2277">
                  <c:v>Jun</c:v>
                </c:pt>
                <c:pt idx="2278">
                  <c:v>Aug</c:v>
                </c:pt>
                <c:pt idx="2279">
                  <c:v>Nov</c:v>
                </c:pt>
                <c:pt idx="2280">
                  <c:v>Jun</c:v>
                </c:pt>
                <c:pt idx="2281">
                  <c:v>Nov</c:v>
                </c:pt>
                <c:pt idx="2282">
                  <c:v>Jul</c:v>
                </c:pt>
                <c:pt idx="2283">
                  <c:v>Jul</c:v>
                </c:pt>
                <c:pt idx="2284">
                  <c:v>Jun</c:v>
                </c:pt>
                <c:pt idx="2285">
                  <c:v>Jun</c:v>
                </c:pt>
                <c:pt idx="2286">
                  <c:v>Oct</c:v>
                </c:pt>
                <c:pt idx="2287">
                  <c:v>Sep</c:v>
                </c:pt>
                <c:pt idx="2288">
                  <c:v>Oct</c:v>
                </c:pt>
                <c:pt idx="2289">
                  <c:v>Nov</c:v>
                </c:pt>
                <c:pt idx="2290">
                  <c:v>Oct</c:v>
                </c:pt>
                <c:pt idx="2291">
                  <c:v>Aug</c:v>
                </c:pt>
                <c:pt idx="2292">
                  <c:v>Nov</c:v>
                </c:pt>
                <c:pt idx="2293">
                  <c:v>Jun</c:v>
                </c:pt>
                <c:pt idx="2294">
                  <c:v>Oct</c:v>
                </c:pt>
                <c:pt idx="2295">
                  <c:v>Jul</c:v>
                </c:pt>
                <c:pt idx="2296">
                  <c:v>Jun</c:v>
                </c:pt>
                <c:pt idx="2297">
                  <c:v>Nov</c:v>
                </c:pt>
                <c:pt idx="2298">
                  <c:v>Aug</c:v>
                </c:pt>
                <c:pt idx="2299">
                  <c:v>Dec</c:v>
                </c:pt>
                <c:pt idx="2300">
                  <c:v>Aug</c:v>
                </c:pt>
                <c:pt idx="2301">
                  <c:v>Aug</c:v>
                </c:pt>
                <c:pt idx="2302">
                  <c:v>Sep</c:v>
                </c:pt>
                <c:pt idx="2303">
                  <c:v>Jun</c:v>
                </c:pt>
                <c:pt idx="2304">
                  <c:v>Jul</c:v>
                </c:pt>
                <c:pt idx="2305">
                  <c:v>Jul</c:v>
                </c:pt>
                <c:pt idx="2306">
                  <c:v>Nov</c:v>
                </c:pt>
                <c:pt idx="2307">
                  <c:v>Oct</c:v>
                </c:pt>
                <c:pt idx="2308">
                  <c:v>Aug</c:v>
                </c:pt>
                <c:pt idx="2309">
                  <c:v>Oct</c:v>
                </c:pt>
                <c:pt idx="2310">
                  <c:v>Nov</c:v>
                </c:pt>
                <c:pt idx="2311">
                  <c:v>Aug</c:v>
                </c:pt>
                <c:pt idx="2312">
                  <c:v>Oct</c:v>
                </c:pt>
                <c:pt idx="2313">
                  <c:v>Oct</c:v>
                </c:pt>
                <c:pt idx="2314">
                  <c:v>Nov</c:v>
                </c:pt>
                <c:pt idx="2315">
                  <c:v>Nov</c:v>
                </c:pt>
                <c:pt idx="2316">
                  <c:v>Oct</c:v>
                </c:pt>
                <c:pt idx="2317">
                  <c:v>Dec</c:v>
                </c:pt>
                <c:pt idx="2318">
                  <c:v>Sep</c:v>
                </c:pt>
                <c:pt idx="2319">
                  <c:v>Jun</c:v>
                </c:pt>
                <c:pt idx="2320">
                  <c:v>Oct</c:v>
                </c:pt>
                <c:pt idx="2321">
                  <c:v>Aug</c:v>
                </c:pt>
                <c:pt idx="2322">
                  <c:v>Sep</c:v>
                </c:pt>
                <c:pt idx="2323">
                  <c:v>Dec</c:v>
                </c:pt>
                <c:pt idx="2324">
                  <c:v>Dec</c:v>
                </c:pt>
                <c:pt idx="2325">
                  <c:v>Sep</c:v>
                </c:pt>
                <c:pt idx="2326">
                  <c:v>Nov</c:v>
                </c:pt>
                <c:pt idx="2327">
                  <c:v>Nov</c:v>
                </c:pt>
                <c:pt idx="2328">
                  <c:v>Jul</c:v>
                </c:pt>
                <c:pt idx="2329">
                  <c:v>Jun</c:v>
                </c:pt>
                <c:pt idx="2330">
                  <c:v>Nov</c:v>
                </c:pt>
                <c:pt idx="2331">
                  <c:v>Jul</c:v>
                </c:pt>
                <c:pt idx="2332">
                  <c:v>Sep</c:v>
                </c:pt>
                <c:pt idx="2333">
                  <c:v>Jun</c:v>
                </c:pt>
                <c:pt idx="2334">
                  <c:v>Nov</c:v>
                </c:pt>
                <c:pt idx="2335">
                  <c:v>Jul</c:v>
                </c:pt>
              </c:strCache>
            </c:strRef>
          </c:xVal>
          <c:yVal>
            <c:numRef>
              <c:f>HEALTHCARE!$C$1:$C$2336</c:f>
              <c:numCache>
                <c:formatCode>General</c:formatCode>
                <c:ptCount val="2336"/>
                <c:pt idx="0">
                  <c:v>0</c:v>
                </c:pt>
                <c:pt idx="1">
                  <c:v>47.41</c:v>
                </c:pt>
                <c:pt idx="2">
                  <c:v>30.36</c:v>
                </c:pt>
                <c:pt idx="3">
                  <c:v>34.484999999999999</c:v>
                </c:pt>
                <c:pt idx="4">
                  <c:v>38.094999999999999</c:v>
                </c:pt>
                <c:pt idx="5">
                  <c:v>35.53</c:v>
                </c:pt>
                <c:pt idx="6">
                  <c:v>32.799999999999997</c:v>
                </c:pt>
                <c:pt idx="7">
                  <c:v>36.4</c:v>
                </c:pt>
                <c:pt idx="8">
                  <c:v>36.96</c:v>
                </c:pt>
                <c:pt idx="9">
                  <c:v>41.14</c:v>
                </c:pt>
                <c:pt idx="10">
                  <c:v>38.06</c:v>
                </c:pt>
                <c:pt idx="11">
                  <c:v>37.700000000000003</c:v>
                </c:pt>
                <c:pt idx="12">
                  <c:v>42.13</c:v>
                </c:pt>
                <c:pt idx="13">
                  <c:v>40.92</c:v>
                </c:pt>
                <c:pt idx="14">
                  <c:v>40.564999999999998</c:v>
                </c:pt>
                <c:pt idx="15">
                  <c:v>36.384999999999998</c:v>
                </c:pt>
                <c:pt idx="16">
                  <c:v>39.9</c:v>
                </c:pt>
                <c:pt idx="17">
                  <c:v>33.799999999999997</c:v>
                </c:pt>
                <c:pt idx="18">
                  <c:v>36.765000000000001</c:v>
                </c:pt>
                <c:pt idx="19">
                  <c:v>36.954999999999998</c:v>
                </c:pt>
                <c:pt idx="20">
                  <c:v>42.9</c:v>
                </c:pt>
                <c:pt idx="21">
                  <c:v>36.299999999999997</c:v>
                </c:pt>
                <c:pt idx="22">
                  <c:v>32.200000000000003</c:v>
                </c:pt>
                <c:pt idx="23">
                  <c:v>31.3</c:v>
                </c:pt>
                <c:pt idx="24">
                  <c:v>41.8</c:v>
                </c:pt>
                <c:pt idx="25">
                  <c:v>35.090000000000003</c:v>
                </c:pt>
                <c:pt idx="26">
                  <c:v>33.880000000000003</c:v>
                </c:pt>
                <c:pt idx="27">
                  <c:v>30.875</c:v>
                </c:pt>
                <c:pt idx="28">
                  <c:v>36.86</c:v>
                </c:pt>
                <c:pt idx="29">
                  <c:v>35.86</c:v>
                </c:pt>
                <c:pt idx="30">
                  <c:v>37.049999999999997</c:v>
                </c:pt>
                <c:pt idx="31">
                  <c:v>43.89</c:v>
                </c:pt>
                <c:pt idx="32">
                  <c:v>42.35</c:v>
                </c:pt>
                <c:pt idx="33">
                  <c:v>31.35</c:v>
                </c:pt>
                <c:pt idx="34">
                  <c:v>47.6</c:v>
                </c:pt>
                <c:pt idx="35">
                  <c:v>46.2</c:v>
                </c:pt>
                <c:pt idx="36">
                  <c:v>32.015000000000001</c:v>
                </c:pt>
                <c:pt idx="37">
                  <c:v>40.564999999999998</c:v>
                </c:pt>
                <c:pt idx="38">
                  <c:v>32.450000000000003</c:v>
                </c:pt>
                <c:pt idx="39">
                  <c:v>34.96</c:v>
                </c:pt>
                <c:pt idx="40">
                  <c:v>35.5</c:v>
                </c:pt>
                <c:pt idx="41">
                  <c:v>52.58</c:v>
                </c:pt>
                <c:pt idx="42">
                  <c:v>35.200000000000003</c:v>
                </c:pt>
                <c:pt idx="43">
                  <c:v>38.06</c:v>
                </c:pt>
                <c:pt idx="44">
                  <c:v>34.21</c:v>
                </c:pt>
                <c:pt idx="45">
                  <c:v>38.94</c:v>
                </c:pt>
                <c:pt idx="46">
                  <c:v>30.21</c:v>
                </c:pt>
                <c:pt idx="47">
                  <c:v>33.630000000000003</c:v>
                </c:pt>
                <c:pt idx="48">
                  <c:v>40.369999999999997</c:v>
                </c:pt>
                <c:pt idx="49">
                  <c:v>53.09</c:v>
                </c:pt>
                <c:pt idx="50">
                  <c:v>31.79</c:v>
                </c:pt>
                <c:pt idx="51">
                  <c:v>41.895000000000003</c:v>
                </c:pt>
                <c:pt idx="52">
                  <c:v>31.16</c:v>
                </c:pt>
                <c:pt idx="53">
                  <c:v>34.104999999999997</c:v>
                </c:pt>
                <c:pt idx="54">
                  <c:v>51.93</c:v>
                </c:pt>
                <c:pt idx="55">
                  <c:v>38.950000000000003</c:v>
                </c:pt>
                <c:pt idx="56">
                  <c:v>36.630000000000003</c:v>
                </c:pt>
                <c:pt idx="57">
                  <c:v>34.200000000000003</c:v>
                </c:pt>
                <c:pt idx="58">
                  <c:v>50.63</c:v>
                </c:pt>
                <c:pt idx="59">
                  <c:v>36.479999999999997</c:v>
                </c:pt>
                <c:pt idx="60">
                  <c:v>54.82</c:v>
                </c:pt>
                <c:pt idx="61">
                  <c:v>38.06</c:v>
                </c:pt>
                <c:pt idx="62">
                  <c:v>51.48</c:v>
                </c:pt>
                <c:pt idx="63">
                  <c:v>52.06</c:v>
                </c:pt>
                <c:pt idx="64">
                  <c:v>30.684999999999999</c:v>
                </c:pt>
                <c:pt idx="65">
                  <c:v>36.08</c:v>
                </c:pt>
                <c:pt idx="66">
                  <c:v>54.99</c:v>
                </c:pt>
                <c:pt idx="67">
                  <c:v>35.97</c:v>
                </c:pt>
                <c:pt idx="68">
                  <c:v>45.54</c:v>
                </c:pt>
                <c:pt idx="69">
                  <c:v>35.53</c:v>
                </c:pt>
                <c:pt idx="70">
                  <c:v>30.8</c:v>
                </c:pt>
                <c:pt idx="71">
                  <c:v>38.39</c:v>
                </c:pt>
                <c:pt idx="72">
                  <c:v>32.299999999999997</c:v>
                </c:pt>
                <c:pt idx="73">
                  <c:v>48.8</c:v>
                </c:pt>
                <c:pt idx="74">
                  <c:v>45.5</c:v>
                </c:pt>
                <c:pt idx="75">
                  <c:v>53.61</c:v>
                </c:pt>
                <c:pt idx="76">
                  <c:v>36.19</c:v>
                </c:pt>
                <c:pt idx="77">
                  <c:v>34.6</c:v>
                </c:pt>
                <c:pt idx="78">
                  <c:v>54.12</c:v>
                </c:pt>
                <c:pt idx="79">
                  <c:v>48.82</c:v>
                </c:pt>
                <c:pt idx="80">
                  <c:v>51.01</c:v>
                </c:pt>
                <c:pt idx="81">
                  <c:v>45.65</c:v>
                </c:pt>
                <c:pt idx="82">
                  <c:v>52.9</c:v>
                </c:pt>
                <c:pt idx="83">
                  <c:v>45.41</c:v>
                </c:pt>
                <c:pt idx="84">
                  <c:v>49.41</c:v>
                </c:pt>
                <c:pt idx="85">
                  <c:v>31.824999999999999</c:v>
                </c:pt>
                <c:pt idx="86">
                  <c:v>51.28</c:v>
                </c:pt>
                <c:pt idx="87">
                  <c:v>34.96</c:v>
                </c:pt>
                <c:pt idx="88">
                  <c:v>33.11</c:v>
                </c:pt>
                <c:pt idx="89">
                  <c:v>54.74</c:v>
                </c:pt>
                <c:pt idx="90">
                  <c:v>32.56</c:v>
                </c:pt>
                <c:pt idx="91">
                  <c:v>39.049999999999997</c:v>
                </c:pt>
                <c:pt idx="92">
                  <c:v>42.75</c:v>
                </c:pt>
                <c:pt idx="93">
                  <c:v>50.58</c:v>
                </c:pt>
                <c:pt idx="94">
                  <c:v>30.495000000000001</c:v>
                </c:pt>
                <c:pt idx="95">
                  <c:v>48.31</c:v>
                </c:pt>
                <c:pt idx="96">
                  <c:v>48.99</c:v>
                </c:pt>
                <c:pt idx="97">
                  <c:v>38.39</c:v>
                </c:pt>
                <c:pt idx="98">
                  <c:v>44.34</c:v>
                </c:pt>
                <c:pt idx="99">
                  <c:v>41.51</c:v>
                </c:pt>
                <c:pt idx="100">
                  <c:v>48.2</c:v>
                </c:pt>
                <c:pt idx="101">
                  <c:v>35.75</c:v>
                </c:pt>
                <c:pt idx="102">
                  <c:v>53.81</c:v>
                </c:pt>
                <c:pt idx="103">
                  <c:v>49.48</c:v>
                </c:pt>
                <c:pt idx="104">
                  <c:v>34.1</c:v>
                </c:pt>
                <c:pt idx="105">
                  <c:v>35.299999999999997</c:v>
                </c:pt>
                <c:pt idx="106">
                  <c:v>43.83</c:v>
                </c:pt>
                <c:pt idx="107">
                  <c:v>50.07</c:v>
                </c:pt>
                <c:pt idx="108">
                  <c:v>32.774999999999999</c:v>
                </c:pt>
                <c:pt idx="109">
                  <c:v>34.104999999999997</c:v>
                </c:pt>
                <c:pt idx="110">
                  <c:v>48.93</c:v>
                </c:pt>
                <c:pt idx="111">
                  <c:v>37.07</c:v>
                </c:pt>
                <c:pt idx="112">
                  <c:v>51.51</c:v>
                </c:pt>
                <c:pt idx="113">
                  <c:v>34.799999999999997</c:v>
                </c:pt>
                <c:pt idx="114">
                  <c:v>36.67</c:v>
                </c:pt>
                <c:pt idx="115">
                  <c:v>30.9</c:v>
                </c:pt>
                <c:pt idx="116">
                  <c:v>30.495000000000001</c:v>
                </c:pt>
                <c:pt idx="117">
                  <c:v>44.88</c:v>
                </c:pt>
                <c:pt idx="118">
                  <c:v>44.32</c:v>
                </c:pt>
                <c:pt idx="119">
                  <c:v>46.39</c:v>
                </c:pt>
                <c:pt idx="120">
                  <c:v>42.13</c:v>
                </c:pt>
                <c:pt idx="121">
                  <c:v>30.78</c:v>
                </c:pt>
                <c:pt idx="122">
                  <c:v>31.35</c:v>
                </c:pt>
                <c:pt idx="123">
                  <c:v>41.46</c:v>
                </c:pt>
                <c:pt idx="124">
                  <c:v>48</c:v>
                </c:pt>
                <c:pt idx="125">
                  <c:v>49.13</c:v>
                </c:pt>
                <c:pt idx="126">
                  <c:v>37.799999999999997</c:v>
                </c:pt>
                <c:pt idx="127">
                  <c:v>38.299999999999997</c:v>
                </c:pt>
                <c:pt idx="128">
                  <c:v>32.774999999999999</c:v>
                </c:pt>
                <c:pt idx="129">
                  <c:v>34.200000000000003</c:v>
                </c:pt>
                <c:pt idx="130">
                  <c:v>30.2</c:v>
                </c:pt>
                <c:pt idx="131">
                  <c:v>48.32</c:v>
                </c:pt>
                <c:pt idx="132">
                  <c:v>44.86</c:v>
                </c:pt>
                <c:pt idx="133">
                  <c:v>52.15</c:v>
                </c:pt>
                <c:pt idx="134">
                  <c:v>41.12</c:v>
                </c:pt>
                <c:pt idx="135">
                  <c:v>38.39</c:v>
                </c:pt>
                <c:pt idx="136">
                  <c:v>46.85</c:v>
                </c:pt>
                <c:pt idx="137">
                  <c:v>42.24</c:v>
                </c:pt>
                <c:pt idx="138">
                  <c:v>34.39</c:v>
                </c:pt>
                <c:pt idx="139">
                  <c:v>42.89</c:v>
                </c:pt>
                <c:pt idx="140">
                  <c:v>36.299999999999997</c:v>
                </c:pt>
                <c:pt idx="141">
                  <c:v>35.200000000000003</c:v>
                </c:pt>
                <c:pt idx="142">
                  <c:v>53.62</c:v>
                </c:pt>
                <c:pt idx="143">
                  <c:v>36.67</c:v>
                </c:pt>
                <c:pt idx="144">
                  <c:v>33.4</c:v>
                </c:pt>
                <c:pt idx="145">
                  <c:v>42.71</c:v>
                </c:pt>
                <c:pt idx="146">
                  <c:v>41.52</c:v>
                </c:pt>
                <c:pt idx="147">
                  <c:v>39.4</c:v>
                </c:pt>
                <c:pt idx="148">
                  <c:v>46.45</c:v>
                </c:pt>
                <c:pt idx="149">
                  <c:v>35.75</c:v>
                </c:pt>
                <c:pt idx="150">
                  <c:v>26.07</c:v>
                </c:pt>
                <c:pt idx="151">
                  <c:v>36.54</c:v>
                </c:pt>
                <c:pt idx="152">
                  <c:v>51.64</c:v>
                </c:pt>
                <c:pt idx="153">
                  <c:v>42.83</c:v>
                </c:pt>
                <c:pt idx="154">
                  <c:v>40.15</c:v>
                </c:pt>
                <c:pt idx="155">
                  <c:v>27.8</c:v>
                </c:pt>
                <c:pt idx="156">
                  <c:v>45.81</c:v>
                </c:pt>
                <c:pt idx="157">
                  <c:v>34.43</c:v>
                </c:pt>
                <c:pt idx="158">
                  <c:v>41.33</c:v>
                </c:pt>
                <c:pt idx="159">
                  <c:v>31.92</c:v>
                </c:pt>
                <c:pt idx="160">
                  <c:v>39.799999999999997</c:v>
                </c:pt>
                <c:pt idx="161">
                  <c:v>42.82</c:v>
                </c:pt>
                <c:pt idx="162">
                  <c:v>33.630000000000003</c:v>
                </c:pt>
                <c:pt idx="163">
                  <c:v>37.07</c:v>
                </c:pt>
                <c:pt idx="164">
                  <c:v>35.625</c:v>
                </c:pt>
                <c:pt idx="165">
                  <c:v>42.69</c:v>
                </c:pt>
                <c:pt idx="166">
                  <c:v>37.869999999999997</c:v>
                </c:pt>
                <c:pt idx="167">
                  <c:v>40.61</c:v>
                </c:pt>
                <c:pt idx="168">
                  <c:v>30.78</c:v>
                </c:pt>
                <c:pt idx="169">
                  <c:v>49.49</c:v>
                </c:pt>
                <c:pt idx="170">
                  <c:v>37.619999999999997</c:v>
                </c:pt>
                <c:pt idx="171">
                  <c:v>36.08</c:v>
                </c:pt>
                <c:pt idx="172">
                  <c:v>33.5</c:v>
                </c:pt>
                <c:pt idx="173">
                  <c:v>47.46</c:v>
                </c:pt>
                <c:pt idx="174">
                  <c:v>49.24</c:v>
                </c:pt>
                <c:pt idx="175">
                  <c:v>54.4</c:v>
                </c:pt>
                <c:pt idx="176">
                  <c:v>35.53</c:v>
                </c:pt>
                <c:pt idx="177">
                  <c:v>39.729999999999997</c:v>
                </c:pt>
                <c:pt idx="178">
                  <c:v>35.68</c:v>
                </c:pt>
                <c:pt idx="179">
                  <c:v>48.86</c:v>
                </c:pt>
                <c:pt idx="180">
                  <c:v>34.799999999999997</c:v>
                </c:pt>
                <c:pt idx="181">
                  <c:v>32.49</c:v>
                </c:pt>
                <c:pt idx="182">
                  <c:v>39</c:v>
                </c:pt>
                <c:pt idx="183">
                  <c:v>35.299999999999997</c:v>
                </c:pt>
                <c:pt idx="184">
                  <c:v>33.42</c:v>
                </c:pt>
                <c:pt idx="185">
                  <c:v>37.18</c:v>
                </c:pt>
                <c:pt idx="186">
                  <c:v>33.33</c:v>
                </c:pt>
                <c:pt idx="187">
                  <c:v>53.21</c:v>
                </c:pt>
                <c:pt idx="188">
                  <c:v>38.729999999999997</c:v>
                </c:pt>
                <c:pt idx="189">
                  <c:v>29.73</c:v>
                </c:pt>
                <c:pt idx="190">
                  <c:v>34.700000000000003</c:v>
                </c:pt>
                <c:pt idx="191">
                  <c:v>38.28</c:v>
                </c:pt>
                <c:pt idx="192">
                  <c:v>33.57</c:v>
                </c:pt>
                <c:pt idx="193">
                  <c:v>52.06</c:v>
                </c:pt>
                <c:pt idx="194">
                  <c:v>38.17</c:v>
                </c:pt>
                <c:pt idx="195">
                  <c:v>36.954999999999998</c:v>
                </c:pt>
                <c:pt idx="196">
                  <c:v>34.4</c:v>
                </c:pt>
                <c:pt idx="197">
                  <c:v>31.73</c:v>
                </c:pt>
                <c:pt idx="198">
                  <c:v>36.64</c:v>
                </c:pt>
                <c:pt idx="199">
                  <c:v>36.85</c:v>
                </c:pt>
                <c:pt idx="200">
                  <c:v>33.33</c:v>
                </c:pt>
                <c:pt idx="201">
                  <c:v>39.14</c:v>
                </c:pt>
                <c:pt idx="202">
                  <c:v>32.9</c:v>
                </c:pt>
                <c:pt idx="203">
                  <c:v>29.78</c:v>
                </c:pt>
                <c:pt idx="204">
                  <c:v>32.78</c:v>
                </c:pt>
                <c:pt idx="205">
                  <c:v>41.65</c:v>
                </c:pt>
                <c:pt idx="206">
                  <c:v>50.79</c:v>
                </c:pt>
                <c:pt idx="207">
                  <c:v>35.43</c:v>
                </c:pt>
                <c:pt idx="208">
                  <c:v>35.25</c:v>
                </c:pt>
                <c:pt idx="209">
                  <c:v>36.85</c:v>
                </c:pt>
                <c:pt idx="210">
                  <c:v>31.02</c:v>
                </c:pt>
                <c:pt idx="211">
                  <c:v>35.6</c:v>
                </c:pt>
                <c:pt idx="212">
                  <c:v>34.39</c:v>
                </c:pt>
                <c:pt idx="213">
                  <c:v>29.06</c:v>
                </c:pt>
                <c:pt idx="214">
                  <c:v>35.799999999999997</c:v>
                </c:pt>
                <c:pt idx="215">
                  <c:v>49.8</c:v>
                </c:pt>
                <c:pt idx="216">
                  <c:v>35.71</c:v>
                </c:pt>
                <c:pt idx="217">
                  <c:v>30.8</c:v>
                </c:pt>
                <c:pt idx="218">
                  <c:v>33.69</c:v>
                </c:pt>
                <c:pt idx="219">
                  <c:v>42.27</c:v>
                </c:pt>
                <c:pt idx="220">
                  <c:v>53.25</c:v>
                </c:pt>
                <c:pt idx="221">
                  <c:v>26.8</c:v>
                </c:pt>
                <c:pt idx="222">
                  <c:v>28.5</c:v>
                </c:pt>
                <c:pt idx="223">
                  <c:v>22.895</c:v>
                </c:pt>
                <c:pt idx="224">
                  <c:v>34.06</c:v>
                </c:pt>
                <c:pt idx="225">
                  <c:v>36.409999999999997</c:v>
                </c:pt>
                <c:pt idx="226">
                  <c:v>52.3</c:v>
                </c:pt>
                <c:pt idx="227">
                  <c:v>52.66</c:v>
                </c:pt>
                <c:pt idx="228">
                  <c:v>29.57</c:v>
                </c:pt>
                <c:pt idx="229">
                  <c:v>36.99</c:v>
                </c:pt>
                <c:pt idx="230">
                  <c:v>31.4</c:v>
                </c:pt>
                <c:pt idx="231">
                  <c:v>34.9</c:v>
                </c:pt>
                <c:pt idx="232">
                  <c:v>31.13</c:v>
                </c:pt>
                <c:pt idx="233">
                  <c:v>34.799999999999997</c:v>
                </c:pt>
                <c:pt idx="234">
                  <c:v>31.68</c:v>
                </c:pt>
                <c:pt idx="235">
                  <c:v>33.534999999999997</c:v>
                </c:pt>
                <c:pt idx="236">
                  <c:v>31.92</c:v>
                </c:pt>
                <c:pt idx="237">
                  <c:v>32.700000000000003</c:v>
                </c:pt>
                <c:pt idx="238">
                  <c:v>41.25</c:v>
                </c:pt>
                <c:pt idx="239">
                  <c:v>33.11</c:v>
                </c:pt>
                <c:pt idx="240">
                  <c:v>36.159999999999997</c:v>
                </c:pt>
                <c:pt idx="241">
                  <c:v>33.72</c:v>
                </c:pt>
                <c:pt idx="242">
                  <c:v>37.74</c:v>
                </c:pt>
                <c:pt idx="243">
                  <c:v>48.75</c:v>
                </c:pt>
                <c:pt idx="244">
                  <c:v>31.065000000000001</c:v>
                </c:pt>
                <c:pt idx="245">
                  <c:v>23.55</c:v>
                </c:pt>
                <c:pt idx="246">
                  <c:v>30.18</c:v>
                </c:pt>
                <c:pt idx="247">
                  <c:v>29.94</c:v>
                </c:pt>
                <c:pt idx="248">
                  <c:v>31.4</c:v>
                </c:pt>
                <c:pt idx="249">
                  <c:v>53.06</c:v>
                </c:pt>
                <c:pt idx="250">
                  <c:v>30.25</c:v>
                </c:pt>
                <c:pt idx="251">
                  <c:v>46.68</c:v>
                </c:pt>
                <c:pt idx="252">
                  <c:v>30.4</c:v>
                </c:pt>
                <c:pt idx="253">
                  <c:v>30.2</c:v>
                </c:pt>
                <c:pt idx="254">
                  <c:v>51.18</c:v>
                </c:pt>
                <c:pt idx="255">
                  <c:v>22.18</c:v>
                </c:pt>
                <c:pt idx="256">
                  <c:v>31.92</c:v>
                </c:pt>
                <c:pt idx="257">
                  <c:v>31.73</c:v>
                </c:pt>
                <c:pt idx="258">
                  <c:v>45.52</c:v>
                </c:pt>
                <c:pt idx="259">
                  <c:v>52.81</c:v>
                </c:pt>
                <c:pt idx="260">
                  <c:v>33.58</c:v>
                </c:pt>
                <c:pt idx="261">
                  <c:v>30.684999999999999</c:v>
                </c:pt>
                <c:pt idx="262">
                  <c:v>37.524999999999999</c:v>
                </c:pt>
                <c:pt idx="263">
                  <c:v>34.5</c:v>
                </c:pt>
                <c:pt idx="264">
                  <c:v>28.16</c:v>
                </c:pt>
                <c:pt idx="265">
                  <c:v>30.02</c:v>
                </c:pt>
                <c:pt idx="266">
                  <c:v>37.82</c:v>
                </c:pt>
                <c:pt idx="267">
                  <c:v>33.14</c:v>
                </c:pt>
                <c:pt idx="268">
                  <c:v>25.14</c:v>
                </c:pt>
                <c:pt idx="269">
                  <c:v>20.18</c:v>
                </c:pt>
                <c:pt idx="270">
                  <c:v>44.36</c:v>
                </c:pt>
                <c:pt idx="271">
                  <c:v>23.82</c:v>
                </c:pt>
                <c:pt idx="272">
                  <c:v>45</c:v>
                </c:pt>
                <c:pt idx="273">
                  <c:v>26.62</c:v>
                </c:pt>
                <c:pt idx="274">
                  <c:v>32.67</c:v>
                </c:pt>
                <c:pt idx="275">
                  <c:v>44.44</c:v>
                </c:pt>
                <c:pt idx="276">
                  <c:v>28.31</c:v>
                </c:pt>
                <c:pt idx="277">
                  <c:v>25.05</c:v>
                </c:pt>
                <c:pt idx="278">
                  <c:v>28.34</c:v>
                </c:pt>
                <c:pt idx="279">
                  <c:v>17.765000000000001</c:v>
                </c:pt>
                <c:pt idx="280">
                  <c:v>36.119999999999997</c:v>
                </c:pt>
                <c:pt idx="281">
                  <c:v>23.19</c:v>
                </c:pt>
                <c:pt idx="282">
                  <c:v>35.99</c:v>
                </c:pt>
                <c:pt idx="283">
                  <c:v>30.25</c:v>
                </c:pt>
                <c:pt idx="284">
                  <c:v>26.24</c:v>
                </c:pt>
                <c:pt idx="285">
                  <c:v>31.36</c:v>
                </c:pt>
                <c:pt idx="286">
                  <c:v>25.69</c:v>
                </c:pt>
                <c:pt idx="287">
                  <c:v>25.46</c:v>
                </c:pt>
                <c:pt idx="288">
                  <c:v>31.83</c:v>
                </c:pt>
                <c:pt idx="289">
                  <c:v>24.43</c:v>
                </c:pt>
                <c:pt idx="290">
                  <c:v>41.9</c:v>
                </c:pt>
                <c:pt idx="291">
                  <c:v>22.88</c:v>
                </c:pt>
                <c:pt idx="292">
                  <c:v>29.734999999999999</c:v>
                </c:pt>
                <c:pt idx="293">
                  <c:v>40.74</c:v>
                </c:pt>
                <c:pt idx="294">
                  <c:v>24.14</c:v>
                </c:pt>
                <c:pt idx="295">
                  <c:v>25.15</c:v>
                </c:pt>
                <c:pt idx="296">
                  <c:v>28.71</c:v>
                </c:pt>
                <c:pt idx="297">
                  <c:v>23</c:v>
                </c:pt>
                <c:pt idx="298">
                  <c:v>36.86</c:v>
                </c:pt>
                <c:pt idx="299">
                  <c:v>24.25</c:v>
                </c:pt>
                <c:pt idx="300">
                  <c:v>23.85</c:v>
                </c:pt>
                <c:pt idx="301">
                  <c:v>40.020000000000003</c:v>
                </c:pt>
                <c:pt idx="302">
                  <c:v>19.170000000000002</c:v>
                </c:pt>
                <c:pt idx="303">
                  <c:v>43.53</c:v>
                </c:pt>
                <c:pt idx="304">
                  <c:v>46.06</c:v>
                </c:pt>
                <c:pt idx="305">
                  <c:v>29.92</c:v>
                </c:pt>
                <c:pt idx="306">
                  <c:v>28.46</c:v>
                </c:pt>
                <c:pt idx="307">
                  <c:v>24.56</c:v>
                </c:pt>
                <c:pt idx="308">
                  <c:v>41.19</c:v>
                </c:pt>
                <c:pt idx="309">
                  <c:v>18.63</c:v>
                </c:pt>
                <c:pt idx="310">
                  <c:v>26.26</c:v>
                </c:pt>
                <c:pt idx="311">
                  <c:v>22.37</c:v>
                </c:pt>
                <c:pt idx="312">
                  <c:v>39.619999999999997</c:v>
                </c:pt>
                <c:pt idx="313">
                  <c:v>18.329999999999998</c:v>
                </c:pt>
                <c:pt idx="314">
                  <c:v>17.11</c:v>
                </c:pt>
                <c:pt idx="315">
                  <c:v>43.5</c:v>
                </c:pt>
                <c:pt idx="316">
                  <c:v>25.364999999999998</c:v>
                </c:pt>
                <c:pt idx="317">
                  <c:v>28.594999999999999</c:v>
                </c:pt>
                <c:pt idx="318">
                  <c:v>29.83</c:v>
                </c:pt>
                <c:pt idx="319">
                  <c:v>24.7</c:v>
                </c:pt>
                <c:pt idx="320">
                  <c:v>17.940000000000001</c:v>
                </c:pt>
                <c:pt idx="321">
                  <c:v>21.08</c:v>
                </c:pt>
                <c:pt idx="322">
                  <c:v>37.715000000000003</c:v>
                </c:pt>
                <c:pt idx="323">
                  <c:v>22.39</c:v>
                </c:pt>
                <c:pt idx="324">
                  <c:v>28.78</c:v>
                </c:pt>
                <c:pt idx="325">
                  <c:v>18.329999999999998</c:v>
                </c:pt>
                <c:pt idx="326">
                  <c:v>26.39</c:v>
                </c:pt>
                <c:pt idx="327">
                  <c:v>19.260000000000002</c:v>
                </c:pt>
                <c:pt idx="328">
                  <c:v>26.92</c:v>
                </c:pt>
                <c:pt idx="329">
                  <c:v>19.73</c:v>
                </c:pt>
                <c:pt idx="330">
                  <c:v>23.56</c:v>
                </c:pt>
                <c:pt idx="331">
                  <c:v>37.67</c:v>
                </c:pt>
                <c:pt idx="332">
                  <c:v>18.73</c:v>
                </c:pt>
                <c:pt idx="333">
                  <c:v>33.090000000000003</c:v>
                </c:pt>
                <c:pt idx="334">
                  <c:v>18.329999999999998</c:v>
                </c:pt>
                <c:pt idx="335">
                  <c:v>27.74</c:v>
                </c:pt>
                <c:pt idx="336">
                  <c:v>24.2</c:v>
                </c:pt>
                <c:pt idx="337">
                  <c:v>22.03</c:v>
                </c:pt>
                <c:pt idx="338">
                  <c:v>26.885000000000002</c:v>
                </c:pt>
                <c:pt idx="339">
                  <c:v>16.36</c:v>
                </c:pt>
                <c:pt idx="340">
                  <c:v>32.299999999999997</c:v>
                </c:pt>
                <c:pt idx="341">
                  <c:v>16.05</c:v>
                </c:pt>
                <c:pt idx="342">
                  <c:v>29.07</c:v>
                </c:pt>
                <c:pt idx="343">
                  <c:v>17.43</c:v>
                </c:pt>
                <c:pt idx="344">
                  <c:v>19.329999999999998</c:v>
                </c:pt>
                <c:pt idx="345">
                  <c:v>30.52</c:v>
                </c:pt>
                <c:pt idx="346">
                  <c:v>39.21</c:v>
                </c:pt>
                <c:pt idx="347">
                  <c:v>26.98</c:v>
                </c:pt>
                <c:pt idx="348">
                  <c:v>25.84</c:v>
                </c:pt>
                <c:pt idx="349">
                  <c:v>28.31</c:v>
                </c:pt>
                <c:pt idx="350">
                  <c:v>23.94</c:v>
                </c:pt>
                <c:pt idx="351">
                  <c:v>20.03</c:v>
                </c:pt>
                <c:pt idx="352">
                  <c:v>41.42</c:v>
                </c:pt>
                <c:pt idx="353">
                  <c:v>36.67</c:v>
                </c:pt>
                <c:pt idx="354">
                  <c:v>27.645</c:v>
                </c:pt>
                <c:pt idx="355">
                  <c:v>22.72</c:v>
                </c:pt>
                <c:pt idx="356">
                  <c:v>36.520000000000003</c:v>
                </c:pt>
                <c:pt idx="357">
                  <c:v>33.96</c:v>
                </c:pt>
                <c:pt idx="358">
                  <c:v>26.695</c:v>
                </c:pt>
                <c:pt idx="359">
                  <c:v>18.45</c:v>
                </c:pt>
                <c:pt idx="360">
                  <c:v>33.18</c:v>
                </c:pt>
                <c:pt idx="361">
                  <c:v>36.1</c:v>
                </c:pt>
                <c:pt idx="362">
                  <c:v>22.77</c:v>
                </c:pt>
                <c:pt idx="363">
                  <c:v>21.24</c:v>
                </c:pt>
                <c:pt idx="364">
                  <c:v>17.600000000000001</c:v>
                </c:pt>
                <c:pt idx="365">
                  <c:v>26.29</c:v>
                </c:pt>
                <c:pt idx="366">
                  <c:v>35.31</c:v>
                </c:pt>
                <c:pt idx="367">
                  <c:v>27.04</c:v>
                </c:pt>
                <c:pt idx="368">
                  <c:v>30.23</c:v>
                </c:pt>
                <c:pt idx="369">
                  <c:v>30.6</c:v>
                </c:pt>
                <c:pt idx="370">
                  <c:v>26.8</c:v>
                </c:pt>
                <c:pt idx="371">
                  <c:v>16.86</c:v>
                </c:pt>
                <c:pt idx="372">
                  <c:v>16.3</c:v>
                </c:pt>
                <c:pt idx="373">
                  <c:v>29.81</c:v>
                </c:pt>
                <c:pt idx="374">
                  <c:v>16.329999999999998</c:v>
                </c:pt>
                <c:pt idx="375">
                  <c:v>16.37</c:v>
                </c:pt>
                <c:pt idx="376">
                  <c:v>22.42</c:v>
                </c:pt>
                <c:pt idx="377">
                  <c:v>31.35</c:v>
                </c:pt>
                <c:pt idx="378">
                  <c:v>31.9</c:v>
                </c:pt>
                <c:pt idx="379">
                  <c:v>30.6</c:v>
                </c:pt>
                <c:pt idx="380">
                  <c:v>28.975000000000001</c:v>
                </c:pt>
                <c:pt idx="381">
                  <c:v>24.86</c:v>
                </c:pt>
                <c:pt idx="382">
                  <c:v>19.54</c:v>
                </c:pt>
                <c:pt idx="383">
                  <c:v>26.74</c:v>
                </c:pt>
                <c:pt idx="384">
                  <c:v>22.99</c:v>
                </c:pt>
                <c:pt idx="385">
                  <c:v>31.46</c:v>
                </c:pt>
                <c:pt idx="386">
                  <c:v>30.86</c:v>
                </c:pt>
                <c:pt idx="387">
                  <c:v>31.96</c:v>
                </c:pt>
                <c:pt idx="388">
                  <c:v>23.76</c:v>
                </c:pt>
                <c:pt idx="389">
                  <c:v>19.38</c:v>
                </c:pt>
                <c:pt idx="390">
                  <c:v>16.21</c:v>
                </c:pt>
                <c:pt idx="391">
                  <c:v>32.54</c:v>
                </c:pt>
                <c:pt idx="392">
                  <c:v>36.765000000000001</c:v>
                </c:pt>
                <c:pt idx="393">
                  <c:v>35.909999999999997</c:v>
                </c:pt>
                <c:pt idx="394">
                  <c:v>32.06</c:v>
                </c:pt>
                <c:pt idx="395">
                  <c:v>24.1</c:v>
                </c:pt>
                <c:pt idx="396">
                  <c:v>27.1</c:v>
                </c:pt>
                <c:pt idx="397">
                  <c:v>24.42</c:v>
                </c:pt>
                <c:pt idx="398">
                  <c:v>26.695</c:v>
                </c:pt>
                <c:pt idx="399">
                  <c:v>27.79</c:v>
                </c:pt>
                <c:pt idx="400">
                  <c:v>32.68</c:v>
                </c:pt>
                <c:pt idx="401">
                  <c:v>26.4</c:v>
                </c:pt>
                <c:pt idx="402">
                  <c:v>23.655000000000001</c:v>
                </c:pt>
                <c:pt idx="403">
                  <c:v>27.36</c:v>
                </c:pt>
                <c:pt idx="404">
                  <c:v>27.82</c:v>
                </c:pt>
                <c:pt idx="405">
                  <c:v>25.46</c:v>
                </c:pt>
                <c:pt idx="406">
                  <c:v>25.1</c:v>
                </c:pt>
                <c:pt idx="407">
                  <c:v>32.11</c:v>
                </c:pt>
                <c:pt idx="408">
                  <c:v>29.8</c:v>
                </c:pt>
                <c:pt idx="409">
                  <c:v>24.01</c:v>
                </c:pt>
                <c:pt idx="410">
                  <c:v>23.21</c:v>
                </c:pt>
                <c:pt idx="411">
                  <c:v>21.2</c:v>
                </c:pt>
                <c:pt idx="412">
                  <c:v>28.215</c:v>
                </c:pt>
                <c:pt idx="413">
                  <c:v>38.094999999999999</c:v>
                </c:pt>
                <c:pt idx="414">
                  <c:v>22.61</c:v>
                </c:pt>
                <c:pt idx="415">
                  <c:v>24.32</c:v>
                </c:pt>
                <c:pt idx="416">
                  <c:v>20.96</c:v>
                </c:pt>
                <c:pt idx="417">
                  <c:v>19.68</c:v>
                </c:pt>
                <c:pt idx="418">
                  <c:v>18.100000000000001</c:v>
                </c:pt>
                <c:pt idx="419">
                  <c:v>29.64</c:v>
                </c:pt>
                <c:pt idx="420">
                  <c:v>25.3</c:v>
                </c:pt>
                <c:pt idx="421">
                  <c:v>27.6</c:v>
                </c:pt>
                <c:pt idx="422">
                  <c:v>27.645</c:v>
                </c:pt>
                <c:pt idx="423">
                  <c:v>27.6</c:v>
                </c:pt>
                <c:pt idx="424">
                  <c:v>25.08</c:v>
                </c:pt>
                <c:pt idx="425">
                  <c:v>30.02</c:v>
                </c:pt>
                <c:pt idx="426">
                  <c:v>27.36</c:v>
                </c:pt>
                <c:pt idx="427">
                  <c:v>22.2</c:v>
                </c:pt>
                <c:pt idx="428">
                  <c:v>25.71</c:v>
                </c:pt>
                <c:pt idx="429">
                  <c:v>41.91</c:v>
                </c:pt>
                <c:pt idx="430">
                  <c:v>25.85</c:v>
                </c:pt>
                <c:pt idx="431">
                  <c:v>23.844999999999999</c:v>
                </c:pt>
                <c:pt idx="432">
                  <c:v>30.59</c:v>
                </c:pt>
                <c:pt idx="433">
                  <c:v>24.795000000000002</c:v>
                </c:pt>
                <c:pt idx="434">
                  <c:v>24.13</c:v>
                </c:pt>
                <c:pt idx="435">
                  <c:v>25.84</c:v>
                </c:pt>
                <c:pt idx="436">
                  <c:v>28</c:v>
                </c:pt>
                <c:pt idx="437">
                  <c:v>34.1</c:v>
                </c:pt>
                <c:pt idx="438">
                  <c:v>26.125</c:v>
                </c:pt>
                <c:pt idx="439">
                  <c:v>25.6</c:v>
                </c:pt>
                <c:pt idx="440">
                  <c:v>24.32</c:v>
                </c:pt>
                <c:pt idx="441">
                  <c:v>22.88</c:v>
                </c:pt>
                <c:pt idx="442">
                  <c:v>24.984999999999999</c:v>
                </c:pt>
                <c:pt idx="443">
                  <c:v>33.1</c:v>
                </c:pt>
                <c:pt idx="444">
                  <c:v>27.83</c:v>
                </c:pt>
                <c:pt idx="445">
                  <c:v>30.875</c:v>
                </c:pt>
                <c:pt idx="446">
                  <c:v>27.265000000000001</c:v>
                </c:pt>
                <c:pt idx="447">
                  <c:v>26.7</c:v>
                </c:pt>
                <c:pt idx="448">
                  <c:v>29.925000000000001</c:v>
                </c:pt>
                <c:pt idx="449">
                  <c:v>19.95</c:v>
                </c:pt>
                <c:pt idx="450">
                  <c:v>24.225000000000001</c:v>
                </c:pt>
                <c:pt idx="451">
                  <c:v>28.12</c:v>
                </c:pt>
                <c:pt idx="452">
                  <c:v>23.21</c:v>
                </c:pt>
                <c:pt idx="453">
                  <c:v>23.98</c:v>
                </c:pt>
                <c:pt idx="454">
                  <c:v>30</c:v>
                </c:pt>
                <c:pt idx="455">
                  <c:v>17.350000000000001</c:v>
                </c:pt>
                <c:pt idx="456">
                  <c:v>22.704999999999998</c:v>
                </c:pt>
                <c:pt idx="457">
                  <c:v>25.41</c:v>
                </c:pt>
                <c:pt idx="458">
                  <c:v>18.23</c:v>
                </c:pt>
                <c:pt idx="459">
                  <c:v>24.7</c:v>
                </c:pt>
                <c:pt idx="460">
                  <c:v>37.4</c:v>
                </c:pt>
                <c:pt idx="461">
                  <c:v>26.885000000000002</c:v>
                </c:pt>
                <c:pt idx="462">
                  <c:v>25.27</c:v>
                </c:pt>
                <c:pt idx="463">
                  <c:v>23.655000000000001</c:v>
                </c:pt>
                <c:pt idx="464">
                  <c:v>55.05</c:v>
                </c:pt>
                <c:pt idx="465">
                  <c:v>24.89</c:v>
                </c:pt>
                <c:pt idx="466">
                  <c:v>18.715</c:v>
                </c:pt>
                <c:pt idx="467">
                  <c:v>28.12</c:v>
                </c:pt>
                <c:pt idx="468">
                  <c:v>26.6</c:v>
                </c:pt>
                <c:pt idx="469">
                  <c:v>30.114999999999998</c:v>
                </c:pt>
                <c:pt idx="470">
                  <c:v>24.605</c:v>
                </c:pt>
                <c:pt idx="471">
                  <c:v>29.6</c:v>
                </c:pt>
                <c:pt idx="472">
                  <c:v>24.42</c:v>
                </c:pt>
                <c:pt idx="473">
                  <c:v>20.9</c:v>
                </c:pt>
                <c:pt idx="474">
                  <c:v>22.895</c:v>
                </c:pt>
                <c:pt idx="475">
                  <c:v>28.3</c:v>
                </c:pt>
                <c:pt idx="476">
                  <c:v>54.3</c:v>
                </c:pt>
                <c:pt idx="477">
                  <c:v>33.344999999999999</c:v>
                </c:pt>
                <c:pt idx="478">
                  <c:v>33</c:v>
                </c:pt>
                <c:pt idx="479">
                  <c:v>28.024999999999999</c:v>
                </c:pt>
                <c:pt idx="480">
                  <c:v>28.69</c:v>
                </c:pt>
                <c:pt idx="481">
                  <c:v>40.28</c:v>
                </c:pt>
                <c:pt idx="482">
                  <c:v>37.299999999999997</c:v>
                </c:pt>
                <c:pt idx="483">
                  <c:v>54.47</c:v>
                </c:pt>
                <c:pt idx="484">
                  <c:v>38.06</c:v>
                </c:pt>
                <c:pt idx="485">
                  <c:v>51.47</c:v>
                </c:pt>
                <c:pt idx="486">
                  <c:v>29.8</c:v>
                </c:pt>
                <c:pt idx="487">
                  <c:v>49.77</c:v>
                </c:pt>
                <c:pt idx="488">
                  <c:v>25.555</c:v>
                </c:pt>
                <c:pt idx="489">
                  <c:v>29.64</c:v>
                </c:pt>
                <c:pt idx="490">
                  <c:v>53.93</c:v>
                </c:pt>
                <c:pt idx="491">
                  <c:v>28.024999999999999</c:v>
                </c:pt>
                <c:pt idx="492">
                  <c:v>27.5</c:v>
                </c:pt>
                <c:pt idx="493">
                  <c:v>21.8</c:v>
                </c:pt>
                <c:pt idx="494">
                  <c:v>26.41</c:v>
                </c:pt>
                <c:pt idx="495">
                  <c:v>27.835000000000001</c:v>
                </c:pt>
                <c:pt idx="496">
                  <c:v>51.74</c:v>
                </c:pt>
                <c:pt idx="497">
                  <c:v>23.37</c:v>
                </c:pt>
                <c:pt idx="498">
                  <c:v>29.7</c:v>
                </c:pt>
                <c:pt idx="499">
                  <c:v>20.045000000000002</c:v>
                </c:pt>
                <c:pt idx="500">
                  <c:v>27.83</c:v>
                </c:pt>
                <c:pt idx="501">
                  <c:v>28.93</c:v>
                </c:pt>
                <c:pt idx="502">
                  <c:v>33.82</c:v>
                </c:pt>
                <c:pt idx="503">
                  <c:v>20.234999999999999</c:v>
                </c:pt>
                <c:pt idx="504">
                  <c:v>49.2</c:v>
                </c:pt>
                <c:pt idx="505">
                  <c:v>26.4</c:v>
                </c:pt>
                <c:pt idx="506">
                  <c:v>28.38</c:v>
                </c:pt>
                <c:pt idx="507">
                  <c:v>24.64</c:v>
                </c:pt>
                <c:pt idx="508">
                  <c:v>39.71</c:v>
                </c:pt>
                <c:pt idx="509">
                  <c:v>22.22</c:v>
                </c:pt>
                <c:pt idx="510">
                  <c:v>33.344999999999999</c:v>
                </c:pt>
                <c:pt idx="511">
                  <c:v>24.42</c:v>
                </c:pt>
                <c:pt idx="512">
                  <c:v>29.81</c:v>
                </c:pt>
                <c:pt idx="513">
                  <c:v>51.18</c:v>
                </c:pt>
                <c:pt idx="514">
                  <c:v>51.37</c:v>
                </c:pt>
                <c:pt idx="515">
                  <c:v>36.19</c:v>
                </c:pt>
                <c:pt idx="516">
                  <c:v>25.9</c:v>
                </c:pt>
                <c:pt idx="517">
                  <c:v>35.72</c:v>
                </c:pt>
                <c:pt idx="518">
                  <c:v>27.94</c:v>
                </c:pt>
                <c:pt idx="519">
                  <c:v>27.1</c:v>
                </c:pt>
                <c:pt idx="520">
                  <c:v>18.3</c:v>
                </c:pt>
                <c:pt idx="521">
                  <c:v>25.3</c:v>
                </c:pt>
                <c:pt idx="522">
                  <c:v>38.83</c:v>
                </c:pt>
                <c:pt idx="523">
                  <c:v>27.6</c:v>
                </c:pt>
                <c:pt idx="524">
                  <c:v>46.4</c:v>
                </c:pt>
                <c:pt idx="525">
                  <c:v>51.92</c:v>
                </c:pt>
                <c:pt idx="526">
                  <c:v>32.395000000000003</c:v>
                </c:pt>
                <c:pt idx="527">
                  <c:v>46.19</c:v>
                </c:pt>
                <c:pt idx="528">
                  <c:v>27.93</c:v>
                </c:pt>
                <c:pt idx="529">
                  <c:v>45.62</c:v>
                </c:pt>
                <c:pt idx="530">
                  <c:v>35.31</c:v>
                </c:pt>
                <c:pt idx="531">
                  <c:v>30.4</c:v>
                </c:pt>
                <c:pt idx="532">
                  <c:v>20.13</c:v>
                </c:pt>
                <c:pt idx="533">
                  <c:v>23.655000000000001</c:v>
                </c:pt>
                <c:pt idx="534">
                  <c:v>49.05</c:v>
                </c:pt>
                <c:pt idx="535">
                  <c:v>51.94</c:v>
                </c:pt>
                <c:pt idx="536">
                  <c:v>29.83</c:v>
                </c:pt>
                <c:pt idx="537">
                  <c:v>22.6</c:v>
                </c:pt>
                <c:pt idx="538">
                  <c:v>46.69</c:v>
                </c:pt>
                <c:pt idx="539">
                  <c:v>28.49</c:v>
                </c:pt>
                <c:pt idx="540">
                  <c:v>28.5</c:v>
                </c:pt>
                <c:pt idx="541">
                  <c:v>24.4</c:v>
                </c:pt>
                <c:pt idx="542">
                  <c:v>29.15</c:v>
                </c:pt>
                <c:pt idx="543">
                  <c:v>27.28</c:v>
                </c:pt>
                <c:pt idx="544">
                  <c:v>32.229999999999997</c:v>
                </c:pt>
                <c:pt idx="545">
                  <c:v>44.2</c:v>
                </c:pt>
                <c:pt idx="546">
                  <c:v>29.734999999999999</c:v>
                </c:pt>
                <c:pt idx="547">
                  <c:v>28.31</c:v>
                </c:pt>
                <c:pt idx="548">
                  <c:v>46.62</c:v>
                </c:pt>
                <c:pt idx="549">
                  <c:v>51.75</c:v>
                </c:pt>
                <c:pt idx="550">
                  <c:v>25.7</c:v>
                </c:pt>
                <c:pt idx="551">
                  <c:v>31.79</c:v>
                </c:pt>
                <c:pt idx="552">
                  <c:v>24.795000000000002</c:v>
                </c:pt>
                <c:pt idx="553">
                  <c:v>53.98</c:v>
                </c:pt>
                <c:pt idx="554">
                  <c:v>41.325000000000003</c:v>
                </c:pt>
                <c:pt idx="555">
                  <c:v>51.65</c:v>
                </c:pt>
                <c:pt idx="556">
                  <c:v>44.52</c:v>
                </c:pt>
                <c:pt idx="557">
                  <c:v>53.29</c:v>
                </c:pt>
                <c:pt idx="558">
                  <c:v>46.63</c:v>
                </c:pt>
                <c:pt idx="559">
                  <c:v>28.88</c:v>
                </c:pt>
                <c:pt idx="560">
                  <c:v>23.98</c:v>
                </c:pt>
                <c:pt idx="561">
                  <c:v>23.65</c:v>
                </c:pt>
                <c:pt idx="562">
                  <c:v>49.09</c:v>
                </c:pt>
                <c:pt idx="563">
                  <c:v>28.024999999999999</c:v>
                </c:pt>
                <c:pt idx="564">
                  <c:v>43.32</c:v>
                </c:pt>
                <c:pt idx="565">
                  <c:v>45.92</c:v>
                </c:pt>
                <c:pt idx="566">
                  <c:v>44.03</c:v>
                </c:pt>
                <c:pt idx="567">
                  <c:v>24.6</c:v>
                </c:pt>
                <c:pt idx="568">
                  <c:v>49.15</c:v>
                </c:pt>
                <c:pt idx="569">
                  <c:v>28.31</c:v>
                </c:pt>
                <c:pt idx="570">
                  <c:v>22.99</c:v>
                </c:pt>
                <c:pt idx="571">
                  <c:v>29.07</c:v>
                </c:pt>
                <c:pt idx="572">
                  <c:v>42.02</c:v>
                </c:pt>
                <c:pt idx="573">
                  <c:v>49.07</c:v>
                </c:pt>
                <c:pt idx="574">
                  <c:v>19.8</c:v>
                </c:pt>
                <c:pt idx="575">
                  <c:v>27.36</c:v>
                </c:pt>
                <c:pt idx="576">
                  <c:v>42.95</c:v>
                </c:pt>
                <c:pt idx="577">
                  <c:v>42.66</c:v>
                </c:pt>
                <c:pt idx="578">
                  <c:v>33.630000000000003</c:v>
                </c:pt>
                <c:pt idx="579">
                  <c:v>26.84</c:v>
                </c:pt>
                <c:pt idx="580">
                  <c:v>28.3</c:v>
                </c:pt>
                <c:pt idx="581">
                  <c:v>27.06</c:v>
                </c:pt>
                <c:pt idx="582">
                  <c:v>47.13</c:v>
                </c:pt>
                <c:pt idx="583">
                  <c:v>51.72</c:v>
                </c:pt>
                <c:pt idx="584">
                  <c:v>48.59</c:v>
                </c:pt>
                <c:pt idx="585">
                  <c:v>45.18</c:v>
                </c:pt>
                <c:pt idx="586">
                  <c:v>27.9</c:v>
                </c:pt>
                <c:pt idx="587">
                  <c:v>51.33</c:v>
                </c:pt>
                <c:pt idx="588">
                  <c:v>30.59</c:v>
                </c:pt>
                <c:pt idx="589">
                  <c:v>39.229999999999997</c:v>
                </c:pt>
                <c:pt idx="590">
                  <c:v>19.094999999999999</c:v>
                </c:pt>
                <c:pt idx="591">
                  <c:v>49.72</c:v>
                </c:pt>
                <c:pt idx="592">
                  <c:v>21.754999999999999</c:v>
                </c:pt>
                <c:pt idx="593">
                  <c:v>48.39</c:v>
                </c:pt>
                <c:pt idx="594">
                  <c:v>47.15</c:v>
                </c:pt>
                <c:pt idx="595">
                  <c:v>47.59</c:v>
                </c:pt>
                <c:pt idx="596">
                  <c:v>39.81</c:v>
                </c:pt>
                <c:pt idx="597">
                  <c:v>31.02</c:v>
                </c:pt>
                <c:pt idx="598">
                  <c:v>24.75</c:v>
                </c:pt>
                <c:pt idx="599">
                  <c:v>30.114999999999998</c:v>
                </c:pt>
                <c:pt idx="600">
                  <c:v>26.03</c:v>
                </c:pt>
                <c:pt idx="601">
                  <c:v>20.045000000000002</c:v>
                </c:pt>
                <c:pt idx="602">
                  <c:v>40.24</c:v>
                </c:pt>
                <c:pt idx="603">
                  <c:v>43.15</c:v>
                </c:pt>
                <c:pt idx="604">
                  <c:v>27.7</c:v>
                </c:pt>
                <c:pt idx="605">
                  <c:v>45.68</c:v>
                </c:pt>
                <c:pt idx="606">
                  <c:v>27.3</c:v>
                </c:pt>
                <c:pt idx="607">
                  <c:v>54.45</c:v>
                </c:pt>
                <c:pt idx="608">
                  <c:v>54.43</c:v>
                </c:pt>
                <c:pt idx="609">
                  <c:v>48.01</c:v>
                </c:pt>
                <c:pt idx="610">
                  <c:v>48.32</c:v>
                </c:pt>
                <c:pt idx="611">
                  <c:v>22.895</c:v>
                </c:pt>
                <c:pt idx="612">
                  <c:v>54.85</c:v>
                </c:pt>
                <c:pt idx="613">
                  <c:v>21.85</c:v>
                </c:pt>
                <c:pt idx="614">
                  <c:v>51.86</c:v>
                </c:pt>
                <c:pt idx="615">
                  <c:v>39.049999999999997</c:v>
                </c:pt>
                <c:pt idx="616">
                  <c:v>31.824999999999999</c:v>
                </c:pt>
                <c:pt idx="617">
                  <c:v>46.43</c:v>
                </c:pt>
                <c:pt idx="618">
                  <c:v>53.63</c:v>
                </c:pt>
                <c:pt idx="619">
                  <c:v>48.7</c:v>
                </c:pt>
                <c:pt idx="620">
                  <c:v>48.81</c:v>
                </c:pt>
                <c:pt idx="621">
                  <c:v>47.53</c:v>
                </c:pt>
                <c:pt idx="622">
                  <c:v>36.85</c:v>
                </c:pt>
                <c:pt idx="623">
                  <c:v>29.3</c:v>
                </c:pt>
                <c:pt idx="624">
                  <c:v>19.3</c:v>
                </c:pt>
                <c:pt idx="625">
                  <c:v>24.13</c:v>
                </c:pt>
                <c:pt idx="626">
                  <c:v>46.7</c:v>
                </c:pt>
                <c:pt idx="627">
                  <c:v>45.27</c:v>
                </c:pt>
                <c:pt idx="628">
                  <c:v>44.29</c:v>
                </c:pt>
                <c:pt idx="629">
                  <c:v>54.59</c:v>
                </c:pt>
                <c:pt idx="630">
                  <c:v>32.965000000000003</c:v>
                </c:pt>
                <c:pt idx="631">
                  <c:v>38.049999999999997</c:v>
                </c:pt>
                <c:pt idx="632">
                  <c:v>46.14</c:v>
                </c:pt>
                <c:pt idx="633">
                  <c:v>41.325000000000003</c:v>
                </c:pt>
                <c:pt idx="634">
                  <c:v>44.64</c:v>
                </c:pt>
                <c:pt idx="635">
                  <c:v>25.175000000000001</c:v>
                </c:pt>
                <c:pt idx="636">
                  <c:v>43.11</c:v>
                </c:pt>
                <c:pt idx="637">
                  <c:v>53.32</c:v>
                </c:pt>
                <c:pt idx="638">
                  <c:v>38.04</c:v>
                </c:pt>
                <c:pt idx="639">
                  <c:v>37.9</c:v>
                </c:pt>
                <c:pt idx="640">
                  <c:v>39.6</c:v>
                </c:pt>
                <c:pt idx="641">
                  <c:v>50.92</c:v>
                </c:pt>
                <c:pt idx="642">
                  <c:v>21.85</c:v>
                </c:pt>
                <c:pt idx="643">
                  <c:v>36.08</c:v>
                </c:pt>
                <c:pt idx="644">
                  <c:v>40.44</c:v>
                </c:pt>
                <c:pt idx="645">
                  <c:v>38.094999999999999</c:v>
                </c:pt>
                <c:pt idx="646">
                  <c:v>44.95</c:v>
                </c:pt>
                <c:pt idx="647">
                  <c:v>35.54</c:v>
                </c:pt>
                <c:pt idx="648">
                  <c:v>39.799999999999997</c:v>
                </c:pt>
                <c:pt idx="649">
                  <c:v>33.659999999999997</c:v>
                </c:pt>
                <c:pt idx="650">
                  <c:v>35.5</c:v>
                </c:pt>
                <c:pt idx="651">
                  <c:v>41.63</c:v>
                </c:pt>
                <c:pt idx="652">
                  <c:v>46.49</c:v>
                </c:pt>
                <c:pt idx="653">
                  <c:v>43.29</c:v>
                </c:pt>
                <c:pt idx="654">
                  <c:v>43.08</c:v>
                </c:pt>
                <c:pt idx="655">
                  <c:v>39.07</c:v>
                </c:pt>
                <c:pt idx="656">
                  <c:v>41.3</c:v>
                </c:pt>
                <c:pt idx="657">
                  <c:v>42.95</c:v>
                </c:pt>
                <c:pt idx="658">
                  <c:v>46.96</c:v>
                </c:pt>
                <c:pt idx="659">
                  <c:v>30.495000000000001</c:v>
                </c:pt>
                <c:pt idx="660">
                  <c:v>17.954999999999998</c:v>
                </c:pt>
                <c:pt idx="661">
                  <c:v>25.6</c:v>
                </c:pt>
                <c:pt idx="662">
                  <c:v>34.21</c:v>
                </c:pt>
                <c:pt idx="663">
                  <c:v>39.74</c:v>
                </c:pt>
                <c:pt idx="664">
                  <c:v>49.53</c:v>
                </c:pt>
                <c:pt idx="665">
                  <c:v>39.33</c:v>
                </c:pt>
                <c:pt idx="666">
                  <c:v>39.979999999999997</c:v>
                </c:pt>
                <c:pt idx="667">
                  <c:v>46.51</c:v>
                </c:pt>
                <c:pt idx="668">
                  <c:v>43.58</c:v>
                </c:pt>
                <c:pt idx="669">
                  <c:v>42.28</c:v>
                </c:pt>
                <c:pt idx="670">
                  <c:v>35.520000000000003</c:v>
                </c:pt>
                <c:pt idx="671">
                  <c:v>33.6</c:v>
                </c:pt>
                <c:pt idx="672">
                  <c:v>22.42</c:v>
                </c:pt>
                <c:pt idx="673">
                  <c:v>46.86</c:v>
                </c:pt>
                <c:pt idx="674">
                  <c:v>32.965000000000003</c:v>
                </c:pt>
                <c:pt idx="675">
                  <c:v>39.340000000000003</c:v>
                </c:pt>
                <c:pt idx="676">
                  <c:v>47</c:v>
                </c:pt>
                <c:pt idx="677">
                  <c:v>36.71</c:v>
                </c:pt>
                <c:pt idx="678">
                  <c:v>53.48</c:v>
                </c:pt>
                <c:pt idx="679">
                  <c:v>35.5</c:v>
                </c:pt>
                <c:pt idx="680">
                  <c:v>36.979999999999997</c:v>
                </c:pt>
                <c:pt idx="681">
                  <c:v>32.395000000000003</c:v>
                </c:pt>
                <c:pt idx="682">
                  <c:v>32.729999999999997</c:v>
                </c:pt>
                <c:pt idx="683">
                  <c:v>20.52</c:v>
                </c:pt>
                <c:pt idx="684">
                  <c:v>51.72</c:v>
                </c:pt>
                <c:pt idx="685">
                  <c:v>50.2</c:v>
                </c:pt>
                <c:pt idx="686">
                  <c:v>25.52</c:v>
                </c:pt>
                <c:pt idx="687">
                  <c:v>35.200000000000003</c:v>
                </c:pt>
                <c:pt idx="688">
                  <c:v>41.26</c:v>
                </c:pt>
                <c:pt idx="689">
                  <c:v>17.195</c:v>
                </c:pt>
                <c:pt idx="690">
                  <c:v>23.085000000000001</c:v>
                </c:pt>
                <c:pt idx="691">
                  <c:v>21.66</c:v>
                </c:pt>
                <c:pt idx="692">
                  <c:v>36.47</c:v>
                </c:pt>
                <c:pt idx="693">
                  <c:v>36.08</c:v>
                </c:pt>
                <c:pt idx="694">
                  <c:v>23.18</c:v>
                </c:pt>
                <c:pt idx="695">
                  <c:v>39.159999999999997</c:v>
                </c:pt>
                <c:pt idx="696">
                  <c:v>38.19</c:v>
                </c:pt>
                <c:pt idx="697">
                  <c:v>26.41</c:v>
                </c:pt>
                <c:pt idx="698">
                  <c:v>28.785</c:v>
                </c:pt>
                <c:pt idx="699">
                  <c:v>26.695</c:v>
                </c:pt>
                <c:pt idx="700">
                  <c:v>32.799999999999997</c:v>
                </c:pt>
                <c:pt idx="701">
                  <c:v>35.869999999999997</c:v>
                </c:pt>
                <c:pt idx="702">
                  <c:v>21.66</c:v>
                </c:pt>
                <c:pt idx="703">
                  <c:v>37.72</c:v>
                </c:pt>
                <c:pt idx="704">
                  <c:v>39.700000000000003</c:v>
                </c:pt>
                <c:pt idx="705">
                  <c:v>35.97</c:v>
                </c:pt>
                <c:pt idx="706">
                  <c:v>37.85</c:v>
                </c:pt>
                <c:pt idx="707">
                  <c:v>21.66</c:v>
                </c:pt>
                <c:pt idx="708">
                  <c:v>39.369999999999997</c:v>
                </c:pt>
                <c:pt idx="709">
                  <c:v>40.880000000000003</c:v>
                </c:pt>
                <c:pt idx="710">
                  <c:v>26.22</c:v>
                </c:pt>
                <c:pt idx="711">
                  <c:v>25.08</c:v>
                </c:pt>
                <c:pt idx="712">
                  <c:v>39.1</c:v>
                </c:pt>
                <c:pt idx="713">
                  <c:v>37.905000000000001</c:v>
                </c:pt>
                <c:pt idx="714">
                  <c:v>43.35</c:v>
                </c:pt>
                <c:pt idx="715">
                  <c:v>36.15</c:v>
                </c:pt>
                <c:pt idx="716">
                  <c:v>44.98</c:v>
                </c:pt>
                <c:pt idx="717">
                  <c:v>38.28</c:v>
                </c:pt>
                <c:pt idx="718">
                  <c:v>32.299999999999997</c:v>
                </c:pt>
                <c:pt idx="719">
                  <c:v>39.51</c:v>
                </c:pt>
                <c:pt idx="720">
                  <c:v>50.46</c:v>
                </c:pt>
                <c:pt idx="721">
                  <c:v>31.73</c:v>
                </c:pt>
                <c:pt idx="722">
                  <c:v>32.1</c:v>
                </c:pt>
                <c:pt idx="723">
                  <c:v>27.83</c:v>
                </c:pt>
                <c:pt idx="724">
                  <c:v>27.72</c:v>
                </c:pt>
                <c:pt idx="725">
                  <c:v>36.765000000000001</c:v>
                </c:pt>
                <c:pt idx="726">
                  <c:v>48.36</c:v>
                </c:pt>
                <c:pt idx="727">
                  <c:v>31.445</c:v>
                </c:pt>
                <c:pt idx="728">
                  <c:v>27.55</c:v>
                </c:pt>
                <c:pt idx="729">
                  <c:v>33.11</c:v>
                </c:pt>
                <c:pt idx="730">
                  <c:v>36.85</c:v>
                </c:pt>
                <c:pt idx="731">
                  <c:v>36.299999999999997</c:v>
                </c:pt>
                <c:pt idx="732">
                  <c:v>45.34</c:v>
                </c:pt>
                <c:pt idx="733">
                  <c:v>31.8</c:v>
                </c:pt>
                <c:pt idx="734">
                  <c:v>41.02</c:v>
                </c:pt>
                <c:pt idx="735">
                  <c:v>32.68</c:v>
                </c:pt>
                <c:pt idx="736">
                  <c:v>21.7</c:v>
                </c:pt>
                <c:pt idx="737">
                  <c:v>40.479999999999997</c:v>
                </c:pt>
                <c:pt idx="738">
                  <c:v>34.5</c:v>
                </c:pt>
                <c:pt idx="739">
                  <c:v>45.9</c:v>
                </c:pt>
                <c:pt idx="740">
                  <c:v>33.479999999999997</c:v>
                </c:pt>
                <c:pt idx="741">
                  <c:v>28.31</c:v>
                </c:pt>
                <c:pt idx="742">
                  <c:v>21.565000000000001</c:v>
                </c:pt>
                <c:pt idx="743">
                  <c:v>35.590000000000003</c:v>
                </c:pt>
                <c:pt idx="744">
                  <c:v>43.44</c:v>
                </c:pt>
                <c:pt idx="745">
                  <c:v>21.754999999999999</c:v>
                </c:pt>
                <c:pt idx="746">
                  <c:v>44.55</c:v>
                </c:pt>
                <c:pt idx="747">
                  <c:v>43.32</c:v>
                </c:pt>
                <c:pt idx="748">
                  <c:v>31.23</c:v>
                </c:pt>
                <c:pt idx="749">
                  <c:v>42.81</c:v>
                </c:pt>
                <c:pt idx="750">
                  <c:v>35.909999999999997</c:v>
                </c:pt>
                <c:pt idx="751">
                  <c:v>36.65</c:v>
                </c:pt>
                <c:pt idx="752">
                  <c:v>22.04</c:v>
                </c:pt>
                <c:pt idx="753">
                  <c:v>31.824999999999999</c:v>
                </c:pt>
                <c:pt idx="754">
                  <c:v>53.58</c:v>
                </c:pt>
                <c:pt idx="755">
                  <c:v>34.299999999999997</c:v>
                </c:pt>
                <c:pt idx="756">
                  <c:v>32.11</c:v>
                </c:pt>
                <c:pt idx="757">
                  <c:v>31.78</c:v>
                </c:pt>
                <c:pt idx="758">
                  <c:v>46.89</c:v>
                </c:pt>
                <c:pt idx="759">
                  <c:v>39.35</c:v>
                </c:pt>
                <c:pt idx="760">
                  <c:v>39.200000000000003</c:v>
                </c:pt>
                <c:pt idx="761">
                  <c:v>39.159999999999997</c:v>
                </c:pt>
                <c:pt idx="762">
                  <c:v>44.1</c:v>
                </c:pt>
                <c:pt idx="763">
                  <c:v>33.200000000000003</c:v>
                </c:pt>
                <c:pt idx="764">
                  <c:v>29.92</c:v>
                </c:pt>
                <c:pt idx="765">
                  <c:v>25</c:v>
                </c:pt>
                <c:pt idx="766">
                  <c:v>38.869999999999997</c:v>
                </c:pt>
                <c:pt idx="767">
                  <c:v>32.299999999999997</c:v>
                </c:pt>
                <c:pt idx="768">
                  <c:v>31.16</c:v>
                </c:pt>
                <c:pt idx="769">
                  <c:v>54.59</c:v>
                </c:pt>
                <c:pt idx="770">
                  <c:v>21.09</c:v>
                </c:pt>
                <c:pt idx="771">
                  <c:v>52.41</c:v>
                </c:pt>
                <c:pt idx="772">
                  <c:v>41.47</c:v>
                </c:pt>
                <c:pt idx="773">
                  <c:v>33.1</c:v>
                </c:pt>
                <c:pt idx="774">
                  <c:v>30.8</c:v>
                </c:pt>
                <c:pt idx="775">
                  <c:v>42.06</c:v>
                </c:pt>
                <c:pt idx="776">
                  <c:v>39.270000000000003</c:v>
                </c:pt>
                <c:pt idx="777">
                  <c:v>30.71</c:v>
                </c:pt>
                <c:pt idx="778">
                  <c:v>47.19</c:v>
                </c:pt>
                <c:pt idx="779">
                  <c:v>30.02</c:v>
                </c:pt>
                <c:pt idx="780">
                  <c:v>37.909999999999997</c:v>
                </c:pt>
                <c:pt idx="781">
                  <c:v>54.61</c:v>
                </c:pt>
                <c:pt idx="782">
                  <c:v>36.005000000000003</c:v>
                </c:pt>
                <c:pt idx="783">
                  <c:v>28.7</c:v>
                </c:pt>
                <c:pt idx="784">
                  <c:v>34.295000000000002</c:v>
                </c:pt>
                <c:pt idx="785">
                  <c:v>27.55</c:v>
                </c:pt>
                <c:pt idx="786">
                  <c:v>40.700000000000003</c:v>
                </c:pt>
                <c:pt idx="787">
                  <c:v>18.335000000000001</c:v>
                </c:pt>
                <c:pt idx="788">
                  <c:v>33.914999999999999</c:v>
                </c:pt>
                <c:pt idx="789">
                  <c:v>33.534999999999997</c:v>
                </c:pt>
                <c:pt idx="790">
                  <c:v>23.655000000000001</c:v>
                </c:pt>
                <c:pt idx="791">
                  <c:v>28</c:v>
                </c:pt>
                <c:pt idx="792">
                  <c:v>30.23</c:v>
                </c:pt>
                <c:pt idx="793">
                  <c:v>51.14</c:v>
                </c:pt>
                <c:pt idx="794">
                  <c:v>24.32</c:v>
                </c:pt>
                <c:pt idx="795">
                  <c:v>38.06</c:v>
                </c:pt>
                <c:pt idx="796">
                  <c:v>37.700000000000003</c:v>
                </c:pt>
                <c:pt idx="797">
                  <c:v>44</c:v>
                </c:pt>
                <c:pt idx="798">
                  <c:v>41.45</c:v>
                </c:pt>
                <c:pt idx="799">
                  <c:v>25.364999999999998</c:v>
                </c:pt>
                <c:pt idx="800">
                  <c:v>34.56</c:v>
                </c:pt>
                <c:pt idx="801">
                  <c:v>28.2</c:v>
                </c:pt>
                <c:pt idx="802">
                  <c:v>30.43</c:v>
                </c:pt>
                <c:pt idx="803">
                  <c:v>32.395000000000003</c:v>
                </c:pt>
                <c:pt idx="804">
                  <c:v>24.035</c:v>
                </c:pt>
                <c:pt idx="805">
                  <c:v>37.119999999999997</c:v>
                </c:pt>
                <c:pt idx="806">
                  <c:v>34.840000000000003</c:v>
                </c:pt>
                <c:pt idx="807">
                  <c:v>29.53</c:v>
                </c:pt>
                <c:pt idx="808">
                  <c:v>42.51</c:v>
                </c:pt>
                <c:pt idx="809">
                  <c:v>38.14</c:v>
                </c:pt>
                <c:pt idx="810">
                  <c:v>39.93</c:v>
                </c:pt>
                <c:pt idx="811">
                  <c:v>38.83</c:v>
                </c:pt>
                <c:pt idx="812">
                  <c:v>37.4</c:v>
                </c:pt>
                <c:pt idx="813">
                  <c:v>21.4</c:v>
                </c:pt>
                <c:pt idx="814">
                  <c:v>38.380000000000003</c:v>
                </c:pt>
                <c:pt idx="815">
                  <c:v>33.659999999999997</c:v>
                </c:pt>
                <c:pt idx="816">
                  <c:v>31.79</c:v>
                </c:pt>
                <c:pt idx="817">
                  <c:v>29.7</c:v>
                </c:pt>
                <c:pt idx="818">
                  <c:v>25.46</c:v>
                </c:pt>
                <c:pt idx="819">
                  <c:v>39.14</c:v>
                </c:pt>
                <c:pt idx="820">
                  <c:v>41.2</c:v>
                </c:pt>
                <c:pt idx="821">
                  <c:v>28.81</c:v>
                </c:pt>
                <c:pt idx="822">
                  <c:v>37.409999999999997</c:v>
                </c:pt>
                <c:pt idx="823">
                  <c:v>52.54</c:v>
                </c:pt>
                <c:pt idx="824">
                  <c:v>17.29</c:v>
                </c:pt>
                <c:pt idx="825">
                  <c:v>31.74</c:v>
                </c:pt>
                <c:pt idx="826">
                  <c:v>26.504999999999999</c:v>
                </c:pt>
                <c:pt idx="827">
                  <c:v>36.479999999999997</c:v>
                </c:pt>
                <c:pt idx="828">
                  <c:v>39.159999999999997</c:v>
                </c:pt>
                <c:pt idx="829">
                  <c:v>28.22</c:v>
                </c:pt>
                <c:pt idx="830">
                  <c:v>35</c:v>
                </c:pt>
                <c:pt idx="831">
                  <c:v>36.24</c:v>
                </c:pt>
                <c:pt idx="832">
                  <c:v>36.954999999999998</c:v>
                </c:pt>
                <c:pt idx="833">
                  <c:v>29.64</c:v>
                </c:pt>
                <c:pt idx="834">
                  <c:v>42.74</c:v>
                </c:pt>
                <c:pt idx="835">
                  <c:v>36.130000000000003</c:v>
                </c:pt>
                <c:pt idx="836">
                  <c:v>31.55</c:v>
                </c:pt>
                <c:pt idx="837">
                  <c:v>52.75</c:v>
                </c:pt>
                <c:pt idx="838">
                  <c:v>36.67</c:v>
                </c:pt>
                <c:pt idx="839">
                  <c:v>38.06</c:v>
                </c:pt>
                <c:pt idx="840">
                  <c:v>38</c:v>
                </c:pt>
                <c:pt idx="841">
                  <c:v>35.1</c:v>
                </c:pt>
                <c:pt idx="842">
                  <c:v>33.82</c:v>
                </c:pt>
                <c:pt idx="843">
                  <c:v>37.43</c:v>
                </c:pt>
                <c:pt idx="844">
                  <c:v>30.5</c:v>
                </c:pt>
                <c:pt idx="845">
                  <c:v>24.53</c:v>
                </c:pt>
                <c:pt idx="846">
                  <c:v>25.74</c:v>
                </c:pt>
                <c:pt idx="847">
                  <c:v>34.08</c:v>
                </c:pt>
                <c:pt idx="848">
                  <c:v>31.35</c:v>
                </c:pt>
                <c:pt idx="849">
                  <c:v>26.79</c:v>
                </c:pt>
                <c:pt idx="850">
                  <c:v>42.78</c:v>
                </c:pt>
                <c:pt idx="851">
                  <c:v>46.75</c:v>
                </c:pt>
                <c:pt idx="852">
                  <c:v>32.15</c:v>
                </c:pt>
                <c:pt idx="853">
                  <c:v>43.4</c:v>
                </c:pt>
                <c:pt idx="854">
                  <c:v>31.57</c:v>
                </c:pt>
                <c:pt idx="855">
                  <c:v>24.32</c:v>
                </c:pt>
                <c:pt idx="856">
                  <c:v>31.07</c:v>
                </c:pt>
                <c:pt idx="857">
                  <c:v>35.814999999999998</c:v>
                </c:pt>
                <c:pt idx="858">
                  <c:v>40.81</c:v>
                </c:pt>
                <c:pt idx="859">
                  <c:v>24.605</c:v>
                </c:pt>
                <c:pt idx="860">
                  <c:v>21.47</c:v>
                </c:pt>
                <c:pt idx="861">
                  <c:v>52.89</c:v>
                </c:pt>
                <c:pt idx="862">
                  <c:v>32.965000000000003</c:v>
                </c:pt>
                <c:pt idx="863">
                  <c:v>36.799999999999997</c:v>
                </c:pt>
                <c:pt idx="864">
                  <c:v>34.299999999999997</c:v>
                </c:pt>
                <c:pt idx="865">
                  <c:v>35.244999999999997</c:v>
                </c:pt>
                <c:pt idx="866">
                  <c:v>26.23</c:v>
                </c:pt>
                <c:pt idx="867">
                  <c:v>36.1</c:v>
                </c:pt>
                <c:pt idx="868">
                  <c:v>37.1</c:v>
                </c:pt>
                <c:pt idx="869">
                  <c:v>27.5</c:v>
                </c:pt>
                <c:pt idx="870">
                  <c:v>24.7</c:v>
                </c:pt>
                <c:pt idx="871">
                  <c:v>26.78</c:v>
                </c:pt>
                <c:pt idx="872">
                  <c:v>45.8</c:v>
                </c:pt>
                <c:pt idx="873">
                  <c:v>29</c:v>
                </c:pt>
                <c:pt idx="874">
                  <c:v>33.534999999999997</c:v>
                </c:pt>
                <c:pt idx="875">
                  <c:v>32.774999999999999</c:v>
                </c:pt>
                <c:pt idx="876">
                  <c:v>37.51</c:v>
                </c:pt>
                <c:pt idx="877">
                  <c:v>39.86</c:v>
                </c:pt>
                <c:pt idx="878">
                  <c:v>42.13</c:v>
                </c:pt>
                <c:pt idx="879">
                  <c:v>35.99</c:v>
                </c:pt>
                <c:pt idx="880">
                  <c:v>35.200000000000003</c:v>
                </c:pt>
                <c:pt idx="881">
                  <c:v>29.91</c:v>
                </c:pt>
                <c:pt idx="882">
                  <c:v>36.479999999999997</c:v>
                </c:pt>
                <c:pt idx="883">
                  <c:v>27.5</c:v>
                </c:pt>
                <c:pt idx="884">
                  <c:v>33.44</c:v>
                </c:pt>
                <c:pt idx="885">
                  <c:v>28.215</c:v>
                </c:pt>
                <c:pt idx="886">
                  <c:v>27.17</c:v>
                </c:pt>
                <c:pt idx="887">
                  <c:v>35.380000000000003</c:v>
                </c:pt>
                <c:pt idx="888">
                  <c:v>43.48</c:v>
                </c:pt>
                <c:pt idx="889">
                  <c:v>41.73</c:v>
                </c:pt>
                <c:pt idx="890">
                  <c:v>28.9</c:v>
                </c:pt>
                <c:pt idx="891">
                  <c:v>25.74</c:v>
                </c:pt>
                <c:pt idx="892">
                  <c:v>36.06</c:v>
                </c:pt>
                <c:pt idx="893">
                  <c:v>43.28</c:v>
                </c:pt>
                <c:pt idx="894">
                  <c:v>28.785</c:v>
                </c:pt>
                <c:pt idx="895">
                  <c:v>25.46</c:v>
                </c:pt>
                <c:pt idx="896">
                  <c:v>30.8</c:v>
                </c:pt>
                <c:pt idx="897">
                  <c:v>28.88</c:v>
                </c:pt>
                <c:pt idx="898">
                  <c:v>23</c:v>
                </c:pt>
                <c:pt idx="899">
                  <c:v>38.25</c:v>
                </c:pt>
                <c:pt idx="900">
                  <c:v>39.25</c:v>
                </c:pt>
                <c:pt idx="901">
                  <c:v>26.6</c:v>
                </c:pt>
                <c:pt idx="902">
                  <c:v>35.700000000000003</c:v>
                </c:pt>
                <c:pt idx="903">
                  <c:v>20.100000000000001</c:v>
                </c:pt>
                <c:pt idx="904">
                  <c:v>22.23</c:v>
                </c:pt>
                <c:pt idx="905">
                  <c:v>36.47</c:v>
                </c:pt>
                <c:pt idx="906">
                  <c:v>49.64</c:v>
                </c:pt>
                <c:pt idx="907">
                  <c:v>36.799999999999997</c:v>
                </c:pt>
                <c:pt idx="908">
                  <c:v>33.880000000000003</c:v>
                </c:pt>
                <c:pt idx="909">
                  <c:v>32.01</c:v>
                </c:pt>
                <c:pt idx="910">
                  <c:v>33.630000000000003</c:v>
                </c:pt>
                <c:pt idx="911">
                  <c:v>34.865000000000002</c:v>
                </c:pt>
                <c:pt idx="912">
                  <c:v>43.11</c:v>
                </c:pt>
                <c:pt idx="913">
                  <c:v>30.305</c:v>
                </c:pt>
                <c:pt idx="914">
                  <c:v>25.175000000000001</c:v>
                </c:pt>
                <c:pt idx="915">
                  <c:v>26.8</c:v>
                </c:pt>
                <c:pt idx="916">
                  <c:v>21.78</c:v>
                </c:pt>
                <c:pt idx="917">
                  <c:v>30.14</c:v>
                </c:pt>
                <c:pt idx="918">
                  <c:v>29.7</c:v>
                </c:pt>
                <c:pt idx="919">
                  <c:v>32.395000000000003</c:v>
                </c:pt>
                <c:pt idx="920">
                  <c:v>36.64</c:v>
                </c:pt>
                <c:pt idx="921">
                  <c:v>39.049999999999997</c:v>
                </c:pt>
                <c:pt idx="922">
                  <c:v>33.1</c:v>
                </c:pt>
                <c:pt idx="923">
                  <c:v>31.824999999999999</c:v>
                </c:pt>
                <c:pt idx="924">
                  <c:v>29</c:v>
                </c:pt>
                <c:pt idx="925">
                  <c:v>30.495000000000001</c:v>
                </c:pt>
                <c:pt idx="926">
                  <c:v>25.2</c:v>
                </c:pt>
                <c:pt idx="927">
                  <c:v>22.77</c:v>
                </c:pt>
                <c:pt idx="928">
                  <c:v>23.18</c:v>
                </c:pt>
                <c:pt idx="929">
                  <c:v>35.409999999999997</c:v>
                </c:pt>
                <c:pt idx="930">
                  <c:v>32.11</c:v>
                </c:pt>
                <c:pt idx="931">
                  <c:v>34.479999999999997</c:v>
                </c:pt>
                <c:pt idx="932">
                  <c:v>34.39</c:v>
                </c:pt>
                <c:pt idx="933">
                  <c:v>26.4</c:v>
                </c:pt>
                <c:pt idx="934">
                  <c:v>28.1</c:v>
                </c:pt>
                <c:pt idx="935">
                  <c:v>27</c:v>
                </c:pt>
                <c:pt idx="936">
                  <c:v>28.594999999999999</c:v>
                </c:pt>
                <c:pt idx="937">
                  <c:v>36.799999999999997</c:v>
                </c:pt>
                <c:pt idx="938">
                  <c:v>23.75</c:v>
                </c:pt>
                <c:pt idx="939">
                  <c:v>35.619999999999997</c:v>
                </c:pt>
                <c:pt idx="940">
                  <c:v>30.69</c:v>
                </c:pt>
                <c:pt idx="941">
                  <c:v>35.799999999999997</c:v>
                </c:pt>
                <c:pt idx="942">
                  <c:v>28.785</c:v>
                </c:pt>
                <c:pt idx="943">
                  <c:v>28.594999999999999</c:v>
                </c:pt>
                <c:pt idx="944">
                  <c:v>48.75</c:v>
                </c:pt>
                <c:pt idx="945">
                  <c:v>28.31</c:v>
                </c:pt>
                <c:pt idx="946">
                  <c:v>38.39</c:v>
                </c:pt>
                <c:pt idx="947">
                  <c:v>25.87</c:v>
                </c:pt>
                <c:pt idx="948">
                  <c:v>43.7</c:v>
                </c:pt>
                <c:pt idx="949">
                  <c:v>40.945</c:v>
                </c:pt>
                <c:pt idx="950">
                  <c:v>27.94</c:v>
                </c:pt>
                <c:pt idx="951">
                  <c:v>31.9</c:v>
                </c:pt>
                <c:pt idx="952">
                  <c:v>31.64</c:v>
                </c:pt>
                <c:pt idx="953">
                  <c:v>46.7</c:v>
                </c:pt>
                <c:pt idx="954">
                  <c:v>18.335000000000001</c:v>
                </c:pt>
                <c:pt idx="955">
                  <c:v>31.24</c:v>
                </c:pt>
                <c:pt idx="956">
                  <c:v>39.22</c:v>
                </c:pt>
                <c:pt idx="957">
                  <c:v>24.414999999999999</c:v>
                </c:pt>
                <c:pt idx="958">
                  <c:v>32.299999999999997</c:v>
                </c:pt>
                <c:pt idx="959">
                  <c:v>39.94</c:v>
                </c:pt>
                <c:pt idx="960">
                  <c:v>30</c:v>
                </c:pt>
                <c:pt idx="961">
                  <c:v>35.340000000000003</c:v>
                </c:pt>
                <c:pt idx="962">
                  <c:v>32.204999999999998</c:v>
                </c:pt>
                <c:pt idx="963">
                  <c:v>33.880000000000003</c:v>
                </c:pt>
                <c:pt idx="964">
                  <c:v>26.63</c:v>
                </c:pt>
                <c:pt idx="965">
                  <c:v>28.7</c:v>
                </c:pt>
                <c:pt idx="966">
                  <c:v>25.65</c:v>
                </c:pt>
                <c:pt idx="967">
                  <c:v>36.384999999999998</c:v>
                </c:pt>
                <c:pt idx="968">
                  <c:v>34.69</c:v>
                </c:pt>
                <c:pt idx="969">
                  <c:v>37.68</c:v>
                </c:pt>
                <c:pt idx="970">
                  <c:v>35.49</c:v>
                </c:pt>
                <c:pt idx="971">
                  <c:v>44.7</c:v>
                </c:pt>
                <c:pt idx="972">
                  <c:v>38.380000000000003</c:v>
                </c:pt>
                <c:pt idx="973">
                  <c:v>35.244999999999997</c:v>
                </c:pt>
                <c:pt idx="974">
                  <c:v>49.84</c:v>
                </c:pt>
                <c:pt idx="975">
                  <c:v>49.06</c:v>
                </c:pt>
                <c:pt idx="976">
                  <c:v>30.88</c:v>
                </c:pt>
                <c:pt idx="977">
                  <c:v>33.35</c:v>
                </c:pt>
                <c:pt idx="978">
                  <c:v>38</c:v>
                </c:pt>
                <c:pt idx="979">
                  <c:v>36.08</c:v>
                </c:pt>
                <c:pt idx="980">
                  <c:v>35.700000000000003</c:v>
                </c:pt>
                <c:pt idx="981">
                  <c:v>34.01</c:v>
                </c:pt>
                <c:pt idx="982">
                  <c:v>31.54</c:v>
                </c:pt>
                <c:pt idx="983">
                  <c:v>23.3</c:v>
                </c:pt>
                <c:pt idx="984">
                  <c:v>27.75</c:v>
                </c:pt>
                <c:pt idx="985">
                  <c:v>42.46</c:v>
                </c:pt>
                <c:pt idx="986">
                  <c:v>54.47</c:v>
                </c:pt>
                <c:pt idx="987">
                  <c:v>24.93</c:v>
                </c:pt>
                <c:pt idx="988">
                  <c:v>48.12</c:v>
                </c:pt>
                <c:pt idx="989">
                  <c:v>24.91</c:v>
                </c:pt>
                <c:pt idx="990">
                  <c:v>27.645</c:v>
                </c:pt>
                <c:pt idx="991">
                  <c:v>33.700000000000003</c:v>
                </c:pt>
                <c:pt idx="992">
                  <c:v>38.93</c:v>
                </c:pt>
                <c:pt idx="993">
                  <c:v>32.774999999999999</c:v>
                </c:pt>
                <c:pt idx="994">
                  <c:v>29.83</c:v>
                </c:pt>
                <c:pt idx="995">
                  <c:v>28.31</c:v>
                </c:pt>
                <c:pt idx="996">
                  <c:v>29.79</c:v>
                </c:pt>
                <c:pt idx="997">
                  <c:v>36.6</c:v>
                </c:pt>
                <c:pt idx="998">
                  <c:v>35.93</c:v>
                </c:pt>
                <c:pt idx="999">
                  <c:v>28.6</c:v>
                </c:pt>
                <c:pt idx="1000">
                  <c:v>39.17</c:v>
                </c:pt>
                <c:pt idx="1001">
                  <c:v>26.41</c:v>
                </c:pt>
                <c:pt idx="1002">
                  <c:v>30.63</c:v>
                </c:pt>
                <c:pt idx="1003">
                  <c:v>31.73</c:v>
                </c:pt>
                <c:pt idx="1004">
                  <c:v>30.7</c:v>
                </c:pt>
                <c:pt idx="1005">
                  <c:v>25.934999999999999</c:v>
                </c:pt>
                <c:pt idx="1006">
                  <c:v>35.9</c:v>
                </c:pt>
                <c:pt idx="1007">
                  <c:v>26.7</c:v>
                </c:pt>
                <c:pt idx="1008">
                  <c:v>33.71</c:v>
                </c:pt>
                <c:pt idx="1009">
                  <c:v>41.91</c:v>
                </c:pt>
                <c:pt idx="1010">
                  <c:v>39.82</c:v>
                </c:pt>
                <c:pt idx="1011">
                  <c:v>28.12</c:v>
                </c:pt>
                <c:pt idx="1012">
                  <c:v>26.98</c:v>
                </c:pt>
                <c:pt idx="1013">
                  <c:v>27.2</c:v>
                </c:pt>
                <c:pt idx="1014">
                  <c:v>25.3</c:v>
                </c:pt>
                <c:pt idx="1015">
                  <c:v>30.25</c:v>
                </c:pt>
                <c:pt idx="1016">
                  <c:v>54</c:v>
                </c:pt>
                <c:pt idx="1017">
                  <c:v>51.86</c:v>
                </c:pt>
                <c:pt idx="1018">
                  <c:v>31.39</c:v>
                </c:pt>
                <c:pt idx="1019">
                  <c:v>39.97</c:v>
                </c:pt>
                <c:pt idx="1020">
                  <c:v>41.23</c:v>
                </c:pt>
                <c:pt idx="1021">
                  <c:v>49.45</c:v>
                </c:pt>
                <c:pt idx="1022">
                  <c:v>41.04</c:v>
                </c:pt>
                <c:pt idx="1023">
                  <c:v>27.93</c:v>
                </c:pt>
                <c:pt idx="1024">
                  <c:v>21.01</c:v>
                </c:pt>
                <c:pt idx="1025">
                  <c:v>52.37</c:v>
                </c:pt>
                <c:pt idx="1026">
                  <c:v>40.369999999999997</c:v>
                </c:pt>
                <c:pt idx="1027">
                  <c:v>41.47</c:v>
                </c:pt>
                <c:pt idx="1028">
                  <c:v>33.725000000000001</c:v>
                </c:pt>
                <c:pt idx="1029">
                  <c:v>28.1</c:v>
                </c:pt>
                <c:pt idx="1030">
                  <c:v>37.43</c:v>
                </c:pt>
                <c:pt idx="1031">
                  <c:v>23.7</c:v>
                </c:pt>
                <c:pt idx="1032">
                  <c:v>24.795000000000002</c:v>
                </c:pt>
                <c:pt idx="1033">
                  <c:v>31.9</c:v>
                </c:pt>
                <c:pt idx="1034">
                  <c:v>32.68</c:v>
                </c:pt>
                <c:pt idx="1035">
                  <c:v>47.13</c:v>
                </c:pt>
                <c:pt idx="1036">
                  <c:v>36.67</c:v>
                </c:pt>
                <c:pt idx="1037">
                  <c:v>33.630000000000003</c:v>
                </c:pt>
                <c:pt idx="1038">
                  <c:v>32.67</c:v>
                </c:pt>
                <c:pt idx="1039">
                  <c:v>33.299999999999997</c:v>
                </c:pt>
                <c:pt idx="1040">
                  <c:v>30.78</c:v>
                </c:pt>
                <c:pt idx="1041">
                  <c:v>28.975000000000001</c:v>
                </c:pt>
                <c:pt idx="1042">
                  <c:v>33.4</c:v>
                </c:pt>
                <c:pt idx="1043">
                  <c:v>21.5</c:v>
                </c:pt>
                <c:pt idx="1044">
                  <c:v>38.14</c:v>
                </c:pt>
                <c:pt idx="1045">
                  <c:v>35.42</c:v>
                </c:pt>
                <c:pt idx="1046">
                  <c:v>35.625</c:v>
                </c:pt>
                <c:pt idx="1047">
                  <c:v>45.51</c:v>
                </c:pt>
                <c:pt idx="1048">
                  <c:v>37.1</c:v>
                </c:pt>
                <c:pt idx="1049">
                  <c:v>30.5</c:v>
                </c:pt>
                <c:pt idx="1050">
                  <c:v>28.16</c:v>
                </c:pt>
                <c:pt idx="1051">
                  <c:v>29.1</c:v>
                </c:pt>
                <c:pt idx="1052">
                  <c:v>30.22</c:v>
                </c:pt>
                <c:pt idx="1053">
                  <c:v>24.29</c:v>
                </c:pt>
                <c:pt idx="1054">
                  <c:v>29.39</c:v>
                </c:pt>
                <c:pt idx="1055">
                  <c:v>25.66</c:v>
                </c:pt>
                <c:pt idx="1056">
                  <c:v>39.11</c:v>
                </c:pt>
                <c:pt idx="1057">
                  <c:v>43.78</c:v>
                </c:pt>
                <c:pt idx="1058">
                  <c:v>24.35</c:v>
                </c:pt>
                <c:pt idx="1059">
                  <c:v>40.299999999999997</c:v>
                </c:pt>
                <c:pt idx="1060">
                  <c:v>32.774999999999999</c:v>
                </c:pt>
                <c:pt idx="1061">
                  <c:v>39.6</c:v>
                </c:pt>
                <c:pt idx="1062">
                  <c:v>30.97</c:v>
                </c:pt>
                <c:pt idx="1063">
                  <c:v>27.645</c:v>
                </c:pt>
                <c:pt idx="1064">
                  <c:v>34.43</c:v>
                </c:pt>
                <c:pt idx="1065">
                  <c:v>39.6</c:v>
                </c:pt>
                <c:pt idx="1066">
                  <c:v>22.1</c:v>
                </c:pt>
                <c:pt idx="1067">
                  <c:v>33.25</c:v>
                </c:pt>
                <c:pt idx="1068">
                  <c:v>33.33</c:v>
                </c:pt>
                <c:pt idx="1069">
                  <c:v>30.5</c:v>
                </c:pt>
                <c:pt idx="1070">
                  <c:v>30.3</c:v>
                </c:pt>
                <c:pt idx="1071">
                  <c:v>26.22</c:v>
                </c:pt>
                <c:pt idx="1072">
                  <c:v>29.99</c:v>
                </c:pt>
                <c:pt idx="1073">
                  <c:v>36.380000000000003</c:v>
                </c:pt>
                <c:pt idx="1074">
                  <c:v>31.16</c:v>
                </c:pt>
                <c:pt idx="1075">
                  <c:v>25.55</c:v>
                </c:pt>
                <c:pt idx="1076">
                  <c:v>28.77</c:v>
                </c:pt>
                <c:pt idx="1077">
                  <c:v>23.14</c:v>
                </c:pt>
                <c:pt idx="1078">
                  <c:v>39.6</c:v>
                </c:pt>
                <c:pt idx="1079">
                  <c:v>29.2</c:v>
                </c:pt>
                <c:pt idx="1080">
                  <c:v>32.774999999999999</c:v>
                </c:pt>
                <c:pt idx="1081">
                  <c:v>24.035</c:v>
                </c:pt>
                <c:pt idx="1082">
                  <c:v>30.55</c:v>
                </c:pt>
                <c:pt idx="1083">
                  <c:v>28.81</c:v>
                </c:pt>
                <c:pt idx="1084">
                  <c:v>31.66</c:v>
                </c:pt>
                <c:pt idx="1085">
                  <c:v>28.215</c:v>
                </c:pt>
                <c:pt idx="1086">
                  <c:v>26.12</c:v>
                </c:pt>
                <c:pt idx="1087">
                  <c:v>36.630000000000003</c:v>
                </c:pt>
                <c:pt idx="1088">
                  <c:v>33.344999999999999</c:v>
                </c:pt>
                <c:pt idx="1089">
                  <c:v>27.11</c:v>
                </c:pt>
                <c:pt idx="1090">
                  <c:v>26.6</c:v>
                </c:pt>
                <c:pt idx="1091">
                  <c:v>30.41</c:v>
                </c:pt>
                <c:pt idx="1092">
                  <c:v>28.98</c:v>
                </c:pt>
                <c:pt idx="1093">
                  <c:v>31.24</c:v>
                </c:pt>
                <c:pt idx="1094">
                  <c:v>31.54</c:v>
                </c:pt>
                <c:pt idx="1095">
                  <c:v>38.6</c:v>
                </c:pt>
                <c:pt idx="1096">
                  <c:v>37.950000000000003</c:v>
                </c:pt>
                <c:pt idx="1097">
                  <c:v>38.97</c:v>
                </c:pt>
                <c:pt idx="1098">
                  <c:v>21.2</c:v>
                </c:pt>
                <c:pt idx="1099">
                  <c:v>23.96</c:v>
                </c:pt>
                <c:pt idx="1100">
                  <c:v>35.93</c:v>
                </c:pt>
                <c:pt idx="1101">
                  <c:v>26.11</c:v>
                </c:pt>
                <c:pt idx="1102">
                  <c:v>32.299999999999997</c:v>
                </c:pt>
                <c:pt idx="1103">
                  <c:v>28.69</c:v>
                </c:pt>
                <c:pt idx="1104">
                  <c:v>31.28</c:v>
                </c:pt>
                <c:pt idx="1105">
                  <c:v>30.21</c:v>
                </c:pt>
                <c:pt idx="1106">
                  <c:v>38.28</c:v>
                </c:pt>
                <c:pt idx="1107">
                  <c:v>29.9</c:v>
                </c:pt>
                <c:pt idx="1108">
                  <c:v>23.18</c:v>
                </c:pt>
                <c:pt idx="1109">
                  <c:v>33.020000000000003</c:v>
                </c:pt>
                <c:pt idx="1110">
                  <c:v>27.29</c:v>
                </c:pt>
                <c:pt idx="1111">
                  <c:v>23.18</c:v>
                </c:pt>
                <c:pt idx="1112">
                  <c:v>32.659999999999997</c:v>
                </c:pt>
                <c:pt idx="1113">
                  <c:v>30.78</c:v>
                </c:pt>
                <c:pt idx="1114">
                  <c:v>47.2</c:v>
                </c:pt>
                <c:pt idx="1115">
                  <c:v>31.6</c:v>
                </c:pt>
                <c:pt idx="1116">
                  <c:v>33.914999999999999</c:v>
                </c:pt>
                <c:pt idx="1117">
                  <c:v>23.54</c:v>
                </c:pt>
                <c:pt idx="1118">
                  <c:v>27.074999999999999</c:v>
                </c:pt>
                <c:pt idx="1119">
                  <c:v>25.8</c:v>
                </c:pt>
                <c:pt idx="1120">
                  <c:v>36.1</c:v>
                </c:pt>
                <c:pt idx="1121">
                  <c:v>30.495000000000001</c:v>
                </c:pt>
                <c:pt idx="1122">
                  <c:v>21.4</c:v>
                </c:pt>
                <c:pt idx="1123">
                  <c:v>32.299999999999997</c:v>
                </c:pt>
                <c:pt idx="1124">
                  <c:v>29.78</c:v>
                </c:pt>
                <c:pt idx="1125">
                  <c:v>34.76</c:v>
                </c:pt>
                <c:pt idx="1126">
                  <c:v>18.335000000000001</c:v>
                </c:pt>
                <c:pt idx="1127">
                  <c:v>32.299999999999997</c:v>
                </c:pt>
                <c:pt idx="1128">
                  <c:v>27.74</c:v>
                </c:pt>
                <c:pt idx="1129">
                  <c:v>24</c:v>
                </c:pt>
                <c:pt idx="1130">
                  <c:v>31.78</c:v>
                </c:pt>
                <c:pt idx="1131">
                  <c:v>32.25</c:v>
                </c:pt>
                <c:pt idx="1132">
                  <c:v>30.114999999999998</c:v>
                </c:pt>
                <c:pt idx="1133">
                  <c:v>22.41</c:v>
                </c:pt>
                <c:pt idx="1134">
                  <c:v>45.72</c:v>
                </c:pt>
                <c:pt idx="1135">
                  <c:v>25</c:v>
                </c:pt>
                <c:pt idx="1136">
                  <c:v>39.5</c:v>
                </c:pt>
                <c:pt idx="1137">
                  <c:v>37.729999999999997</c:v>
                </c:pt>
                <c:pt idx="1138">
                  <c:v>40.659999999999997</c:v>
                </c:pt>
                <c:pt idx="1139">
                  <c:v>34.200000000000003</c:v>
                </c:pt>
                <c:pt idx="1140">
                  <c:v>46.51</c:v>
                </c:pt>
                <c:pt idx="1141">
                  <c:v>28.88</c:v>
                </c:pt>
                <c:pt idx="1142">
                  <c:v>33.914999999999999</c:v>
                </c:pt>
                <c:pt idx="1143">
                  <c:v>24.32</c:v>
                </c:pt>
                <c:pt idx="1144">
                  <c:v>25.8</c:v>
                </c:pt>
                <c:pt idx="1145">
                  <c:v>21.56</c:v>
                </c:pt>
                <c:pt idx="1146">
                  <c:v>31.6</c:v>
                </c:pt>
                <c:pt idx="1147">
                  <c:v>42.93</c:v>
                </c:pt>
                <c:pt idx="1148">
                  <c:v>26.72</c:v>
                </c:pt>
                <c:pt idx="1149">
                  <c:v>26.67</c:v>
                </c:pt>
                <c:pt idx="1150">
                  <c:v>42.68</c:v>
                </c:pt>
                <c:pt idx="1151">
                  <c:v>24.31</c:v>
                </c:pt>
                <c:pt idx="1152">
                  <c:v>44.75</c:v>
                </c:pt>
                <c:pt idx="1153">
                  <c:v>30.78</c:v>
                </c:pt>
                <c:pt idx="1154">
                  <c:v>21.86</c:v>
                </c:pt>
                <c:pt idx="1155">
                  <c:v>49.09</c:v>
                </c:pt>
                <c:pt idx="1156">
                  <c:v>47.74</c:v>
                </c:pt>
                <c:pt idx="1157">
                  <c:v>30.2</c:v>
                </c:pt>
                <c:pt idx="1158">
                  <c:v>33.25</c:v>
                </c:pt>
                <c:pt idx="1159">
                  <c:v>26.6</c:v>
                </c:pt>
                <c:pt idx="1160">
                  <c:v>26.35</c:v>
                </c:pt>
                <c:pt idx="1161">
                  <c:v>39.994999999999997</c:v>
                </c:pt>
                <c:pt idx="1162">
                  <c:v>22.92</c:v>
                </c:pt>
                <c:pt idx="1163">
                  <c:v>24.78</c:v>
                </c:pt>
                <c:pt idx="1164">
                  <c:v>34.07</c:v>
                </c:pt>
                <c:pt idx="1165">
                  <c:v>30.14</c:v>
                </c:pt>
                <c:pt idx="1166">
                  <c:v>18.05</c:v>
                </c:pt>
                <c:pt idx="1167">
                  <c:v>37.4</c:v>
                </c:pt>
                <c:pt idx="1168">
                  <c:v>25.75</c:v>
                </c:pt>
                <c:pt idx="1169">
                  <c:v>32.299999999999997</c:v>
                </c:pt>
                <c:pt idx="1170">
                  <c:v>28.61</c:v>
                </c:pt>
                <c:pt idx="1171">
                  <c:v>45.41</c:v>
                </c:pt>
                <c:pt idx="1172">
                  <c:v>31.2</c:v>
                </c:pt>
                <c:pt idx="1173">
                  <c:v>29.83</c:v>
                </c:pt>
                <c:pt idx="1174">
                  <c:v>29.06</c:v>
                </c:pt>
                <c:pt idx="1175">
                  <c:v>27.454999999999998</c:v>
                </c:pt>
                <c:pt idx="1176">
                  <c:v>23.01</c:v>
                </c:pt>
                <c:pt idx="1177">
                  <c:v>31.39</c:v>
                </c:pt>
                <c:pt idx="1178">
                  <c:v>34.770000000000003</c:v>
                </c:pt>
                <c:pt idx="1179">
                  <c:v>24.48</c:v>
                </c:pt>
                <c:pt idx="1180">
                  <c:v>22.61</c:v>
                </c:pt>
                <c:pt idx="1181">
                  <c:v>34.299999999999997</c:v>
                </c:pt>
                <c:pt idx="1182">
                  <c:v>46.09</c:v>
                </c:pt>
                <c:pt idx="1183">
                  <c:v>44.744999999999997</c:v>
                </c:pt>
                <c:pt idx="1184">
                  <c:v>26.33</c:v>
                </c:pt>
                <c:pt idx="1185">
                  <c:v>26.6</c:v>
                </c:pt>
                <c:pt idx="1186">
                  <c:v>27.5</c:v>
                </c:pt>
                <c:pt idx="1187">
                  <c:v>41.55</c:v>
                </c:pt>
                <c:pt idx="1188">
                  <c:v>41.47</c:v>
                </c:pt>
                <c:pt idx="1189">
                  <c:v>24.795000000000002</c:v>
                </c:pt>
                <c:pt idx="1190">
                  <c:v>29.48</c:v>
                </c:pt>
                <c:pt idx="1191">
                  <c:v>28.09</c:v>
                </c:pt>
                <c:pt idx="1192">
                  <c:v>32.729999999999997</c:v>
                </c:pt>
                <c:pt idx="1193">
                  <c:v>27.36</c:v>
                </c:pt>
                <c:pt idx="1194">
                  <c:v>27.265000000000001</c:v>
                </c:pt>
                <c:pt idx="1195">
                  <c:v>48.07</c:v>
                </c:pt>
                <c:pt idx="1196">
                  <c:v>30.8</c:v>
                </c:pt>
                <c:pt idx="1197">
                  <c:v>32.299999999999997</c:v>
                </c:pt>
                <c:pt idx="1198">
                  <c:v>39.700000000000003</c:v>
                </c:pt>
                <c:pt idx="1199">
                  <c:v>35.97</c:v>
                </c:pt>
                <c:pt idx="1200">
                  <c:v>25.86</c:v>
                </c:pt>
                <c:pt idx="1201">
                  <c:v>30.03</c:v>
                </c:pt>
                <c:pt idx="1202">
                  <c:v>25.76</c:v>
                </c:pt>
                <c:pt idx="1203">
                  <c:v>22.42</c:v>
                </c:pt>
                <c:pt idx="1204">
                  <c:v>33.18</c:v>
                </c:pt>
                <c:pt idx="1205">
                  <c:v>43.04</c:v>
                </c:pt>
                <c:pt idx="1206">
                  <c:v>34.15</c:v>
                </c:pt>
                <c:pt idx="1207">
                  <c:v>25.78</c:v>
                </c:pt>
                <c:pt idx="1208">
                  <c:v>21.02</c:v>
                </c:pt>
                <c:pt idx="1209">
                  <c:v>37.51</c:v>
                </c:pt>
                <c:pt idx="1210">
                  <c:v>25.745000000000001</c:v>
                </c:pt>
                <c:pt idx="1211">
                  <c:v>31.35</c:v>
                </c:pt>
                <c:pt idx="1212">
                  <c:v>29.83</c:v>
                </c:pt>
                <c:pt idx="1213">
                  <c:v>25.49</c:v>
                </c:pt>
                <c:pt idx="1214">
                  <c:v>34.1</c:v>
                </c:pt>
                <c:pt idx="1215">
                  <c:v>25.84</c:v>
                </c:pt>
                <c:pt idx="1216">
                  <c:v>20.6</c:v>
                </c:pt>
                <c:pt idx="1217">
                  <c:v>28.88</c:v>
                </c:pt>
                <c:pt idx="1218">
                  <c:v>28.24</c:v>
                </c:pt>
                <c:pt idx="1219">
                  <c:v>25.46</c:v>
                </c:pt>
                <c:pt idx="1220">
                  <c:v>29.64</c:v>
                </c:pt>
                <c:pt idx="1221">
                  <c:v>31.27</c:v>
                </c:pt>
                <c:pt idx="1222">
                  <c:v>19.95</c:v>
                </c:pt>
                <c:pt idx="1223">
                  <c:v>21.3</c:v>
                </c:pt>
                <c:pt idx="1224">
                  <c:v>31.635000000000002</c:v>
                </c:pt>
                <c:pt idx="1225">
                  <c:v>23.9</c:v>
                </c:pt>
                <c:pt idx="1226">
                  <c:v>34.15</c:v>
                </c:pt>
                <c:pt idx="1227">
                  <c:v>28.71</c:v>
                </c:pt>
                <c:pt idx="1228">
                  <c:v>36.700000000000003</c:v>
                </c:pt>
                <c:pt idx="1229">
                  <c:v>34.1</c:v>
                </c:pt>
                <c:pt idx="1230">
                  <c:v>25.7</c:v>
                </c:pt>
                <c:pt idx="1231">
                  <c:v>21.68</c:v>
                </c:pt>
                <c:pt idx="1232">
                  <c:v>25.175000000000001</c:v>
                </c:pt>
                <c:pt idx="1233">
                  <c:v>44.77</c:v>
                </c:pt>
                <c:pt idx="1234">
                  <c:v>37.07</c:v>
                </c:pt>
                <c:pt idx="1235">
                  <c:v>39.799999999999997</c:v>
                </c:pt>
                <c:pt idx="1236">
                  <c:v>26.36</c:v>
                </c:pt>
                <c:pt idx="1237">
                  <c:v>29.925000000000001</c:v>
                </c:pt>
                <c:pt idx="1238">
                  <c:v>37.29</c:v>
                </c:pt>
                <c:pt idx="1239">
                  <c:v>30.2</c:v>
                </c:pt>
                <c:pt idx="1240">
                  <c:v>24.225000000000001</c:v>
                </c:pt>
                <c:pt idx="1241">
                  <c:v>31.445</c:v>
                </c:pt>
                <c:pt idx="1242">
                  <c:v>38.880000000000003</c:v>
                </c:pt>
                <c:pt idx="1243">
                  <c:v>43.89</c:v>
                </c:pt>
                <c:pt idx="1244">
                  <c:v>25.6</c:v>
                </c:pt>
                <c:pt idx="1245">
                  <c:v>29.545000000000002</c:v>
                </c:pt>
                <c:pt idx="1246">
                  <c:v>23.25</c:v>
                </c:pt>
                <c:pt idx="1247">
                  <c:v>43.95</c:v>
                </c:pt>
                <c:pt idx="1248">
                  <c:v>21.85</c:v>
                </c:pt>
                <c:pt idx="1249">
                  <c:v>25.73</c:v>
                </c:pt>
                <c:pt idx="1250">
                  <c:v>32.229999999999997</c:v>
                </c:pt>
                <c:pt idx="1251">
                  <c:v>32.204999999999998</c:v>
                </c:pt>
                <c:pt idx="1252">
                  <c:v>26.41</c:v>
                </c:pt>
                <c:pt idx="1253">
                  <c:v>30.2</c:v>
                </c:pt>
                <c:pt idx="1254">
                  <c:v>31.26</c:v>
                </c:pt>
                <c:pt idx="1255">
                  <c:v>33.725000000000001</c:v>
                </c:pt>
                <c:pt idx="1256">
                  <c:v>28.9</c:v>
                </c:pt>
                <c:pt idx="1257">
                  <c:v>45.69</c:v>
                </c:pt>
                <c:pt idx="1258">
                  <c:v>21.03</c:v>
                </c:pt>
                <c:pt idx="1259">
                  <c:v>37</c:v>
                </c:pt>
                <c:pt idx="1260">
                  <c:v>25.4</c:v>
                </c:pt>
                <c:pt idx="1261">
                  <c:v>32.299999999999997</c:v>
                </c:pt>
                <c:pt idx="1262">
                  <c:v>23.94</c:v>
                </c:pt>
                <c:pt idx="1263">
                  <c:v>46.4</c:v>
                </c:pt>
                <c:pt idx="1264">
                  <c:v>40.375</c:v>
                </c:pt>
                <c:pt idx="1265">
                  <c:v>28.7</c:v>
                </c:pt>
                <c:pt idx="1266">
                  <c:v>26.63</c:v>
                </c:pt>
                <c:pt idx="1267">
                  <c:v>22.515000000000001</c:v>
                </c:pt>
                <c:pt idx="1268">
                  <c:v>36.575000000000003</c:v>
                </c:pt>
                <c:pt idx="1269">
                  <c:v>23.66</c:v>
                </c:pt>
                <c:pt idx="1270">
                  <c:v>18.62</c:v>
                </c:pt>
                <c:pt idx="1271">
                  <c:v>19.190000000000001</c:v>
                </c:pt>
                <c:pt idx="1272">
                  <c:v>27.5</c:v>
                </c:pt>
                <c:pt idx="1273">
                  <c:v>27.36</c:v>
                </c:pt>
                <c:pt idx="1274">
                  <c:v>20.350000000000001</c:v>
                </c:pt>
                <c:pt idx="1275">
                  <c:v>24.035</c:v>
                </c:pt>
                <c:pt idx="1276">
                  <c:v>23.56</c:v>
                </c:pt>
                <c:pt idx="1277">
                  <c:v>27.17</c:v>
                </c:pt>
                <c:pt idx="1278">
                  <c:v>34.32</c:v>
                </c:pt>
                <c:pt idx="1279">
                  <c:v>23.87</c:v>
                </c:pt>
                <c:pt idx="1280">
                  <c:v>30.15</c:v>
                </c:pt>
                <c:pt idx="1281">
                  <c:v>26.36</c:v>
                </c:pt>
                <c:pt idx="1282">
                  <c:v>45.32</c:v>
                </c:pt>
                <c:pt idx="1283">
                  <c:v>31.93</c:v>
                </c:pt>
                <c:pt idx="1284">
                  <c:v>36</c:v>
                </c:pt>
                <c:pt idx="1285">
                  <c:v>32</c:v>
                </c:pt>
                <c:pt idx="1286">
                  <c:v>29.37</c:v>
                </c:pt>
                <c:pt idx="1287">
                  <c:v>23.6</c:v>
                </c:pt>
                <c:pt idx="1288">
                  <c:v>33.155000000000001</c:v>
                </c:pt>
                <c:pt idx="1289">
                  <c:v>24.32</c:v>
                </c:pt>
                <c:pt idx="1290">
                  <c:v>36.299999999999997</c:v>
                </c:pt>
                <c:pt idx="1291">
                  <c:v>34.4</c:v>
                </c:pt>
                <c:pt idx="1292">
                  <c:v>30.9</c:v>
                </c:pt>
                <c:pt idx="1293">
                  <c:v>28.6</c:v>
                </c:pt>
                <c:pt idx="1294">
                  <c:v>27.83</c:v>
                </c:pt>
                <c:pt idx="1295">
                  <c:v>39.64</c:v>
                </c:pt>
                <c:pt idx="1296">
                  <c:v>38.479999999999997</c:v>
                </c:pt>
                <c:pt idx="1297">
                  <c:v>36.200000000000003</c:v>
                </c:pt>
                <c:pt idx="1298">
                  <c:v>27.13</c:v>
                </c:pt>
                <c:pt idx="1299">
                  <c:v>20.75</c:v>
                </c:pt>
                <c:pt idx="1300">
                  <c:v>26.6</c:v>
                </c:pt>
                <c:pt idx="1301">
                  <c:v>25.3</c:v>
                </c:pt>
                <c:pt idx="1302">
                  <c:v>18.84</c:v>
                </c:pt>
                <c:pt idx="1303">
                  <c:v>19.57</c:v>
                </c:pt>
                <c:pt idx="1304">
                  <c:v>30.495000000000001</c:v>
                </c:pt>
                <c:pt idx="1305">
                  <c:v>30.114999999999998</c:v>
                </c:pt>
                <c:pt idx="1306">
                  <c:v>24.78</c:v>
                </c:pt>
                <c:pt idx="1307">
                  <c:v>24.77</c:v>
                </c:pt>
                <c:pt idx="1308">
                  <c:v>16.579999999999998</c:v>
                </c:pt>
                <c:pt idx="1309">
                  <c:v>38.17</c:v>
                </c:pt>
                <c:pt idx="1310">
                  <c:v>39.424999999999997</c:v>
                </c:pt>
                <c:pt idx="1311">
                  <c:v>33.44</c:v>
                </c:pt>
                <c:pt idx="1312">
                  <c:v>33.344999999999999</c:v>
                </c:pt>
                <c:pt idx="1313">
                  <c:v>38.79</c:v>
                </c:pt>
                <c:pt idx="1314">
                  <c:v>30.684999999999999</c:v>
                </c:pt>
                <c:pt idx="1315">
                  <c:v>22.135000000000002</c:v>
                </c:pt>
                <c:pt idx="1316">
                  <c:v>33.33</c:v>
                </c:pt>
                <c:pt idx="1317">
                  <c:v>31.13</c:v>
                </c:pt>
                <c:pt idx="1318">
                  <c:v>28.9</c:v>
                </c:pt>
                <c:pt idx="1319">
                  <c:v>43.31</c:v>
                </c:pt>
                <c:pt idx="1320">
                  <c:v>22.8</c:v>
                </c:pt>
                <c:pt idx="1321">
                  <c:v>19.09</c:v>
                </c:pt>
                <c:pt idx="1322">
                  <c:v>23.37</c:v>
                </c:pt>
                <c:pt idx="1323">
                  <c:v>33.44</c:v>
                </c:pt>
                <c:pt idx="1324">
                  <c:v>28.05</c:v>
                </c:pt>
                <c:pt idx="1325">
                  <c:v>27.72</c:v>
                </c:pt>
                <c:pt idx="1326">
                  <c:v>29.81</c:v>
                </c:pt>
                <c:pt idx="1327">
                  <c:v>23.98</c:v>
                </c:pt>
                <c:pt idx="1328">
                  <c:v>17.34</c:v>
                </c:pt>
                <c:pt idx="1329">
                  <c:v>40.39</c:v>
                </c:pt>
                <c:pt idx="1330">
                  <c:v>25.96</c:v>
                </c:pt>
                <c:pt idx="1331">
                  <c:v>17.68</c:v>
                </c:pt>
                <c:pt idx="1332">
                  <c:v>30.875</c:v>
                </c:pt>
                <c:pt idx="1333">
                  <c:v>30.81</c:v>
                </c:pt>
                <c:pt idx="1334">
                  <c:v>36.85</c:v>
                </c:pt>
                <c:pt idx="1335">
                  <c:v>35.86</c:v>
                </c:pt>
                <c:pt idx="1336">
                  <c:v>30.3</c:v>
                </c:pt>
                <c:pt idx="1337">
                  <c:v>32.015000000000001</c:v>
                </c:pt>
                <c:pt idx="1338">
                  <c:v>25.06</c:v>
                </c:pt>
                <c:pt idx="1339">
                  <c:v>18.829999999999998</c:v>
                </c:pt>
                <c:pt idx="1340">
                  <c:v>47.52</c:v>
                </c:pt>
                <c:pt idx="1341">
                  <c:v>37.82</c:v>
                </c:pt>
                <c:pt idx="1342">
                  <c:v>44.16</c:v>
                </c:pt>
                <c:pt idx="1343">
                  <c:v>37.049999999999997</c:v>
                </c:pt>
                <c:pt idx="1344">
                  <c:v>18.66</c:v>
                </c:pt>
                <c:pt idx="1345">
                  <c:v>36.200000000000003</c:v>
                </c:pt>
                <c:pt idx="1346">
                  <c:v>18.87</c:v>
                </c:pt>
                <c:pt idx="1347">
                  <c:v>32.299999999999997</c:v>
                </c:pt>
                <c:pt idx="1348">
                  <c:v>22.64</c:v>
                </c:pt>
                <c:pt idx="1349">
                  <c:v>28.69</c:v>
                </c:pt>
                <c:pt idx="1350">
                  <c:v>28.16</c:v>
                </c:pt>
                <c:pt idx="1351">
                  <c:v>45.54</c:v>
                </c:pt>
                <c:pt idx="1352">
                  <c:v>28.7</c:v>
                </c:pt>
                <c:pt idx="1353">
                  <c:v>27.74</c:v>
                </c:pt>
                <c:pt idx="1354">
                  <c:v>36.954999999999998</c:v>
                </c:pt>
                <c:pt idx="1355">
                  <c:v>30.69</c:v>
                </c:pt>
                <c:pt idx="1356">
                  <c:v>24.984999999999999</c:v>
                </c:pt>
                <c:pt idx="1357">
                  <c:v>39.42</c:v>
                </c:pt>
                <c:pt idx="1358">
                  <c:v>16.8</c:v>
                </c:pt>
                <c:pt idx="1359">
                  <c:v>23.274999999999999</c:v>
                </c:pt>
                <c:pt idx="1360">
                  <c:v>22.8</c:v>
                </c:pt>
                <c:pt idx="1361">
                  <c:v>24.3</c:v>
                </c:pt>
                <c:pt idx="1362">
                  <c:v>25.13</c:v>
                </c:pt>
                <c:pt idx="1363">
                  <c:v>22.72</c:v>
                </c:pt>
                <c:pt idx="1364">
                  <c:v>32.6</c:v>
                </c:pt>
                <c:pt idx="1365">
                  <c:v>17.28</c:v>
                </c:pt>
                <c:pt idx="1366">
                  <c:v>27.92</c:v>
                </c:pt>
                <c:pt idx="1367">
                  <c:v>38.284999999999997</c:v>
                </c:pt>
                <c:pt idx="1368">
                  <c:v>16.48</c:v>
                </c:pt>
                <c:pt idx="1369">
                  <c:v>38.57</c:v>
                </c:pt>
                <c:pt idx="1370">
                  <c:v>43.85</c:v>
                </c:pt>
                <c:pt idx="1371">
                  <c:v>30.11</c:v>
                </c:pt>
                <c:pt idx="1372">
                  <c:v>31.59</c:v>
                </c:pt>
                <c:pt idx="1373">
                  <c:v>40.15</c:v>
                </c:pt>
                <c:pt idx="1374">
                  <c:v>40.700000000000003</c:v>
                </c:pt>
                <c:pt idx="1375">
                  <c:v>40.76</c:v>
                </c:pt>
                <c:pt idx="1376">
                  <c:v>29.7</c:v>
                </c:pt>
                <c:pt idx="1377">
                  <c:v>40.58</c:v>
                </c:pt>
                <c:pt idx="1378">
                  <c:v>33.06</c:v>
                </c:pt>
                <c:pt idx="1379">
                  <c:v>26.62</c:v>
                </c:pt>
                <c:pt idx="1380">
                  <c:v>37.1</c:v>
                </c:pt>
                <c:pt idx="1381">
                  <c:v>18.28</c:v>
                </c:pt>
                <c:pt idx="1382">
                  <c:v>35.814999999999998</c:v>
                </c:pt>
                <c:pt idx="1383">
                  <c:v>30.69</c:v>
                </c:pt>
                <c:pt idx="1384">
                  <c:v>26.125</c:v>
                </c:pt>
                <c:pt idx="1385">
                  <c:v>34.58</c:v>
                </c:pt>
                <c:pt idx="1386">
                  <c:v>27.4</c:v>
                </c:pt>
                <c:pt idx="1387">
                  <c:v>27.53</c:v>
                </c:pt>
                <c:pt idx="1388">
                  <c:v>33</c:v>
                </c:pt>
                <c:pt idx="1389">
                  <c:v>25.78</c:v>
                </c:pt>
                <c:pt idx="1390">
                  <c:v>22.66</c:v>
                </c:pt>
                <c:pt idx="1391">
                  <c:v>38.81</c:v>
                </c:pt>
                <c:pt idx="1392">
                  <c:v>38.51</c:v>
                </c:pt>
                <c:pt idx="1393">
                  <c:v>22.98</c:v>
                </c:pt>
                <c:pt idx="1394">
                  <c:v>15.65</c:v>
                </c:pt>
                <c:pt idx="1395">
                  <c:v>39.97</c:v>
                </c:pt>
                <c:pt idx="1396">
                  <c:v>37.22</c:v>
                </c:pt>
                <c:pt idx="1397">
                  <c:v>41.325000000000003</c:v>
                </c:pt>
                <c:pt idx="1398">
                  <c:v>40.31</c:v>
                </c:pt>
                <c:pt idx="1399">
                  <c:v>29.48</c:v>
                </c:pt>
                <c:pt idx="1400">
                  <c:v>33.155000000000001</c:v>
                </c:pt>
                <c:pt idx="1401">
                  <c:v>42.85</c:v>
                </c:pt>
                <c:pt idx="1402">
                  <c:v>32.340000000000003</c:v>
                </c:pt>
                <c:pt idx="1403">
                  <c:v>27.5</c:v>
                </c:pt>
                <c:pt idx="1404">
                  <c:v>25.8</c:v>
                </c:pt>
                <c:pt idx="1405">
                  <c:v>25</c:v>
                </c:pt>
                <c:pt idx="1406">
                  <c:v>41.2</c:v>
                </c:pt>
                <c:pt idx="1407">
                  <c:v>17.78</c:v>
                </c:pt>
                <c:pt idx="1408">
                  <c:v>40.119999999999997</c:v>
                </c:pt>
                <c:pt idx="1409">
                  <c:v>19.350000000000001</c:v>
                </c:pt>
                <c:pt idx="1410">
                  <c:v>36.69</c:v>
                </c:pt>
                <c:pt idx="1411">
                  <c:v>28.51</c:v>
                </c:pt>
                <c:pt idx="1412">
                  <c:v>30.21</c:v>
                </c:pt>
                <c:pt idx="1413">
                  <c:v>24.33</c:v>
                </c:pt>
                <c:pt idx="1414">
                  <c:v>19.855</c:v>
                </c:pt>
                <c:pt idx="1415">
                  <c:v>25.364999999999998</c:v>
                </c:pt>
                <c:pt idx="1416">
                  <c:v>29.6</c:v>
                </c:pt>
                <c:pt idx="1417">
                  <c:v>39.43</c:v>
                </c:pt>
                <c:pt idx="1418">
                  <c:v>27.34</c:v>
                </c:pt>
                <c:pt idx="1419">
                  <c:v>39.01</c:v>
                </c:pt>
                <c:pt idx="1420">
                  <c:v>18.989999999999998</c:v>
                </c:pt>
                <c:pt idx="1421">
                  <c:v>42.3</c:v>
                </c:pt>
                <c:pt idx="1422">
                  <c:v>39.805</c:v>
                </c:pt>
                <c:pt idx="1423">
                  <c:v>33.700000000000003</c:v>
                </c:pt>
                <c:pt idx="1424">
                  <c:v>36.195</c:v>
                </c:pt>
                <c:pt idx="1425">
                  <c:v>32.6</c:v>
                </c:pt>
                <c:pt idx="1426">
                  <c:v>30.2</c:v>
                </c:pt>
                <c:pt idx="1427">
                  <c:v>27.645</c:v>
                </c:pt>
                <c:pt idx="1428">
                  <c:v>26.41</c:v>
                </c:pt>
                <c:pt idx="1429">
                  <c:v>34.1</c:v>
                </c:pt>
                <c:pt idx="1430">
                  <c:v>17.3</c:v>
                </c:pt>
                <c:pt idx="1431">
                  <c:v>35.020000000000003</c:v>
                </c:pt>
                <c:pt idx="1432">
                  <c:v>37.1</c:v>
                </c:pt>
                <c:pt idx="1433">
                  <c:v>16.79</c:v>
                </c:pt>
                <c:pt idx="1434">
                  <c:v>31.635000000000002</c:v>
                </c:pt>
                <c:pt idx="1435">
                  <c:v>24.19</c:v>
                </c:pt>
                <c:pt idx="1436">
                  <c:v>35.29</c:v>
                </c:pt>
                <c:pt idx="1437">
                  <c:v>35.299999999999997</c:v>
                </c:pt>
                <c:pt idx="1438">
                  <c:v>35.64</c:v>
                </c:pt>
                <c:pt idx="1439">
                  <c:v>33.1</c:v>
                </c:pt>
                <c:pt idx="1440">
                  <c:v>26.41</c:v>
                </c:pt>
                <c:pt idx="1441">
                  <c:v>29.9</c:v>
                </c:pt>
                <c:pt idx="1442">
                  <c:v>25.24</c:v>
                </c:pt>
                <c:pt idx="1443">
                  <c:v>25.08</c:v>
                </c:pt>
                <c:pt idx="1444">
                  <c:v>29.164999999999999</c:v>
                </c:pt>
                <c:pt idx="1445">
                  <c:v>15.05</c:v>
                </c:pt>
                <c:pt idx="1446">
                  <c:v>19.95</c:v>
                </c:pt>
                <c:pt idx="1447">
                  <c:v>16.66</c:v>
                </c:pt>
                <c:pt idx="1448">
                  <c:v>16.62</c:v>
                </c:pt>
                <c:pt idx="1449">
                  <c:v>15.36</c:v>
                </c:pt>
                <c:pt idx="1450">
                  <c:v>27.74</c:v>
                </c:pt>
                <c:pt idx="1451">
                  <c:v>22.44</c:v>
                </c:pt>
                <c:pt idx="1452">
                  <c:v>37.049999999999997</c:v>
                </c:pt>
                <c:pt idx="1453">
                  <c:v>22.95</c:v>
                </c:pt>
                <c:pt idx="1454">
                  <c:v>34.200000000000003</c:v>
                </c:pt>
                <c:pt idx="1455">
                  <c:v>30.59</c:v>
                </c:pt>
                <c:pt idx="1456">
                  <c:v>25.51</c:v>
                </c:pt>
                <c:pt idx="1457">
                  <c:v>29.04</c:v>
                </c:pt>
                <c:pt idx="1458">
                  <c:v>22.135000000000002</c:v>
                </c:pt>
                <c:pt idx="1459">
                  <c:v>21.375</c:v>
                </c:pt>
                <c:pt idx="1460">
                  <c:v>29.19</c:v>
                </c:pt>
                <c:pt idx="1461">
                  <c:v>31.92</c:v>
                </c:pt>
                <c:pt idx="1462">
                  <c:v>26.315000000000001</c:v>
                </c:pt>
                <c:pt idx="1463">
                  <c:v>35.299999999999997</c:v>
                </c:pt>
                <c:pt idx="1464">
                  <c:v>18.91</c:v>
                </c:pt>
                <c:pt idx="1465">
                  <c:v>22.41</c:v>
                </c:pt>
                <c:pt idx="1466">
                  <c:v>22.704999999999998</c:v>
                </c:pt>
                <c:pt idx="1467">
                  <c:v>37.18</c:v>
                </c:pt>
                <c:pt idx="1468">
                  <c:v>35.97</c:v>
                </c:pt>
                <c:pt idx="1469">
                  <c:v>35.799999999999997</c:v>
                </c:pt>
                <c:pt idx="1470">
                  <c:v>28.31</c:v>
                </c:pt>
                <c:pt idx="1471">
                  <c:v>38.06</c:v>
                </c:pt>
                <c:pt idx="1472">
                  <c:v>28</c:v>
                </c:pt>
                <c:pt idx="1473">
                  <c:v>34.32</c:v>
                </c:pt>
                <c:pt idx="1474">
                  <c:v>22.3</c:v>
                </c:pt>
                <c:pt idx="1475">
                  <c:v>27.835000000000001</c:v>
                </c:pt>
                <c:pt idx="1476">
                  <c:v>39.229999999999997</c:v>
                </c:pt>
                <c:pt idx="1477">
                  <c:v>19.95</c:v>
                </c:pt>
                <c:pt idx="1478">
                  <c:v>34.64</c:v>
                </c:pt>
                <c:pt idx="1479">
                  <c:v>18.75</c:v>
                </c:pt>
                <c:pt idx="1480">
                  <c:v>26.48</c:v>
                </c:pt>
                <c:pt idx="1481">
                  <c:v>34.83</c:v>
                </c:pt>
                <c:pt idx="1482">
                  <c:v>25.46</c:v>
                </c:pt>
                <c:pt idx="1483">
                  <c:v>23.31</c:v>
                </c:pt>
                <c:pt idx="1484">
                  <c:v>29</c:v>
                </c:pt>
                <c:pt idx="1485">
                  <c:v>32.869999999999997</c:v>
                </c:pt>
                <c:pt idx="1486">
                  <c:v>26.18</c:v>
                </c:pt>
                <c:pt idx="1487">
                  <c:v>25.3</c:v>
                </c:pt>
                <c:pt idx="1488">
                  <c:v>36.94</c:v>
                </c:pt>
                <c:pt idx="1489">
                  <c:v>22.86</c:v>
                </c:pt>
                <c:pt idx="1490">
                  <c:v>18.760000000000002</c:v>
                </c:pt>
                <c:pt idx="1491">
                  <c:v>24.36</c:v>
                </c:pt>
                <c:pt idx="1492">
                  <c:v>32.299999999999997</c:v>
                </c:pt>
                <c:pt idx="1493">
                  <c:v>22.704999999999998</c:v>
                </c:pt>
                <c:pt idx="1494">
                  <c:v>21.79</c:v>
                </c:pt>
                <c:pt idx="1495">
                  <c:v>24.52</c:v>
                </c:pt>
                <c:pt idx="1496">
                  <c:v>39.520000000000003</c:v>
                </c:pt>
                <c:pt idx="1497">
                  <c:v>24.49</c:v>
                </c:pt>
                <c:pt idx="1498">
                  <c:v>26.315000000000001</c:v>
                </c:pt>
                <c:pt idx="1499">
                  <c:v>22.58</c:v>
                </c:pt>
                <c:pt idx="1500">
                  <c:v>19.475000000000001</c:v>
                </c:pt>
                <c:pt idx="1501">
                  <c:v>26.33</c:v>
                </c:pt>
                <c:pt idx="1502">
                  <c:v>17.29</c:v>
                </c:pt>
                <c:pt idx="1503">
                  <c:v>42.88</c:v>
                </c:pt>
                <c:pt idx="1504">
                  <c:v>32.200000000000003</c:v>
                </c:pt>
                <c:pt idx="1505">
                  <c:v>18.75</c:v>
                </c:pt>
                <c:pt idx="1506">
                  <c:v>22.36</c:v>
                </c:pt>
                <c:pt idx="1507">
                  <c:v>23.94</c:v>
                </c:pt>
                <c:pt idx="1508">
                  <c:v>30.1</c:v>
                </c:pt>
                <c:pt idx="1509">
                  <c:v>21.93</c:v>
                </c:pt>
                <c:pt idx="1510">
                  <c:v>39.75</c:v>
                </c:pt>
                <c:pt idx="1511">
                  <c:v>26.03</c:v>
                </c:pt>
                <c:pt idx="1512">
                  <c:v>34.51</c:v>
                </c:pt>
                <c:pt idx="1513">
                  <c:v>19.32</c:v>
                </c:pt>
                <c:pt idx="1514">
                  <c:v>28.5</c:v>
                </c:pt>
                <c:pt idx="1515">
                  <c:v>30.875</c:v>
                </c:pt>
                <c:pt idx="1516">
                  <c:v>24.02</c:v>
                </c:pt>
                <c:pt idx="1517">
                  <c:v>36.08</c:v>
                </c:pt>
                <c:pt idx="1518">
                  <c:v>32.200000000000003</c:v>
                </c:pt>
                <c:pt idx="1519">
                  <c:v>28.05</c:v>
                </c:pt>
                <c:pt idx="1520">
                  <c:v>19</c:v>
                </c:pt>
                <c:pt idx="1521">
                  <c:v>16.13</c:v>
                </c:pt>
                <c:pt idx="1522">
                  <c:v>18.77</c:v>
                </c:pt>
                <c:pt idx="1523">
                  <c:v>28.88</c:v>
                </c:pt>
                <c:pt idx="1524">
                  <c:v>27.55</c:v>
                </c:pt>
                <c:pt idx="1525">
                  <c:v>15.6</c:v>
                </c:pt>
                <c:pt idx="1526">
                  <c:v>21.99</c:v>
                </c:pt>
                <c:pt idx="1527">
                  <c:v>34.85</c:v>
                </c:pt>
                <c:pt idx="1528">
                  <c:v>24.51</c:v>
                </c:pt>
                <c:pt idx="1529">
                  <c:v>19.399999999999999</c:v>
                </c:pt>
                <c:pt idx="1530">
                  <c:v>15.1</c:v>
                </c:pt>
                <c:pt idx="1531">
                  <c:v>23.37</c:v>
                </c:pt>
                <c:pt idx="1532">
                  <c:v>42.4</c:v>
                </c:pt>
                <c:pt idx="1533">
                  <c:v>28.405000000000001</c:v>
                </c:pt>
                <c:pt idx="1534">
                  <c:v>23.4</c:v>
                </c:pt>
                <c:pt idx="1535">
                  <c:v>33.44</c:v>
                </c:pt>
                <c:pt idx="1536">
                  <c:v>21.12</c:v>
                </c:pt>
                <c:pt idx="1537">
                  <c:v>18.48</c:v>
                </c:pt>
                <c:pt idx="1538">
                  <c:v>16.815000000000001</c:v>
                </c:pt>
                <c:pt idx="1539">
                  <c:v>26.72</c:v>
                </c:pt>
                <c:pt idx="1540">
                  <c:v>41.42</c:v>
                </c:pt>
                <c:pt idx="1541">
                  <c:v>20.69</c:v>
                </c:pt>
                <c:pt idx="1542">
                  <c:v>41.23</c:v>
                </c:pt>
                <c:pt idx="1543">
                  <c:v>29.9</c:v>
                </c:pt>
                <c:pt idx="1544">
                  <c:v>34.104999999999997</c:v>
                </c:pt>
                <c:pt idx="1545">
                  <c:v>24.97</c:v>
                </c:pt>
                <c:pt idx="1546">
                  <c:v>34.799999999999997</c:v>
                </c:pt>
                <c:pt idx="1547">
                  <c:v>32.965000000000003</c:v>
                </c:pt>
                <c:pt idx="1548">
                  <c:v>27.265000000000001</c:v>
                </c:pt>
                <c:pt idx="1549">
                  <c:v>17.059999999999999</c:v>
                </c:pt>
                <c:pt idx="1550">
                  <c:v>36.29</c:v>
                </c:pt>
                <c:pt idx="1551">
                  <c:v>28.594999999999999</c:v>
                </c:pt>
                <c:pt idx="1552">
                  <c:v>17.8</c:v>
                </c:pt>
                <c:pt idx="1553">
                  <c:v>21.4</c:v>
                </c:pt>
                <c:pt idx="1554">
                  <c:v>23.01</c:v>
                </c:pt>
                <c:pt idx="1555">
                  <c:v>19.86</c:v>
                </c:pt>
                <c:pt idx="1556">
                  <c:v>33.58</c:v>
                </c:pt>
                <c:pt idx="1557">
                  <c:v>29.81</c:v>
                </c:pt>
                <c:pt idx="1558">
                  <c:v>27.4</c:v>
                </c:pt>
                <c:pt idx="1559">
                  <c:v>17.98</c:v>
                </c:pt>
                <c:pt idx="1560">
                  <c:v>37.9</c:v>
                </c:pt>
                <c:pt idx="1561">
                  <c:v>25.27</c:v>
                </c:pt>
                <c:pt idx="1562">
                  <c:v>29.26</c:v>
                </c:pt>
                <c:pt idx="1563">
                  <c:v>27.835000000000001</c:v>
                </c:pt>
                <c:pt idx="1564">
                  <c:v>46.53</c:v>
                </c:pt>
                <c:pt idx="1565">
                  <c:v>20.58</c:v>
                </c:pt>
                <c:pt idx="1566">
                  <c:v>19.53</c:v>
                </c:pt>
                <c:pt idx="1567">
                  <c:v>27.7</c:v>
                </c:pt>
                <c:pt idx="1568">
                  <c:v>18.920000000000002</c:v>
                </c:pt>
                <c:pt idx="1569">
                  <c:v>17.760000000000002</c:v>
                </c:pt>
                <c:pt idx="1570">
                  <c:v>29.83</c:v>
                </c:pt>
                <c:pt idx="1571">
                  <c:v>23.465</c:v>
                </c:pt>
                <c:pt idx="1572">
                  <c:v>29.355</c:v>
                </c:pt>
                <c:pt idx="1573">
                  <c:v>35.49</c:v>
                </c:pt>
                <c:pt idx="1574">
                  <c:v>26.315000000000001</c:v>
                </c:pt>
                <c:pt idx="1575">
                  <c:v>19.79</c:v>
                </c:pt>
                <c:pt idx="1576">
                  <c:v>40.564999999999998</c:v>
                </c:pt>
                <c:pt idx="1577">
                  <c:v>18.03</c:v>
                </c:pt>
                <c:pt idx="1578">
                  <c:v>34.65</c:v>
                </c:pt>
                <c:pt idx="1579">
                  <c:v>42.94</c:v>
                </c:pt>
                <c:pt idx="1580">
                  <c:v>31.254999999999999</c:v>
                </c:pt>
                <c:pt idx="1581">
                  <c:v>45.43</c:v>
                </c:pt>
                <c:pt idx="1582">
                  <c:v>32.340000000000003</c:v>
                </c:pt>
                <c:pt idx="1583">
                  <c:v>25.46</c:v>
                </c:pt>
                <c:pt idx="1584">
                  <c:v>37.145000000000003</c:v>
                </c:pt>
                <c:pt idx="1585">
                  <c:v>30.8</c:v>
                </c:pt>
                <c:pt idx="1586">
                  <c:v>29.5</c:v>
                </c:pt>
                <c:pt idx="1587">
                  <c:v>43.39</c:v>
                </c:pt>
                <c:pt idx="1588">
                  <c:v>15.08</c:v>
                </c:pt>
                <c:pt idx="1589">
                  <c:v>20.48</c:v>
                </c:pt>
                <c:pt idx="1590">
                  <c:v>34.450000000000003</c:v>
                </c:pt>
                <c:pt idx="1591">
                  <c:v>34.21</c:v>
                </c:pt>
                <c:pt idx="1592">
                  <c:v>28.8</c:v>
                </c:pt>
                <c:pt idx="1593">
                  <c:v>31.74</c:v>
                </c:pt>
                <c:pt idx="1594">
                  <c:v>21.78</c:v>
                </c:pt>
                <c:pt idx="1595">
                  <c:v>23.75</c:v>
                </c:pt>
                <c:pt idx="1596">
                  <c:v>33.21</c:v>
                </c:pt>
                <c:pt idx="1597">
                  <c:v>17.7</c:v>
                </c:pt>
                <c:pt idx="1598">
                  <c:v>17.2</c:v>
                </c:pt>
                <c:pt idx="1599">
                  <c:v>19.21</c:v>
                </c:pt>
                <c:pt idx="1600">
                  <c:v>23.2</c:v>
                </c:pt>
                <c:pt idx="1601">
                  <c:v>32.5</c:v>
                </c:pt>
                <c:pt idx="1602">
                  <c:v>20.9</c:v>
                </c:pt>
                <c:pt idx="1603">
                  <c:v>19.11</c:v>
                </c:pt>
                <c:pt idx="1604">
                  <c:v>31.17</c:v>
                </c:pt>
                <c:pt idx="1605">
                  <c:v>36.08</c:v>
                </c:pt>
                <c:pt idx="1606">
                  <c:v>28.024999999999999</c:v>
                </c:pt>
                <c:pt idx="1607">
                  <c:v>24.32</c:v>
                </c:pt>
                <c:pt idx="1608">
                  <c:v>38</c:v>
                </c:pt>
                <c:pt idx="1609">
                  <c:v>31.6</c:v>
                </c:pt>
                <c:pt idx="1610">
                  <c:v>31.02</c:v>
                </c:pt>
                <c:pt idx="1611">
                  <c:v>29.26</c:v>
                </c:pt>
                <c:pt idx="1612">
                  <c:v>15.09</c:v>
                </c:pt>
                <c:pt idx="1613">
                  <c:v>22.63</c:v>
                </c:pt>
                <c:pt idx="1614">
                  <c:v>23.46</c:v>
                </c:pt>
                <c:pt idx="1615">
                  <c:v>22.56</c:v>
                </c:pt>
                <c:pt idx="1616">
                  <c:v>19.28</c:v>
                </c:pt>
                <c:pt idx="1617">
                  <c:v>15.37</c:v>
                </c:pt>
                <c:pt idx="1618">
                  <c:v>18.71</c:v>
                </c:pt>
                <c:pt idx="1619">
                  <c:v>20.61</c:v>
                </c:pt>
                <c:pt idx="1620">
                  <c:v>15.99</c:v>
                </c:pt>
                <c:pt idx="1621">
                  <c:v>33.155000000000001</c:v>
                </c:pt>
                <c:pt idx="1622">
                  <c:v>26.22</c:v>
                </c:pt>
                <c:pt idx="1623">
                  <c:v>21.85</c:v>
                </c:pt>
                <c:pt idx="1624">
                  <c:v>30.495000000000001</c:v>
                </c:pt>
                <c:pt idx="1625">
                  <c:v>34.104999999999997</c:v>
                </c:pt>
                <c:pt idx="1626">
                  <c:v>32.770000000000003</c:v>
                </c:pt>
                <c:pt idx="1627">
                  <c:v>16.850000000000001</c:v>
                </c:pt>
                <c:pt idx="1628">
                  <c:v>34.700000000000003</c:v>
                </c:pt>
                <c:pt idx="1629">
                  <c:v>37.049999999999997</c:v>
                </c:pt>
                <c:pt idx="1630">
                  <c:v>18.78</c:v>
                </c:pt>
                <c:pt idx="1631">
                  <c:v>28.024999999999999</c:v>
                </c:pt>
                <c:pt idx="1632">
                  <c:v>35.090000000000003</c:v>
                </c:pt>
                <c:pt idx="1633">
                  <c:v>34.42</c:v>
                </c:pt>
                <c:pt idx="1634">
                  <c:v>29.4</c:v>
                </c:pt>
                <c:pt idx="1635">
                  <c:v>21.31</c:v>
                </c:pt>
                <c:pt idx="1636">
                  <c:v>19.559999999999999</c:v>
                </c:pt>
                <c:pt idx="1637">
                  <c:v>37.335000000000001</c:v>
                </c:pt>
                <c:pt idx="1638">
                  <c:v>19.53</c:v>
                </c:pt>
                <c:pt idx="1639">
                  <c:v>34.1</c:v>
                </c:pt>
                <c:pt idx="1640">
                  <c:v>16.5</c:v>
                </c:pt>
                <c:pt idx="1641">
                  <c:v>30.69</c:v>
                </c:pt>
                <c:pt idx="1642">
                  <c:v>28.93</c:v>
                </c:pt>
                <c:pt idx="1643">
                  <c:v>38.9</c:v>
                </c:pt>
                <c:pt idx="1644">
                  <c:v>26.9</c:v>
                </c:pt>
                <c:pt idx="1645">
                  <c:v>24.86</c:v>
                </c:pt>
                <c:pt idx="1646">
                  <c:v>39.14</c:v>
                </c:pt>
                <c:pt idx="1647">
                  <c:v>39.799999999999997</c:v>
                </c:pt>
                <c:pt idx="1648">
                  <c:v>34.32</c:v>
                </c:pt>
                <c:pt idx="1649">
                  <c:v>32.51</c:v>
                </c:pt>
                <c:pt idx="1650">
                  <c:v>30.71</c:v>
                </c:pt>
                <c:pt idx="1651">
                  <c:v>28.9</c:v>
                </c:pt>
                <c:pt idx="1652">
                  <c:v>36.19</c:v>
                </c:pt>
                <c:pt idx="1653">
                  <c:v>29.6</c:v>
                </c:pt>
                <c:pt idx="1654">
                  <c:v>30.95</c:v>
                </c:pt>
                <c:pt idx="1655">
                  <c:v>19.95</c:v>
                </c:pt>
                <c:pt idx="1656">
                  <c:v>23.65</c:v>
                </c:pt>
                <c:pt idx="1657">
                  <c:v>43.34</c:v>
                </c:pt>
                <c:pt idx="1658">
                  <c:v>31.98</c:v>
                </c:pt>
                <c:pt idx="1659">
                  <c:v>35.86</c:v>
                </c:pt>
                <c:pt idx="1660">
                  <c:v>15.2</c:v>
                </c:pt>
                <c:pt idx="1661">
                  <c:v>37.200000000000003</c:v>
                </c:pt>
                <c:pt idx="1662">
                  <c:v>17.91</c:v>
                </c:pt>
                <c:pt idx="1663">
                  <c:v>20.76</c:v>
                </c:pt>
                <c:pt idx="1664">
                  <c:v>38.99</c:v>
                </c:pt>
                <c:pt idx="1665">
                  <c:v>42.655000000000001</c:v>
                </c:pt>
                <c:pt idx="1666">
                  <c:v>30.57</c:v>
                </c:pt>
                <c:pt idx="1667">
                  <c:v>17.7</c:v>
                </c:pt>
                <c:pt idx="1668">
                  <c:v>34.770000000000003</c:v>
                </c:pt>
                <c:pt idx="1669">
                  <c:v>16.88</c:v>
                </c:pt>
                <c:pt idx="1670">
                  <c:v>40.26</c:v>
                </c:pt>
                <c:pt idx="1671">
                  <c:v>25.6</c:v>
                </c:pt>
                <c:pt idx="1672">
                  <c:v>33.549999999999997</c:v>
                </c:pt>
                <c:pt idx="1673">
                  <c:v>16.690000000000001</c:v>
                </c:pt>
                <c:pt idx="1674">
                  <c:v>19.95</c:v>
                </c:pt>
                <c:pt idx="1675">
                  <c:v>17.55</c:v>
                </c:pt>
                <c:pt idx="1676">
                  <c:v>22.01</c:v>
                </c:pt>
                <c:pt idx="1677">
                  <c:v>41.8</c:v>
                </c:pt>
                <c:pt idx="1678">
                  <c:v>19.170000000000002</c:v>
                </c:pt>
                <c:pt idx="1679">
                  <c:v>32.799999999999997</c:v>
                </c:pt>
                <c:pt idx="1680">
                  <c:v>35.814999999999998</c:v>
                </c:pt>
                <c:pt idx="1681">
                  <c:v>24.3</c:v>
                </c:pt>
                <c:pt idx="1682">
                  <c:v>19.059999999999999</c:v>
                </c:pt>
                <c:pt idx="1683">
                  <c:v>33.25</c:v>
                </c:pt>
                <c:pt idx="1684">
                  <c:v>21.37</c:v>
                </c:pt>
                <c:pt idx="1685">
                  <c:v>34.43</c:v>
                </c:pt>
                <c:pt idx="1686">
                  <c:v>20.86</c:v>
                </c:pt>
                <c:pt idx="1687">
                  <c:v>18.34</c:v>
                </c:pt>
                <c:pt idx="1688">
                  <c:v>34.15</c:v>
                </c:pt>
                <c:pt idx="1689">
                  <c:v>18.350000000000001</c:v>
                </c:pt>
                <c:pt idx="1690">
                  <c:v>22.13</c:v>
                </c:pt>
                <c:pt idx="1691">
                  <c:v>22.51</c:v>
                </c:pt>
                <c:pt idx="1692">
                  <c:v>31</c:v>
                </c:pt>
                <c:pt idx="1693">
                  <c:v>28.27</c:v>
                </c:pt>
                <c:pt idx="1694">
                  <c:v>29.92</c:v>
                </c:pt>
                <c:pt idx="1695">
                  <c:v>25.9</c:v>
                </c:pt>
                <c:pt idx="1696">
                  <c:v>27.74</c:v>
                </c:pt>
                <c:pt idx="1697">
                  <c:v>17.260000000000002</c:v>
                </c:pt>
                <c:pt idx="1698">
                  <c:v>19.855</c:v>
                </c:pt>
                <c:pt idx="1699">
                  <c:v>41.69</c:v>
                </c:pt>
                <c:pt idx="1700">
                  <c:v>16.12</c:v>
                </c:pt>
                <c:pt idx="1701">
                  <c:v>37.43</c:v>
                </c:pt>
                <c:pt idx="1702">
                  <c:v>31.065000000000001</c:v>
                </c:pt>
                <c:pt idx="1703">
                  <c:v>25.08</c:v>
                </c:pt>
                <c:pt idx="1704">
                  <c:v>15.2</c:v>
                </c:pt>
                <c:pt idx="1705">
                  <c:v>22.34</c:v>
                </c:pt>
                <c:pt idx="1706">
                  <c:v>40.15</c:v>
                </c:pt>
                <c:pt idx="1707">
                  <c:v>37.729999999999997</c:v>
                </c:pt>
                <c:pt idx="1708">
                  <c:v>25.35</c:v>
                </c:pt>
                <c:pt idx="1709">
                  <c:v>26.41</c:v>
                </c:pt>
                <c:pt idx="1710">
                  <c:v>27.6</c:v>
                </c:pt>
                <c:pt idx="1711">
                  <c:v>33.82</c:v>
                </c:pt>
                <c:pt idx="1712">
                  <c:v>32.9</c:v>
                </c:pt>
                <c:pt idx="1713">
                  <c:v>30.875</c:v>
                </c:pt>
                <c:pt idx="1714">
                  <c:v>32.64</c:v>
                </c:pt>
                <c:pt idx="1715">
                  <c:v>22.135000000000002</c:v>
                </c:pt>
                <c:pt idx="1716">
                  <c:v>16.53</c:v>
                </c:pt>
                <c:pt idx="1717">
                  <c:v>32.774999999999999</c:v>
                </c:pt>
                <c:pt idx="1718">
                  <c:v>30.9</c:v>
                </c:pt>
                <c:pt idx="1719">
                  <c:v>15.58</c:v>
                </c:pt>
                <c:pt idx="1720">
                  <c:v>26.315000000000001</c:v>
                </c:pt>
                <c:pt idx="1721">
                  <c:v>35.61</c:v>
                </c:pt>
                <c:pt idx="1722">
                  <c:v>37.56</c:v>
                </c:pt>
                <c:pt idx="1723">
                  <c:v>15.49</c:v>
                </c:pt>
                <c:pt idx="1724">
                  <c:v>23.48</c:v>
                </c:pt>
                <c:pt idx="1725">
                  <c:v>30.02</c:v>
                </c:pt>
                <c:pt idx="1726">
                  <c:v>26.885000000000002</c:v>
                </c:pt>
                <c:pt idx="1727">
                  <c:v>25.84</c:v>
                </c:pt>
                <c:pt idx="1728">
                  <c:v>27.454999999999998</c:v>
                </c:pt>
                <c:pt idx="1729">
                  <c:v>24.605</c:v>
                </c:pt>
                <c:pt idx="1730">
                  <c:v>30.8</c:v>
                </c:pt>
                <c:pt idx="1731">
                  <c:v>34.799999999999997</c:v>
                </c:pt>
                <c:pt idx="1732">
                  <c:v>34.21</c:v>
                </c:pt>
                <c:pt idx="1733">
                  <c:v>31</c:v>
                </c:pt>
                <c:pt idx="1734">
                  <c:v>26.125</c:v>
                </c:pt>
                <c:pt idx="1735">
                  <c:v>30.13</c:v>
                </c:pt>
                <c:pt idx="1736">
                  <c:v>34.19</c:v>
                </c:pt>
                <c:pt idx="1737">
                  <c:v>22.515000000000001</c:v>
                </c:pt>
                <c:pt idx="1738">
                  <c:v>18.239999999999998</c:v>
                </c:pt>
                <c:pt idx="1739">
                  <c:v>37.28</c:v>
                </c:pt>
                <c:pt idx="1740">
                  <c:v>18.2</c:v>
                </c:pt>
                <c:pt idx="1741">
                  <c:v>20.53</c:v>
                </c:pt>
                <c:pt idx="1742">
                  <c:v>23.79</c:v>
                </c:pt>
                <c:pt idx="1743">
                  <c:v>29.8</c:v>
                </c:pt>
                <c:pt idx="1744">
                  <c:v>31.54</c:v>
                </c:pt>
                <c:pt idx="1745">
                  <c:v>20.82</c:v>
                </c:pt>
                <c:pt idx="1746">
                  <c:v>38.83</c:v>
                </c:pt>
                <c:pt idx="1747">
                  <c:v>23.44</c:v>
                </c:pt>
                <c:pt idx="1748">
                  <c:v>24.13</c:v>
                </c:pt>
                <c:pt idx="1749">
                  <c:v>42.13</c:v>
                </c:pt>
                <c:pt idx="1750">
                  <c:v>17.86</c:v>
                </c:pt>
                <c:pt idx="1751">
                  <c:v>32.78</c:v>
                </c:pt>
                <c:pt idx="1752">
                  <c:v>23.9</c:v>
                </c:pt>
                <c:pt idx="1753">
                  <c:v>15.47</c:v>
                </c:pt>
                <c:pt idx="1754">
                  <c:v>28.54</c:v>
                </c:pt>
                <c:pt idx="1755">
                  <c:v>18.54</c:v>
                </c:pt>
                <c:pt idx="1756">
                  <c:v>32.18</c:v>
                </c:pt>
                <c:pt idx="1757">
                  <c:v>37.380000000000003</c:v>
                </c:pt>
                <c:pt idx="1758">
                  <c:v>31.12</c:v>
                </c:pt>
                <c:pt idx="1759">
                  <c:v>22.01</c:v>
                </c:pt>
                <c:pt idx="1760">
                  <c:v>27.645</c:v>
                </c:pt>
                <c:pt idx="1761">
                  <c:v>29.64</c:v>
                </c:pt>
                <c:pt idx="1762">
                  <c:v>33.700000000000003</c:v>
                </c:pt>
                <c:pt idx="1763">
                  <c:v>27.5</c:v>
                </c:pt>
                <c:pt idx="1764">
                  <c:v>16.12</c:v>
                </c:pt>
                <c:pt idx="1765">
                  <c:v>26.73</c:v>
                </c:pt>
                <c:pt idx="1766">
                  <c:v>37.25</c:v>
                </c:pt>
                <c:pt idx="1767">
                  <c:v>23.56</c:v>
                </c:pt>
                <c:pt idx="1768">
                  <c:v>15.84</c:v>
                </c:pt>
                <c:pt idx="1769">
                  <c:v>36.630000000000003</c:v>
                </c:pt>
                <c:pt idx="1770">
                  <c:v>16.47</c:v>
                </c:pt>
                <c:pt idx="1771">
                  <c:v>25.8</c:v>
                </c:pt>
                <c:pt idx="1772">
                  <c:v>23.6</c:v>
                </c:pt>
                <c:pt idx="1773">
                  <c:v>32.11</c:v>
                </c:pt>
                <c:pt idx="1774">
                  <c:v>30.114999999999998</c:v>
                </c:pt>
                <c:pt idx="1775">
                  <c:v>20.28</c:v>
                </c:pt>
                <c:pt idx="1776">
                  <c:v>20.234999999999999</c:v>
                </c:pt>
                <c:pt idx="1777">
                  <c:v>25.27</c:v>
                </c:pt>
                <c:pt idx="1778">
                  <c:v>24.24</c:v>
                </c:pt>
                <c:pt idx="1779">
                  <c:v>35.75</c:v>
                </c:pt>
                <c:pt idx="1780">
                  <c:v>29.92</c:v>
                </c:pt>
                <c:pt idx="1781">
                  <c:v>26.2</c:v>
                </c:pt>
                <c:pt idx="1782">
                  <c:v>26.695</c:v>
                </c:pt>
                <c:pt idx="1783">
                  <c:v>23.16</c:v>
                </c:pt>
                <c:pt idx="1784">
                  <c:v>32.585000000000001</c:v>
                </c:pt>
                <c:pt idx="1785">
                  <c:v>33.97</c:v>
                </c:pt>
                <c:pt idx="1786">
                  <c:v>16.57</c:v>
                </c:pt>
                <c:pt idx="1787">
                  <c:v>17.55</c:v>
                </c:pt>
                <c:pt idx="1788">
                  <c:v>29.41</c:v>
                </c:pt>
                <c:pt idx="1789">
                  <c:v>17.91</c:v>
                </c:pt>
                <c:pt idx="1790">
                  <c:v>31.57</c:v>
                </c:pt>
                <c:pt idx="1791">
                  <c:v>33.18</c:v>
                </c:pt>
                <c:pt idx="1792">
                  <c:v>37</c:v>
                </c:pt>
                <c:pt idx="1793">
                  <c:v>18.905000000000001</c:v>
                </c:pt>
                <c:pt idx="1794">
                  <c:v>20.03</c:v>
                </c:pt>
                <c:pt idx="1795">
                  <c:v>16.7</c:v>
                </c:pt>
                <c:pt idx="1796">
                  <c:v>39.82</c:v>
                </c:pt>
                <c:pt idx="1797">
                  <c:v>22.04</c:v>
                </c:pt>
                <c:pt idx="1798">
                  <c:v>28.27</c:v>
                </c:pt>
                <c:pt idx="1799">
                  <c:v>18.5</c:v>
                </c:pt>
                <c:pt idx="1800">
                  <c:v>38.6</c:v>
                </c:pt>
                <c:pt idx="1801">
                  <c:v>43.12</c:v>
                </c:pt>
                <c:pt idx="1802">
                  <c:v>30.5</c:v>
                </c:pt>
                <c:pt idx="1803">
                  <c:v>27.61</c:v>
                </c:pt>
                <c:pt idx="1804">
                  <c:v>27.1</c:v>
                </c:pt>
                <c:pt idx="1805">
                  <c:v>35.93</c:v>
                </c:pt>
                <c:pt idx="1806">
                  <c:v>32.68</c:v>
                </c:pt>
                <c:pt idx="1807">
                  <c:v>20.74</c:v>
                </c:pt>
                <c:pt idx="1808">
                  <c:v>15.57</c:v>
                </c:pt>
                <c:pt idx="1809">
                  <c:v>23.844999999999999</c:v>
                </c:pt>
                <c:pt idx="1810">
                  <c:v>22.895</c:v>
                </c:pt>
                <c:pt idx="1811">
                  <c:v>21.945</c:v>
                </c:pt>
                <c:pt idx="1812">
                  <c:v>19.47</c:v>
                </c:pt>
                <c:pt idx="1813">
                  <c:v>15.61</c:v>
                </c:pt>
                <c:pt idx="1814">
                  <c:v>28.6</c:v>
                </c:pt>
                <c:pt idx="1815">
                  <c:v>46.53</c:v>
                </c:pt>
                <c:pt idx="1816">
                  <c:v>34.99</c:v>
                </c:pt>
                <c:pt idx="1817">
                  <c:v>17.05</c:v>
                </c:pt>
                <c:pt idx="1818">
                  <c:v>37.18</c:v>
                </c:pt>
                <c:pt idx="1819">
                  <c:v>35.200000000000003</c:v>
                </c:pt>
                <c:pt idx="1820">
                  <c:v>37.335000000000001</c:v>
                </c:pt>
                <c:pt idx="1821">
                  <c:v>27.265000000000001</c:v>
                </c:pt>
                <c:pt idx="1822">
                  <c:v>30.8</c:v>
                </c:pt>
                <c:pt idx="1823">
                  <c:v>30.21</c:v>
                </c:pt>
                <c:pt idx="1824">
                  <c:v>35.340000000000003</c:v>
                </c:pt>
                <c:pt idx="1825">
                  <c:v>26.695</c:v>
                </c:pt>
                <c:pt idx="1826">
                  <c:v>29.355</c:v>
                </c:pt>
                <c:pt idx="1827">
                  <c:v>29.59</c:v>
                </c:pt>
                <c:pt idx="1828">
                  <c:v>31.35</c:v>
                </c:pt>
                <c:pt idx="1829">
                  <c:v>20.52</c:v>
                </c:pt>
                <c:pt idx="1830">
                  <c:v>42.9</c:v>
                </c:pt>
                <c:pt idx="1831">
                  <c:v>24.6</c:v>
                </c:pt>
                <c:pt idx="1832">
                  <c:v>28.405000000000001</c:v>
                </c:pt>
                <c:pt idx="1833">
                  <c:v>34.674999999999997</c:v>
                </c:pt>
                <c:pt idx="1834">
                  <c:v>18.850000000000001</c:v>
                </c:pt>
                <c:pt idx="1835">
                  <c:v>34.130000000000003</c:v>
                </c:pt>
                <c:pt idx="1836">
                  <c:v>17.34</c:v>
                </c:pt>
                <c:pt idx="1837">
                  <c:v>17.440000000000001</c:v>
                </c:pt>
                <c:pt idx="1838">
                  <c:v>33.659999999999997</c:v>
                </c:pt>
                <c:pt idx="1839">
                  <c:v>21.375</c:v>
                </c:pt>
                <c:pt idx="1840">
                  <c:v>27.14</c:v>
                </c:pt>
                <c:pt idx="1841">
                  <c:v>35.78</c:v>
                </c:pt>
                <c:pt idx="1842">
                  <c:v>34.96</c:v>
                </c:pt>
                <c:pt idx="1843">
                  <c:v>38.39</c:v>
                </c:pt>
                <c:pt idx="1844">
                  <c:v>33.82</c:v>
                </c:pt>
                <c:pt idx="1845">
                  <c:v>27.835000000000001</c:v>
                </c:pt>
                <c:pt idx="1846">
                  <c:v>33</c:v>
                </c:pt>
                <c:pt idx="1847">
                  <c:v>26.885000000000002</c:v>
                </c:pt>
                <c:pt idx="1848">
                  <c:v>29.26</c:v>
                </c:pt>
                <c:pt idx="1849">
                  <c:v>26.98</c:v>
                </c:pt>
                <c:pt idx="1850">
                  <c:v>32.11</c:v>
                </c:pt>
                <c:pt idx="1851">
                  <c:v>31.73</c:v>
                </c:pt>
                <c:pt idx="1852">
                  <c:v>22.515000000000001</c:v>
                </c:pt>
                <c:pt idx="1853">
                  <c:v>25.9</c:v>
                </c:pt>
                <c:pt idx="1854">
                  <c:v>27.72</c:v>
                </c:pt>
                <c:pt idx="1855">
                  <c:v>31.5</c:v>
                </c:pt>
                <c:pt idx="1856">
                  <c:v>29.7</c:v>
                </c:pt>
                <c:pt idx="1857">
                  <c:v>21.26</c:v>
                </c:pt>
                <c:pt idx="1858">
                  <c:v>17.09</c:v>
                </c:pt>
                <c:pt idx="1859">
                  <c:v>24.3</c:v>
                </c:pt>
                <c:pt idx="1860">
                  <c:v>29.734999999999999</c:v>
                </c:pt>
                <c:pt idx="1861">
                  <c:v>29.26</c:v>
                </c:pt>
                <c:pt idx="1862">
                  <c:v>33</c:v>
                </c:pt>
                <c:pt idx="1863">
                  <c:v>31.065000000000001</c:v>
                </c:pt>
                <c:pt idx="1864">
                  <c:v>26.51</c:v>
                </c:pt>
                <c:pt idx="1865">
                  <c:v>28.88</c:v>
                </c:pt>
                <c:pt idx="1866">
                  <c:v>35.814999999999998</c:v>
                </c:pt>
                <c:pt idx="1867">
                  <c:v>21.28</c:v>
                </c:pt>
                <c:pt idx="1868">
                  <c:v>33.81</c:v>
                </c:pt>
                <c:pt idx="1869">
                  <c:v>44.22</c:v>
                </c:pt>
                <c:pt idx="1870">
                  <c:v>15.46</c:v>
                </c:pt>
                <c:pt idx="1871">
                  <c:v>30.3</c:v>
                </c:pt>
                <c:pt idx="1872">
                  <c:v>16.670000000000002</c:v>
                </c:pt>
                <c:pt idx="1873">
                  <c:v>28.594999999999999</c:v>
                </c:pt>
                <c:pt idx="1874">
                  <c:v>25.934999999999999</c:v>
                </c:pt>
                <c:pt idx="1875">
                  <c:v>27.645</c:v>
                </c:pt>
                <c:pt idx="1876">
                  <c:v>30.1</c:v>
                </c:pt>
                <c:pt idx="1877">
                  <c:v>26.79</c:v>
                </c:pt>
                <c:pt idx="1878">
                  <c:v>27.1</c:v>
                </c:pt>
                <c:pt idx="1879">
                  <c:v>24.31</c:v>
                </c:pt>
                <c:pt idx="1880">
                  <c:v>15.53</c:v>
                </c:pt>
                <c:pt idx="1881">
                  <c:v>30.7</c:v>
                </c:pt>
                <c:pt idx="1882">
                  <c:v>33.33</c:v>
                </c:pt>
                <c:pt idx="1883">
                  <c:v>32.4</c:v>
                </c:pt>
                <c:pt idx="1884">
                  <c:v>27.93</c:v>
                </c:pt>
                <c:pt idx="1885">
                  <c:v>21.754999999999999</c:v>
                </c:pt>
                <c:pt idx="1886">
                  <c:v>25.934999999999999</c:v>
                </c:pt>
                <c:pt idx="1887">
                  <c:v>31.5</c:v>
                </c:pt>
                <c:pt idx="1888">
                  <c:v>30.03</c:v>
                </c:pt>
                <c:pt idx="1889">
                  <c:v>33.479999999999997</c:v>
                </c:pt>
                <c:pt idx="1890">
                  <c:v>16.510000000000002</c:v>
                </c:pt>
                <c:pt idx="1891">
                  <c:v>33.155000000000001</c:v>
                </c:pt>
                <c:pt idx="1892">
                  <c:v>37.29</c:v>
                </c:pt>
                <c:pt idx="1893">
                  <c:v>20.23</c:v>
                </c:pt>
                <c:pt idx="1894">
                  <c:v>28.975000000000001</c:v>
                </c:pt>
                <c:pt idx="1895">
                  <c:v>16.420000000000002</c:v>
                </c:pt>
                <c:pt idx="1896">
                  <c:v>17.559999999999999</c:v>
                </c:pt>
                <c:pt idx="1897">
                  <c:v>24.13</c:v>
                </c:pt>
                <c:pt idx="1898">
                  <c:v>19.95</c:v>
                </c:pt>
                <c:pt idx="1899">
                  <c:v>21.24</c:v>
                </c:pt>
                <c:pt idx="1900">
                  <c:v>44.22</c:v>
                </c:pt>
                <c:pt idx="1901">
                  <c:v>41.1</c:v>
                </c:pt>
                <c:pt idx="1902">
                  <c:v>34.200000000000003</c:v>
                </c:pt>
                <c:pt idx="1903">
                  <c:v>29.92</c:v>
                </c:pt>
                <c:pt idx="1904">
                  <c:v>28.93</c:v>
                </c:pt>
                <c:pt idx="1905">
                  <c:v>31.254999999999999</c:v>
                </c:pt>
                <c:pt idx="1906">
                  <c:v>29.83</c:v>
                </c:pt>
                <c:pt idx="1907">
                  <c:v>29.59</c:v>
                </c:pt>
                <c:pt idx="1908">
                  <c:v>31.16</c:v>
                </c:pt>
                <c:pt idx="1909">
                  <c:v>34.21</c:v>
                </c:pt>
                <c:pt idx="1910">
                  <c:v>34.86</c:v>
                </c:pt>
                <c:pt idx="1911">
                  <c:v>34.58</c:v>
                </c:pt>
                <c:pt idx="1912">
                  <c:v>17.940000000000001</c:v>
                </c:pt>
                <c:pt idx="1913">
                  <c:v>26.8</c:v>
                </c:pt>
                <c:pt idx="1914">
                  <c:v>17.690000000000001</c:v>
                </c:pt>
                <c:pt idx="1915">
                  <c:v>25.77</c:v>
                </c:pt>
                <c:pt idx="1916">
                  <c:v>34.46</c:v>
                </c:pt>
                <c:pt idx="1917">
                  <c:v>30.875</c:v>
                </c:pt>
                <c:pt idx="1918">
                  <c:v>39.49</c:v>
                </c:pt>
                <c:pt idx="1919">
                  <c:v>28.88</c:v>
                </c:pt>
                <c:pt idx="1920">
                  <c:v>20.234999999999999</c:v>
                </c:pt>
                <c:pt idx="1921">
                  <c:v>30.67</c:v>
                </c:pt>
                <c:pt idx="1922">
                  <c:v>30.875</c:v>
                </c:pt>
                <c:pt idx="1923">
                  <c:v>23.8</c:v>
                </c:pt>
                <c:pt idx="1924">
                  <c:v>15.37</c:v>
                </c:pt>
                <c:pt idx="1925">
                  <c:v>30.4</c:v>
                </c:pt>
                <c:pt idx="1926">
                  <c:v>19.48</c:v>
                </c:pt>
                <c:pt idx="1927">
                  <c:v>16.96</c:v>
                </c:pt>
                <c:pt idx="1928">
                  <c:v>19.05</c:v>
                </c:pt>
                <c:pt idx="1929">
                  <c:v>37.619999999999997</c:v>
                </c:pt>
                <c:pt idx="1930">
                  <c:v>29.1</c:v>
                </c:pt>
                <c:pt idx="1931">
                  <c:v>26.62</c:v>
                </c:pt>
                <c:pt idx="1932">
                  <c:v>25.74</c:v>
                </c:pt>
                <c:pt idx="1933">
                  <c:v>18.22</c:v>
                </c:pt>
                <c:pt idx="1934">
                  <c:v>26.03</c:v>
                </c:pt>
                <c:pt idx="1935">
                  <c:v>17.29</c:v>
                </c:pt>
                <c:pt idx="1936">
                  <c:v>18.170000000000002</c:v>
                </c:pt>
                <c:pt idx="1937">
                  <c:v>32.54</c:v>
                </c:pt>
                <c:pt idx="1938">
                  <c:v>30.25</c:v>
                </c:pt>
                <c:pt idx="1939">
                  <c:v>19.59</c:v>
                </c:pt>
                <c:pt idx="1940">
                  <c:v>45.9</c:v>
                </c:pt>
                <c:pt idx="1941">
                  <c:v>17.059999999999999</c:v>
                </c:pt>
                <c:pt idx="1942">
                  <c:v>32.07</c:v>
                </c:pt>
                <c:pt idx="1943">
                  <c:v>16.5</c:v>
                </c:pt>
                <c:pt idx="1944">
                  <c:v>31.4</c:v>
                </c:pt>
                <c:pt idx="1945">
                  <c:v>20.36</c:v>
                </c:pt>
                <c:pt idx="1946">
                  <c:v>25.46</c:v>
                </c:pt>
                <c:pt idx="1947">
                  <c:v>17.09</c:v>
                </c:pt>
                <c:pt idx="1948">
                  <c:v>20.83</c:v>
                </c:pt>
                <c:pt idx="1949">
                  <c:v>18.920000000000002</c:v>
                </c:pt>
                <c:pt idx="1950">
                  <c:v>37.1</c:v>
                </c:pt>
                <c:pt idx="1951">
                  <c:v>22.515000000000001</c:v>
                </c:pt>
                <c:pt idx="1952">
                  <c:v>32.700000000000003</c:v>
                </c:pt>
                <c:pt idx="1953">
                  <c:v>17.75</c:v>
                </c:pt>
                <c:pt idx="1954">
                  <c:v>33.630000000000003</c:v>
                </c:pt>
                <c:pt idx="1955">
                  <c:v>34.799999999999997</c:v>
                </c:pt>
                <c:pt idx="1956">
                  <c:v>16.809999999999999</c:v>
                </c:pt>
                <c:pt idx="1957">
                  <c:v>16.690000000000001</c:v>
                </c:pt>
                <c:pt idx="1958">
                  <c:v>23.21</c:v>
                </c:pt>
                <c:pt idx="1959">
                  <c:v>25.175000000000001</c:v>
                </c:pt>
                <c:pt idx="1960">
                  <c:v>34.770000000000003</c:v>
                </c:pt>
                <c:pt idx="1961">
                  <c:v>27.7</c:v>
                </c:pt>
                <c:pt idx="1962">
                  <c:v>19.12</c:v>
                </c:pt>
                <c:pt idx="1963">
                  <c:v>32.67</c:v>
                </c:pt>
                <c:pt idx="1964">
                  <c:v>28.5</c:v>
                </c:pt>
                <c:pt idx="1965">
                  <c:v>39.270000000000003</c:v>
                </c:pt>
                <c:pt idx="1966">
                  <c:v>32.49</c:v>
                </c:pt>
                <c:pt idx="1967">
                  <c:v>23.7</c:v>
                </c:pt>
                <c:pt idx="1968">
                  <c:v>30.4</c:v>
                </c:pt>
                <c:pt idx="1969">
                  <c:v>38.94</c:v>
                </c:pt>
                <c:pt idx="1970">
                  <c:v>31.02</c:v>
                </c:pt>
                <c:pt idx="1971">
                  <c:v>17.5</c:v>
                </c:pt>
                <c:pt idx="1972">
                  <c:v>34.799999999999997</c:v>
                </c:pt>
                <c:pt idx="1973">
                  <c:v>17.3</c:v>
                </c:pt>
                <c:pt idx="1974">
                  <c:v>32.25</c:v>
                </c:pt>
                <c:pt idx="1975">
                  <c:v>42.4</c:v>
                </c:pt>
                <c:pt idx="1976">
                  <c:v>38.664999999999999</c:v>
                </c:pt>
                <c:pt idx="1977">
                  <c:v>29.92</c:v>
                </c:pt>
                <c:pt idx="1978">
                  <c:v>29.48</c:v>
                </c:pt>
                <c:pt idx="1979">
                  <c:v>28.785</c:v>
                </c:pt>
                <c:pt idx="1980">
                  <c:v>19.8</c:v>
                </c:pt>
                <c:pt idx="1981">
                  <c:v>35.53</c:v>
                </c:pt>
                <c:pt idx="1982">
                  <c:v>21.47</c:v>
                </c:pt>
                <c:pt idx="1983">
                  <c:v>25.9</c:v>
                </c:pt>
                <c:pt idx="1984">
                  <c:v>20.81</c:v>
                </c:pt>
                <c:pt idx="1985">
                  <c:v>25.84</c:v>
                </c:pt>
                <c:pt idx="1986">
                  <c:v>30.95</c:v>
                </c:pt>
                <c:pt idx="1987">
                  <c:v>30.54</c:v>
                </c:pt>
                <c:pt idx="1988">
                  <c:v>33.914999999999999</c:v>
                </c:pt>
                <c:pt idx="1989">
                  <c:v>33.31</c:v>
                </c:pt>
                <c:pt idx="1990">
                  <c:v>25.745000000000001</c:v>
                </c:pt>
                <c:pt idx="1991">
                  <c:v>37.1</c:v>
                </c:pt>
                <c:pt idx="1992">
                  <c:v>35.435000000000002</c:v>
                </c:pt>
                <c:pt idx="1993">
                  <c:v>20.399999999999999</c:v>
                </c:pt>
                <c:pt idx="1994">
                  <c:v>42.13</c:v>
                </c:pt>
                <c:pt idx="1995">
                  <c:v>33.99</c:v>
                </c:pt>
                <c:pt idx="1996">
                  <c:v>28.594999999999999</c:v>
                </c:pt>
                <c:pt idx="1997">
                  <c:v>20.8</c:v>
                </c:pt>
                <c:pt idx="1998">
                  <c:v>23.465</c:v>
                </c:pt>
                <c:pt idx="1999">
                  <c:v>40.185000000000002</c:v>
                </c:pt>
                <c:pt idx="2000">
                  <c:v>21.89</c:v>
                </c:pt>
                <c:pt idx="2001">
                  <c:v>29.34</c:v>
                </c:pt>
                <c:pt idx="2002">
                  <c:v>22.61</c:v>
                </c:pt>
                <c:pt idx="2003">
                  <c:v>22.23</c:v>
                </c:pt>
                <c:pt idx="2004">
                  <c:v>33.4</c:v>
                </c:pt>
                <c:pt idx="2005">
                  <c:v>33.11</c:v>
                </c:pt>
                <c:pt idx="2006">
                  <c:v>16.815000000000001</c:v>
                </c:pt>
                <c:pt idx="2007">
                  <c:v>25.61</c:v>
                </c:pt>
                <c:pt idx="2008">
                  <c:v>25.8</c:v>
                </c:pt>
                <c:pt idx="2009">
                  <c:v>27.39</c:v>
                </c:pt>
                <c:pt idx="2010">
                  <c:v>17.03</c:v>
                </c:pt>
                <c:pt idx="2011">
                  <c:v>23.75</c:v>
                </c:pt>
                <c:pt idx="2012">
                  <c:v>26.03</c:v>
                </c:pt>
                <c:pt idx="2013">
                  <c:v>16.079999999999998</c:v>
                </c:pt>
                <c:pt idx="2014">
                  <c:v>30.875</c:v>
                </c:pt>
                <c:pt idx="2015">
                  <c:v>31.79</c:v>
                </c:pt>
                <c:pt idx="2016">
                  <c:v>28.48</c:v>
                </c:pt>
                <c:pt idx="2017">
                  <c:v>26.6</c:v>
                </c:pt>
                <c:pt idx="2018">
                  <c:v>25.27</c:v>
                </c:pt>
                <c:pt idx="2019">
                  <c:v>34.484999999999999</c:v>
                </c:pt>
                <c:pt idx="2020">
                  <c:v>15.57</c:v>
                </c:pt>
                <c:pt idx="2021">
                  <c:v>30.36</c:v>
                </c:pt>
                <c:pt idx="2022">
                  <c:v>19.37</c:v>
                </c:pt>
                <c:pt idx="2023">
                  <c:v>16.71</c:v>
                </c:pt>
                <c:pt idx="2024">
                  <c:v>24.1</c:v>
                </c:pt>
                <c:pt idx="2025">
                  <c:v>29.77</c:v>
                </c:pt>
                <c:pt idx="2026">
                  <c:v>46.53</c:v>
                </c:pt>
                <c:pt idx="2027">
                  <c:v>23.4</c:v>
                </c:pt>
                <c:pt idx="2028">
                  <c:v>30</c:v>
                </c:pt>
                <c:pt idx="2029">
                  <c:v>29.15</c:v>
                </c:pt>
                <c:pt idx="2030">
                  <c:v>34.865000000000002</c:v>
                </c:pt>
                <c:pt idx="2031">
                  <c:v>28.12</c:v>
                </c:pt>
                <c:pt idx="2032">
                  <c:v>29.45</c:v>
                </c:pt>
                <c:pt idx="2033">
                  <c:v>27.94</c:v>
                </c:pt>
                <c:pt idx="2034">
                  <c:v>27.2</c:v>
                </c:pt>
                <c:pt idx="2035">
                  <c:v>33.344999999999999</c:v>
                </c:pt>
                <c:pt idx="2036">
                  <c:v>29.925000000000001</c:v>
                </c:pt>
                <c:pt idx="2037">
                  <c:v>24.225000000000001</c:v>
                </c:pt>
                <c:pt idx="2038">
                  <c:v>29.68</c:v>
                </c:pt>
                <c:pt idx="2039">
                  <c:v>20.614999999999998</c:v>
                </c:pt>
                <c:pt idx="2040">
                  <c:v>32.119999999999997</c:v>
                </c:pt>
                <c:pt idx="2041">
                  <c:v>27.36</c:v>
                </c:pt>
                <c:pt idx="2042">
                  <c:v>17.385000000000002</c:v>
                </c:pt>
                <c:pt idx="2043">
                  <c:v>30.13</c:v>
                </c:pt>
                <c:pt idx="2044">
                  <c:v>25.44</c:v>
                </c:pt>
                <c:pt idx="2045">
                  <c:v>39.805</c:v>
                </c:pt>
                <c:pt idx="2046">
                  <c:v>30.4</c:v>
                </c:pt>
                <c:pt idx="2047">
                  <c:v>23.18</c:v>
                </c:pt>
                <c:pt idx="2048">
                  <c:v>39.615000000000002</c:v>
                </c:pt>
                <c:pt idx="2049">
                  <c:v>30.59</c:v>
                </c:pt>
                <c:pt idx="2050">
                  <c:v>16.72</c:v>
                </c:pt>
                <c:pt idx="2051">
                  <c:v>26.22</c:v>
                </c:pt>
                <c:pt idx="2052">
                  <c:v>31.824999999999999</c:v>
                </c:pt>
                <c:pt idx="2053">
                  <c:v>25.745000000000001</c:v>
                </c:pt>
                <c:pt idx="2054">
                  <c:v>24.605</c:v>
                </c:pt>
                <c:pt idx="2055">
                  <c:v>24.51</c:v>
                </c:pt>
                <c:pt idx="2056">
                  <c:v>31.065000000000001</c:v>
                </c:pt>
                <c:pt idx="2057">
                  <c:v>28.12</c:v>
                </c:pt>
                <c:pt idx="2058">
                  <c:v>38.06</c:v>
                </c:pt>
                <c:pt idx="2059">
                  <c:v>24.96</c:v>
                </c:pt>
                <c:pt idx="2060">
                  <c:v>17.670000000000002</c:v>
                </c:pt>
                <c:pt idx="2061">
                  <c:v>31.35</c:v>
                </c:pt>
                <c:pt idx="2062">
                  <c:v>28.31</c:v>
                </c:pt>
                <c:pt idx="2063">
                  <c:v>30.3</c:v>
                </c:pt>
                <c:pt idx="2064">
                  <c:v>26.4</c:v>
                </c:pt>
                <c:pt idx="2065">
                  <c:v>22.135000000000002</c:v>
                </c:pt>
                <c:pt idx="2066">
                  <c:v>17.399999999999999</c:v>
                </c:pt>
                <c:pt idx="2067">
                  <c:v>28.06</c:v>
                </c:pt>
                <c:pt idx="2068">
                  <c:v>31.13</c:v>
                </c:pt>
                <c:pt idx="2069">
                  <c:v>18.46</c:v>
                </c:pt>
                <c:pt idx="2070">
                  <c:v>17.3</c:v>
                </c:pt>
                <c:pt idx="2071">
                  <c:v>35.625</c:v>
                </c:pt>
                <c:pt idx="2072">
                  <c:v>20.234999999999999</c:v>
                </c:pt>
                <c:pt idx="2073">
                  <c:v>27.55</c:v>
                </c:pt>
                <c:pt idx="2074">
                  <c:v>17.97</c:v>
                </c:pt>
                <c:pt idx="2075">
                  <c:v>29.98</c:v>
                </c:pt>
                <c:pt idx="2076">
                  <c:v>33.659999999999997</c:v>
                </c:pt>
                <c:pt idx="2077">
                  <c:v>32.67</c:v>
                </c:pt>
                <c:pt idx="2078">
                  <c:v>30.5</c:v>
                </c:pt>
                <c:pt idx="2079">
                  <c:v>23.1</c:v>
                </c:pt>
                <c:pt idx="2080">
                  <c:v>39.49</c:v>
                </c:pt>
                <c:pt idx="2081">
                  <c:v>33.99</c:v>
                </c:pt>
                <c:pt idx="2082">
                  <c:v>27.72</c:v>
                </c:pt>
                <c:pt idx="2083">
                  <c:v>30.59</c:v>
                </c:pt>
                <c:pt idx="2084">
                  <c:v>22.6</c:v>
                </c:pt>
                <c:pt idx="2085">
                  <c:v>28.785</c:v>
                </c:pt>
                <c:pt idx="2086">
                  <c:v>50.38</c:v>
                </c:pt>
                <c:pt idx="2087">
                  <c:v>35.200000000000003</c:v>
                </c:pt>
                <c:pt idx="2088">
                  <c:v>35.72</c:v>
                </c:pt>
                <c:pt idx="2089">
                  <c:v>24.51</c:v>
                </c:pt>
                <c:pt idx="2090">
                  <c:v>23.844999999999999</c:v>
                </c:pt>
                <c:pt idx="2091">
                  <c:v>15.68</c:v>
                </c:pt>
                <c:pt idx="2092">
                  <c:v>32.395000000000003</c:v>
                </c:pt>
                <c:pt idx="2093">
                  <c:v>23.655000000000001</c:v>
                </c:pt>
                <c:pt idx="2094">
                  <c:v>28.4</c:v>
                </c:pt>
                <c:pt idx="2095">
                  <c:v>35.42</c:v>
                </c:pt>
                <c:pt idx="2096">
                  <c:v>26.18</c:v>
                </c:pt>
                <c:pt idx="2097">
                  <c:v>20.8</c:v>
                </c:pt>
                <c:pt idx="2098">
                  <c:v>15.82</c:v>
                </c:pt>
                <c:pt idx="2099">
                  <c:v>17.670000000000002</c:v>
                </c:pt>
                <c:pt idx="2100">
                  <c:v>31.92</c:v>
                </c:pt>
                <c:pt idx="2101">
                  <c:v>28.975000000000001</c:v>
                </c:pt>
                <c:pt idx="2102">
                  <c:v>31.73</c:v>
                </c:pt>
                <c:pt idx="2103">
                  <c:v>28.88</c:v>
                </c:pt>
                <c:pt idx="2104">
                  <c:v>25.555</c:v>
                </c:pt>
                <c:pt idx="2105">
                  <c:v>37.29</c:v>
                </c:pt>
                <c:pt idx="2106">
                  <c:v>40.28</c:v>
                </c:pt>
                <c:pt idx="2107">
                  <c:v>40.185000000000002</c:v>
                </c:pt>
                <c:pt idx="2108">
                  <c:v>23.57</c:v>
                </c:pt>
                <c:pt idx="2109">
                  <c:v>35.625</c:v>
                </c:pt>
                <c:pt idx="2110">
                  <c:v>33.155000000000001</c:v>
                </c:pt>
                <c:pt idx="2111">
                  <c:v>31.92</c:v>
                </c:pt>
                <c:pt idx="2112">
                  <c:v>30.305</c:v>
                </c:pt>
                <c:pt idx="2113">
                  <c:v>30.114999999999998</c:v>
                </c:pt>
                <c:pt idx="2114">
                  <c:v>24.09</c:v>
                </c:pt>
                <c:pt idx="2115">
                  <c:v>28.215</c:v>
                </c:pt>
                <c:pt idx="2116">
                  <c:v>26.315000000000001</c:v>
                </c:pt>
                <c:pt idx="2117">
                  <c:v>25.08</c:v>
                </c:pt>
                <c:pt idx="2118">
                  <c:v>15.41</c:v>
                </c:pt>
                <c:pt idx="2119">
                  <c:v>23.83</c:v>
                </c:pt>
                <c:pt idx="2120">
                  <c:v>36</c:v>
                </c:pt>
                <c:pt idx="2121">
                  <c:v>28.82</c:v>
                </c:pt>
                <c:pt idx="2122">
                  <c:v>28.05</c:v>
                </c:pt>
                <c:pt idx="2123">
                  <c:v>27.1</c:v>
                </c:pt>
                <c:pt idx="2124">
                  <c:v>24.3</c:v>
                </c:pt>
                <c:pt idx="2125">
                  <c:v>30.72</c:v>
                </c:pt>
                <c:pt idx="2126">
                  <c:v>37.43</c:v>
                </c:pt>
                <c:pt idx="2127">
                  <c:v>25.74</c:v>
                </c:pt>
                <c:pt idx="2128">
                  <c:v>36.575000000000003</c:v>
                </c:pt>
                <c:pt idx="2129">
                  <c:v>35.15</c:v>
                </c:pt>
                <c:pt idx="2130">
                  <c:v>32.11</c:v>
                </c:pt>
                <c:pt idx="2131">
                  <c:v>30.495000000000001</c:v>
                </c:pt>
                <c:pt idx="2132">
                  <c:v>29.24</c:v>
                </c:pt>
                <c:pt idx="2133">
                  <c:v>22.515000000000001</c:v>
                </c:pt>
                <c:pt idx="2134">
                  <c:v>15.65</c:v>
                </c:pt>
                <c:pt idx="2135">
                  <c:v>27.36</c:v>
                </c:pt>
                <c:pt idx="2136">
                  <c:v>22.3</c:v>
                </c:pt>
                <c:pt idx="2137">
                  <c:v>26.03</c:v>
                </c:pt>
                <c:pt idx="2138">
                  <c:v>27.74</c:v>
                </c:pt>
                <c:pt idx="2139">
                  <c:v>32.11</c:v>
                </c:pt>
                <c:pt idx="2140">
                  <c:v>25.175000000000001</c:v>
                </c:pt>
                <c:pt idx="2141">
                  <c:v>39.49</c:v>
                </c:pt>
                <c:pt idx="2142">
                  <c:v>34.869999999999997</c:v>
                </c:pt>
                <c:pt idx="2143">
                  <c:v>34.6</c:v>
                </c:pt>
                <c:pt idx="2144">
                  <c:v>25.8</c:v>
                </c:pt>
                <c:pt idx="2145">
                  <c:v>35.86</c:v>
                </c:pt>
                <c:pt idx="2146">
                  <c:v>40.47</c:v>
                </c:pt>
                <c:pt idx="2147">
                  <c:v>32.01</c:v>
                </c:pt>
                <c:pt idx="2148">
                  <c:v>33</c:v>
                </c:pt>
                <c:pt idx="2149">
                  <c:v>29.3</c:v>
                </c:pt>
                <c:pt idx="2150">
                  <c:v>25.8</c:v>
                </c:pt>
                <c:pt idx="2151">
                  <c:v>23.4</c:v>
                </c:pt>
                <c:pt idx="2152">
                  <c:v>27.93</c:v>
                </c:pt>
                <c:pt idx="2153">
                  <c:v>22</c:v>
                </c:pt>
                <c:pt idx="2154">
                  <c:v>36.86</c:v>
                </c:pt>
                <c:pt idx="2155">
                  <c:v>31.254999999999999</c:v>
                </c:pt>
                <c:pt idx="2156">
                  <c:v>23.06</c:v>
                </c:pt>
                <c:pt idx="2157">
                  <c:v>28.975000000000001</c:v>
                </c:pt>
                <c:pt idx="2158">
                  <c:v>33.299999999999997</c:v>
                </c:pt>
                <c:pt idx="2159">
                  <c:v>33</c:v>
                </c:pt>
                <c:pt idx="2160">
                  <c:v>31.46</c:v>
                </c:pt>
                <c:pt idx="2161">
                  <c:v>29.6</c:v>
                </c:pt>
                <c:pt idx="2162">
                  <c:v>22.05</c:v>
                </c:pt>
                <c:pt idx="2163">
                  <c:v>27.06</c:v>
                </c:pt>
                <c:pt idx="2164">
                  <c:v>20.49</c:v>
                </c:pt>
                <c:pt idx="2165">
                  <c:v>28.4</c:v>
                </c:pt>
                <c:pt idx="2166">
                  <c:v>41.91</c:v>
                </c:pt>
                <c:pt idx="2167">
                  <c:v>24.6</c:v>
                </c:pt>
                <c:pt idx="2168">
                  <c:v>20.9</c:v>
                </c:pt>
                <c:pt idx="2169">
                  <c:v>34.4</c:v>
                </c:pt>
                <c:pt idx="2170">
                  <c:v>32.56</c:v>
                </c:pt>
                <c:pt idx="2171">
                  <c:v>27.98</c:v>
                </c:pt>
                <c:pt idx="2172">
                  <c:v>26.51</c:v>
                </c:pt>
                <c:pt idx="2173">
                  <c:v>29.734999999999999</c:v>
                </c:pt>
                <c:pt idx="2174">
                  <c:v>40.5</c:v>
                </c:pt>
                <c:pt idx="2175">
                  <c:v>25.64</c:v>
                </c:pt>
                <c:pt idx="2176">
                  <c:v>32.9</c:v>
                </c:pt>
                <c:pt idx="2177">
                  <c:v>29.8</c:v>
                </c:pt>
                <c:pt idx="2178">
                  <c:v>28.9</c:v>
                </c:pt>
                <c:pt idx="2179">
                  <c:v>24.7</c:v>
                </c:pt>
                <c:pt idx="2180">
                  <c:v>20.6</c:v>
                </c:pt>
                <c:pt idx="2181">
                  <c:v>18.600000000000001</c:v>
                </c:pt>
                <c:pt idx="2182">
                  <c:v>17.8</c:v>
                </c:pt>
                <c:pt idx="2183">
                  <c:v>35.200000000000003</c:v>
                </c:pt>
                <c:pt idx="2184">
                  <c:v>33.770000000000003</c:v>
                </c:pt>
                <c:pt idx="2185">
                  <c:v>30.03</c:v>
                </c:pt>
                <c:pt idx="2186">
                  <c:v>29.37</c:v>
                </c:pt>
                <c:pt idx="2187">
                  <c:v>28.5</c:v>
                </c:pt>
                <c:pt idx="2188">
                  <c:v>23.32</c:v>
                </c:pt>
                <c:pt idx="2189">
                  <c:v>26.125</c:v>
                </c:pt>
                <c:pt idx="2190">
                  <c:v>25.46</c:v>
                </c:pt>
                <c:pt idx="2191">
                  <c:v>23.75</c:v>
                </c:pt>
                <c:pt idx="2192">
                  <c:v>23.085000000000001</c:v>
                </c:pt>
                <c:pt idx="2193">
                  <c:v>22.99</c:v>
                </c:pt>
                <c:pt idx="2194">
                  <c:v>21.47</c:v>
                </c:pt>
                <c:pt idx="2195">
                  <c:v>15.96</c:v>
                </c:pt>
                <c:pt idx="2196">
                  <c:v>39.5</c:v>
                </c:pt>
                <c:pt idx="2197">
                  <c:v>33.770000000000003</c:v>
                </c:pt>
                <c:pt idx="2198">
                  <c:v>26.84</c:v>
                </c:pt>
                <c:pt idx="2199">
                  <c:v>35.53</c:v>
                </c:pt>
                <c:pt idx="2200">
                  <c:v>30.59</c:v>
                </c:pt>
                <c:pt idx="2201">
                  <c:v>30.59</c:v>
                </c:pt>
                <c:pt idx="2202">
                  <c:v>27.835000000000001</c:v>
                </c:pt>
                <c:pt idx="2203">
                  <c:v>40.26</c:v>
                </c:pt>
                <c:pt idx="2204">
                  <c:v>39.82</c:v>
                </c:pt>
                <c:pt idx="2205">
                  <c:v>39.159999999999997</c:v>
                </c:pt>
                <c:pt idx="2206">
                  <c:v>25.555</c:v>
                </c:pt>
                <c:pt idx="2207">
                  <c:v>25.175000000000001</c:v>
                </c:pt>
                <c:pt idx="2208">
                  <c:v>38.28</c:v>
                </c:pt>
                <c:pt idx="2209">
                  <c:v>38.17</c:v>
                </c:pt>
                <c:pt idx="2210">
                  <c:v>36.85</c:v>
                </c:pt>
                <c:pt idx="2211">
                  <c:v>22.61</c:v>
                </c:pt>
                <c:pt idx="2212">
                  <c:v>21.754999999999999</c:v>
                </c:pt>
                <c:pt idx="2213">
                  <c:v>20.425000000000001</c:v>
                </c:pt>
                <c:pt idx="2214">
                  <c:v>31.35</c:v>
                </c:pt>
                <c:pt idx="2215">
                  <c:v>31.13</c:v>
                </c:pt>
                <c:pt idx="2216">
                  <c:v>17.48</c:v>
                </c:pt>
                <c:pt idx="2217">
                  <c:v>22.57</c:v>
                </c:pt>
                <c:pt idx="2218">
                  <c:v>26.73</c:v>
                </c:pt>
                <c:pt idx="2219">
                  <c:v>20.79</c:v>
                </c:pt>
                <c:pt idx="2220">
                  <c:v>20.149999999999999</c:v>
                </c:pt>
                <c:pt idx="2221">
                  <c:v>36.85</c:v>
                </c:pt>
                <c:pt idx="2222">
                  <c:v>35.53</c:v>
                </c:pt>
                <c:pt idx="2223">
                  <c:v>31.1</c:v>
                </c:pt>
                <c:pt idx="2224">
                  <c:v>23.21</c:v>
                </c:pt>
                <c:pt idx="2225">
                  <c:v>18.36</c:v>
                </c:pt>
                <c:pt idx="2226">
                  <c:v>15.92</c:v>
                </c:pt>
                <c:pt idx="2227">
                  <c:v>15.17</c:v>
                </c:pt>
                <c:pt idx="2228">
                  <c:v>16.63</c:v>
                </c:pt>
                <c:pt idx="2229">
                  <c:v>19.39</c:v>
                </c:pt>
                <c:pt idx="2230">
                  <c:v>17.34</c:v>
                </c:pt>
                <c:pt idx="2231">
                  <c:v>17.940000000000001</c:v>
                </c:pt>
                <c:pt idx="2232">
                  <c:v>16.670000000000002</c:v>
                </c:pt>
                <c:pt idx="2233">
                  <c:v>20.58</c:v>
                </c:pt>
                <c:pt idx="2234">
                  <c:v>16.5</c:v>
                </c:pt>
                <c:pt idx="2235">
                  <c:v>15.41</c:v>
                </c:pt>
                <c:pt idx="2236">
                  <c:v>24.59</c:v>
                </c:pt>
                <c:pt idx="2237">
                  <c:v>33.33</c:v>
                </c:pt>
                <c:pt idx="2238">
                  <c:v>18.5</c:v>
                </c:pt>
                <c:pt idx="2239">
                  <c:v>18.579999999999998</c:v>
                </c:pt>
                <c:pt idx="2240">
                  <c:v>16.64</c:v>
                </c:pt>
                <c:pt idx="2241">
                  <c:v>19.329999999999998</c:v>
                </c:pt>
                <c:pt idx="2242">
                  <c:v>21.26</c:v>
                </c:pt>
                <c:pt idx="2243">
                  <c:v>15.6</c:v>
                </c:pt>
                <c:pt idx="2244">
                  <c:v>24.39</c:v>
                </c:pt>
                <c:pt idx="2245">
                  <c:v>24.75</c:v>
                </c:pt>
                <c:pt idx="2246">
                  <c:v>20.88</c:v>
                </c:pt>
                <c:pt idx="2247">
                  <c:v>20.43</c:v>
                </c:pt>
                <c:pt idx="2248">
                  <c:v>15.18</c:v>
                </c:pt>
                <c:pt idx="2249">
                  <c:v>15.12</c:v>
                </c:pt>
                <c:pt idx="2250">
                  <c:v>23.88</c:v>
                </c:pt>
                <c:pt idx="2251">
                  <c:v>16.13</c:v>
                </c:pt>
                <c:pt idx="2252">
                  <c:v>24.09</c:v>
                </c:pt>
                <c:pt idx="2253">
                  <c:v>19.43</c:v>
                </c:pt>
                <c:pt idx="2254">
                  <c:v>15.22</c:v>
                </c:pt>
                <c:pt idx="2255">
                  <c:v>20.72</c:v>
                </c:pt>
                <c:pt idx="2256">
                  <c:v>35.4</c:v>
                </c:pt>
                <c:pt idx="2257">
                  <c:v>34.4</c:v>
                </c:pt>
                <c:pt idx="2258">
                  <c:v>34.1</c:v>
                </c:pt>
                <c:pt idx="2259">
                  <c:v>30.4</c:v>
                </c:pt>
                <c:pt idx="2260">
                  <c:v>28.7</c:v>
                </c:pt>
                <c:pt idx="2261">
                  <c:v>17.440000000000001</c:v>
                </c:pt>
                <c:pt idx="2262">
                  <c:v>27.6</c:v>
                </c:pt>
                <c:pt idx="2263">
                  <c:v>20.7</c:v>
                </c:pt>
                <c:pt idx="2264">
                  <c:v>20.3</c:v>
                </c:pt>
                <c:pt idx="2265">
                  <c:v>19.8</c:v>
                </c:pt>
                <c:pt idx="2266">
                  <c:v>21.87</c:v>
                </c:pt>
                <c:pt idx="2267">
                  <c:v>16.600000000000001</c:v>
                </c:pt>
                <c:pt idx="2268">
                  <c:v>21.98</c:v>
                </c:pt>
                <c:pt idx="2269">
                  <c:v>19.7</c:v>
                </c:pt>
                <c:pt idx="2270">
                  <c:v>19.21</c:v>
                </c:pt>
                <c:pt idx="2271">
                  <c:v>19.3</c:v>
                </c:pt>
                <c:pt idx="2272">
                  <c:v>16.22</c:v>
                </c:pt>
                <c:pt idx="2273">
                  <c:v>17.12</c:v>
                </c:pt>
                <c:pt idx="2274">
                  <c:v>19.07</c:v>
                </c:pt>
                <c:pt idx="2275">
                  <c:v>15.56</c:v>
                </c:pt>
                <c:pt idx="2276">
                  <c:v>22.76</c:v>
                </c:pt>
                <c:pt idx="2277">
                  <c:v>22.79</c:v>
                </c:pt>
                <c:pt idx="2278">
                  <c:v>17.41</c:v>
                </c:pt>
                <c:pt idx="2279">
                  <c:v>19.32</c:v>
                </c:pt>
                <c:pt idx="2280">
                  <c:v>18.25</c:v>
                </c:pt>
                <c:pt idx="2281">
                  <c:v>53.13</c:v>
                </c:pt>
                <c:pt idx="2282">
                  <c:v>20.46</c:v>
                </c:pt>
                <c:pt idx="2283">
                  <c:v>43.01</c:v>
                </c:pt>
                <c:pt idx="2284">
                  <c:v>15.01</c:v>
                </c:pt>
                <c:pt idx="2285">
                  <c:v>41.14</c:v>
                </c:pt>
                <c:pt idx="2286">
                  <c:v>16.55</c:v>
                </c:pt>
                <c:pt idx="2287">
                  <c:v>37.29</c:v>
                </c:pt>
                <c:pt idx="2288">
                  <c:v>16.739999999999998</c:v>
                </c:pt>
                <c:pt idx="2289">
                  <c:v>34.43</c:v>
                </c:pt>
                <c:pt idx="2290">
                  <c:v>34.1</c:v>
                </c:pt>
                <c:pt idx="2291">
                  <c:v>19.3</c:v>
                </c:pt>
                <c:pt idx="2292">
                  <c:v>33.659999999999997</c:v>
                </c:pt>
                <c:pt idx="2293">
                  <c:v>33.33</c:v>
                </c:pt>
                <c:pt idx="2294">
                  <c:v>21.84</c:v>
                </c:pt>
                <c:pt idx="2295">
                  <c:v>16.87</c:v>
                </c:pt>
                <c:pt idx="2296">
                  <c:v>30.14</c:v>
                </c:pt>
                <c:pt idx="2297">
                  <c:v>23.21</c:v>
                </c:pt>
                <c:pt idx="2298">
                  <c:v>17.170000000000002</c:v>
                </c:pt>
                <c:pt idx="2299">
                  <c:v>15.61</c:v>
                </c:pt>
                <c:pt idx="2300">
                  <c:v>17.98</c:v>
                </c:pt>
                <c:pt idx="2301">
                  <c:v>21.64</c:v>
                </c:pt>
                <c:pt idx="2302">
                  <c:v>16.399999999999999</c:v>
                </c:pt>
                <c:pt idx="2303">
                  <c:v>15.77</c:v>
                </c:pt>
                <c:pt idx="2304">
                  <c:v>18.27</c:v>
                </c:pt>
                <c:pt idx="2305">
                  <c:v>16.489999999999998</c:v>
                </c:pt>
                <c:pt idx="2306">
                  <c:v>16.14</c:v>
                </c:pt>
                <c:pt idx="2307">
                  <c:v>20.85</c:v>
                </c:pt>
                <c:pt idx="2308">
                  <c:v>15.88</c:v>
                </c:pt>
                <c:pt idx="2309">
                  <c:v>20.66</c:v>
                </c:pt>
                <c:pt idx="2310">
                  <c:v>20.399999999999999</c:v>
                </c:pt>
                <c:pt idx="2311">
                  <c:v>25.19</c:v>
                </c:pt>
                <c:pt idx="2312">
                  <c:v>20.54</c:v>
                </c:pt>
                <c:pt idx="2313">
                  <c:v>20.13</c:v>
                </c:pt>
                <c:pt idx="2314">
                  <c:v>18.93</c:v>
                </c:pt>
                <c:pt idx="2315">
                  <c:v>24.14</c:v>
                </c:pt>
                <c:pt idx="2316">
                  <c:v>25.03</c:v>
                </c:pt>
                <c:pt idx="2317">
                  <c:v>20.47</c:v>
                </c:pt>
                <c:pt idx="2318">
                  <c:v>18.82</c:v>
                </c:pt>
                <c:pt idx="2319">
                  <c:v>17.079999999999998</c:v>
                </c:pt>
                <c:pt idx="2320">
                  <c:v>19.21</c:v>
                </c:pt>
                <c:pt idx="2321">
                  <c:v>17.86</c:v>
                </c:pt>
                <c:pt idx="2322">
                  <c:v>21.38</c:v>
                </c:pt>
                <c:pt idx="2323">
                  <c:v>23.35</c:v>
                </c:pt>
                <c:pt idx="2324">
                  <c:v>22.24</c:v>
                </c:pt>
                <c:pt idx="2325">
                  <c:v>24.76</c:v>
                </c:pt>
                <c:pt idx="2326">
                  <c:v>20.100000000000001</c:v>
                </c:pt>
                <c:pt idx="2327">
                  <c:v>21.77</c:v>
                </c:pt>
                <c:pt idx="2328">
                  <c:v>17.82</c:v>
                </c:pt>
                <c:pt idx="2329">
                  <c:v>17.07</c:v>
                </c:pt>
                <c:pt idx="2330">
                  <c:v>22.24</c:v>
                </c:pt>
                <c:pt idx="2331">
                  <c:v>22.34</c:v>
                </c:pt>
                <c:pt idx="2332">
                  <c:v>17.7</c:v>
                </c:pt>
                <c:pt idx="2333">
                  <c:v>16.47</c:v>
                </c:pt>
                <c:pt idx="2334">
                  <c:v>17.600000000000001</c:v>
                </c:pt>
                <c:pt idx="2335">
                  <c:v>17.579999999999998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41-4238-BE5E-D3C18023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600008"/>
        <c:axId val="542598208"/>
      </c:scatterChart>
      <c:valAx>
        <c:axId val="542600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98208"/>
        <c:crosses val="autoZero"/>
        <c:crossBetween val="midCat"/>
      </c:valAx>
      <c:valAx>
        <c:axId val="542598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0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Insights.xlsx]COMMANDS!PivotTable6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COMMANDS!$D$199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multiLvlStrRef>
              <c:f>COMMANDS!$C$200:$C$215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COMMANDS!$D$200:$D$215</c:f>
              <c:numCache>
                <c:formatCode>General</c:formatCode>
                <c:ptCount val="12"/>
                <c:pt idx="0">
                  <c:v>1726354.4800000009</c:v>
                </c:pt>
                <c:pt idx="1">
                  <c:v>8348186.9099999946</c:v>
                </c:pt>
                <c:pt idx="2">
                  <c:v>2166322.2399999998</c:v>
                </c:pt>
                <c:pt idx="3">
                  <c:v>490046.85000000003</c:v>
                </c:pt>
                <c:pt idx="4">
                  <c:v>1679438.0199999998</c:v>
                </c:pt>
                <c:pt idx="5">
                  <c:v>8593384.0500000026</c:v>
                </c:pt>
                <c:pt idx="6">
                  <c:v>2477892.2299999995</c:v>
                </c:pt>
                <c:pt idx="7">
                  <c:v>566702.46000000008</c:v>
                </c:pt>
                <c:pt idx="8">
                  <c:v>836329.45999999961</c:v>
                </c:pt>
                <c:pt idx="9">
                  <c:v>3557949.2099999995</c:v>
                </c:pt>
                <c:pt idx="10">
                  <c:v>992222.12999999989</c:v>
                </c:pt>
                <c:pt idx="11">
                  <c:v>157530.57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1-41DD-BBBB-DB06E9CD8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81281352"/>
        <c:axId val="681286392"/>
        <c:axId val="0"/>
      </c:bar3DChart>
      <c:catAx>
        <c:axId val="68128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86392"/>
        <c:crosses val="autoZero"/>
        <c:auto val="1"/>
        <c:lblAlgn val="ctr"/>
        <c:lblOffset val="100"/>
        <c:noMultiLvlLbl val="0"/>
      </c:catAx>
      <c:valAx>
        <c:axId val="68128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8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Insights.xlsx]COMMANDS!PivotTable10</c:name>
    <c:fmtId val="2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COMMANDS!$D$220:$D$221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COMMANDS!$C$222:$C$239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COMMANDS!$D$222:$D$239</c:f>
              <c:numCache>
                <c:formatCode>0.00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B-4608-8B34-6F97D294350F}"/>
            </c:ext>
          </c:extLst>
        </c:ser>
        <c:ser>
          <c:idx val="1"/>
          <c:order val="1"/>
          <c:tx>
            <c:strRef>
              <c:f>COMMANDS!$E$220:$E$221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COMMANDS!$C$222:$C$239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COMMANDS!$E$222:$E$239</c:f>
              <c:numCache>
                <c:formatCode>0.00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3B-4608-8B34-6F97D294350F}"/>
            </c:ext>
          </c:extLst>
        </c:ser>
        <c:ser>
          <c:idx val="2"/>
          <c:order val="2"/>
          <c:tx>
            <c:strRef>
              <c:f>COMMANDS!$F$220:$F$221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COMMANDS!$C$222:$C$239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COMMANDS!$F$222:$F$239</c:f>
              <c:numCache>
                <c:formatCode>0.00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3B-4608-8B34-6F97D2943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755338760"/>
        <c:axId val="755344520"/>
        <c:axId val="0"/>
      </c:bar3DChart>
      <c:catAx>
        <c:axId val="75533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44520"/>
        <c:crosses val="autoZero"/>
        <c:auto val="1"/>
        <c:lblAlgn val="ctr"/>
        <c:lblOffset val="100"/>
        <c:noMultiLvlLbl val="0"/>
      </c:catAx>
      <c:valAx>
        <c:axId val="7553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Insights.xlsx]COMMANDS!PivotTable2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COMMANDS!$D$165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7D7-415E-8FCE-06A62D3A52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7D7-415E-8FCE-06A62D3A524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COMMANDS!$C$166:$C$168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COMMANDS!$D$166:$D$168</c:f>
              <c:numCache>
                <c:formatCode>General</c:formatCode>
                <c:ptCount val="2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2-4828-99BB-B3F94BE8F9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Insights.xlsx]COMMANDS!PivotTable4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COMMANDS!$D$182</c:f>
              <c:strCache>
                <c:ptCount val="1"/>
                <c:pt idx="0">
                  <c:v>Sum of NumberOfMajorSurgeries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CE1-4CEB-A2DF-33C769C611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CE1-4CEB-A2DF-33C769C61183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COMMANDS!$C$183:$C$185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COMMANDS!$D$183:$D$185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3-4D22-86DB-E42D4360FB42}"/>
            </c:ext>
          </c:extLst>
        </c:ser>
        <c:ser>
          <c:idx val="1"/>
          <c:order val="1"/>
          <c:tx>
            <c:strRef>
              <c:f>COMMANDS!$E$182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CE1-4CEB-A2DF-33C769C611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CE1-4CEB-A2DF-33C769C61183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COMMANDS!$C$183:$C$185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COMMANDS!$E$183:$E$185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23-4D22-86DB-E42D4360FB4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 between AGE vs BMI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HEALTHCARE!$Q$1:$Q$2336</c:f>
              <c:strCache>
                <c:ptCount val="2336"/>
                <c:pt idx="0">
                  <c:v>Month</c:v>
                </c:pt>
                <c:pt idx="1">
                  <c:v>Oct</c:v>
                </c:pt>
                <c:pt idx="2">
                  <c:v>Jun</c:v>
                </c:pt>
                <c:pt idx="3">
                  <c:v>Sep</c:v>
                </c:pt>
                <c:pt idx="4">
                  <c:v>Jun</c:v>
                </c:pt>
                <c:pt idx="5">
                  <c:v>Jun</c:v>
                </c:pt>
                <c:pt idx="6">
                  <c:v>Aug</c:v>
                </c:pt>
                <c:pt idx="7">
                  <c:v>Oct</c:v>
                </c:pt>
                <c:pt idx="8">
                  <c:v>Jun</c:v>
                </c:pt>
                <c:pt idx="9">
                  <c:v>Sep</c:v>
                </c:pt>
                <c:pt idx="10">
                  <c:v>Dec</c:v>
                </c:pt>
                <c:pt idx="11">
                  <c:v>Jul</c:v>
                </c:pt>
                <c:pt idx="12">
                  <c:v>Oct</c:v>
                </c:pt>
                <c:pt idx="13">
                  <c:v>Oct</c:v>
                </c:pt>
                <c:pt idx="14">
                  <c:v>Dec</c:v>
                </c:pt>
                <c:pt idx="15">
                  <c:v>Dec</c:v>
                </c:pt>
                <c:pt idx="16">
                  <c:v>Aug</c:v>
                </c:pt>
                <c:pt idx="17">
                  <c:v>Nov</c:v>
                </c:pt>
                <c:pt idx="18">
                  <c:v>Aug</c:v>
                </c:pt>
                <c:pt idx="19">
                  <c:v>Nov</c:v>
                </c:pt>
                <c:pt idx="20">
                  <c:v>Sep</c:v>
                </c:pt>
                <c:pt idx="21">
                  <c:v>Jun</c:v>
                </c:pt>
                <c:pt idx="22">
                  <c:v>Oct</c:v>
                </c:pt>
                <c:pt idx="23">
                  <c:v>Sep</c:v>
                </c:pt>
                <c:pt idx="24">
                  <c:v>Dec</c:v>
                </c:pt>
                <c:pt idx="25">
                  <c:v>Jul</c:v>
                </c:pt>
                <c:pt idx="26">
                  <c:v>Sep</c:v>
                </c:pt>
                <c:pt idx="27">
                  <c:v>Nov</c:v>
                </c:pt>
                <c:pt idx="28">
                  <c:v>Jun</c:v>
                </c:pt>
                <c:pt idx="29">
                  <c:v>Aug</c:v>
                </c:pt>
                <c:pt idx="30">
                  <c:v>Dec</c:v>
                </c:pt>
                <c:pt idx="31">
                  <c:v>Aug</c:v>
                </c:pt>
                <c:pt idx="32">
                  <c:v>Dec</c:v>
                </c:pt>
                <c:pt idx="33">
                  <c:v>Dec</c:v>
                </c:pt>
                <c:pt idx="34">
                  <c:v>Sep</c:v>
                </c:pt>
                <c:pt idx="35">
                  <c:v>Aug</c:v>
                </c:pt>
                <c:pt idx="36">
                  <c:v>Dec</c:v>
                </c:pt>
                <c:pt idx="37">
                  <c:v>Aug</c:v>
                </c:pt>
                <c:pt idx="38">
                  <c:v>Dec</c:v>
                </c:pt>
                <c:pt idx="39">
                  <c:v>Aug</c:v>
                </c:pt>
                <c:pt idx="40">
                  <c:v>Oct</c:v>
                </c:pt>
                <c:pt idx="41">
                  <c:v>Aug</c:v>
                </c:pt>
                <c:pt idx="42">
                  <c:v>Sep</c:v>
                </c:pt>
                <c:pt idx="43">
                  <c:v>Oct</c:v>
                </c:pt>
                <c:pt idx="44">
                  <c:v>Nov</c:v>
                </c:pt>
                <c:pt idx="45">
                  <c:v>Jun</c:v>
                </c:pt>
                <c:pt idx="46">
                  <c:v>Jul</c:v>
                </c:pt>
                <c:pt idx="47">
                  <c:v>Oct</c:v>
                </c:pt>
                <c:pt idx="48">
                  <c:v>Nov</c:v>
                </c:pt>
                <c:pt idx="49">
                  <c:v>Jul</c:v>
                </c:pt>
                <c:pt idx="50">
                  <c:v>Oct</c:v>
                </c:pt>
                <c:pt idx="51">
                  <c:v>Dec</c:v>
                </c:pt>
                <c:pt idx="52">
                  <c:v>Aug</c:v>
                </c:pt>
                <c:pt idx="53">
                  <c:v>Dec</c:v>
                </c:pt>
                <c:pt idx="54">
                  <c:v>Nov</c:v>
                </c:pt>
                <c:pt idx="55">
                  <c:v>Nov</c:v>
                </c:pt>
                <c:pt idx="56">
                  <c:v>Oct</c:v>
                </c:pt>
                <c:pt idx="57">
                  <c:v>Sep</c:v>
                </c:pt>
                <c:pt idx="58">
                  <c:v>Oct</c:v>
                </c:pt>
                <c:pt idx="59">
                  <c:v>Oct</c:v>
                </c:pt>
                <c:pt idx="60">
                  <c:v>Nov</c:v>
                </c:pt>
                <c:pt idx="61">
                  <c:v>Dec</c:v>
                </c:pt>
                <c:pt idx="62">
                  <c:v>Jun</c:v>
                </c:pt>
                <c:pt idx="63">
                  <c:v>Aug</c:v>
                </c:pt>
                <c:pt idx="64">
                  <c:v>Jun</c:v>
                </c:pt>
                <c:pt idx="65">
                  <c:v>Aug</c:v>
                </c:pt>
                <c:pt idx="66">
                  <c:v>Sep</c:v>
                </c:pt>
                <c:pt idx="67">
                  <c:v>Jul</c:v>
                </c:pt>
                <c:pt idx="68">
                  <c:v>Dec</c:v>
                </c:pt>
                <c:pt idx="69">
                  <c:v>Nov</c:v>
                </c:pt>
                <c:pt idx="70">
                  <c:v>Dec</c:v>
                </c:pt>
                <c:pt idx="71">
                  <c:v>Nov</c:v>
                </c:pt>
                <c:pt idx="72">
                  <c:v>Jun</c:v>
                </c:pt>
                <c:pt idx="73">
                  <c:v>Sep</c:v>
                </c:pt>
                <c:pt idx="74">
                  <c:v>Sep</c:v>
                </c:pt>
                <c:pt idx="75">
                  <c:v>Sep</c:v>
                </c:pt>
                <c:pt idx="76">
                  <c:v>Nov</c:v>
                </c:pt>
                <c:pt idx="77">
                  <c:v>Oct</c:v>
                </c:pt>
                <c:pt idx="78">
                  <c:v>Nov</c:v>
                </c:pt>
                <c:pt idx="79">
                  <c:v>Dec</c:v>
                </c:pt>
                <c:pt idx="80">
                  <c:v>Oct</c:v>
                </c:pt>
                <c:pt idx="81">
                  <c:v>Oct</c:v>
                </c:pt>
                <c:pt idx="82">
                  <c:v>Aug</c:v>
                </c:pt>
                <c:pt idx="83">
                  <c:v>Jun</c:v>
                </c:pt>
                <c:pt idx="84">
                  <c:v>Aug</c:v>
                </c:pt>
                <c:pt idx="85">
                  <c:v>Sep</c:v>
                </c:pt>
                <c:pt idx="86">
                  <c:v>Aug</c:v>
                </c:pt>
                <c:pt idx="87">
                  <c:v>Oct</c:v>
                </c:pt>
                <c:pt idx="88">
                  <c:v>Jun</c:v>
                </c:pt>
                <c:pt idx="89">
                  <c:v>Sep</c:v>
                </c:pt>
                <c:pt idx="90">
                  <c:v>Sep</c:v>
                </c:pt>
                <c:pt idx="91">
                  <c:v>Aug</c:v>
                </c:pt>
                <c:pt idx="92">
                  <c:v>Jul</c:v>
                </c:pt>
                <c:pt idx="93">
                  <c:v>Jun</c:v>
                </c:pt>
                <c:pt idx="94">
                  <c:v>Dec</c:v>
                </c:pt>
                <c:pt idx="95">
                  <c:v>Sep</c:v>
                </c:pt>
                <c:pt idx="96">
                  <c:v>Jul</c:v>
                </c:pt>
                <c:pt idx="97">
                  <c:v>Nov</c:v>
                </c:pt>
                <c:pt idx="98">
                  <c:v>Aug</c:v>
                </c:pt>
                <c:pt idx="99">
                  <c:v>Sep</c:v>
                </c:pt>
                <c:pt idx="100">
                  <c:v>Jun</c:v>
                </c:pt>
                <c:pt idx="101">
                  <c:v>Oct</c:v>
                </c:pt>
                <c:pt idx="102">
                  <c:v>Jul</c:v>
                </c:pt>
                <c:pt idx="103">
                  <c:v>Aug</c:v>
                </c:pt>
                <c:pt idx="104">
                  <c:v>Oct</c:v>
                </c:pt>
                <c:pt idx="105">
                  <c:v>Oct</c:v>
                </c:pt>
                <c:pt idx="106">
                  <c:v>Aug</c:v>
                </c:pt>
                <c:pt idx="107">
                  <c:v>Dec</c:v>
                </c:pt>
                <c:pt idx="108">
                  <c:v>Dec</c:v>
                </c:pt>
                <c:pt idx="109">
                  <c:v>Aug</c:v>
                </c:pt>
                <c:pt idx="110">
                  <c:v>Dec</c:v>
                </c:pt>
                <c:pt idx="111">
                  <c:v>Aug</c:v>
                </c:pt>
                <c:pt idx="112">
                  <c:v>Jun</c:v>
                </c:pt>
                <c:pt idx="113">
                  <c:v>Jul</c:v>
                </c:pt>
                <c:pt idx="114">
                  <c:v>Jul</c:v>
                </c:pt>
                <c:pt idx="115">
                  <c:v>Dec</c:v>
                </c:pt>
                <c:pt idx="116">
                  <c:v>Aug</c:v>
                </c:pt>
                <c:pt idx="117">
                  <c:v>Jul</c:v>
                </c:pt>
                <c:pt idx="118">
                  <c:v>Sep</c:v>
                </c:pt>
                <c:pt idx="119">
                  <c:v>Dec</c:v>
                </c:pt>
                <c:pt idx="120">
                  <c:v>Aug</c:v>
                </c:pt>
                <c:pt idx="121">
                  <c:v>Jul</c:v>
                </c:pt>
                <c:pt idx="122">
                  <c:v>Jul</c:v>
                </c:pt>
                <c:pt idx="123">
                  <c:v>Jun</c:v>
                </c:pt>
                <c:pt idx="124">
                  <c:v>Aug</c:v>
                </c:pt>
                <c:pt idx="125">
                  <c:v>Aug</c:v>
                </c:pt>
                <c:pt idx="126">
                  <c:v>Nov</c:v>
                </c:pt>
                <c:pt idx="127">
                  <c:v>Jul</c:v>
                </c:pt>
                <c:pt idx="128">
                  <c:v>Aug</c:v>
                </c:pt>
                <c:pt idx="129">
                  <c:v>Sep</c:v>
                </c:pt>
                <c:pt idx="130">
                  <c:v>Oct</c:v>
                </c:pt>
                <c:pt idx="131">
                  <c:v>Sep</c:v>
                </c:pt>
                <c:pt idx="132">
                  <c:v>Dec</c:v>
                </c:pt>
                <c:pt idx="133">
                  <c:v>Jun</c:v>
                </c:pt>
                <c:pt idx="134">
                  <c:v>Jul</c:v>
                </c:pt>
                <c:pt idx="135">
                  <c:v>Jun</c:v>
                </c:pt>
                <c:pt idx="136">
                  <c:v>Dec</c:v>
                </c:pt>
                <c:pt idx="137">
                  <c:v>Dec</c:v>
                </c:pt>
                <c:pt idx="138">
                  <c:v>Nov</c:v>
                </c:pt>
                <c:pt idx="139">
                  <c:v>Jun</c:v>
                </c:pt>
                <c:pt idx="140">
                  <c:v>Nov</c:v>
                </c:pt>
                <c:pt idx="141">
                  <c:v>Jul</c:v>
                </c:pt>
                <c:pt idx="142">
                  <c:v>Jul</c:v>
                </c:pt>
                <c:pt idx="143">
                  <c:v>Nov</c:v>
                </c:pt>
                <c:pt idx="144">
                  <c:v>Jun</c:v>
                </c:pt>
                <c:pt idx="145">
                  <c:v>Dec</c:v>
                </c:pt>
                <c:pt idx="146">
                  <c:v>Aug</c:v>
                </c:pt>
                <c:pt idx="147">
                  <c:v>Sep</c:v>
                </c:pt>
                <c:pt idx="148">
                  <c:v>Jun</c:v>
                </c:pt>
                <c:pt idx="149">
                  <c:v>Oct</c:v>
                </c:pt>
                <c:pt idx="150">
                  <c:v>Aug</c:v>
                </c:pt>
                <c:pt idx="151">
                  <c:v>Jun</c:v>
                </c:pt>
                <c:pt idx="152">
                  <c:v>Sep</c:v>
                </c:pt>
                <c:pt idx="153">
                  <c:v>Nov</c:v>
                </c:pt>
                <c:pt idx="154">
                  <c:v>Jul</c:v>
                </c:pt>
                <c:pt idx="155">
                  <c:v>Sep</c:v>
                </c:pt>
                <c:pt idx="156">
                  <c:v>Jul</c:v>
                </c:pt>
                <c:pt idx="157">
                  <c:v>Aug</c:v>
                </c:pt>
                <c:pt idx="158">
                  <c:v>Sep</c:v>
                </c:pt>
                <c:pt idx="159">
                  <c:v>Oct</c:v>
                </c:pt>
                <c:pt idx="160">
                  <c:v>Oct</c:v>
                </c:pt>
                <c:pt idx="161">
                  <c:v>Jun</c:v>
                </c:pt>
                <c:pt idx="162">
                  <c:v>Nov</c:v>
                </c:pt>
                <c:pt idx="163">
                  <c:v>Oct</c:v>
                </c:pt>
                <c:pt idx="164">
                  <c:v>Sep</c:v>
                </c:pt>
                <c:pt idx="165">
                  <c:v>Aug</c:v>
                </c:pt>
                <c:pt idx="166">
                  <c:v>Oct</c:v>
                </c:pt>
                <c:pt idx="167">
                  <c:v>Nov</c:v>
                </c:pt>
                <c:pt idx="168">
                  <c:v>Nov</c:v>
                </c:pt>
                <c:pt idx="169">
                  <c:v>Oct</c:v>
                </c:pt>
                <c:pt idx="170">
                  <c:v>Sep</c:v>
                </c:pt>
                <c:pt idx="171">
                  <c:v>Oct</c:v>
                </c:pt>
                <c:pt idx="172">
                  <c:v>Jun</c:v>
                </c:pt>
                <c:pt idx="173">
                  <c:v>Dec</c:v>
                </c:pt>
                <c:pt idx="174">
                  <c:v>Nov</c:v>
                </c:pt>
                <c:pt idx="175">
                  <c:v>Sep</c:v>
                </c:pt>
                <c:pt idx="176">
                  <c:v>Aug</c:v>
                </c:pt>
                <c:pt idx="177">
                  <c:v>Aug</c:v>
                </c:pt>
                <c:pt idx="178">
                  <c:v>Oct</c:v>
                </c:pt>
                <c:pt idx="179">
                  <c:v>Jun</c:v>
                </c:pt>
                <c:pt idx="180">
                  <c:v>Jul</c:v>
                </c:pt>
                <c:pt idx="181">
                  <c:v>Jun</c:v>
                </c:pt>
                <c:pt idx="182">
                  <c:v>Dec</c:v>
                </c:pt>
                <c:pt idx="183">
                  <c:v>Jul</c:v>
                </c:pt>
                <c:pt idx="184">
                  <c:v>Dec</c:v>
                </c:pt>
                <c:pt idx="185">
                  <c:v>Jul</c:v>
                </c:pt>
                <c:pt idx="186">
                  <c:v>Jul</c:v>
                </c:pt>
                <c:pt idx="187">
                  <c:v>Oct</c:v>
                </c:pt>
                <c:pt idx="188">
                  <c:v>Aug</c:v>
                </c:pt>
                <c:pt idx="189">
                  <c:v>Nov</c:v>
                </c:pt>
                <c:pt idx="190">
                  <c:v>Dec</c:v>
                </c:pt>
                <c:pt idx="191">
                  <c:v>Jun</c:v>
                </c:pt>
                <c:pt idx="192">
                  <c:v>Oct</c:v>
                </c:pt>
                <c:pt idx="193">
                  <c:v>Jun</c:v>
                </c:pt>
                <c:pt idx="194">
                  <c:v>Dec</c:v>
                </c:pt>
                <c:pt idx="195">
                  <c:v>Sep</c:v>
                </c:pt>
                <c:pt idx="196">
                  <c:v>Dec</c:v>
                </c:pt>
                <c:pt idx="197">
                  <c:v>Oct</c:v>
                </c:pt>
                <c:pt idx="198">
                  <c:v>Dec</c:v>
                </c:pt>
                <c:pt idx="199">
                  <c:v>Aug</c:v>
                </c:pt>
                <c:pt idx="200">
                  <c:v>Jun</c:v>
                </c:pt>
                <c:pt idx="201">
                  <c:v>Nov</c:v>
                </c:pt>
                <c:pt idx="202">
                  <c:v>Aug</c:v>
                </c:pt>
                <c:pt idx="203">
                  <c:v>Jul</c:v>
                </c:pt>
                <c:pt idx="204">
                  <c:v>Sep</c:v>
                </c:pt>
                <c:pt idx="205">
                  <c:v>Nov</c:v>
                </c:pt>
                <c:pt idx="206">
                  <c:v>Jun</c:v>
                </c:pt>
                <c:pt idx="207">
                  <c:v>Oct</c:v>
                </c:pt>
                <c:pt idx="208">
                  <c:v>Jul</c:v>
                </c:pt>
                <c:pt idx="209">
                  <c:v>Dec</c:v>
                </c:pt>
                <c:pt idx="210">
                  <c:v>Dec</c:v>
                </c:pt>
                <c:pt idx="211">
                  <c:v>Nov</c:v>
                </c:pt>
                <c:pt idx="212">
                  <c:v>Aug</c:v>
                </c:pt>
                <c:pt idx="213">
                  <c:v>Aug</c:v>
                </c:pt>
                <c:pt idx="214">
                  <c:v>Oct</c:v>
                </c:pt>
                <c:pt idx="215">
                  <c:v>Sep</c:v>
                </c:pt>
                <c:pt idx="216">
                  <c:v>Dec</c:v>
                </c:pt>
                <c:pt idx="217">
                  <c:v>Nov</c:v>
                </c:pt>
                <c:pt idx="218">
                  <c:v>Sep</c:v>
                </c:pt>
                <c:pt idx="219">
                  <c:v>Sep</c:v>
                </c:pt>
                <c:pt idx="220">
                  <c:v>Jul</c:v>
                </c:pt>
                <c:pt idx="221">
                  <c:v>Dec</c:v>
                </c:pt>
                <c:pt idx="222">
                  <c:v>Dec</c:v>
                </c:pt>
                <c:pt idx="223">
                  <c:v>Jun</c:v>
                </c:pt>
                <c:pt idx="224">
                  <c:v>Aug</c:v>
                </c:pt>
                <c:pt idx="225">
                  <c:v>Jul</c:v>
                </c:pt>
                <c:pt idx="226">
                  <c:v>Aug</c:v>
                </c:pt>
                <c:pt idx="227">
                  <c:v>Aug</c:v>
                </c:pt>
                <c:pt idx="228">
                  <c:v>Oct</c:v>
                </c:pt>
                <c:pt idx="229">
                  <c:v>Jul</c:v>
                </c:pt>
                <c:pt idx="230">
                  <c:v>Oct</c:v>
                </c:pt>
                <c:pt idx="231">
                  <c:v>Sep</c:v>
                </c:pt>
                <c:pt idx="232">
                  <c:v>Dec</c:v>
                </c:pt>
                <c:pt idx="233">
                  <c:v>Jul</c:v>
                </c:pt>
                <c:pt idx="234">
                  <c:v>Jul</c:v>
                </c:pt>
                <c:pt idx="235">
                  <c:v>Oct</c:v>
                </c:pt>
                <c:pt idx="236">
                  <c:v>Nov</c:v>
                </c:pt>
                <c:pt idx="237">
                  <c:v>Jun</c:v>
                </c:pt>
                <c:pt idx="238">
                  <c:v>Sep</c:v>
                </c:pt>
                <c:pt idx="239">
                  <c:v>Oct</c:v>
                </c:pt>
                <c:pt idx="240">
                  <c:v>Oct</c:v>
                </c:pt>
                <c:pt idx="241">
                  <c:v>Oct</c:v>
                </c:pt>
                <c:pt idx="242">
                  <c:v>Oct</c:v>
                </c:pt>
                <c:pt idx="243">
                  <c:v>Oct</c:v>
                </c:pt>
                <c:pt idx="244">
                  <c:v>Jun</c:v>
                </c:pt>
                <c:pt idx="245">
                  <c:v>Jul</c:v>
                </c:pt>
                <c:pt idx="246">
                  <c:v>Jul</c:v>
                </c:pt>
                <c:pt idx="247">
                  <c:v>Aug</c:v>
                </c:pt>
                <c:pt idx="248">
                  <c:v>Nov</c:v>
                </c:pt>
                <c:pt idx="249">
                  <c:v>Dec</c:v>
                </c:pt>
                <c:pt idx="250">
                  <c:v>Jul</c:v>
                </c:pt>
                <c:pt idx="251">
                  <c:v>Sep</c:v>
                </c:pt>
                <c:pt idx="252">
                  <c:v>Dec</c:v>
                </c:pt>
                <c:pt idx="253">
                  <c:v>Aug</c:v>
                </c:pt>
                <c:pt idx="254">
                  <c:v>Oct</c:v>
                </c:pt>
                <c:pt idx="255">
                  <c:v>Dec</c:v>
                </c:pt>
                <c:pt idx="256">
                  <c:v>Sep</c:v>
                </c:pt>
                <c:pt idx="257">
                  <c:v>Nov</c:v>
                </c:pt>
                <c:pt idx="258">
                  <c:v>Nov</c:v>
                </c:pt>
                <c:pt idx="259">
                  <c:v>Sep</c:v>
                </c:pt>
                <c:pt idx="260">
                  <c:v>Jul</c:v>
                </c:pt>
                <c:pt idx="261">
                  <c:v>Aug</c:v>
                </c:pt>
                <c:pt idx="262">
                  <c:v>Jun</c:v>
                </c:pt>
                <c:pt idx="263">
                  <c:v>Dec</c:v>
                </c:pt>
                <c:pt idx="264">
                  <c:v>Sep</c:v>
                </c:pt>
                <c:pt idx="265">
                  <c:v>Nov</c:v>
                </c:pt>
                <c:pt idx="266">
                  <c:v>Oct</c:v>
                </c:pt>
                <c:pt idx="267">
                  <c:v>Jul</c:v>
                </c:pt>
                <c:pt idx="268">
                  <c:v>Oct</c:v>
                </c:pt>
                <c:pt idx="269">
                  <c:v>Jul</c:v>
                </c:pt>
                <c:pt idx="270">
                  <c:v>Jul</c:v>
                </c:pt>
                <c:pt idx="271">
                  <c:v>Jul</c:v>
                </c:pt>
                <c:pt idx="272">
                  <c:v>Jul</c:v>
                </c:pt>
                <c:pt idx="273">
                  <c:v>Aug</c:v>
                </c:pt>
                <c:pt idx="274">
                  <c:v>Nov</c:v>
                </c:pt>
                <c:pt idx="275">
                  <c:v>Dec</c:v>
                </c:pt>
                <c:pt idx="276">
                  <c:v>Dec</c:v>
                </c:pt>
                <c:pt idx="277">
                  <c:v>Nov</c:v>
                </c:pt>
                <c:pt idx="278">
                  <c:v>Dec</c:v>
                </c:pt>
                <c:pt idx="279">
                  <c:v>Jul</c:v>
                </c:pt>
                <c:pt idx="280">
                  <c:v>Sep</c:v>
                </c:pt>
                <c:pt idx="281">
                  <c:v>Nov</c:v>
                </c:pt>
                <c:pt idx="282">
                  <c:v>Jul</c:v>
                </c:pt>
                <c:pt idx="283">
                  <c:v>Oct</c:v>
                </c:pt>
                <c:pt idx="284">
                  <c:v>Sep</c:v>
                </c:pt>
                <c:pt idx="285">
                  <c:v>Sep</c:v>
                </c:pt>
                <c:pt idx="286">
                  <c:v>Aug</c:v>
                </c:pt>
                <c:pt idx="287">
                  <c:v>Oct</c:v>
                </c:pt>
                <c:pt idx="288">
                  <c:v>Dec</c:v>
                </c:pt>
                <c:pt idx="289">
                  <c:v>Dec</c:v>
                </c:pt>
                <c:pt idx="290">
                  <c:v>Sep</c:v>
                </c:pt>
                <c:pt idx="291">
                  <c:v>Sep</c:v>
                </c:pt>
                <c:pt idx="292">
                  <c:v>Nov</c:v>
                </c:pt>
                <c:pt idx="293">
                  <c:v>Sep</c:v>
                </c:pt>
                <c:pt idx="294">
                  <c:v>Sep</c:v>
                </c:pt>
                <c:pt idx="295">
                  <c:v>Sep</c:v>
                </c:pt>
                <c:pt idx="296">
                  <c:v>Sep</c:v>
                </c:pt>
                <c:pt idx="297">
                  <c:v>Oct</c:v>
                </c:pt>
                <c:pt idx="298">
                  <c:v>Dec</c:v>
                </c:pt>
                <c:pt idx="299">
                  <c:v>Oct</c:v>
                </c:pt>
                <c:pt idx="300">
                  <c:v>Oct</c:v>
                </c:pt>
                <c:pt idx="301">
                  <c:v>Sep</c:v>
                </c:pt>
                <c:pt idx="302">
                  <c:v>Jul</c:v>
                </c:pt>
                <c:pt idx="303">
                  <c:v>Jul</c:v>
                </c:pt>
                <c:pt idx="304">
                  <c:v>Nov</c:v>
                </c:pt>
                <c:pt idx="305">
                  <c:v>Sep</c:v>
                </c:pt>
                <c:pt idx="306">
                  <c:v>Sep</c:v>
                </c:pt>
                <c:pt idx="307">
                  <c:v>Dec</c:v>
                </c:pt>
                <c:pt idx="308">
                  <c:v>Sep</c:v>
                </c:pt>
                <c:pt idx="309">
                  <c:v>Nov</c:v>
                </c:pt>
                <c:pt idx="310">
                  <c:v>Aug</c:v>
                </c:pt>
                <c:pt idx="311">
                  <c:v>Sep</c:v>
                </c:pt>
                <c:pt idx="312">
                  <c:v>Oct</c:v>
                </c:pt>
                <c:pt idx="313">
                  <c:v>Sep</c:v>
                </c:pt>
                <c:pt idx="314">
                  <c:v>Jul</c:v>
                </c:pt>
                <c:pt idx="315">
                  <c:v>Jun</c:v>
                </c:pt>
                <c:pt idx="316">
                  <c:v>Jul</c:v>
                </c:pt>
                <c:pt idx="317">
                  <c:v>Sep</c:v>
                </c:pt>
                <c:pt idx="318">
                  <c:v>Sep</c:v>
                </c:pt>
                <c:pt idx="319">
                  <c:v>Aug</c:v>
                </c:pt>
                <c:pt idx="320">
                  <c:v>Dec</c:v>
                </c:pt>
                <c:pt idx="321">
                  <c:v>Sep</c:v>
                </c:pt>
                <c:pt idx="322">
                  <c:v>Jun</c:v>
                </c:pt>
                <c:pt idx="323">
                  <c:v>Aug</c:v>
                </c:pt>
                <c:pt idx="324">
                  <c:v>Oct</c:v>
                </c:pt>
                <c:pt idx="325">
                  <c:v>Jun</c:v>
                </c:pt>
                <c:pt idx="326">
                  <c:v>Dec</c:v>
                </c:pt>
                <c:pt idx="327">
                  <c:v>Aug</c:v>
                </c:pt>
                <c:pt idx="328">
                  <c:v>Dec</c:v>
                </c:pt>
                <c:pt idx="329">
                  <c:v>Oct</c:v>
                </c:pt>
                <c:pt idx="330">
                  <c:v>Aug</c:v>
                </c:pt>
                <c:pt idx="331">
                  <c:v>Jun</c:v>
                </c:pt>
                <c:pt idx="332">
                  <c:v>Aug</c:v>
                </c:pt>
                <c:pt idx="333">
                  <c:v>Jul</c:v>
                </c:pt>
                <c:pt idx="334">
                  <c:v>Nov</c:v>
                </c:pt>
                <c:pt idx="335">
                  <c:v>Oct</c:v>
                </c:pt>
                <c:pt idx="336">
                  <c:v>Jul</c:v>
                </c:pt>
                <c:pt idx="337">
                  <c:v>Nov</c:v>
                </c:pt>
                <c:pt idx="338">
                  <c:v>Jun</c:v>
                </c:pt>
                <c:pt idx="339">
                  <c:v>Jul</c:v>
                </c:pt>
                <c:pt idx="340">
                  <c:v>Jul</c:v>
                </c:pt>
                <c:pt idx="341">
                  <c:v>Nov</c:v>
                </c:pt>
                <c:pt idx="342">
                  <c:v>Dec</c:v>
                </c:pt>
                <c:pt idx="343">
                  <c:v>Nov</c:v>
                </c:pt>
                <c:pt idx="344">
                  <c:v>Jul</c:v>
                </c:pt>
                <c:pt idx="345">
                  <c:v>Jul</c:v>
                </c:pt>
                <c:pt idx="346">
                  <c:v>Sep</c:v>
                </c:pt>
                <c:pt idx="347">
                  <c:v>Dec</c:v>
                </c:pt>
                <c:pt idx="348">
                  <c:v>Jul</c:v>
                </c:pt>
                <c:pt idx="349">
                  <c:v>Aug</c:v>
                </c:pt>
                <c:pt idx="350">
                  <c:v>Dec</c:v>
                </c:pt>
                <c:pt idx="351">
                  <c:v>Sep</c:v>
                </c:pt>
                <c:pt idx="352">
                  <c:v>Dec</c:v>
                </c:pt>
                <c:pt idx="353">
                  <c:v>Sep</c:v>
                </c:pt>
                <c:pt idx="354">
                  <c:v>Dec</c:v>
                </c:pt>
                <c:pt idx="355">
                  <c:v>Dec</c:v>
                </c:pt>
                <c:pt idx="356">
                  <c:v>Nov</c:v>
                </c:pt>
                <c:pt idx="357">
                  <c:v>Sep</c:v>
                </c:pt>
                <c:pt idx="358">
                  <c:v>Nov</c:v>
                </c:pt>
                <c:pt idx="359">
                  <c:v>Nov</c:v>
                </c:pt>
                <c:pt idx="360">
                  <c:v>Dec</c:v>
                </c:pt>
                <c:pt idx="361">
                  <c:v>Jul</c:v>
                </c:pt>
                <c:pt idx="362">
                  <c:v>Jun</c:v>
                </c:pt>
                <c:pt idx="363">
                  <c:v>Nov</c:v>
                </c:pt>
                <c:pt idx="364">
                  <c:v>Dec</c:v>
                </c:pt>
                <c:pt idx="365">
                  <c:v>Jul</c:v>
                </c:pt>
                <c:pt idx="366">
                  <c:v>Dec</c:v>
                </c:pt>
                <c:pt idx="367">
                  <c:v>Jul</c:v>
                </c:pt>
                <c:pt idx="368">
                  <c:v>Oct</c:v>
                </c:pt>
                <c:pt idx="369">
                  <c:v>Sep</c:v>
                </c:pt>
                <c:pt idx="370">
                  <c:v>Jun</c:v>
                </c:pt>
                <c:pt idx="371">
                  <c:v>Nov</c:v>
                </c:pt>
                <c:pt idx="372">
                  <c:v>Jul</c:v>
                </c:pt>
                <c:pt idx="373">
                  <c:v>Oct</c:v>
                </c:pt>
                <c:pt idx="374">
                  <c:v>Oct</c:v>
                </c:pt>
                <c:pt idx="375">
                  <c:v>Dec</c:v>
                </c:pt>
                <c:pt idx="376">
                  <c:v>Sep</c:v>
                </c:pt>
                <c:pt idx="377">
                  <c:v>Oct</c:v>
                </c:pt>
                <c:pt idx="378">
                  <c:v>Jun</c:v>
                </c:pt>
                <c:pt idx="379">
                  <c:v>Dec</c:v>
                </c:pt>
                <c:pt idx="380">
                  <c:v>Dec</c:v>
                </c:pt>
                <c:pt idx="381">
                  <c:v>Oct</c:v>
                </c:pt>
                <c:pt idx="382">
                  <c:v>Dec</c:v>
                </c:pt>
                <c:pt idx="383">
                  <c:v>Jul</c:v>
                </c:pt>
                <c:pt idx="384">
                  <c:v>Jun</c:v>
                </c:pt>
                <c:pt idx="385">
                  <c:v>Jul</c:v>
                </c:pt>
                <c:pt idx="386">
                  <c:v>Nov</c:v>
                </c:pt>
                <c:pt idx="387">
                  <c:v>Jun</c:v>
                </c:pt>
                <c:pt idx="388">
                  <c:v>Dec</c:v>
                </c:pt>
                <c:pt idx="389">
                  <c:v>Aug</c:v>
                </c:pt>
                <c:pt idx="390">
                  <c:v>Jul</c:v>
                </c:pt>
                <c:pt idx="391">
                  <c:v>Sep</c:v>
                </c:pt>
                <c:pt idx="392">
                  <c:v>Aug</c:v>
                </c:pt>
                <c:pt idx="393">
                  <c:v>Sep</c:v>
                </c:pt>
                <c:pt idx="394">
                  <c:v>Dec</c:v>
                </c:pt>
                <c:pt idx="395">
                  <c:v>Jun</c:v>
                </c:pt>
                <c:pt idx="396">
                  <c:v>Jul</c:v>
                </c:pt>
                <c:pt idx="397">
                  <c:v>Oct</c:v>
                </c:pt>
                <c:pt idx="398">
                  <c:v>Jul</c:v>
                </c:pt>
                <c:pt idx="399">
                  <c:v>Dec</c:v>
                </c:pt>
                <c:pt idx="400">
                  <c:v>Jun</c:v>
                </c:pt>
                <c:pt idx="401">
                  <c:v>Dec</c:v>
                </c:pt>
                <c:pt idx="402">
                  <c:v>Aug</c:v>
                </c:pt>
                <c:pt idx="403">
                  <c:v>Jul</c:v>
                </c:pt>
                <c:pt idx="404">
                  <c:v>Aug</c:v>
                </c:pt>
                <c:pt idx="405">
                  <c:v>Dec</c:v>
                </c:pt>
                <c:pt idx="406">
                  <c:v>Aug</c:v>
                </c:pt>
                <c:pt idx="407">
                  <c:v>Sep</c:v>
                </c:pt>
                <c:pt idx="408">
                  <c:v>Dec</c:v>
                </c:pt>
                <c:pt idx="409">
                  <c:v>Nov</c:v>
                </c:pt>
                <c:pt idx="410">
                  <c:v>Jun</c:v>
                </c:pt>
                <c:pt idx="411">
                  <c:v>Dec</c:v>
                </c:pt>
                <c:pt idx="412">
                  <c:v>Nov</c:v>
                </c:pt>
                <c:pt idx="413">
                  <c:v>Jun</c:v>
                </c:pt>
                <c:pt idx="414">
                  <c:v>Jul</c:v>
                </c:pt>
                <c:pt idx="415">
                  <c:v>Nov</c:v>
                </c:pt>
                <c:pt idx="416">
                  <c:v>Jun</c:v>
                </c:pt>
                <c:pt idx="417">
                  <c:v>Sep</c:v>
                </c:pt>
                <c:pt idx="418">
                  <c:v>Oct</c:v>
                </c:pt>
                <c:pt idx="419">
                  <c:v>Aug</c:v>
                </c:pt>
                <c:pt idx="420">
                  <c:v>Jun</c:v>
                </c:pt>
                <c:pt idx="421">
                  <c:v>Oct</c:v>
                </c:pt>
                <c:pt idx="422">
                  <c:v>Jun</c:v>
                </c:pt>
                <c:pt idx="423">
                  <c:v>Sep</c:v>
                </c:pt>
                <c:pt idx="424">
                  <c:v>Oct</c:v>
                </c:pt>
                <c:pt idx="425">
                  <c:v>Jul</c:v>
                </c:pt>
                <c:pt idx="426">
                  <c:v>Nov</c:v>
                </c:pt>
                <c:pt idx="427">
                  <c:v>Oct</c:v>
                </c:pt>
                <c:pt idx="428">
                  <c:v>Aug</c:v>
                </c:pt>
                <c:pt idx="429">
                  <c:v>Dec</c:v>
                </c:pt>
                <c:pt idx="430">
                  <c:v>Sep</c:v>
                </c:pt>
                <c:pt idx="431">
                  <c:v>Jun</c:v>
                </c:pt>
                <c:pt idx="432">
                  <c:v>Dec</c:v>
                </c:pt>
                <c:pt idx="433">
                  <c:v>Jul</c:v>
                </c:pt>
                <c:pt idx="434">
                  <c:v>Aug</c:v>
                </c:pt>
                <c:pt idx="435">
                  <c:v>Jun</c:v>
                </c:pt>
                <c:pt idx="436">
                  <c:v>Jun</c:v>
                </c:pt>
                <c:pt idx="437">
                  <c:v>Aug</c:v>
                </c:pt>
                <c:pt idx="438">
                  <c:v>Nov</c:v>
                </c:pt>
                <c:pt idx="439">
                  <c:v>Oct</c:v>
                </c:pt>
                <c:pt idx="440">
                  <c:v>Oct</c:v>
                </c:pt>
                <c:pt idx="441">
                  <c:v>Nov</c:v>
                </c:pt>
                <c:pt idx="442">
                  <c:v>Aug</c:v>
                </c:pt>
                <c:pt idx="443">
                  <c:v>Dec</c:v>
                </c:pt>
                <c:pt idx="444">
                  <c:v>Sep</c:v>
                </c:pt>
                <c:pt idx="445">
                  <c:v>Nov</c:v>
                </c:pt>
                <c:pt idx="446">
                  <c:v>Jul</c:v>
                </c:pt>
                <c:pt idx="447">
                  <c:v>Nov</c:v>
                </c:pt>
                <c:pt idx="448">
                  <c:v>Dec</c:v>
                </c:pt>
                <c:pt idx="449">
                  <c:v>Aug</c:v>
                </c:pt>
                <c:pt idx="450">
                  <c:v>Aug</c:v>
                </c:pt>
                <c:pt idx="451">
                  <c:v>Dec</c:v>
                </c:pt>
                <c:pt idx="452">
                  <c:v>Jun</c:v>
                </c:pt>
                <c:pt idx="453">
                  <c:v>Aug</c:v>
                </c:pt>
                <c:pt idx="454">
                  <c:v>Sep</c:v>
                </c:pt>
                <c:pt idx="455">
                  <c:v>Aug</c:v>
                </c:pt>
                <c:pt idx="456">
                  <c:v>Oct</c:v>
                </c:pt>
                <c:pt idx="457">
                  <c:v>Dec</c:v>
                </c:pt>
                <c:pt idx="458">
                  <c:v>Sep</c:v>
                </c:pt>
                <c:pt idx="459">
                  <c:v>Aug</c:v>
                </c:pt>
                <c:pt idx="460">
                  <c:v>Aug</c:v>
                </c:pt>
                <c:pt idx="461">
                  <c:v>Sep</c:v>
                </c:pt>
                <c:pt idx="462">
                  <c:v>Sep</c:v>
                </c:pt>
                <c:pt idx="463">
                  <c:v>Jul</c:v>
                </c:pt>
                <c:pt idx="464">
                  <c:v>Nov</c:v>
                </c:pt>
                <c:pt idx="465">
                  <c:v>Dec</c:v>
                </c:pt>
                <c:pt idx="466">
                  <c:v>Jun</c:v>
                </c:pt>
                <c:pt idx="467">
                  <c:v>Nov</c:v>
                </c:pt>
                <c:pt idx="468">
                  <c:v>Sep</c:v>
                </c:pt>
                <c:pt idx="469">
                  <c:v>Aug</c:v>
                </c:pt>
                <c:pt idx="470">
                  <c:v>Dec</c:v>
                </c:pt>
                <c:pt idx="471">
                  <c:v>Sep</c:v>
                </c:pt>
                <c:pt idx="472">
                  <c:v>Oct</c:v>
                </c:pt>
                <c:pt idx="473">
                  <c:v>Aug</c:v>
                </c:pt>
                <c:pt idx="474">
                  <c:v>Nov</c:v>
                </c:pt>
                <c:pt idx="475">
                  <c:v>Jul</c:v>
                </c:pt>
                <c:pt idx="476">
                  <c:v>Nov</c:v>
                </c:pt>
                <c:pt idx="477">
                  <c:v>Dec</c:v>
                </c:pt>
                <c:pt idx="478">
                  <c:v>Sep</c:v>
                </c:pt>
                <c:pt idx="479">
                  <c:v>Aug</c:v>
                </c:pt>
                <c:pt idx="480">
                  <c:v>Sep</c:v>
                </c:pt>
                <c:pt idx="481">
                  <c:v>Aug</c:v>
                </c:pt>
                <c:pt idx="482">
                  <c:v>Dec</c:v>
                </c:pt>
                <c:pt idx="483">
                  <c:v>Jul</c:v>
                </c:pt>
                <c:pt idx="484">
                  <c:v>Oct</c:v>
                </c:pt>
                <c:pt idx="485">
                  <c:v>Oct</c:v>
                </c:pt>
                <c:pt idx="486">
                  <c:v>Jul</c:v>
                </c:pt>
                <c:pt idx="487">
                  <c:v>Jul</c:v>
                </c:pt>
                <c:pt idx="488">
                  <c:v>Sep</c:v>
                </c:pt>
                <c:pt idx="489">
                  <c:v>Sep</c:v>
                </c:pt>
                <c:pt idx="490">
                  <c:v>Aug</c:v>
                </c:pt>
                <c:pt idx="491">
                  <c:v>Oct</c:v>
                </c:pt>
                <c:pt idx="492">
                  <c:v>Jun</c:v>
                </c:pt>
                <c:pt idx="493">
                  <c:v>Jul</c:v>
                </c:pt>
                <c:pt idx="494">
                  <c:v>Oct</c:v>
                </c:pt>
                <c:pt idx="495">
                  <c:v>Jul</c:v>
                </c:pt>
                <c:pt idx="496">
                  <c:v>Aug</c:v>
                </c:pt>
                <c:pt idx="497">
                  <c:v>Oct</c:v>
                </c:pt>
                <c:pt idx="498">
                  <c:v>Oct</c:v>
                </c:pt>
                <c:pt idx="499">
                  <c:v>Oct</c:v>
                </c:pt>
                <c:pt idx="500">
                  <c:v>Jun</c:v>
                </c:pt>
                <c:pt idx="501">
                  <c:v>Aug</c:v>
                </c:pt>
                <c:pt idx="502">
                  <c:v>Aug</c:v>
                </c:pt>
                <c:pt idx="503">
                  <c:v>Sep</c:v>
                </c:pt>
                <c:pt idx="504">
                  <c:v>Jul</c:v>
                </c:pt>
                <c:pt idx="505">
                  <c:v>Sep</c:v>
                </c:pt>
                <c:pt idx="506">
                  <c:v>Aug</c:v>
                </c:pt>
                <c:pt idx="507">
                  <c:v>Nov</c:v>
                </c:pt>
                <c:pt idx="508">
                  <c:v>Nov</c:v>
                </c:pt>
                <c:pt idx="509">
                  <c:v>Dec</c:v>
                </c:pt>
                <c:pt idx="510">
                  <c:v>Sep</c:v>
                </c:pt>
                <c:pt idx="511">
                  <c:v>Jun</c:v>
                </c:pt>
                <c:pt idx="512">
                  <c:v>Aug</c:v>
                </c:pt>
                <c:pt idx="513">
                  <c:v>Nov</c:v>
                </c:pt>
                <c:pt idx="514">
                  <c:v>Jul</c:v>
                </c:pt>
                <c:pt idx="515">
                  <c:v>Dec</c:v>
                </c:pt>
                <c:pt idx="516">
                  <c:v>Sep</c:v>
                </c:pt>
                <c:pt idx="517">
                  <c:v>Jul</c:v>
                </c:pt>
                <c:pt idx="518">
                  <c:v>Sep</c:v>
                </c:pt>
                <c:pt idx="519">
                  <c:v>Jun</c:v>
                </c:pt>
                <c:pt idx="520">
                  <c:v>Dec</c:v>
                </c:pt>
                <c:pt idx="521">
                  <c:v>Oct</c:v>
                </c:pt>
                <c:pt idx="522">
                  <c:v>Nov</c:v>
                </c:pt>
                <c:pt idx="523">
                  <c:v>Aug</c:v>
                </c:pt>
                <c:pt idx="524">
                  <c:v>Oct</c:v>
                </c:pt>
                <c:pt idx="525">
                  <c:v>Aug</c:v>
                </c:pt>
                <c:pt idx="526">
                  <c:v>Sep</c:v>
                </c:pt>
                <c:pt idx="527">
                  <c:v>Dec</c:v>
                </c:pt>
                <c:pt idx="528">
                  <c:v>Jul</c:v>
                </c:pt>
                <c:pt idx="529">
                  <c:v>Dec</c:v>
                </c:pt>
                <c:pt idx="530">
                  <c:v>Oct</c:v>
                </c:pt>
                <c:pt idx="531">
                  <c:v>Nov</c:v>
                </c:pt>
                <c:pt idx="532">
                  <c:v>Nov</c:v>
                </c:pt>
                <c:pt idx="533">
                  <c:v>Dec</c:v>
                </c:pt>
                <c:pt idx="534">
                  <c:v>Aug</c:v>
                </c:pt>
                <c:pt idx="535">
                  <c:v>Oct</c:v>
                </c:pt>
                <c:pt idx="536">
                  <c:v>Sep</c:v>
                </c:pt>
                <c:pt idx="537">
                  <c:v>Aug</c:v>
                </c:pt>
                <c:pt idx="538">
                  <c:v>Sep</c:v>
                </c:pt>
                <c:pt idx="539">
                  <c:v>Dec</c:v>
                </c:pt>
                <c:pt idx="540">
                  <c:v>Jul</c:v>
                </c:pt>
                <c:pt idx="541">
                  <c:v>Dec</c:v>
                </c:pt>
                <c:pt idx="542">
                  <c:v>Aug</c:v>
                </c:pt>
                <c:pt idx="543">
                  <c:v>Sep</c:v>
                </c:pt>
                <c:pt idx="544">
                  <c:v>Jun</c:v>
                </c:pt>
                <c:pt idx="545">
                  <c:v>Jul</c:v>
                </c:pt>
                <c:pt idx="546">
                  <c:v>Jul</c:v>
                </c:pt>
                <c:pt idx="547">
                  <c:v>Oct</c:v>
                </c:pt>
                <c:pt idx="548">
                  <c:v>Oct</c:v>
                </c:pt>
                <c:pt idx="549">
                  <c:v>Jun</c:v>
                </c:pt>
                <c:pt idx="550">
                  <c:v>Sep</c:v>
                </c:pt>
                <c:pt idx="551">
                  <c:v>Oct</c:v>
                </c:pt>
                <c:pt idx="552">
                  <c:v>Dec</c:v>
                </c:pt>
                <c:pt idx="553">
                  <c:v>Nov</c:v>
                </c:pt>
                <c:pt idx="554">
                  <c:v>Aug</c:v>
                </c:pt>
                <c:pt idx="555">
                  <c:v>Dec</c:v>
                </c:pt>
                <c:pt idx="556">
                  <c:v>Dec</c:v>
                </c:pt>
                <c:pt idx="557">
                  <c:v>Oct</c:v>
                </c:pt>
                <c:pt idx="558">
                  <c:v>Jun</c:v>
                </c:pt>
                <c:pt idx="559">
                  <c:v>Jul</c:v>
                </c:pt>
                <c:pt idx="560">
                  <c:v>Jul</c:v>
                </c:pt>
                <c:pt idx="561">
                  <c:v>Oct</c:v>
                </c:pt>
                <c:pt idx="562">
                  <c:v>Jul</c:v>
                </c:pt>
                <c:pt idx="563">
                  <c:v>Aug</c:v>
                </c:pt>
                <c:pt idx="564">
                  <c:v>Nov</c:v>
                </c:pt>
                <c:pt idx="565">
                  <c:v>Jul</c:v>
                </c:pt>
                <c:pt idx="566">
                  <c:v>Jun</c:v>
                </c:pt>
                <c:pt idx="567">
                  <c:v>Dec</c:v>
                </c:pt>
                <c:pt idx="568">
                  <c:v>Jun</c:v>
                </c:pt>
                <c:pt idx="569">
                  <c:v>Nov</c:v>
                </c:pt>
                <c:pt idx="570">
                  <c:v>Oct</c:v>
                </c:pt>
                <c:pt idx="571">
                  <c:v>Nov</c:v>
                </c:pt>
                <c:pt idx="572">
                  <c:v>Jul</c:v>
                </c:pt>
                <c:pt idx="573">
                  <c:v>Aug</c:v>
                </c:pt>
                <c:pt idx="574">
                  <c:v>Oct</c:v>
                </c:pt>
                <c:pt idx="575">
                  <c:v>Aug</c:v>
                </c:pt>
                <c:pt idx="576">
                  <c:v>Jun</c:v>
                </c:pt>
                <c:pt idx="577">
                  <c:v>Sep</c:v>
                </c:pt>
                <c:pt idx="578">
                  <c:v>Jun</c:v>
                </c:pt>
                <c:pt idx="579">
                  <c:v>Jun</c:v>
                </c:pt>
                <c:pt idx="580">
                  <c:v>Dec</c:v>
                </c:pt>
                <c:pt idx="581">
                  <c:v>Jun</c:v>
                </c:pt>
                <c:pt idx="582">
                  <c:v>Aug</c:v>
                </c:pt>
                <c:pt idx="583">
                  <c:v>Jul</c:v>
                </c:pt>
                <c:pt idx="584">
                  <c:v>Aug</c:v>
                </c:pt>
                <c:pt idx="585">
                  <c:v>Oct</c:v>
                </c:pt>
                <c:pt idx="586">
                  <c:v>Sep</c:v>
                </c:pt>
                <c:pt idx="587">
                  <c:v>Aug</c:v>
                </c:pt>
                <c:pt idx="588">
                  <c:v>Oct</c:v>
                </c:pt>
                <c:pt idx="589">
                  <c:v>Jul</c:v>
                </c:pt>
                <c:pt idx="590">
                  <c:v>Sep</c:v>
                </c:pt>
                <c:pt idx="591">
                  <c:v>Aug</c:v>
                </c:pt>
                <c:pt idx="592">
                  <c:v>Nov</c:v>
                </c:pt>
                <c:pt idx="593">
                  <c:v>Sep</c:v>
                </c:pt>
                <c:pt idx="594">
                  <c:v>Jul</c:v>
                </c:pt>
                <c:pt idx="595">
                  <c:v>Jul</c:v>
                </c:pt>
                <c:pt idx="596">
                  <c:v>Jun</c:v>
                </c:pt>
                <c:pt idx="597">
                  <c:v>Jun</c:v>
                </c:pt>
                <c:pt idx="598">
                  <c:v>Dec</c:v>
                </c:pt>
                <c:pt idx="599">
                  <c:v>Oct</c:v>
                </c:pt>
                <c:pt idx="600">
                  <c:v>Dec</c:v>
                </c:pt>
                <c:pt idx="601">
                  <c:v>Sep</c:v>
                </c:pt>
                <c:pt idx="602">
                  <c:v>Dec</c:v>
                </c:pt>
                <c:pt idx="603">
                  <c:v>Aug</c:v>
                </c:pt>
                <c:pt idx="604">
                  <c:v>Aug</c:v>
                </c:pt>
                <c:pt idx="605">
                  <c:v>Jul</c:v>
                </c:pt>
                <c:pt idx="606">
                  <c:v>Sep</c:v>
                </c:pt>
                <c:pt idx="607">
                  <c:v>Aug</c:v>
                </c:pt>
                <c:pt idx="608">
                  <c:v>Aug</c:v>
                </c:pt>
                <c:pt idx="609">
                  <c:v>Sep</c:v>
                </c:pt>
                <c:pt idx="610">
                  <c:v>Jul</c:v>
                </c:pt>
                <c:pt idx="611">
                  <c:v>Dec</c:v>
                </c:pt>
                <c:pt idx="612">
                  <c:v>Oct</c:v>
                </c:pt>
                <c:pt idx="613">
                  <c:v>Aug</c:v>
                </c:pt>
                <c:pt idx="614">
                  <c:v>Aug</c:v>
                </c:pt>
                <c:pt idx="615">
                  <c:v>Jun</c:v>
                </c:pt>
                <c:pt idx="616">
                  <c:v>Oct</c:v>
                </c:pt>
                <c:pt idx="617">
                  <c:v>Sep</c:v>
                </c:pt>
                <c:pt idx="618">
                  <c:v>Dec</c:v>
                </c:pt>
                <c:pt idx="619">
                  <c:v>Sep</c:v>
                </c:pt>
                <c:pt idx="620">
                  <c:v>Jul</c:v>
                </c:pt>
                <c:pt idx="621">
                  <c:v>Oct</c:v>
                </c:pt>
                <c:pt idx="622">
                  <c:v>Dec</c:v>
                </c:pt>
                <c:pt idx="623">
                  <c:v>Nov</c:v>
                </c:pt>
                <c:pt idx="624">
                  <c:v>Jun</c:v>
                </c:pt>
                <c:pt idx="625">
                  <c:v>Oct</c:v>
                </c:pt>
                <c:pt idx="626">
                  <c:v>Aug</c:v>
                </c:pt>
                <c:pt idx="627">
                  <c:v>Sep</c:v>
                </c:pt>
                <c:pt idx="628">
                  <c:v>Jun</c:v>
                </c:pt>
                <c:pt idx="629">
                  <c:v>Dec</c:v>
                </c:pt>
                <c:pt idx="630">
                  <c:v>Jun</c:v>
                </c:pt>
                <c:pt idx="631">
                  <c:v>Oct</c:v>
                </c:pt>
                <c:pt idx="632">
                  <c:v>Jul</c:v>
                </c:pt>
                <c:pt idx="633">
                  <c:v>Oct</c:v>
                </c:pt>
                <c:pt idx="634">
                  <c:v>Jun</c:v>
                </c:pt>
                <c:pt idx="635">
                  <c:v>Jul</c:v>
                </c:pt>
                <c:pt idx="636">
                  <c:v>Jul</c:v>
                </c:pt>
                <c:pt idx="637">
                  <c:v>Oct</c:v>
                </c:pt>
                <c:pt idx="638">
                  <c:v>Sep</c:v>
                </c:pt>
                <c:pt idx="639">
                  <c:v>Sep</c:v>
                </c:pt>
                <c:pt idx="640">
                  <c:v>Jul</c:v>
                </c:pt>
                <c:pt idx="641">
                  <c:v>Dec</c:v>
                </c:pt>
                <c:pt idx="642">
                  <c:v>Jul</c:v>
                </c:pt>
                <c:pt idx="643">
                  <c:v>Dec</c:v>
                </c:pt>
                <c:pt idx="644">
                  <c:v>Sep</c:v>
                </c:pt>
                <c:pt idx="645">
                  <c:v>Jul</c:v>
                </c:pt>
                <c:pt idx="646">
                  <c:v>Nov</c:v>
                </c:pt>
                <c:pt idx="647">
                  <c:v>Jun</c:v>
                </c:pt>
                <c:pt idx="648">
                  <c:v>Dec</c:v>
                </c:pt>
                <c:pt idx="649">
                  <c:v>Jun</c:v>
                </c:pt>
                <c:pt idx="650">
                  <c:v>Oct</c:v>
                </c:pt>
                <c:pt idx="651">
                  <c:v>Nov</c:v>
                </c:pt>
                <c:pt idx="652">
                  <c:v>Sep</c:v>
                </c:pt>
                <c:pt idx="653">
                  <c:v>Nov</c:v>
                </c:pt>
                <c:pt idx="654">
                  <c:v>Oct</c:v>
                </c:pt>
                <c:pt idx="655">
                  <c:v>Jun</c:v>
                </c:pt>
                <c:pt idx="656">
                  <c:v>Aug</c:v>
                </c:pt>
                <c:pt idx="657">
                  <c:v>Sep</c:v>
                </c:pt>
                <c:pt idx="658">
                  <c:v>Nov</c:v>
                </c:pt>
                <c:pt idx="659">
                  <c:v>Aug</c:v>
                </c:pt>
                <c:pt idx="660">
                  <c:v>Aug</c:v>
                </c:pt>
                <c:pt idx="661">
                  <c:v>Jul</c:v>
                </c:pt>
                <c:pt idx="662">
                  <c:v>Nov</c:v>
                </c:pt>
                <c:pt idx="663">
                  <c:v>Nov</c:v>
                </c:pt>
                <c:pt idx="664">
                  <c:v>Jul</c:v>
                </c:pt>
                <c:pt idx="665">
                  <c:v>Oct</c:v>
                </c:pt>
                <c:pt idx="666">
                  <c:v>Nov</c:v>
                </c:pt>
                <c:pt idx="667">
                  <c:v>Jun</c:v>
                </c:pt>
                <c:pt idx="668">
                  <c:v>Oct</c:v>
                </c:pt>
                <c:pt idx="669">
                  <c:v>Dec</c:v>
                </c:pt>
                <c:pt idx="670">
                  <c:v>Jul</c:v>
                </c:pt>
                <c:pt idx="671">
                  <c:v>Jul</c:v>
                </c:pt>
                <c:pt idx="672">
                  <c:v>Sep</c:v>
                </c:pt>
                <c:pt idx="673">
                  <c:v>Sep</c:v>
                </c:pt>
                <c:pt idx="674">
                  <c:v>Jul</c:v>
                </c:pt>
                <c:pt idx="675">
                  <c:v>Oct</c:v>
                </c:pt>
                <c:pt idx="676">
                  <c:v>Nov</c:v>
                </c:pt>
                <c:pt idx="677">
                  <c:v>Sep</c:v>
                </c:pt>
                <c:pt idx="678">
                  <c:v>Aug</c:v>
                </c:pt>
                <c:pt idx="679">
                  <c:v>Nov</c:v>
                </c:pt>
                <c:pt idx="680">
                  <c:v>Jul</c:v>
                </c:pt>
                <c:pt idx="681">
                  <c:v>Oct</c:v>
                </c:pt>
                <c:pt idx="682">
                  <c:v>Dec</c:v>
                </c:pt>
                <c:pt idx="683">
                  <c:v>Sep</c:v>
                </c:pt>
                <c:pt idx="684">
                  <c:v>Jul</c:v>
                </c:pt>
                <c:pt idx="685">
                  <c:v>Jul</c:v>
                </c:pt>
                <c:pt idx="686">
                  <c:v>Oct</c:v>
                </c:pt>
                <c:pt idx="687">
                  <c:v>Nov</c:v>
                </c:pt>
                <c:pt idx="688">
                  <c:v>Nov</c:v>
                </c:pt>
                <c:pt idx="689">
                  <c:v>Nov</c:v>
                </c:pt>
                <c:pt idx="690">
                  <c:v>Aug</c:v>
                </c:pt>
                <c:pt idx="691">
                  <c:v>Jun</c:v>
                </c:pt>
                <c:pt idx="692">
                  <c:v>Nov</c:v>
                </c:pt>
                <c:pt idx="693">
                  <c:v>Aug</c:v>
                </c:pt>
                <c:pt idx="694">
                  <c:v>Aug</c:v>
                </c:pt>
                <c:pt idx="695">
                  <c:v>Sep</c:v>
                </c:pt>
                <c:pt idx="696">
                  <c:v>Jul</c:v>
                </c:pt>
                <c:pt idx="697">
                  <c:v>Sep</c:v>
                </c:pt>
                <c:pt idx="698">
                  <c:v>Jun</c:v>
                </c:pt>
                <c:pt idx="699">
                  <c:v>Jul</c:v>
                </c:pt>
                <c:pt idx="700">
                  <c:v>Nov</c:v>
                </c:pt>
                <c:pt idx="701">
                  <c:v>Oct</c:v>
                </c:pt>
                <c:pt idx="702">
                  <c:v>Dec</c:v>
                </c:pt>
                <c:pt idx="703">
                  <c:v>Sep</c:v>
                </c:pt>
                <c:pt idx="704">
                  <c:v>Jul</c:v>
                </c:pt>
                <c:pt idx="705">
                  <c:v>Oct</c:v>
                </c:pt>
                <c:pt idx="706">
                  <c:v>Dec</c:v>
                </c:pt>
                <c:pt idx="707">
                  <c:v>Sep</c:v>
                </c:pt>
                <c:pt idx="708">
                  <c:v>Jul</c:v>
                </c:pt>
                <c:pt idx="709">
                  <c:v>Dec</c:v>
                </c:pt>
                <c:pt idx="710">
                  <c:v>Nov</c:v>
                </c:pt>
                <c:pt idx="711">
                  <c:v>Oct</c:v>
                </c:pt>
                <c:pt idx="712">
                  <c:v>Sep</c:v>
                </c:pt>
                <c:pt idx="713">
                  <c:v>Sep</c:v>
                </c:pt>
                <c:pt idx="714">
                  <c:v>Nov</c:v>
                </c:pt>
                <c:pt idx="715">
                  <c:v>Dec</c:v>
                </c:pt>
                <c:pt idx="716">
                  <c:v>Jul</c:v>
                </c:pt>
                <c:pt idx="717">
                  <c:v>Jul</c:v>
                </c:pt>
                <c:pt idx="718">
                  <c:v>Jun</c:v>
                </c:pt>
                <c:pt idx="719">
                  <c:v>Sep</c:v>
                </c:pt>
                <c:pt idx="720">
                  <c:v>Sep</c:v>
                </c:pt>
                <c:pt idx="721">
                  <c:v>Nov</c:v>
                </c:pt>
                <c:pt idx="722">
                  <c:v>Jul</c:v>
                </c:pt>
                <c:pt idx="723">
                  <c:v>Jul</c:v>
                </c:pt>
                <c:pt idx="724">
                  <c:v>Dec</c:v>
                </c:pt>
                <c:pt idx="725">
                  <c:v>Sep</c:v>
                </c:pt>
                <c:pt idx="726">
                  <c:v>Jul</c:v>
                </c:pt>
                <c:pt idx="727">
                  <c:v>Aug</c:v>
                </c:pt>
                <c:pt idx="728">
                  <c:v>Jun</c:v>
                </c:pt>
                <c:pt idx="729">
                  <c:v>Jul</c:v>
                </c:pt>
                <c:pt idx="730">
                  <c:v>Jul</c:v>
                </c:pt>
                <c:pt idx="731">
                  <c:v>Dec</c:v>
                </c:pt>
                <c:pt idx="732">
                  <c:v>Sep</c:v>
                </c:pt>
                <c:pt idx="733">
                  <c:v>Oct</c:v>
                </c:pt>
                <c:pt idx="734">
                  <c:v>Dec</c:v>
                </c:pt>
                <c:pt idx="735">
                  <c:v>Jul</c:v>
                </c:pt>
                <c:pt idx="736">
                  <c:v>Jun</c:v>
                </c:pt>
                <c:pt idx="737">
                  <c:v>Dec</c:v>
                </c:pt>
                <c:pt idx="738">
                  <c:v>Nov</c:v>
                </c:pt>
                <c:pt idx="739">
                  <c:v>Dec</c:v>
                </c:pt>
                <c:pt idx="740">
                  <c:v>Nov</c:v>
                </c:pt>
                <c:pt idx="741">
                  <c:v>Aug</c:v>
                </c:pt>
                <c:pt idx="742">
                  <c:v>Jul</c:v>
                </c:pt>
                <c:pt idx="743">
                  <c:v>Oct</c:v>
                </c:pt>
                <c:pt idx="744">
                  <c:v>Aug</c:v>
                </c:pt>
                <c:pt idx="745">
                  <c:v>Aug</c:v>
                </c:pt>
                <c:pt idx="746">
                  <c:v>Nov</c:v>
                </c:pt>
                <c:pt idx="747">
                  <c:v>Sep</c:v>
                </c:pt>
                <c:pt idx="748">
                  <c:v>Aug</c:v>
                </c:pt>
                <c:pt idx="749">
                  <c:v>Jul</c:v>
                </c:pt>
                <c:pt idx="750">
                  <c:v>Dec</c:v>
                </c:pt>
                <c:pt idx="751">
                  <c:v>Jul</c:v>
                </c:pt>
                <c:pt idx="752">
                  <c:v>Nov</c:v>
                </c:pt>
                <c:pt idx="753">
                  <c:v>Sep</c:v>
                </c:pt>
                <c:pt idx="754">
                  <c:v>Aug</c:v>
                </c:pt>
                <c:pt idx="755">
                  <c:v>Jul</c:v>
                </c:pt>
                <c:pt idx="756">
                  <c:v>Jul</c:v>
                </c:pt>
                <c:pt idx="757">
                  <c:v>Oct</c:v>
                </c:pt>
                <c:pt idx="758">
                  <c:v>Aug</c:v>
                </c:pt>
                <c:pt idx="759">
                  <c:v>Aug</c:v>
                </c:pt>
                <c:pt idx="760">
                  <c:v>Jul</c:v>
                </c:pt>
                <c:pt idx="761">
                  <c:v>Jul</c:v>
                </c:pt>
                <c:pt idx="762">
                  <c:v>Aug</c:v>
                </c:pt>
                <c:pt idx="763">
                  <c:v>Dec</c:v>
                </c:pt>
                <c:pt idx="764">
                  <c:v>Jul</c:v>
                </c:pt>
                <c:pt idx="765">
                  <c:v>Aug</c:v>
                </c:pt>
                <c:pt idx="766">
                  <c:v>Jun</c:v>
                </c:pt>
                <c:pt idx="767">
                  <c:v>Nov</c:v>
                </c:pt>
                <c:pt idx="768">
                  <c:v>Nov</c:v>
                </c:pt>
                <c:pt idx="769">
                  <c:v>Jun</c:v>
                </c:pt>
                <c:pt idx="770">
                  <c:v>Jul</c:v>
                </c:pt>
                <c:pt idx="771">
                  <c:v>Dec</c:v>
                </c:pt>
                <c:pt idx="772">
                  <c:v>Dec</c:v>
                </c:pt>
                <c:pt idx="773">
                  <c:v>Nov</c:v>
                </c:pt>
                <c:pt idx="774">
                  <c:v>Dec</c:v>
                </c:pt>
                <c:pt idx="775">
                  <c:v>Jun</c:v>
                </c:pt>
                <c:pt idx="776">
                  <c:v>Sep</c:v>
                </c:pt>
                <c:pt idx="777">
                  <c:v>Sep</c:v>
                </c:pt>
                <c:pt idx="778">
                  <c:v>Oct</c:v>
                </c:pt>
                <c:pt idx="779">
                  <c:v>Nov</c:v>
                </c:pt>
                <c:pt idx="780">
                  <c:v>Aug</c:v>
                </c:pt>
                <c:pt idx="781">
                  <c:v>Jul</c:v>
                </c:pt>
                <c:pt idx="782">
                  <c:v>Oct</c:v>
                </c:pt>
                <c:pt idx="783">
                  <c:v>Nov</c:v>
                </c:pt>
                <c:pt idx="784">
                  <c:v>Nov</c:v>
                </c:pt>
                <c:pt idx="785">
                  <c:v>Dec</c:v>
                </c:pt>
                <c:pt idx="786">
                  <c:v>Oct</c:v>
                </c:pt>
                <c:pt idx="787">
                  <c:v>Aug</c:v>
                </c:pt>
                <c:pt idx="788">
                  <c:v>Dec</c:v>
                </c:pt>
                <c:pt idx="789">
                  <c:v>Dec</c:v>
                </c:pt>
                <c:pt idx="790">
                  <c:v>Sep</c:v>
                </c:pt>
                <c:pt idx="791">
                  <c:v>Aug</c:v>
                </c:pt>
                <c:pt idx="792">
                  <c:v>Sep</c:v>
                </c:pt>
                <c:pt idx="793">
                  <c:v>Aug</c:v>
                </c:pt>
                <c:pt idx="794">
                  <c:v>Aug</c:v>
                </c:pt>
                <c:pt idx="795">
                  <c:v>Oct</c:v>
                </c:pt>
                <c:pt idx="796">
                  <c:v>Jul</c:v>
                </c:pt>
                <c:pt idx="797">
                  <c:v>Nov</c:v>
                </c:pt>
                <c:pt idx="798">
                  <c:v>Oct</c:v>
                </c:pt>
                <c:pt idx="799">
                  <c:v>Aug</c:v>
                </c:pt>
                <c:pt idx="800">
                  <c:v>Sep</c:v>
                </c:pt>
                <c:pt idx="801">
                  <c:v>Nov</c:v>
                </c:pt>
                <c:pt idx="802">
                  <c:v>Nov</c:v>
                </c:pt>
                <c:pt idx="803">
                  <c:v>Sep</c:v>
                </c:pt>
                <c:pt idx="804">
                  <c:v>Jul</c:v>
                </c:pt>
                <c:pt idx="805">
                  <c:v>Sep</c:v>
                </c:pt>
                <c:pt idx="806">
                  <c:v>Dec</c:v>
                </c:pt>
                <c:pt idx="807">
                  <c:v>Jun</c:v>
                </c:pt>
                <c:pt idx="808">
                  <c:v>Oct</c:v>
                </c:pt>
                <c:pt idx="809">
                  <c:v>Nov</c:v>
                </c:pt>
                <c:pt idx="810">
                  <c:v>Nov</c:v>
                </c:pt>
                <c:pt idx="811">
                  <c:v>Sep</c:v>
                </c:pt>
                <c:pt idx="812">
                  <c:v>Jun</c:v>
                </c:pt>
                <c:pt idx="813">
                  <c:v>Nov</c:v>
                </c:pt>
                <c:pt idx="814">
                  <c:v>Aug</c:v>
                </c:pt>
                <c:pt idx="815">
                  <c:v>Dec</c:v>
                </c:pt>
                <c:pt idx="816">
                  <c:v>Aug</c:v>
                </c:pt>
                <c:pt idx="817">
                  <c:v>Sep</c:v>
                </c:pt>
                <c:pt idx="818">
                  <c:v>Aug</c:v>
                </c:pt>
                <c:pt idx="819">
                  <c:v>Jul</c:v>
                </c:pt>
                <c:pt idx="820">
                  <c:v>Aug</c:v>
                </c:pt>
                <c:pt idx="821">
                  <c:v>Sep</c:v>
                </c:pt>
                <c:pt idx="822">
                  <c:v>Sep</c:v>
                </c:pt>
                <c:pt idx="823">
                  <c:v>Sep</c:v>
                </c:pt>
                <c:pt idx="824">
                  <c:v>Nov</c:v>
                </c:pt>
                <c:pt idx="825">
                  <c:v>Sep</c:v>
                </c:pt>
                <c:pt idx="826">
                  <c:v>Jul</c:v>
                </c:pt>
                <c:pt idx="827">
                  <c:v>Jul</c:v>
                </c:pt>
                <c:pt idx="828">
                  <c:v>Oct</c:v>
                </c:pt>
                <c:pt idx="829">
                  <c:v>Dec</c:v>
                </c:pt>
                <c:pt idx="830">
                  <c:v>Oct</c:v>
                </c:pt>
                <c:pt idx="831">
                  <c:v>Sep</c:v>
                </c:pt>
                <c:pt idx="832">
                  <c:v>Oct</c:v>
                </c:pt>
                <c:pt idx="833">
                  <c:v>Sep</c:v>
                </c:pt>
                <c:pt idx="834">
                  <c:v>Jul</c:v>
                </c:pt>
                <c:pt idx="835">
                  <c:v>Jul</c:v>
                </c:pt>
                <c:pt idx="836">
                  <c:v>Nov</c:v>
                </c:pt>
                <c:pt idx="837">
                  <c:v>Jul</c:v>
                </c:pt>
                <c:pt idx="838">
                  <c:v>Sep</c:v>
                </c:pt>
                <c:pt idx="839">
                  <c:v>Aug</c:v>
                </c:pt>
                <c:pt idx="840">
                  <c:v>Sep</c:v>
                </c:pt>
                <c:pt idx="841">
                  <c:v>Jul</c:v>
                </c:pt>
                <c:pt idx="842">
                  <c:v>Dec</c:v>
                </c:pt>
                <c:pt idx="843">
                  <c:v>Sep</c:v>
                </c:pt>
                <c:pt idx="844">
                  <c:v>Jul</c:v>
                </c:pt>
                <c:pt idx="845">
                  <c:v>Nov</c:v>
                </c:pt>
                <c:pt idx="846">
                  <c:v>Oct</c:v>
                </c:pt>
                <c:pt idx="847">
                  <c:v>Dec</c:v>
                </c:pt>
                <c:pt idx="848">
                  <c:v>Aug</c:v>
                </c:pt>
                <c:pt idx="849">
                  <c:v>Nov</c:v>
                </c:pt>
                <c:pt idx="850">
                  <c:v>Aug</c:v>
                </c:pt>
                <c:pt idx="851">
                  <c:v>Jun</c:v>
                </c:pt>
                <c:pt idx="852">
                  <c:v>Nov</c:v>
                </c:pt>
                <c:pt idx="853">
                  <c:v>Nov</c:v>
                </c:pt>
                <c:pt idx="854">
                  <c:v>Nov</c:v>
                </c:pt>
                <c:pt idx="855">
                  <c:v>Oct</c:v>
                </c:pt>
                <c:pt idx="856">
                  <c:v>Jul</c:v>
                </c:pt>
                <c:pt idx="857">
                  <c:v>Dec</c:v>
                </c:pt>
                <c:pt idx="858">
                  <c:v>Sep</c:v>
                </c:pt>
                <c:pt idx="859">
                  <c:v>Nov</c:v>
                </c:pt>
                <c:pt idx="860">
                  <c:v>Nov</c:v>
                </c:pt>
                <c:pt idx="861">
                  <c:v>Aug</c:v>
                </c:pt>
                <c:pt idx="862">
                  <c:v>Aug</c:v>
                </c:pt>
                <c:pt idx="863">
                  <c:v>Jul</c:v>
                </c:pt>
                <c:pt idx="864">
                  <c:v>Aug</c:v>
                </c:pt>
                <c:pt idx="865">
                  <c:v>Dec</c:v>
                </c:pt>
                <c:pt idx="866">
                  <c:v>Sep</c:v>
                </c:pt>
                <c:pt idx="867">
                  <c:v>Dec</c:v>
                </c:pt>
                <c:pt idx="868">
                  <c:v>Sep</c:v>
                </c:pt>
                <c:pt idx="869">
                  <c:v>Aug</c:v>
                </c:pt>
                <c:pt idx="870">
                  <c:v>Aug</c:v>
                </c:pt>
                <c:pt idx="871">
                  <c:v>Oct</c:v>
                </c:pt>
                <c:pt idx="872">
                  <c:v>Oct</c:v>
                </c:pt>
                <c:pt idx="873">
                  <c:v>Nov</c:v>
                </c:pt>
                <c:pt idx="874">
                  <c:v>Aug</c:v>
                </c:pt>
                <c:pt idx="875">
                  <c:v>Dec</c:v>
                </c:pt>
                <c:pt idx="876">
                  <c:v>Dec</c:v>
                </c:pt>
                <c:pt idx="877">
                  <c:v>Aug</c:v>
                </c:pt>
                <c:pt idx="878">
                  <c:v>Nov</c:v>
                </c:pt>
                <c:pt idx="879">
                  <c:v>Jun</c:v>
                </c:pt>
                <c:pt idx="880">
                  <c:v>Jul</c:v>
                </c:pt>
                <c:pt idx="881">
                  <c:v>Jul</c:v>
                </c:pt>
                <c:pt idx="882">
                  <c:v>Oct</c:v>
                </c:pt>
                <c:pt idx="883">
                  <c:v>Jul</c:v>
                </c:pt>
                <c:pt idx="884">
                  <c:v>Jun</c:v>
                </c:pt>
                <c:pt idx="885">
                  <c:v>Jul</c:v>
                </c:pt>
                <c:pt idx="886">
                  <c:v>Jul</c:v>
                </c:pt>
                <c:pt idx="887">
                  <c:v>Aug</c:v>
                </c:pt>
                <c:pt idx="888">
                  <c:v>Aug</c:v>
                </c:pt>
                <c:pt idx="889">
                  <c:v>Oct</c:v>
                </c:pt>
                <c:pt idx="890">
                  <c:v>Sep</c:v>
                </c:pt>
                <c:pt idx="891">
                  <c:v>Nov</c:v>
                </c:pt>
                <c:pt idx="892">
                  <c:v>Sep</c:v>
                </c:pt>
                <c:pt idx="893">
                  <c:v>Nov</c:v>
                </c:pt>
                <c:pt idx="894">
                  <c:v>Jun</c:v>
                </c:pt>
                <c:pt idx="895">
                  <c:v>Jul</c:v>
                </c:pt>
                <c:pt idx="896">
                  <c:v>Oct</c:v>
                </c:pt>
                <c:pt idx="897">
                  <c:v>Dec</c:v>
                </c:pt>
                <c:pt idx="898">
                  <c:v>Jun</c:v>
                </c:pt>
                <c:pt idx="899">
                  <c:v>Sep</c:v>
                </c:pt>
                <c:pt idx="900">
                  <c:v>Sep</c:v>
                </c:pt>
                <c:pt idx="901">
                  <c:v>Nov</c:v>
                </c:pt>
                <c:pt idx="902">
                  <c:v>Oct</c:v>
                </c:pt>
                <c:pt idx="903">
                  <c:v>Oct</c:v>
                </c:pt>
                <c:pt idx="904">
                  <c:v>Jun</c:v>
                </c:pt>
                <c:pt idx="905">
                  <c:v>Oct</c:v>
                </c:pt>
                <c:pt idx="906">
                  <c:v>Dec</c:v>
                </c:pt>
                <c:pt idx="907">
                  <c:v>Jul</c:v>
                </c:pt>
                <c:pt idx="908">
                  <c:v>Dec</c:v>
                </c:pt>
                <c:pt idx="909">
                  <c:v>Sep</c:v>
                </c:pt>
                <c:pt idx="910">
                  <c:v>Nov</c:v>
                </c:pt>
                <c:pt idx="911">
                  <c:v>Dec</c:v>
                </c:pt>
                <c:pt idx="912">
                  <c:v>Oct</c:v>
                </c:pt>
                <c:pt idx="913">
                  <c:v>Aug</c:v>
                </c:pt>
                <c:pt idx="914">
                  <c:v>Dec</c:v>
                </c:pt>
                <c:pt idx="915">
                  <c:v>Nov</c:v>
                </c:pt>
                <c:pt idx="916">
                  <c:v>Jun</c:v>
                </c:pt>
                <c:pt idx="917">
                  <c:v>Oct</c:v>
                </c:pt>
                <c:pt idx="918">
                  <c:v>Jul</c:v>
                </c:pt>
                <c:pt idx="919">
                  <c:v>Aug</c:v>
                </c:pt>
                <c:pt idx="920">
                  <c:v>Jul</c:v>
                </c:pt>
                <c:pt idx="921">
                  <c:v>Sep</c:v>
                </c:pt>
                <c:pt idx="922">
                  <c:v>Jun</c:v>
                </c:pt>
                <c:pt idx="923">
                  <c:v>Nov</c:v>
                </c:pt>
                <c:pt idx="924">
                  <c:v>Jul</c:v>
                </c:pt>
                <c:pt idx="925">
                  <c:v>Sep</c:v>
                </c:pt>
                <c:pt idx="926">
                  <c:v>Sep</c:v>
                </c:pt>
                <c:pt idx="927">
                  <c:v>Jun</c:v>
                </c:pt>
                <c:pt idx="928">
                  <c:v>Oct</c:v>
                </c:pt>
                <c:pt idx="929">
                  <c:v>Nov</c:v>
                </c:pt>
                <c:pt idx="930">
                  <c:v>Jul</c:v>
                </c:pt>
                <c:pt idx="931">
                  <c:v>Nov</c:v>
                </c:pt>
                <c:pt idx="932">
                  <c:v>Dec</c:v>
                </c:pt>
                <c:pt idx="933">
                  <c:v>Jun</c:v>
                </c:pt>
                <c:pt idx="934">
                  <c:v>Nov</c:v>
                </c:pt>
                <c:pt idx="935">
                  <c:v>Sep</c:v>
                </c:pt>
                <c:pt idx="936">
                  <c:v>Nov</c:v>
                </c:pt>
                <c:pt idx="937">
                  <c:v>Nov</c:v>
                </c:pt>
                <c:pt idx="938">
                  <c:v>Oct</c:v>
                </c:pt>
                <c:pt idx="939">
                  <c:v>Oct</c:v>
                </c:pt>
                <c:pt idx="940">
                  <c:v>Dec</c:v>
                </c:pt>
                <c:pt idx="941">
                  <c:v>Nov</c:v>
                </c:pt>
                <c:pt idx="942">
                  <c:v>Aug</c:v>
                </c:pt>
                <c:pt idx="943">
                  <c:v>Jul</c:v>
                </c:pt>
                <c:pt idx="944">
                  <c:v>Jul</c:v>
                </c:pt>
                <c:pt idx="945">
                  <c:v>Oct</c:v>
                </c:pt>
                <c:pt idx="946">
                  <c:v>Jul</c:v>
                </c:pt>
                <c:pt idx="947">
                  <c:v>Jun</c:v>
                </c:pt>
                <c:pt idx="948">
                  <c:v>Nov</c:v>
                </c:pt>
                <c:pt idx="949">
                  <c:v>Dec</c:v>
                </c:pt>
                <c:pt idx="950">
                  <c:v>Oct</c:v>
                </c:pt>
                <c:pt idx="951">
                  <c:v>Jul</c:v>
                </c:pt>
                <c:pt idx="952">
                  <c:v>Dec</c:v>
                </c:pt>
                <c:pt idx="953">
                  <c:v>Nov</c:v>
                </c:pt>
                <c:pt idx="954">
                  <c:v>Oct</c:v>
                </c:pt>
                <c:pt idx="955">
                  <c:v>Jul</c:v>
                </c:pt>
                <c:pt idx="956">
                  <c:v>Jun</c:v>
                </c:pt>
                <c:pt idx="957">
                  <c:v>Dec</c:v>
                </c:pt>
                <c:pt idx="958">
                  <c:v>Jun</c:v>
                </c:pt>
                <c:pt idx="959">
                  <c:v>Oct</c:v>
                </c:pt>
                <c:pt idx="960">
                  <c:v>Aug</c:v>
                </c:pt>
                <c:pt idx="961">
                  <c:v>Jun</c:v>
                </c:pt>
                <c:pt idx="962">
                  <c:v>Oct</c:v>
                </c:pt>
                <c:pt idx="963">
                  <c:v>Sep</c:v>
                </c:pt>
                <c:pt idx="964">
                  <c:v>Sep</c:v>
                </c:pt>
                <c:pt idx="965">
                  <c:v>Jun</c:v>
                </c:pt>
                <c:pt idx="966">
                  <c:v>Jun</c:v>
                </c:pt>
                <c:pt idx="967">
                  <c:v>Sep</c:v>
                </c:pt>
                <c:pt idx="968">
                  <c:v>Jul</c:v>
                </c:pt>
                <c:pt idx="969">
                  <c:v>Jun</c:v>
                </c:pt>
                <c:pt idx="970">
                  <c:v>Oct</c:v>
                </c:pt>
                <c:pt idx="971">
                  <c:v>Oct</c:v>
                </c:pt>
                <c:pt idx="972">
                  <c:v>Oct</c:v>
                </c:pt>
                <c:pt idx="973">
                  <c:v>Dec</c:v>
                </c:pt>
                <c:pt idx="974">
                  <c:v>Jul</c:v>
                </c:pt>
                <c:pt idx="975">
                  <c:v>Jun</c:v>
                </c:pt>
                <c:pt idx="976">
                  <c:v>Dec</c:v>
                </c:pt>
                <c:pt idx="977">
                  <c:v>Jun</c:v>
                </c:pt>
                <c:pt idx="978">
                  <c:v>Dec</c:v>
                </c:pt>
                <c:pt idx="979">
                  <c:v>Jul</c:v>
                </c:pt>
                <c:pt idx="980">
                  <c:v>Jul</c:v>
                </c:pt>
                <c:pt idx="981">
                  <c:v>Sep</c:v>
                </c:pt>
                <c:pt idx="982">
                  <c:v>Nov</c:v>
                </c:pt>
                <c:pt idx="983">
                  <c:v>Jul</c:v>
                </c:pt>
                <c:pt idx="984">
                  <c:v>Nov</c:v>
                </c:pt>
                <c:pt idx="985">
                  <c:v>Aug</c:v>
                </c:pt>
                <c:pt idx="986">
                  <c:v>Sep</c:v>
                </c:pt>
                <c:pt idx="987">
                  <c:v>Jul</c:v>
                </c:pt>
                <c:pt idx="988">
                  <c:v>Dec</c:v>
                </c:pt>
                <c:pt idx="989">
                  <c:v>Nov</c:v>
                </c:pt>
                <c:pt idx="990">
                  <c:v>Oct</c:v>
                </c:pt>
                <c:pt idx="991">
                  <c:v>Sep</c:v>
                </c:pt>
                <c:pt idx="992">
                  <c:v>Nov</c:v>
                </c:pt>
                <c:pt idx="993">
                  <c:v>Jun</c:v>
                </c:pt>
                <c:pt idx="994">
                  <c:v>Jun</c:v>
                </c:pt>
                <c:pt idx="995">
                  <c:v>Oct</c:v>
                </c:pt>
                <c:pt idx="996">
                  <c:v>Dec</c:v>
                </c:pt>
                <c:pt idx="997">
                  <c:v>Oct</c:v>
                </c:pt>
                <c:pt idx="998">
                  <c:v>Oct</c:v>
                </c:pt>
                <c:pt idx="999">
                  <c:v>Aug</c:v>
                </c:pt>
                <c:pt idx="1000">
                  <c:v>Dec</c:v>
                </c:pt>
                <c:pt idx="1001">
                  <c:v>Dec</c:v>
                </c:pt>
                <c:pt idx="1002">
                  <c:v>Jun</c:v>
                </c:pt>
                <c:pt idx="1003">
                  <c:v>Jun</c:v>
                </c:pt>
                <c:pt idx="1004">
                  <c:v>Sep</c:v>
                </c:pt>
                <c:pt idx="1005">
                  <c:v>Aug</c:v>
                </c:pt>
                <c:pt idx="1006">
                  <c:v>Jun</c:v>
                </c:pt>
                <c:pt idx="1007">
                  <c:v>Nov</c:v>
                </c:pt>
                <c:pt idx="1008">
                  <c:v>Aug</c:v>
                </c:pt>
                <c:pt idx="1009">
                  <c:v>Jul</c:v>
                </c:pt>
                <c:pt idx="1010">
                  <c:v>Sep</c:v>
                </c:pt>
                <c:pt idx="1011">
                  <c:v>Oct</c:v>
                </c:pt>
                <c:pt idx="1012">
                  <c:v>Sep</c:v>
                </c:pt>
                <c:pt idx="1013">
                  <c:v>Nov</c:v>
                </c:pt>
                <c:pt idx="1014">
                  <c:v>Nov</c:v>
                </c:pt>
                <c:pt idx="1015">
                  <c:v>Nov</c:v>
                </c:pt>
                <c:pt idx="1016">
                  <c:v>Sep</c:v>
                </c:pt>
                <c:pt idx="1017">
                  <c:v>Dec</c:v>
                </c:pt>
                <c:pt idx="1018">
                  <c:v>Aug</c:v>
                </c:pt>
                <c:pt idx="1019">
                  <c:v>Oct</c:v>
                </c:pt>
                <c:pt idx="1020">
                  <c:v>Dec</c:v>
                </c:pt>
                <c:pt idx="1021">
                  <c:v>Jul</c:v>
                </c:pt>
                <c:pt idx="1022">
                  <c:v>Jun</c:v>
                </c:pt>
                <c:pt idx="1023">
                  <c:v>Dec</c:v>
                </c:pt>
                <c:pt idx="1024">
                  <c:v>Oct</c:v>
                </c:pt>
                <c:pt idx="1025">
                  <c:v>Sep</c:v>
                </c:pt>
                <c:pt idx="1026">
                  <c:v>Dec</c:v>
                </c:pt>
                <c:pt idx="1027">
                  <c:v>Oct</c:v>
                </c:pt>
                <c:pt idx="1028">
                  <c:v>Jul</c:v>
                </c:pt>
                <c:pt idx="1029">
                  <c:v>Jun</c:v>
                </c:pt>
                <c:pt idx="1030">
                  <c:v>Aug</c:v>
                </c:pt>
                <c:pt idx="1031">
                  <c:v>Dec</c:v>
                </c:pt>
                <c:pt idx="1032">
                  <c:v>Nov</c:v>
                </c:pt>
                <c:pt idx="1033">
                  <c:v>Nov</c:v>
                </c:pt>
                <c:pt idx="1034">
                  <c:v>Nov</c:v>
                </c:pt>
                <c:pt idx="1035">
                  <c:v>Sep</c:v>
                </c:pt>
                <c:pt idx="1036">
                  <c:v>Dec</c:v>
                </c:pt>
                <c:pt idx="1037">
                  <c:v>Jul</c:v>
                </c:pt>
                <c:pt idx="1038">
                  <c:v>Oct</c:v>
                </c:pt>
                <c:pt idx="1039">
                  <c:v>Dec</c:v>
                </c:pt>
                <c:pt idx="1040">
                  <c:v>Oct</c:v>
                </c:pt>
                <c:pt idx="1041">
                  <c:v>Oct</c:v>
                </c:pt>
                <c:pt idx="1042">
                  <c:v>Dec</c:v>
                </c:pt>
                <c:pt idx="1043">
                  <c:v>Nov</c:v>
                </c:pt>
                <c:pt idx="1044">
                  <c:v>Nov</c:v>
                </c:pt>
                <c:pt idx="1045">
                  <c:v>Aug</c:v>
                </c:pt>
                <c:pt idx="1046">
                  <c:v>Dec</c:v>
                </c:pt>
                <c:pt idx="1047">
                  <c:v>Jun</c:v>
                </c:pt>
                <c:pt idx="1048">
                  <c:v>Oct</c:v>
                </c:pt>
                <c:pt idx="1049">
                  <c:v>Jul</c:v>
                </c:pt>
                <c:pt idx="1050">
                  <c:v>Oct</c:v>
                </c:pt>
                <c:pt idx="1051">
                  <c:v>Sep</c:v>
                </c:pt>
                <c:pt idx="1052">
                  <c:v>Aug</c:v>
                </c:pt>
                <c:pt idx="1053">
                  <c:v>Sep</c:v>
                </c:pt>
                <c:pt idx="1054">
                  <c:v>Nov</c:v>
                </c:pt>
                <c:pt idx="1055">
                  <c:v>Aug</c:v>
                </c:pt>
                <c:pt idx="1056">
                  <c:v>Jul</c:v>
                </c:pt>
                <c:pt idx="1057">
                  <c:v>Jul</c:v>
                </c:pt>
                <c:pt idx="1058">
                  <c:v>Jun</c:v>
                </c:pt>
                <c:pt idx="1059">
                  <c:v>Jul</c:v>
                </c:pt>
                <c:pt idx="1060">
                  <c:v>Jun</c:v>
                </c:pt>
                <c:pt idx="1061">
                  <c:v>Jul</c:v>
                </c:pt>
                <c:pt idx="1062">
                  <c:v>Dec</c:v>
                </c:pt>
                <c:pt idx="1063">
                  <c:v>Nov</c:v>
                </c:pt>
                <c:pt idx="1064">
                  <c:v>Nov</c:v>
                </c:pt>
                <c:pt idx="1065">
                  <c:v>Dec</c:v>
                </c:pt>
                <c:pt idx="1066">
                  <c:v>Dec</c:v>
                </c:pt>
                <c:pt idx="1067">
                  <c:v>Jul</c:v>
                </c:pt>
                <c:pt idx="1068">
                  <c:v>Jun</c:v>
                </c:pt>
                <c:pt idx="1069">
                  <c:v>Sep</c:v>
                </c:pt>
                <c:pt idx="1070">
                  <c:v>Oct</c:v>
                </c:pt>
                <c:pt idx="1071">
                  <c:v>Oct</c:v>
                </c:pt>
                <c:pt idx="1072">
                  <c:v>Aug</c:v>
                </c:pt>
                <c:pt idx="1073">
                  <c:v>Jun</c:v>
                </c:pt>
                <c:pt idx="1074">
                  <c:v>Sep</c:v>
                </c:pt>
                <c:pt idx="1075">
                  <c:v>Jul</c:v>
                </c:pt>
                <c:pt idx="1076">
                  <c:v>Aug</c:v>
                </c:pt>
                <c:pt idx="1077">
                  <c:v>Oct</c:v>
                </c:pt>
                <c:pt idx="1078">
                  <c:v>Nov</c:v>
                </c:pt>
                <c:pt idx="1079">
                  <c:v>Aug</c:v>
                </c:pt>
                <c:pt idx="1080">
                  <c:v>Aug</c:v>
                </c:pt>
                <c:pt idx="1081">
                  <c:v>Dec</c:v>
                </c:pt>
                <c:pt idx="1082">
                  <c:v>Nov</c:v>
                </c:pt>
                <c:pt idx="1083">
                  <c:v>Oct</c:v>
                </c:pt>
                <c:pt idx="1084">
                  <c:v>Oct</c:v>
                </c:pt>
                <c:pt idx="1085">
                  <c:v>Jun</c:v>
                </c:pt>
                <c:pt idx="1086">
                  <c:v>Jul</c:v>
                </c:pt>
                <c:pt idx="1087">
                  <c:v>Sep</c:v>
                </c:pt>
                <c:pt idx="1088">
                  <c:v>Sep</c:v>
                </c:pt>
                <c:pt idx="1089">
                  <c:v>Sep</c:v>
                </c:pt>
                <c:pt idx="1090">
                  <c:v>Jun</c:v>
                </c:pt>
                <c:pt idx="1091">
                  <c:v>Sep</c:v>
                </c:pt>
                <c:pt idx="1092">
                  <c:v>Aug</c:v>
                </c:pt>
                <c:pt idx="1093">
                  <c:v>Jul</c:v>
                </c:pt>
                <c:pt idx="1094">
                  <c:v>Jul</c:v>
                </c:pt>
                <c:pt idx="1095">
                  <c:v>Dec</c:v>
                </c:pt>
                <c:pt idx="1096">
                  <c:v>Aug</c:v>
                </c:pt>
                <c:pt idx="1097">
                  <c:v>Nov</c:v>
                </c:pt>
                <c:pt idx="1098">
                  <c:v>Jul</c:v>
                </c:pt>
                <c:pt idx="1099">
                  <c:v>Sep</c:v>
                </c:pt>
                <c:pt idx="1100">
                  <c:v>Sep</c:v>
                </c:pt>
                <c:pt idx="1101">
                  <c:v>Jun</c:v>
                </c:pt>
                <c:pt idx="1102">
                  <c:v>Nov</c:v>
                </c:pt>
                <c:pt idx="1103">
                  <c:v>Sep</c:v>
                </c:pt>
                <c:pt idx="1104">
                  <c:v>Aug</c:v>
                </c:pt>
                <c:pt idx="1105">
                  <c:v>Sep</c:v>
                </c:pt>
                <c:pt idx="1106">
                  <c:v>Jun</c:v>
                </c:pt>
                <c:pt idx="1107">
                  <c:v>Sep</c:v>
                </c:pt>
                <c:pt idx="1108">
                  <c:v>Dec</c:v>
                </c:pt>
                <c:pt idx="1109">
                  <c:v>Oct</c:v>
                </c:pt>
                <c:pt idx="1110">
                  <c:v>Jul</c:v>
                </c:pt>
                <c:pt idx="1111">
                  <c:v>Oct</c:v>
                </c:pt>
                <c:pt idx="1112">
                  <c:v>Jun</c:v>
                </c:pt>
                <c:pt idx="1113">
                  <c:v>Dec</c:v>
                </c:pt>
                <c:pt idx="1114">
                  <c:v>Sep</c:v>
                </c:pt>
                <c:pt idx="1115">
                  <c:v>Nov</c:v>
                </c:pt>
                <c:pt idx="1116">
                  <c:v>Jul</c:v>
                </c:pt>
                <c:pt idx="1117">
                  <c:v>Aug</c:v>
                </c:pt>
                <c:pt idx="1118">
                  <c:v>Oct</c:v>
                </c:pt>
                <c:pt idx="1119">
                  <c:v>Dec</c:v>
                </c:pt>
                <c:pt idx="1120">
                  <c:v>Jul</c:v>
                </c:pt>
                <c:pt idx="1121">
                  <c:v>Oct</c:v>
                </c:pt>
                <c:pt idx="1122">
                  <c:v>Aug</c:v>
                </c:pt>
                <c:pt idx="1123">
                  <c:v>Aug</c:v>
                </c:pt>
                <c:pt idx="1124">
                  <c:v>Dec</c:v>
                </c:pt>
                <c:pt idx="1125">
                  <c:v>Jul</c:v>
                </c:pt>
                <c:pt idx="1126">
                  <c:v>Aug</c:v>
                </c:pt>
                <c:pt idx="1127">
                  <c:v>Oct</c:v>
                </c:pt>
                <c:pt idx="1128">
                  <c:v>Dec</c:v>
                </c:pt>
                <c:pt idx="1129">
                  <c:v>Sep</c:v>
                </c:pt>
                <c:pt idx="1130">
                  <c:v>Dec</c:v>
                </c:pt>
                <c:pt idx="1131">
                  <c:v>Aug</c:v>
                </c:pt>
                <c:pt idx="1132">
                  <c:v>Sep</c:v>
                </c:pt>
                <c:pt idx="1133">
                  <c:v>Aug</c:v>
                </c:pt>
                <c:pt idx="1134">
                  <c:v>Jul</c:v>
                </c:pt>
                <c:pt idx="1135">
                  <c:v>Nov</c:v>
                </c:pt>
                <c:pt idx="1136">
                  <c:v>Nov</c:v>
                </c:pt>
                <c:pt idx="1137">
                  <c:v>Oct</c:v>
                </c:pt>
                <c:pt idx="1138">
                  <c:v>Jul</c:v>
                </c:pt>
                <c:pt idx="1139">
                  <c:v>Dec</c:v>
                </c:pt>
                <c:pt idx="1140">
                  <c:v>Jul</c:v>
                </c:pt>
                <c:pt idx="1141">
                  <c:v>Aug</c:v>
                </c:pt>
                <c:pt idx="1142">
                  <c:v>Nov</c:v>
                </c:pt>
                <c:pt idx="1143">
                  <c:v>Oct</c:v>
                </c:pt>
                <c:pt idx="1144">
                  <c:v>Jul</c:v>
                </c:pt>
                <c:pt idx="1145">
                  <c:v>Oct</c:v>
                </c:pt>
                <c:pt idx="1146">
                  <c:v>Nov</c:v>
                </c:pt>
                <c:pt idx="1147">
                  <c:v>Aug</c:v>
                </c:pt>
                <c:pt idx="1148">
                  <c:v>Sep</c:v>
                </c:pt>
                <c:pt idx="1149">
                  <c:v>Jun</c:v>
                </c:pt>
                <c:pt idx="1150">
                  <c:v>Sep</c:v>
                </c:pt>
                <c:pt idx="1151">
                  <c:v>Jun</c:v>
                </c:pt>
                <c:pt idx="1152">
                  <c:v>Aug</c:v>
                </c:pt>
                <c:pt idx="1153">
                  <c:v>Jul</c:v>
                </c:pt>
                <c:pt idx="1154">
                  <c:v>Sep</c:v>
                </c:pt>
                <c:pt idx="1155">
                  <c:v>Jul</c:v>
                </c:pt>
                <c:pt idx="1156">
                  <c:v>Jul</c:v>
                </c:pt>
                <c:pt idx="1157">
                  <c:v>Aug</c:v>
                </c:pt>
                <c:pt idx="1158">
                  <c:v>Sep</c:v>
                </c:pt>
                <c:pt idx="1159">
                  <c:v>Jun</c:v>
                </c:pt>
                <c:pt idx="1160">
                  <c:v>Jul</c:v>
                </c:pt>
                <c:pt idx="1161">
                  <c:v>Sep</c:v>
                </c:pt>
                <c:pt idx="1162">
                  <c:v>Nov</c:v>
                </c:pt>
                <c:pt idx="1163">
                  <c:v>Sep</c:v>
                </c:pt>
                <c:pt idx="1164">
                  <c:v>Aug</c:v>
                </c:pt>
                <c:pt idx="1165">
                  <c:v>Jul</c:v>
                </c:pt>
                <c:pt idx="1166">
                  <c:v>Jul</c:v>
                </c:pt>
                <c:pt idx="1167">
                  <c:v>Sep</c:v>
                </c:pt>
                <c:pt idx="1168">
                  <c:v>Jun</c:v>
                </c:pt>
                <c:pt idx="1169">
                  <c:v>Oct</c:v>
                </c:pt>
                <c:pt idx="1170">
                  <c:v>Dec</c:v>
                </c:pt>
                <c:pt idx="1171">
                  <c:v>Jun</c:v>
                </c:pt>
                <c:pt idx="1172">
                  <c:v>Dec</c:v>
                </c:pt>
                <c:pt idx="1173">
                  <c:v>Oct</c:v>
                </c:pt>
                <c:pt idx="1174">
                  <c:v>Aug</c:v>
                </c:pt>
                <c:pt idx="1175">
                  <c:v>Dec</c:v>
                </c:pt>
                <c:pt idx="1176">
                  <c:v>Dec</c:v>
                </c:pt>
                <c:pt idx="1177">
                  <c:v>Oct</c:v>
                </c:pt>
                <c:pt idx="1178">
                  <c:v>Nov</c:v>
                </c:pt>
                <c:pt idx="1179">
                  <c:v>Dec</c:v>
                </c:pt>
                <c:pt idx="1180">
                  <c:v>Dec</c:v>
                </c:pt>
                <c:pt idx="1181">
                  <c:v>Aug</c:v>
                </c:pt>
                <c:pt idx="1182">
                  <c:v>Sep</c:v>
                </c:pt>
                <c:pt idx="1183">
                  <c:v>Sep</c:v>
                </c:pt>
                <c:pt idx="1184">
                  <c:v>Jul</c:v>
                </c:pt>
                <c:pt idx="1185">
                  <c:v>Dec</c:v>
                </c:pt>
                <c:pt idx="1186">
                  <c:v>Nov</c:v>
                </c:pt>
                <c:pt idx="1187">
                  <c:v>Aug</c:v>
                </c:pt>
                <c:pt idx="1188">
                  <c:v>Aug</c:v>
                </c:pt>
                <c:pt idx="1189">
                  <c:v>Nov</c:v>
                </c:pt>
                <c:pt idx="1190">
                  <c:v>Jun</c:v>
                </c:pt>
                <c:pt idx="1191">
                  <c:v>Jul</c:v>
                </c:pt>
                <c:pt idx="1192">
                  <c:v>Nov</c:v>
                </c:pt>
                <c:pt idx="1193">
                  <c:v>Jun</c:v>
                </c:pt>
                <c:pt idx="1194">
                  <c:v>Nov</c:v>
                </c:pt>
                <c:pt idx="1195">
                  <c:v>Nov</c:v>
                </c:pt>
                <c:pt idx="1196">
                  <c:v>Oct</c:v>
                </c:pt>
                <c:pt idx="1197">
                  <c:v>Oct</c:v>
                </c:pt>
                <c:pt idx="1198">
                  <c:v>Oct</c:v>
                </c:pt>
                <c:pt idx="1199">
                  <c:v>Dec</c:v>
                </c:pt>
                <c:pt idx="1200">
                  <c:v>Dec</c:v>
                </c:pt>
                <c:pt idx="1201">
                  <c:v>Nov</c:v>
                </c:pt>
                <c:pt idx="1202">
                  <c:v>Nov</c:v>
                </c:pt>
                <c:pt idx="1203">
                  <c:v>Oct</c:v>
                </c:pt>
                <c:pt idx="1204">
                  <c:v>Jul</c:v>
                </c:pt>
                <c:pt idx="1205">
                  <c:v>Oct</c:v>
                </c:pt>
                <c:pt idx="1206">
                  <c:v>Jul</c:v>
                </c:pt>
                <c:pt idx="1207">
                  <c:v>Oct</c:v>
                </c:pt>
                <c:pt idx="1208">
                  <c:v>Jun</c:v>
                </c:pt>
                <c:pt idx="1209">
                  <c:v>Oct</c:v>
                </c:pt>
                <c:pt idx="1210">
                  <c:v>Nov</c:v>
                </c:pt>
                <c:pt idx="1211">
                  <c:v>Sep</c:v>
                </c:pt>
                <c:pt idx="1212">
                  <c:v>Oct</c:v>
                </c:pt>
                <c:pt idx="1213">
                  <c:v>Nov</c:v>
                </c:pt>
                <c:pt idx="1214">
                  <c:v>Jul</c:v>
                </c:pt>
                <c:pt idx="1215">
                  <c:v>Oct</c:v>
                </c:pt>
                <c:pt idx="1216">
                  <c:v>Aug</c:v>
                </c:pt>
                <c:pt idx="1217">
                  <c:v>Aug</c:v>
                </c:pt>
                <c:pt idx="1218">
                  <c:v>Oct</c:v>
                </c:pt>
                <c:pt idx="1219">
                  <c:v>Dec</c:v>
                </c:pt>
                <c:pt idx="1220">
                  <c:v>Dec</c:v>
                </c:pt>
                <c:pt idx="1221">
                  <c:v>Dec</c:v>
                </c:pt>
                <c:pt idx="1222">
                  <c:v>Sep</c:v>
                </c:pt>
                <c:pt idx="1223">
                  <c:v>Dec</c:v>
                </c:pt>
                <c:pt idx="1224">
                  <c:v>Dec</c:v>
                </c:pt>
                <c:pt idx="1225">
                  <c:v>Oct</c:v>
                </c:pt>
                <c:pt idx="1226">
                  <c:v>Aug</c:v>
                </c:pt>
                <c:pt idx="1227">
                  <c:v>Dec</c:v>
                </c:pt>
                <c:pt idx="1228">
                  <c:v>Oct</c:v>
                </c:pt>
                <c:pt idx="1229">
                  <c:v>Aug</c:v>
                </c:pt>
                <c:pt idx="1230">
                  <c:v>Dec</c:v>
                </c:pt>
                <c:pt idx="1231">
                  <c:v>Nov</c:v>
                </c:pt>
                <c:pt idx="1232">
                  <c:v>Nov</c:v>
                </c:pt>
                <c:pt idx="1233">
                  <c:v>Dec</c:v>
                </c:pt>
                <c:pt idx="1234">
                  <c:v>Dec</c:v>
                </c:pt>
                <c:pt idx="1235">
                  <c:v>Dec</c:v>
                </c:pt>
                <c:pt idx="1236">
                  <c:v>Dec</c:v>
                </c:pt>
                <c:pt idx="1237">
                  <c:v>Oct</c:v>
                </c:pt>
                <c:pt idx="1238">
                  <c:v>Jul</c:v>
                </c:pt>
                <c:pt idx="1239">
                  <c:v>Sep</c:v>
                </c:pt>
                <c:pt idx="1240">
                  <c:v>Jul</c:v>
                </c:pt>
                <c:pt idx="1241">
                  <c:v>Aug</c:v>
                </c:pt>
                <c:pt idx="1242">
                  <c:v>Sep</c:v>
                </c:pt>
                <c:pt idx="1243">
                  <c:v>Dec</c:v>
                </c:pt>
                <c:pt idx="1244">
                  <c:v>Jun</c:v>
                </c:pt>
                <c:pt idx="1245">
                  <c:v>Jul</c:v>
                </c:pt>
                <c:pt idx="1246">
                  <c:v>Sep</c:v>
                </c:pt>
                <c:pt idx="1247">
                  <c:v>Nov</c:v>
                </c:pt>
                <c:pt idx="1248">
                  <c:v>Dec</c:v>
                </c:pt>
                <c:pt idx="1249">
                  <c:v>Sep</c:v>
                </c:pt>
                <c:pt idx="1250">
                  <c:v>Jun</c:v>
                </c:pt>
                <c:pt idx="1251">
                  <c:v>Nov</c:v>
                </c:pt>
                <c:pt idx="1252">
                  <c:v>Nov</c:v>
                </c:pt>
                <c:pt idx="1253">
                  <c:v>Jul</c:v>
                </c:pt>
                <c:pt idx="1254">
                  <c:v>Aug</c:v>
                </c:pt>
                <c:pt idx="1255">
                  <c:v>Oct</c:v>
                </c:pt>
                <c:pt idx="1256">
                  <c:v>Jun</c:v>
                </c:pt>
                <c:pt idx="1257">
                  <c:v>Nov</c:v>
                </c:pt>
                <c:pt idx="1258">
                  <c:v>Aug</c:v>
                </c:pt>
                <c:pt idx="1259">
                  <c:v>Jun</c:v>
                </c:pt>
                <c:pt idx="1260">
                  <c:v>Aug</c:v>
                </c:pt>
                <c:pt idx="1261">
                  <c:v>Sep</c:v>
                </c:pt>
                <c:pt idx="1262">
                  <c:v>Sep</c:v>
                </c:pt>
                <c:pt idx="1263">
                  <c:v>Aug</c:v>
                </c:pt>
                <c:pt idx="1264">
                  <c:v>Jun</c:v>
                </c:pt>
                <c:pt idx="1265">
                  <c:v>Jun</c:v>
                </c:pt>
                <c:pt idx="1266">
                  <c:v>Oct</c:v>
                </c:pt>
                <c:pt idx="1267">
                  <c:v>Oct</c:v>
                </c:pt>
                <c:pt idx="1268">
                  <c:v>Aug</c:v>
                </c:pt>
                <c:pt idx="1269">
                  <c:v>Aug</c:v>
                </c:pt>
                <c:pt idx="1270">
                  <c:v>Oct</c:v>
                </c:pt>
                <c:pt idx="1271">
                  <c:v>Aug</c:v>
                </c:pt>
                <c:pt idx="1272">
                  <c:v>Sep</c:v>
                </c:pt>
                <c:pt idx="1273">
                  <c:v>Jul</c:v>
                </c:pt>
                <c:pt idx="1274">
                  <c:v>Oct</c:v>
                </c:pt>
                <c:pt idx="1275">
                  <c:v>Nov</c:v>
                </c:pt>
                <c:pt idx="1276">
                  <c:v>Sep</c:v>
                </c:pt>
                <c:pt idx="1277">
                  <c:v>Jul</c:v>
                </c:pt>
                <c:pt idx="1278">
                  <c:v>Jul</c:v>
                </c:pt>
                <c:pt idx="1279">
                  <c:v>Dec</c:v>
                </c:pt>
                <c:pt idx="1280">
                  <c:v>Nov</c:v>
                </c:pt>
                <c:pt idx="1281">
                  <c:v>Dec</c:v>
                </c:pt>
                <c:pt idx="1282">
                  <c:v>Sep</c:v>
                </c:pt>
                <c:pt idx="1283">
                  <c:v>Sep</c:v>
                </c:pt>
                <c:pt idx="1284">
                  <c:v>Aug</c:v>
                </c:pt>
                <c:pt idx="1285">
                  <c:v>Aug</c:v>
                </c:pt>
                <c:pt idx="1286">
                  <c:v>Dec</c:v>
                </c:pt>
                <c:pt idx="1287">
                  <c:v>Nov</c:v>
                </c:pt>
                <c:pt idx="1288">
                  <c:v>Dec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Dec</c:v>
                </c:pt>
                <c:pt idx="1293">
                  <c:v>Jun</c:v>
                </c:pt>
                <c:pt idx="1294">
                  <c:v>Dec</c:v>
                </c:pt>
                <c:pt idx="1295">
                  <c:v>Nov</c:v>
                </c:pt>
                <c:pt idx="1296">
                  <c:v>Sep</c:v>
                </c:pt>
                <c:pt idx="1297">
                  <c:v>Dec</c:v>
                </c:pt>
                <c:pt idx="1298">
                  <c:v>Jun</c:v>
                </c:pt>
                <c:pt idx="1299">
                  <c:v>Jun</c:v>
                </c:pt>
                <c:pt idx="1300">
                  <c:v>Sep</c:v>
                </c:pt>
                <c:pt idx="1301">
                  <c:v>Sep</c:v>
                </c:pt>
                <c:pt idx="1302">
                  <c:v>Sep</c:v>
                </c:pt>
                <c:pt idx="1303">
                  <c:v>Sep</c:v>
                </c:pt>
                <c:pt idx="1304">
                  <c:v>Sep</c:v>
                </c:pt>
                <c:pt idx="1305">
                  <c:v>Jun</c:v>
                </c:pt>
                <c:pt idx="1306">
                  <c:v>Sep</c:v>
                </c:pt>
                <c:pt idx="1307">
                  <c:v>Sep</c:v>
                </c:pt>
                <c:pt idx="1308">
                  <c:v>Sep</c:v>
                </c:pt>
                <c:pt idx="1309">
                  <c:v>Jun</c:v>
                </c:pt>
                <c:pt idx="1310">
                  <c:v>Jul</c:v>
                </c:pt>
                <c:pt idx="1311">
                  <c:v>Jul</c:v>
                </c:pt>
                <c:pt idx="1312">
                  <c:v>Jul</c:v>
                </c:pt>
                <c:pt idx="1313">
                  <c:v>Jun</c:v>
                </c:pt>
                <c:pt idx="1314">
                  <c:v>Aug</c:v>
                </c:pt>
                <c:pt idx="1315">
                  <c:v>Jun</c:v>
                </c:pt>
                <c:pt idx="1316">
                  <c:v>Jun</c:v>
                </c:pt>
                <c:pt idx="1317">
                  <c:v>Dec</c:v>
                </c:pt>
                <c:pt idx="1318">
                  <c:v>Sep</c:v>
                </c:pt>
                <c:pt idx="1319">
                  <c:v>Nov</c:v>
                </c:pt>
                <c:pt idx="1320">
                  <c:v>Aug</c:v>
                </c:pt>
                <c:pt idx="1321">
                  <c:v>Sep</c:v>
                </c:pt>
                <c:pt idx="1322">
                  <c:v>Sep</c:v>
                </c:pt>
                <c:pt idx="1323">
                  <c:v>Sep</c:v>
                </c:pt>
                <c:pt idx="1324">
                  <c:v>Jun</c:v>
                </c:pt>
                <c:pt idx="1325">
                  <c:v>Sep</c:v>
                </c:pt>
                <c:pt idx="1326">
                  <c:v>Jun</c:v>
                </c:pt>
                <c:pt idx="1327">
                  <c:v>Oct</c:v>
                </c:pt>
                <c:pt idx="1328">
                  <c:v>Nov</c:v>
                </c:pt>
                <c:pt idx="1329">
                  <c:v>Oct</c:v>
                </c:pt>
                <c:pt idx="1330">
                  <c:v>Jun</c:v>
                </c:pt>
                <c:pt idx="1331">
                  <c:v>Nov</c:v>
                </c:pt>
                <c:pt idx="1332">
                  <c:v>Jun</c:v>
                </c:pt>
                <c:pt idx="1333">
                  <c:v>Jun</c:v>
                </c:pt>
                <c:pt idx="1334">
                  <c:v>Sep</c:v>
                </c:pt>
                <c:pt idx="1335">
                  <c:v>Aug</c:v>
                </c:pt>
                <c:pt idx="1336">
                  <c:v>Dec</c:v>
                </c:pt>
                <c:pt idx="1337">
                  <c:v>Sep</c:v>
                </c:pt>
                <c:pt idx="1338">
                  <c:v>Oct</c:v>
                </c:pt>
                <c:pt idx="1339">
                  <c:v>Jun</c:v>
                </c:pt>
                <c:pt idx="1340">
                  <c:v>Dec</c:v>
                </c:pt>
                <c:pt idx="1341">
                  <c:v>Oct</c:v>
                </c:pt>
                <c:pt idx="1342">
                  <c:v>Aug</c:v>
                </c:pt>
                <c:pt idx="1343">
                  <c:v>Nov</c:v>
                </c:pt>
                <c:pt idx="1344">
                  <c:v>Oct</c:v>
                </c:pt>
                <c:pt idx="1345">
                  <c:v>Dec</c:v>
                </c:pt>
                <c:pt idx="1346">
                  <c:v>Aug</c:v>
                </c:pt>
                <c:pt idx="1347">
                  <c:v>Jun</c:v>
                </c:pt>
                <c:pt idx="1348">
                  <c:v>Dec</c:v>
                </c:pt>
                <c:pt idx="1349">
                  <c:v>Dec</c:v>
                </c:pt>
                <c:pt idx="1350">
                  <c:v>Nov</c:v>
                </c:pt>
                <c:pt idx="1351">
                  <c:v>Dec</c:v>
                </c:pt>
                <c:pt idx="1352">
                  <c:v>Nov</c:v>
                </c:pt>
                <c:pt idx="1353">
                  <c:v>Dec</c:v>
                </c:pt>
                <c:pt idx="1354">
                  <c:v>Jul</c:v>
                </c:pt>
                <c:pt idx="1355">
                  <c:v>Nov</c:v>
                </c:pt>
                <c:pt idx="1356">
                  <c:v>Nov</c:v>
                </c:pt>
                <c:pt idx="1357">
                  <c:v>Sep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Nov</c:v>
                </c:pt>
                <c:pt idx="1362">
                  <c:v>Aug</c:v>
                </c:pt>
                <c:pt idx="1363">
                  <c:v>Jun</c:v>
                </c:pt>
                <c:pt idx="1364">
                  <c:v>Dec</c:v>
                </c:pt>
                <c:pt idx="1365">
                  <c:v>Jul</c:v>
                </c:pt>
                <c:pt idx="1366">
                  <c:v>Oct</c:v>
                </c:pt>
                <c:pt idx="1367">
                  <c:v>Jul</c:v>
                </c:pt>
                <c:pt idx="1368">
                  <c:v>Oct</c:v>
                </c:pt>
                <c:pt idx="1369">
                  <c:v>Nov</c:v>
                </c:pt>
                <c:pt idx="1370">
                  <c:v>Oct</c:v>
                </c:pt>
                <c:pt idx="1371">
                  <c:v>Oct</c:v>
                </c:pt>
                <c:pt idx="1372">
                  <c:v>Dec</c:v>
                </c:pt>
                <c:pt idx="1373">
                  <c:v>Nov</c:v>
                </c:pt>
                <c:pt idx="1374">
                  <c:v>Dec</c:v>
                </c:pt>
                <c:pt idx="1375">
                  <c:v>Dec</c:v>
                </c:pt>
                <c:pt idx="1376">
                  <c:v>Dec</c:v>
                </c:pt>
                <c:pt idx="1377">
                  <c:v>Dec</c:v>
                </c:pt>
                <c:pt idx="1378">
                  <c:v>Jun</c:v>
                </c:pt>
                <c:pt idx="1379">
                  <c:v>Dec</c:v>
                </c:pt>
                <c:pt idx="1380">
                  <c:v>Sep</c:v>
                </c:pt>
                <c:pt idx="1381">
                  <c:v>Jul</c:v>
                </c:pt>
                <c:pt idx="1382">
                  <c:v>Aug</c:v>
                </c:pt>
                <c:pt idx="1383">
                  <c:v>Dec</c:v>
                </c:pt>
                <c:pt idx="1384">
                  <c:v>Sep</c:v>
                </c:pt>
                <c:pt idx="1385">
                  <c:v>Jun</c:v>
                </c:pt>
                <c:pt idx="1386">
                  <c:v>Dec</c:v>
                </c:pt>
                <c:pt idx="1387">
                  <c:v>Jul</c:v>
                </c:pt>
                <c:pt idx="1388">
                  <c:v>Dec</c:v>
                </c:pt>
                <c:pt idx="1389">
                  <c:v>Dec</c:v>
                </c:pt>
                <c:pt idx="1390">
                  <c:v>Oct</c:v>
                </c:pt>
                <c:pt idx="1391">
                  <c:v>Sep</c:v>
                </c:pt>
                <c:pt idx="1392">
                  <c:v>Nov</c:v>
                </c:pt>
                <c:pt idx="1393">
                  <c:v>Oct</c:v>
                </c:pt>
                <c:pt idx="1394">
                  <c:v>Dec</c:v>
                </c:pt>
                <c:pt idx="1395">
                  <c:v>Sep</c:v>
                </c:pt>
                <c:pt idx="1396">
                  <c:v>Aug</c:v>
                </c:pt>
                <c:pt idx="1397">
                  <c:v>Oct</c:v>
                </c:pt>
                <c:pt idx="1398">
                  <c:v>Jun</c:v>
                </c:pt>
                <c:pt idx="1399">
                  <c:v>Jul</c:v>
                </c:pt>
                <c:pt idx="1400">
                  <c:v>Jun</c:v>
                </c:pt>
                <c:pt idx="1401">
                  <c:v>Dec</c:v>
                </c:pt>
                <c:pt idx="1402">
                  <c:v>Aug</c:v>
                </c:pt>
                <c:pt idx="1403">
                  <c:v>Nov</c:v>
                </c:pt>
                <c:pt idx="1404">
                  <c:v>Nov</c:v>
                </c:pt>
                <c:pt idx="1405">
                  <c:v>Nov</c:v>
                </c:pt>
                <c:pt idx="1406">
                  <c:v>Sep</c:v>
                </c:pt>
                <c:pt idx="1407">
                  <c:v>Jul</c:v>
                </c:pt>
                <c:pt idx="1408">
                  <c:v>Sep</c:v>
                </c:pt>
                <c:pt idx="1409">
                  <c:v>Jul</c:v>
                </c:pt>
                <c:pt idx="1410">
                  <c:v>Aug</c:v>
                </c:pt>
                <c:pt idx="1411">
                  <c:v>Dec</c:v>
                </c:pt>
                <c:pt idx="1412">
                  <c:v>Aug</c:v>
                </c:pt>
                <c:pt idx="1413">
                  <c:v>Dec</c:v>
                </c:pt>
                <c:pt idx="1414">
                  <c:v>Oct</c:v>
                </c:pt>
                <c:pt idx="1415">
                  <c:v>Oct</c:v>
                </c:pt>
                <c:pt idx="1416">
                  <c:v>Jul</c:v>
                </c:pt>
                <c:pt idx="1417">
                  <c:v>Oct</c:v>
                </c:pt>
                <c:pt idx="1418">
                  <c:v>Dec</c:v>
                </c:pt>
                <c:pt idx="1419">
                  <c:v>Jun</c:v>
                </c:pt>
                <c:pt idx="1420">
                  <c:v>Aug</c:v>
                </c:pt>
                <c:pt idx="1421">
                  <c:v>Jun</c:v>
                </c:pt>
                <c:pt idx="1422">
                  <c:v>Sep</c:v>
                </c:pt>
                <c:pt idx="1423">
                  <c:v>Sep</c:v>
                </c:pt>
                <c:pt idx="1424">
                  <c:v>Jul</c:v>
                </c:pt>
                <c:pt idx="1425">
                  <c:v>Sep</c:v>
                </c:pt>
                <c:pt idx="1426">
                  <c:v>Aug</c:v>
                </c:pt>
                <c:pt idx="1427">
                  <c:v>Dec</c:v>
                </c:pt>
                <c:pt idx="1428">
                  <c:v>Nov</c:v>
                </c:pt>
                <c:pt idx="1429">
                  <c:v>Sep</c:v>
                </c:pt>
                <c:pt idx="1430">
                  <c:v>Dec</c:v>
                </c:pt>
                <c:pt idx="1431">
                  <c:v>Jul</c:v>
                </c:pt>
                <c:pt idx="1432">
                  <c:v>Nov</c:v>
                </c:pt>
                <c:pt idx="1433">
                  <c:v>Dec</c:v>
                </c:pt>
                <c:pt idx="1434">
                  <c:v>Jul</c:v>
                </c:pt>
                <c:pt idx="1435">
                  <c:v>Jun</c:v>
                </c:pt>
                <c:pt idx="1436">
                  <c:v>Oct</c:v>
                </c:pt>
                <c:pt idx="1437">
                  <c:v>Dec</c:v>
                </c:pt>
                <c:pt idx="1438">
                  <c:v>Jun</c:v>
                </c:pt>
                <c:pt idx="1439">
                  <c:v>Dec</c:v>
                </c:pt>
                <c:pt idx="1440">
                  <c:v>Jun</c:v>
                </c:pt>
                <c:pt idx="1441">
                  <c:v>Sep</c:v>
                </c:pt>
                <c:pt idx="1442">
                  <c:v>Jul</c:v>
                </c:pt>
                <c:pt idx="1443">
                  <c:v>Jun</c:v>
                </c:pt>
                <c:pt idx="1444">
                  <c:v>Nov</c:v>
                </c:pt>
                <c:pt idx="1445">
                  <c:v>Jul</c:v>
                </c:pt>
                <c:pt idx="1446">
                  <c:v>Aug</c:v>
                </c:pt>
                <c:pt idx="1447">
                  <c:v>Jun</c:v>
                </c:pt>
                <c:pt idx="1448">
                  <c:v>Jun</c:v>
                </c:pt>
                <c:pt idx="1449">
                  <c:v>Dec</c:v>
                </c:pt>
                <c:pt idx="1450">
                  <c:v>Nov</c:v>
                </c:pt>
                <c:pt idx="1451">
                  <c:v>Dec</c:v>
                </c:pt>
                <c:pt idx="1452">
                  <c:v>Aug</c:v>
                </c:pt>
                <c:pt idx="1453">
                  <c:v>Oct</c:v>
                </c:pt>
                <c:pt idx="1454">
                  <c:v>Jun</c:v>
                </c:pt>
                <c:pt idx="1455">
                  <c:v>Aug</c:v>
                </c:pt>
                <c:pt idx="1456">
                  <c:v>Jul</c:v>
                </c:pt>
                <c:pt idx="1457">
                  <c:v>Sep</c:v>
                </c:pt>
                <c:pt idx="1458">
                  <c:v>Jul</c:v>
                </c:pt>
                <c:pt idx="1459">
                  <c:v>Sep</c:v>
                </c:pt>
                <c:pt idx="1460">
                  <c:v>Jun</c:v>
                </c:pt>
                <c:pt idx="1461">
                  <c:v>Nov</c:v>
                </c:pt>
                <c:pt idx="1462">
                  <c:v>Aug</c:v>
                </c:pt>
                <c:pt idx="1463">
                  <c:v>Sep</c:v>
                </c:pt>
                <c:pt idx="1464">
                  <c:v>Aug</c:v>
                </c:pt>
                <c:pt idx="1465">
                  <c:v>Jul</c:v>
                </c:pt>
                <c:pt idx="1466">
                  <c:v>Aug</c:v>
                </c:pt>
                <c:pt idx="1467">
                  <c:v>Sep</c:v>
                </c:pt>
                <c:pt idx="1468">
                  <c:v>Oct</c:v>
                </c:pt>
                <c:pt idx="1469">
                  <c:v>Jun</c:v>
                </c:pt>
                <c:pt idx="1470">
                  <c:v>Jul</c:v>
                </c:pt>
                <c:pt idx="1471">
                  <c:v>Sep</c:v>
                </c:pt>
                <c:pt idx="1472">
                  <c:v>Jun</c:v>
                </c:pt>
                <c:pt idx="1473">
                  <c:v>Jul</c:v>
                </c:pt>
                <c:pt idx="1474">
                  <c:v>Jun</c:v>
                </c:pt>
                <c:pt idx="1475">
                  <c:v>Nov</c:v>
                </c:pt>
                <c:pt idx="1476">
                  <c:v>Aug</c:v>
                </c:pt>
                <c:pt idx="1477">
                  <c:v>Jul</c:v>
                </c:pt>
                <c:pt idx="1478">
                  <c:v>Aug</c:v>
                </c:pt>
                <c:pt idx="1479">
                  <c:v>Jun</c:v>
                </c:pt>
                <c:pt idx="1480">
                  <c:v>Aug</c:v>
                </c:pt>
                <c:pt idx="1481">
                  <c:v>Jun</c:v>
                </c:pt>
                <c:pt idx="1482">
                  <c:v>Oct</c:v>
                </c:pt>
                <c:pt idx="1483">
                  <c:v>Jun</c:v>
                </c:pt>
                <c:pt idx="1484">
                  <c:v>Jun</c:v>
                </c:pt>
                <c:pt idx="1485">
                  <c:v>Jul</c:v>
                </c:pt>
                <c:pt idx="1486">
                  <c:v>Oct</c:v>
                </c:pt>
                <c:pt idx="1487">
                  <c:v>Jul</c:v>
                </c:pt>
                <c:pt idx="1488">
                  <c:v>Oct</c:v>
                </c:pt>
                <c:pt idx="1489">
                  <c:v>Jun</c:v>
                </c:pt>
                <c:pt idx="1490">
                  <c:v>Jul</c:v>
                </c:pt>
                <c:pt idx="1491">
                  <c:v>Sep</c:v>
                </c:pt>
                <c:pt idx="1492">
                  <c:v>Oct</c:v>
                </c:pt>
                <c:pt idx="1493">
                  <c:v>Dec</c:v>
                </c:pt>
                <c:pt idx="1494">
                  <c:v>Jun</c:v>
                </c:pt>
                <c:pt idx="1495">
                  <c:v>Aug</c:v>
                </c:pt>
                <c:pt idx="1496">
                  <c:v>Dec</c:v>
                </c:pt>
                <c:pt idx="1497">
                  <c:v>Oct</c:v>
                </c:pt>
                <c:pt idx="1498">
                  <c:v>Aug</c:v>
                </c:pt>
                <c:pt idx="1499">
                  <c:v>Nov</c:v>
                </c:pt>
                <c:pt idx="1500">
                  <c:v>Sep</c:v>
                </c:pt>
                <c:pt idx="1501">
                  <c:v>Dec</c:v>
                </c:pt>
                <c:pt idx="1502">
                  <c:v>Sep</c:v>
                </c:pt>
                <c:pt idx="1503">
                  <c:v>Dec</c:v>
                </c:pt>
                <c:pt idx="1504">
                  <c:v>Jun</c:v>
                </c:pt>
                <c:pt idx="1505">
                  <c:v>Oct</c:v>
                </c:pt>
                <c:pt idx="1506">
                  <c:v>Aug</c:v>
                </c:pt>
                <c:pt idx="1507">
                  <c:v>Jun</c:v>
                </c:pt>
                <c:pt idx="1508">
                  <c:v>Nov</c:v>
                </c:pt>
                <c:pt idx="1509">
                  <c:v>Jun</c:v>
                </c:pt>
                <c:pt idx="1510">
                  <c:v>Nov</c:v>
                </c:pt>
                <c:pt idx="1511">
                  <c:v>Jul</c:v>
                </c:pt>
                <c:pt idx="1512">
                  <c:v>Jul</c:v>
                </c:pt>
                <c:pt idx="1513">
                  <c:v>Aug</c:v>
                </c:pt>
                <c:pt idx="1514">
                  <c:v>Jun</c:v>
                </c:pt>
                <c:pt idx="1515">
                  <c:v>Dec</c:v>
                </c:pt>
                <c:pt idx="1516">
                  <c:v>Nov</c:v>
                </c:pt>
                <c:pt idx="1517">
                  <c:v>Oct</c:v>
                </c:pt>
                <c:pt idx="1518">
                  <c:v>Sep</c:v>
                </c:pt>
                <c:pt idx="1519">
                  <c:v>Sep</c:v>
                </c:pt>
                <c:pt idx="1520">
                  <c:v>Oct</c:v>
                </c:pt>
                <c:pt idx="1521">
                  <c:v>Dec</c:v>
                </c:pt>
                <c:pt idx="1522">
                  <c:v>Jun</c:v>
                </c:pt>
                <c:pt idx="1523">
                  <c:v>Jun</c:v>
                </c:pt>
                <c:pt idx="1524">
                  <c:v>Aug</c:v>
                </c:pt>
                <c:pt idx="1525">
                  <c:v>Jul</c:v>
                </c:pt>
                <c:pt idx="1526">
                  <c:v>Oct</c:v>
                </c:pt>
                <c:pt idx="1527">
                  <c:v>Jun</c:v>
                </c:pt>
                <c:pt idx="1528">
                  <c:v>Jun</c:v>
                </c:pt>
                <c:pt idx="1529">
                  <c:v>Dec</c:v>
                </c:pt>
                <c:pt idx="1530">
                  <c:v>Jul</c:v>
                </c:pt>
                <c:pt idx="1531">
                  <c:v>Jul</c:v>
                </c:pt>
                <c:pt idx="1532">
                  <c:v>Oct</c:v>
                </c:pt>
                <c:pt idx="1533">
                  <c:v>Sep</c:v>
                </c:pt>
                <c:pt idx="1534">
                  <c:v>Sep</c:v>
                </c:pt>
                <c:pt idx="1535">
                  <c:v>Nov</c:v>
                </c:pt>
                <c:pt idx="1536">
                  <c:v>Jul</c:v>
                </c:pt>
                <c:pt idx="1537">
                  <c:v>Nov</c:v>
                </c:pt>
                <c:pt idx="1538">
                  <c:v>Dec</c:v>
                </c:pt>
                <c:pt idx="1539">
                  <c:v>Jun</c:v>
                </c:pt>
                <c:pt idx="1540">
                  <c:v>Sep</c:v>
                </c:pt>
                <c:pt idx="1541">
                  <c:v>Aug</c:v>
                </c:pt>
                <c:pt idx="1542">
                  <c:v>Aug</c:v>
                </c:pt>
                <c:pt idx="1543">
                  <c:v>Nov</c:v>
                </c:pt>
                <c:pt idx="1544">
                  <c:v>Dec</c:v>
                </c:pt>
                <c:pt idx="1545">
                  <c:v>Nov</c:v>
                </c:pt>
                <c:pt idx="1546">
                  <c:v>Oct</c:v>
                </c:pt>
                <c:pt idx="1547">
                  <c:v>Jul</c:v>
                </c:pt>
                <c:pt idx="1548">
                  <c:v>Sep</c:v>
                </c:pt>
                <c:pt idx="1549">
                  <c:v>Dec</c:v>
                </c:pt>
                <c:pt idx="1550">
                  <c:v>Aug</c:v>
                </c:pt>
                <c:pt idx="1551">
                  <c:v>Dec</c:v>
                </c:pt>
                <c:pt idx="1552">
                  <c:v>Dec</c:v>
                </c:pt>
                <c:pt idx="1553">
                  <c:v>Oct</c:v>
                </c:pt>
                <c:pt idx="1554">
                  <c:v>Aug</c:v>
                </c:pt>
                <c:pt idx="1555">
                  <c:v>Oct</c:v>
                </c:pt>
                <c:pt idx="1556">
                  <c:v>Jul</c:v>
                </c:pt>
                <c:pt idx="1557">
                  <c:v>Aug</c:v>
                </c:pt>
                <c:pt idx="1558">
                  <c:v>Oct</c:v>
                </c:pt>
                <c:pt idx="1559">
                  <c:v>Dec</c:v>
                </c:pt>
                <c:pt idx="1560">
                  <c:v>Jun</c:v>
                </c:pt>
                <c:pt idx="1561">
                  <c:v>Jul</c:v>
                </c:pt>
                <c:pt idx="1562">
                  <c:v>Nov</c:v>
                </c:pt>
                <c:pt idx="1563">
                  <c:v>Aug</c:v>
                </c:pt>
                <c:pt idx="1564">
                  <c:v>Jul</c:v>
                </c:pt>
                <c:pt idx="1565">
                  <c:v>Aug</c:v>
                </c:pt>
                <c:pt idx="1566">
                  <c:v>Dec</c:v>
                </c:pt>
                <c:pt idx="1567">
                  <c:v>Sep</c:v>
                </c:pt>
                <c:pt idx="1568">
                  <c:v>Aug</c:v>
                </c:pt>
                <c:pt idx="1569">
                  <c:v>Aug</c:v>
                </c:pt>
                <c:pt idx="1570">
                  <c:v>Dec</c:v>
                </c:pt>
                <c:pt idx="1571">
                  <c:v>Sep</c:v>
                </c:pt>
                <c:pt idx="1572">
                  <c:v>Oct</c:v>
                </c:pt>
                <c:pt idx="1573">
                  <c:v>Aug</c:v>
                </c:pt>
                <c:pt idx="1574">
                  <c:v>Aug</c:v>
                </c:pt>
                <c:pt idx="1575">
                  <c:v>Nov</c:v>
                </c:pt>
                <c:pt idx="1576">
                  <c:v>Aug</c:v>
                </c:pt>
                <c:pt idx="1577">
                  <c:v>Nov</c:v>
                </c:pt>
                <c:pt idx="1578">
                  <c:v>Jul</c:v>
                </c:pt>
                <c:pt idx="1579">
                  <c:v>Jun</c:v>
                </c:pt>
                <c:pt idx="1580">
                  <c:v>Oct</c:v>
                </c:pt>
                <c:pt idx="1581">
                  <c:v>Aug</c:v>
                </c:pt>
                <c:pt idx="1582">
                  <c:v>Oct</c:v>
                </c:pt>
                <c:pt idx="1583">
                  <c:v>Sep</c:v>
                </c:pt>
                <c:pt idx="1584">
                  <c:v>Aug</c:v>
                </c:pt>
                <c:pt idx="1585">
                  <c:v>Dec</c:v>
                </c:pt>
                <c:pt idx="1586">
                  <c:v>Nov</c:v>
                </c:pt>
                <c:pt idx="1587">
                  <c:v>Jul</c:v>
                </c:pt>
                <c:pt idx="1588">
                  <c:v>Sep</c:v>
                </c:pt>
                <c:pt idx="1589">
                  <c:v>Sep</c:v>
                </c:pt>
                <c:pt idx="1590">
                  <c:v>Jul</c:v>
                </c:pt>
                <c:pt idx="1591">
                  <c:v>Aug</c:v>
                </c:pt>
                <c:pt idx="1592">
                  <c:v>Nov</c:v>
                </c:pt>
                <c:pt idx="1593">
                  <c:v>Oct</c:v>
                </c:pt>
                <c:pt idx="1594">
                  <c:v>Jun</c:v>
                </c:pt>
                <c:pt idx="1595">
                  <c:v>Sep</c:v>
                </c:pt>
                <c:pt idx="1596">
                  <c:v>Oct</c:v>
                </c:pt>
                <c:pt idx="1597">
                  <c:v>Oct</c:v>
                </c:pt>
                <c:pt idx="1598">
                  <c:v>Sep</c:v>
                </c:pt>
                <c:pt idx="1599">
                  <c:v>Nov</c:v>
                </c:pt>
                <c:pt idx="1600">
                  <c:v>Oct</c:v>
                </c:pt>
                <c:pt idx="1601">
                  <c:v>Aug</c:v>
                </c:pt>
                <c:pt idx="1602">
                  <c:v>Sep</c:v>
                </c:pt>
                <c:pt idx="1603">
                  <c:v>Jun</c:v>
                </c:pt>
                <c:pt idx="1604">
                  <c:v>Aug</c:v>
                </c:pt>
                <c:pt idx="1605">
                  <c:v>Sep</c:v>
                </c:pt>
                <c:pt idx="1606">
                  <c:v>Sep</c:v>
                </c:pt>
                <c:pt idx="1607">
                  <c:v>Jul</c:v>
                </c:pt>
                <c:pt idx="1608">
                  <c:v>Oct</c:v>
                </c:pt>
                <c:pt idx="1609">
                  <c:v>Oct</c:v>
                </c:pt>
                <c:pt idx="1610">
                  <c:v>Nov</c:v>
                </c:pt>
                <c:pt idx="1611">
                  <c:v>Nov</c:v>
                </c:pt>
                <c:pt idx="1612">
                  <c:v>Oct</c:v>
                </c:pt>
                <c:pt idx="1613">
                  <c:v>Aug</c:v>
                </c:pt>
                <c:pt idx="1614">
                  <c:v>Oct</c:v>
                </c:pt>
                <c:pt idx="1615">
                  <c:v>Oct</c:v>
                </c:pt>
                <c:pt idx="1616">
                  <c:v>Nov</c:v>
                </c:pt>
                <c:pt idx="1617">
                  <c:v>Oct</c:v>
                </c:pt>
                <c:pt idx="1618">
                  <c:v>Dec</c:v>
                </c:pt>
                <c:pt idx="1619">
                  <c:v>Sep</c:v>
                </c:pt>
                <c:pt idx="1620">
                  <c:v>Nov</c:v>
                </c:pt>
                <c:pt idx="1621">
                  <c:v>Aug</c:v>
                </c:pt>
                <c:pt idx="1622">
                  <c:v>Nov</c:v>
                </c:pt>
                <c:pt idx="1623">
                  <c:v>Aug</c:v>
                </c:pt>
                <c:pt idx="1624">
                  <c:v>Jul</c:v>
                </c:pt>
                <c:pt idx="1625">
                  <c:v>Jul</c:v>
                </c:pt>
                <c:pt idx="1626">
                  <c:v>Sep</c:v>
                </c:pt>
                <c:pt idx="1627">
                  <c:v>Jun</c:v>
                </c:pt>
                <c:pt idx="1628">
                  <c:v>Jul</c:v>
                </c:pt>
                <c:pt idx="1629">
                  <c:v>Oct</c:v>
                </c:pt>
                <c:pt idx="1630">
                  <c:v>Aug</c:v>
                </c:pt>
                <c:pt idx="1631">
                  <c:v>Sep</c:v>
                </c:pt>
                <c:pt idx="1632">
                  <c:v>Nov</c:v>
                </c:pt>
                <c:pt idx="1633">
                  <c:v>Jul</c:v>
                </c:pt>
                <c:pt idx="1634">
                  <c:v>Aug</c:v>
                </c:pt>
                <c:pt idx="1635">
                  <c:v>Aug</c:v>
                </c:pt>
                <c:pt idx="1636">
                  <c:v>Aug</c:v>
                </c:pt>
                <c:pt idx="1637">
                  <c:v>Jun</c:v>
                </c:pt>
                <c:pt idx="1638">
                  <c:v>Oct</c:v>
                </c:pt>
                <c:pt idx="1639">
                  <c:v>Oct</c:v>
                </c:pt>
                <c:pt idx="1640">
                  <c:v>Jun</c:v>
                </c:pt>
                <c:pt idx="1641">
                  <c:v>Nov</c:v>
                </c:pt>
                <c:pt idx="1642">
                  <c:v>Sep</c:v>
                </c:pt>
                <c:pt idx="1643">
                  <c:v>Jul</c:v>
                </c:pt>
                <c:pt idx="1644">
                  <c:v>Jul</c:v>
                </c:pt>
                <c:pt idx="1645">
                  <c:v>Aug</c:v>
                </c:pt>
                <c:pt idx="1646">
                  <c:v>Jul</c:v>
                </c:pt>
                <c:pt idx="1647">
                  <c:v>Aug</c:v>
                </c:pt>
                <c:pt idx="1648">
                  <c:v>Jul</c:v>
                </c:pt>
                <c:pt idx="1649">
                  <c:v>Jul</c:v>
                </c:pt>
                <c:pt idx="1650">
                  <c:v>Aug</c:v>
                </c:pt>
                <c:pt idx="1651">
                  <c:v>Jul</c:v>
                </c:pt>
                <c:pt idx="1652">
                  <c:v>Dec</c:v>
                </c:pt>
                <c:pt idx="1653">
                  <c:v>Jul</c:v>
                </c:pt>
                <c:pt idx="1654">
                  <c:v>Oct</c:v>
                </c:pt>
                <c:pt idx="1655">
                  <c:v>Nov</c:v>
                </c:pt>
                <c:pt idx="1656">
                  <c:v>Jun</c:v>
                </c:pt>
                <c:pt idx="1657">
                  <c:v>Sep</c:v>
                </c:pt>
                <c:pt idx="1658">
                  <c:v>Aug</c:v>
                </c:pt>
                <c:pt idx="1659">
                  <c:v>Jul</c:v>
                </c:pt>
                <c:pt idx="1660">
                  <c:v>Sep</c:v>
                </c:pt>
                <c:pt idx="1661">
                  <c:v>Jul</c:v>
                </c:pt>
                <c:pt idx="1662">
                  <c:v>Nov</c:v>
                </c:pt>
                <c:pt idx="1663">
                  <c:v>Sep</c:v>
                </c:pt>
                <c:pt idx="1664">
                  <c:v>Nov</c:v>
                </c:pt>
                <c:pt idx="1665">
                  <c:v>Aug</c:v>
                </c:pt>
                <c:pt idx="1666">
                  <c:v>Jun</c:v>
                </c:pt>
                <c:pt idx="1667">
                  <c:v>Aug</c:v>
                </c:pt>
                <c:pt idx="1668">
                  <c:v>Oct</c:v>
                </c:pt>
                <c:pt idx="1669">
                  <c:v>Dec</c:v>
                </c:pt>
                <c:pt idx="1670">
                  <c:v>Aug</c:v>
                </c:pt>
                <c:pt idx="1671">
                  <c:v>Nov</c:v>
                </c:pt>
                <c:pt idx="1672">
                  <c:v>Jun</c:v>
                </c:pt>
                <c:pt idx="1673">
                  <c:v>Jul</c:v>
                </c:pt>
                <c:pt idx="1674">
                  <c:v>Nov</c:v>
                </c:pt>
                <c:pt idx="1675">
                  <c:v>Oct</c:v>
                </c:pt>
                <c:pt idx="1676">
                  <c:v>Aug</c:v>
                </c:pt>
                <c:pt idx="1677">
                  <c:v>Sep</c:v>
                </c:pt>
                <c:pt idx="1678">
                  <c:v>Sep</c:v>
                </c:pt>
                <c:pt idx="1679">
                  <c:v>Jun</c:v>
                </c:pt>
                <c:pt idx="1680">
                  <c:v>Dec</c:v>
                </c:pt>
                <c:pt idx="1681">
                  <c:v>Nov</c:v>
                </c:pt>
                <c:pt idx="1682">
                  <c:v>Sep</c:v>
                </c:pt>
                <c:pt idx="1683">
                  <c:v>Nov</c:v>
                </c:pt>
                <c:pt idx="1684">
                  <c:v>Oct</c:v>
                </c:pt>
                <c:pt idx="1685">
                  <c:v>Nov</c:v>
                </c:pt>
                <c:pt idx="1686">
                  <c:v>Sep</c:v>
                </c:pt>
                <c:pt idx="1687">
                  <c:v>Sep</c:v>
                </c:pt>
                <c:pt idx="1688">
                  <c:v>Sep</c:v>
                </c:pt>
                <c:pt idx="1689">
                  <c:v>Dec</c:v>
                </c:pt>
                <c:pt idx="1690">
                  <c:v>Nov</c:v>
                </c:pt>
                <c:pt idx="1691">
                  <c:v>Jul</c:v>
                </c:pt>
                <c:pt idx="1692">
                  <c:v>Aug</c:v>
                </c:pt>
                <c:pt idx="1693">
                  <c:v>Aug</c:v>
                </c:pt>
                <c:pt idx="1694">
                  <c:v>Sep</c:v>
                </c:pt>
                <c:pt idx="1695">
                  <c:v>Jul</c:v>
                </c:pt>
                <c:pt idx="1696">
                  <c:v>Dec</c:v>
                </c:pt>
                <c:pt idx="1697">
                  <c:v>Oct</c:v>
                </c:pt>
                <c:pt idx="1698">
                  <c:v>Dec</c:v>
                </c:pt>
                <c:pt idx="1699">
                  <c:v>Aug</c:v>
                </c:pt>
                <c:pt idx="1700">
                  <c:v>Jun</c:v>
                </c:pt>
                <c:pt idx="1701">
                  <c:v>Sep</c:v>
                </c:pt>
                <c:pt idx="1702">
                  <c:v>Jul</c:v>
                </c:pt>
                <c:pt idx="1703">
                  <c:v>Sep</c:v>
                </c:pt>
                <c:pt idx="1704">
                  <c:v>Sep</c:v>
                </c:pt>
                <c:pt idx="1705">
                  <c:v>Dec</c:v>
                </c:pt>
                <c:pt idx="1706">
                  <c:v>Aug</c:v>
                </c:pt>
                <c:pt idx="1707">
                  <c:v>Sep</c:v>
                </c:pt>
                <c:pt idx="1708">
                  <c:v>Nov</c:v>
                </c:pt>
                <c:pt idx="1709">
                  <c:v>Aug</c:v>
                </c:pt>
                <c:pt idx="1710">
                  <c:v>Jun</c:v>
                </c:pt>
                <c:pt idx="1711">
                  <c:v>Jul</c:v>
                </c:pt>
                <c:pt idx="1712">
                  <c:v>Nov</c:v>
                </c:pt>
                <c:pt idx="1713">
                  <c:v>Jun</c:v>
                </c:pt>
                <c:pt idx="1714">
                  <c:v>Dec</c:v>
                </c:pt>
                <c:pt idx="1715">
                  <c:v>Nov</c:v>
                </c:pt>
                <c:pt idx="1716">
                  <c:v>Dec</c:v>
                </c:pt>
                <c:pt idx="1717">
                  <c:v>Aug</c:v>
                </c:pt>
                <c:pt idx="1718">
                  <c:v>Jun</c:v>
                </c:pt>
                <c:pt idx="1719">
                  <c:v>Sep</c:v>
                </c:pt>
                <c:pt idx="1720">
                  <c:v>Nov</c:v>
                </c:pt>
                <c:pt idx="1721">
                  <c:v>Sep</c:v>
                </c:pt>
                <c:pt idx="1722">
                  <c:v>Aug</c:v>
                </c:pt>
                <c:pt idx="1723">
                  <c:v>Nov</c:v>
                </c:pt>
                <c:pt idx="1724">
                  <c:v>Sep</c:v>
                </c:pt>
                <c:pt idx="1725">
                  <c:v>Oct</c:v>
                </c:pt>
                <c:pt idx="1726">
                  <c:v>Sep</c:v>
                </c:pt>
                <c:pt idx="1727">
                  <c:v>Oct</c:v>
                </c:pt>
                <c:pt idx="1728">
                  <c:v>Jul</c:v>
                </c:pt>
                <c:pt idx="1729">
                  <c:v>Nov</c:v>
                </c:pt>
                <c:pt idx="1730">
                  <c:v>Jul</c:v>
                </c:pt>
                <c:pt idx="1731">
                  <c:v>Sep</c:v>
                </c:pt>
                <c:pt idx="1732">
                  <c:v>Jul</c:v>
                </c:pt>
                <c:pt idx="1733">
                  <c:v>Dec</c:v>
                </c:pt>
                <c:pt idx="1734">
                  <c:v>Jun</c:v>
                </c:pt>
                <c:pt idx="1735">
                  <c:v>Jun</c:v>
                </c:pt>
                <c:pt idx="1736">
                  <c:v>Dec</c:v>
                </c:pt>
                <c:pt idx="1737">
                  <c:v>Jun</c:v>
                </c:pt>
                <c:pt idx="1738">
                  <c:v>Oct</c:v>
                </c:pt>
                <c:pt idx="1739">
                  <c:v>Jun</c:v>
                </c:pt>
                <c:pt idx="1740">
                  <c:v>Sep</c:v>
                </c:pt>
                <c:pt idx="1741">
                  <c:v>Oct</c:v>
                </c:pt>
                <c:pt idx="1742">
                  <c:v>Aug</c:v>
                </c:pt>
                <c:pt idx="1743">
                  <c:v>Oct</c:v>
                </c:pt>
                <c:pt idx="1744">
                  <c:v>Aug</c:v>
                </c:pt>
                <c:pt idx="1745">
                  <c:v>Aug</c:v>
                </c:pt>
                <c:pt idx="1746">
                  <c:v>Dec</c:v>
                </c:pt>
                <c:pt idx="1747">
                  <c:v>Sep</c:v>
                </c:pt>
                <c:pt idx="1748">
                  <c:v>Sep</c:v>
                </c:pt>
                <c:pt idx="1749">
                  <c:v>Nov</c:v>
                </c:pt>
                <c:pt idx="1750">
                  <c:v>Nov</c:v>
                </c:pt>
                <c:pt idx="1751">
                  <c:v>Jun</c:v>
                </c:pt>
                <c:pt idx="1752">
                  <c:v>Jul</c:v>
                </c:pt>
                <c:pt idx="1753">
                  <c:v>Nov</c:v>
                </c:pt>
                <c:pt idx="1754">
                  <c:v>Jun</c:v>
                </c:pt>
                <c:pt idx="1755">
                  <c:v>Sep</c:v>
                </c:pt>
                <c:pt idx="1756">
                  <c:v>Jul</c:v>
                </c:pt>
                <c:pt idx="1757">
                  <c:v>Oct</c:v>
                </c:pt>
                <c:pt idx="1758">
                  <c:v>Dec</c:v>
                </c:pt>
                <c:pt idx="1759">
                  <c:v>Jun</c:v>
                </c:pt>
                <c:pt idx="1760">
                  <c:v>Sep</c:v>
                </c:pt>
                <c:pt idx="1761">
                  <c:v>Dec</c:v>
                </c:pt>
                <c:pt idx="1762">
                  <c:v>Nov</c:v>
                </c:pt>
                <c:pt idx="1763">
                  <c:v>Jul</c:v>
                </c:pt>
                <c:pt idx="1764">
                  <c:v>Jun</c:v>
                </c:pt>
                <c:pt idx="1765">
                  <c:v>Sep</c:v>
                </c:pt>
                <c:pt idx="1766">
                  <c:v>Oct</c:v>
                </c:pt>
                <c:pt idx="1767">
                  <c:v>Jun</c:v>
                </c:pt>
                <c:pt idx="1768">
                  <c:v>Nov</c:v>
                </c:pt>
                <c:pt idx="1769">
                  <c:v>Aug</c:v>
                </c:pt>
                <c:pt idx="1770">
                  <c:v>Jun</c:v>
                </c:pt>
                <c:pt idx="1771">
                  <c:v>Nov</c:v>
                </c:pt>
                <c:pt idx="1772">
                  <c:v>Aug</c:v>
                </c:pt>
                <c:pt idx="1773">
                  <c:v>Aug</c:v>
                </c:pt>
                <c:pt idx="1774">
                  <c:v>Aug</c:v>
                </c:pt>
                <c:pt idx="1775">
                  <c:v>Oct</c:v>
                </c:pt>
                <c:pt idx="1776">
                  <c:v>Jul</c:v>
                </c:pt>
                <c:pt idx="1777">
                  <c:v>Sep</c:v>
                </c:pt>
                <c:pt idx="1778">
                  <c:v>Nov</c:v>
                </c:pt>
                <c:pt idx="1779">
                  <c:v>Jul</c:v>
                </c:pt>
                <c:pt idx="1780">
                  <c:v>Oct</c:v>
                </c:pt>
                <c:pt idx="1781">
                  <c:v>Dec</c:v>
                </c:pt>
                <c:pt idx="1782">
                  <c:v>Sep</c:v>
                </c:pt>
                <c:pt idx="1783">
                  <c:v>Sep</c:v>
                </c:pt>
                <c:pt idx="1784">
                  <c:v>Dec</c:v>
                </c:pt>
                <c:pt idx="1785">
                  <c:v>Jun</c:v>
                </c:pt>
                <c:pt idx="1786">
                  <c:v>Sep</c:v>
                </c:pt>
                <c:pt idx="1787">
                  <c:v>Dec</c:v>
                </c:pt>
                <c:pt idx="1788">
                  <c:v>Sep</c:v>
                </c:pt>
                <c:pt idx="1789">
                  <c:v>Oct</c:v>
                </c:pt>
                <c:pt idx="1790">
                  <c:v>Sep</c:v>
                </c:pt>
                <c:pt idx="1791">
                  <c:v>Dec</c:v>
                </c:pt>
                <c:pt idx="1792">
                  <c:v>Jun</c:v>
                </c:pt>
                <c:pt idx="1793">
                  <c:v>Dec</c:v>
                </c:pt>
                <c:pt idx="1794">
                  <c:v>Jul</c:v>
                </c:pt>
                <c:pt idx="1795">
                  <c:v>Oct</c:v>
                </c:pt>
                <c:pt idx="1796">
                  <c:v>Dec</c:v>
                </c:pt>
                <c:pt idx="1797">
                  <c:v>Jun</c:v>
                </c:pt>
                <c:pt idx="1798">
                  <c:v>Dec</c:v>
                </c:pt>
                <c:pt idx="1799">
                  <c:v>Aug</c:v>
                </c:pt>
                <c:pt idx="1800">
                  <c:v>Sep</c:v>
                </c:pt>
                <c:pt idx="1801">
                  <c:v>Aug</c:v>
                </c:pt>
                <c:pt idx="1802">
                  <c:v>Nov</c:v>
                </c:pt>
                <c:pt idx="1803">
                  <c:v>Sep</c:v>
                </c:pt>
                <c:pt idx="1804">
                  <c:v>Jun</c:v>
                </c:pt>
                <c:pt idx="1805">
                  <c:v>Nov</c:v>
                </c:pt>
                <c:pt idx="1806">
                  <c:v>Oct</c:v>
                </c:pt>
                <c:pt idx="1807">
                  <c:v>Sep</c:v>
                </c:pt>
                <c:pt idx="1808">
                  <c:v>Jul</c:v>
                </c:pt>
                <c:pt idx="1809">
                  <c:v>Aug</c:v>
                </c:pt>
                <c:pt idx="1810">
                  <c:v>Sep</c:v>
                </c:pt>
                <c:pt idx="1811">
                  <c:v>Oct</c:v>
                </c:pt>
                <c:pt idx="1812">
                  <c:v>Aug</c:v>
                </c:pt>
                <c:pt idx="1813">
                  <c:v>Dec</c:v>
                </c:pt>
                <c:pt idx="1814">
                  <c:v>Jun</c:v>
                </c:pt>
                <c:pt idx="1815">
                  <c:v>Sep</c:v>
                </c:pt>
                <c:pt idx="1816">
                  <c:v>Oct</c:v>
                </c:pt>
                <c:pt idx="1817">
                  <c:v>Oct</c:v>
                </c:pt>
                <c:pt idx="1818">
                  <c:v>Jul</c:v>
                </c:pt>
                <c:pt idx="1819">
                  <c:v>Sep</c:v>
                </c:pt>
                <c:pt idx="1820">
                  <c:v>Aug</c:v>
                </c:pt>
                <c:pt idx="1821">
                  <c:v>Oct</c:v>
                </c:pt>
                <c:pt idx="1822">
                  <c:v>Jun</c:v>
                </c:pt>
                <c:pt idx="1823">
                  <c:v>Jun</c:v>
                </c:pt>
                <c:pt idx="1824">
                  <c:v>Jul</c:v>
                </c:pt>
                <c:pt idx="1825">
                  <c:v>Sep</c:v>
                </c:pt>
                <c:pt idx="1826">
                  <c:v>Dec</c:v>
                </c:pt>
                <c:pt idx="1827">
                  <c:v>Sep</c:v>
                </c:pt>
                <c:pt idx="1828">
                  <c:v>Dec</c:v>
                </c:pt>
                <c:pt idx="1829">
                  <c:v>Nov</c:v>
                </c:pt>
                <c:pt idx="1830">
                  <c:v>Jun</c:v>
                </c:pt>
                <c:pt idx="1831">
                  <c:v>Jun</c:v>
                </c:pt>
                <c:pt idx="1832">
                  <c:v>Aug</c:v>
                </c:pt>
                <c:pt idx="1833">
                  <c:v>Dec</c:v>
                </c:pt>
                <c:pt idx="1834">
                  <c:v>Dec</c:v>
                </c:pt>
                <c:pt idx="1835">
                  <c:v>Oct</c:v>
                </c:pt>
                <c:pt idx="1836">
                  <c:v>Jun</c:v>
                </c:pt>
                <c:pt idx="1837">
                  <c:v>Sep</c:v>
                </c:pt>
                <c:pt idx="1838">
                  <c:v>Oct</c:v>
                </c:pt>
                <c:pt idx="1839">
                  <c:v>Jun</c:v>
                </c:pt>
                <c:pt idx="1840">
                  <c:v>Jul</c:v>
                </c:pt>
                <c:pt idx="1841">
                  <c:v>Jul</c:v>
                </c:pt>
                <c:pt idx="1842">
                  <c:v>Nov</c:v>
                </c:pt>
                <c:pt idx="1843">
                  <c:v>Jul</c:v>
                </c:pt>
                <c:pt idx="1844">
                  <c:v>Jul</c:v>
                </c:pt>
                <c:pt idx="1845">
                  <c:v>Aug</c:v>
                </c:pt>
                <c:pt idx="1846">
                  <c:v>Jun</c:v>
                </c:pt>
                <c:pt idx="1847">
                  <c:v>Sep</c:v>
                </c:pt>
                <c:pt idx="1848">
                  <c:v>Oct</c:v>
                </c:pt>
                <c:pt idx="1849">
                  <c:v>Oct</c:v>
                </c:pt>
                <c:pt idx="1850">
                  <c:v>Dec</c:v>
                </c:pt>
                <c:pt idx="1851">
                  <c:v>Sep</c:v>
                </c:pt>
                <c:pt idx="1852">
                  <c:v>Dec</c:v>
                </c:pt>
                <c:pt idx="1853">
                  <c:v>Aug</c:v>
                </c:pt>
                <c:pt idx="1854">
                  <c:v>Sep</c:v>
                </c:pt>
                <c:pt idx="1855">
                  <c:v>Jul</c:v>
                </c:pt>
                <c:pt idx="1856">
                  <c:v>Aug</c:v>
                </c:pt>
                <c:pt idx="1857">
                  <c:v>Jul</c:v>
                </c:pt>
                <c:pt idx="1858">
                  <c:v>Jun</c:v>
                </c:pt>
                <c:pt idx="1859">
                  <c:v>Nov</c:v>
                </c:pt>
                <c:pt idx="1860">
                  <c:v>Aug</c:v>
                </c:pt>
                <c:pt idx="1861">
                  <c:v>Sep</c:v>
                </c:pt>
                <c:pt idx="1862">
                  <c:v>Nov</c:v>
                </c:pt>
                <c:pt idx="1863">
                  <c:v>Jun</c:v>
                </c:pt>
                <c:pt idx="1864">
                  <c:v>Oct</c:v>
                </c:pt>
                <c:pt idx="1865">
                  <c:v>Nov</c:v>
                </c:pt>
                <c:pt idx="1866">
                  <c:v>Dec</c:v>
                </c:pt>
                <c:pt idx="1867">
                  <c:v>Nov</c:v>
                </c:pt>
                <c:pt idx="1868">
                  <c:v>Jun</c:v>
                </c:pt>
                <c:pt idx="1869">
                  <c:v>Jun</c:v>
                </c:pt>
                <c:pt idx="1870">
                  <c:v>Nov</c:v>
                </c:pt>
                <c:pt idx="1871">
                  <c:v>Oct</c:v>
                </c:pt>
                <c:pt idx="1872">
                  <c:v>Jun</c:v>
                </c:pt>
                <c:pt idx="1873">
                  <c:v>Dec</c:v>
                </c:pt>
                <c:pt idx="1874">
                  <c:v>Nov</c:v>
                </c:pt>
                <c:pt idx="1875">
                  <c:v>Jun</c:v>
                </c:pt>
                <c:pt idx="1876">
                  <c:v>Dec</c:v>
                </c:pt>
                <c:pt idx="1877">
                  <c:v>Sep</c:v>
                </c:pt>
                <c:pt idx="1878">
                  <c:v>Oct</c:v>
                </c:pt>
                <c:pt idx="1879">
                  <c:v>Jun</c:v>
                </c:pt>
                <c:pt idx="1880">
                  <c:v>Sep</c:v>
                </c:pt>
                <c:pt idx="1881">
                  <c:v>Nov</c:v>
                </c:pt>
                <c:pt idx="1882">
                  <c:v>Aug</c:v>
                </c:pt>
                <c:pt idx="1883">
                  <c:v>Jun</c:v>
                </c:pt>
                <c:pt idx="1884">
                  <c:v>Jun</c:v>
                </c:pt>
                <c:pt idx="1885">
                  <c:v>Aug</c:v>
                </c:pt>
                <c:pt idx="1886">
                  <c:v>Aug</c:v>
                </c:pt>
                <c:pt idx="1887">
                  <c:v>Dec</c:v>
                </c:pt>
                <c:pt idx="1888">
                  <c:v>Dec</c:v>
                </c:pt>
                <c:pt idx="1889">
                  <c:v>Oct</c:v>
                </c:pt>
                <c:pt idx="1890">
                  <c:v>Sep</c:v>
                </c:pt>
                <c:pt idx="1891">
                  <c:v>Sep</c:v>
                </c:pt>
                <c:pt idx="1892">
                  <c:v>Aug</c:v>
                </c:pt>
                <c:pt idx="1893">
                  <c:v>Nov</c:v>
                </c:pt>
                <c:pt idx="1894">
                  <c:v>Dec</c:v>
                </c:pt>
                <c:pt idx="1895">
                  <c:v>Nov</c:v>
                </c:pt>
                <c:pt idx="1896">
                  <c:v>Jul</c:v>
                </c:pt>
                <c:pt idx="1897">
                  <c:v>Oct</c:v>
                </c:pt>
                <c:pt idx="1898">
                  <c:v>Sep</c:v>
                </c:pt>
                <c:pt idx="1899">
                  <c:v>Jul</c:v>
                </c:pt>
                <c:pt idx="1900">
                  <c:v>Nov</c:v>
                </c:pt>
                <c:pt idx="1901">
                  <c:v>Nov</c:v>
                </c:pt>
                <c:pt idx="1902">
                  <c:v>Sep</c:v>
                </c:pt>
                <c:pt idx="1903">
                  <c:v>Aug</c:v>
                </c:pt>
                <c:pt idx="1904">
                  <c:v>Jul</c:v>
                </c:pt>
                <c:pt idx="1905">
                  <c:v>Jul</c:v>
                </c:pt>
                <c:pt idx="1906">
                  <c:v>Jul</c:v>
                </c:pt>
                <c:pt idx="1907">
                  <c:v>Nov</c:v>
                </c:pt>
                <c:pt idx="1908">
                  <c:v>Sep</c:v>
                </c:pt>
                <c:pt idx="1909">
                  <c:v>Oct</c:v>
                </c:pt>
                <c:pt idx="1910">
                  <c:v>Jun</c:v>
                </c:pt>
                <c:pt idx="1911">
                  <c:v>Jul</c:v>
                </c:pt>
                <c:pt idx="1912">
                  <c:v>Jul</c:v>
                </c:pt>
                <c:pt idx="1913">
                  <c:v>Nov</c:v>
                </c:pt>
                <c:pt idx="1914">
                  <c:v>Aug</c:v>
                </c:pt>
                <c:pt idx="1915">
                  <c:v>Sep</c:v>
                </c:pt>
                <c:pt idx="1916">
                  <c:v>Jul</c:v>
                </c:pt>
                <c:pt idx="1917">
                  <c:v>Oct</c:v>
                </c:pt>
                <c:pt idx="1918">
                  <c:v>Jul</c:v>
                </c:pt>
                <c:pt idx="1919">
                  <c:v>Jun</c:v>
                </c:pt>
                <c:pt idx="1920">
                  <c:v>Oct</c:v>
                </c:pt>
                <c:pt idx="1921">
                  <c:v>Jun</c:v>
                </c:pt>
                <c:pt idx="1922">
                  <c:v>Aug</c:v>
                </c:pt>
                <c:pt idx="1923">
                  <c:v>Aug</c:v>
                </c:pt>
                <c:pt idx="1924">
                  <c:v>Sep</c:v>
                </c:pt>
                <c:pt idx="1925">
                  <c:v>Jun</c:v>
                </c:pt>
                <c:pt idx="1926">
                  <c:v>Aug</c:v>
                </c:pt>
                <c:pt idx="1927">
                  <c:v>Dec</c:v>
                </c:pt>
                <c:pt idx="1928">
                  <c:v>Oct</c:v>
                </c:pt>
                <c:pt idx="1929">
                  <c:v>Nov</c:v>
                </c:pt>
                <c:pt idx="1930">
                  <c:v>Oct</c:v>
                </c:pt>
                <c:pt idx="1931">
                  <c:v>Aug</c:v>
                </c:pt>
                <c:pt idx="1932">
                  <c:v>Oct</c:v>
                </c:pt>
                <c:pt idx="1933">
                  <c:v>Sep</c:v>
                </c:pt>
                <c:pt idx="1934">
                  <c:v>Jun</c:v>
                </c:pt>
                <c:pt idx="1935">
                  <c:v>Aug</c:v>
                </c:pt>
                <c:pt idx="1936">
                  <c:v>Dec</c:v>
                </c:pt>
                <c:pt idx="1937">
                  <c:v>Nov</c:v>
                </c:pt>
                <c:pt idx="1938">
                  <c:v>Dec</c:v>
                </c:pt>
                <c:pt idx="1939">
                  <c:v>Aug</c:v>
                </c:pt>
                <c:pt idx="1940">
                  <c:v>Oct</c:v>
                </c:pt>
                <c:pt idx="1941">
                  <c:v>Dec</c:v>
                </c:pt>
                <c:pt idx="1942">
                  <c:v>Jul</c:v>
                </c:pt>
                <c:pt idx="1943">
                  <c:v>Jul</c:v>
                </c:pt>
                <c:pt idx="1944">
                  <c:v>Sep</c:v>
                </c:pt>
                <c:pt idx="1945">
                  <c:v>Nov</c:v>
                </c:pt>
                <c:pt idx="1946">
                  <c:v>Nov</c:v>
                </c:pt>
                <c:pt idx="1947">
                  <c:v>Jun</c:v>
                </c:pt>
                <c:pt idx="1948">
                  <c:v>Oct</c:v>
                </c:pt>
                <c:pt idx="1949">
                  <c:v>Nov</c:v>
                </c:pt>
                <c:pt idx="1950">
                  <c:v>Aug</c:v>
                </c:pt>
                <c:pt idx="1951">
                  <c:v>Nov</c:v>
                </c:pt>
                <c:pt idx="1952">
                  <c:v>Jun</c:v>
                </c:pt>
                <c:pt idx="1953">
                  <c:v>Dec</c:v>
                </c:pt>
                <c:pt idx="1954">
                  <c:v>Nov</c:v>
                </c:pt>
                <c:pt idx="1955">
                  <c:v>Aug</c:v>
                </c:pt>
                <c:pt idx="1956">
                  <c:v>Aug</c:v>
                </c:pt>
                <c:pt idx="1957">
                  <c:v>Oct</c:v>
                </c:pt>
                <c:pt idx="1958">
                  <c:v>Jun</c:v>
                </c:pt>
                <c:pt idx="1959">
                  <c:v>Oct</c:v>
                </c:pt>
                <c:pt idx="1960">
                  <c:v>Sep</c:v>
                </c:pt>
                <c:pt idx="1961">
                  <c:v>Dec</c:v>
                </c:pt>
                <c:pt idx="1962">
                  <c:v>Oct</c:v>
                </c:pt>
                <c:pt idx="1963">
                  <c:v>Aug</c:v>
                </c:pt>
                <c:pt idx="1964">
                  <c:v>Sep</c:v>
                </c:pt>
                <c:pt idx="1965">
                  <c:v>Sep</c:v>
                </c:pt>
                <c:pt idx="1966">
                  <c:v>Sep</c:v>
                </c:pt>
                <c:pt idx="1967">
                  <c:v>Sep</c:v>
                </c:pt>
                <c:pt idx="1968">
                  <c:v>Jun</c:v>
                </c:pt>
                <c:pt idx="1969">
                  <c:v>Oct</c:v>
                </c:pt>
                <c:pt idx="1970">
                  <c:v>Jul</c:v>
                </c:pt>
                <c:pt idx="1971">
                  <c:v>Sep</c:v>
                </c:pt>
                <c:pt idx="1972">
                  <c:v>Jun</c:v>
                </c:pt>
                <c:pt idx="1973">
                  <c:v>Aug</c:v>
                </c:pt>
                <c:pt idx="1974">
                  <c:v>Dec</c:v>
                </c:pt>
                <c:pt idx="1975">
                  <c:v>Dec</c:v>
                </c:pt>
                <c:pt idx="1976">
                  <c:v>Jul</c:v>
                </c:pt>
                <c:pt idx="1977">
                  <c:v>Oct</c:v>
                </c:pt>
                <c:pt idx="1978">
                  <c:v>Aug</c:v>
                </c:pt>
                <c:pt idx="1979">
                  <c:v>Nov</c:v>
                </c:pt>
                <c:pt idx="1980">
                  <c:v>Dec</c:v>
                </c:pt>
                <c:pt idx="1981">
                  <c:v>Oct</c:v>
                </c:pt>
                <c:pt idx="1982">
                  <c:v>Jun</c:v>
                </c:pt>
                <c:pt idx="1983">
                  <c:v>Oct</c:v>
                </c:pt>
                <c:pt idx="1984">
                  <c:v>Sep</c:v>
                </c:pt>
                <c:pt idx="1985">
                  <c:v>Jun</c:v>
                </c:pt>
                <c:pt idx="1986">
                  <c:v>Nov</c:v>
                </c:pt>
                <c:pt idx="1987">
                  <c:v>Dec</c:v>
                </c:pt>
                <c:pt idx="1988">
                  <c:v>Nov</c:v>
                </c:pt>
                <c:pt idx="1989">
                  <c:v>Jul</c:v>
                </c:pt>
                <c:pt idx="1990">
                  <c:v>Oct</c:v>
                </c:pt>
                <c:pt idx="1991">
                  <c:v>Jul</c:v>
                </c:pt>
                <c:pt idx="1992">
                  <c:v>Dec</c:v>
                </c:pt>
                <c:pt idx="1993">
                  <c:v>Nov</c:v>
                </c:pt>
                <c:pt idx="1994">
                  <c:v>Sep</c:v>
                </c:pt>
                <c:pt idx="1995">
                  <c:v>Aug</c:v>
                </c:pt>
                <c:pt idx="1996">
                  <c:v>Jul</c:v>
                </c:pt>
                <c:pt idx="1997">
                  <c:v>Dec</c:v>
                </c:pt>
                <c:pt idx="1998">
                  <c:v>Jul</c:v>
                </c:pt>
                <c:pt idx="1999">
                  <c:v>Oct</c:v>
                </c:pt>
                <c:pt idx="2000">
                  <c:v>Sep</c:v>
                </c:pt>
                <c:pt idx="2001">
                  <c:v>Sep</c:v>
                </c:pt>
                <c:pt idx="2002">
                  <c:v>Jul</c:v>
                </c:pt>
                <c:pt idx="2003">
                  <c:v>Aug</c:v>
                </c:pt>
                <c:pt idx="2004">
                  <c:v>Jul</c:v>
                </c:pt>
                <c:pt idx="2005">
                  <c:v>Oct</c:v>
                </c:pt>
                <c:pt idx="2006">
                  <c:v>Aug</c:v>
                </c:pt>
                <c:pt idx="2007">
                  <c:v>Sep</c:v>
                </c:pt>
                <c:pt idx="2008">
                  <c:v>Jul</c:v>
                </c:pt>
                <c:pt idx="2009">
                  <c:v>Jun</c:v>
                </c:pt>
                <c:pt idx="2010">
                  <c:v>Aug</c:v>
                </c:pt>
                <c:pt idx="2011">
                  <c:v>Oct</c:v>
                </c:pt>
                <c:pt idx="2012">
                  <c:v>Sep</c:v>
                </c:pt>
                <c:pt idx="2013">
                  <c:v>Oct</c:v>
                </c:pt>
                <c:pt idx="2014">
                  <c:v>Sep</c:v>
                </c:pt>
                <c:pt idx="2015">
                  <c:v>Jun</c:v>
                </c:pt>
                <c:pt idx="2016">
                  <c:v>Dec</c:v>
                </c:pt>
                <c:pt idx="2017">
                  <c:v>Aug</c:v>
                </c:pt>
                <c:pt idx="2018">
                  <c:v>Sep</c:v>
                </c:pt>
                <c:pt idx="2019">
                  <c:v>Dec</c:v>
                </c:pt>
                <c:pt idx="2020">
                  <c:v>Sep</c:v>
                </c:pt>
                <c:pt idx="2021">
                  <c:v>Dec</c:v>
                </c:pt>
                <c:pt idx="2022">
                  <c:v>Nov</c:v>
                </c:pt>
                <c:pt idx="2023">
                  <c:v>Jun</c:v>
                </c:pt>
                <c:pt idx="2024">
                  <c:v>Sep</c:v>
                </c:pt>
                <c:pt idx="2025">
                  <c:v>Sep</c:v>
                </c:pt>
                <c:pt idx="2026">
                  <c:v>Jun</c:v>
                </c:pt>
                <c:pt idx="2027">
                  <c:v>Jun</c:v>
                </c:pt>
                <c:pt idx="2028">
                  <c:v>Jun</c:v>
                </c:pt>
                <c:pt idx="2029">
                  <c:v>Oct</c:v>
                </c:pt>
                <c:pt idx="2030">
                  <c:v>Nov</c:v>
                </c:pt>
                <c:pt idx="2031">
                  <c:v>Jul</c:v>
                </c:pt>
                <c:pt idx="2032">
                  <c:v>Jun</c:v>
                </c:pt>
                <c:pt idx="2033">
                  <c:v>Aug</c:v>
                </c:pt>
                <c:pt idx="2034">
                  <c:v>Nov</c:v>
                </c:pt>
                <c:pt idx="2035">
                  <c:v>Sep</c:v>
                </c:pt>
                <c:pt idx="2036">
                  <c:v>Jun</c:v>
                </c:pt>
                <c:pt idx="2037">
                  <c:v>Nov</c:v>
                </c:pt>
                <c:pt idx="2038">
                  <c:v>Oct</c:v>
                </c:pt>
                <c:pt idx="2039">
                  <c:v>Sep</c:v>
                </c:pt>
                <c:pt idx="2040">
                  <c:v>Aug</c:v>
                </c:pt>
                <c:pt idx="2041">
                  <c:v>Dec</c:v>
                </c:pt>
                <c:pt idx="2042">
                  <c:v>Aug</c:v>
                </c:pt>
                <c:pt idx="2043">
                  <c:v>Nov</c:v>
                </c:pt>
                <c:pt idx="2044">
                  <c:v>Aug</c:v>
                </c:pt>
                <c:pt idx="2045">
                  <c:v>Oct</c:v>
                </c:pt>
                <c:pt idx="2046">
                  <c:v>Oct</c:v>
                </c:pt>
                <c:pt idx="2047">
                  <c:v>Dec</c:v>
                </c:pt>
                <c:pt idx="2048">
                  <c:v>Dec</c:v>
                </c:pt>
                <c:pt idx="2049">
                  <c:v>Oct</c:v>
                </c:pt>
                <c:pt idx="2050">
                  <c:v>Aug</c:v>
                </c:pt>
                <c:pt idx="2051">
                  <c:v>Oct</c:v>
                </c:pt>
                <c:pt idx="2052">
                  <c:v>Aug</c:v>
                </c:pt>
                <c:pt idx="2053">
                  <c:v>Dec</c:v>
                </c:pt>
                <c:pt idx="2054">
                  <c:v>Nov</c:v>
                </c:pt>
                <c:pt idx="2055">
                  <c:v>Jul</c:v>
                </c:pt>
                <c:pt idx="2056">
                  <c:v>Jun</c:v>
                </c:pt>
                <c:pt idx="2057">
                  <c:v>Jun</c:v>
                </c:pt>
                <c:pt idx="2058">
                  <c:v>Oct</c:v>
                </c:pt>
                <c:pt idx="2059">
                  <c:v>Sep</c:v>
                </c:pt>
                <c:pt idx="2060">
                  <c:v>Aug</c:v>
                </c:pt>
                <c:pt idx="2061">
                  <c:v>Dec</c:v>
                </c:pt>
                <c:pt idx="2062">
                  <c:v>Jun</c:v>
                </c:pt>
                <c:pt idx="2063">
                  <c:v>Aug</c:v>
                </c:pt>
                <c:pt idx="2064">
                  <c:v>Aug</c:v>
                </c:pt>
                <c:pt idx="2065">
                  <c:v>Jul</c:v>
                </c:pt>
                <c:pt idx="2066">
                  <c:v>Oct</c:v>
                </c:pt>
                <c:pt idx="2067">
                  <c:v>Jul</c:v>
                </c:pt>
                <c:pt idx="2068">
                  <c:v>Oct</c:v>
                </c:pt>
                <c:pt idx="2069">
                  <c:v>Nov</c:v>
                </c:pt>
                <c:pt idx="2070">
                  <c:v>Oct</c:v>
                </c:pt>
                <c:pt idx="2071">
                  <c:v>Jul</c:v>
                </c:pt>
                <c:pt idx="2072">
                  <c:v>Aug</c:v>
                </c:pt>
                <c:pt idx="2073">
                  <c:v>Nov</c:v>
                </c:pt>
                <c:pt idx="2074">
                  <c:v>Aug</c:v>
                </c:pt>
                <c:pt idx="2075">
                  <c:v>Sep</c:v>
                </c:pt>
                <c:pt idx="2076">
                  <c:v>Oct</c:v>
                </c:pt>
                <c:pt idx="2077">
                  <c:v>Jul</c:v>
                </c:pt>
                <c:pt idx="2078">
                  <c:v>Oct</c:v>
                </c:pt>
                <c:pt idx="2079">
                  <c:v>Nov</c:v>
                </c:pt>
                <c:pt idx="2080">
                  <c:v>Jun</c:v>
                </c:pt>
                <c:pt idx="2081">
                  <c:v>Jul</c:v>
                </c:pt>
                <c:pt idx="2082">
                  <c:v>Aug</c:v>
                </c:pt>
                <c:pt idx="2083">
                  <c:v>Jul</c:v>
                </c:pt>
                <c:pt idx="2084">
                  <c:v>Nov</c:v>
                </c:pt>
                <c:pt idx="2085">
                  <c:v>Jul</c:v>
                </c:pt>
                <c:pt idx="2086">
                  <c:v>Nov</c:v>
                </c:pt>
                <c:pt idx="2087">
                  <c:v>Nov</c:v>
                </c:pt>
                <c:pt idx="2088">
                  <c:v>Jun</c:v>
                </c:pt>
                <c:pt idx="2089">
                  <c:v>Aug</c:v>
                </c:pt>
                <c:pt idx="2090">
                  <c:v>Dec</c:v>
                </c:pt>
                <c:pt idx="2091">
                  <c:v>Dec</c:v>
                </c:pt>
                <c:pt idx="2092">
                  <c:v>Nov</c:v>
                </c:pt>
                <c:pt idx="2093">
                  <c:v>Oct</c:v>
                </c:pt>
                <c:pt idx="2094">
                  <c:v>Nov</c:v>
                </c:pt>
                <c:pt idx="2095">
                  <c:v>Dec</c:v>
                </c:pt>
                <c:pt idx="2096">
                  <c:v>Sep</c:v>
                </c:pt>
                <c:pt idx="2097">
                  <c:v>Nov</c:v>
                </c:pt>
                <c:pt idx="2098">
                  <c:v>Oct</c:v>
                </c:pt>
                <c:pt idx="2099">
                  <c:v>Jun</c:v>
                </c:pt>
                <c:pt idx="2100">
                  <c:v>Nov</c:v>
                </c:pt>
                <c:pt idx="2101">
                  <c:v>Jul</c:v>
                </c:pt>
                <c:pt idx="2102">
                  <c:v>Dec</c:v>
                </c:pt>
                <c:pt idx="2103">
                  <c:v>Jun</c:v>
                </c:pt>
                <c:pt idx="2104">
                  <c:v>Dec</c:v>
                </c:pt>
                <c:pt idx="2105">
                  <c:v>Dec</c:v>
                </c:pt>
                <c:pt idx="2106">
                  <c:v>Sep</c:v>
                </c:pt>
                <c:pt idx="2107">
                  <c:v>Jun</c:v>
                </c:pt>
                <c:pt idx="2108">
                  <c:v>Nov</c:v>
                </c:pt>
                <c:pt idx="2109">
                  <c:v>Jul</c:v>
                </c:pt>
                <c:pt idx="2110">
                  <c:v>Aug</c:v>
                </c:pt>
                <c:pt idx="2111">
                  <c:v>Nov</c:v>
                </c:pt>
                <c:pt idx="2112">
                  <c:v>Oct</c:v>
                </c:pt>
                <c:pt idx="2113">
                  <c:v>Aug</c:v>
                </c:pt>
                <c:pt idx="2114">
                  <c:v>Jul</c:v>
                </c:pt>
                <c:pt idx="2115">
                  <c:v>Sep</c:v>
                </c:pt>
                <c:pt idx="2116">
                  <c:v>Sep</c:v>
                </c:pt>
                <c:pt idx="2117">
                  <c:v>Dec</c:v>
                </c:pt>
                <c:pt idx="2118">
                  <c:v>Dec</c:v>
                </c:pt>
                <c:pt idx="2119">
                  <c:v>Sep</c:v>
                </c:pt>
                <c:pt idx="2120">
                  <c:v>Aug</c:v>
                </c:pt>
                <c:pt idx="2121">
                  <c:v>Dec</c:v>
                </c:pt>
                <c:pt idx="2122">
                  <c:v>Nov</c:v>
                </c:pt>
                <c:pt idx="2123">
                  <c:v>Oct</c:v>
                </c:pt>
                <c:pt idx="2124">
                  <c:v>Dec</c:v>
                </c:pt>
                <c:pt idx="2125">
                  <c:v>Oct</c:v>
                </c:pt>
                <c:pt idx="2126">
                  <c:v>Aug</c:v>
                </c:pt>
                <c:pt idx="2127">
                  <c:v>Sep</c:v>
                </c:pt>
                <c:pt idx="2128">
                  <c:v>Sep</c:v>
                </c:pt>
                <c:pt idx="2129">
                  <c:v>Sep</c:v>
                </c:pt>
                <c:pt idx="2130">
                  <c:v>Dec</c:v>
                </c:pt>
                <c:pt idx="2131">
                  <c:v>Aug</c:v>
                </c:pt>
                <c:pt idx="2132">
                  <c:v>Nov</c:v>
                </c:pt>
                <c:pt idx="2133">
                  <c:v>Sep</c:v>
                </c:pt>
                <c:pt idx="2134">
                  <c:v>Jul</c:v>
                </c:pt>
                <c:pt idx="2135">
                  <c:v>Nov</c:v>
                </c:pt>
                <c:pt idx="2136">
                  <c:v>Jun</c:v>
                </c:pt>
                <c:pt idx="2137">
                  <c:v>Aug</c:v>
                </c:pt>
                <c:pt idx="2138">
                  <c:v>Jun</c:v>
                </c:pt>
                <c:pt idx="2139">
                  <c:v>Jul</c:v>
                </c:pt>
                <c:pt idx="2140">
                  <c:v>Sep</c:v>
                </c:pt>
                <c:pt idx="2141">
                  <c:v>Aug</c:v>
                </c:pt>
                <c:pt idx="2142">
                  <c:v>Sep</c:v>
                </c:pt>
                <c:pt idx="2143">
                  <c:v>Jul</c:v>
                </c:pt>
                <c:pt idx="2144">
                  <c:v>Aug</c:v>
                </c:pt>
                <c:pt idx="2145">
                  <c:v>Sep</c:v>
                </c:pt>
                <c:pt idx="2146">
                  <c:v>Sep</c:v>
                </c:pt>
                <c:pt idx="2147">
                  <c:v>Dec</c:v>
                </c:pt>
                <c:pt idx="2148">
                  <c:v>Jul</c:v>
                </c:pt>
                <c:pt idx="2149">
                  <c:v>Sep</c:v>
                </c:pt>
                <c:pt idx="2150">
                  <c:v>Oct</c:v>
                </c:pt>
                <c:pt idx="2151">
                  <c:v>Sep</c:v>
                </c:pt>
                <c:pt idx="2152">
                  <c:v>Jul</c:v>
                </c:pt>
                <c:pt idx="2153">
                  <c:v>Sep</c:v>
                </c:pt>
                <c:pt idx="2154">
                  <c:v>Dec</c:v>
                </c:pt>
                <c:pt idx="2155">
                  <c:v>Aug</c:v>
                </c:pt>
                <c:pt idx="2156">
                  <c:v>Oct</c:v>
                </c:pt>
                <c:pt idx="2157">
                  <c:v>Aug</c:v>
                </c:pt>
                <c:pt idx="2158">
                  <c:v>Aug</c:v>
                </c:pt>
                <c:pt idx="2159">
                  <c:v>Aug</c:v>
                </c:pt>
                <c:pt idx="2160">
                  <c:v>Oct</c:v>
                </c:pt>
                <c:pt idx="2161">
                  <c:v>Sep</c:v>
                </c:pt>
                <c:pt idx="2162">
                  <c:v>Jul</c:v>
                </c:pt>
                <c:pt idx="2163">
                  <c:v>Dec</c:v>
                </c:pt>
                <c:pt idx="2164">
                  <c:v>Dec</c:v>
                </c:pt>
                <c:pt idx="2165">
                  <c:v>Jul</c:v>
                </c:pt>
                <c:pt idx="2166">
                  <c:v>Dec</c:v>
                </c:pt>
                <c:pt idx="2167">
                  <c:v>Aug</c:v>
                </c:pt>
                <c:pt idx="2168">
                  <c:v>Aug</c:v>
                </c:pt>
                <c:pt idx="2169">
                  <c:v>Oct</c:v>
                </c:pt>
                <c:pt idx="2170">
                  <c:v>Nov</c:v>
                </c:pt>
                <c:pt idx="2171">
                  <c:v>Aug</c:v>
                </c:pt>
                <c:pt idx="2172">
                  <c:v>Sep</c:v>
                </c:pt>
                <c:pt idx="2173">
                  <c:v>Dec</c:v>
                </c:pt>
                <c:pt idx="2174">
                  <c:v>Nov</c:v>
                </c:pt>
                <c:pt idx="2175">
                  <c:v>Oct</c:v>
                </c:pt>
                <c:pt idx="2176">
                  <c:v>Sep</c:v>
                </c:pt>
                <c:pt idx="2177">
                  <c:v>Jul</c:v>
                </c:pt>
                <c:pt idx="2178">
                  <c:v>Jul</c:v>
                </c:pt>
                <c:pt idx="2179">
                  <c:v>Nov</c:v>
                </c:pt>
                <c:pt idx="2180">
                  <c:v>Nov</c:v>
                </c:pt>
                <c:pt idx="2181">
                  <c:v>Sep</c:v>
                </c:pt>
                <c:pt idx="2182">
                  <c:v>Nov</c:v>
                </c:pt>
                <c:pt idx="2183">
                  <c:v>Sep</c:v>
                </c:pt>
                <c:pt idx="2184">
                  <c:v>Oct</c:v>
                </c:pt>
                <c:pt idx="2185">
                  <c:v>Sep</c:v>
                </c:pt>
                <c:pt idx="2186">
                  <c:v>Jun</c:v>
                </c:pt>
                <c:pt idx="2187">
                  <c:v>Sep</c:v>
                </c:pt>
                <c:pt idx="2188">
                  <c:v>Sep</c:v>
                </c:pt>
                <c:pt idx="2189">
                  <c:v>Dec</c:v>
                </c:pt>
                <c:pt idx="2190">
                  <c:v>Oct</c:v>
                </c:pt>
                <c:pt idx="2191">
                  <c:v>Dec</c:v>
                </c:pt>
                <c:pt idx="2192">
                  <c:v>Dec</c:v>
                </c:pt>
                <c:pt idx="2193">
                  <c:v>Nov</c:v>
                </c:pt>
                <c:pt idx="2194">
                  <c:v>Dec</c:v>
                </c:pt>
                <c:pt idx="2195">
                  <c:v>Nov</c:v>
                </c:pt>
                <c:pt idx="2196">
                  <c:v>Oct</c:v>
                </c:pt>
                <c:pt idx="2197">
                  <c:v>Jun</c:v>
                </c:pt>
                <c:pt idx="2198">
                  <c:v>Oct</c:v>
                </c:pt>
                <c:pt idx="2199">
                  <c:v>Dec</c:v>
                </c:pt>
                <c:pt idx="2200">
                  <c:v>Aug</c:v>
                </c:pt>
                <c:pt idx="2201">
                  <c:v>Sep</c:v>
                </c:pt>
                <c:pt idx="2202">
                  <c:v>Dec</c:v>
                </c:pt>
                <c:pt idx="2203">
                  <c:v>Jun</c:v>
                </c:pt>
                <c:pt idx="2204">
                  <c:v>Aug</c:v>
                </c:pt>
                <c:pt idx="2205">
                  <c:v>Dec</c:v>
                </c:pt>
                <c:pt idx="2206">
                  <c:v>Sep</c:v>
                </c:pt>
                <c:pt idx="2207">
                  <c:v>Oct</c:v>
                </c:pt>
                <c:pt idx="2208">
                  <c:v>Jul</c:v>
                </c:pt>
                <c:pt idx="2209">
                  <c:v>Dec</c:v>
                </c:pt>
                <c:pt idx="2210">
                  <c:v>Oct</c:v>
                </c:pt>
                <c:pt idx="2211">
                  <c:v>Jul</c:v>
                </c:pt>
                <c:pt idx="2212">
                  <c:v>Dec</c:v>
                </c:pt>
                <c:pt idx="2213">
                  <c:v>Sep</c:v>
                </c:pt>
                <c:pt idx="2214">
                  <c:v>Jul</c:v>
                </c:pt>
                <c:pt idx="2215">
                  <c:v>Aug</c:v>
                </c:pt>
                <c:pt idx="2216">
                  <c:v>Sep</c:v>
                </c:pt>
                <c:pt idx="2217">
                  <c:v>Aug</c:v>
                </c:pt>
                <c:pt idx="2218">
                  <c:v>Jul</c:v>
                </c:pt>
                <c:pt idx="2219">
                  <c:v>Nov</c:v>
                </c:pt>
                <c:pt idx="2220">
                  <c:v>Sep</c:v>
                </c:pt>
                <c:pt idx="2221">
                  <c:v>Dec</c:v>
                </c:pt>
                <c:pt idx="2222">
                  <c:v>Jun</c:v>
                </c:pt>
                <c:pt idx="2223">
                  <c:v>Jul</c:v>
                </c:pt>
                <c:pt idx="2224">
                  <c:v>Aug</c:v>
                </c:pt>
                <c:pt idx="2225">
                  <c:v>Jun</c:v>
                </c:pt>
                <c:pt idx="2226">
                  <c:v>Oct</c:v>
                </c:pt>
                <c:pt idx="2227">
                  <c:v>Jun</c:v>
                </c:pt>
                <c:pt idx="2228">
                  <c:v>Dec</c:v>
                </c:pt>
                <c:pt idx="2229">
                  <c:v>Jun</c:v>
                </c:pt>
                <c:pt idx="2230">
                  <c:v>Jun</c:v>
                </c:pt>
                <c:pt idx="2231">
                  <c:v>Sep</c:v>
                </c:pt>
                <c:pt idx="2232">
                  <c:v>Dec</c:v>
                </c:pt>
                <c:pt idx="2233">
                  <c:v>Aug</c:v>
                </c:pt>
                <c:pt idx="2234">
                  <c:v>Jun</c:v>
                </c:pt>
                <c:pt idx="2235">
                  <c:v>Oct</c:v>
                </c:pt>
                <c:pt idx="2236">
                  <c:v>Sep</c:v>
                </c:pt>
                <c:pt idx="2237">
                  <c:v>Dec</c:v>
                </c:pt>
                <c:pt idx="2238">
                  <c:v>Nov</c:v>
                </c:pt>
                <c:pt idx="2239">
                  <c:v>Jul</c:v>
                </c:pt>
                <c:pt idx="2240">
                  <c:v>Aug</c:v>
                </c:pt>
                <c:pt idx="2241">
                  <c:v>Dec</c:v>
                </c:pt>
                <c:pt idx="2242">
                  <c:v>Nov</c:v>
                </c:pt>
                <c:pt idx="2243">
                  <c:v>Jul</c:v>
                </c:pt>
                <c:pt idx="2244">
                  <c:v>Jul</c:v>
                </c:pt>
                <c:pt idx="2245">
                  <c:v>Oct</c:v>
                </c:pt>
                <c:pt idx="2246">
                  <c:v>Oct</c:v>
                </c:pt>
                <c:pt idx="2247">
                  <c:v>Dec</c:v>
                </c:pt>
                <c:pt idx="2248">
                  <c:v>Dec</c:v>
                </c:pt>
                <c:pt idx="2249">
                  <c:v>Nov</c:v>
                </c:pt>
                <c:pt idx="2250">
                  <c:v>Jun</c:v>
                </c:pt>
                <c:pt idx="2251">
                  <c:v>Jun</c:v>
                </c:pt>
                <c:pt idx="2252">
                  <c:v>Jul</c:v>
                </c:pt>
                <c:pt idx="2253">
                  <c:v>Sep</c:v>
                </c:pt>
                <c:pt idx="2254">
                  <c:v>Oct</c:v>
                </c:pt>
                <c:pt idx="2255">
                  <c:v>Dec</c:v>
                </c:pt>
                <c:pt idx="2256">
                  <c:v>Nov</c:v>
                </c:pt>
                <c:pt idx="2257">
                  <c:v>Aug</c:v>
                </c:pt>
                <c:pt idx="2258">
                  <c:v>Oct</c:v>
                </c:pt>
                <c:pt idx="2259">
                  <c:v>Oct</c:v>
                </c:pt>
                <c:pt idx="2260">
                  <c:v>Dec</c:v>
                </c:pt>
                <c:pt idx="2261">
                  <c:v>Nov</c:v>
                </c:pt>
                <c:pt idx="2262">
                  <c:v>Sep</c:v>
                </c:pt>
                <c:pt idx="2263">
                  <c:v>Sep</c:v>
                </c:pt>
                <c:pt idx="2264">
                  <c:v>Sep</c:v>
                </c:pt>
                <c:pt idx="2265">
                  <c:v>Aug</c:v>
                </c:pt>
                <c:pt idx="2266">
                  <c:v>Jul</c:v>
                </c:pt>
                <c:pt idx="2267">
                  <c:v>Oct</c:v>
                </c:pt>
                <c:pt idx="2268">
                  <c:v>Dec</c:v>
                </c:pt>
                <c:pt idx="2269">
                  <c:v>Jul</c:v>
                </c:pt>
                <c:pt idx="2270">
                  <c:v>Oct</c:v>
                </c:pt>
                <c:pt idx="2271">
                  <c:v>Jul</c:v>
                </c:pt>
                <c:pt idx="2272">
                  <c:v>Nov</c:v>
                </c:pt>
                <c:pt idx="2273">
                  <c:v>Jun</c:v>
                </c:pt>
                <c:pt idx="2274">
                  <c:v>Oct</c:v>
                </c:pt>
                <c:pt idx="2275">
                  <c:v>Jun</c:v>
                </c:pt>
                <c:pt idx="2276">
                  <c:v>Aug</c:v>
                </c:pt>
                <c:pt idx="2277">
                  <c:v>Jun</c:v>
                </c:pt>
                <c:pt idx="2278">
                  <c:v>Aug</c:v>
                </c:pt>
                <c:pt idx="2279">
                  <c:v>Nov</c:v>
                </c:pt>
                <c:pt idx="2280">
                  <c:v>Jun</c:v>
                </c:pt>
                <c:pt idx="2281">
                  <c:v>Nov</c:v>
                </c:pt>
                <c:pt idx="2282">
                  <c:v>Jul</c:v>
                </c:pt>
                <c:pt idx="2283">
                  <c:v>Jul</c:v>
                </c:pt>
                <c:pt idx="2284">
                  <c:v>Jun</c:v>
                </c:pt>
                <c:pt idx="2285">
                  <c:v>Jun</c:v>
                </c:pt>
                <c:pt idx="2286">
                  <c:v>Oct</c:v>
                </c:pt>
                <c:pt idx="2287">
                  <c:v>Sep</c:v>
                </c:pt>
                <c:pt idx="2288">
                  <c:v>Oct</c:v>
                </c:pt>
                <c:pt idx="2289">
                  <c:v>Nov</c:v>
                </c:pt>
                <c:pt idx="2290">
                  <c:v>Oct</c:v>
                </c:pt>
                <c:pt idx="2291">
                  <c:v>Aug</c:v>
                </c:pt>
                <c:pt idx="2292">
                  <c:v>Nov</c:v>
                </c:pt>
                <c:pt idx="2293">
                  <c:v>Jun</c:v>
                </c:pt>
                <c:pt idx="2294">
                  <c:v>Oct</c:v>
                </c:pt>
                <c:pt idx="2295">
                  <c:v>Jul</c:v>
                </c:pt>
                <c:pt idx="2296">
                  <c:v>Jun</c:v>
                </c:pt>
                <c:pt idx="2297">
                  <c:v>Nov</c:v>
                </c:pt>
                <c:pt idx="2298">
                  <c:v>Aug</c:v>
                </c:pt>
                <c:pt idx="2299">
                  <c:v>Dec</c:v>
                </c:pt>
                <c:pt idx="2300">
                  <c:v>Aug</c:v>
                </c:pt>
                <c:pt idx="2301">
                  <c:v>Aug</c:v>
                </c:pt>
                <c:pt idx="2302">
                  <c:v>Sep</c:v>
                </c:pt>
                <c:pt idx="2303">
                  <c:v>Jun</c:v>
                </c:pt>
                <c:pt idx="2304">
                  <c:v>Jul</c:v>
                </c:pt>
                <c:pt idx="2305">
                  <c:v>Jul</c:v>
                </c:pt>
                <c:pt idx="2306">
                  <c:v>Nov</c:v>
                </c:pt>
                <c:pt idx="2307">
                  <c:v>Oct</c:v>
                </c:pt>
                <c:pt idx="2308">
                  <c:v>Aug</c:v>
                </c:pt>
                <c:pt idx="2309">
                  <c:v>Oct</c:v>
                </c:pt>
                <c:pt idx="2310">
                  <c:v>Nov</c:v>
                </c:pt>
                <c:pt idx="2311">
                  <c:v>Aug</c:v>
                </c:pt>
                <c:pt idx="2312">
                  <c:v>Oct</c:v>
                </c:pt>
                <c:pt idx="2313">
                  <c:v>Oct</c:v>
                </c:pt>
                <c:pt idx="2314">
                  <c:v>Nov</c:v>
                </c:pt>
                <c:pt idx="2315">
                  <c:v>Nov</c:v>
                </c:pt>
                <c:pt idx="2316">
                  <c:v>Oct</c:v>
                </c:pt>
                <c:pt idx="2317">
                  <c:v>Dec</c:v>
                </c:pt>
                <c:pt idx="2318">
                  <c:v>Sep</c:v>
                </c:pt>
                <c:pt idx="2319">
                  <c:v>Jun</c:v>
                </c:pt>
                <c:pt idx="2320">
                  <c:v>Oct</c:v>
                </c:pt>
                <c:pt idx="2321">
                  <c:v>Aug</c:v>
                </c:pt>
                <c:pt idx="2322">
                  <c:v>Sep</c:v>
                </c:pt>
                <c:pt idx="2323">
                  <c:v>Dec</c:v>
                </c:pt>
                <c:pt idx="2324">
                  <c:v>Dec</c:v>
                </c:pt>
                <c:pt idx="2325">
                  <c:v>Sep</c:v>
                </c:pt>
                <c:pt idx="2326">
                  <c:v>Nov</c:v>
                </c:pt>
                <c:pt idx="2327">
                  <c:v>Nov</c:v>
                </c:pt>
                <c:pt idx="2328">
                  <c:v>Jul</c:v>
                </c:pt>
                <c:pt idx="2329">
                  <c:v>Jun</c:v>
                </c:pt>
                <c:pt idx="2330">
                  <c:v>Nov</c:v>
                </c:pt>
                <c:pt idx="2331">
                  <c:v>Jul</c:v>
                </c:pt>
                <c:pt idx="2332">
                  <c:v>Sep</c:v>
                </c:pt>
                <c:pt idx="2333">
                  <c:v>Jun</c:v>
                </c:pt>
                <c:pt idx="2334">
                  <c:v>Nov</c:v>
                </c:pt>
                <c:pt idx="2335">
                  <c:v>Jul</c:v>
                </c:pt>
              </c:strCache>
            </c:strRef>
          </c:xVal>
          <c:yVal>
            <c:numRef>
              <c:f>HEALTHCARE!$C$1:$C$2336</c:f>
              <c:numCache>
                <c:formatCode>General</c:formatCode>
                <c:ptCount val="2336"/>
                <c:pt idx="0">
                  <c:v>0</c:v>
                </c:pt>
                <c:pt idx="1">
                  <c:v>47.41</c:v>
                </c:pt>
                <c:pt idx="2">
                  <c:v>30.36</c:v>
                </c:pt>
                <c:pt idx="3">
                  <c:v>34.484999999999999</c:v>
                </c:pt>
                <c:pt idx="4">
                  <c:v>38.094999999999999</c:v>
                </c:pt>
                <c:pt idx="5">
                  <c:v>35.53</c:v>
                </c:pt>
                <c:pt idx="6">
                  <c:v>32.799999999999997</c:v>
                </c:pt>
                <c:pt idx="7">
                  <c:v>36.4</c:v>
                </c:pt>
                <c:pt idx="8">
                  <c:v>36.96</c:v>
                </c:pt>
                <c:pt idx="9">
                  <c:v>41.14</c:v>
                </c:pt>
                <c:pt idx="10">
                  <c:v>38.06</c:v>
                </c:pt>
                <c:pt idx="11">
                  <c:v>37.700000000000003</c:v>
                </c:pt>
                <c:pt idx="12">
                  <c:v>42.13</c:v>
                </c:pt>
                <c:pt idx="13">
                  <c:v>40.92</c:v>
                </c:pt>
                <c:pt idx="14">
                  <c:v>40.564999999999998</c:v>
                </c:pt>
                <c:pt idx="15">
                  <c:v>36.384999999999998</c:v>
                </c:pt>
                <c:pt idx="16">
                  <c:v>39.9</c:v>
                </c:pt>
                <c:pt idx="17">
                  <c:v>33.799999999999997</c:v>
                </c:pt>
                <c:pt idx="18">
                  <c:v>36.765000000000001</c:v>
                </c:pt>
                <c:pt idx="19">
                  <c:v>36.954999999999998</c:v>
                </c:pt>
                <c:pt idx="20">
                  <c:v>42.9</c:v>
                </c:pt>
                <c:pt idx="21">
                  <c:v>36.299999999999997</c:v>
                </c:pt>
                <c:pt idx="22">
                  <c:v>32.200000000000003</c:v>
                </c:pt>
                <c:pt idx="23">
                  <c:v>31.3</c:v>
                </c:pt>
                <c:pt idx="24">
                  <c:v>41.8</c:v>
                </c:pt>
                <c:pt idx="25">
                  <c:v>35.090000000000003</c:v>
                </c:pt>
                <c:pt idx="26">
                  <c:v>33.880000000000003</c:v>
                </c:pt>
                <c:pt idx="27">
                  <c:v>30.875</c:v>
                </c:pt>
                <c:pt idx="28">
                  <c:v>36.86</c:v>
                </c:pt>
                <c:pt idx="29">
                  <c:v>35.86</c:v>
                </c:pt>
                <c:pt idx="30">
                  <c:v>37.049999999999997</c:v>
                </c:pt>
                <c:pt idx="31">
                  <c:v>43.89</c:v>
                </c:pt>
                <c:pt idx="32">
                  <c:v>42.35</c:v>
                </c:pt>
                <c:pt idx="33">
                  <c:v>31.35</c:v>
                </c:pt>
                <c:pt idx="34">
                  <c:v>47.6</c:v>
                </c:pt>
                <c:pt idx="35">
                  <c:v>46.2</c:v>
                </c:pt>
                <c:pt idx="36">
                  <c:v>32.015000000000001</c:v>
                </c:pt>
                <c:pt idx="37">
                  <c:v>40.564999999999998</c:v>
                </c:pt>
                <c:pt idx="38">
                  <c:v>32.450000000000003</c:v>
                </c:pt>
                <c:pt idx="39">
                  <c:v>34.96</c:v>
                </c:pt>
                <c:pt idx="40">
                  <c:v>35.5</c:v>
                </c:pt>
                <c:pt idx="41">
                  <c:v>52.58</c:v>
                </c:pt>
                <c:pt idx="42">
                  <c:v>35.200000000000003</c:v>
                </c:pt>
                <c:pt idx="43">
                  <c:v>38.06</c:v>
                </c:pt>
                <c:pt idx="44">
                  <c:v>34.21</c:v>
                </c:pt>
                <c:pt idx="45">
                  <c:v>38.94</c:v>
                </c:pt>
                <c:pt idx="46">
                  <c:v>30.21</c:v>
                </c:pt>
                <c:pt idx="47">
                  <c:v>33.630000000000003</c:v>
                </c:pt>
                <c:pt idx="48">
                  <c:v>40.369999999999997</c:v>
                </c:pt>
                <c:pt idx="49">
                  <c:v>53.09</c:v>
                </c:pt>
                <c:pt idx="50">
                  <c:v>31.79</c:v>
                </c:pt>
                <c:pt idx="51">
                  <c:v>41.895000000000003</c:v>
                </c:pt>
                <c:pt idx="52">
                  <c:v>31.16</c:v>
                </c:pt>
                <c:pt idx="53">
                  <c:v>34.104999999999997</c:v>
                </c:pt>
                <c:pt idx="54">
                  <c:v>51.93</c:v>
                </c:pt>
                <c:pt idx="55">
                  <c:v>38.950000000000003</c:v>
                </c:pt>
                <c:pt idx="56">
                  <c:v>36.630000000000003</c:v>
                </c:pt>
                <c:pt idx="57">
                  <c:v>34.200000000000003</c:v>
                </c:pt>
                <c:pt idx="58">
                  <c:v>50.63</c:v>
                </c:pt>
                <c:pt idx="59">
                  <c:v>36.479999999999997</c:v>
                </c:pt>
                <c:pt idx="60">
                  <c:v>54.82</c:v>
                </c:pt>
                <c:pt idx="61">
                  <c:v>38.06</c:v>
                </c:pt>
                <c:pt idx="62">
                  <c:v>51.48</c:v>
                </c:pt>
                <c:pt idx="63">
                  <c:v>52.06</c:v>
                </c:pt>
                <c:pt idx="64">
                  <c:v>30.684999999999999</c:v>
                </c:pt>
                <c:pt idx="65">
                  <c:v>36.08</c:v>
                </c:pt>
                <c:pt idx="66">
                  <c:v>54.99</c:v>
                </c:pt>
                <c:pt idx="67">
                  <c:v>35.97</c:v>
                </c:pt>
                <c:pt idx="68">
                  <c:v>45.54</c:v>
                </c:pt>
                <c:pt idx="69">
                  <c:v>35.53</c:v>
                </c:pt>
                <c:pt idx="70">
                  <c:v>30.8</c:v>
                </c:pt>
                <c:pt idx="71">
                  <c:v>38.39</c:v>
                </c:pt>
                <c:pt idx="72">
                  <c:v>32.299999999999997</c:v>
                </c:pt>
                <c:pt idx="73">
                  <c:v>48.8</c:v>
                </c:pt>
                <c:pt idx="74">
                  <c:v>45.5</c:v>
                </c:pt>
                <c:pt idx="75">
                  <c:v>53.61</c:v>
                </c:pt>
                <c:pt idx="76">
                  <c:v>36.19</c:v>
                </c:pt>
                <c:pt idx="77">
                  <c:v>34.6</c:v>
                </c:pt>
                <c:pt idx="78">
                  <c:v>54.12</c:v>
                </c:pt>
                <c:pt idx="79">
                  <c:v>48.82</c:v>
                </c:pt>
                <c:pt idx="80">
                  <c:v>51.01</c:v>
                </c:pt>
                <c:pt idx="81">
                  <c:v>45.65</c:v>
                </c:pt>
                <c:pt idx="82">
                  <c:v>52.9</c:v>
                </c:pt>
                <c:pt idx="83">
                  <c:v>45.41</c:v>
                </c:pt>
                <c:pt idx="84">
                  <c:v>49.41</c:v>
                </c:pt>
                <c:pt idx="85">
                  <c:v>31.824999999999999</c:v>
                </c:pt>
                <c:pt idx="86">
                  <c:v>51.28</c:v>
                </c:pt>
                <c:pt idx="87">
                  <c:v>34.96</c:v>
                </c:pt>
                <c:pt idx="88">
                  <c:v>33.11</c:v>
                </c:pt>
                <c:pt idx="89">
                  <c:v>54.74</c:v>
                </c:pt>
                <c:pt idx="90">
                  <c:v>32.56</c:v>
                </c:pt>
                <c:pt idx="91">
                  <c:v>39.049999999999997</c:v>
                </c:pt>
                <c:pt idx="92">
                  <c:v>42.75</c:v>
                </c:pt>
                <c:pt idx="93">
                  <c:v>50.58</c:v>
                </c:pt>
                <c:pt idx="94">
                  <c:v>30.495000000000001</c:v>
                </c:pt>
                <c:pt idx="95">
                  <c:v>48.31</c:v>
                </c:pt>
                <c:pt idx="96">
                  <c:v>48.99</c:v>
                </c:pt>
                <c:pt idx="97">
                  <c:v>38.39</c:v>
                </c:pt>
                <c:pt idx="98">
                  <c:v>44.34</c:v>
                </c:pt>
                <c:pt idx="99">
                  <c:v>41.51</c:v>
                </c:pt>
                <c:pt idx="100">
                  <c:v>48.2</c:v>
                </c:pt>
                <c:pt idx="101">
                  <c:v>35.75</c:v>
                </c:pt>
                <c:pt idx="102">
                  <c:v>53.81</c:v>
                </c:pt>
                <c:pt idx="103">
                  <c:v>49.48</c:v>
                </c:pt>
                <c:pt idx="104">
                  <c:v>34.1</c:v>
                </c:pt>
                <c:pt idx="105">
                  <c:v>35.299999999999997</c:v>
                </c:pt>
                <c:pt idx="106">
                  <c:v>43.83</c:v>
                </c:pt>
                <c:pt idx="107">
                  <c:v>50.07</c:v>
                </c:pt>
                <c:pt idx="108">
                  <c:v>32.774999999999999</c:v>
                </c:pt>
                <c:pt idx="109">
                  <c:v>34.104999999999997</c:v>
                </c:pt>
                <c:pt idx="110">
                  <c:v>48.93</c:v>
                </c:pt>
                <c:pt idx="111">
                  <c:v>37.07</c:v>
                </c:pt>
                <c:pt idx="112">
                  <c:v>51.51</c:v>
                </c:pt>
                <c:pt idx="113">
                  <c:v>34.799999999999997</c:v>
                </c:pt>
                <c:pt idx="114">
                  <c:v>36.67</c:v>
                </c:pt>
                <c:pt idx="115">
                  <c:v>30.9</c:v>
                </c:pt>
                <c:pt idx="116">
                  <c:v>30.495000000000001</c:v>
                </c:pt>
                <c:pt idx="117">
                  <c:v>44.88</c:v>
                </c:pt>
                <c:pt idx="118">
                  <c:v>44.32</c:v>
                </c:pt>
                <c:pt idx="119">
                  <c:v>46.39</c:v>
                </c:pt>
                <c:pt idx="120">
                  <c:v>42.13</c:v>
                </c:pt>
                <c:pt idx="121">
                  <c:v>30.78</c:v>
                </c:pt>
                <c:pt idx="122">
                  <c:v>31.35</c:v>
                </c:pt>
                <c:pt idx="123">
                  <c:v>41.46</c:v>
                </c:pt>
                <c:pt idx="124">
                  <c:v>48</c:v>
                </c:pt>
                <c:pt idx="125">
                  <c:v>49.13</c:v>
                </c:pt>
                <c:pt idx="126">
                  <c:v>37.799999999999997</c:v>
                </c:pt>
                <c:pt idx="127">
                  <c:v>38.299999999999997</c:v>
                </c:pt>
                <c:pt idx="128">
                  <c:v>32.774999999999999</c:v>
                </c:pt>
                <c:pt idx="129">
                  <c:v>34.200000000000003</c:v>
                </c:pt>
                <c:pt idx="130">
                  <c:v>30.2</c:v>
                </c:pt>
                <c:pt idx="131">
                  <c:v>48.32</c:v>
                </c:pt>
                <c:pt idx="132">
                  <c:v>44.86</c:v>
                </c:pt>
                <c:pt idx="133">
                  <c:v>52.15</c:v>
                </c:pt>
                <c:pt idx="134">
                  <c:v>41.12</c:v>
                </c:pt>
                <c:pt idx="135">
                  <c:v>38.39</c:v>
                </c:pt>
                <c:pt idx="136">
                  <c:v>46.85</c:v>
                </c:pt>
                <c:pt idx="137">
                  <c:v>42.24</c:v>
                </c:pt>
                <c:pt idx="138">
                  <c:v>34.39</c:v>
                </c:pt>
                <c:pt idx="139">
                  <c:v>42.89</c:v>
                </c:pt>
                <c:pt idx="140">
                  <c:v>36.299999999999997</c:v>
                </c:pt>
                <c:pt idx="141">
                  <c:v>35.200000000000003</c:v>
                </c:pt>
                <c:pt idx="142">
                  <c:v>53.62</c:v>
                </c:pt>
                <c:pt idx="143">
                  <c:v>36.67</c:v>
                </c:pt>
                <c:pt idx="144">
                  <c:v>33.4</c:v>
                </c:pt>
                <c:pt idx="145">
                  <c:v>42.71</c:v>
                </c:pt>
                <c:pt idx="146">
                  <c:v>41.52</c:v>
                </c:pt>
                <c:pt idx="147">
                  <c:v>39.4</c:v>
                </c:pt>
                <c:pt idx="148">
                  <c:v>46.45</c:v>
                </c:pt>
                <c:pt idx="149">
                  <c:v>35.75</c:v>
                </c:pt>
                <c:pt idx="150">
                  <c:v>26.07</c:v>
                </c:pt>
                <c:pt idx="151">
                  <c:v>36.54</c:v>
                </c:pt>
                <c:pt idx="152">
                  <c:v>51.64</c:v>
                </c:pt>
                <c:pt idx="153">
                  <c:v>42.83</c:v>
                </c:pt>
                <c:pt idx="154">
                  <c:v>40.15</c:v>
                </c:pt>
                <c:pt idx="155">
                  <c:v>27.8</c:v>
                </c:pt>
                <c:pt idx="156">
                  <c:v>45.81</c:v>
                </c:pt>
                <c:pt idx="157">
                  <c:v>34.43</c:v>
                </c:pt>
                <c:pt idx="158">
                  <c:v>41.33</c:v>
                </c:pt>
                <c:pt idx="159">
                  <c:v>31.92</c:v>
                </c:pt>
                <c:pt idx="160">
                  <c:v>39.799999999999997</c:v>
                </c:pt>
                <c:pt idx="161">
                  <c:v>42.82</c:v>
                </c:pt>
                <c:pt idx="162">
                  <c:v>33.630000000000003</c:v>
                </c:pt>
                <c:pt idx="163">
                  <c:v>37.07</c:v>
                </c:pt>
                <c:pt idx="164">
                  <c:v>35.625</c:v>
                </c:pt>
                <c:pt idx="165">
                  <c:v>42.69</c:v>
                </c:pt>
                <c:pt idx="166">
                  <c:v>37.869999999999997</c:v>
                </c:pt>
                <c:pt idx="167">
                  <c:v>40.61</c:v>
                </c:pt>
                <c:pt idx="168">
                  <c:v>30.78</c:v>
                </c:pt>
                <c:pt idx="169">
                  <c:v>49.49</c:v>
                </c:pt>
                <c:pt idx="170">
                  <c:v>37.619999999999997</c:v>
                </c:pt>
                <c:pt idx="171">
                  <c:v>36.08</c:v>
                </c:pt>
                <c:pt idx="172">
                  <c:v>33.5</c:v>
                </c:pt>
                <c:pt idx="173">
                  <c:v>47.46</c:v>
                </c:pt>
                <c:pt idx="174">
                  <c:v>49.24</c:v>
                </c:pt>
                <c:pt idx="175">
                  <c:v>54.4</c:v>
                </c:pt>
                <c:pt idx="176">
                  <c:v>35.53</c:v>
                </c:pt>
                <c:pt idx="177">
                  <c:v>39.729999999999997</c:v>
                </c:pt>
                <c:pt idx="178">
                  <c:v>35.68</c:v>
                </c:pt>
                <c:pt idx="179">
                  <c:v>48.86</c:v>
                </c:pt>
                <c:pt idx="180">
                  <c:v>34.799999999999997</c:v>
                </c:pt>
                <c:pt idx="181">
                  <c:v>32.49</c:v>
                </c:pt>
                <c:pt idx="182">
                  <c:v>39</c:v>
                </c:pt>
                <c:pt idx="183">
                  <c:v>35.299999999999997</c:v>
                </c:pt>
                <c:pt idx="184">
                  <c:v>33.42</c:v>
                </c:pt>
                <c:pt idx="185">
                  <c:v>37.18</c:v>
                </c:pt>
                <c:pt idx="186">
                  <c:v>33.33</c:v>
                </c:pt>
                <c:pt idx="187">
                  <c:v>53.21</c:v>
                </c:pt>
                <c:pt idx="188">
                  <c:v>38.729999999999997</c:v>
                </c:pt>
                <c:pt idx="189">
                  <c:v>29.73</c:v>
                </c:pt>
                <c:pt idx="190">
                  <c:v>34.700000000000003</c:v>
                </c:pt>
                <c:pt idx="191">
                  <c:v>38.28</c:v>
                </c:pt>
                <c:pt idx="192">
                  <c:v>33.57</c:v>
                </c:pt>
                <c:pt idx="193">
                  <c:v>52.06</c:v>
                </c:pt>
                <c:pt idx="194">
                  <c:v>38.17</c:v>
                </c:pt>
                <c:pt idx="195">
                  <c:v>36.954999999999998</c:v>
                </c:pt>
                <c:pt idx="196">
                  <c:v>34.4</c:v>
                </c:pt>
                <c:pt idx="197">
                  <c:v>31.73</c:v>
                </c:pt>
                <c:pt idx="198">
                  <c:v>36.64</c:v>
                </c:pt>
                <c:pt idx="199">
                  <c:v>36.85</c:v>
                </c:pt>
                <c:pt idx="200">
                  <c:v>33.33</c:v>
                </c:pt>
                <c:pt idx="201">
                  <c:v>39.14</c:v>
                </c:pt>
                <c:pt idx="202">
                  <c:v>32.9</c:v>
                </c:pt>
                <c:pt idx="203">
                  <c:v>29.78</c:v>
                </c:pt>
                <c:pt idx="204">
                  <c:v>32.78</c:v>
                </c:pt>
                <c:pt idx="205">
                  <c:v>41.65</c:v>
                </c:pt>
                <c:pt idx="206">
                  <c:v>50.79</c:v>
                </c:pt>
                <c:pt idx="207">
                  <c:v>35.43</c:v>
                </c:pt>
                <c:pt idx="208">
                  <c:v>35.25</c:v>
                </c:pt>
                <c:pt idx="209">
                  <c:v>36.85</c:v>
                </c:pt>
                <c:pt idx="210">
                  <c:v>31.02</c:v>
                </c:pt>
                <c:pt idx="211">
                  <c:v>35.6</c:v>
                </c:pt>
                <c:pt idx="212">
                  <c:v>34.39</c:v>
                </c:pt>
                <c:pt idx="213">
                  <c:v>29.06</c:v>
                </c:pt>
                <c:pt idx="214">
                  <c:v>35.799999999999997</c:v>
                </c:pt>
                <c:pt idx="215">
                  <c:v>49.8</c:v>
                </c:pt>
                <c:pt idx="216">
                  <c:v>35.71</c:v>
                </c:pt>
                <c:pt idx="217">
                  <c:v>30.8</c:v>
                </c:pt>
                <c:pt idx="218">
                  <c:v>33.69</c:v>
                </c:pt>
                <c:pt idx="219">
                  <c:v>42.27</c:v>
                </c:pt>
                <c:pt idx="220">
                  <c:v>53.25</c:v>
                </c:pt>
                <c:pt idx="221">
                  <c:v>26.8</c:v>
                </c:pt>
                <c:pt idx="222">
                  <c:v>28.5</c:v>
                </c:pt>
                <c:pt idx="223">
                  <c:v>22.895</c:v>
                </c:pt>
                <c:pt idx="224">
                  <c:v>34.06</c:v>
                </c:pt>
                <c:pt idx="225">
                  <c:v>36.409999999999997</c:v>
                </c:pt>
                <c:pt idx="226">
                  <c:v>52.3</c:v>
                </c:pt>
                <c:pt idx="227">
                  <c:v>52.66</c:v>
                </c:pt>
                <c:pt idx="228">
                  <c:v>29.57</c:v>
                </c:pt>
                <c:pt idx="229">
                  <c:v>36.99</c:v>
                </c:pt>
                <c:pt idx="230">
                  <c:v>31.4</c:v>
                </c:pt>
                <c:pt idx="231">
                  <c:v>34.9</c:v>
                </c:pt>
                <c:pt idx="232">
                  <c:v>31.13</c:v>
                </c:pt>
                <c:pt idx="233">
                  <c:v>34.799999999999997</c:v>
                </c:pt>
                <c:pt idx="234">
                  <c:v>31.68</c:v>
                </c:pt>
                <c:pt idx="235">
                  <c:v>33.534999999999997</c:v>
                </c:pt>
                <c:pt idx="236">
                  <c:v>31.92</c:v>
                </c:pt>
                <c:pt idx="237">
                  <c:v>32.700000000000003</c:v>
                </c:pt>
                <c:pt idx="238">
                  <c:v>41.25</c:v>
                </c:pt>
                <c:pt idx="239">
                  <c:v>33.11</c:v>
                </c:pt>
                <c:pt idx="240">
                  <c:v>36.159999999999997</c:v>
                </c:pt>
                <c:pt idx="241">
                  <c:v>33.72</c:v>
                </c:pt>
                <c:pt idx="242">
                  <c:v>37.74</c:v>
                </c:pt>
                <c:pt idx="243">
                  <c:v>48.75</c:v>
                </c:pt>
                <c:pt idx="244">
                  <c:v>31.065000000000001</c:v>
                </c:pt>
                <c:pt idx="245">
                  <c:v>23.55</c:v>
                </c:pt>
                <c:pt idx="246">
                  <c:v>30.18</c:v>
                </c:pt>
                <c:pt idx="247">
                  <c:v>29.94</c:v>
                </c:pt>
                <c:pt idx="248">
                  <c:v>31.4</c:v>
                </c:pt>
                <c:pt idx="249">
                  <c:v>53.06</c:v>
                </c:pt>
                <c:pt idx="250">
                  <c:v>30.25</c:v>
                </c:pt>
                <c:pt idx="251">
                  <c:v>46.68</c:v>
                </c:pt>
                <c:pt idx="252">
                  <c:v>30.4</c:v>
                </c:pt>
                <c:pt idx="253">
                  <c:v>30.2</c:v>
                </c:pt>
                <c:pt idx="254">
                  <c:v>51.18</c:v>
                </c:pt>
                <c:pt idx="255">
                  <c:v>22.18</c:v>
                </c:pt>
                <c:pt idx="256">
                  <c:v>31.92</c:v>
                </c:pt>
                <c:pt idx="257">
                  <c:v>31.73</c:v>
                </c:pt>
                <c:pt idx="258">
                  <c:v>45.52</c:v>
                </c:pt>
                <c:pt idx="259">
                  <c:v>52.81</c:v>
                </c:pt>
                <c:pt idx="260">
                  <c:v>33.58</c:v>
                </c:pt>
                <c:pt idx="261">
                  <c:v>30.684999999999999</c:v>
                </c:pt>
                <c:pt idx="262">
                  <c:v>37.524999999999999</c:v>
                </c:pt>
                <c:pt idx="263">
                  <c:v>34.5</c:v>
                </c:pt>
                <c:pt idx="264">
                  <c:v>28.16</c:v>
                </c:pt>
                <c:pt idx="265">
                  <c:v>30.02</c:v>
                </c:pt>
                <c:pt idx="266">
                  <c:v>37.82</c:v>
                </c:pt>
                <c:pt idx="267">
                  <c:v>33.14</c:v>
                </c:pt>
                <c:pt idx="268">
                  <c:v>25.14</c:v>
                </c:pt>
                <c:pt idx="269">
                  <c:v>20.18</c:v>
                </c:pt>
                <c:pt idx="270">
                  <c:v>44.36</c:v>
                </c:pt>
                <c:pt idx="271">
                  <c:v>23.82</c:v>
                </c:pt>
                <c:pt idx="272">
                  <c:v>45</c:v>
                </c:pt>
                <c:pt idx="273">
                  <c:v>26.62</c:v>
                </c:pt>
                <c:pt idx="274">
                  <c:v>32.67</c:v>
                </c:pt>
                <c:pt idx="275">
                  <c:v>44.44</c:v>
                </c:pt>
                <c:pt idx="276">
                  <c:v>28.31</c:v>
                </c:pt>
                <c:pt idx="277">
                  <c:v>25.05</c:v>
                </c:pt>
                <c:pt idx="278">
                  <c:v>28.34</c:v>
                </c:pt>
                <c:pt idx="279">
                  <c:v>17.765000000000001</c:v>
                </c:pt>
                <c:pt idx="280">
                  <c:v>36.119999999999997</c:v>
                </c:pt>
                <c:pt idx="281">
                  <c:v>23.19</c:v>
                </c:pt>
                <c:pt idx="282">
                  <c:v>35.99</c:v>
                </c:pt>
                <c:pt idx="283">
                  <c:v>30.25</c:v>
                </c:pt>
                <c:pt idx="284">
                  <c:v>26.24</c:v>
                </c:pt>
                <c:pt idx="285">
                  <c:v>31.36</c:v>
                </c:pt>
                <c:pt idx="286">
                  <c:v>25.69</c:v>
                </c:pt>
                <c:pt idx="287">
                  <c:v>25.46</c:v>
                </c:pt>
                <c:pt idx="288">
                  <c:v>31.83</c:v>
                </c:pt>
                <c:pt idx="289">
                  <c:v>24.43</c:v>
                </c:pt>
                <c:pt idx="290">
                  <c:v>41.9</c:v>
                </c:pt>
                <c:pt idx="291">
                  <c:v>22.88</c:v>
                </c:pt>
                <c:pt idx="292">
                  <c:v>29.734999999999999</c:v>
                </c:pt>
                <c:pt idx="293">
                  <c:v>40.74</c:v>
                </c:pt>
                <c:pt idx="294">
                  <c:v>24.14</c:v>
                </c:pt>
                <c:pt idx="295">
                  <c:v>25.15</c:v>
                </c:pt>
                <c:pt idx="296">
                  <c:v>28.71</c:v>
                </c:pt>
                <c:pt idx="297">
                  <c:v>23</c:v>
                </c:pt>
                <c:pt idx="298">
                  <c:v>36.86</c:v>
                </c:pt>
                <c:pt idx="299">
                  <c:v>24.25</c:v>
                </c:pt>
                <c:pt idx="300">
                  <c:v>23.85</c:v>
                </c:pt>
                <c:pt idx="301">
                  <c:v>40.020000000000003</c:v>
                </c:pt>
                <c:pt idx="302">
                  <c:v>19.170000000000002</c:v>
                </c:pt>
                <c:pt idx="303">
                  <c:v>43.53</c:v>
                </c:pt>
                <c:pt idx="304">
                  <c:v>46.06</c:v>
                </c:pt>
                <c:pt idx="305">
                  <c:v>29.92</c:v>
                </c:pt>
                <c:pt idx="306">
                  <c:v>28.46</c:v>
                </c:pt>
                <c:pt idx="307">
                  <c:v>24.56</c:v>
                </c:pt>
                <c:pt idx="308">
                  <c:v>41.19</c:v>
                </c:pt>
                <c:pt idx="309">
                  <c:v>18.63</c:v>
                </c:pt>
                <c:pt idx="310">
                  <c:v>26.26</c:v>
                </c:pt>
                <c:pt idx="311">
                  <c:v>22.37</c:v>
                </c:pt>
                <c:pt idx="312">
                  <c:v>39.619999999999997</c:v>
                </c:pt>
                <c:pt idx="313">
                  <c:v>18.329999999999998</c:v>
                </c:pt>
                <c:pt idx="314">
                  <c:v>17.11</c:v>
                </c:pt>
                <c:pt idx="315">
                  <c:v>43.5</c:v>
                </c:pt>
                <c:pt idx="316">
                  <c:v>25.364999999999998</c:v>
                </c:pt>
                <c:pt idx="317">
                  <c:v>28.594999999999999</c:v>
                </c:pt>
                <c:pt idx="318">
                  <c:v>29.83</c:v>
                </c:pt>
                <c:pt idx="319">
                  <c:v>24.7</c:v>
                </c:pt>
                <c:pt idx="320">
                  <c:v>17.940000000000001</c:v>
                </c:pt>
                <c:pt idx="321">
                  <c:v>21.08</c:v>
                </c:pt>
                <c:pt idx="322">
                  <c:v>37.715000000000003</c:v>
                </c:pt>
                <c:pt idx="323">
                  <c:v>22.39</c:v>
                </c:pt>
                <c:pt idx="324">
                  <c:v>28.78</c:v>
                </c:pt>
                <c:pt idx="325">
                  <c:v>18.329999999999998</c:v>
                </c:pt>
                <c:pt idx="326">
                  <c:v>26.39</c:v>
                </c:pt>
                <c:pt idx="327">
                  <c:v>19.260000000000002</c:v>
                </c:pt>
                <c:pt idx="328">
                  <c:v>26.92</c:v>
                </c:pt>
                <c:pt idx="329">
                  <c:v>19.73</c:v>
                </c:pt>
                <c:pt idx="330">
                  <c:v>23.56</c:v>
                </c:pt>
                <c:pt idx="331">
                  <c:v>37.67</c:v>
                </c:pt>
                <c:pt idx="332">
                  <c:v>18.73</c:v>
                </c:pt>
                <c:pt idx="333">
                  <c:v>33.090000000000003</c:v>
                </c:pt>
                <c:pt idx="334">
                  <c:v>18.329999999999998</c:v>
                </c:pt>
                <c:pt idx="335">
                  <c:v>27.74</c:v>
                </c:pt>
                <c:pt idx="336">
                  <c:v>24.2</c:v>
                </c:pt>
                <c:pt idx="337">
                  <c:v>22.03</c:v>
                </c:pt>
                <c:pt idx="338">
                  <c:v>26.885000000000002</c:v>
                </c:pt>
                <c:pt idx="339">
                  <c:v>16.36</c:v>
                </c:pt>
                <c:pt idx="340">
                  <c:v>32.299999999999997</c:v>
                </c:pt>
                <c:pt idx="341">
                  <c:v>16.05</c:v>
                </c:pt>
                <c:pt idx="342">
                  <c:v>29.07</c:v>
                </c:pt>
                <c:pt idx="343">
                  <c:v>17.43</c:v>
                </c:pt>
                <c:pt idx="344">
                  <c:v>19.329999999999998</c:v>
                </c:pt>
                <c:pt idx="345">
                  <c:v>30.52</c:v>
                </c:pt>
                <c:pt idx="346">
                  <c:v>39.21</c:v>
                </c:pt>
                <c:pt idx="347">
                  <c:v>26.98</c:v>
                </c:pt>
                <c:pt idx="348">
                  <c:v>25.84</c:v>
                </c:pt>
                <c:pt idx="349">
                  <c:v>28.31</c:v>
                </c:pt>
                <c:pt idx="350">
                  <c:v>23.94</c:v>
                </c:pt>
                <c:pt idx="351">
                  <c:v>20.03</c:v>
                </c:pt>
                <c:pt idx="352">
                  <c:v>41.42</c:v>
                </c:pt>
                <c:pt idx="353">
                  <c:v>36.67</c:v>
                </c:pt>
                <c:pt idx="354">
                  <c:v>27.645</c:v>
                </c:pt>
                <c:pt idx="355">
                  <c:v>22.72</c:v>
                </c:pt>
                <c:pt idx="356">
                  <c:v>36.520000000000003</c:v>
                </c:pt>
                <c:pt idx="357">
                  <c:v>33.96</c:v>
                </c:pt>
                <c:pt idx="358">
                  <c:v>26.695</c:v>
                </c:pt>
                <c:pt idx="359">
                  <c:v>18.45</c:v>
                </c:pt>
                <c:pt idx="360">
                  <c:v>33.18</c:v>
                </c:pt>
                <c:pt idx="361">
                  <c:v>36.1</c:v>
                </c:pt>
                <c:pt idx="362">
                  <c:v>22.77</c:v>
                </c:pt>
                <c:pt idx="363">
                  <c:v>21.24</c:v>
                </c:pt>
                <c:pt idx="364">
                  <c:v>17.600000000000001</c:v>
                </c:pt>
                <c:pt idx="365">
                  <c:v>26.29</c:v>
                </c:pt>
                <c:pt idx="366">
                  <c:v>35.31</c:v>
                </c:pt>
                <c:pt idx="367">
                  <c:v>27.04</c:v>
                </c:pt>
                <c:pt idx="368">
                  <c:v>30.23</c:v>
                </c:pt>
                <c:pt idx="369">
                  <c:v>30.6</c:v>
                </c:pt>
                <c:pt idx="370">
                  <c:v>26.8</c:v>
                </c:pt>
                <c:pt idx="371">
                  <c:v>16.86</c:v>
                </c:pt>
                <c:pt idx="372">
                  <c:v>16.3</c:v>
                </c:pt>
                <c:pt idx="373">
                  <c:v>29.81</c:v>
                </c:pt>
                <c:pt idx="374">
                  <c:v>16.329999999999998</c:v>
                </c:pt>
                <c:pt idx="375">
                  <c:v>16.37</c:v>
                </c:pt>
                <c:pt idx="376">
                  <c:v>22.42</c:v>
                </c:pt>
                <c:pt idx="377">
                  <c:v>31.35</c:v>
                </c:pt>
                <c:pt idx="378">
                  <c:v>31.9</c:v>
                </c:pt>
                <c:pt idx="379">
                  <c:v>30.6</c:v>
                </c:pt>
                <c:pt idx="380">
                  <c:v>28.975000000000001</c:v>
                </c:pt>
                <c:pt idx="381">
                  <c:v>24.86</c:v>
                </c:pt>
                <c:pt idx="382">
                  <c:v>19.54</c:v>
                </c:pt>
                <c:pt idx="383">
                  <c:v>26.74</c:v>
                </c:pt>
                <c:pt idx="384">
                  <c:v>22.99</c:v>
                </c:pt>
                <c:pt idx="385">
                  <c:v>31.46</c:v>
                </c:pt>
                <c:pt idx="386">
                  <c:v>30.86</c:v>
                </c:pt>
                <c:pt idx="387">
                  <c:v>31.96</c:v>
                </c:pt>
                <c:pt idx="388">
                  <c:v>23.76</c:v>
                </c:pt>
                <c:pt idx="389">
                  <c:v>19.38</c:v>
                </c:pt>
                <c:pt idx="390">
                  <c:v>16.21</c:v>
                </c:pt>
                <c:pt idx="391">
                  <c:v>32.54</c:v>
                </c:pt>
                <c:pt idx="392">
                  <c:v>36.765000000000001</c:v>
                </c:pt>
                <c:pt idx="393">
                  <c:v>35.909999999999997</c:v>
                </c:pt>
                <c:pt idx="394">
                  <c:v>32.06</c:v>
                </c:pt>
                <c:pt idx="395">
                  <c:v>24.1</c:v>
                </c:pt>
                <c:pt idx="396">
                  <c:v>27.1</c:v>
                </c:pt>
                <c:pt idx="397">
                  <c:v>24.42</c:v>
                </c:pt>
                <c:pt idx="398">
                  <c:v>26.695</c:v>
                </c:pt>
                <c:pt idx="399">
                  <c:v>27.79</c:v>
                </c:pt>
                <c:pt idx="400">
                  <c:v>32.68</c:v>
                </c:pt>
                <c:pt idx="401">
                  <c:v>26.4</c:v>
                </c:pt>
                <c:pt idx="402">
                  <c:v>23.655000000000001</c:v>
                </c:pt>
                <c:pt idx="403">
                  <c:v>27.36</c:v>
                </c:pt>
                <c:pt idx="404">
                  <c:v>27.82</c:v>
                </c:pt>
                <c:pt idx="405">
                  <c:v>25.46</c:v>
                </c:pt>
                <c:pt idx="406">
                  <c:v>25.1</c:v>
                </c:pt>
                <c:pt idx="407">
                  <c:v>32.11</c:v>
                </c:pt>
                <c:pt idx="408">
                  <c:v>29.8</c:v>
                </c:pt>
                <c:pt idx="409">
                  <c:v>24.01</c:v>
                </c:pt>
                <c:pt idx="410">
                  <c:v>23.21</c:v>
                </c:pt>
                <c:pt idx="411">
                  <c:v>21.2</c:v>
                </c:pt>
                <c:pt idx="412">
                  <c:v>28.215</c:v>
                </c:pt>
                <c:pt idx="413">
                  <c:v>38.094999999999999</c:v>
                </c:pt>
                <c:pt idx="414">
                  <c:v>22.61</c:v>
                </c:pt>
                <c:pt idx="415">
                  <c:v>24.32</c:v>
                </c:pt>
                <c:pt idx="416">
                  <c:v>20.96</c:v>
                </c:pt>
                <c:pt idx="417">
                  <c:v>19.68</c:v>
                </c:pt>
                <c:pt idx="418">
                  <c:v>18.100000000000001</c:v>
                </c:pt>
                <c:pt idx="419">
                  <c:v>29.64</c:v>
                </c:pt>
                <c:pt idx="420">
                  <c:v>25.3</c:v>
                </c:pt>
                <c:pt idx="421">
                  <c:v>27.6</c:v>
                </c:pt>
                <c:pt idx="422">
                  <c:v>27.645</c:v>
                </c:pt>
                <c:pt idx="423">
                  <c:v>27.6</c:v>
                </c:pt>
                <c:pt idx="424">
                  <c:v>25.08</c:v>
                </c:pt>
                <c:pt idx="425">
                  <c:v>30.02</c:v>
                </c:pt>
                <c:pt idx="426">
                  <c:v>27.36</c:v>
                </c:pt>
                <c:pt idx="427">
                  <c:v>22.2</c:v>
                </c:pt>
                <c:pt idx="428">
                  <c:v>25.71</c:v>
                </c:pt>
                <c:pt idx="429">
                  <c:v>41.91</c:v>
                </c:pt>
                <c:pt idx="430">
                  <c:v>25.85</c:v>
                </c:pt>
                <c:pt idx="431">
                  <c:v>23.844999999999999</c:v>
                </c:pt>
                <c:pt idx="432">
                  <c:v>30.59</c:v>
                </c:pt>
                <c:pt idx="433">
                  <c:v>24.795000000000002</c:v>
                </c:pt>
                <c:pt idx="434">
                  <c:v>24.13</c:v>
                </c:pt>
                <c:pt idx="435">
                  <c:v>25.84</c:v>
                </c:pt>
                <c:pt idx="436">
                  <c:v>28</c:v>
                </c:pt>
                <c:pt idx="437">
                  <c:v>34.1</c:v>
                </c:pt>
                <c:pt idx="438">
                  <c:v>26.125</c:v>
                </c:pt>
                <c:pt idx="439">
                  <c:v>25.6</c:v>
                </c:pt>
                <c:pt idx="440">
                  <c:v>24.32</c:v>
                </c:pt>
                <c:pt idx="441">
                  <c:v>22.88</c:v>
                </c:pt>
                <c:pt idx="442">
                  <c:v>24.984999999999999</c:v>
                </c:pt>
                <c:pt idx="443">
                  <c:v>33.1</c:v>
                </c:pt>
                <c:pt idx="444">
                  <c:v>27.83</c:v>
                </c:pt>
                <c:pt idx="445">
                  <c:v>30.875</c:v>
                </c:pt>
                <c:pt idx="446">
                  <c:v>27.265000000000001</c:v>
                </c:pt>
                <c:pt idx="447">
                  <c:v>26.7</c:v>
                </c:pt>
                <c:pt idx="448">
                  <c:v>29.925000000000001</c:v>
                </c:pt>
                <c:pt idx="449">
                  <c:v>19.95</c:v>
                </c:pt>
                <c:pt idx="450">
                  <c:v>24.225000000000001</c:v>
                </c:pt>
                <c:pt idx="451">
                  <c:v>28.12</c:v>
                </c:pt>
                <c:pt idx="452">
                  <c:v>23.21</c:v>
                </c:pt>
                <c:pt idx="453">
                  <c:v>23.98</c:v>
                </c:pt>
                <c:pt idx="454">
                  <c:v>30</c:v>
                </c:pt>
                <c:pt idx="455">
                  <c:v>17.350000000000001</c:v>
                </c:pt>
                <c:pt idx="456">
                  <c:v>22.704999999999998</c:v>
                </c:pt>
                <c:pt idx="457">
                  <c:v>25.41</c:v>
                </c:pt>
                <c:pt idx="458">
                  <c:v>18.23</c:v>
                </c:pt>
                <c:pt idx="459">
                  <c:v>24.7</c:v>
                </c:pt>
                <c:pt idx="460">
                  <c:v>37.4</c:v>
                </c:pt>
                <c:pt idx="461">
                  <c:v>26.885000000000002</c:v>
                </c:pt>
                <c:pt idx="462">
                  <c:v>25.27</c:v>
                </c:pt>
                <c:pt idx="463">
                  <c:v>23.655000000000001</c:v>
                </c:pt>
                <c:pt idx="464">
                  <c:v>55.05</c:v>
                </c:pt>
                <c:pt idx="465">
                  <c:v>24.89</c:v>
                </c:pt>
                <c:pt idx="466">
                  <c:v>18.715</c:v>
                </c:pt>
                <c:pt idx="467">
                  <c:v>28.12</c:v>
                </c:pt>
                <c:pt idx="468">
                  <c:v>26.6</c:v>
                </c:pt>
                <c:pt idx="469">
                  <c:v>30.114999999999998</c:v>
                </c:pt>
                <c:pt idx="470">
                  <c:v>24.605</c:v>
                </c:pt>
                <c:pt idx="471">
                  <c:v>29.6</c:v>
                </c:pt>
                <c:pt idx="472">
                  <c:v>24.42</c:v>
                </c:pt>
                <c:pt idx="473">
                  <c:v>20.9</c:v>
                </c:pt>
                <c:pt idx="474">
                  <c:v>22.895</c:v>
                </c:pt>
                <c:pt idx="475">
                  <c:v>28.3</c:v>
                </c:pt>
                <c:pt idx="476">
                  <c:v>54.3</c:v>
                </c:pt>
                <c:pt idx="477">
                  <c:v>33.344999999999999</c:v>
                </c:pt>
                <c:pt idx="478">
                  <c:v>33</c:v>
                </c:pt>
                <c:pt idx="479">
                  <c:v>28.024999999999999</c:v>
                </c:pt>
                <c:pt idx="480">
                  <c:v>28.69</c:v>
                </c:pt>
                <c:pt idx="481">
                  <c:v>40.28</c:v>
                </c:pt>
                <c:pt idx="482">
                  <c:v>37.299999999999997</c:v>
                </c:pt>
                <c:pt idx="483">
                  <c:v>54.47</c:v>
                </c:pt>
                <c:pt idx="484">
                  <c:v>38.06</c:v>
                </c:pt>
                <c:pt idx="485">
                  <c:v>51.47</c:v>
                </c:pt>
                <c:pt idx="486">
                  <c:v>29.8</c:v>
                </c:pt>
                <c:pt idx="487">
                  <c:v>49.77</c:v>
                </c:pt>
                <c:pt idx="488">
                  <c:v>25.555</c:v>
                </c:pt>
                <c:pt idx="489">
                  <c:v>29.64</c:v>
                </c:pt>
                <c:pt idx="490">
                  <c:v>53.93</c:v>
                </c:pt>
                <c:pt idx="491">
                  <c:v>28.024999999999999</c:v>
                </c:pt>
                <c:pt idx="492">
                  <c:v>27.5</c:v>
                </c:pt>
                <c:pt idx="493">
                  <c:v>21.8</c:v>
                </c:pt>
                <c:pt idx="494">
                  <c:v>26.41</c:v>
                </c:pt>
                <c:pt idx="495">
                  <c:v>27.835000000000001</c:v>
                </c:pt>
                <c:pt idx="496">
                  <c:v>51.74</c:v>
                </c:pt>
                <c:pt idx="497">
                  <c:v>23.37</c:v>
                </c:pt>
                <c:pt idx="498">
                  <c:v>29.7</c:v>
                </c:pt>
                <c:pt idx="499">
                  <c:v>20.045000000000002</c:v>
                </c:pt>
                <c:pt idx="500">
                  <c:v>27.83</c:v>
                </c:pt>
                <c:pt idx="501">
                  <c:v>28.93</c:v>
                </c:pt>
                <c:pt idx="502">
                  <c:v>33.82</c:v>
                </c:pt>
                <c:pt idx="503">
                  <c:v>20.234999999999999</c:v>
                </c:pt>
                <c:pt idx="504">
                  <c:v>49.2</c:v>
                </c:pt>
                <c:pt idx="505">
                  <c:v>26.4</c:v>
                </c:pt>
                <c:pt idx="506">
                  <c:v>28.38</c:v>
                </c:pt>
                <c:pt idx="507">
                  <c:v>24.64</c:v>
                </c:pt>
                <c:pt idx="508">
                  <c:v>39.71</c:v>
                </c:pt>
                <c:pt idx="509">
                  <c:v>22.22</c:v>
                </c:pt>
                <c:pt idx="510">
                  <c:v>33.344999999999999</c:v>
                </c:pt>
                <c:pt idx="511">
                  <c:v>24.42</c:v>
                </c:pt>
                <c:pt idx="512">
                  <c:v>29.81</c:v>
                </c:pt>
                <c:pt idx="513">
                  <c:v>51.18</c:v>
                </c:pt>
                <c:pt idx="514">
                  <c:v>51.37</c:v>
                </c:pt>
                <c:pt idx="515">
                  <c:v>36.19</c:v>
                </c:pt>
                <c:pt idx="516">
                  <c:v>25.9</c:v>
                </c:pt>
                <c:pt idx="517">
                  <c:v>35.72</c:v>
                </c:pt>
                <c:pt idx="518">
                  <c:v>27.94</c:v>
                </c:pt>
                <c:pt idx="519">
                  <c:v>27.1</c:v>
                </c:pt>
                <c:pt idx="520">
                  <c:v>18.3</c:v>
                </c:pt>
                <c:pt idx="521">
                  <c:v>25.3</c:v>
                </c:pt>
                <c:pt idx="522">
                  <c:v>38.83</c:v>
                </c:pt>
                <c:pt idx="523">
                  <c:v>27.6</c:v>
                </c:pt>
                <c:pt idx="524">
                  <c:v>46.4</c:v>
                </c:pt>
                <c:pt idx="525">
                  <c:v>51.92</c:v>
                </c:pt>
                <c:pt idx="526">
                  <c:v>32.395000000000003</c:v>
                </c:pt>
                <c:pt idx="527">
                  <c:v>46.19</c:v>
                </c:pt>
                <c:pt idx="528">
                  <c:v>27.93</c:v>
                </c:pt>
                <c:pt idx="529">
                  <c:v>45.62</c:v>
                </c:pt>
                <c:pt idx="530">
                  <c:v>35.31</c:v>
                </c:pt>
                <c:pt idx="531">
                  <c:v>30.4</c:v>
                </c:pt>
                <c:pt idx="532">
                  <c:v>20.13</c:v>
                </c:pt>
                <c:pt idx="533">
                  <c:v>23.655000000000001</c:v>
                </c:pt>
                <c:pt idx="534">
                  <c:v>49.05</c:v>
                </c:pt>
                <c:pt idx="535">
                  <c:v>51.94</c:v>
                </c:pt>
                <c:pt idx="536">
                  <c:v>29.83</c:v>
                </c:pt>
                <c:pt idx="537">
                  <c:v>22.6</c:v>
                </c:pt>
                <c:pt idx="538">
                  <c:v>46.69</c:v>
                </c:pt>
                <c:pt idx="539">
                  <c:v>28.49</c:v>
                </c:pt>
                <c:pt idx="540">
                  <c:v>28.5</c:v>
                </c:pt>
                <c:pt idx="541">
                  <c:v>24.4</c:v>
                </c:pt>
                <c:pt idx="542">
                  <c:v>29.15</c:v>
                </c:pt>
                <c:pt idx="543">
                  <c:v>27.28</c:v>
                </c:pt>
                <c:pt idx="544">
                  <c:v>32.229999999999997</c:v>
                </c:pt>
                <c:pt idx="545">
                  <c:v>44.2</c:v>
                </c:pt>
                <c:pt idx="546">
                  <c:v>29.734999999999999</c:v>
                </c:pt>
                <c:pt idx="547">
                  <c:v>28.31</c:v>
                </c:pt>
                <c:pt idx="548">
                  <c:v>46.62</c:v>
                </c:pt>
                <c:pt idx="549">
                  <c:v>51.75</c:v>
                </c:pt>
                <c:pt idx="550">
                  <c:v>25.7</c:v>
                </c:pt>
                <c:pt idx="551">
                  <c:v>31.79</c:v>
                </c:pt>
                <c:pt idx="552">
                  <c:v>24.795000000000002</c:v>
                </c:pt>
                <c:pt idx="553">
                  <c:v>53.98</c:v>
                </c:pt>
                <c:pt idx="554">
                  <c:v>41.325000000000003</c:v>
                </c:pt>
                <c:pt idx="555">
                  <c:v>51.65</c:v>
                </c:pt>
                <c:pt idx="556">
                  <c:v>44.52</c:v>
                </c:pt>
                <c:pt idx="557">
                  <c:v>53.29</c:v>
                </c:pt>
                <c:pt idx="558">
                  <c:v>46.63</c:v>
                </c:pt>
                <c:pt idx="559">
                  <c:v>28.88</c:v>
                </c:pt>
                <c:pt idx="560">
                  <c:v>23.98</c:v>
                </c:pt>
                <c:pt idx="561">
                  <c:v>23.65</c:v>
                </c:pt>
                <c:pt idx="562">
                  <c:v>49.09</c:v>
                </c:pt>
                <c:pt idx="563">
                  <c:v>28.024999999999999</c:v>
                </c:pt>
                <c:pt idx="564">
                  <c:v>43.32</c:v>
                </c:pt>
                <c:pt idx="565">
                  <c:v>45.92</c:v>
                </c:pt>
                <c:pt idx="566">
                  <c:v>44.03</c:v>
                </c:pt>
                <c:pt idx="567">
                  <c:v>24.6</c:v>
                </c:pt>
                <c:pt idx="568">
                  <c:v>49.15</c:v>
                </c:pt>
                <c:pt idx="569">
                  <c:v>28.31</c:v>
                </c:pt>
                <c:pt idx="570">
                  <c:v>22.99</c:v>
                </c:pt>
                <c:pt idx="571">
                  <c:v>29.07</c:v>
                </c:pt>
                <c:pt idx="572">
                  <c:v>42.02</c:v>
                </c:pt>
                <c:pt idx="573">
                  <c:v>49.07</c:v>
                </c:pt>
                <c:pt idx="574">
                  <c:v>19.8</c:v>
                </c:pt>
                <c:pt idx="575">
                  <c:v>27.36</c:v>
                </c:pt>
                <c:pt idx="576">
                  <c:v>42.95</c:v>
                </c:pt>
                <c:pt idx="577">
                  <c:v>42.66</c:v>
                </c:pt>
                <c:pt idx="578">
                  <c:v>33.630000000000003</c:v>
                </c:pt>
                <c:pt idx="579">
                  <c:v>26.84</c:v>
                </c:pt>
                <c:pt idx="580">
                  <c:v>28.3</c:v>
                </c:pt>
                <c:pt idx="581">
                  <c:v>27.06</c:v>
                </c:pt>
                <c:pt idx="582">
                  <c:v>47.13</c:v>
                </c:pt>
                <c:pt idx="583">
                  <c:v>51.72</c:v>
                </c:pt>
                <c:pt idx="584">
                  <c:v>48.59</c:v>
                </c:pt>
                <c:pt idx="585">
                  <c:v>45.18</c:v>
                </c:pt>
                <c:pt idx="586">
                  <c:v>27.9</c:v>
                </c:pt>
                <c:pt idx="587">
                  <c:v>51.33</c:v>
                </c:pt>
                <c:pt idx="588">
                  <c:v>30.59</c:v>
                </c:pt>
                <c:pt idx="589">
                  <c:v>39.229999999999997</c:v>
                </c:pt>
                <c:pt idx="590">
                  <c:v>19.094999999999999</c:v>
                </c:pt>
                <c:pt idx="591">
                  <c:v>49.72</c:v>
                </c:pt>
                <c:pt idx="592">
                  <c:v>21.754999999999999</c:v>
                </c:pt>
                <c:pt idx="593">
                  <c:v>48.39</c:v>
                </c:pt>
                <c:pt idx="594">
                  <c:v>47.15</c:v>
                </c:pt>
                <c:pt idx="595">
                  <c:v>47.59</c:v>
                </c:pt>
                <c:pt idx="596">
                  <c:v>39.81</c:v>
                </c:pt>
                <c:pt idx="597">
                  <c:v>31.02</c:v>
                </c:pt>
                <c:pt idx="598">
                  <c:v>24.75</c:v>
                </c:pt>
                <c:pt idx="599">
                  <c:v>30.114999999999998</c:v>
                </c:pt>
                <c:pt idx="600">
                  <c:v>26.03</c:v>
                </c:pt>
                <c:pt idx="601">
                  <c:v>20.045000000000002</c:v>
                </c:pt>
                <c:pt idx="602">
                  <c:v>40.24</c:v>
                </c:pt>
                <c:pt idx="603">
                  <c:v>43.15</c:v>
                </c:pt>
                <c:pt idx="604">
                  <c:v>27.7</c:v>
                </c:pt>
                <c:pt idx="605">
                  <c:v>45.68</c:v>
                </c:pt>
                <c:pt idx="606">
                  <c:v>27.3</c:v>
                </c:pt>
                <c:pt idx="607">
                  <c:v>54.45</c:v>
                </c:pt>
                <c:pt idx="608">
                  <c:v>54.43</c:v>
                </c:pt>
                <c:pt idx="609">
                  <c:v>48.01</c:v>
                </c:pt>
                <c:pt idx="610">
                  <c:v>48.32</c:v>
                </c:pt>
                <c:pt idx="611">
                  <c:v>22.895</c:v>
                </c:pt>
                <c:pt idx="612">
                  <c:v>54.85</c:v>
                </c:pt>
                <c:pt idx="613">
                  <c:v>21.85</c:v>
                </c:pt>
                <c:pt idx="614">
                  <c:v>51.86</c:v>
                </c:pt>
                <c:pt idx="615">
                  <c:v>39.049999999999997</c:v>
                </c:pt>
                <c:pt idx="616">
                  <c:v>31.824999999999999</c:v>
                </c:pt>
                <c:pt idx="617">
                  <c:v>46.43</c:v>
                </c:pt>
                <c:pt idx="618">
                  <c:v>53.63</c:v>
                </c:pt>
                <c:pt idx="619">
                  <c:v>48.7</c:v>
                </c:pt>
                <c:pt idx="620">
                  <c:v>48.81</c:v>
                </c:pt>
                <c:pt idx="621">
                  <c:v>47.53</c:v>
                </c:pt>
                <c:pt idx="622">
                  <c:v>36.85</c:v>
                </c:pt>
                <c:pt idx="623">
                  <c:v>29.3</c:v>
                </c:pt>
                <c:pt idx="624">
                  <c:v>19.3</c:v>
                </c:pt>
                <c:pt idx="625">
                  <c:v>24.13</c:v>
                </c:pt>
                <c:pt idx="626">
                  <c:v>46.7</c:v>
                </c:pt>
                <c:pt idx="627">
                  <c:v>45.27</c:v>
                </c:pt>
                <c:pt idx="628">
                  <c:v>44.29</c:v>
                </c:pt>
                <c:pt idx="629">
                  <c:v>54.59</c:v>
                </c:pt>
                <c:pt idx="630">
                  <c:v>32.965000000000003</c:v>
                </c:pt>
                <c:pt idx="631">
                  <c:v>38.049999999999997</c:v>
                </c:pt>
                <c:pt idx="632">
                  <c:v>46.14</c:v>
                </c:pt>
                <c:pt idx="633">
                  <c:v>41.325000000000003</c:v>
                </c:pt>
                <c:pt idx="634">
                  <c:v>44.64</c:v>
                </c:pt>
                <c:pt idx="635">
                  <c:v>25.175000000000001</c:v>
                </c:pt>
                <c:pt idx="636">
                  <c:v>43.11</c:v>
                </c:pt>
                <c:pt idx="637">
                  <c:v>53.32</c:v>
                </c:pt>
                <c:pt idx="638">
                  <c:v>38.04</c:v>
                </c:pt>
                <c:pt idx="639">
                  <c:v>37.9</c:v>
                </c:pt>
                <c:pt idx="640">
                  <c:v>39.6</c:v>
                </c:pt>
                <c:pt idx="641">
                  <c:v>50.92</c:v>
                </c:pt>
                <c:pt idx="642">
                  <c:v>21.85</c:v>
                </c:pt>
                <c:pt idx="643">
                  <c:v>36.08</c:v>
                </c:pt>
                <c:pt idx="644">
                  <c:v>40.44</c:v>
                </c:pt>
                <c:pt idx="645">
                  <c:v>38.094999999999999</c:v>
                </c:pt>
                <c:pt idx="646">
                  <c:v>44.95</c:v>
                </c:pt>
                <c:pt idx="647">
                  <c:v>35.54</c:v>
                </c:pt>
                <c:pt idx="648">
                  <c:v>39.799999999999997</c:v>
                </c:pt>
                <c:pt idx="649">
                  <c:v>33.659999999999997</c:v>
                </c:pt>
                <c:pt idx="650">
                  <c:v>35.5</c:v>
                </c:pt>
                <c:pt idx="651">
                  <c:v>41.63</c:v>
                </c:pt>
                <c:pt idx="652">
                  <c:v>46.49</c:v>
                </c:pt>
                <c:pt idx="653">
                  <c:v>43.29</c:v>
                </c:pt>
                <c:pt idx="654">
                  <c:v>43.08</c:v>
                </c:pt>
                <c:pt idx="655">
                  <c:v>39.07</c:v>
                </c:pt>
                <c:pt idx="656">
                  <c:v>41.3</c:v>
                </c:pt>
                <c:pt idx="657">
                  <c:v>42.95</c:v>
                </c:pt>
                <c:pt idx="658">
                  <c:v>46.96</c:v>
                </c:pt>
                <c:pt idx="659">
                  <c:v>30.495000000000001</c:v>
                </c:pt>
                <c:pt idx="660">
                  <c:v>17.954999999999998</c:v>
                </c:pt>
                <c:pt idx="661">
                  <c:v>25.6</c:v>
                </c:pt>
                <c:pt idx="662">
                  <c:v>34.21</c:v>
                </c:pt>
                <c:pt idx="663">
                  <c:v>39.74</c:v>
                </c:pt>
                <c:pt idx="664">
                  <c:v>49.53</c:v>
                </c:pt>
                <c:pt idx="665">
                  <c:v>39.33</c:v>
                </c:pt>
                <c:pt idx="666">
                  <c:v>39.979999999999997</c:v>
                </c:pt>
                <c:pt idx="667">
                  <c:v>46.51</c:v>
                </c:pt>
                <c:pt idx="668">
                  <c:v>43.58</c:v>
                </c:pt>
                <c:pt idx="669">
                  <c:v>42.28</c:v>
                </c:pt>
                <c:pt idx="670">
                  <c:v>35.520000000000003</c:v>
                </c:pt>
                <c:pt idx="671">
                  <c:v>33.6</c:v>
                </c:pt>
                <c:pt idx="672">
                  <c:v>22.42</c:v>
                </c:pt>
                <c:pt idx="673">
                  <c:v>46.86</c:v>
                </c:pt>
                <c:pt idx="674">
                  <c:v>32.965000000000003</c:v>
                </c:pt>
                <c:pt idx="675">
                  <c:v>39.340000000000003</c:v>
                </c:pt>
                <c:pt idx="676">
                  <c:v>47</c:v>
                </c:pt>
                <c:pt idx="677">
                  <c:v>36.71</c:v>
                </c:pt>
                <c:pt idx="678">
                  <c:v>53.48</c:v>
                </c:pt>
                <c:pt idx="679">
                  <c:v>35.5</c:v>
                </c:pt>
                <c:pt idx="680">
                  <c:v>36.979999999999997</c:v>
                </c:pt>
                <c:pt idx="681">
                  <c:v>32.395000000000003</c:v>
                </c:pt>
                <c:pt idx="682">
                  <c:v>32.729999999999997</c:v>
                </c:pt>
                <c:pt idx="683">
                  <c:v>20.52</c:v>
                </c:pt>
                <c:pt idx="684">
                  <c:v>51.72</c:v>
                </c:pt>
                <c:pt idx="685">
                  <c:v>50.2</c:v>
                </c:pt>
                <c:pt idx="686">
                  <c:v>25.52</c:v>
                </c:pt>
                <c:pt idx="687">
                  <c:v>35.200000000000003</c:v>
                </c:pt>
                <c:pt idx="688">
                  <c:v>41.26</c:v>
                </c:pt>
                <c:pt idx="689">
                  <c:v>17.195</c:v>
                </c:pt>
                <c:pt idx="690">
                  <c:v>23.085000000000001</c:v>
                </c:pt>
                <c:pt idx="691">
                  <c:v>21.66</c:v>
                </c:pt>
                <c:pt idx="692">
                  <c:v>36.47</c:v>
                </c:pt>
                <c:pt idx="693">
                  <c:v>36.08</c:v>
                </c:pt>
                <c:pt idx="694">
                  <c:v>23.18</c:v>
                </c:pt>
                <c:pt idx="695">
                  <c:v>39.159999999999997</c:v>
                </c:pt>
                <c:pt idx="696">
                  <c:v>38.19</c:v>
                </c:pt>
                <c:pt idx="697">
                  <c:v>26.41</c:v>
                </c:pt>
                <c:pt idx="698">
                  <c:v>28.785</c:v>
                </c:pt>
                <c:pt idx="699">
                  <c:v>26.695</c:v>
                </c:pt>
                <c:pt idx="700">
                  <c:v>32.799999999999997</c:v>
                </c:pt>
                <c:pt idx="701">
                  <c:v>35.869999999999997</c:v>
                </c:pt>
                <c:pt idx="702">
                  <c:v>21.66</c:v>
                </c:pt>
                <c:pt idx="703">
                  <c:v>37.72</c:v>
                </c:pt>
                <c:pt idx="704">
                  <c:v>39.700000000000003</c:v>
                </c:pt>
                <c:pt idx="705">
                  <c:v>35.97</c:v>
                </c:pt>
                <c:pt idx="706">
                  <c:v>37.85</c:v>
                </c:pt>
                <c:pt idx="707">
                  <c:v>21.66</c:v>
                </c:pt>
                <c:pt idx="708">
                  <c:v>39.369999999999997</c:v>
                </c:pt>
                <c:pt idx="709">
                  <c:v>40.880000000000003</c:v>
                </c:pt>
                <c:pt idx="710">
                  <c:v>26.22</c:v>
                </c:pt>
                <c:pt idx="711">
                  <c:v>25.08</c:v>
                </c:pt>
                <c:pt idx="712">
                  <c:v>39.1</c:v>
                </c:pt>
                <c:pt idx="713">
                  <c:v>37.905000000000001</c:v>
                </c:pt>
                <c:pt idx="714">
                  <c:v>43.35</c:v>
                </c:pt>
                <c:pt idx="715">
                  <c:v>36.15</c:v>
                </c:pt>
                <c:pt idx="716">
                  <c:v>44.98</c:v>
                </c:pt>
                <c:pt idx="717">
                  <c:v>38.28</c:v>
                </c:pt>
                <c:pt idx="718">
                  <c:v>32.299999999999997</c:v>
                </c:pt>
                <c:pt idx="719">
                  <c:v>39.51</c:v>
                </c:pt>
                <c:pt idx="720">
                  <c:v>50.46</c:v>
                </c:pt>
                <c:pt idx="721">
                  <c:v>31.73</c:v>
                </c:pt>
                <c:pt idx="722">
                  <c:v>32.1</c:v>
                </c:pt>
                <c:pt idx="723">
                  <c:v>27.83</c:v>
                </c:pt>
                <c:pt idx="724">
                  <c:v>27.72</c:v>
                </c:pt>
                <c:pt idx="725">
                  <c:v>36.765000000000001</c:v>
                </c:pt>
                <c:pt idx="726">
                  <c:v>48.36</c:v>
                </c:pt>
                <c:pt idx="727">
                  <c:v>31.445</c:v>
                </c:pt>
                <c:pt idx="728">
                  <c:v>27.55</c:v>
                </c:pt>
                <c:pt idx="729">
                  <c:v>33.11</c:v>
                </c:pt>
                <c:pt idx="730">
                  <c:v>36.85</c:v>
                </c:pt>
                <c:pt idx="731">
                  <c:v>36.299999999999997</c:v>
                </c:pt>
                <c:pt idx="732">
                  <c:v>45.34</c:v>
                </c:pt>
                <c:pt idx="733">
                  <c:v>31.8</c:v>
                </c:pt>
                <c:pt idx="734">
                  <c:v>41.02</c:v>
                </c:pt>
                <c:pt idx="735">
                  <c:v>32.68</c:v>
                </c:pt>
                <c:pt idx="736">
                  <c:v>21.7</c:v>
                </c:pt>
                <c:pt idx="737">
                  <c:v>40.479999999999997</c:v>
                </c:pt>
                <c:pt idx="738">
                  <c:v>34.5</c:v>
                </c:pt>
                <c:pt idx="739">
                  <c:v>45.9</c:v>
                </c:pt>
                <c:pt idx="740">
                  <c:v>33.479999999999997</c:v>
                </c:pt>
                <c:pt idx="741">
                  <c:v>28.31</c:v>
                </c:pt>
                <c:pt idx="742">
                  <c:v>21.565000000000001</c:v>
                </c:pt>
                <c:pt idx="743">
                  <c:v>35.590000000000003</c:v>
                </c:pt>
                <c:pt idx="744">
                  <c:v>43.44</c:v>
                </c:pt>
                <c:pt idx="745">
                  <c:v>21.754999999999999</c:v>
                </c:pt>
                <c:pt idx="746">
                  <c:v>44.55</c:v>
                </c:pt>
                <c:pt idx="747">
                  <c:v>43.32</c:v>
                </c:pt>
                <c:pt idx="748">
                  <c:v>31.23</c:v>
                </c:pt>
                <c:pt idx="749">
                  <c:v>42.81</c:v>
                </c:pt>
                <c:pt idx="750">
                  <c:v>35.909999999999997</c:v>
                </c:pt>
                <c:pt idx="751">
                  <c:v>36.65</c:v>
                </c:pt>
                <c:pt idx="752">
                  <c:v>22.04</c:v>
                </c:pt>
                <c:pt idx="753">
                  <c:v>31.824999999999999</c:v>
                </c:pt>
                <c:pt idx="754">
                  <c:v>53.58</c:v>
                </c:pt>
                <c:pt idx="755">
                  <c:v>34.299999999999997</c:v>
                </c:pt>
                <c:pt idx="756">
                  <c:v>32.11</c:v>
                </c:pt>
                <c:pt idx="757">
                  <c:v>31.78</c:v>
                </c:pt>
                <c:pt idx="758">
                  <c:v>46.89</c:v>
                </c:pt>
                <c:pt idx="759">
                  <c:v>39.35</c:v>
                </c:pt>
                <c:pt idx="760">
                  <c:v>39.200000000000003</c:v>
                </c:pt>
                <c:pt idx="761">
                  <c:v>39.159999999999997</c:v>
                </c:pt>
                <c:pt idx="762">
                  <c:v>44.1</c:v>
                </c:pt>
                <c:pt idx="763">
                  <c:v>33.200000000000003</c:v>
                </c:pt>
                <c:pt idx="764">
                  <c:v>29.92</c:v>
                </c:pt>
                <c:pt idx="765">
                  <c:v>25</c:v>
                </c:pt>
                <c:pt idx="766">
                  <c:v>38.869999999999997</c:v>
                </c:pt>
                <c:pt idx="767">
                  <c:v>32.299999999999997</c:v>
                </c:pt>
                <c:pt idx="768">
                  <c:v>31.16</c:v>
                </c:pt>
                <c:pt idx="769">
                  <c:v>54.59</c:v>
                </c:pt>
                <c:pt idx="770">
                  <c:v>21.09</c:v>
                </c:pt>
                <c:pt idx="771">
                  <c:v>52.41</c:v>
                </c:pt>
                <c:pt idx="772">
                  <c:v>41.47</c:v>
                </c:pt>
                <c:pt idx="773">
                  <c:v>33.1</c:v>
                </c:pt>
                <c:pt idx="774">
                  <c:v>30.8</c:v>
                </c:pt>
                <c:pt idx="775">
                  <c:v>42.06</c:v>
                </c:pt>
                <c:pt idx="776">
                  <c:v>39.270000000000003</c:v>
                </c:pt>
                <c:pt idx="777">
                  <c:v>30.71</c:v>
                </c:pt>
                <c:pt idx="778">
                  <c:v>47.19</c:v>
                </c:pt>
                <c:pt idx="779">
                  <c:v>30.02</c:v>
                </c:pt>
                <c:pt idx="780">
                  <c:v>37.909999999999997</c:v>
                </c:pt>
                <c:pt idx="781">
                  <c:v>54.61</c:v>
                </c:pt>
                <c:pt idx="782">
                  <c:v>36.005000000000003</c:v>
                </c:pt>
                <c:pt idx="783">
                  <c:v>28.7</c:v>
                </c:pt>
                <c:pt idx="784">
                  <c:v>34.295000000000002</c:v>
                </c:pt>
                <c:pt idx="785">
                  <c:v>27.55</c:v>
                </c:pt>
                <c:pt idx="786">
                  <c:v>40.700000000000003</c:v>
                </c:pt>
                <c:pt idx="787">
                  <c:v>18.335000000000001</c:v>
                </c:pt>
                <c:pt idx="788">
                  <c:v>33.914999999999999</c:v>
                </c:pt>
                <c:pt idx="789">
                  <c:v>33.534999999999997</c:v>
                </c:pt>
                <c:pt idx="790">
                  <c:v>23.655000000000001</c:v>
                </c:pt>
                <c:pt idx="791">
                  <c:v>28</c:v>
                </c:pt>
                <c:pt idx="792">
                  <c:v>30.23</c:v>
                </c:pt>
                <c:pt idx="793">
                  <c:v>51.14</c:v>
                </c:pt>
                <c:pt idx="794">
                  <c:v>24.32</c:v>
                </c:pt>
                <c:pt idx="795">
                  <c:v>38.06</c:v>
                </c:pt>
                <c:pt idx="796">
                  <c:v>37.700000000000003</c:v>
                </c:pt>
                <c:pt idx="797">
                  <c:v>44</c:v>
                </c:pt>
                <c:pt idx="798">
                  <c:v>41.45</c:v>
                </c:pt>
                <c:pt idx="799">
                  <c:v>25.364999999999998</c:v>
                </c:pt>
                <c:pt idx="800">
                  <c:v>34.56</c:v>
                </c:pt>
                <c:pt idx="801">
                  <c:v>28.2</c:v>
                </c:pt>
                <c:pt idx="802">
                  <c:v>30.43</c:v>
                </c:pt>
                <c:pt idx="803">
                  <c:v>32.395000000000003</c:v>
                </c:pt>
                <c:pt idx="804">
                  <c:v>24.035</c:v>
                </c:pt>
                <c:pt idx="805">
                  <c:v>37.119999999999997</c:v>
                </c:pt>
                <c:pt idx="806">
                  <c:v>34.840000000000003</c:v>
                </c:pt>
                <c:pt idx="807">
                  <c:v>29.53</c:v>
                </c:pt>
                <c:pt idx="808">
                  <c:v>42.51</c:v>
                </c:pt>
                <c:pt idx="809">
                  <c:v>38.14</c:v>
                </c:pt>
                <c:pt idx="810">
                  <c:v>39.93</c:v>
                </c:pt>
                <c:pt idx="811">
                  <c:v>38.83</c:v>
                </c:pt>
                <c:pt idx="812">
                  <c:v>37.4</c:v>
                </c:pt>
                <c:pt idx="813">
                  <c:v>21.4</c:v>
                </c:pt>
                <c:pt idx="814">
                  <c:v>38.380000000000003</c:v>
                </c:pt>
                <c:pt idx="815">
                  <c:v>33.659999999999997</c:v>
                </c:pt>
                <c:pt idx="816">
                  <c:v>31.79</c:v>
                </c:pt>
                <c:pt idx="817">
                  <c:v>29.7</c:v>
                </c:pt>
                <c:pt idx="818">
                  <c:v>25.46</c:v>
                </c:pt>
                <c:pt idx="819">
                  <c:v>39.14</c:v>
                </c:pt>
                <c:pt idx="820">
                  <c:v>41.2</c:v>
                </c:pt>
                <c:pt idx="821">
                  <c:v>28.81</c:v>
                </c:pt>
                <c:pt idx="822">
                  <c:v>37.409999999999997</c:v>
                </c:pt>
                <c:pt idx="823">
                  <c:v>52.54</c:v>
                </c:pt>
                <c:pt idx="824">
                  <c:v>17.29</c:v>
                </c:pt>
                <c:pt idx="825">
                  <c:v>31.74</c:v>
                </c:pt>
                <c:pt idx="826">
                  <c:v>26.504999999999999</c:v>
                </c:pt>
                <c:pt idx="827">
                  <c:v>36.479999999999997</c:v>
                </c:pt>
                <c:pt idx="828">
                  <c:v>39.159999999999997</c:v>
                </c:pt>
                <c:pt idx="829">
                  <c:v>28.22</c:v>
                </c:pt>
                <c:pt idx="830">
                  <c:v>35</c:v>
                </c:pt>
                <c:pt idx="831">
                  <c:v>36.24</c:v>
                </c:pt>
                <c:pt idx="832">
                  <c:v>36.954999999999998</c:v>
                </c:pt>
                <c:pt idx="833">
                  <c:v>29.64</c:v>
                </c:pt>
                <c:pt idx="834">
                  <c:v>42.74</c:v>
                </c:pt>
                <c:pt idx="835">
                  <c:v>36.130000000000003</c:v>
                </c:pt>
                <c:pt idx="836">
                  <c:v>31.55</c:v>
                </c:pt>
                <c:pt idx="837">
                  <c:v>52.75</c:v>
                </c:pt>
                <c:pt idx="838">
                  <c:v>36.67</c:v>
                </c:pt>
                <c:pt idx="839">
                  <c:v>38.06</c:v>
                </c:pt>
                <c:pt idx="840">
                  <c:v>38</c:v>
                </c:pt>
                <c:pt idx="841">
                  <c:v>35.1</c:v>
                </c:pt>
                <c:pt idx="842">
                  <c:v>33.82</c:v>
                </c:pt>
                <c:pt idx="843">
                  <c:v>37.43</c:v>
                </c:pt>
                <c:pt idx="844">
                  <c:v>30.5</c:v>
                </c:pt>
                <c:pt idx="845">
                  <c:v>24.53</c:v>
                </c:pt>
                <c:pt idx="846">
                  <c:v>25.74</c:v>
                </c:pt>
                <c:pt idx="847">
                  <c:v>34.08</c:v>
                </c:pt>
                <c:pt idx="848">
                  <c:v>31.35</c:v>
                </c:pt>
                <c:pt idx="849">
                  <c:v>26.79</c:v>
                </c:pt>
                <c:pt idx="850">
                  <c:v>42.78</c:v>
                </c:pt>
                <c:pt idx="851">
                  <c:v>46.75</c:v>
                </c:pt>
                <c:pt idx="852">
                  <c:v>32.15</c:v>
                </c:pt>
                <c:pt idx="853">
                  <c:v>43.4</c:v>
                </c:pt>
                <c:pt idx="854">
                  <c:v>31.57</c:v>
                </c:pt>
                <c:pt idx="855">
                  <c:v>24.32</c:v>
                </c:pt>
                <c:pt idx="856">
                  <c:v>31.07</c:v>
                </c:pt>
                <c:pt idx="857">
                  <c:v>35.814999999999998</c:v>
                </c:pt>
                <c:pt idx="858">
                  <c:v>40.81</c:v>
                </c:pt>
                <c:pt idx="859">
                  <c:v>24.605</c:v>
                </c:pt>
                <c:pt idx="860">
                  <c:v>21.47</c:v>
                </c:pt>
                <c:pt idx="861">
                  <c:v>52.89</c:v>
                </c:pt>
                <c:pt idx="862">
                  <c:v>32.965000000000003</c:v>
                </c:pt>
                <c:pt idx="863">
                  <c:v>36.799999999999997</c:v>
                </c:pt>
                <c:pt idx="864">
                  <c:v>34.299999999999997</c:v>
                </c:pt>
                <c:pt idx="865">
                  <c:v>35.244999999999997</c:v>
                </c:pt>
                <c:pt idx="866">
                  <c:v>26.23</c:v>
                </c:pt>
                <c:pt idx="867">
                  <c:v>36.1</c:v>
                </c:pt>
                <c:pt idx="868">
                  <c:v>37.1</c:v>
                </c:pt>
                <c:pt idx="869">
                  <c:v>27.5</c:v>
                </c:pt>
                <c:pt idx="870">
                  <c:v>24.7</c:v>
                </c:pt>
                <c:pt idx="871">
                  <c:v>26.78</c:v>
                </c:pt>
                <c:pt idx="872">
                  <c:v>45.8</c:v>
                </c:pt>
                <c:pt idx="873">
                  <c:v>29</c:v>
                </c:pt>
                <c:pt idx="874">
                  <c:v>33.534999999999997</c:v>
                </c:pt>
                <c:pt idx="875">
                  <c:v>32.774999999999999</c:v>
                </c:pt>
                <c:pt idx="876">
                  <c:v>37.51</c:v>
                </c:pt>
                <c:pt idx="877">
                  <c:v>39.86</c:v>
                </c:pt>
                <c:pt idx="878">
                  <c:v>42.13</c:v>
                </c:pt>
                <c:pt idx="879">
                  <c:v>35.99</c:v>
                </c:pt>
                <c:pt idx="880">
                  <c:v>35.200000000000003</c:v>
                </c:pt>
                <c:pt idx="881">
                  <c:v>29.91</c:v>
                </c:pt>
                <c:pt idx="882">
                  <c:v>36.479999999999997</c:v>
                </c:pt>
                <c:pt idx="883">
                  <c:v>27.5</c:v>
                </c:pt>
                <c:pt idx="884">
                  <c:v>33.44</c:v>
                </c:pt>
                <c:pt idx="885">
                  <c:v>28.215</c:v>
                </c:pt>
                <c:pt idx="886">
                  <c:v>27.17</c:v>
                </c:pt>
                <c:pt idx="887">
                  <c:v>35.380000000000003</c:v>
                </c:pt>
                <c:pt idx="888">
                  <c:v>43.48</c:v>
                </c:pt>
                <c:pt idx="889">
                  <c:v>41.73</c:v>
                </c:pt>
                <c:pt idx="890">
                  <c:v>28.9</c:v>
                </c:pt>
                <c:pt idx="891">
                  <c:v>25.74</c:v>
                </c:pt>
                <c:pt idx="892">
                  <c:v>36.06</c:v>
                </c:pt>
                <c:pt idx="893">
                  <c:v>43.28</c:v>
                </c:pt>
                <c:pt idx="894">
                  <c:v>28.785</c:v>
                </c:pt>
                <c:pt idx="895">
                  <c:v>25.46</c:v>
                </c:pt>
                <c:pt idx="896">
                  <c:v>30.8</c:v>
                </c:pt>
                <c:pt idx="897">
                  <c:v>28.88</c:v>
                </c:pt>
                <c:pt idx="898">
                  <c:v>23</c:v>
                </c:pt>
                <c:pt idx="899">
                  <c:v>38.25</c:v>
                </c:pt>
                <c:pt idx="900">
                  <c:v>39.25</c:v>
                </c:pt>
                <c:pt idx="901">
                  <c:v>26.6</c:v>
                </c:pt>
                <c:pt idx="902">
                  <c:v>35.700000000000003</c:v>
                </c:pt>
                <c:pt idx="903">
                  <c:v>20.100000000000001</c:v>
                </c:pt>
                <c:pt idx="904">
                  <c:v>22.23</c:v>
                </c:pt>
                <c:pt idx="905">
                  <c:v>36.47</c:v>
                </c:pt>
                <c:pt idx="906">
                  <c:v>49.64</c:v>
                </c:pt>
                <c:pt idx="907">
                  <c:v>36.799999999999997</c:v>
                </c:pt>
                <c:pt idx="908">
                  <c:v>33.880000000000003</c:v>
                </c:pt>
                <c:pt idx="909">
                  <c:v>32.01</c:v>
                </c:pt>
                <c:pt idx="910">
                  <c:v>33.630000000000003</c:v>
                </c:pt>
                <c:pt idx="911">
                  <c:v>34.865000000000002</c:v>
                </c:pt>
                <c:pt idx="912">
                  <c:v>43.11</c:v>
                </c:pt>
                <c:pt idx="913">
                  <c:v>30.305</c:v>
                </c:pt>
                <c:pt idx="914">
                  <c:v>25.175000000000001</c:v>
                </c:pt>
                <c:pt idx="915">
                  <c:v>26.8</c:v>
                </c:pt>
                <c:pt idx="916">
                  <c:v>21.78</c:v>
                </c:pt>
                <c:pt idx="917">
                  <c:v>30.14</c:v>
                </c:pt>
                <c:pt idx="918">
                  <c:v>29.7</c:v>
                </c:pt>
                <c:pt idx="919">
                  <c:v>32.395000000000003</c:v>
                </c:pt>
                <c:pt idx="920">
                  <c:v>36.64</c:v>
                </c:pt>
                <c:pt idx="921">
                  <c:v>39.049999999999997</c:v>
                </c:pt>
                <c:pt idx="922">
                  <c:v>33.1</c:v>
                </c:pt>
                <c:pt idx="923">
                  <c:v>31.824999999999999</c:v>
                </c:pt>
                <c:pt idx="924">
                  <c:v>29</c:v>
                </c:pt>
                <c:pt idx="925">
                  <c:v>30.495000000000001</c:v>
                </c:pt>
                <c:pt idx="926">
                  <c:v>25.2</c:v>
                </c:pt>
                <c:pt idx="927">
                  <c:v>22.77</c:v>
                </c:pt>
                <c:pt idx="928">
                  <c:v>23.18</c:v>
                </c:pt>
                <c:pt idx="929">
                  <c:v>35.409999999999997</c:v>
                </c:pt>
                <c:pt idx="930">
                  <c:v>32.11</c:v>
                </c:pt>
                <c:pt idx="931">
                  <c:v>34.479999999999997</c:v>
                </c:pt>
                <c:pt idx="932">
                  <c:v>34.39</c:v>
                </c:pt>
                <c:pt idx="933">
                  <c:v>26.4</c:v>
                </c:pt>
                <c:pt idx="934">
                  <c:v>28.1</c:v>
                </c:pt>
                <c:pt idx="935">
                  <c:v>27</c:v>
                </c:pt>
                <c:pt idx="936">
                  <c:v>28.594999999999999</c:v>
                </c:pt>
                <c:pt idx="937">
                  <c:v>36.799999999999997</c:v>
                </c:pt>
                <c:pt idx="938">
                  <c:v>23.75</c:v>
                </c:pt>
                <c:pt idx="939">
                  <c:v>35.619999999999997</c:v>
                </c:pt>
                <c:pt idx="940">
                  <c:v>30.69</c:v>
                </c:pt>
                <c:pt idx="941">
                  <c:v>35.799999999999997</c:v>
                </c:pt>
                <c:pt idx="942">
                  <c:v>28.785</c:v>
                </c:pt>
                <c:pt idx="943">
                  <c:v>28.594999999999999</c:v>
                </c:pt>
                <c:pt idx="944">
                  <c:v>48.75</c:v>
                </c:pt>
                <c:pt idx="945">
                  <c:v>28.31</c:v>
                </c:pt>
                <c:pt idx="946">
                  <c:v>38.39</c:v>
                </c:pt>
                <c:pt idx="947">
                  <c:v>25.87</c:v>
                </c:pt>
                <c:pt idx="948">
                  <c:v>43.7</c:v>
                </c:pt>
                <c:pt idx="949">
                  <c:v>40.945</c:v>
                </c:pt>
                <c:pt idx="950">
                  <c:v>27.94</c:v>
                </c:pt>
                <c:pt idx="951">
                  <c:v>31.9</c:v>
                </c:pt>
                <c:pt idx="952">
                  <c:v>31.64</c:v>
                </c:pt>
                <c:pt idx="953">
                  <c:v>46.7</c:v>
                </c:pt>
                <c:pt idx="954">
                  <c:v>18.335000000000001</c:v>
                </c:pt>
                <c:pt idx="955">
                  <c:v>31.24</c:v>
                </c:pt>
                <c:pt idx="956">
                  <c:v>39.22</c:v>
                </c:pt>
                <c:pt idx="957">
                  <c:v>24.414999999999999</c:v>
                </c:pt>
                <c:pt idx="958">
                  <c:v>32.299999999999997</c:v>
                </c:pt>
                <c:pt idx="959">
                  <c:v>39.94</c:v>
                </c:pt>
                <c:pt idx="960">
                  <c:v>30</c:v>
                </c:pt>
                <c:pt idx="961">
                  <c:v>35.340000000000003</c:v>
                </c:pt>
                <c:pt idx="962">
                  <c:v>32.204999999999998</c:v>
                </c:pt>
                <c:pt idx="963">
                  <c:v>33.880000000000003</c:v>
                </c:pt>
                <c:pt idx="964">
                  <c:v>26.63</c:v>
                </c:pt>
                <c:pt idx="965">
                  <c:v>28.7</c:v>
                </c:pt>
                <c:pt idx="966">
                  <c:v>25.65</c:v>
                </c:pt>
                <c:pt idx="967">
                  <c:v>36.384999999999998</c:v>
                </c:pt>
                <c:pt idx="968">
                  <c:v>34.69</c:v>
                </c:pt>
                <c:pt idx="969">
                  <c:v>37.68</c:v>
                </c:pt>
                <c:pt idx="970">
                  <c:v>35.49</c:v>
                </c:pt>
                <c:pt idx="971">
                  <c:v>44.7</c:v>
                </c:pt>
                <c:pt idx="972">
                  <c:v>38.380000000000003</c:v>
                </c:pt>
                <c:pt idx="973">
                  <c:v>35.244999999999997</c:v>
                </c:pt>
                <c:pt idx="974">
                  <c:v>49.84</c:v>
                </c:pt>
                <c:pt idx="975">
                  <c:v>49.06</c:v>
                </c:pt>
                <c:pt idx="976">
                  <c:v>30.88</c:v>
                </c:pt>
                <c:pt idx="977">
                  <c:v>33.35</c:v>
                </c:pt>
                <c:pt idx="978">
                  <c:v>38</c:v>
                </c:pt>
                <c:pt idx="979">
                  <c:v>36.08</c:v>
                </c:pt>
                <c:pt idx="980">
                  <c:v>35.700000000000003</c:v>
                </c:pt>
                <c:pt idx="981">
                  <c:v>34.01</c:v>
                </c:pt>
                <c:pt idx="982">
                  <c:v>31.54</c:v>
                </c:pt>
                <c:pt idx="983">
                  <c:v>23.3</c:v>
                </c:pt>
                <c:pt idx="984">
                  <c:v>27.75</c:v>
                </c:pt>
                <c:pt idx="985">
                  <c:v>42.46</c:v>
                </c:pt>
                <c:pt idx="986">
                  <c:v>54.47</c:v>
                </c:pt>
                <c:pt idx="987">
                  <c:v>24.93</c:v>
                </c:pt>
                <c:pt idx="988">
                  <c:v>48.12</c:v>
                </c:pt>
                <c:pt idx="989">
                  <c:v>24.91</c:v>
                </c:pt>
                <c:pt idx="990">
                  <c:v>27.645</c:v>
                </c:pt>
                <c:pt idx="991">
                  <c:v>33.700000000000003</c:v>
                </c:pt>
                <c:pt idx="992">
                  <c:v>38.93</c:v>
                </c:pt>
                <c:pt idx="993">
                  <c:v>32.774999999999999</c:v>
                </c:pt>
                <c:pt idx="994">
                  <c:v>29.83</c:v>
                </c:pt>
                <c:pt idx="995">
                  <c:v>28.31</c:v>
                </c:pt>
                <c:pt idx="996">
                  <c:v>29.79</c:v>
                </c:pt>
                <c:pt idx="997">
                  <c:v>36.6</c:v>
                </c:pt>
                <c:pt idx="998">
                  <c:v>35.93</c:v>
                </c:pt>
                <c:pt idx="999">
                  <c:v>28.6</c:v>
                </c:pt>
                <c:pt idx="1000">
                  <c:v>39.17</c:v>
                </c:pt>
                <c:pt idx="1001">
                  <c:v>26.41</c:v>
                </c:pt>
                <c:pt idx="1002">
                  <c:v>30.63</c:v>
                </c:pt>
                <c:pt idx="1003">
                  <c:v>31.73</c:v>
                </c:pt>
                <c:pt idx="1004">
                  <c:v>30.7</c:v>
                </c:pt>
                <c:pt idx="1005">
                  <c:v>25.934999999999999</c:v>
                </c:pt>
                <c:pt idx="1006">
                  <c:v>35.9</c:v>
                </c:pt>
                <c:pt idx="1007">
                  <c:v>26.7</c:v>
                </c:pt>
                <c:pt idx="1008">
                  <c:v>33.71</c:v>
                </c:pt>
                <c:pt idx="1009">
                  <c:v>41.91</c:v>
                </c:pt>
                <c:pt idx="1010">
                  <c:v>39.82</c:v>
                </c:pt>
                <c:pt idx="1011">
                  <c:v>28.12</c:v>
                </c:pt>
                <c:pt idx="1012">
                  <c:v>26.98</c:v>
                </c:pt>
                <c:pt idx="1013">
                  <c:v>27.2</c:v>
                </c:pt>
                <c:pt idx="1014">
                  <c:v>25.3</c:v>
                </c:pt>
                <c:pt idx="1015">
                  <c:v>30.25</c:v>
                </c:pt>
                <c:pt idx="1016">
                  <c:v>54</c:v>
                </c:pt>
                <c:pt idx="1017">
                  <c:v>51.86</c:v>
                </c:pt>
                <c:pt idx="1018">
                  <c:v>31.39</c:v>
                </c:pt>
                <c:pt idx="1019">
                  <c:v>39.97</c:v>
                </c:pt>
                <c:pt idx="1020">
                  <c:v>41.23</c:v>
                </c:pt>
                <c:pt idx="1021">
                  <c:v>49.45</c:v>
                </c:pt>
                <c:pt idx="1022">
                  <c:v>41.04</c:v>
                </c:pt>
                <c:pt idx="1023">
                  <c:v>27.93</c:v>
                </c:pt>
                <c:pt idx="1024">
                  <c:v>21.01</c:v>
                </c:pt>
                <c:pt idx="1025">
                  <c:v>52.37</c:v>
                </c:pt>
                <c:pt idx="1026">
                  <c:v>40.369999999999997</c:v>
                </c:pt>
                <c:pt idx="1027">
                  <c:v>41.47</c:v>
                </c:pt>
                <c:pt idx="1028">
                  <c:v>33.725000000000001</c:v>
                </c:pt>
                <c:pt idx="1029">
                  <c:v>28.1</c:v>
                </c:pt>
                <c:pt idx="1030">
                  <c:v>37.43</c:v>
                </c:pt>
                <c:pt idx="1031">
                  <c:v>23.7</c:v>
                </c:pt>
                <c:pt idx="1032">
                  <c:v>24.795000000000002</c:v>
                </c:pt>
                <c:pt idx="1033">
                  <c:v>31.9</c:v>
                </c:pt>
                <c:pt idx="1034">
                  <c:v>32.68</c:v>
                </c:pt>
                <c:pt idx="1035">
                  <c:v>47.13</c:v>
                </c:pt>
                <c:pt idx="1036">
                  <c:v>36.67</c:v>
                </c:pt>
                <c:pt idx="1037">
                  <c:v>33.630000000000003</c:v>
                </c:pt>
                <c:pt idx="1038">
                  <c:v>32.67</c:v>
                </c:pt>
                <c:pt idx="1039">
                  <c:v>33.299999999999997</c:v>
                </c:pt>
                <c:pt idx="1040">
                  <c:v>30.78</c:v>
                </c:pt>
                <c:pt idx="1041">
                  <c:v>28.975000000000001</c:v>
                </c:pt>
                <c:pt idx="1042">
                  <c:v>33.4</c:v>
                </c:pt>
                <c:pt idx="1043">
                  <c:v>21.5</c:v>
                </c:pt>
                <c:pt idx="1044">
                  <c:v>38.14</c:v>
                </c:pt>
                <c:pt idx="1045">
                  <c:v>35.42</c:v>
                </c:pt>
                <c:pt idx="1046">
                  <c:v>35.625</c:v>
                </c:pt>
                <c:pt idx="1047">
                  <c:v>45.51</c:v>
                </c:pt>
                <c:pt idx="1048">
                  <c:v>37.1</c:v>
                </c:pt>
                <c:pt idx="1049">
                  <c:v>30.5</c:v>
                </c:pt>
                <c:pt idx="1050">
                  <c:v>28.16</c:v>
                </c:pt>
                <c:pt idx="1051">
                  <c:v>29.1</c:v>
                </c:pt>
                <c:pt idx="1052">
                  <c:v>30.22</c:v>
                </c:pt>
                <c:pt idx="1053">
                  <c:v>24.29</c:v>
                </c:pt>
                <c:pt idx="1054">
                  <c:v>29.39</c:v>
                </c:pt>
                <c:pt idx="1055">
                  <c:v>25.66</c:v>
                </c:pt>
                <c:pt idx="1056">
                  <c:v>39.11</c:v>
                </c:pt>
                <c:pt idx="1057">
                  <c:v>43.78</c:v>
                </c:pt>
                <c:pt idx="1058">
                  <c:v>24.35</c:v>
                </c:pt>
                <c:pt idx="1059">
                  <c:v>40.299999999999997</c:v>
                </c:pt>
                <c:pt idx="1060">
                  <c:v>32.774999999999999</c:v>
                </c:pt>
                <c:pt idx="1061">
                  <c:v>39.6</c:v>
                </c:pt>
                <c:pt idx="1062">
                  <c:v>30.97</c:v>
                </c:pt>
                <c:pt idx="1063">
                  <c:v>27.645</c:v>
                </c:pt>
                <c:pt idx="1064">
                  <c:v>34.43</c:v>
                </c:pt>
                <c:pt idx="1065">
                  <c:v>39.6</c:v>
                </c:pt>
                <c:pt idx="1066">
                  <c:v>22.1</c:v>
                </c:pt>
                <c:pt idx="1067">
                  <c:v>33.25</c:v>
                </c:pt>
                <c:pt idx="1068">
                  <c:v>33.33</c:v>
                </c:pt>
                <c:pt idx="1069">
                  <c:v>30.5</c:v>
                </c:pt>
                <c:pt idx="1070">
                  <c:v>30.3</c:v>
                </c:pt>
                <c:pt idx="1071">
                  <c:v>26.22</c:v>
                </c:pt>
                <c:pt idx="1072">
                  <c:v>29.99</c:v>
                </c:pt>
                <c:pt idx="1073">
                  <c:v>36.380000000000003</c:v>
                </c:pt>
                <c:pt idx="1074">
                  <c:v>31.16</c:v>
                </c:pt>
                <c:pt idx="1075">
                  <c:v>25.55</c:v>
                </c:pt>
                <c:pt idx="1076">
                  <c:v>28.77</c:v>
                </c:pt>
                <c:pt idx="1077">
                  <c:v>23.14</c:v>
                </c:pt>
                <c:pt idx="1078">
                  <c:v>39.6</c:v>
                </c:pt>
                <c:pt idx="1079">
                  <c:v>29.2</c:v>
                </c:pt>
                <c:pt idx="1080">
                  <c:v>32.774999999999999</c:v>
                </c:pt>
                <c:pt idx="1081">
                  <c:v>24.035</c:v>
                </c:pt>
                <c:pt idx="1082">
                  <c:v>30.55</c:v>
                </c:pt>
                <c:pt idx="1083">
                  <c:v>28.81</c:v>
                </c:pt>
                <c:pt idx="1084">
                  <c:v>31.66</c:v>
                </c:pt>
                <c:pt idx="1085">
                  <c:v>28.215</c:v>
                </c:pt>
                <c:pt idx="1086">
                  <c:v>26.12</c:v>
                </c:pt>
                <c:pt idx="1087">
                  <c:v>36.630000000000003</c:v>
                </c:pt>
                <c:pt idx="1088">
                  <c:v>33.344999999999999</c:v>
                </c:pt>
                <c:pt idx="1089">
                  <c:v>27.11</c:v>
                </c:pt>
                <c:pt idx="1090">
                  <c:v>26.6</c:v>
                </c:pt>
                <c:pt idx="1091">
                  <c:v>30.41</c:v>
                </c:pt>
                <c:pt idx="1092">
                  <c:v>28.98</c:v>
                </c:pt>
                <c:pt idx="1093">
                  <c:v>31.24</c:v>
                </c:pt>
                <c:pt idx="1094">
                  <c:v>31.54</c:v>
                </c:pt>
                <c:pt idx="1095">
                  <c:v>38.6</c:v>
                </c:pt>
                <c:pt idx="1096">
                  <c:v>37.950000000000003</c:v>
                </c:pt>
                <c:pt idx="1097">
                  <c:v>38.97</c:v>
                </c:pt>
                <c:pt idx="1098">
                  <c:v>21.2</c:v>
                </c:pt>
                <c:pt idx="1099">
                  <c:v>23.96</c:v>
                </c:pt>
                <c:pt idx="1100">
                  <c:v>35.93</c:v>
                </c:pt>
                <c:pt idx="1101">
                  <c:v>26.11</c:v>
                </c:pt>
                <c:pt idx="1102">
                  <c:v>32.299999999999997</c:v>
                </c:pt>
                <c:pt idx="1103">
                  <c:v>28.69</c:v>
                </c:pt>
                <c:pt idx="1104">
                  <c:v>31.28</c:v>
                </c:pt>
                <c:pt idx="1105">
                  <c:v>30.21</c:v>
                </c:pt>
                <c:pt idx="1106">
                  <c:v>38.28</c:v>
                </c:pt>
                <c:pt idx="1107">
                  <c:v>29.9</c:v>
                </c:pt>
                <c:pt idx="1108">
                  <c:v>23.18</c:v>
                </c:pt>
                <c:pt idx="1109">
                  <c:v>33.020000000000003</c:v>
                </c:pt>
                <c:pt idx="1110">
                  <c:v>27.29</c:v>
                </c:pt>
                <c:pt idx="1111">
                  <c:v>23.18</c:v>
                </c:pt>
                <c:pt idx="1112">
                  <c:v>32.659999999999997</c:v>
                </c:pt>
                <c:pt idx="1113">
                  <c:v>30.78</c:v>
                </c:pt>
                <c:pt idx="1114">
                  <c:v>47.2</c:v>
                </c:pt>
                <c:pt idx="1115">
                  <c:v>31.6</c:v>
                </c:pt>
                <c:pt idx="1116">
                  <c:v>33.914999999999999</c:v>
                </c:pt>
                <c:pt idx="1117">
                  <c:v>23.54</c:v>
                </c:pt>
                <c:pt idx="1118">
                  <c:v>27.074999999999999</c:v>
                </c:pt>
                <c:pt idx="1119">
                  <c:v>25.8</c:v>
                </c:pt>
                <c:pt idx="1120">
                  <c:v>36.1</c:v>
                </c:pt>
                <c:pt idx="1121">
                  <c:v>30.495000000000001</c:v>
                </c:pt>
                <c:pt idx="1122">
                  <c:v>21.4</c:v>
                </c:pt>
                <c:pt idx="1123">
                  <c:v>32.299999999999997</c:v>
                </c:pt>
                <c:pt idx="1124">
                  <c:v>29.78</c:v>
                </c:pt>
                <c:pt idx="1125">
                  <c:v>34.76</c:v>
                </c:pt>
                <c:pt idx="1126">
                  <c:v>18.335000000000001</c:v>
                </c:pt>
                <c:pt idx="1127">
                  <c:v>32.299999999999997</c:v>
                </c:pt>
                <c:pt idx="1128">
                  <c:v>27.74</c:v>
                </c:pt>
                <c:pt idx="1129">
                  <c:v>24</c:v>
                </c:pt>
                <c:pt idx="1130">
                  <c:v>31.78</c:v>
                </c:pt>
                <c:pt idx="1131">
                  <c:v>32.25</c:v>
                </c:pt>
                <c:pt idx="1132">
                  <c:v>30.114999999999998</c:v>
                </c:pt>
                <c:pt idx="1133">
                  <c:v>22.41</c:v>
                </c:pt>
                <c:pt idx="1134">
                  <c:v>45.72</c:v>
                </c:pt>
                <c:pt idx="1135">
                  <c:v>25</c:v>
                </c:pt>
                <c:pt idx="1136">
                  <c:v>39.5</c:v>
                </c:pt>
                <c:pt idx="1137">
                  <c:v>37.729999999999997</c:v>
                </c:pt>
                <c:pt idx="1138">
                  <c:v>40.659999999999997</c:v>
                </c:pt>
                <c:pt idx="1139">
                  <c:v>34.200000000000003</c:v>
                </c:pt>
                <c:pt idx="1140">
                  <c:v>46.51</c:v>
                </c:pt>
                <c:pt idx="1141">
                  <c:v>28.88</c:v>
                </c:pt>
                <c:pt idx="1142">
                  <c:v>33.914999999999999</c:v>
                </c:pt>
                <c:pt idx="1143">
                  <c:v>24.32</c:v>
                </c:pt>
                <c:pt idx="1144">
                  <c:v>25.8</c:v>
                </c:pt>
                <c:pt idx="1145">
                  <c:v>21.56</c:v>
                </c:pt>
                <c:pt idx="1146">
                  <c:v>31.6</c:v>
                </c:pt>
                <c:pt idx="1147">
                  <c:v>42.93</c:v>
                </c:pt>
                <c:pt idx="1148">
                  <c:v>26.72</c:v>
                </c:pt>
                <c:pt idx="1149">
                  <c:v>26.67</c:v>
                </c:pt>
                <c:pt idx="1150">
                  <c:v>42.68</c:v>
                </c:pt>
                <c:pt idx="1151">
                  <c:v>24.31</c:v>
                </c:pt>
                <c:pt idx="1152">
                  <c:v>44.75</c:v>
                </c:pt>
                <c:pt idx="1153">
                  <c:v>30.78</c:v>
                </c:pt>
                <c:pt idx="1154">
                  <c:v>21.86</c:v>
                </c:pt>
                <c:pt idx="1155">
                  <c:v>49.09</c:v>
                </c:pt>
                <c:pt idx="1156">
                  <c:v>47.74</c:v>
                </c:pt>
                <c:pt idx="1157">
                  <c:v>30.2</c:v>
                </c:pt>
                <c:pt idx="1158">
                  <c:v>33.25</c:v>
                </c:pt>
                <c:pt idx="1159">
                  <c:v>26.6</c:v>
                </c:pt>
                <c:pt idx="1160">
                  <c:v>26.35</c:v>
                </c:pt>
                <c:pt idx="1161">
                  <c:v>39.994999999999997</c:v>
                </c:pt>
                <c:pt idx="1162">
                  <c:v>22.92</c:v>
                </c:pt>
                <c:pt idx="1163">
                  <c:v>24.78</c:v>
                </c:pt>
                <c:pt idx="1164">
                  <c:v>34.07</c:v>
                </c:pt>
                <c:pt idx="1165">
                  <c:v>30.14</c:v>
                </c:pt>
                <c:pt idx="1166">
                  <c:v>18.05</c:v>
                </c:pt>
                <c:pt idx="1167">
                  <c:v>37.4</c:v>
                </c:pt>
                <c:pt idx="1168">
                  <c:v>25.75</c:v>
                </c:pt>
                <c:pt idx="1169">
                  <c:v>32.299999999999997</c:v>
                </c:pt>
                <c:pt idx="1170">
                  <c:v>28.61</c:v>
                </c:pt>
                <c:pt idx="1171">
                  <c:v>45.41</c:v>
                </c:pt>
                <c:pt idx="1172">
                  <c:v>31.2</c:v>
                </c:pt>
                <c:pt idx="1173">
                  <c:v>29.83</c:v>
                </c:pt>
                <c:pt idx="1174">
                  <c:v>29.06</c:v>
                </c:pt>
                <c:pt idx="1175">
                  <c:v>27.454999999999998</c:v>
                </c:pt>
                <c:pt idx="1176">
                  <c:v>23.01</c:v>
                </c:pt>
                <c:pt idx="1177">
                  <c:v>31.39</c:v>
                </c:pt>
                <c:pt idx="1178">
                  <c:v>34.770000000000003</c:v>
                </c:pt>
                <c:pt idx="1179">
                  <c:v>24.48</c:v>
                </c:pt>
                <c:pt idx="1180">
                  <c:v>22.61</c:v>
                </c:pt>
                <c:pt idx="1181">
                  <c:v>34.299999999999997</c:v>
                </c:pt>
                <c:pt idx="1182">
                  <c:v>46.09</c:v>
                </c:pt>
                <c:pt idx="1183">
                  <c:v>44.744999999999997</c:v>
                </c:pt>
                <c:pt idx="1184">
                  <c:v>26.33</c:v>
                </c:pt>
                <c:pt idx="1185">
                  <c:v>26.6</c:v>
                </c:pt>
                <c:pt idx="1186">
                  <c:v>27.5</c:v>
                </c:pt>
                <c:pt idx="1187">
                  <c:v>41.55</c:v>
                </c:pt>
                <c:pt idx="1188">
                  <c:v>41.47</c:v>
                </c:pt>
                <c:pt idx="1189">
                  <c:v>24.795000000000002</c:v>
                </c:pt>
                <c:pt idx="1190">
                  <c:v>29.48</c:v>
                </c:pt>
                <c:pt idx="1191">
                  <c:v>28.09</c:v>
                </c:pt>
                <c:pt idx="1192">
                  <c:v>32.729999999999997</c:v>
                </c:pt>
                <c:pt idx="1193">
                  <c:v>27.36</c:v>
                </c:pt>
                <c:pt idx="1194">
                  <c:v>27.265000000000001</c:v>
                </c:pt>
                <c:pt idx="1195">
                  <c:v>48.07</c:v>
                </c:pt>
                <c:pt idx="1196">
                  <c:v>30.8</c:v>
                </c:pt>
                <c:pt idx="1197">
                  <c:v>32.299999999999997</c:v>
                </c:pt>
                <c:pt idx="1198">
                  <c:v>39.700000000000003</c:v>
                </c:pt>
                <c:pt idx="1199">
                  <c:v>35.97</c:v>
                </c:pt>
                <c:pt idx="1200">
                  <c:v>25.86</c:v>
                </c:pt>
                <c:pt idx="1201">
                  <c:v>30.03</c:v>
                </c:pt>
                <c:pt idx="1202">
                  <c:v>25.76</c:v>
                </c:pt>
                <c:pt idx="1203">
                  <c:v>22.42</c:v>
                </c:pt>
                <c:pt idx="1204">
                  <c:v>33.18</c:v>
                </c:pt>
                <c:pt idx="1205">
                  <c:v>43.04</c:v>
                </c:pt>
                <c:pt idx="1206">
                  <c:v>34.15</c:v>
                </c:pt>
                <c:pt idx="1207">
                  <c:v>25.78</c:v>
                </c:pt>
                <c:pt idx="1208">
                  <c:v>21.02</c:v>
                </c:pt>
                <c:pt idx="1209">
                  <c:v>37.51</c:v>
                </c:pt>
                <c:pt idx="1210">
                  <c:v>25.745000000000001</c:v>
                </c:pt>
                <c:pt idx="1211">
                  <c:v>31.35</c:v>
                </c:pt>
                <c:pt idx="1212">
                  <c:v>29.83</c:v>
                </c:pt>
                <c:pt idx="1213">
                  <c:v>25.49</c:v>
                </c:pt>
                <c:pt idx="1214">
                  <c:v>34.1</c:v>
                </c:pt>
                <c:pt idx="1215">
                  <c:v>25.84</c:v>
                </c:pt>
                <c:pt idx="1216">
                  <c:v>20.6</c:v>
                </c:pt>
                <c:pt idx="1217">
                  <c:v>28.88</c:v>
                </c:pt>
                <c:pt idx="1218">
                  <c:v>28.24</c:v>
                </c:pt>
                <c:pt idx="1219">
                  <c:v>25.46</c:v>
                </c:pt>
                <c:pt idx="1220">
                  <c:v>29.64</c:v>
                </c:pt>
                <c:pt idx="1221">
                  <c:v>31.27</c:v>
                </c:pt>
                <c:pt idx="1222">
                  <c:v>19.95</c:v>
                </c:pt>
                <c:pt idx="1223">
                  <c:v>21.3</c:v>
                </c:pt>
                <c:pt idx="1224">
                  <c:v>31.635000000000002</c:v>
                </c:pt>
                <c:pt idx="1225">
                  <c:v>23.9</c:v>
                </c:pt>
                <c:pt idx="1226">
                  <c:v>34.15</c:v>
                </c:pt>
                <c:pt idx="1227">
                  <c:v>28.71</c:v>
                </c:pt>
                <c:pt idx="1228">
                  <c:v>36.700000000000003</c:v>
                </c:pt>
                <c:pt idx="1229">
                  <c:v>34.1</c:v>
                </c:pt>
                <c:pt idx="1230">
                  <c:v>25.7</c:v>
                </c:pt>
                <c:pt idx="1231">
                  <c:v>21.68</c:v>
                </c:pt>
                <c:pt idx="1232">
                  <c:v>25.175000000000001</c:v>
                </c:pt>
                <c:pt idx="1233">
                  <c:v>44.77</c:v>
                </c:pt>
                <c:pt idx="1234">
                  <c:v>37.07</c:v>
                </c:pt>
                <c:pt idx="1235">
                  <c:v>39.799999999999997</c:v>
                </c:pt>
                <c:pt idx="1236">
                  <c:v>26.36</c:v>
                </c:pt>
                <c:pt idx="1237">
                  <c:v>29.925000000000001</c:v>
                </c:pt>
                <c:pt idx="1238">
                  <c:v>37.29</c:v>
                </c:pt>
                <c:pt idx="1239">
                  <c:v>30.2</c:v>
                </c:pt>
                <c:pt idx="1240">
                  <c:v>24.225000000000001</c:v>
                </c:pt>
                <c:pt idx="1241">
                  <c:v>31.445</c:v>
                </c:pt>
                <c:pt idx="1242">
                  <c:v>38.880000000000003</c:v>
                </c:pt>
                <c:pt idx="1243">
                  <c:v>43.89</c:v>
                </c:pt>
                <c:pt idx="1244">
                  <c:v>25.6</c:v>
                </c:pt>
                <c:pt idx="1245">
                  <c:v>29.545000000000002</c:v>
                </c:pt>
                <c:pt idx="1246">
                  <c:v>23.25</c:v>
                </c:pt>
                <c:pt idx="1247">
                  <c:v>43.95</c:v>
                </c:pt>
                <c:pt idx="1248">
                  <c:v>21.85</c:v>
                </c:pt>
                <c:pt idx="1249">
                  <c:v>25.73</c:v>
                </c:pt>
                <c:pt idx="1250">
                  <c:v>32.229999999999997</c:v>
                </c:pt>
                <c:pt idx="1251">
                  <c:v>32.204999999999998</c:v>
                </c:pt>
                <c:pt idx="1252">
                  <c:v>26.41</c:v>
                </c:pt>
                <c:pt idx="1253">
                  <c:v>30.2</c:v>
                </c:pt>
                <c:pt idx="1254">
                  <c:v>31.26</c:v>
                </c:pt>
                <c:pt idx="1255">
                  <c:v>33.725000000000001</c:v>
                </c:pt>
                <c:pt idx="1256">
                  <c:v>28.9</c:v>
                </c:pt>
                <c:pt idx="1257">
                  <c:v>45.69</c:v>
                </c:pt>
                <c:pt idx="1258">
                  <c:v>21.03</c:v>
                </c:pt>
                <c:pt idx="1259">
                  <c:v>37</c:v>
                </c:pt>
                <c:pt idx="1260">
                  <c:v>25.4</c:v>
                </c:pt>
                <c:pt idx="1261">
                  <c:v>32.299999999999997</c:v>
                </c:pt>
                <c:pt idx="1262">
                  <c:v>23.94</c:v>
                </c:pt>
                <c:pt idx="1263">
                  <c:v>46.4</c:v>
                </c:pt>
                <c:pt idx="1264">
                  <c:v>40.375</c:v>
                </c:pt>
                <c:pt idx="1265">
                  <c:v>28.7</c:v>
                </c:pt>
                <c:pt idx="1266">
                  <c:v>26.63</c:v>
                </c:pt>
                <c:pt idx="1267">
                  <c:v>22.515000000000001</c:v>
                </c:pt>
                <c:pt idx="1268">
                  <c:v>36.575000000000003</c:v>
                </c:pt>
                <c:pt idx="1269">
                  <c:v>23.66</c:v>
                </c:pt>
                <c:pt idx="1270">
                  <c:v>18.62</c:v>
                </c:pt>
                <c:pt idx="1271">
                  <c:v>19.190000000000001</c:v>
                </c:pt>
                <c:pt idx="1272">
                  <c:v>27.5</c:v>
                </c:pt>
                <c:pt idx="1273">
                  <c:v>27.36</c:v>
                </c:pt>
                <c:pt idx="1274">
                  <c:v>20.350000000000001</c:v>
                </c:pt>
                <c:pt idx="1275">
                  <c:v>24.035</c:v>
                </c:pt>
                <c:pt idx="1276">
                  <c:v>23.56</c:v>
                </c:pt>
                <c:pt idx="1277">
                  <c:v>27.17</c:v>
                </c:pt>
                <c:pt idx="1278">
                  <c:v>34.32</c:v>
                </c:pt>
                <c:pt idx="1279">
                  <c:v>23.87</c:v>
                </c:pt>
                <c:pt idx="1280">
                  <c:v>30.15</c:v>
                </c:pt>
                <c:pt idx="1281">
                  <c:v>26.36</c:v>
                </c:pt>
                <c:pt idx="1282">
                  <c:v>45.32</c:v>
                </c:pt>
                <c:pt idx="1283">
                  <c:v>31.93</c:v>
                </c:pt>
                <c:pt idx="1284">
                  <c:v>36</c:v>
                </c:pt>
                <c:pt idx="1285">
                  <c:v>32</c:v>
                </c:pt>
                <c:pt idx="1286">
                  <c:v>29.37</c:v>
                </c:pt>
                <c:pt idx="1287">
                  <c:v>23.6</c:v>
                </c:pt>
                <c:pt idx="1288">
                  <c:v>33.155000000000001</c:v>
                </c:pt>
                <c:pt idx="1289">
                  <c:v>24.32</c:v>
                </c:pt>
                <c:pt idx="1290">
                  <c:v>36.299999999999997</c:v>
                </c:pt>
                <c:pt idx="1291">
                  <c:v>34.4</c:v>
                </c:pt>
                <c:pt idx="1292">
                  <c:v>30.9</c:v>
                </c:pt>
                <c:pt idx="1293">
                  <c:v>28.6</c:v>
                </c:pt>
                <c:pt idx="1294">
                  <c:v>27.83</c:v>
                </c:pt>
                <c:pt idx="1295">
                  <c:v>39.64</c:v>
                </c:pt>
                <c:pt idx="1296">
                  <c:v>38.479999999999997</c:v>
                </c:pt>
                <c:pt idx="1297">
                  <c:v>36.200000000000003</c:v>
                </c:pt>
                <c:pt idx="1298">
                  <c:v>27.13</c:v>
                </c:pt>
                <c:pt idx="1299">
                  <c:v>20.75</c:v>
                </c:pt>
                <c:pt idx="1300">
                  <c:v>26.6</c:v>
                </c:pt>
                <c:pt idx="1301">
                  <c:v>25.3</c:v>
                </c:pt>
                <c:pt idx="1302">
                  <c:v>18.84</c:v>
                </c:pt>
                <c:pt idx="1303">
                  <c:v>19.57</c:v>
                </c:pt>
                <c:pt idx="1304">
                  <c:v>30.495000000000001</c:v>
                </c:pt>
                <c:pt idx="1305">
                  <c:v>30.114999999999998</c:v>
                </c:pt>
                <c:pt idx="1306">
                  <c:v>24.78</c:v>
                </c:pt>
                <c:pt idx="1307">
                  <c:v>24.77</c:v>
                </c:pt>
                <c:pt idx="1308">
                  <c:v>16.579999999999998</c:v>
                </c:pt>
                <c:pt idx="1309">
                  <c:v>38.17</c:v>
                </c:pt>
                <c:pt idx="1310">
                  <c:v>39.424999999999997</c:v>
                </c:pt>
                <c:pt idx="1311">
                  <c:v>33.44</c:v>
                </c:pt>
                <c:pt idx="1312">
                  <c:v>33.344999999999999</c:v>
                </c:pt>
                <c:pt idx="1313">
                  <c:v>38.79</c:v>
                </c:pt>
                <c:pt idx="1314">
                  <c:v>30.684999999999999</c:v>
                </c:pt>
                <c:pt idx="1315">
                  <c:v>22.135000000000002</c:v>
                </c:pt>
                <c:pt idx="1316">
                  <c:v>33.33</c:v>
                </c:pt>
                <c:pt idx="1317">
                  <c:v>31.13</c:v>
                </c:pt>
                <c:pt idx="1318">
                  <c:v>28.9</c:v>
                </c:pt>
                <c:pt idx="1319">
                  <c:v>43.31</c:v>
                </c:pt>
                <c:pt idx="1320">
                  <c:v>22.8</c:v>
                </c:pt>
                <c:pt idx="1321">
                  <c:v>19.09</c:v>
                </c:pt>
                <c:pt idx="1322">
                  <c:v>23.37</c:v>
                </c:pt>
                <c:pt idx="1323">
                  <c:v>33.44</c:v>
                </c:pt>
                <c:pt idx="1324">
                  <c:v>28.05</c:v>
                </c:pt>
                <c:pt idx="1325">
                  <c:v>27.72</c:v>
                </c:pt>
                <c:pt idx="1326">
                  <c:v>29.81</c:v>
                </c:pt>
                <c:pt idx="1327">
                  <c:v>23.98</c:v>
                </c:pt>
                <c:pt idx="1328">
                  <c:v>17.34</c:v>
                </c:pt>
                <c:pt idx="1329">
                  <c:v>40.39</c:v>
                </c:pt>
                <c:pt idx="1330">
                  <c:v>25.96</c:v>
                </c:pt>
                <c:pt idx="1331">
                  <c:v>17.68</c:v>
                </c:pt>
                <c:pt idx="1332">
                  <c:v>30.875</c:v>
                </c:pt>
                <c:pt idx="1333">
                  <c:v>30.81</c:v>
                </c:pt>
                <c:pt idx="1334">
                  <c:v>36.85</c:v>
                </c:pt>
                <c:pt idx="1335">
                  <c:v>35.86</c:v>
                </c:pt>
                <c:pt idx="1336">
                  <c:v>30.3</c:v>
                </c:pt>
                <c:pt idx="1337">
                  <c:v>32.015000000000001</c:v>
                </c:pt>
                <c:pt idx="1338">
                  <c:v>25.06</c:v>
                </c:pt>
                <c:pt idx="1339">
                  <c:v>18.829999999999998</c:v>
                </c:pt>
                <c:pt idx="1340">
                  <c:v>47.52</c:v>
                </c:pt>
                <c:pt idx="1341">
                  <c:v>37.82</c:v>
                </c:pt>
                <c:pt idx="1342">
                  <c:v>44.16</c:v>
                </c:pt>
                <c:pt idx="1343">
                  <c:v>37.049999999999997</c:v>
                </c:pt>
                <c:pt idx="1344">
                  <c:v>18.66</c:v>
                </c:pt>
                <c:pt idx="1345">
                  <c:v>36.200000000000003</c:v>
                </c:pt>
                <c:pt idx="1346">
                  <c:v>18.87</c:v>
                </c:pt>
                <c:pt idx="1347">
                  <c:v>32.299999999999997</c:v>
                </c:pt>
                <c:pt idx="1348">
                  <c:v>22.64</c:v>
                </c:pt>
                <c:pt idx="1349">
                  <c:v>28.69</c:v>
                </c:pt>
                <c:pt idx="1350">
                  <c:v>28.16</c:v>
                </c:pt>
                <c:pt idx="1351">
                  <c:v>45.54</c:v>
                </c:pt>
                <c:pt idx="1352">
                  <c:v>28.7</c:v>
                </c:pt>
                <c:pt idx="1353">
                  <c:v>27.74</c:v>
                </c:pt>
                <c:pt idx="1354">
                  <c:v>36.954999999999998</c:v>
                </c:pt>
                <c:pt idx="1355">
                  <c:v>30.69</c:v>
                </c:pt>
                <c:pt idx="1356">
                  <c:v>24.984999999999999</c:v>
                </c:pt>
                <c:pt idx="1357">
                  <c:v>39.42</c:v>
                </c:pt>
                <c:pt idx="1358">
                  <c:v>16.8</c:v>
                </c:pt>
                <c:pt idx="1359">
                  <c:v>23.274999999999999</c:v>
                </c:pt>
                <c:pt idx="1360">
                  <c:v>22.8</c:v>
                </c:pt>
                <c:pt idx="1361">
                  <c:v>24.3</c:v>
                </c:pt>
                <c:pt idx="1362">
                  <c:v>25.13</c:v>
                </c:pt>
                <c:pt idx="1363">
                  <c:v>22.72</c:v>
                </c:pt>
                <c:pt idx="1364">
                  <c:v>32.6</c:v>
                </c:pt>
                <c:pt idx="1365">
                  <c:v>17.28</c:v>
                </c:pt>
                <c:pt idx="1366">
                  <c:v>27.92</c:v>
                </c:pt>
                <c:pt idx="1367">
                  <c:v>38.284999999999997</c:v>
                </c:pt>
                <c:pt idx="1368">
                  <c:v>16.48</c:v>
                </c:pt>
                <c:pt idx="1369">
                  <c:v>38.57</c:v>
                </c:pt>
                <c:pt idx="1370">
                  <c:v>43.85</c:v>
                </c:pt>
                <c:pt idx="1371">
                  <c:v>30.11</c:v>
                </c:pt>
                <c:pt idx="1372">
                  <c:v>31.59</c:v>
                </c:pt>
                <c:pt idx="1373">
                  <c:v>40.15</c:v>
                </c:pt>
                <c:pt idx="1374">
                  <c:v>40.700000000000003</c:v>
                </c:pt>
                <c:pt idx="1375">
                  <c:v>40.76</c:v>
                </c:pt>
                <c:pt idx="1376">
                  <c:v>29.7</c:v>
                </c:pt>
                <c:pt idx="1377">
                  <c:v>40.58</c:v>
                </c:pt>
                <c:pt idx="1378">
                  <c:v>33.06</c:v>
                </c:pt>
                <c:pt idx="1379">
                  <c:v>26.62</c:v>
                </c:pt>
                <c:pt idx="1380">
                  <c:v>37.1</c:v>
                </c:pt>
                <c:pt idx="1381">
                  <c:v>18.28</c:v>
                </c:pt>
                <c:pt idx="1382">
                  <c:v>35.814999999999998</c:v>
                </c:pt>
                <c:pt idx="1383">
                  <c:v>30.69</c:v>
                </c:pt>
                <c:pt idx="1384">
                  <c:v>26.125</c:v>
                </c:pt>
                <c:pt idx="1385">
                  <c:v>34.58</c:v>
                </c:pt>
                <c:pt idx="1386">
                  <c:v>27.4</c:v>
                </c:pt>
                <c:pt idx="1387">
                  <c:v>27.53</c:v>
                </c:pt>
                <c:pt idx="1388">
                  <c:v>33</c:v>
                </c:pt>
                <c:pt idx="1389">
                  <c:v>25.78</c:v>
                </c:pt>
                <c:pt idx="1390">
                  <c:v>22.66</c:v>
                </c:pt>
                <c:pt idx="1391">
                  <c:v>38.81</c:v>
                </c:pt>
                <c:pt idx="1392">
                  <c:v>38.51</c:v>
                </c:pt>
                <c:pt idx="1393">
                  <c:v>22.98</c:v>
                </c:pt>
                <c:pt idx="1394">
                  <c:v>15.65</c:v>
                </c:pt>
                <c:pt idx="1395">
                  <c:v>39.97</c:v>
                </c:pt>
                <c:pt idx="1396">
                  <c:v>37.22</c:v>
                </c:pt>
                <c:pt idx="1397">
                  <c:v>41.325000000000003</c:v>
                </c:pt>
                <c:pt idx="1398">
                  <c:v>40.31</c:v>
                </c:pt>
                <c:pt idx="1399">
                  <c:v>29.48</c:v>
                </c:pt>
                <c:pt idx="1400">
                  <c:v>33.155000000000001</c:v>
                </c:pt>
                <c:pt idx="1401">
                  <c:v>42.85</c:v>
                </c:pt>
                <c:pt idx="1402">
                  <c:v>32.340000000000003</c:v>
                </c:pt>
                <c:pt idx="1403">
                  <c:v>27.5</c:v>
                </c:pt>
                <c:pt idx="1404">
                  <c:v>25.8</c:v>
                </c:pt>
                <c:pt idx="1405">
                  <c:v>25</c:v>
                </c:pt>
                <c:pt idx="1406">
                  <c:v>41.2</c:v>
                </c:pt>
                <c:pt idx="1407">
                  <c:v>17.78</c:v>
                </c:pt>
                <c:pt idx="1408">
                  <c:v>40.119999999999997</c:v>
                </c:pt>
                <c:pt idx="1409">
                  <c:v>19.350000000000001</c:v>
                </c:pt>
                <c:pt idx="1410">
                  <c:v>36.69</c:v>
                </c:pt>
                <c:pt idx="1411">
                  <c:v>28.51</c:v>
                </c:pt>
                <c:pt idx="1412">
                  <c:v>30.21</c:v>
                </c:pt>
                <c:pt idx="1413">
                  <c:v>24.33</c:v>
                </c:pt>
                <c:pt idx="1414">
                  <c:v>19.855</c:v>
                </c:pt>
                <c:pt idx="1415">
                  <c:v>25.364999999999998</c:v>
                </c:pt>
                <c:pt idx="1416">
                  <c:v>29.6</c:v>
                </c:pt>
                <c:pt idx="1417">
                  <c:v>39.43</c:v>
                </c:pt>
                <c:pt idx="1418">
                  <c:v>27.34</c:v>
                </c:pt>
                <c:pt idx="1419">
                  <c:v>39.01</c:v>
                </c:pt>
                <c:pt idx="1420">
                  <c:v>18.989999999999998</c:v>
                </c:pt>
                <c:pt idx="1421">
                  <c:v>42.3</c:v>
                </c:pt>
                <c:pt idx="1422">
                  <c:v>39.805</c:v>
                </c:pt>
                <c:pt idx="1423">
                  <c:v>33.700000000000003</c:v>
                </c:pt>
                <c:pt idx="1424">
                  <c:v>36.195</c:v>
                </c:pt>
                <c:pt idx="1425">
                  <c:v>32.6</c:v>
                </c:pt>
                <c:pt idx="1426">
                  <c:v>30.2</c:v>
                </c:pt>
                <c:pt idx="1427">
                  <c:v>27.645</c:v>
                </c:pt>
                <c:pt idx="1428">
                  <c:v>26.41</c:v>
                </c:pt>
                <c:pt idx="1429">
                  <c:v>34.1</c:v>
                </c:pt>
                <c:pt idx="1430">
                  <c:v>17.3</c:v>
                </c:pt>
                <c:pt idx="1431">
                  <c:v>35.020000000000003</c:v>
                </c:pt>
                <c:pt idx="1432">
                  <c:v>37.1</c:v>
                </c:pt>
                <c:pt idx="1433">
                  <c:v>16.79</c:v>
                </c:pt>
                <c:pt idx="1434">
                  <c:v>31.635000000000002</c:v>
                </c:pt>
                <c:pt idx="1435">
                  <c:v>24.19</c:v>
                </c:pt>
                <c:pt idx="1436">
                  <c:v>35.29</c:v>
                </c:pt>
                <c:pt idx="1437">
                  <c:v>35.299999999999997</c:v>
                </c:pt>
                <c:pt idx="1438">
                  <c:v>35.64</c:v>
                </c:pt>
                <c:pt idx="1439">
                  <c:v>33.1</c:v>
                </c:pt>
                <c:pt idx="1440">
                  <c:v>26.41</c:v>
                </c:pt>
                <c:pt idx="1441">
                  <c:v>29.9</c:v>
                </c:pt>
                <c:pt idx="1442">
                  <c:v>25.24</c:v>
                </c:pt>
                <c:pt idx="1443">
                  <c:v>25.08</c:v>
                </c:pt>
                <c:pt idx="1444">
                  <c:v>29.164999999999999</c:v>
                </c:pt>
                <c:pt idx="1445">
                  <c:v>15.05</c:v>
                </c:pt>
                <c:pt idx="1446">
                  <c:v>19.95</c:v>
                </c:pt>
                <c:pt idx="1447">
                  <c:v>16.66</c:v>
                </c:pt>
                <c:pt idx="1448">
                  <c:v>16.62</c:v>
                </c:pt>
                <c:pt idx="1449">
                  <c:v>15.36</c:v>
                </c:pt>
                <c:pt idx="1450">
                  <c:v>27.74</c:v>
                </c:pt>
                <c:pt idx="1451">
                  <c:v>22.44</c:v>
                </c:pt>
                <c:pt idx="1452">
                  <c:v>37.049999999999997</c:v>
                </c:pt>
                <c:pt idx="1453">
                  <c:v>22.95</c:v>
                </c:pt>
                <c:pt idx="1454">
                  <c:v>34.200000000000003</c:v>
                </c:pt>
                <c:pt idx="1455">
                  <c:v>30.59</c:v>
                </c:pt>
                <c:pt idx="1456">
                  <c:v>25.51</c:v>
                </c:pt>
                <c:pt idx="1457">
                  <c:v>29.04</c:v>
                </c:pt>
                <c:pt idx="1458">
                  <c:v>22.135000000000002</c:v>
                </c:pt>
                <c:pt idx="1459">
                  <c:v>21.375</c:v>
                </c:pt>
                <c:pt idx="1460">
                  <c:v>29.19</c:v>
                </c:pt>
                <c:pt idx="1461">
                  <c:v>31.92</c:v>
                </c:pt>
                <c:pt idx="1462">
                  <c:v>26.315000000000001</c:v>
                </c:pt>
                <c:pt idx="1463">
                  <c:v>35.299999999999997</c:v>
                </c:pt>
                <c:pt idx="1464">
                  <c:v>18.91</c:v>
                </c:pt>
                <c:pt idx="1465">
                  <c:v>22.41</c:v>
                </c:pt>
                <c:pt idx="1466">
                  <c:v>22.704999999999998</c:v>
                </c:pt>
                <c:pt idx="1467">
                  <c:v>37.18</c:v>
                </c:pt>
                <c:pt idx="1468">
                  <c:v>35.97</c:v>
                </c:pt>
                <c:pt idx="1469">
                  <c:v>35.799999999999997</c:v>
                </c:pt>
                <c:pt idx="1470">
                  <c:v>28.31</c:v>
                </c:pt>
                <c:pt idx="1471">
                  <c:v>38.06</c:v>
                </c:pt>
                <c:pt idx="1472">
                  <c:v>28</c:v>
                </c:pt>
                <c:pt idx="1473">
                  <c:v>34.32</c:v>
                </c:pt>
                <c:pt idx="1474">
                  <c:v>22.3</c:v>
                </c:pt>
                <c:pt idx="1475">
                  <c:v>27.835000000000001</c:v>
                </c:pt>
                <c:pt idx="1476">
                  <c:v>39.229999999999997</c:v>
                </c:pt>
                <c:pt idx="1477">
                  <c:v>19.95</c:v>
                </c:pt>
                <c:pt idx="1478">
                  <c:v>34.64</c:v>
                </c:pt>
                <c:pt idx="1479">
                  <c:v>18.75</c:v>
                </c:pt>
                <c:pt idx="1480">
                  <c:v>26.48</c:v>
                </c:pt>
                <c:pt idx="1481">
                  <c:v>34.83</c:v>
                </c:pt>
                <c:pt idx="1482">
                  <c:v>25.46</c:v>
                </c:pt>
                <c:pt idx="1483">
                  <c:v>23.31</c:v>
                </c:pt>
                <c:pt idx="1484">
                  <c:v>29</c:v>
                </c:pt>
                <c:pt idx="1485">
                  <c:v>32.869999999999997</c:v>
                </c:pt>
                <c:pt idx="1486">
                  <c:v>26.18</c:v>
                </c:pt>
                <c:pt idx="1487">
                  <c:v>25.3</c:v>
                </c:pt>
                <c:pt idx="1488">
                  <c:v>36.94</c:v>
                </c:pt>
                <c:pt idx="1489">
                  <c:v>22.86</c:v>
                </c:pt>
                <c:pt idx="1490">
                  <c:v>18.760000000000002</c:v>
                </c:pt>
                <c:pt idx="1491">
                  <c:v>24.36</c:v>
                </c:pt>
                <c:pt idx="1492">
                  <c:v>32.299999999999997</c:v>
                </c:pt>
                <c:pt idx="1493">
                  <c:v>22.704999999999998</c:v>
                </c:pt>
                <c:pt idx="1494">
                  <c:v>21.79</c:v>
                </c:pt>
                <c:pt idx="1495">
                  <c:v>24.52</c:v>
                </c:pt>
                <c:pt idx="1496">
                  <c:v>39.520000000000003</c:v>
                </c:pt>
                <c:pt idx="1497">
                  <c:v>24.49</c:v>
                </c:pt>
                <c:pt idx="1498">
                  <c:v>26.315000000000001</c:v>
                </c:pt>
                <c:pt idx="1499">
                  <c:v>22.58</c:v>
                </c:pt>
                <c:pt idx="1500">
                  <c:v>19.475000000000001</c:v>
                </c:pt>
                <c:pt idx="1501">
                  <c:v>26.33</c:v>
                </c:pt>
                <c:pt idx="1502">
                  <c:v>17.29</c:v>
                </c:pt>
                <c:pt idx="1503">
                  <c:v>42.88</c:v>
                </c:pt>
                <c:pt idx="1504">
                  <c:v>32.200000000000003</c:v>
                </c:pt>
                <c:pt idx="1505">
                  <c:v>18.75</c:v>
                </c:pt>
                <c:pt idx="1506">
                  <c:v>22.36</c:v>
                </c:pt>
                <c:pt idx="1507">
                  <c:v>23.94</c:v>
                </c:pt>
                <c:pt idx="1508">
                  <c:v>30.1</c:v>
                </c:pt>
                <c:pt idx="1509">
                  <c:v>21.93</c:v>
                </c:pt>
                <c:pt idx="1510">
                  <c:v>39.75</c:v>
                </c:pt>
                <c:pt idx="1511">
                  <c:v>26.03</c:v>
                </c:pt>
                <c:pt idx="1512">
                  <c:v>34.51</c:v>
                </c:pt>
                <c:pt idx="1513">
                  <c:v>19.32</c:v>
                </c:pt>
                <c:pt idx="1514">
                  <c:v>28.5</c:v>
                </c:pt>
                <c:pt idx="1515">
                  <c:v>30.875</c:v>
                </c:pt>
                <c:pt idx="1516">
                  <c:v>24.02</c:v>
                </c:pt>
                <c:pt idx="1517">
                  <c:v>36.08</c:v>
                </c:pt>
                <c:pt idx="1518">
                  <c:v>32.200000000000003</c:v>
                </c:pt>
                <c:pt idx="1519">
                  <c:v>28.05</c:v>
                </c:pt>
                <c:pt idx="1520">
                  <c:v>19</c:v>
                </c:pt>
                <c:pt idx="1521">
                  <c:v>16.13</c:v>
                </c:pt>
                <c:pt idx="1522">
                  <c:v>18.77</c:v>
                </c:pt>
                <c:pt idx="1523">
                  <c:v>28.88</c:v>
                </c:pt>
                <c:pt idx="1524">
                  <c:v>27.55</c:v>
                </c:pt>
                <c:pt idx="1525">
                  <c:v>15.6</c:v>
                </c:pt>
                <c:pt idx="1526">
                  <c:v>21.99</c:v>
                </c:pt>
                <c:pt idx="1527">
                  <c:v>34.85</c:v>
                </c:pt>
                <c:pt idx="1528">
                  <c:v>24.51</c:v>
                </c:pt>
                <c:pt idx="1529">
                  <c:v>19.399999999999999</c:v>
                </c:pt>
                <c:pt idx="1530">
                  <c:v>15.1</c:v>
                </c:pt>
                <c:pt idx="1531">
                  <c:v>23.37</c:v>
                </c:pt>
                <c:pt idx="1532">
                  <c:v>42.4</c:v>
                </c:pt>
                <c:pt idx="1533">
                  <c:v>28.405000000000001</c:v>
                </c:pt>
                <c:pt idx="1534">
                  <c:v>23.4</c:v>
                </c:pt>
                <c:pt idx="1535">
                  <c:v>33.44</c:v>
                </c:pt>
                <c:pt idx="1536">
                  <c:v>21.12</c:v>
                </c:pt>
                <c:pt idx="1537">
                  <c:v>18.48</c:v>
                </c:pt>
                <c:pt idx="1538">
                  <c:v>16.815000000000001</c:v>
                </c:pt>
                <c:pt idx="1539">
                  <c:v>26.72</c:v>
                </c:pt>
                <c:pt idx="1540">
                  <c:v>41.42</c:v>
                </c:pt>
                <c:pt idx="1541">
                  <c:v>20.69</c:v>
                </c:pt>
                <c:pt idx="1542">
                  <c:v>41.23</c:v>
                </c:pt>
                <c:pt idx="1543">
                  <c:v>29.9</c:v>
                </c:pt>
                <c:pt idx="1544">
                  <c:v>34.104999999999997</c:v>
                </c:pt>
                <c:pt idx="1545">
                  <c:v>24.97</c:v>
                </c:pt>
                <c:pt idx="1546">
                  <c:v>34.799999999999997</c:v>
                </c:pt>
                <c:pt idx="1547">
                  <c:v>32.965000000000003</c:v>
                </c:pt>
                <c:pt idx="1548">
                  <c:v>27.265000000000001</c:v>
                </c:pt>
                <c:pt idx="1549">
                  <c:v>17.059999999999999</c:v>
                </c:pt>
                <c:pt idx="1550">
                  <c:v>36.29</c:v>
                </c:pt>
                <c:pt idx="1551">
                  <c:v>28.594999999999999</c:v>
                </c:pt>
                <c:pt idx="1552">
                  <c:v>17.8</c:v>
                </c:pt>
                <c:pt idx="1553">
                  <c:v>21.4</c:v>
                </c:pt>
                <c:pt idx="1554">
                  <c:v>23.01</c:v>
                </c:pt>
                <c:pt idx="1555">
                  <c:v>19.86</c:v>
                </c:pt>
                <c:pt idx="1556">
                  <c:v>33.58</c:v>
                </c:pt>
                <c:pt idx="1557">
                  <c:v>29.81</c:v>
                </c:pt>
                <c:pt idx="1558">
                  <c:v>27.4</c:v>
                </c:pt>
                <c:pt idx="1559">
                  <c:v>17.98</c:v>
                </c:pt>
                <c:pt idx="1560">
                  <c:v>37.9</c:v>
                </c:pt>
                <c:pt idx="1561">
                  <c:v>25.27</c:v>
                </c:pt>
                <c:pt idx="1562">
                  <c:v>29.26</c:v>
                </c:pt>
                <c:pt idx="1563">
                  <c:v>27.835000000000001</c:v>
                </c:pt>
                <c:pt idx="1564">
                  <c:v>46.53</c:v>
                </c:pt>
                <c:pt idx="1565">
                  <c:v>20.58</c:v>
                </c:pt>
                <c:pt idx="1566">
                  <c:v>19.53</c:v>
                </c:pt>
                <c:pt idx="1567">
                  <c:v>27.7</c:v>
                </c:pt>
                <c:pt idx="1568">
                  <c:v>18.920000000000002</c:v>
                </c:pt>
                <c:pt idx="1569">
                  <c:v>17.760000000000002</c:v>
                </c:pt>
                <c:pt idx="1570">
                  <c:v>29.83</c:v>
                </c:pt>
                <c:pt idx="1571">
                  <c:v>23.465</c:v>
                </c:pt>
                <c:pt idx="1572">
                  <c:v>29.355</c:v>
                </c:pt>
                <c:pt idx="1573">
                  <c:v>35.49</c:v>
                </c:pt>
                <c:pt idx="1574">
                  <c:v>26.315000000000001</c:v>
                </c:pt>
                <c:pt idx="1575">
                  <c:v>19.79</c:v>
                </c:pt>
                <c:pt idx="1576">
                  <c:v>40.564999999999998</c:v>
                </c:pt>
                <c:pt idx="1577">
                  <c:v>18.03</c:v>
                </c:pt>
                <c:pt idx="1578">
                  <c:v>34.65</c:v>
                </c:pt>
                <c:pt idx="1579">
                  <c:v>42.94</c:v>
                </c:pt>
                <c:pt idx="1580">
                  <c:v>31.254999999999999</c:v>
                </c:pt>
                <c:pt idx="1581">
                  <c:v>45.43</c:v>
                </c:pt>
                <c:pt idx="1582">
                  <c:v>32.340000000000003</c:v>
                </c:pt>
                <c:pt idx="1583">
                  <c:v>25.46</c:v>
                </c:pt>
                <c:pt idx="1584">
                  <c:v>37.145000000000003</c:v>
                </c:pt>
                <c:pt idx="1585">
                  <c:v>30.8</c:v>
                </c:pt>
                <c:pt idx="1586">
                  <c:v>29.5</c:v>
                </c:pt>
                <c:pt idx="1587">
                  <c:v>43.39</c:v>
                </c:pt>
                <c:pt idx="1588">
                  <c:v>15.08</c:v>
                </c:pt>
                <c:pt idx="1589">
                  <c:v>20.48</c:v>
                </c:pt>
                <c:pt idx="1590">
                  <c:v>34.450000000000003</c:v>
                </c:pt>
                <c:pt idx="1591">
                  <c:v>34.21</c:v>
                </c:pt>
                <c:pt idx="1592">
                  <c:v>28.8</c:v>
                </c:pt>
                <c:pt idx="1593">
                  <c:v>31.74</c:v>
                </c:pt>
                <c:pt idx="1594">
                  <c:v>21.78</c:v>
                </c:pt>
                <c:pt idx="1595">
                  <c:v>23.75</c:v>
                </c:pt>
                <c:pt idx="1596">
                  <c:v>33.21</c:v>
                </c:pt>
                <c:pt idx="1597">
                  <c:v>17.7</c:v>
                </c:pt>
                <c:pt idx="1598">
                  <c:v>17.2</c:v>
                </c:pt>
                <c:pt idx="1599">
                  <c:v>19.21</c:v>
                </c:pt>
                <c:pt idx="1600">
                  <c:v>23.2</c:v>
                </c:pt>
                <c:pt idx="1601">
                  <c:v>32.5</c:v>
                </c:pt>
                <c:pt idx="1602">
                  <c:v>20.9</c:v>
                </c:pt>
                <c:pt idx="1603">
                  <c:v>19.11</c:v>
                </c:pt>
                <c:pt idx="1604">
                  <c:v>31.17</c:v>
                </c:pt>
                <c:pt idx="1605">
                  <c:v>36.08</c:v>
                </c:pt>
                <c:pt idx="1606">
                  <c:v>28.024999999999999</c:v>
                </c:pt>
                <c:pt idx="1607">
                  <c:v>24.32</c:v>
                </c:pt>
                <c:pt idx="1608">
                  <c:v>38</c:v>
                </c:pt>
                <c:pt idx="1609">
                  <c:v>31.6</c:v>
                </c:pt>
                <c:pt idx="1610">
                  <c:v>31.02</c:v>
                </c:pt>
                <c:pt idx="1611">
                  <c:v>29.26</c:v>
                </c:pt>
                <c:pt idx="1612">
                  <c:v>15.09</c:v>
                </c:pt>
                <c:pt idx="1613">
                  <c:v>22.63</c:v>
                </c:pt>
                <c:pt idx="1614">
                  <c:v>23.46</c:v>
                </c:pt>
                <c:pt idx="1615">
                  <c:v>22.56</c:v>
                </c:pt>
                <c:pt idx="1616">
                  <c:v>19.28</c:v>
                </c:pt>
                <c:pt idx="1617">
                  <c:v>15.37</c:v>
                </c:pt>
                <c:pt idx="1618">
                  <c:v>18.71</c:v>
                </c:pt>
                <c:pt idx="1619">
                  <c:v>20.61</c:v>
                </c:pt>
                <c:pt idx="1620">
                  <c:v>15.99</c:v>
                </c:pt>
                <c:pt idx="1621">
                  <c:v>33.155000000000001</c:v>
                </c:pt>
                <c:pt idx="1622">
                  <c:v>26.22</c:v>
                </c:pt>
                <c:pt idx="1623">
                  <c:v>21.85</c:v>
                </c:pt>
                <c:pt idx="1624">
                  <c:v>30.495000000000001</c:v>
                </c:pt>
                <c:pt idx="1625">
                  <c:v>34.104999999999997</c:v>
                </c:pt>
                <c:pt idx="1626">
                  <c:v>32.770000000000003</c:v>
                </c:pt>
                <c:pt idx="1627">
                  <c:v>16.850000000000001</c:v>
                </c:pt>
                <c:pt idx="1628">
                  <c:v>34.700000000000003</c:v>
                </c:pt>
                <c:pt idx="1629">
                  <c:v>37.049999999999997</c:v>
                </c:pt>
                <c:pt idx="1630">
                  <c:v>18.78</c:v>
                </c:pt>
                <c:pt idx="1631">
                  <c:v>28.024999999999999</c:v>
                </c:pt>
                <c:pt idx="1632">
                  <c:v>35.090000000000003</c:v>
                </c:pt>
                <c:pt idx="1633">
                  <c:v>34.42</c:v>
                </c:pt>
                <c:pt idx="1634">
                  <c:v>29.4</c:v>
                </c:pt>
                <c:pt idx="1635">
                  <c:v>21.31</c:v>
                </c:pt>
                <c:pt idx="1636">
                  <c:v>19.559999999999999</c:v>
                </c:pt>
                <c:pt idx="1637">
                  <c:v>37.335000000000001</c:v>
                </c:pt>
                <c:pt idx="1638">
                  <c:v>19.53</c:v>
                </c:pt>
                <c:pt idx="1639">
                  <c:v>34.1</c:v>
                </c:pt>
                <c:pt idx="1640">
                  <c:v>16.5</c:v>
                </c:pt>
                <c:pt idx="1641">
                  <c:v>30.69</c:v>
                </c:pt>
                <c:pt idx="1642">
                  <c:v>28.93</c:v>
                </c:pt>
                <c:pt idx="1643">
                  <c:v>38.9</c:v>
                </c:pt>
                <c:pt idx="1644">
                  <c:v>26.9</c:v>
                </c:pt>
                <c:pt idx="1645">
                  <c:v>24.86</c:v>
                </c:pt>
                <c:pt idx="1646">
                  <c:v>39.14</c:v>
                </c:pt>
                <c:pt idx="1647">
                  <c:v>39.799999999999997</c:v>
                </c:pt>
                <c:pt idx="1648">
                  <c:v>34.32</c:v>
                </c:pt>
                <c:pt idx="1649">
                  <c:v>32.51</c:v>
                </c:pt>
                <c:pt idx="1650">
                  <c:v>30.71</c:v>
                </c:pt>
                <c:pt idx="1651">
                  <c:v>28.9</c:v>
                </c:pt>
                <c:pt idx="1652">
                  <c:v>36.19</c:v>
                </c:pt>
                <c:pt idx="1653">
                  <c:v>29.6</c:v>
                </c:pt>
                <c:pt idx="1654">
                  <c:v>30.95</c:v>
                </c:pt>
                <c:pt idx="1655">
                  <c:v>19.95</c:v>
                </c:pt>
                <c:pt idx="1656">
                  <c:v>23.65</c:v>
                </c:pt>
                <c:pt idx="1657">
                  <c:v>43.34</c:v>
                </c:pt>
                <c:pt idx="1658">
                  <c:v>31.98</c:v>
                </c:pt>
                <c:pt idx="1659">
                  <c:v>35.86</c:v>
                </c:pt>
                <c:pt idx="1660">
                  <c:v>15.2</c:v>
                </c:pt>
                <c:pt idx="1661">
                  <c:v>37.200000000000003</c:v>
                </c:pt>
                <c:pt idx="1662">
                  <c:v>17.91</c:v>
                </c:pt>
                <c:pt idx="1663">
                  <c:v>20.76</c:v>
                </c:pt>
                <c:pt idx="1664">
                  <c:v>38.99</c:v>
                </c:pt>
                <c:pt idx="1665">
                  <c:v>42.655000000000001</c:v>
                </c:pt>
                <c:pt idx="1666">
                  <c:v>30.57</c:v>
                </c:pt>
                <c:pt idx="1667">
                  <c:v>17.7</c:v>
                </c:pt>
                <c:pt idx="1668">
                  <c:v>34.770000000000003</c:v>
                </c:pt>
                <c:pt idx="1669">
                  <c:v>16.88</c:v>
                </c:pt>
                <c:pt idx="1670">
                  <c:v>40.26</c:v>
                </c:pt>
                <c:pt idx="1671">
                  <c:v>25.6</c:v>
                </c:pt>
                <c:pt idx="1672">
                  <c:v>33.549999999999997</c:v>
                </c:pt>
                <c:pt idx="1673">
                  <c:v>16.690000000000001</c:v>
                </c:pt>
                <c:pt idx="1674">
                  <c:v>19.95</c:v>
                </c:pt>
                <c:pt idx="1675">
                  <c:v>17.55</c:v>
                </c:pt>
                <c:pt idx="1676">
                  <c:v>22.01</c:v>
                </c:pt>
                <c:pt idx="1677">
                  <c:v>41.8</c:v>
                </c:pt>
                <c:pt idx="1678">
                  <c:v>19.170000000000002</c:v>
                </c:pt>
                <c:pt idx="1679">
                  <c:v>32.799999999999997</c:v>
                </c:pt>
                <c:pt idx="1680">
                  <c:v>35.814999999999998</c:v>
                </c:pt>
                <c:pt idx="1681">
                  <c:v>24.3</c:v>
                </c:pt>
                <c:pt idx="1682">
                  <c:v>19.059999999999999</c:v>
                </c:pt>
                <c:pt idx="1683">
                  <c:v>33.25</c:v>
                </c:pt>
                <c:pt idx="1684">
                  <c:v>21.37</c:v>
                </c:pt>
                <c:pt idx="1685">
                  <c:v>34.43</c:v>
                </c:pt>
                <c:pt idx="1686">
                  <c:v>20.86</c:v>
                </c:pt>
                <c:pt idx="1687">
                  <c:v>18.34</c:v>
                </c:pt>
                <c:pt idx="1688">
                  <c:v>34.15</c:v>
                </c:pt>
                <c:pt idx="1689">
                  <c:v>18.350000000000001</c:v>
                </c:pt>
                <c:pt idx="1690">
                  <c:v>22.13</c:v>
                </c:pt>
                <c:pt idx="1691">
                  <c:v>22.51</c:v>
                </c:pt>
                <c:pt idx="1692">
                  <c:v>31</c:v>
                </c:pt>
                <c:pt idx="1693">
                  <c:v>28.27</c:v>
                </c:pt>
                <c:pt idx="1694">
                  <c:v>29.92</c:v>
                </c:pt>
                <c:pt idx="1695">
                  <c:v>25.9</c:v>
                </c:pt>
                <c:pt idx="1696">
                  <c:v>27.74</c:v>
                </c:pt>
                <c:pt idx="1697">
                  <c:v>17.260000000000002</c:v>
                </c:pt>
                <c:pt idx="1698">
                  <c:v>19.855</c:v>
                </c:pt>
                <c:pt idx="1699">
                  <c:v>41.69</c:v>
                </c:pt>
                <c:pt idx="1700">
                  <c:v>16.12</c:v>
                </c:pt>
                <c:pt idx="1701">
                  <c:v>37.43</c:v>
                </c:pt>
                <c:pt idx="1702">
                  <c:v>31.065000000000001</c:v>
                </c:pt>
                <c:pt idx="1703">
                  <c:v>25.08</c:v>
                </c:pt>
                <c:pt idx="1704">
                  <c:v>15.2</c:v>
                </c:pt>
                <c:pt idx="1705">
                  <c:v>22.34</c:v>
                </c:pt>
                <c:pt idx="1706">
                  <c:v>40.15</c:v>
                </c:pt>
                <c:pt idx="1707">
                  <c:v>37.729999999999997</c:v>
                </c:pt>
                <c:pt idx="1708">
                  <c:v>25.35</c:v>
                </c:pt>
                <c:pt idx="1709">
                  <c:v>26.41</c:v>
                </c:pt>
                <c:pt idx="1710">
                  <c:v>27.6</c:v>
                </c:pt>
                <c:pt idx="1711">
                  <c:v>33.82</c:v>
                </c:pt>
                <c:pt idx="1712">
                  <c:v>32.9</c:v>
                </c:pt>
                <c:pt idx="1713">
                  <c:v>30.875</c:v>
                </c:pt>
                <c:pt idx="1714">
                  <c:v>32.64</c:v>
                </c:pt>
                <c:pt idx="1715">
                  <c:v>22.135000000000002</c:v>
                </c:pt>
                <c:pt idx="1716">
                  <c:v>16.53</c:v>
                </c:pt>
                <c:pt idx="1717">
                  <c:v>32.774999999999999</c:v>
                </c:pt>
                <c:pt idx="1718">
                  <c:v>30.9</c:v>
                </c:pt>
                <c:pt idx="1719">
                  <c:v>15.58</c:v>
                </c:pt>
                <c:pt idx="1720">
                  <c:v>26.315000000000001</c:v>
                </c:pt>
                <c:pt idx="1721">
                  <c:v>35.61</c:v>
                </c:pt>
                <c:pt idx="1722">
                  <c:v>37.56</c:v>
                </c:pt>
                <c:pt idx="1723">
                  <c:v>15.49</c:v>
                </c:pt>
                <c:pt idx="1724">
                  <c:v>23.48</c:v>
                </c:pt>
                <c:pt idx="1725">
                  <c:v>30.02</c:v>
                </c:pt>
                <c:pt idx="1726">
                  <c:v>26.885000000000002</c:v>
                </c:pt>
                <c:pt idx="1727">
                  <c:v>25.84</c:v>
                </c:pt>
                <c:pt idx="1728">
                  <c:v>27.454999999999998</c:v>
                </c:pt>
                <c:pt idx="1729">
                  <c:v>24.605</c:v>
                </c:pt>
                <c:pt idx="1730">
                  <c:v>30.8</c:v>
                </c:pt>
                <c:pt idx="1731">
                  <c:v>34.799999999999997</c:v>
                </c:pt>
                <c:pt idx="1732">
                  <c:v>34.21</c:v>
                </c:pt>
                <c:pt idx="1733">
                  <c:v>31</c:v>
                </c:pt>
                <c:pt idx="1734">
                  <c:v>26.125</c:v>
                </c:pt>
                <c:pt idx="1735">
                  <c:v>30.13</c:v>
                </c:pt>
                <c:pt idx="1736">
                  <c:v>34.19</c:v>
                </c:pt>
                <c:pt idx="1737">
                  <c:v>22.515000000000001</c:v>
                </c:pt>
                <c:pt idx="1738">
                  <c:v>18.239999999999998</c:v>
                </c:pt>
                <c:pt idx="1739">
                  <c:v>37.28</c:v>
                </c:pt>
                <c:pt idx="1740">
                  <c:v>18.2</c:v>
                </c:pt>
                <c:pt idx="1741">
                  <c:v>20.53</c:v>
                </c:pt>
                <c:pt idx="1742">
                  <c:v>23.79</c:v>
                </c:pt>
                <c:pt idx="1743">
                  <c:v>29.8</c:v>
                </c:pt>
                <c:pt idx="1744">
                  <c:v>31.54</c:v>
                </c:pt>
                <c:pt idx="1745">
                  <c:v>20.82</c:v>
                </c:pt>
                <c:pt idx="1746">
                  <c:v>38.83</c:v>
                </c:pt>
                <c:pt idx="1747">
                  <c:v>23.44</c:v>
                </c:pt>
                <c:pt idx="1748">
                  <c:v>24.13</c:v>
                </c:pt>
                <c:pt idx="1749">
                  <c:v>42.13</c:v>
                </c:pt>
                <c:pt idx="1750">
                  <c:v>17.86</c:v>
                </c:pt>
                <c:pt idx="1751">
                  <c:v>32.78</c:v>
                </c:pt>
                <c:pt idx="1752">
                  <c:v>23.9</c:v>
                </c:pt>
                <c:pt idx="1753">
                  <c:v>15.47</c:v>
                </c:pt>
                <c:pt idx="1754">
                  <c:v>28.54</c:v>
                </c:pt>
                <c:pt idx="1755">
                  <c:v>18.54</c:v>
                </c:pt>
                <c:pt idx="1756">
                  <c:v>32.18</c:v>
                </c:pt>
                <c:pt idx="1757">
                  <c:v>37.380000000000003</c:v>
                </c:pt>
                <c:pt idx="1758">
                  <c:v>31.12</c:v>
                </c:pt>
                <c:pt idx="1759">
                  <c:v>22.01</c:v>
                </c:pt>
                <c:pt idx="1760">
                  <c:v>27.645</c:v>
                </c:pt>
                <c:pt idx="1761">
                  <c:v>29.64</c:v>
                </c:pt>
                <c:pt idx="1762">
                  <c:v>33.700000000000003</c:v>
                </c:pt>
                <c:pt idx="1763">
                  <c:v>27.5</c:v>
                </c:pt>
                <c:pt idx="1764">
                  <c:v>16.12</c:v>
                </c:pt>
                <c:pt idx="1765">
                  <c:v>26.73</c:v>
                </c:pt>
                <c:pt idx="1766">
                  <c:v>37.25</c:v>
                </c:pt>
                <c:pt idx="1767">
                  <c:v>23.56</c:v>
                </c:pt>
                <c:pt idx="1768">
                  <c:v>15.84</c:v>
                </c:pt>
                <c:pt idx="1769">
                  <c:v>36.630000000000003</c:v>
                </c:pt>
                <c:pt idx="1770">
                  <c:v>16.47</c:v>
                </c:pt>
                <c:pt idx="1771">
                  <c:v>25.8</c:v>
                </c:pt>
                <c:pt idx="1772">
                  <c:v>23.6</c:v>
                </c:pt>
                <c:pt idx="1773">
                  <c:v>32.11</c:v>
                </c:pt>
                <c:pt idx="1774">
                  <c:v>30.114999999999998</c:v>
                </c:pt>
                <c:pt idx="1775">
                  <c:v>20.28</c:v>
                </c:pt>
                <c:pt idx="1776">
                  <c:v>20.234999999999999</c:v>
                </c:pt>
                <c:pt idx="1777">
                  <c:v>25.27</c:v>
                </c:pt>
                <c:pt idx="1778">
                  <c:v>24.24</c:v>
                </c:pt>
                <c:pt idx="1779">
                  <c:v>35.75</c:v>
                </c:pt>
                <c:pt idx="1780">
                  <c:v>29.92</c:v>
                </c:pt>
                <c:pt idx="1781">
                  <c:v>26.2</c:v>
                </c:pt>
                <c:pt idx="1782">
                  <c:v>26.695</c:v>
                </c:pt>
                <c:pt idx="1783">
                  <c:v>23.16</c:v>
                </c:pt>
                <c:pt idx="1784">
                  <c:v>32.585000000000001</c:v>
                </c:pt>
                <c:pt idx="1785">
                  <c:v>33.97</c:v>
                </c:pt>
                <c:pt idx="1786">
                  <c:v>16.57</c:v>
                </c:pt>
                <c:pt idx="1787">
                  <c:v>17.55</c:v>
                </c:pt>
                <c:pt idx="1788">
                  <c:v>29.41</c:v>
                </c:pt>
                <c:pt idx="1789">
                  <c:v>17.91</c:v>
                </c:pt>
                <c:pt idx="1790">
                  <c:v>31.57</c:v>
                </c:pt>
                <c:pt idx="1791">
                  <c:v>33.18</c:v>
                </c:pt>
                <c:pt idx="1792">
                  <c:v>37</c:v>
                </c:pt>
                <c:pt idx="1793">
                  <c:v>18.905000000000001</c:v>
                </c:pt>
                <c:pt idx="1794">
                  <c:v>20.03</c:v>
                </c:pt>
                <c:pt idx="1795">
                  <c:v>16.7</c:v>
                </c:pt>
                <c:pt idx="1796">
                  <c:v>39.82</c:v>
                </c:pt>
                <c:pt idx="1797">
                  <c:v>22.04</c:v>
                </c:pt>
                <c:pt idx="1798">
                  <c:v>28.27</c:v>
                </c:pt>
                <c:pt idx="1799">
                  <c:v>18.5</c:v>
                </c:pt>
                <c:pt idx="1800">
                  <c:v>38.6</c:v>
                </c:pt>
                <c:pt idx="1801">
                  <c:v>43.12</c:v>
                </c:pt>
                <c:pt idx="1802">
                  <c:v>30.5</c:v>
                </c:pt>
                <c:pt idx="1803">
                  <c:v>27.61</c:v>
                </c:pt>
                <c:pt idx="1804">
                  <c:v>27.1</c:v>
                </c:pt>
                <c:pt idx="1805">
                  <c:v>35.93</c:v>
                </c:pt>
                <c:pt idx="1806">
                  <c:v>32.68</c:v>
                </c:pt>
                <c:pt idx="1807">
                  <c:v>20.74</c:v>
                </c:pt>
                <c:pt idx="1808">
                  <c:v>15.57</c:v>
                </c:pt>
                <c:pt idx="1809">
                  <c:v>23.844999999999999</c:v>
                </c:pt>
                <c:pt idx="1810">
                  <c:v>22.895</c:v>
                </c:pt>
                <c:pt idx="1811">
                  <c:v>21.945</c:v>
                </c:pt>
                <c:pt idx="1812">
                  <c:v>19.47</c:v>
                </c:pt>
                <c:pt idx="1813">
                  <c:v>15.61</c:v>
                </c:pt>
                <c:pt idx="1814">
                  <c:v>28.6</c:v>
                </c:pt>
                <c:pt idx="1815">
                  <c:v>46.53</c:v>
                </c:pt>
                <c:pt idx="1816">
                  <c:v>34.99</c:v>
                </c:pt>
                <c:pt idx="1817">
                  <c:v>17.05</c:v>
                </c:pt>
                <c:pt idx="1818">
                  <c:v>37.18</c:v>
                </c:pt>
                <c:pt idx="1819">
                  <c:v>35.200000000000003</c:v>
                </c:pt>
                <c:pt idx="1820">
                  <c:v>37.335000000000001</c:v>
                </c:pt>
                <c:pt idx="1821">
                  <c:v>27.265000000000001</c:v>
                </c:pt>
                <c:pt idx="1822">
                  <c:v>30.8</c:v>
                </c:pt>
                <c:pt idx="1823">
                  <c:v>30.21</c:v>
                </c:pt>
                <c:pt idx="1824">
                  <c:v>35.340000000000003</c:v>
                </c:pt>
                <c:pt idx="1825">
                  <c:v>26.695</c:v>
                </c:pt>
                <c:pt idx="1826">
                  <c:v>29.355</c:v>
                </c:pt>
                <c:pt idx="1827">
                  <c:v>29.59</c:v>
                </c:pt>
                <c:pt idx="1828">
                  <c:v>31.35</c:v>
                </c:pt>
                <c:pt idx="1829">
                  <c:v>20.52</c:v>
                </c:pt>
                <c:pt idx="1830">
                  <c:v>42.9</c:v>
                </c:pt>
                <c:pt idx="1831">
                  <c:v>24.6</c:v>
                </c:pt>
                <c:pt idx="1832">
                  <c:v>28.405000000000001</c:v>
                </c:pt>
                <c:pt idx="1833">
                  <c:v>34.674999999999997</c:v>
                </c:pt>
                <c:pt idx="1834">
                  <c:v>18.850000000000001</c:v>
                </c:pt>
                <c:pt idx="1835">
                  <c:v>34.130000000000003</c:v>
                </c:pt>
                <c:pt idx="1836">
                  <c:v>17.34</c:v>
                </c:pt>
                <c:pt idx="1837">
                  <c:v>17.440000000000001</c:v>
                </c:pt>
                <c:pt idx="1838">
                  <c:v>33.659999999999997</c:v>
                </c:pt>
                <c:pt idx="1839">
                  <c:v>21.375</c:v>
                </c:pt>
                <c:pt idx="1840">
                  <c:v>27.14</c:v>
                </c:pt>
                <c:pt idx="1841">
                  <c:v>35.78</c:v>
                </c:pt>
                <c:pt idx="1842">
                  <c:v>34.96</c:v>
                </c:pt>
                <c:pt idx="1843">
                  <c:v>38.39</c:v>
                </c:pt>
                <c:pt idx="1844">
                  <c:v>33.82</c:v>
                </c:pt>
                <c:pt idx="1845">
                  <c:v>27.835000000000001</c:v>
                </c:pt>
                <c:pt idx="1846">
                  <c:v>33</c:v>
                </c:pt>
                <c:pt idx="1847">
                  <c:v>26.885000000000002</c:v>
                </c:pt>
                <c:pt idx="1848">
                  <c:v>29.26</c:v>
                </c:pt>
                <c:pt idx="1849">
                  <c:v>26.98</c:v>
                </c:pt>
                <c:pt idx="1850">
                  <c:v>32.11</c:v>
                </c:pt>
                <c:pt idx="1851">
                  <c:v>31.73</c:v>
                </c:pt>
                <c:pt idx="1852">
                  <c:v>22.515000000000001</c:v>
                </c:pt>
                <c:pt idx="1853">
                  <c:v>25.9</c:v>
                </c:pt>
                <c:pt idx="1854">
                  <c:v>27.72</c:v>
                </c:pt>
                <c:pt idx="1855">
                  <c:v>31.5</c:v>
                </c:pt>
                <c:pt idx="1856">
                  <c:v>29.7</c:v>
                </c:pt>
                <c:pt idx="1857">
                  <c:v>21.26</c:v>
                </c:pt>
                <c:pt idx="1858">
                  <c:v>17.09</c:v>
                </c:pt>
                <c:pt idx="1859">
                  <c:v>24.3</c:v>
                </c:pt>
                <c:pt idx="1860">
                  <c:v>29.734999999999999</c:v>
                </c:pt>
                <c:pt idx="1861">
                  <c:v>29.26</c:v>
                </c:pt>
                <c:pt idx="1862">
                  <c:v>33</c:v>
                </c:pt>
                <c:pt idx="1863">
                  <c:v>31.065000000000001</c:v>
                </c:pt>
                <c:pt idx="1864">
                  <c:v>26.51</c:v>
                </c:pt>
                <c:pt idx="1865">
                  <c:v>28.88</c:v>
                </c:pt>
                <c:pt idx="1866">
                  <c:v>35.814999999999998</c:v>
                </c:pt>
                <c:pt idx="1867">
                  <c:v>21.28</c:v>
                </c:pt>
                <c:pt idx="1868">
                  <c:v>33.81</c:v>
                </c:pt>
                <c:pt idx="1869">
                  <c:v>44.22</c:v>
                </c:pt>
                <c:pt idx="1870">
                  <c:v>15.46</c:v>
                </c:pt>
                <c:pt idx="1871">
                  <c:v>30.3</c:v>
                </c:pt>
                <c:pt idx="1872">
                  <c:v>16.670000000000002</c:v>
                </c:pt>
                <c:pt idx="1873">
                  <c:v>28.594999999999999</c:v>
                </c:pt>
                <c:pt idx="1874">
                  <c:v>25.934999999999999</c:v>
                </c:pt>
                <c:pt idx="1875">
                  <c:v>27.645</c:v>
                </c:pt>
                <c:pt idx="1876">
                  <c:v>30.1</c:v>
                </c:pt>
                <c:pt idx="1877">
                  <c:v>26.79</c:v>
                </c:pt>
                <c:pt idx="1878">
                  <c:v>27.1</c:v>
                </c:pt>
                <c:pt idx="1879">
                  <c:v>24.31</c:v>
                </c:pt>
                <c:pt idx="1880">
                  <c:v>15.53</c:v>
                </c:pt>
                <c:pt idx="1881">
                  <c:v>30.7</c:v>
                </c:pt>
                <c:pt idx="1882">
                  <c:v>33.33</c:v>
                </c:pt>
                <c:pt idx="1883">
                  <c:v>32.4</c:v>
                </c:pt>
                <c:pt idx="1884">
                  <c:v>27.93</c:v>
                </c:pt>
                <c:pt idx="1885">
                  <c:v>21.754999999999999</c:v>
                </c:pt>
                <c:pt idx="1886">
                  <c:v>25.934999999999999</c:v>
                </c:pt>
                <c:pt idx="1887">
                  <c:v>31.5</c:v>
                </c:pt>
                <c:pt idx="1888">
                  <c:v>30.03</c:v>
                </c:pt>
                <c:pt idx="1889">
                  <c:v>33.479999999999997</c:v>
                </c:pt>
                <c:pt idx="1890">
                  <c:v>16.510000000000002</c:v>
                </c:pt>
                <c:pt idx="1891">
                  <c:v>33.155000000000001</c:v>
                </c:pt>
                <c:pt idx="1892">
                  <c:v>37.29</c:v>
                </c:pt>
                <c:pt idx="1893">
                  <c:v>20.23</c:v>
                </c:pt>
                <c:pt idx="1894">
                  <c:v>28.975000000000001</c:v>
                </c:pt>
                <c:pt idx="1895">
                  <c:v>16.420000000000002</c:v>
                </c:pt>
                <c:pt idx="1896">
                  <c:v>17.559999999999999</c:v>
                </c:pt>
                <c:pt idx="1897">
                  <c:v>24.13</c:v>
                </c:pt>
                <c:pt idx="1898">
                  <c:v>19.95</c:v>
                </c:pt>
                <c:pt idx="1899">
                  <c:v>21.24</c:v>
                </c:pt>
                <c:pt idx="1900">
                  <c:v>44.22</c:v>
                </c:pt>
                <c:pt idx="1901">
                  <c:v>41.1</c:v>
                </c:pt>
                <c:pt idx="1902">
                  <c:v>34.200000000000003</c:v>
                </c:pt>
                <c:pt idx="1903">
                  <c:v>29.92</c:v>
                </c:pt>
                <c:pt idx="1904">
                  <c:v>28.93</c:v>
                </c:pt>
                <c:pt idx="1905">
                  <c:v>31.254999999999999</c:v>
                </c:pt>
                <c:pt idx="1906">
                  <c:v>29.83</c:v>
                </c:pt>
                <c:pt idx="1907">
                  <c:v>29.59</c:v>
                </c:pt>
                <c:pt idx="1908">
                  <c:v>31.16</c:v>
                </c:pt>
                <c:pt idx="1909">
                  <c:v>34.21</c:v>
                </c:pt>
                <c:pt idx="1910">
                  <c:v>34.86</c:v>
                </c:pt>
                <c:pt idx="1911">
                  <c:v>34.58</c:v>
                </c:pt>
                <c:pt idx="1912">
                  <c:v>17.940000000000001</c:v>
                </c:pt>
                <c:pt idx="1913">
                  <c:v>26.8</c:v>
                </c:pt>
                <c:pt idx="1914">
                  <c:v>17.690000000000001</c:v>
                </c:pt>
                <c:pt idx="1915">
                  <c:v>25.77</c:v>
                </c:pt>
                <c:pt idx="1916">
                  <c:v>34.46</c:v>
                </c:pt>
                <c:pt idx="1917">
                  <c:v>30.875</c:v>
                </c:pt>
                <c:pt idx="1918">
                  <c:v>39.49</c:v>
                </c:pt>
                <c:pt idx="1919">
                  <c:v>28.88</c:v>
                </c:pt>
                <c:pt idx="1920">
                  <c:v>20.234999999999999</c:v>
                </c:pt>
                <c:pt idx="1921">
                  <c:v>30.67</c:v>
                </c:pt>
                <c:pt idx="1922">
                  <c:v>30.875</c:v>
                </c:pt>
                <c:pt idx="1923">
                  <c:v>23.8</c:v>
                </c:pt>
                <c:pt idx="1924">
                  <c:v>15.37</c:v>
                </c:pt>
                <c:pt idx="1925">
                  <c:v>30.4</c:v>
                </c:pt>
                <c:pt idx="1926">
                  <c:v>19.48</c:v>
                </c:pt>
                <c:pt idx="1927">
                  <c:v>16.96</c:v>
                </c:pt>
                <c:pt idx="1928">
                  <c:v>19.05</c:v>
                </c:pt>
                <c:pt idx="1929">
                  <c:v>37.619999999999997</c:v>
                </c:pt>
                <c:pt idx="1930">
                  <c:v>29.1</c:v>
                </c:pt>
                <c:pt idx="1931">
                  <c:v>26.62</c:v>
                </c:pt>
                <c:pt idx="1932">
                  <c:v>25.74</c:v>
                </c:pt>
                <c:pt idx="1933">
                  <c:v>18.22</c:v>
                </c:pt>
                <c:pt idx="1934">
                  <c:v>26.03</c:v>
                </c:pt>
                <c:pt idx="1935">
                  <c:v>17.29</c:v>
                </c:pt>
                <c:pt idx="1936">
                  <c:v>18.170000000000002</c:v>
                </c:pt>
                <c:pt idx="1937">
                  <c:v>32.54</c:v>
                </c:pt>
                <c:pt idx="1938">
                  <c:v>30.25</c:v>
                </c:pt>
                <c:pt idx="1939">
                  <c:v>19.59</c:v>
                </c:pt>
                <c:pt idx="1940">
                  <c:v>45.9</c:v>
                </c:pt>
                <c:pt idx="1941">
                  <c:v>17.059999999999999</c:v>
                </c:pt>
                <c:pt idx="1942">
                  <c:v>32.07</c:v>
                </c:pt>
                <c:pt idx="1943">
                  <c:v>16.5</c:v>
                </c:pt>
                <c:pt idx="1944">
                  <c:v>31.4</c:v>
                </c:pt>
                <c:pt idx="1945">
                  <c:v>20.36</c:v>
                </c:pt>
                <c:pt idx="1946">
                  <c:v>25.46</c:v>
                </c:pt>
                <c:pt idx="1947">
                  <c:v>17.09</c:v>
                </c:pt>
                <c:pt idx="1948">
                  <c:v>20.83</c:v>
                </c:pt>
                <c:pt idx="1949">
                  <c:v>18.920000000000002</c:v>
                </c:pt>
                <c:pt idx="1950">
                  <c:v>37.1</c:v>
                </c:pt>
                <c:pt idx="1951">
                  <c:v>22.515000000000001</c:v>
                </c:pt>
                <c:pt idx="1952">
                  <c:v>32.700000000000003</c:v>
                </c:pt>
                <c:pt idx="1953">
                  <c:v>17.75</c:v>
                </c:pt>
                <c:pt idx="1954">
                  <c:v>33.630000000000003</c:v>
                </c:pt>
                <c:pt idx="1955">
                  <c:v>34.799999999999997</c:v>
                </c:pt>
                <c:pt idx="1956">
                  <c:v>16.809999999999999</c:v>
                </c:pt>
                <c:pt idx="1957">
                  <c:v>16.690000000000001</c:v>
                </c:pt>
                <c:pt idx="1958">
                  <c:v>23.21</c:v>
                </c:pt>
                <c:pt idx="1959">
                  <c:v>25.175000000000001</c:v>
                </c:pt>
                <c:pt idx="1960">
                  <c:v>34.770000000000003</c:v>
                </c:pt>
                <c:pt idx="1961">
                  <c:v>27.7</c:v>
                </c:pt>
                <c:pt idx="1962">
                  <c:v>19.12</c:v>
                </c:pt>
                <c:pt idx="1963">
                  <c:v>32.67</c:v>
                </c:pt>
                <c:pt idx="1964">
                  <c:v>28.5</c:v>
                </c:pt>
                <c:pt idx="1965">
                  <c:v>39.270000000000003</c:v>
                </c:pt>
                <c:pt idx="1966">
                  <c:v>32.49</c:v>
                </c:pt>
                <c:pt idx="1967">
                  <c:v>23.7</c:v>
                </c:pt>
                <c:pt idx="1968">
                  <c:v>30.4</c:v>
                </c:pt>
                <c:pt idx="1969">
                  <c:v>38.94</c:v>
                </c:pt>
                <c:pt idx="1970">
                  <c:v>31.02</c:v>
                </c:pt>
                <c:pt idx="1971">
                  <c:v>17.5</c:v>
                </c:pt>
                <c:pt idx="1972">
                  <c:v>34.799999999999997</c:v>
                </c:pt>
                <c:pt idx="1973">
                  <c:v>17.3</c:v>
                </c:pt>
                <c:pt idx="1974">
                  <c:v>32.25</c:v>
                </c:pt>
                <c:pt idx="1975">
                  <c:v>42.4</c:v>
                </c:pt>
                <c:pt idx="1976">
                  <c:v>38.664999999999999</c:v>
                </c:pt>
                <c:pt idx="1977">
                  <c:v>29.92</c:v>
                </c:pt>
                <c:pt idx="1978">
                  <c:v>29.48</c:v>
                </c:pt>
                <c:pt idx="1979">
                  <c:v>28.785</c:v>
                </c:pt>
                <c:pt idx="1980">
                  <c:v>19.8</c:v>
                </c:pt>
                <c:pt idx="1981">
                  <c:v>35.53</c:v>
                </c:pt>
                <c:pt idx="1982">
                  <c:v>21.47</c:v>
                </c:pt>
                <c:pt idx="1983">
                  <c:v>25.9</c:v>
                </c:pt>
                <c:pt idx="1984">
                  <c:v>20.81</c:v>
                </c:pt>
                <c:pt idx="1985">
                  <c:v>25.84</c:v>
                </c:pt>
                <c:pt idx="1986">
                  <c:v>30.95</c:v>
                </c:pt>
                <c:pt idx="1987">
                  <c:v>30.54</c:v>
                </c:pt>
                <c:pt idx="1988">
                  <c:v>33.914999999999999</c:v>
                </c:pt>
                <c:pt idx="1989">
                  <c:v>33.31</c:v>
                </c:pt>
                <c:pt idx="1990">
                  <c:v>25.745000000000001</c:v>
                </c:pt>
                <c:pt idx="1991">
                  <c:v>37.1</c:v>
                </c:pt>
                <c:pt idx="1992">
                  <c:v>35.435000000000002</c:v>
                </c:pt>
                <c:pt idx="1993">
                  <c:v>20.399999999999999</c:v>
                </c:pt>
                <c:pt idx="1994">
                  <c:v>42.13</c:v>
                </c:pt>
                <c:pt idx="1995">
                  <c:v>33.99</c:v>
                </c:pt>
                <c:pt idx="1996">
                  <c:v>28.594999999999999</c:v>
                </c:pt>
                <c:pt idx="1997">
                  <c:v>20.8</c:v>
                </c:pt>
                <c:pt idx="1998">
                  <c:v>23.465</c:v>
                </c:pt>
                <c:pt idx="1999">
                  <c:v>40.185000000000002</c:v>
                </c:pt>
                <c:pt idx="2000">
                  <c:v>21.89</c:v>
                </c:pt>
                <c:pt idx="2001">
                  <c:v>29.34</c:v>
                </c:pt>
                <c:pt idx="2002">
                  <c:v>22.61</c:v>
                </c:pt>
                <c:pt idx="2003">
                  <c:v>22.23</c:v>
                </c:pt>
                <c:pt idx="2004">
                  <c:v>33.4</c:v>
                </c:pt>
                <c:pt idx="2005">
                  <c:v>33.11</c:v>
                </c:pt>
                <c:pt idx="2006">
                  <c:v>16.815000000000001</c:v>
                </c:pt>
                <c:pt idx="2007">
                  <c:v>25.61</c:v>
                </c:pt>
                <c:pt idx="2008">
                  <c:v>25.8</c:v>
                </c:pt>
                <c:pt idx="2009">
                  <c:v>27.39</c:v>
                </c:pt>
                <c:pt idx="2010">
                  <c:v>17.03</c:v>
                </c:pt>
                <c:pt idx="2011">
                  <c:v>23.75</c:v>
                </c:pt>
                <c:pt idx="2012">
                  <c:v>26.03</c:v>
                </c:pt>
                <c:pt idx="2013">
                  <c:v>16.079999999999998</c:v>
                </c:pt>
                <c:pt idx="2014">
                  <c:v>30.875</c:v>
                </c:pt>
                <c:pt idx="2015">
                  <c:v>31.79</c:v>
                </c:pt>
                <c:pt idx="2016">
                  <c:v>28.48</c:v>
                </c:pt>
                <c:pt idx="2017">
                  <c:v>26.6</c:v>
                </c:pt>
                <c:pt idx="2018">
                  <c:v>25.27</c:v>
                </c:pt>
                <c:pt idx="2019">
                  <c:v>34.484999999999999</c:v>
                </c:pt>
                <c:pt idx="2020">
                  <c:v>15.57</c:v>
                </c:pt>
                <c:pt idx="2021">
                  <c:v>30.36</c:v>
                </c:pt>
                <c:pt idx="2022">
                  <c:v>19.37</c:v>
                </c:pt>
                <c:pt idx="2023">
                  <c:v>16.71</c:v>
                </c:pt>
                <c:pt idx="2024">
                  <c:v>24.1</c:v>
                </c:pt>
                <c:pt idx="2025">
                  <c:v>29.77</c:v>
                </c:pt>
                <c:pt idx="2026">
                  <c:v>46.53</c:v>
                </c:pt>
                <c:pt idx="2027">
                  <c:v>23.4</c:v>
                </c:pt>
                <c:pt idx="2028">
                  <c:v>30</c:v>
                </c:pt>
                <c:pt idx="2029">
                  <c:v>29.15</c:v>
                </c:pt>
                <c:pt idx="2030">
                  <c:v>34.865000000000002</c:v>
                </c:pt>
                <c:pt idx="2031">
                  <c:v>28.12</c:v>
                </c:pt>
                <c:pt idx="2032">
                  <c:v>29.45</c:v>
                </c:pt>
                <c:pt idx="2033">
                  <c:v>27.94</c:v>
                </c:pt>
                <c:pt idx="2034">
                  <c:v>27.2</c:v>
                </c:pt>
                <c:pt idx="2035">
                  <c:v>33.344999999999999</c:v>
                </c:pt>
                <c:pt idx="2036">
                  <c:v>29.925000000000001</c:v>
                </c:pt>
                <c:pt idx="2037">
                  <c:v>24.225000000000001</c:v>
                </c:pt>
                <c:pt idx="2038">
                  <c:v>29.68</c:v>
                </c:pt>
                <c:pt idx="2039">
                  <c:v>20.614999999999998</c:v>
                </c:pt>
                <c:pt idx="2040">
                  <c:v>32.119999999999997</c:v>
                </c:pt>
                <c:pt idx="2041">
                  <c:v>27.36</c:v>
                </c:pt>
                <c:pt idx="2042">
                  <c:v>17.385000000000002</c:v>
                </c:pt>
                <c:pt idx="2043">
                  <c:v>30.13</c:v>
                </c:pt>
                <c:pt idx="2044">
                  <c:v>25.44</c:v>
                </c:pt>
                <c:pt idx="2045">
                  <c:v>39.805</c:v>
                </c:pt>
                <c:pt idx="2046">
                  <c:v>30.4</c:v>
                </c:pt>
                <c:pt idx="2047">
                  <c:v>23.18</c:v>
                </c:pt>
                <c:pt idx="2048">
                  <c:v>39.615000000000002</c:v>
                </c:pt>
                <c:pt idx="2049">
                  <c:v>30.59</c:v>
                </c:pt>
                <c:pt idx="2050">
                  <c:v>16.72</c:v>
                </c:pt>
                <c:pt idx="2051">
                  <c:v>26.22</c:v>
                </c:pt>
                <c:pt idx="2052">
                  <c:v>31.824999999999999</c:v>
                </c:pt>
                <c:pt idx="2053">
                  <c:v>25.745000000000001</c:v>
                </c:pt>
                <c:pt idx="2054">
                  <c:v>24.605</c:v>
                </c:pt>
                <c:pt idx="2055">
                  <c:v>24.51</c:v>
                </c:pt>
                <c:pt idx="2056">
                  <c:v>31.065000000000001</c:v>
                </c:pt>
                <c:pt idx="2057">
                  <c:v>28.12</c:v>
                </c:pt>
                <c:pt idx="2058">
                  <c:v>38.06</c:v>
                </c:pt>
                <c:pt idx="2059">
                  <c:v>24.96</c:v>
                </c:pt>
                <c:pt idx="2060">
                  <c:v>17.670000000000002</c:v>
                </c:pt>
                <c:pt idx="2061">
                  <c:v>31.35</c:v>
                </c:pt>
                <c:pt idx="2062">
                  <c:v>28.31</c:v>
                </c:pt>
                <c:pt idx="2063">
                  <c:v>30.3</c:v>
                </c:pt>
                <c:pt idx="2064">
                  <c:v>26.4</c:v>
                </c:pt>
                <c:pt idx="2065">
                  <c:v>22.135000000000002</c:v>
                </c:pt>
                <c:pt idx="2066">
                  <c:v>17.399999999999999</c:v>
                </c:pt>
                <c:pt idx="2067">
                  <c:v>28.06</c:v>
                </c:pt>
                <c:pt idx="2068">
                  <c:v>31.13</c:v>
                </c:pt>
                <c:pt idx="2069">
                  <c:v>18.46</c:v>
                </c:pt>
                <c:pt idx="2070">
                  <c:v>17.3</c:v>
                </c:pt>
                <c:pt idx="2071">
                  <c:v>35.625</c:v>
                </c:pt>
                <c:pt idx="2072">
                  <c:v>20.234999999999999</c:v>
                </c:pt>
                <c:pt idx="2073">
                  <c:v>27.55</c:v>
                </c:pt>
                <c:pt idx="2074">
                  <c:v>17.97</c:v>
                </c:pt>
                <c:pt idx="2075">
                  <c:v>29.98</c:v>
                </c:pt>
                <c:pt idx="2076">
                  <c:v>33.659999999999997</c:v>
                </c:pt>
                <c:pt idx="2077">
                  <c:v>32.67</c:v>
                </c:pt>
                <c:pt idx="2078">
                  <c:v>30.5</c:v>
                </c:pt>
                <c:pt idx="2079">
                  <c:v>23.1</c:v>
                </c:pt>
                <c:pt idx="2080">
                  <c:v>39.49</c:v>
                </c:pt>
                <c:pt idx="2081">
                  <c:v>33.99</c:v>
                </c:pt>
                <c:pt idx="2082">
                  <c:v>27.72</c:v>
                </c:pt>
                <c:pt idx="2083">
                  <c:v>30.59</c:v>
                </c:pt>
                <c:pt idx="2084">
                  <c:v>22.6</c:v>
                </c:pt>
                <c:pt idx="2085">
                  <c:v>28.785</c:v>
                </c:pt>
                <c:pt idx="2086">
                  <c:v>50.38</c:v>
                </c:pt>
                <c:pt idx="2087">
                  <c:v>35.200000000000003</c:v>
                </c:pt>
                <c:pt idx="2088">
                  <c:v>35.72</c:v>
                </c:pt>
                <c:pt idx="2089">
                  <c:v>24.51</c:v>
                </c:pt>
                <c:pt idx="2090">
                  <c:v>23.844999999999999</c:v>
                </c:pt>
                <c:pt idx="2091">
                  <c:v>15.68</c:v>
                </c:pt>
                <c:pt idx="2092">
                  <c:v>32.395000000000003</c:v>
                </c:pt>
                <c:pt idx="2093">
                  <c:v>23.655000000000001</c:v>
                </c:pt>
                <c:pt idx="2094">
                  <c:v>28.4</c:v>
                </c:pt>
                <c:pt idx="2095">
                  <c:v>35.42</c:v>
                </c:pt>
                <c:pt idx="2096">
                  <c:v>26.18</c:v>
                </c:pt>
                <c:pt idx="2097">
                  <c:v>20.8</c:v>
                </c:pt>
                <c:pt idx="2098">
                  <c:v>15.82</c:v>
                </c:pt>
                <c:pt idx="2099">
                  <c:v>17.670000000000002</c:v>
                </c:pt>
                <c:pt idx="2100">
                  <c:v>31.92</c:v>
                </c:pt>
                <c:pt idx="2101">
                  <c:v>28.975000000000001</c:v>
                </c:pt>
                <c:pt idx="2102">
                  <c:v>31.73</c:v>
                </c:pt>
                <c:pt idx="2103">
                  <c:v>28.88</c:v>
                </c:pt>
                <c:pt idx="2104">
                  <c:v>25.555</c:v>
                </c:pt>
                <c:pt idx="2105">
                  <c:v>37.29</c:v>
                </c:pt>
                <c:pt idx="2106">
                  <c:v>40.28</c:v>
                </c:pt>
                <c:pt idx="2107">
                  <c:v>40.185000000000002</c:v>
                </c:pt>
                <c:pt idx="2108">
                  <c:v>23.57</c:v>
                </c:pt>
                <c:pt idx="2109">
                  <c:v>35.625</c:v>
                </c:pt>
                <c:pt idx="2110">
                  <c:v>33.155000000000001</c:v>
                </c:pt>
                <c:pt idx="2111">
                  <c:v>31.92</c:v>
                </c:pt>
                <c:pt idx="2112">
                  <c:v>30.305</c:v>
                </c:pt>
                <c:pt idx="2113">
                  <c:v>30.114999999999998</c:v>
                </c:pt>
                <c:pt idx="2114">
                  <c:v>24.09</c:v>
                </c:pt>
                <c:pt idx="2115">
                  <c:v>28.215</c:v>
                </c:pt>
                <c:pt idx="2116">
                  <c:v>26.315000000000001</c:v>
                </c:pt>
                <c:pt idx="2117">
                  <c:v>25.08</c:v>
                </c:pt>
                <c:pt idx="2118">
                  <c:v>15.41</c:v>
                </c:pt>
                <c:pt idx="2119">
                  <c:v>23.83</c:v>
                </c:pt>
                <c:pt idx="2120">
                  <c:v>36</c:v>
                </c:pt>
                <c:pt idx="2121">
                  <c:v>28.82</c:v>
                </c:pt>
                <c:pt idx="2122">
                  <c:v>28.05</c:v>
                </c:pt>
                <c:pt idx="2123">
                  <c:v>27.1</c:v>
                </c:pt>
                <c:pt idx="2124">
                  <c:v>24.3</c:v>
                </c:pt>
                <c:pt idx="2125">
                  <c:v>30.72</c:v>
                </c:pt>
                <c:pt idx="2126">
                  <c:v>37.43</c:v>
                </c:pt>
                <c:pt idx="2127">
                  <c:v>25.74</c:v>
                </c:pt>
                <c:pt idx="2128">
                  <c:v>36.575000000000003</c:v>
                </c:pt>
                <c:pt idx="2129">
                  <c:v>35.15</c:v>
                </c:pt>
                <c:pt idx="2130">
                  <c:v>32.11</c:v>
                </c:pt>
                <c:pt idx="2131">
                  <c:v>30.495000000000001</c:v>
                </c:pt>
                <c:pt idx="2132">
                  <c:v>29.24</c:v>
                </c:pt>
                <c:pt idx="2133">
                  <c:v>22.515000000000001</c:v>
                </c:pt>
                <c:pt idx="2134">
                  <c:v>15.65</c:v>
                </c:pt>
                <c:pt idx="2135">
                  <c:v>27.36</c:v>
                </c:pt>
                <c:pt idx="2136">
                  <c:v>22.3</c:v>
                </c:pt>
                <c:pt idx="2137">
                  <c:v>26.03</c:v>
                </c:pt>
                <c:pt idx="2138">
                  <c:v>27.74</c:v>
                </c:pt>
                <c:pt idx="2139">
                  <c:v>32.11</c:v>
                </c:pt>
                <c:pt idx="2140">
                  <c:v>25.175000000000001</c:v>
                </c:pt>
                <c:pt idx="2141">
                  <c:v>39.49</c:v>
                </c:pt>
                <c:pt idx="2142">
                  <c:v>34.869999999999997</c:v>
                </c:pt>
                <c:pt idx="2143">
                  <c:v>34.6</c:v>
                </c:pt>
                <c:pt idx="2144">
                  <c:v>25.8</c:v>
                </c:pt>
                <c:pt idx="2145">
                  <c:v>35.86</c:v>
                </c:pt>
                <c:pt idx="2146">
                  <c:v>40.47</c:v>
                </c:pt>
                <c:pt idx="2147">
                  <c:v>32.01</c:v>
                </c:pt>
                <c:pt idx="2148">
                  <c:v>33</c:v>
                </c:pt>
                <c:pt idx="2149">
                  <c:v>29.3</c:v>
                </c:pt>
                <c:pt idx="2150">
                  <c:v>25.8</c:v>
                </c:pt>
                <c:pt idx="2151">
                  <c:v>23.4</c:v>
                </c:pt>
                <c:pt idx="2152">
                  <c:v>27.93</c:v>
                </c:pt>
                <c:pt idx="2153">
                  <c:v>22</c:v>
                </c:pt>
                <c:pt idx="2154">
                  <c:v>36.86</c:v>
                </c:pt>
                <c:pt idx="2155">
                  <c:v>31.254999999999999</c:v>
                </c:pt>
                <c:pt idx="2156">
                  <c:v>23.06</c:v>
                </c:pt>
                <c:pt idx="2157">
                  <c:v>28.975000000000001</c:v>
                </c:pt>
                <c:pt idx="2158">
                  <c:v>33.299999999999997</c:v>
                </c:pt>
                <c:pt idx="2159">
                  <c:v>33</c:v>
                </c:pt>
                <c:pt idx="2160">
                  <c:v>31.46</c:v>
                </c:pt>
                <c:pt idx="2161">
                  <c:v>29.6</c:v>
                </c:pt>
                <c:pt idx="2162">
                  <c:v>22.05</c:v>
                </c:pt>
                <c:pt idx="2163">
                  <c:v>27.06</c:v>
                </c:pt>
                <c:pt idx="2164">
                  <c:v>20.49</c:v>
                </c:pt>
                <c:pt idx="2165">
                  <c:v>28.4</c:v>
                </c:pt>
                <c:pt idx="2166">
                  <c:v>41.91</c:v>
                </c:pt>
                <c:pt idx="2167">
                  <c:v>24.6</c:v>
                </c:pt>
                <c:pt idx="2168">
                  <c:v>20.9</c:v>
                </c:pt>
                <c:pt idx="2169">
                  <c:v>34.4</c:v>
                </c:pt>
                <c:pt idx="2170">
                  <c:v>32.56</c:v>
                </c:pt>
                <c:pt idx="2171">
                  <c:v>27.98</c:v>
                </c:pt>
                <c:pt idx="2172">
                  <c:v>26.51</c:v>
                </c:pt>
                <c:pt idx="2173">
                  <c:v>29.734999999999999</c:v>
                </c:pt>
                <c:pt idx="2174">
                  <c:v>40.5</c:v>
                </c:pt>
                <c:pt idx="2175">
                  <c:v>25.64</c:v>
                </c:pt>
                <c:pt idx="2176">
                  <c:v>32.9</c:v>
                </c:pt>
                <c:pt idx="2177">
                  <c:v>29.8</c:v>
                </c:pt>
                <c:pt idx="2178">
                  <c:v>28.9</c:v>
                </c:pt>
                <c:pt idx="2179">
                  <c:v>24.7</c:v>
                </c:pt>
                <c:pt idx="2180">
                  <c:v>20.6</c:v>
                </c:pt>
                <c:pt idx="2181">
                  <c:v>18.600000000000001</c:v>
                </c:pt>
                <c:pt idx="2182">
                  <c:v>17.8</c:v>
                </c:pt>
                <c:pt idx="2183">
                  <c:v>35.200000000000003</c:v>
                </c:pt>
                <c:pt idx="2184">
                  <c:v>33.770000000000003</c:v>
                </c:pt>
                <c:pt idx="2185">
                  <c:v>30.03</c:v>
                </c:pt>
                <c:pt idx="2186">
                  <c:v>29.37</c:v>
                </c:pt>
                <c:pt idx="2187">
                  <c:v>28.5</c:v>
                </c:pt>
                <c:pt idx="2188">
                  <c:v>23.32</c:v>
                </c:pt>
                <c:pt idx="2189">
                  <c:v>26.125</c:v>
                </c:pt>
                <c:pt idx="2190">
                  <c:v>25.46</c:v>
                </c:pt>
                <c:pt idx="2191">
                  <c:v>23.75</c:v>
                </c:pt>
                <c:pt idx="2192">
                  <c:v>23.085000000000001</c:v>
                </c:pt>
                <c:pt idx="2193">
                  <c:v>22.99</c:v>
                </c:pt>
                <c:pt idx="2194">
                  <c:v>21.47</c:v>
                </c:pt>
                <c:pt idx="2195">
                  <c:v>15.96</c:v>
                </c:pt>
                <c:pt idx="2196">
                  <c:v>39.5</c:v>
                </c:pt>
                <c:pt idx="2197">
                  <c:v>33.770000000000003</c:v>
                </c:pt>
                <c:pt idx="2198">
                  <c:v>26.84</c:v>
                </c:pt>
                <c:pt idx="2199">
                  <c:v>35.53</c:v>
                </c:pt>
                <c:pt idx="2200">
                  <c:v>30.59</c:v>
                </c:pt>
                <c:pt idx="2201">
                  <c:v>30.59</c:v>
                </c:pt>
                <c:pt idx="2202">
                  <c:v>27.835000000000001</c:v>
                </c:pt>
                <c:pt idx="2203">
                  <c:v>40.26</c:v>
                </c:pt>
                <c:pt idx="2204">
                  <c:v>39.82</c:v>
                </c:pt>
                <c:pt idx="2205">
                  <c:v>39.159999999999997</c:v>
                </c:pt>
                <c:pt idx="2206">
                  <c:v>25.555</c:v>
                </c:pt>
                <c:pt idx="2207">
                  <c:v>25.175000000000001</c:v>
                </c:pt>
                <c:pt idx="2208">
                  <c:v>38.28</c:v>
                </c:pt>
                <c:pt idx="2209">
                  <c:v>38.17</c:v>
                </c:pt>
                <c:pt idx="2210">
                  <c:v>36.85</c:v>
                </c:pt>
                <c:pt idx="2211">
                  <c:v>22.61</c:v>
                </c:pt>
                <c:pt idx="2212">
                  <c:v>21.754999999999999</c:v>
                </c:pt>
                <c:pt idx="2213">
                  <c:v>20.425000000000001</c:v>
                </c:pt>
                <c:pt idx="2214">
                  <c:v>31.35</c:v>
                </c:pt>
                <c:pt idx="2215">
                  <c:v>31.13</c:v>
                </c:pt>
                <c:pt idx="2216">
                  <c:v>17.48</c:v>
                </c:pt>
                <c:pt idx="2217">
                  <c:v>22.57</c:v>
                </c:pt>
                <c:pt idx="2218">
                  <c:v>26.73</c:v>
                </c:pt>
                <c:pt idx="2219">
                  <c:v>20.79</c:v>
                </c:pt>
                <c:pt idx="2220">
                  <c:v>20.149999999999999</c:v>
                </c:pt>
                <c:pt idx="2221">
                  <c:v>36.85</c:v>
                </c:pt>
                <c:pt idx="2222">
                  <c:v>35.53</c:v>
                </c:pt>
                <c:pt idx="2223">
                  <c:v>31.1</c:v>
                </c:pt>
                <c:pt idx="2224">
                  <c:v>23.21</c:v>
                </c:pt>
                <c:pt idx="2225">
                  <c:v>18.36</c:v>
                </c:pt>
                <c:pt idx="2226">
                  <c:v>15.92</c:v>
                </c:pt>
                <c:pt idx="2227">
                  <c:v>15.17</c:v>
                </c:pt>
                <c:pt idx="2228">
                  <c:v>16.63</c:v>
                </c:pt>
                <c:pt idx="2229">
                  <c:v>19.39</c:v>
                </c:pt>
                <c:pt idx="2230">
                  <c:v>17.34</c:v>
                </c:pt>
                <c:pt idx="2231">
                  <c:v>17.940000000000001</c:v>
                </c:pt>
                <c:pt idx="2232">
                  <c:v>16.670000000000002</c:v>
                </c:pt>
                <c:pt idx="2233">
                  <c:v>20.58</c:v>
                </c:pt>
                <c:pt idx="2234">
                  <c:v>16.5</c:v>
                </c:pt>
                <c:pt idx="2235">
                  <c:v>15.41</c:v>
                </c:pt>
                <c:pt idx="2236">
                  <c:v>24.59</c:v>
                </c:pt>
                <c:pt idx="2237">
                  <c:v>33.33</c:v>
                </c:pt>
                <c:pt idx="2238">
                  <c:v>18.5</c:v>
                </c:pt>
                <c:pt idx="2239">
                  <c:v>18.579999999999998</c:v>
                </c:pt>
                <c:pt idx="2240">
                  <c:v>16.64</c:v>
                </c:pt>
                <c:pt idx="2241">
                  <c:v>19.329999999999998</c:v>
                </c:pt>
                <c:pt idx="2242">
                  <c:v>21.26</c:v>
                </c:pt>
                <c:pt idx="2243">
                  <c:v>15.6</c:v>
                </c:pt>
                <c:pt idx="2244">
                  <c:v>24.39</c:v>
                </c:pt>
                <c:pt idx="2245">
                  <c:v>24.75</c:v>
                </c:pt>
                <c:pt idx="2246">
                  <c:v>20.88</c:v>
                </c:pt>
                <c:pt idx="2247">
                  <c:v>20.43</c:v>
                </c:pt>
                <c:pt idx="2248">
                  <c:v>15.18</c:v>
                </c:pt>
                <c:pt idx="2249">
                  <c:v>15.12</c:v>
                </c:pt>
                <c:pt idx="2250">
                  <c:v>23.88</c:v>
                </c:pt>
                <c:pt idx="2251">
                  <c:v>16.13</c:v>
                </c:pt>
                <c:pt idx="2252">
                  <c:v>24.09</c:v>
                </c:pt>
                <c:pt idx="2253">
                  <c:v>19.43</c:v>
                </c:pt>
                <c:pt idx="2254">
                  <c:v>15.22</c:v>
                </c:pt>
                <c:pt idx="2255">
                  <c:v>20.72</c:v>
                </c:pt>
                <c:pt idx="2256">
                  <c:v>35.4</c:v>
                </c:pt>
                <c:pt idx="2257">
                  <c:v>34.4</c:v>
                </c:pt>
                <c:pt idx="2258">
                  <c:v>34.1</c:v>
                </c:pt>
                <c:pt idx="2259">
                  <c:v>30.4</c:v>
                </c:pt>
                <c:pt idx="2260">
                  <c:v>28.7</c:v>
                </c:pt>
                <c:pt idx="2261">
                  <c:v>17.440000000000001</c:v>
                </c:pt>
                <c:pt idx="2262">
                  <c:v>27.6</c:v>
                </c:pt>
                <c:pt idx="2263">
                  <c:v>20.7</c:v>
                </c:pt>
                <c:pt idx="2264">
                  <c:v>20.3</c:v>
                </c:pt>
                <c:pt idx="2265">
                  <c:v>19.8</c:v>
                </c:pt>
                <c:pt idx="2266">
                  <c:v>21.87</c:v>
                </c:pt>
                <c:pt idx="2267">
                  <c:v>16.600000000000001</c:v>
                </c:pt>
                <c:pt idx="2268">
                  <c:v>21.98</c:v>
                </c:pt>
                <c:pt idx="2269">
                  <c:v>19.7</c:v>
                </c:pt>
                <c:pt idx="2270">
                  <c:v>19.21</c:v>
                </c:pt>
                <c:pt idx="2271">
                  <c:v>19.3</c:v>
                </c:pt>
                <c:pt idx="2272">
                  <c:v>16.22</c:v>
                </c:pt>
                <c:pt idx="2273">
                  <c:v>17.12</c:v>
                </c:pt>
                <c:pt idx="2274">
                  <c:v>19.07</c:v>
                </c:pt>
                <c:pt idx="2275">
                  <c:v>15.56</c:v>
                </c:pt>
                <c:pt idx="2276">
                  <c:v>22.76</c:v>
                </c:pt>
                <c:pt idx="2277">
                  <c:v>22.79</c:v>
                </c:pt>
                <c:pt idx="2278">
                  <c:v>17.41</c:v>
                </c:pt>
                <c:pt idx="2279">
                  <c:v>19.32</c:v>
                </c:pt>
                <c:pt idx="2280">
                  <c:v>18.25</c:v>
                </c:pt>
                <c:pt idx="2281">
                  <c:v>53.13</c:v>
                </c:pt>
                <c:pt idx="2282">
                  <c:v>20.46</c:v>
                </c:pt>
                <c:pt idx="2283">
                  <c:v>43.01</c:v>
                </c:pt>
                <c:pt idx="2284">
                  <c:v>15.01</c:v>
                </c:pt>
                <c:pt idx="2285">
                  <c:v>41.14</c:v>
                </c:pt>
                <c:pt idx="2286">
                  <c:v>16.55</c:v>
                </c:pt>
                <c:pt idx="2287">
                  <c:v>37.29</c:v>
                </c:pt>
                <c:pt idx="2288">
                  <c:v>16.739999999999998</c:v>
                </c:pt>
                <c:pt idx="2289">
                  <c:v>34.43</c:v>
                </c:pt>
                <c:pt idx="2290">
                  <c:v>34.1</c:v>
                </c:pt>
                <c:pt idx="2291">
                  <c:v>19.3</c:v>
                </c:pt>
                <c:pt idx="2292">
                  <c:v>33.659999999999997</c:v>
                </c:pt>
                <c:pt idx="2293">
                  <c:v>33.33</c:v>
                </c:pt>
                <c:pt idx="2294">
                  <c:v>21.84</c:v>
                </c:pt>
                <c:pt idx="2295">
                  <c:v>16.87</c:v>
                </c:pt>
                <c:pt idx="2296">
                  <c:v>30.14</c:v>
                </c:pt>
                <c:pt idx="2297">
                  <c:v>23.21</c:v>
                </c:pt>
                <c:pt idx="2298">
                  <c:v>17.170000000000002</c:v>
                </c:pt>
                <c:pt idx="2299">
                  <c:v>15.61</c:v>
                </c:pt>
                <c:pt idx="2300">
                  <c:v>17.98</c:v>
                </c:pt>
                <c:pt idx="2301">
                  <c:v>21.64</c:v>
                </c:pt>
                <c:pt idx="2302">
                  <c:v>16.399999999999999</c:v>
                </c:pt>
                <c:pt idx="2303">
                  <c:v>15.77</c:v>
                </c:pt>
                <c:pt idx="2304">
                  <c:v>18.27</c:v>
                </c:pt>
                <c:pt idx="2305">
                  <c:v>16.489999999999998</c:v>
                </c:pt>
                <c:pt idx="2306">
                  <c:v>16.14</c:v>
                </c:pt>
                <c:pt idx="2307">
                  <c:v>20.85</c:v>
                </c:pt>
                <c:pt idx="2308">
                  <c:v>15.88</c:v>
                </c:pt>
                <c:pt idx="2309">
                  <c:v>20.66</c:v>
                </c:pt>
                <c:pt idx="2310">
                  <c:v>20.399999999999999</c:v>
                </c:pt>
                <c:pt idx="2311">
                  <c:v>25.19</c:v>
                </c:pt>
                <c:pt idx="2312">
                  <c:v>20.54</c:v>
                </c:pt>
                <c:pt idx="2313">
                  <c:v>20.13</c:v>
                </c:pt>
                <c:pt idx="2314">
                  <c:v>18.93</c:v>
                </c:pt>
                <c:pt idx="2315">
                  <c:v>24.14</c:v>
                </c:pt>
                <c:pt idx="2316">
                  <c:v>25.03</c:v>
                </c:pt>
                <c:pt idx="2317">
                  <c:v>20.47</c:v>
                </c:pt>
                <c:pt idx="2318">
                  <c:v>18.82</c:v>
                </c:pt>
                <c:pt idx="2319">
                  <c:v>17.079999999999998</c:v>
                </c:pt>
                <c:pt idx="2320">
                  <c:v>19.21</c:v>
                </c:pt>
                <c:pt idx="2321">
                  <c:v>17.86</c:v>
                </c:pt>
                <c:pt idx="2322">
                  <c:v>21.38</c:v>
                </c:pt>
                <c:pt idx="2323">
                  <c:v>23.35</c:v>
                </c:pt>
                <c:pt idx="2324">
                  <c:v>22.24</c:v>
                </c:pt>
                <c:pt idx="2325">
                  <c:v>24.76</c:v>
                </c:pt>
                <c:pt idx="2326">
                  <c:v>20.100000000000001</c:v>
                </c:pt>
                <c:pt idx="2327">
                  <c:v>21.77</c:v>
                </c:pt>
                <c:pt idx="2328">
                  <c:v>17.82</c:v>
                </c:pt>
                <c:pt idx="2329">
                  <c:v>17.07</c:v>
                </c:pt>
                <c:pt idx="2330">
                  <c:v>22.24</c:v>
                </c:pt>
                <c:pt idx="2331">
                  <c:v>22.34</c:v>
                </c:pt>
                <c:pt idx="2332">
                  <c:v>17.7</c:v>
                </c:pt>
                <c:pt idx="2333">
                  <c:v>16.47</c:v>
                </c:pt>
                <c:pt idx="2334">
                  <c:v>17.600000000000001</c:v>
                </c:pt>
                <c:pt idx="2335">
                  <c:v>17.579999999999998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17-42F9-8156-07E21F8DD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600008"/>
        <c:axId val="542598208"/>
      </c:scatterChart>
      <c:valAx>
        <c:axId val="54260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98208"/>
        <c:crosses val="autoZero"/>
        <c:crossBetween val="midCat"/>
      </c:valAx>
      <c:valAx>
        <c:axId val="5425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0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 between AGE vs HBA1C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HEALTHCARE!$Q$1:$Q$2336</c:f>
              <c:strCache>
                <c:ptCount val="2336"/>
                <c:pt idx="0">
                  <c:v>Month</c:v>
                </c:pt>
                <c:pt idx="1">
                  <c:v>Oct</c:v>
                </c:pt>
                <c:pt idx="2">
                  <c:v>Jun</c:v>
                </c:pt>
                <c:pt idx="3">
                  <c:v>Sep</c:v>
                </c:pt>
                <c:pt idx="4">
                  <c:v>Jun</c:v>
                </c:pt>
                <c:pt idx="5">
                  <c:v>Jun</c:v>
                </c:pt>
                <c:pt idx="6">
                  <c:v>Aug</c:v>
                </c:pt>
                <c:pt idx="7">
                  <c:v>Oct</c:v>
                </c:pt>
                <c:pt idx="8">
                  <c:v>Jun</c:v>
                </c:pt>
                <c:pt idx="9">
                  <c:v>Sep</c:v>
                </c:pt>
                <c:pt idx="10">
                  <c:v>Dec</c:v>
                </c:pt>
                <c:pt idx="11">
                  <c:v>Jul</c:v>
                </c:pt>
                <c:pt idx="12">
                  <c:v>Oct</c:v>
                </c:pt>
                <c:pt idx="13">
                  <c:v>Oct</c:v>
                </c:pt>
                <c:pt idx="14">
                  <c:v>Dec</c:v>
                </c:pt>
                <c:pt idx="15">
                  <c:v>Dec</c:v>
                </c:pt>
                <c:pt idx="16">
                  <c:v>Aug</c:v>
                </c:pt>
                <c:pt idx="17">
                  <c:v>Nov</c:v>
                </c:pt>
                <c:pt idx="18">
                  <c:v>Aug</c:v>
                </c:pt>
                <c:pt idx="19">
                  <c:v>Nov</c:v>
                </c:pt>
                <c:pt idx="20">
                  <c:v>Sep</c:v>
                </c:pt>
                <c:pt idx="21">
                  <c:v>Jun</c:v>
                </c:pt>
                <c:pt idx="22">
                  <c:v>Oct</c:v>
                </c:pt>
                <c:pt idx="23">
                  <c:v>Sep</c:v>
                </c:pt>
                <c:pt idx="24">
                  <c:v>Dec</c:v>
                </c:pt>
                <c:pt idx="25">
                  <c:v>Jul</c:v>
                </c:pt>
                <c:pt idx="26">
                  <c:v>Sep</c:v>
                </c:pt>
                <c:pt idx="27">
                  <c:v>Nov</c:v>
                </c:pt>
                <c:pt idx="28">
                  <c:v>Jun</c:v>
                </c:pt>
                <c:pt idx="29">
                  <c:v>Aug</c:v>
                </c:pt>
                <c:pt idx="30">
                  <c:v>Dec</c:v>
                </c:pt>
                <c:pt idx="31">
                  <c:v>Aug</c:v>
                </c:pt>
                <c:pt idx="32">
                  <c:v>Dec</c:v>
                </c:pt>
                <c:pt idx="33">
                  <c:v>Dec</c:v>
                </c:pt>
                <c:pt idx="34">
                  <c:v>Sep</c:v>
                </c:pt>
                <c:pt idx="35">
                  <c:v>Aug</c:v>
                </c:pt>
                <c:pt idx="36">
                  <c:v>Dec</c:v>
                </c:pt>
                <c:pt idx="37">
                  <c:v>Aug</c:v>
                </c:pt>
                <c:pt idx="38">
                  <c:v>Dec</c:v>
                </c:pt>
                <c:pt idx="39">
                  <c:v>Aug</c:v>
                </c:pt>
                <c:pt idx="40">
                  <c:v>Oct</c:v>
                </c:pt>
                <c:pt idx="41">
                  <c:v>Aug</c:v>
                </c:pt>
                <c:pt idx="42">
                  <c:v>Sep</c:v>
                </c:pt>
                <c:pt idx="43">
                  <c:v>Oct</c:v>
                </c:pt>
                <c:pt idx="44">
                  <c:v>Nov</c:v>
                </c:pt>
                <c:pt idx="45">
                  <c:v>Jun</c:v>
                </c:pt>
                <c:pt idx="46">
                  <c:v>Jul</c:v>
                </c:pt>
                <c:pt idx="47">
                  <c:v>Oct</c:v>
                </c:pt>
                <c:pt idx="48">
                  <c:v>Nov</c:v>
                </c:pt>
                <c:pt idx="49">
                  <c:v>Jul</c:v>
                </c:pt>
                <c:pt idx="50">
                  <c:v>Oct</c:v>
                </c:pt>
                <c:pt idx="51">
                  <c:v>Dec</c:v>
                </c:pt>
                <c:pt idx="52">
                  <c:v>Aug</c:v>
                </c:pt>
                <c:pt idx="53">
                  <c:v>Dec</c:v>
                </c:pt>
                <c:pt idx="54">
                  <c:v>Nov</c:v>
                </c:pt>
                <c:pt idx="55">
                  <c:v>Nov</c:v>
                </c:pt>
                <c:pt idx="56">
                  <c:v>Oct</c:v>
                </c:pt>
                <c:pt idx="57">
                  <c:v>Sep</c:v>
                </c:pt>
                <c:pt idx="58">
                  <c:v>Oct</c:v>
                </c:pt>
                <c:pt idx="59">
                  <c:v>Oct</c:v>
                </c:pt>
                <c:pt idx="60">
                  <c:v>Nov</c:v>
                </c:pt>
                <c:pt idx="61">
                  <c:v>Dec</c:v>
                </c:pt>
                <c:pt idx="62">
                  <c:v>Jun</c:v>
                </c:pt>
                <c:pt idx="63">
                  <c:v>Aug</c:v>
                </c:pt>
                <c:pt idx="64">
                  <c:v>Jun</c:v>
                </c:pt>
                <c:pt idx="65">
                  <c:v>Aug</c:v>
                </c:pt>
                <c:pt idx="66">
                  <c:v>Sep</c:v>
                </c:pt>
                <c:pt idx="67">
                  <c:v>Jul</c:v>
                </c:pt>
                <c:pt idx="68">
                  <c:v>Dec</c:v>
                </c:pt>
                <c:pt idx="69">
                  <c:v>Nov</c:v>
                </c:pt>
                <c:pt idx="70">
                  <c:v>Dec</c:v>
                </c:pt>
                <c:pt idx="71">
                  <c:v>Nov</c:v>
                </c:pt>
                <c:pt idx="72">
                  <c:v>Jun</c:v>
                </c:pt>
                <c:pt idx="73">
                  <c:v>Sep</c:v>
                </c:pt>
                <c:pt idx="74">
                  <c:v>Sep</c:v>
                </c:pt>
                <c:pt idx="75">
                  <c:v>Sep</c:v>
                </c:pt>
                <c:pt idx="76">
                  <c:v>Nov</c:v>
                </c:pt>
                <c:pt idx="77">
                  <c:v>Oct</c:v>
                </c:pt>
                <c:pt idx="78">
                  <c:v>Nov</c:v>
                </c:pt>
                <c:pt idx="79">
                  <c:v>Dec</c:v>
                </c:pt>
                <c:pt idx="80">
                  <c:v>Oct</c:v>
                </c:pt>
                <c:pt idx="81">
                  <c:v>Oct</c:v>
                </c:pt>
                <c:pt idx="82">
                  <c:v>Aug</c:v>
                </c:pt>
                <c:pt idx="83">
                  <c:v>Jun</c:v>
                </c:pt>
                <c:pt idx="84">
                  <c:v>Aug</c:v>
                </c:pt>
                <c:pt idx="85">
                  <c:v>Sep</c:v>
                </c:pt>
                <c:pt idx="86">
                  <c:v>Aug</c:v>
                </c:pt>
                <c:pt idx="87">
                  <c:v>Oct</c:v>
                </c:pt>
                <c:pt idx="88">
                  <c:v>Jun</c:v>
                </c:pt>
                <c:pt idx="89">
                  <c:v>Sep</c:v>
                </c:pt>
                <c:pt idx="90">
                  <c:v>Sep</c:v>
                </c:pt>
                <c:pt idx="91">
                  <c:v>Aug</c:v>
                </c:pt>
                <c:pt idx="92">
                  <c:v>Jul</c:v>
                </c:pt>
                <c:pt idx="93">
                  <c:v>Jun</c:v>
                </c:pt>
                <c:pt idx="94">
                  <c:v>Dec</c:v>
                </c:pt>
                <c:pt idx="95">
                  <c:v>Sep</c:v>
                </c:pt>
                <c:pt idx="96">
                  <c:v>Jul</c:v>
                </c:pt>
                <c:pt idx="97">
                  <c:v>Nov</c:v>
                </c:pt>
                <c:pt idx="98">
                  <c:v>Aug</c:v>
                </c:pt>
                <c:pt idx="99">
                  <c:v>Sep</c:v>
                </c:pt>
                <c:pt idx="100">
                  <c:v>Jun</c:v>
                </c:pt>
                <c:pt idx="101">
                  <c:v>Oct</c:v>
                </c:pt>
                <c:pt idx="102">
                  <c:v>Jul</c:v>
                </c:pt>
                <c:pt idx="103">
                  <c:v>Aug</c:v>
                </c:pt>
                <c:pt idx="104">
                  <c:v>Oct</c:v>
                </c:pt>
                <c:pt idx="105">
                  <c:v>Oct</c:v>
                </c:pt>
                <c:pt idx="106">
                  <c:v>Aug</c:v>
                </c:pt>
                <c:pt idx="107">
                  <c:v>Dec</c:v>
                </c:pt>
                <c:pt idx="108">
                  <c:v>Dec</c:v>
                </c:pt>
                <c:pt idx="109">
                  <c:v>Aug</c:v>
                </c:pt>
                <c:pt idx="110">
                  <c:v>Dec</c:v>
                </c:pt>
                <c:pt idx="111">
                  <c:v>Aug</c:v>
                </c:pt>
                <c:pt idx="112">
                  <c:v>Jun</c:v>
                </c:pt>
                <c:pt idx="113">
                  <c:v>Jul</c:v>
                </c:pt>
                <c:pt idx="114">
                  <c:v>Jul</c:v>
                </c:pt>
                <c:pt idx="115">
                  <c:v>Dec</c:v>
                </c:pt>
                <c:pt idx="116">
                  <c:v>Aug</c:v>
                </c:pt>
                <c:pt idx="117">
                  <c:v>Jul</c:v>
                </c:pt>
                <c:pt idx="118">
                  <c:v>Sep</c:v>
                </c:pt>
                <c:pt idx="119">
                  <c:v>Dec</c:v>
                </c:pt>
                <c:pt idx="120">
                  <c:v>Aug</c:v>
                </c:pt>
                <c:pt idx="121">
                  <c:v>Jul</c:v>
                </c:pt>
                <c:pt idx="122">
                  <c:v>Jul</c:v>
                </c:pt>
                <c:pt idx="123">
                  <c:v>Jun</c:v>
                </c:pt>
                <c:pt idx="124">
                  <c:v>Aug</c:v>
                </c:pt>
                <c:pt idx="125">
                  <c:v>Aug</c:v>
                </c:pt>
                <c:pt idx="126">
                  <c:v>Nov</c:v>
                </c:pt>
                <c:pt idx="127">
                  <c:v>Jul</c:v>
                </c:pt>
                <c:pt idx="128">
                  <c:v>Aug</c:v>
                </c:pt>
                <c:pt idx="129">
                  <c:v>Sep</c:v>
                </c:pt>
                <c:pt idx="130">
                  <c:v>Oct</c:v>
                </c:pt>
                <c:pt idx="131">
                  <c:v>Sep</c:v>
                </c:pt>
                <c:pt idx="132">
                  <c:v>Dec</c:v>
                </c:pt>
                <c:pt idx="133">
                  <c:v>Jun</c:v>
                </c:pt>
                <c:pt idx="134">
                  <c:v>Jul</c:v>
                </c:pt>
                <c:pt idx="135">
                  <c:v>Jun</c:v>
                </c:pt>
                <c:pt idx="136">
                  <c:v>Dec</c:v>
                </c:pt>
                <c:pt idx="137">
                  <c:v>Dec</c:v>
                </c:pt>
                <c:pt idx="138">
                  <c:v>Nov</c:v>
                </c:pt>
                <c:pt idx="139">
                  <c:v>Jun</c:v>
                </c:pt>
                <c:pt idx="140">
                  <c:v>Nov</c:v>
                </c:pt>
                <c:pt idx="141">
                  <c:v>Jul</c:v>
                </c:pt>
                <c:pt idx="142">
                  <c:v>Jul</c:v>
                </c:pt>
                <c:pt idx="143">
                  <c:v>Nov</c:v>
                </c:pt>
                <c:pt idx="144">
                  <c:v>Jun</c:v>
                </c:pt>
                <c:pt idx="145">
                  <c:v>Dec</c:v>
                </c:pt>
                <c:pt idx="146">
                  <c:v>Aug</c:v>
                </c:pt>
                <c:pt idx="147">
                  <c:v>Sep</c:v>
                </c:pt>
                <c:pt idx="148">
                  <c:v>Jun</c:v>
                </c:pt>
                <c:pt idx="149">
                  <c:v>Oct</c:v>
                </c:pt>
                <c:pt idx="150">
                  <c:v>Aug</c:v>
                </c:pt>
                <c:pt idx="151">
                  <c:v>Jun</c:v>
                </c:pt>
                <c:pt idx="152">
                  <c:v>Sep</c:v>
                </c:pt>
                <c:pt idx="153">
                  <c:v>Nov</c:v>
                </c:pt>
                <c:pt idx="154">
                  <c:v>Jul</c:v>
                </c:pt>
                <c:pt idx="155">
                  <c:v>Sep</c:v>
                </c:pt>
                <c:pt idx="156">
                  <c:v>Jul</c:v>
                </c:pt>
                <c:pt idx="157">
                  <c:v>Aug</c:v>
                </c:pt>
                <c:pt idx="158">
                  <c:v>Sep</c:v>
                </c:pt>
                <c:pt idx="159">
                  <c:v>Oct</c:v>
                </c:pt>
                <c:pt idx="160">
                  <c:v>Oct</c:v>
                </c:pt>
                <c:pt idx="161">
                  <c:v>Jun</c:v>
                </c:pt>
                <c:pt idx="162">
                  <c:v>Nov</c:v>
                </c:pt>
                <c:pt idx="163">
                  <c:v>Oct</c:v>
                </c:pt>
                <c:pt idx="164">
                  <c:v>Sep</c:v>
                </c:pt>
                <c:pt idx="165">
                  <c:v>Aug</c:v>
                </c:pt>
                <c:pt idx="166">
                  <c:v>Oct</c:v>
                </c:pt>
                <c:pt idx="167">
                  <c:v>Nov</c:v>
                </c:pt>
                <c:pt idx="168">
                  <c:v>Nov</c:v>
                </c:pt>
                <c:pt idx="169">
                  <c:v>Oct</c:v>
                </c:pt>
                <c:pt idx="170">
                  <c:v>Sep</c:v>
                </c:pt>
                <c:pt idx="171">
                  <c:v>Oct</c:v>
                </c:pt>
                <c:pt idx="172">
                  <c:v>Jun</c:v>
                </c:pt>
                <c:pt idx="173">
                  <c:v>Dec</c:v>
                </c:pt>
                <c:pt idx="174">
                  <c:v>Nov</c:v>
                </c:pt>
                <c:pt idx="175">
                  <c:v>Sep</c:v>
                </c:pt>
                <c:pt idx="176">
                  <c:v>Aug</c:v>
                </c:pt>
                <c:pt idx="177">
                  <c:v>Aug</c:v>
                </c:pt>
                <c:pt idx="178">
                  <c:v>Oct</c:v>
                </c:pt>
                <c:pt idx="179">
                  <c:v>Jun</c:v>
                </c:pt>
                <c:pt idx="180">
                  <c:v>Jul</c:v>
                </c:pt>
                <c:pt idx="181">
                  <c:v>Jun</c:v>
                </c:pt>
                <c:pt idx="182">
                  <c:v>Dec</c:v>
                </c:pt>
                <c:pt idx="183">
                  <c:v>Jul</c:v>
                </c:pt>
                <c:pt idx="184">
                  <c:v>Dec</c:v>
                </c:pt>
                <c:pt idx="185">
                  <c:v>Jul</c:v>
                </c:pt>
                <c:pt idx="186">
                  <c:v>Jul</c:v>
                </c:pt>
                <c:pt idx="187">
                  <c:v>Oct</c:v>
                </c:pt>
                <c:pt idx="188">
                  <c:v>Aug</c:v>
                </c:pt>
                <c:pt idx="189">
                  <c:v>Nov</c:v>
                </c:pt>
                <c:pt idx="190">
                  <c:v>Dec</c:v>
                </c:pt>
                <c:pt idx="191">
                  <c:v>Jun</c:v>
                </c:pt>
                <c:pt idx="192">
                  <c:v>Oct</c:v>
                </c:pt>
                <c:pt idx="193">
                  <c:v>Jun</c:v>
                </c:pt>
                <c:pt idx="194">
                  <c:v>Dec</c:v>
                </c:pt>
                <c:pt idx="195">
                  <c:v>Sep</c:v>
                </c:pt>
                <c:pt idx="196">
                  <c:v>Dec</c:v>
                </c:pt>
                <c:pt idx="197">
                  <c:v>Oct</c:v>
                </c:pt>
                <c:pt idx="198">
                  <c:v>Dec</c:v>
                </c:pt>
                <c:pt idx="199">
                  <c:v>Aug</c:v>
                </c:pt>
                <c:pt idx="200">
                  <c:v>Jun</c:v>
                </c:pt>
                <c:pt idx="201">
                  <c:v>Nov</c:v>
                </c:pt>
                <c:pt idx="202">
                  <c:v>Aug</c:v>
                </c:pt>
                <c:pt idx="203">
                  <c:v>Jul</c:v>
                </c:pt>
                <c:pt idx="204">
                  <c:v>Sep</c:v>
                </c:pt>
                <c:pt idx="205">
                  <c:v>Nov</c:v>
                </c:pt>
                <c:pt idx="206">
                  <c:v>Jun</c:v>
                </c:pt>
                <c:pt idx="207">
                  <c:v>Oct</c:v>
                </c:pt>
                <c:pt idx="208">
                  <c:v>Jul</c:v>
                </c:pt>
                <c:pt idx="209">
                  <c:v>Dec</c:v>
                </c:pt>
                <c:pt idx="210">
                  <c:v>Dec</c:v>
                </c:pt>
                <c:pt idx="211">
                  <c:v>Nov</c:v>
                </c:pt>
                <c:pt idx="212">
                  <c:v>Aug</c:v>
                </c:pt>
                <c:pt idx="213">
                  <c:v>Aug</c:v>
                </c:pt>
                <c:pt idx="214">
                  <c:v>Oct</c:v>
                </c:pt>
                <c:pt idx="215">
                  <c:v>Sep</c:v>
                </c:pt>
                <c:pt idx="216">
                  <c:v>Dec</c:v>
                </c:pt>
                <c:pt idx="217">
                  <c:v>Nov</c:v>
                </c:pt>
                <c:pt idx="218">
                  <c:v>Sep</c:v>
                </c:pt>
                <c:pt idx="219">
                  <c:v>Sep</c:v>
                </c:pt>
                <c:pt idx="220">
                  <c:v>Jul</c:v>
                </c:pt>
                <c:pt idx="221">
                  <c:v>Dec</c:v>
                </c:pt>
                <c:pt idx="222">
                  <c:v>Dec</c:v>
                </c:pt>
                <c:pt idx="223">
                  <c:v>Jun</c:v>
                </c:pt>
                <c:pt idx="224">
                  <c:v>Aug</c:v>
                </c:pt>
                <c:pt idx="225">
                  <c:v>Jul</c:v>
                </c:pt>
                <c:pt idx="226">
                  <c:v>Aug</c:v>
                </c:pt>
                <c:pt idx="227">
                  <c:v>Aug</c:v>
                </c:pt>
                <c:pt idx="228">
                  <c:v>Oct</c:v>
                </c:pt>
                <c:pt idx="229">
                  <c:v>Jul</c:v>
                </c:pt>
                <c:pt idx="230">
                  <c:v>Oct</c:v>
                </c:pt>
                <c:pt idx="231">
                  <c:v>Sep</c:v>
                </c:pt>
                <c:pt idx="232">
                  <c:v>Dec</c:v>
                </c:pt>
                <c:pt idx="233">
                  <c:v>Jul</c:v>
                </c:pt>
                <c:pt idx="234">
                  <c:v>Jul</c:v>
                </c:pt>
                <c:pt idx="235">
                  <c:v>Oct</c:v>
                </c:pt>
                <c:pt idx="236">
                  <c:v>Nov</c:v>
                </c:pt>
                <c:pt idx="237">
                  <c:v>Jun</c:v>
                </c:pt>
                <c:pt idx="238">
                  <c:v>Sep</c:v>
                </c:pt>
                <c:pt idx="239">
                  <c:v>Oct</c:v>
                </c:pt>
                <c:pt idx="240">
                  <c:v>Oct</c:v>
                </c:pt>
                <c:pt idx="241">
                  <c:v>Oct</c:v>
                </c:pt>
                <c:pt idx="242">
                  <c:v>Oct</c:v>
                </c:pt>
                <c:pt idx="243">
                  <c:v>Oct</c:v>
                </c:pt>
                <c:pt idx="244">
                  <c:v>Jun</c:v>
                </c:pt>
                <c:pt idx="245">
                  <c:v>Jul</c:v>
                </c:pt>
                <c:pt idx="246">
                  <c:v>Jul</c:v>
                </c:pt>
                <c:pt idx="247">
                  <c:v>Aug</c:v>
                </c:pt>
                <c:pt idx="248">
                  <c:v>Nov</c:v>
                </c:pt>
                <c:pt idx="249">
                  <c:v>Dec</c:v>
                </c:pt>
                <c:pt idx="250">
                  <c:v>Jul</c:v>
                </c:pt>
                <c:pt idx="251">
                  <c:v>Sep</c:v>
                </c:pt>
                <c:pt idx="252">
                  <c:v>Dec</c:v>
                </c:pt>
                <c:pt idx="253">
                  <c:v>Aug</c:v>
                </c:pt>
                <c:pt idx="254">
                  <c:v>Oct</c:v>
                </c:pt>
                <c:pt idx="255">
                  <c:v>Dec</c:v>
                </c:pt>
                <c:pt idx="256">
                  <c:v>Sep</c:v>
                </c:pt>
                <c:pt idx="257">
                  <c:v>Nov</c:v>
                </c:pt>
                <c:pt idx="258">
                  <c:v>Nov</c:v>
                </c:pt>
                <c:pt idx="259">
                  <c:v>Sep</c:v>
                </c:pt>
                <c:pt idx="260">
                  <c:v>Jul</c:v>
                </c:pt>
                <c:pt idx="261">
                  <c:v>Aug</c:v>
                </c:pt>
                <c:pt idx="262">
                  <c:v>Jun</c:v>
                </c:pt>
                <c:pt idx="263">
                  <c:v>Dec</c:v>
                </c:pt>
                <c:pt idx="264">
                  <c:v>Sep</c:v>
                </c:pt>
                <c:pt idx="265">
                  <c:v>Nov</c:v>
                </c:pt>
                <c:pt idx="266">
                  <c:v>Oct</c:v>
                </c:pt>
                <c:pt idx="267">
                  <c:v>Jul</c:v>
                </c:pt>
                <c:pt idx="268">
                  <c:v>Oct</c:v>
                </c:pt>
                <c:pt idx="269">
                  <c:v>Jul</c:v>
                </c:pt>
                <c:pt idx="270">
                  <c:v>Jul</c:v>
                </c:pt>
                <c:pt idx="271">
                  <c:v>Jul</c:v>
                </c:pt>
                <c:pt idx="272">
                  <c:v>Jul</c:v>
                </c:pt>
                <c:pt idx="273">
                  <c:v>Aug</c:v>
                </c:pt>
                <c:pt idx="274">
                  <c:v>Nov</c:v>
                </c:pt>
                <c:pt idx="275">
                  <c:v>Dec</c:v>
                </c:pt>
                <c:pt idx="276">
                  <c:v>Dec</c:v>
                </c:pt>
                <c:pt idx="277">
                  <c:v>Nov</c:v>
                </c:pt>
                <c:pt idx="278">
                  <c:v>Dec</c:v>
                </c:pt>
                <c:pt idx="279">
                  <c:v>Jul</c:v>
                </c:pt>
                <c:pt idx="280">
                  <c:v>Sep</c:v>
                </c:pt>
                <c:pt idx="281">
                  <c:v>Nov</c:v>
                </c:pt>
                <c:pt idx="282">
                  <c:v>Jul</c:v>
                </c:pt>
                <c:pt idx="283">
                  <c:v>Oct</c:v>
                </c:pt>
                <c:pt idx="284">
                  <c:v>Sep</c:v>
                </c:pt>
                <c:pt idx="285">
                  <c:v>Sep</c:v>
                </c:pt>
                <c:pt idx="286">
                  <c:v>Aug</c:v>
                </c:pt>
                <c:pt idx="287">
                  <c:v>Oct</c:v>
                </c:pt>
                <c:pt idx="288">
                  <c:v>Dec</c:v>
                </c:pt>
                <c:pt idx="289">
                  <c:v>Dec</c:v>
                </c:pt>
                <c:pt idx="290">
                  <c:v>Sep</c:v>
                </c:pt>
                <c:pt idx="291">
                  <c:v>Sep</c:v>
                </c:pt>
                <c:pt idx="292">
                  <c:v>Nov</c:v>
                </c:pt>
                <c:pt idx="293">
                  <c:v>Sep</c:v>
                </c:pt>
                <c:pt idx="294">
                  <c:v>Sep</c:v>
                </c:pt>
                <c:pt idx="295">
                  <c:v>Sep</c:v>
                </c:pt>
                <c:pt idx="296">
                  <c:v>Sep</c:v>
                </c:pt>
                <c:pt idx="297">
                  <c:v>Oct</c:v>
                </c:pt>
                <c:pt idx="298">
                  <c:v>Dec</c:v>
                </c:pt>
                <c:pt idx="299">
                  <c:v>Oct</c:v>
                </c:pt>
                <c:pt idx="300">
                  <c:v>Oct</c:v>
                </c:pt>
                <c:pt idx="301">
                  <c:v>Sep</c:v>
                </c:pt>
                <c:pt idx="302">
                  <c:v>Jul</c:v>
                </c:pt>
                <c:pt idx="303">
                  <c:v>Jul</c:v>
                </c:pt>
                <c:pt idx="304">
                  <c:v>Nov</c:v>
                </c:pt>
                <c:pt idx="305">
                  <c:v>Sep</c:v>
                </c:pt>
                <c:pt idx="306">
                  <c:v>Sep</c:v>
                </c:pt>
                <c:pt idx="307">
                  <c:v>Dec</c:v>
                </c:pt>
                <c:pt idx="308">
                  <c:v>Sep</c:v>
                </c:pt>
                <c:pt idx="309">
                  <c:v>Nov</c:v>
                </c:pt>
                <c:pt idx="310">
                  <c:v>Aug</c:v>
                </c:pt>
                <c:pt idx="311">
                  <c:v>Sep</c:v>
                </c:pt>
                <c:pt idx="312">
                  <c:v>Oct</c:v>
                </c:pt>
                <c:pt idx="313">
                  <c:v>Sep</c:v>
                </c:pt>
                <c:pt idx="314">
                  <c:v>Jul</c:v>
                </c:pt>
                <c:pt idx="315">
                  <c:v>Jun</c:v>
                </c:pt>
                <c:pt idx="316">
                  <c:v>Jul</c:v>
                </c:pt>
                <c:pt idx="317">
                  <c:v>Sep</c:v>
                </c:pt>
                <c:pt idx="318">
                  <c:v>Sep</c:v>
                </c:pt>
                <c:pt idx="319">
                  <c:v>Aug</c:v>
                </c:pt>
                <c:pt idx="320">
                  <c:v>Dec</c:v>
                </c:pt>
                <c:pt idx="321">
                  <c:v>Sep</c:v>
                </c:pt>
                <c:pt idx="322">
                  <c:v>Jun</c:v>
                </c:pt>
                <c:pt idx="323">
                  <c:v>Aug</c:v>
                </c:pt>
                <c:pt idx="324">
                  <c:v>Oct</c:v>
                </c:pt>
                <c:pt idx="325">
                  <c:v>Jun</c:v>
                </c:pt>
                <c:pt idx="326">
                  <c:v>Dec</c:v>
                </c:pt>
                <c:pt idx="327">
                  <c:v>Aug</c:v>
                </c:pt>
                <c:pt idx="328">
                  <c:v>Dec</c:v>
                </c:pt>
                <c:pt idx="329">
                  <c:v>Oct</c:v>
                </c:pt>
                <c:pt idx="330">
                  <c:v>Aug</c:v>
                </c:pt>
                <c:pt idx="331">
                  <c:v>Jun</c:v>
                </c:pt>
                <c:pt idx="332">
                  <c:v>Aug</c:v>
                </c:pt>
                <c:pt idx="333">
                  <c:v>Jul</c:v>
                </c:pt>
                <c:pt idx="334">
                  <c:v>Nov</c:v>
                </c:pt>
                <c:pt idx="335">
                  <c:v>Oct</c:v>
                </c:pt>
                <c:pt idx="336">
                  <c:v>Jul</c:v>
                </c:pt>
                <c:pt idx="337">
                  <c:v>Nov</c:v>
                </c:pt>
                <c:pt idx="338">
                  <c:v>Jun</c:v>
                </c:pt>
                <c:pt idx="339">
                  <c:v>Jul</c:v>
                </c:pt>
                <c:pt idx="340">
                  <c:v>Jul</c:v>
                </c:pt>
                <c:pt idx="341">
                  <c:v>Nov</c:v>
                </c:pt>
                <c:pt idx="342">
                  <c:v>Dec</c:v>
                </c:pt>
                <c:pt idx="343">
                  <c:v>Nov</c:v>
                </c:pt>
                <c:pt idx="344">
                  <c:v>Jul</c:v>
                </c:pt>
                <c:pt idx="345">
                  <c:v>Jul</c:v>
                </c:pt>
                <c:pt idx="346">
                  <c:v>Sep</c:v>
                </c:pt>
                <c:pt idx="347">
                  <c:v>Dec</c:v>
                </c:pt>
                <c:pt idx="348">
                  <c:v>Jul</c:v>
                </c:pt>
                <c:pt idx="349">
                  <c:v>Aug</c:v>
                </c:pt>
                <c:pt idx="350">
                  <c:v>Dec</c:v>
                </c:pt>
                <c:pt idx="351">
                  <c:v>Sep</c:v>
                </c:pt>
                <c:pt idx="352">
                  <c:v>Dec</c:v>
                </c:pt>
                <c:pt idx="353">
                  <c:v>Sep</c:v>
                </c:pt>
                <c:pt idx="354">
                  <c:v>Dec</c:v>
                </c:pt>
                <c:pt idx="355">
                  <c:v>Dec</c:v>
                </c:pt>
                <c:pt idx="356">
                  <c:v>Nov</c:v>
                </c:pt>
                <c:pt idx="357">
                  <c:v>Sep</c:v>
                </c:pt>
                <c:pt idx="358">
                  <c:v>Nov</c:v>
                </c:pt>
                <c:pt idx="359">
                  <c:v>Nov</c:v>
                </c:pt>
                <c:pt idx="360">
                  <c:v>Dec</c:v>
                </c:pt>
                <c:pt idx="361">
                  <c:v>Jul</c:v>
                </c:pt>
                <c:pt idx="362">
                  <c:v>Jun</c:v>
                </c:pt>
                <c:pt idx="363">
                  <c:v>Nov</c:v>
                </c:pt>
                <c:pt idx="364">
                  <c:v>Dec</c:v>
                </c:pt>
                <c:pt idx="365">
                  <c:v>Jul</c:v>
                </c:pt>
                <c:pt idx="366">
                  <c:v>Dec</c:v>
                </c:pt>
                <c:pt idx="367">
                  <c:v>Jul</c:v>
                </c:pt>
                <c:pt idx="368">
                  <c:v>Oct</c:v>
                </c:pt>
                <c:pt idx="369">
                  <c:v>Sep</c:v>
                </c:pt>
                <c:pt idx="370">
                  <c:v>Jun</c:v>
                </c:pt>
                <c:pt idx="371">
                  <c:v>Nov</c:v>
                </c:pt>
                <c:pt idx="372">
                  <c:v>Jul</c:v>
                </c:pt>
                <c:pt idx="373">
                  <c:v>Oct</c:v>
                </c:pt>
                <c:pt idx="374">
                  <c:v>Oct</c:v>
                </c:pt>
                <c:pt idx="375">
                  <c:v>Dec</c:v>
                </c:pt>
                <c:pt idx="376">
                  <c:v>Sep</c:v>
                </c:pt>
                <c:pt idx="377">
                  <c:v>Oct</c:v>
                </c:pt>
                <c:pt idx="378">
                  <c:v>Jun</c:v>
                </c:pt>
                <c:pt idx="379">
                  <c:v>Dec</c:v>
                </c:pt>
                <c:pt idx="380">
                  <c:v>Dec</c:v>
                </c:pt>
                <c:pt idx="381">
                  <c:v>Oct</c:v>
                </c:pt>
                <c:pt idx="382">
                  <c:v>Dec</c:v>
                </c:pt>
                <c:pt idx="383">
                  <c:v>Jul</c:v>
                </c:pt>
                <c:pt idx="384">
                  <c:v>Jun</c:v>
                </c:pt>
                <c:pt idx="385">
                  <c:v>Jul</c:v>
                </c:pt>
                <c:pt idx="386">
                  <c:v>Nov</c:v>
                </c:pt>
                <c:pt idx="387">
                  <c:v>Jun</c:v>
                </c:pt>
                <c:pt idx="388">
                  <c:v>Dec</c:v>
                </c:pt>
                <c:pt idx="389">
                  <c:v>Aug</c:v>
                </c:pt>
                <c:pt idx="390">
                  <c:v>Jul</c:v>
                </c:pt>
                <c:pt idx="391">
                  <c:v>Sep</c:v>
                </c:pt>
                <c:pt idx="392">
                  <c:v>Aug</c:v>
                </c:pt>
                <c:pt idx="393">
                  <c:v>Sep</c:v>
                </c:pt>
                <c:pt idx="394">
                  <c:v>Dec</c:v>
                </c:pt>
                <c:pt idx="395">
                  <c:v>Jun</c:v>
                </c:pt>
                <c:pt idx="396">
                  <c:v>Jul</c:v>
                </c:pt>
                <c:pt idx="397">
                  <c:v>Oct</c:v>
                </c:pt>
                <c:pt idx="398">
                  <c:v>Jul</c:v>
                </c:pt>
                <c:pt idx="399">
                  <c:v>Dec</c:v>
                </c:pt>
                <c:pt idx="400">
                  <c:v>Jun</c:v>
                </c:pt>
                <c:pt idx="401">
                  <c:v>Dec</c:v>
                </c:pt>
                <c:pt idx="402">
                  <c:v>Aug</c:v>
                </c:pt>
                <c:pt idx="403">
                  <c:v>Jul</c:v>
                </c:pt>
                <c:pt idx="404">
                  <c:v>Aug</c:v>
                </c:pt>
                <c:pt idx="405">
                  <c:v>Dec</c:v>
                </c:pt>
                <c:pt idx="406">
                  <c:v>Aug</c:v>
                </c:pt>
                <c:pt idx="407">
                  <c:v>Sep</c:v>
                </c:pt>
                <c:pt idx="408">
                  <c:v>Dec</c:v>
                </c:pt>
                <c:pt idx="409">
                  <c:v>Nov</c:v>
                </c:pt>
                <c:pt idx="410">
                  <c:v>Jun</c:v>
                </c:pt>
                <c:pt idx="411">
                  <c:v>Dec</c:v>
                </c:pt>
                <c:pt idx="412">
                  <c:v>Nov</c:v>
                </c:pt>
                <c:pt idx="413">
                  <c:v>Jun</c:v>
                </c:pt>
                <c:pt idx="414">
                  <c:v>Jul</c:v>
                </c:pt>
                <c:pt idx="415">
                  <c:v>Nov</c:v>
                </c:pt>
                <c:pt idx="416">
                  <c:v>Jun</c:v>
                </c:pt>
                <c:pt idx="417">
                  <c:v>Sep</c:v>
                </c:pt>
                <c:pt idx="418">
                  <c:v>Oct</c:v>
                </c:pt>
                <c:pt idx="419">
                  <c:v>Aug</c:v>
                </c:pt>
                <c:pt idx="420">
                  <c:v>Jun</c:v>
                </c:pt>
                <c:pt idx="421">
                  <c:v>Oct</c:v>
                </c:pt>
                <c:pt idx="422">
                  <c:v>Jun</c:v>
                </c:pt>
                <c:pt idx="423">
                  <c:v>Sep</c:v>
                </c:pt>
                <c:pt idx="424">
                  <c:v>Oct</c:v>
                </c:pt>
                <c:pt idx="425">
                  <c:v>Jul</c:v>
                </c:pt>
                <c:pt idx="426">
                  <c:v>Nov</c:v>
                </c:pt>
                <c:pt idx="427">
                  <c:v>Oct</c:v>
                </c:pt>
                <c:pt idx="428">
                  <c:v>Aug</c:v>
                </c:pt>
                <c:pt idx="429">
                  <c:v>Dec</c:v>
                </c:pt>
                <c:pt idx="430">
                  <c:v>Sep</c:v>
                </c:pt>
                <c:pt idx="431">
                  <c:v>Jun</c:v>
                </c:pt>
                <c:pt idx="432">
                  <c:v>Dec</c:v>
                </c:pt>
                <c:pt idx="433">
                  <c:v>Jul</c:v>
                </c:pt>
                <c:pt idx="434">
                  <c:v>Aug</c:v>
                </c:pt>
                <c:pt idx="435">
                  <c:v>Jun</c:v>
                </c:pt>
                <c:pt idx="436">
                  <c:v>Jun</c:v>
                </c:pt>
                <c:pt idx="437">
                  <c:v>Aug</c:v>
                </c:pt>
                <c:pt idx="438">
                  <c:v>Nov</c:v>
                </c:pt>
                <c:pt idx="439">
                  <c:v>Oct</c:v>
                </c:pt>
                <c:pt idx="440">
                  <c:v>Oct</c:v>
                </c:pt>
                <c:pt idx="441">
                  <c:v>Nov</c:v>
                </c:pt>
                <c:pt idx="442">
                  <c:v>Aug</c:v>
                </c:pt>
                <c:pt idx="443">
                  <c:v>Dec</c:v>
                </c:pt>
                <c:pt idx="444">
                  <c:v>Sep</c:v>
                </c:pt>
                <c:pt idx="445">
                  <c:v>Nov</c:v>
                </c:pt>
                <c:pt idx="446">
                  <c:v>Jul</c:v>
                </c:pt>
                <c:pt idx="447">
                  <c:v>Nov</c:v>
                </c:pt>
                <c:pt idx="448">
                  <c:v>Dec</c:v>
                </c:pt>
                <c:pt idx="449">
                  <c:v>Aug</c:v>
                </c:pt>
                <c:pt idx="450">
                  <c:v>Aug</c:v>
                </c:pt>
                <c:pt idx="451">
                  <c:v>Dec</c:v>
                </c:pt>
                <c:pt idx="452">
                  <c:v>Jun</c:v>
                </c:pt>
                <c:pt idx="453">
                  <c:v>Aug</c:v>
                </c:pt>
                <c:pt idx="454">
                  <c:v>Sep</c:v>
                </c:pt>
                <c:pt idx="455">
                  <c:v>Aug</c:v>
                </c:pt>
                <c:pt idx="456">
                  <c:v>Oct</c:v>
                </c:pt>
                <c:pt idx="457">
                  <c:v>Dec</c:v>
                </c:pt>
                <c:pt idx="458">
                  <c:v>Sep</c:v>
                </c:pt>
                <c:pt idx="459">
                  <c:v>Aug</c:v>
                </c:pt>
                <c:pt idx="460">
                  <c:v>Aug</c:v>
                </c:pt>
                <c:pt idx="461">
                  <c:v>Sep</c:v>
                </c:pt>
                <c:pt idx="462">
                  <c:v>Sep</c:v>
                </c:pt>
                <c:pt idx="463">
                  <c:v>Jul</c:v>
                </c:pt>
                <c:pt idx="464">
                  <c:v>Nov</c:v>
                </c:pt>
                <c:pt idx="465">
                  <c:v>Dec</c:v>
                </c:pt>
                <c:pt idx="466">
                  <c:v>Jun</c:v>
                </c:pt>
                <c:pt idx="467">
                  <c:v>Nov</c:v>
                </c:pt>
                <c:pt idx="468">
                  <c:v>Sep</c:v>
                </c:pt>
                <c:pt idx="469">
                  <c:v>Aug</c:v>
                </c:pt>
                <c:pt idx="470">
                  <c:v>Dec</c:v>
                </c:pt>
                <c:pt idx="471">
                  <c:v>Sep</c:v>
                </c:pt>
                <c:pt idx="472">
                  <c:v>Oct</c:v>
                </c:pt>
                <c:pt idx="473">
                  <c:v>Aug</c:v>
                </c:pt>
                <c:pt idx="474">
                  <c:v>Nov</c:v>
                </c:pt>
                <c:pt idx="475">
                  <c:v>Jul</c:v>
                </c:pt>
                <c:pt idx="476">
                  <c:v>Nov</c:v>
                </c:pt>
                <c:pt idx="477">
                  <c:v>Dec</c:v>
                </c:pt>
                <c:pt idx="478">
                  <c:v>Sep</c:v>
                </c:pt>
                <c:pt idx="479">
                  <c:v>Aug</c:v>
                </c:pt>
                <c:pt idx="480">
                  <c:v>Sep</c:v>
                </c:pt>
                <c:pt idx="481">
                  <c:v>Aug</c:v>
                </c:pt>
                <c:pt idx="482">
                  <c:v>Dec</c:v>
                </c:pt>
                <c:pt idx="483">
                  <c:v>Jul</c:v>
                </c:pt>
                <c:pt idx="484">
                  <c:v>Oct</c:v>
                </c:pt>
                <c:pt idx="485">
                  <c:v>Oct</c:v>
                </c:pt>
                <c:pt idx="486">
                  <c:v>Jul</c:v>
                </c:pt>
                <c:pt idx="487">
                  <c:v>Jul</c:v>
                </c:pt>
                <c:pt idx="488">
                  <c:v>Sep</c:v>
                </c:pt>
                <c:pt idx="489">
                  <c:v>Sep</c:v>
                </c:pt>
                <c:pt idx="490">
                  <c:v>Aug</c:v>
                </c:pt>
                <c:pt idx="491">
                  <c:v>Oct</c:v>
                </c:pt>
                <c:pt idx="492">
                  <c:v>Jun</c:v>
                </c:pt>
                <c:pt idx="493">
                  <c:v>Jul</c:v>
                </c:pt>
                <c:pt idx="494">
                  <c:v>Oct</c:v>
                </c:pt>
                <c:pt idx="495">
                  <c:v>Jul</c:v>
                </c:pt>
                <c:pt idx="496">
                  <c:v>Aug</c:v>
                </c:pt>
                <c:pt idx="497">
                  <c:v>Oct</c:v>
                </c:pt>
                <c:pt idx="498">
                  <c:v>Oct</c:v>
                </c:pt>
                <c:pt idx="499">
                  <c:v>Oct</c:v>
                </c:pt>
                <c:pt idx="500">
                  <c:v>Jun</c:v>
                </c:pt>
                <c:pt idx="501">
                  <c:v>Aug</c:v>
                </c:pt>
                <c:pt idx="502">
                  <c:v>Aug</c:v>
                </c:pt>
                <c:pt idx="503">
                  <c:v>Sep</c:v>
                </c:pt>
                <c:pt idx="504">
                  <c:v>Jul</c:v>
                </c:pt>
                <c:pt idx="505">
                  <c:v>Sep</c:v>
                </c:pt>
                <c:pt idx="506">
                  <c:v>Aug</c:v>
                </c:pt>
                <c:pt idx="507">
                  <c:v>Nov</c:v>
                </c:pt>
                <c:pt idx="508">
                  <c:v>Nov</c:v>
                </c:pt>
                <c:pt idx="509">
                  <c:v>Dec</c:v>
                </c:pt>
                <c:pt idx="510">
                  <c:v>Sep</c:v>
                </c:pt>
                <c:pt idx="511">
                  <c:v>Jun</c:v>
                </c:pt>
                <c:pt idx="512">
                  <c:v>Aug</c:v>
                </c:pt>
                <c:pt idx="513">
                  <c:v>Nov</c:v>
                </c:pt>
                <c:pt idx="514">
                  <c:v>Jul</c:v>
                </c:pt>
                <c:pt idx="515">
                  <c:v>Dec</c:v>
                </c:pt>
                <c:pt idx="516">
                  <c:v>Sep</c:v>
                </c:pt>
                <c:pt idx="517">
                  <c:v>Jul</c:v>
                </c:pt>
                <c:pt idx="518">
                  <c:v>Sep</c:v>
                </c:pt>
                <c:pt idx="519">
                  <c:v>Jun</c:v>
                </c:pt>
                <c:pt idx="520">
                  <c:v>Dec</c:v>
                </c:pt>
                <c:pt idx="521">
                  <c:v>Oct</c:v>
                </c:pt>
                <c:pt idx="522">
                  <c:v>Nov</c:v>
                </c:pt>
                <c:pt idx="523">
                  <c:v>Aug</c:v>
                </c:pt>
                <c:pt idx="524">
                  <c:v>Oct</c:v>
                </c:pt>
                <c:pt idx="525">
                  <c:v>Aug</c:v>
                </c:pt>
                <c:pt idx="526">
                  <c:v>Sep</c:v>
                </c:pt>
                <c:pt idx="527">
                  <c:v>Dec</c:v>
                </c:pt>
                <c:pt idx="528">
                  <c:v>Jul</c:v>
                </c:pt>
                <c:pt idx="529">
                  <c:v>Dec</c:v>
                </c:pt>
                <c:pt idx="530">
                  <c:v>Oct</c:v>
                </c:pt>
                <c:pt idx="531">
                  <c:v>Nov</c:v>
                </c:pt>
                <c:pt idx="532">
                  <c:v>Nov</c:v>
                </c:pt>
                <c:pt idx="533">
                  <c:v>Dec</c:v>
                </c:pt>
                <c:pt idx="534">
                  <c:v>Aug</c:v>
                </c:pt>
                <c:pt idx="535">
                  <c:v>Oct</c:v>
                </c:pt>
                <c:pt idx="536">
                  <c:v>Sep</c:v>
                </c:pt>
                <c:pt idx="537">
                  <c:v>Aug</c:v>
                </c:pt>
                <c:pt idx="538">
                  <c:v>Sep</c:v>
                </c:pt>
                <c:pt idx="539">
                  <c:v>Dec</c:v>
                </c:pt>
                <c:pt idx="540">
                  <c:v>Jul</c:v>
                </c:pt>
                <c:pt idx="541">
                  <c:v>Dec</c:v>
                </c:pt>
                <c:pt idx="542">
                  <c:v>Aug</c:v>
                </c:pt>
                <c:pt idx="543">
                  <c:v>Sep</c:v>
                </c:pt>
                <c:pt idx="544">
                  <c:v>Jun</c:v>
                </c:pt>
                <c:pt idx="545">
                  <c:v>Jul</c:v>
                </c:pt>
                <c:pt idx="546">
                  <c:v>Jul</c:v>
                </c:pt>
                <c:pt idx="547">
                  <c:v>Oct</c:v>
                </c:pt>
                <c:pt idx="548">
                  <c:v>Oct</c:v>
                </c:pt>
                <c:pt idx="549">
                  <c:v>Jun</c:v>
                </c:pt>
                <c:pt idx="550">
                  <c:v>Sep</c:v>
                </c:pt>
                <c:pt idx="551">
                  <c:v>Oct</c:v>
                </c:pt>
                <c:pt idx="552">
                  <c:v>Dec</c:v>
                </c:pt>
                <c:pt idx="553">
                  <c:v>Nov</c:v>
                </c:pt>
                <c:pt idx="554">
                  <c:v>Aug</c:v>
                </c:pt>
                <c:pt idx="555">
                  <c:v>Dec</c:v>
                </c:pt>
                <c:pt idx="556">
                  <c:v>Dec</c:v>
                </c:pt>
                <c:pt idx="557">
                  <c:v>Oct</c:v>
                </c:pt>
                <c:pt idx="558">
                  <c:v>Jun</c:v>
                </c:pt>
                <c:pt idx="559">
                  <c:v>Jul</c:v>
                </c:pt>
                <c:pt idx="560">
                  <c:v>Jul</c:v>
                </c:pt>
                <c:pt idx="561">
                  <c:v>Oct</c:v>
                </c:pt>
                <c:pt idx="562">
                  <c:v>Jul</c:v>
                </c:pt>
                <c:pt idx="563">
                  <c:v>Aug</c:v>
                </c:pt>
                <c:pt idx="564">
                  <c:v>Nov</c:v>
                </c:pt>
                <c:pt idx="565">
                  <c:v>Jul</c:v>
                </c:pt>
                <c:pt idx="566">
                  <c:v>Jun</c:v>
                </c:pt>
                <c:pt idx="567">
                  <c:v>Dec</c:v>
                </c:pt>
                <c:pt idx="568">
                  <c:v>Jun</c:v>
                </c:pt>
                <c:pt idx="569">
                  <c:v>Nov</c:v>
                </c:pt>
                <c:pt idx="570">
                  <c:v>Oct</c:v>
                </c:pt>
                <c:pt idx="571">
                  <c:v>Nov</c:v>
                </c:pt>
                <c:pt idx="572">
                  <c:v>Jul</c:v>
                </c:pt>
                <c:pt idx="573">
                  <c:v>Aug</c:v>
                </c:pt>
                <c:pt idx="574">
                  <c:v>Oct</c:v>
                </c:pt>
                <c:pt idx="575">
                  <c:v>Aug</c:v>
                </c:pt>
                <c:pt idx="576">
                  <c:v>Jun</c:v>
                </c:pt>
                <c:pt idx="577">
                  <c:v>Sep</c:v>
                </c:pt>
                <c:pt idx="578">
                  <c:v>Jun</c:v>
                </c:pt>
                <c:pt idx="579">
                  <c:v>Jun</c:v>
                </c:pt>
                <c:pt idx="580">
                  <c:v>Dec</c:v>
                </c:pt>
                <c:pt idx="581">
                  <c:v>Jun</c:v>
                </c:pt>
                <c:pt idx="582">
                  <c:v>Aug</c:v>
                </c:pt>
                <c:pt idx="583">
                  <c:v>Jul</c:v>
                </c:pt>
                <c:pt idx="584">
                  <c:v>Aug</c:v>
                </c:pt>
                <c:pt idx="585">
                  <c:v>Oct</c:v>
                </c:pt>
                <c:pt idx="586">
                  <c:v>Sep</c:v>
                </c:pt>
                <c:pt idx="587">
                  <c:v>Aug</c:v>
                </c:pt>
                <c:pt idx="588">
                  <c:v>Oct</c:v>
                </c:pt>
                <c:pt idx="589">
                  <c:v>Jul</c:v>
                </c:pt>
                <c:pt idx="590">
                  <c:v>Sep</c:v>
                </c:pt>
                <c:pt idx="591">
                  <c:v>Aug</c:v>
                </c:pt>
                <c:pt idx="592">
                  <c:v>Nov</c:v>
                </c:pt>
                <c:pt idx="593">
                  <c:v>Sep</c:v>
                </c:pt>
                <c:pt idx="594">
                  <c:v>Jul</c:v>
                </c:pt>
                <c:pt idx="595">
                  <c:v>Jul</c:v>
                </c:pt>
                <c:pt idx="596">
                  <c:v>Jun</c:v>
                </c:pt>
                <c:pt idx="597">
                  <c:v>Jun</c:v>
                </c:pt>
                <c:pt idx="598">
                  <c:v>Dec</c:v>
                </c:pt>
                <c:pt idx="599">
                  <c:v>Oct</c:v>
                </c:pt>
                <c:pt idx="600">
                  <c:v>Dec</c:v>
                </c:pt>
                <c:pt idx="601">
                  <c:v>Sep</c:v>
                </c:pt>
                <c:pt idx="602">
                  <c:v>Dec</c:v>
                </c:pt>
                <c:pt idx="603">
                  <c:v>Aug</c:v>
                </c:pt>
                <c:pt idx="604">
                  <c:v>Aug</c:v>
                </c:pt>
                <c:pt idx="605">
                  <c:v>Jul</c:v>
                </c:pt>
                <c:pt idx="606">
                  <c:v>Sep</c:v>
                </c:pt>
                <c:pt idx="607">
                  <c:v>Aug</c:v>
                </c:pt>
                <c:pt idx="608">
                  <c:v>Aug</c:v>
                </c:pt>
                <c:pt idx="609">
                  <c:v>Sep</c:v>
                </c:pt>
                <c:pt idx="610">
                  <c:v>Jul</c:v>
                </c:pt>
                <c:pt idx="611">
                  <c:v>Dec</c:v>
                </c:pt>
                <c:pt idx="612">
                  <c:v>Oct</c:v>
                </c:pt>
                <c:pt idx="613">
                  <c:v>Aug</c:v>
                </c:pt>
                <c:pt idx="614">
                  <c:v>Aug</c:v>
                </c:pt>
                <c:pt idx="615">
                  <c:v>Jun</c:v>
                </c:pt>
                <c:pt idx="616">
                  <c:v>Oct</c:v>
                </c:pt>
                <c:pt idx="617">
                  <c:v>Sep</c:v>
                </c:pt>
                <c:pt idx="618">
                  <c:v>Dec</c:v>
                </c:pt>
                <c:pt idx="619">
                  <c:v>Sep</c:v>
                </c:pt>
                <c:pt idx="620">
                  <c:v>Jul</c:v>
                </c:pt>
                <c:pt idx="621">
                  <c:v>Oct</c:v>
                </c:pt>
                <c:pt idx="622">
                  <c:v>Dec</c:v>
                </c:pt>
                <c:pt idx="623">
                  <c:v>Nov</c:v>
                </c:pt>
                <c:pt idx="624">
                  <c:v>Jun</c:v>
                </c:pt>
                <c:pt idx="625">
                  <c:v>Oct</c:v>
                </c:pt>
                <c:pt idx="626">
                  <c:v>Aug</c:v>
                </c:pt>
                <c:pt idx="627">
                  <c:v>Sep</c:v>
                </c:pt>
                <c:pt idx="628">
                  <c:v>Jun</c:v>
                </c:pt>
                <c:pt idx="629">
                  <c:v>Dec</c:v>
                </c:pt>
                <c:pt idx="630">
                  <c:v>Jun</c:v>
                </c:pt>
                <c:pt idx="631">
                  <c:v>Oct</c:v>
                </c:pt>
                <c:pt idx="632">
                  <c:v>Jul</c:v>
                </c:pt>
                <c:pt idx="633">
                  <c:v>Oct</c:v>
                </c:pt>
                <c:pt idx="634">
                  <c:v>Jun</c:v>
                </c:pt>
                <c:pt idx="635">
                  <c:v>Jul</c:v>
                </c:pt>
                <c:pt idx="636">
                  <c:v>Jul</c:v>
                </c:pt>
                <c:pt idx="637">
                  <c:v>Oct</c:v>
                </c:pt>
                <c:pt idx="638">
                  <c:v>Sep</c:v>
                </c:pt>
                <c:pt idx="639">
                  <c:v>Sep</c:v>
                </c:pt>
                <c:pt idx="640">
                  <c:v>Jul</c:v>
                </c:pt>
                <c:pt idx="641">
                  <c:v>Dec</c:v>
                </c:pt>
                <c:pt idx="642">
                  <c:v>Jul</c:v>
                </c:pt>
                <c:pt idx="643">
                  <c:v>Dec</c:v>
                </c:pt>
                <c:pt idx="644">
                  <c:v>Sep</c:v>
                </c:pt>
                <c:pt idx="645">
                  <c:v>Jul</c:v>
                </c:pt>
                <c:pt idx="646">
                  <c:v>Nov</c:v>
                </c:pt>
                <c:pt idx="647">
                  <c:v>Jun</c:v>
                </c:pt>
                <c:pt idx="648">
                  <c:v>Dec</c:v>
                </c:pt>
                <c:pt idx="649">
                  <c:v>Jun</c:v>
                </c:pt>
                <c:pt idx="650">
                  <c:v>Oct</c:v>
                </c:pt>
                <c:pt idx="651">
                  <c:v>Nov</c:v>
                </c:pt>
                <c:pt idx="652">
                  <c:v>Sep</c:v>
                </c:pt>
                <c:pt idx="653">
                  <c:v>Nov</c:v>
                </c:pt>
                <c:pt idx="654">
                  <c:v>Oct</c:v>
                </c:pt>
                <c:pt idx="655">
                  <c:v>Jun</c:v>
                </c:pt>
                <c:pt idx="656">
                  <c:v>Aug</c:v>
                </c:pt>
                <c:pt idx="657">
                  <c:v>Sep</c:v>
                </c:pt>
                <c:pt idx="658">
                  <c:v>Nov</c:v>
                </c:pt>
                <c:pt idx="659">
                  <c:v>Aug</c:v>
                </c:pt>
                <c:pt idx="660">
                  <c:v>Aug</c:v>
                </c:pt>
                <c:pt idx="661">
                  <c:v>Jul</c:v>
                </c:pt>
                <c:pt idx="662">
                  <c:v>Nov</c:v>
                </c:pt>
                <c:pt idx="663">
                  <c:v>Nov</c:v>
                </c:pt>
                <c:pt idx="664">
                  <c:v>Jul</c:v>
                </c:pt>
                <c:pt idx="665">
                  <c:v>Oct</c:v>
                </c:pt>
                <c:pt idx="666">
                  <c:v>Nov</c:v>
                </c:pt>
                <c:pt idx="667">
                  <c:v>Jun</c:v>
                </c:pt>
                <c:pt idx="668">
                  <c:v>Oct</c:v>
                </c:pt>
                <c:pt idx="669">
                  <c:v>Dec</c:v>
                </c:pt>
                <c:pt idx="670">
                  <c:v>Jul</c:v>
                </c:pt>
                <c:pt idx="671">
                  <c:v>Jul</c:v>
                </c:pt>
                <c:pt idx="672">
                  <c:v>Sep</c:v>
                </c:pt>
                <c:pt idx="673">
                  <c:v>Sep</c:v>
                </c:pt>
                <c:pt idx="674">
                  <c:v>Jul</c:v>
                </c:pt>
                <c:pt idx="675">
                  <c:v>Oct</c:v>
                </c:pt>
                <c:pt idx="676">
                  <c:v>Nov</c:v>
                </c:pt>
                <c:pt idx="677">
                  <c:v>Sep</c:v>
                </c:pt>
                <c:pt idx="678">
                  <c:v>Aug</c:v>
                </c:pt>
                <c:pt idx="679">
                  <c:v>Nov</c:v>
                </c:pt>
                <c:pt idx="680">
                  <c:v>Jul</c:v>
                </c:pt>
                <c:pt idx="681">
                  <c:v>Oct</c:v>
                </c:pt>
                <c:pt idx="682">
                  <c:v>Dec</c:v>
                </c:pt>
                <c:pt idx="683">
                  <c:v>Sep</c:v>
                </c:pt>
                <c:pt idx="684">
                  <c:v>Jul</c:v>
                </c:pt>
                <c:pt idx="685">
                  <c:v>Jul</c:v>
                </c:pt>
                <c:pt idx="686">
                  <c:v>Oct</c:v>
                </c:pt>
                <c:pt idx="687">
                  <c:v>Nov</c:v>
                </c:pt>
                <c:pt idx="688">
                  <c:v>Nov</c:v>
                </c:pt>
                <c:pt idx="689">
                  <c:v>Nov</c:v>
                </c:pt>
                <c:pt idx="690">
                  <c:v>Aug</c:v>
                </c:pt>
                <c:pt idx="691">
                  <c:v>Jun</c:v>
                </c:pt>
                <c:pt idx="692">
                  <c:v>Nov</c:v>
                </c:pt>
                <c:pt idx="693">
                  <c:v>Aug</c:v>
                </c:pt>
                <c:pt idx="694">
                  <c:v>Aug</c:v>
                </c:pt>
                <c:pt idx="695">
                  <c:v>Sep</c:v>
                </c:pt>
                <c:pt idx="696">
                  <c:v>Jul</c:v>
                </c:pt>
                <c:pt idx="697">
                  <c:v>Sep</c:v>
                </c:pt>
                <c:pt idx="698">
                  <c:v>Jun</c:v>
                </c:pt>
                <c:pt idx="699">
                  <c:v>Jul</c:v>
                </c:pt>
                <c:pt idx="700">
                  <c:v>Nov</c:v>
                </c:pt>
                <c:pt idx="701">
                  <c:v>Oct</c:v>
                </c:pt>
                <c:pt idx="702">
                  <c:v>Dec</c:v>
                </c:pt>
                <c:pt idx="703">
                  <c:v>Sep</c:v>
                </c:pt>
                <c:pt idx="704">
                  <c:v>Jul</c:v>
                </c:pt>
                <c:pt idx="705">
                  <c:v>Oct</c:v>
                </c:pt>
                <c:pt idx="706">
                  <c:v>Dec</c:v>
                </c:pt>
                <c:pt idx="707">
                  <c:v>Sep</c:v>
                </c:pt>
                <c:pt idx="708">
                  <c:v>Jul</c:v>
                </c:pt>
                <c:pt idx="709">
                  <c:v>Dec</c:v>
                </c:pt>
                <c:pt idx="710">
                  <c:v>Nov</c:v>
                </c:pt>
                <c:pt idx="711">
                  <c:v>Oct</c:v>
                </c:pt>
                <c:pt idx="712">
                  <c:v>Sep</c:v>
                </c:pt>
                <c:pt idx="713">
                  <c:v>Sep</c:v>
                </c:pt>
                <c:pt idx="714">
                  <c:v>Nov</c:v>
                </c:pt>
                <c:pt idx="715">
                  <c:v>Dec</c:v>
                </c:pt>
                <c:pt idx="716">
                  <c:v>Jul</c:v>
                </c:pt>
                <c:pt idx="717">
                  <c:v>Jul</c:v>
                </c:pt>
                <c:pt idx="718">
                  <c:v>Jun</c:v>
                </c:pt>
                <c:pt idx="719">
                  <c:v>Sep</c:v>
                </c:pt>
                <c:pt idx="720">
                  <c:v>Sep</c:v>
                </c:pt>
                <c:pt idx="721">
                  <c:v>Nov</c:v>
                </c:pt>
                <c:pt idx="722">
                  <c:v>Jul</c:v>
                </c:pt>
                <c:pt idx="723">
                  <c:v>Jul</c:v>
                </c:pt>
                <c:pt idx="724">
                  <c:v>Dec</c:v>
                </c:pt>
                <c:pt idx="725">
                  <c:v>Sep</c:v>
                </c:pt>
                <c:pt idx="726">
                  <c:v>Jul</c:v>
                </c:pt>
                <c:pt idx="727">
                  <c:v>Aug</c:v>
                </c:pt>
                <c:pt idx="728">
                  <c:v>Jun</c:v>
                </c:pt>
                <c:pt idx="729">
                  <c:v>Jul</c:v>
                </c:pt>
                <c:pt idx="730">
                  <c:v>Jul</c:v>
                </c:pt>
                <c:pt idx="731">
                  <c:v>Dec</c:v>
                </c:pt>
                <c:pt idx="732">
                  <c:v>Sep</c:v>
                </c:pt>
                <c:pt idx="733">
                  <c:v>Oct</c:v>
                </c:pt>
                <c:pt idx="734">
                  <c:v>Dec</c:v>
                </c:pt>
                <c:pt idx="735">
                  <c:v>Jul</c:v>
                </c:pt>
                <c:pt idx="736">
                  <c:v>Jun</c:v>
                </c:pt>
                <c:pt idx="737">
                  <c:v>Dec</c:v>
                </c:pt>
                <c:pt idx="738">
                  <c:v>Nov</c:v>
                </c:pt>
                <c:pt idx="739">
                  <c:v>Dec</c:v>
                </c:pt>
                <c:pt idx="740">
                  <c:v>Nov</c:v>
                </c:pt>
                <c:pt idx="741">
                  <c:v>Aug</c:v>
                </c:pt>
                <c:pt idx="742">
                  <c:v>Jul</c:v>
                </c:pt>
                <c:pt idx="743">
                  <c:v>Oct</c:v>
                </c:pt>
                <c:pt idx="744">
                  <c:v>Aug</c:v>
                </c:pt>
                <c:pt idx="745">
                  <c:v>Aug</c:v>
                </c:pt>
                <c:pt idx="746">
                  <c:v>Nov</c:v>
                </c:pt>
                <c:pt idx="747">
                  <c:v>Sep</c:v>
                </c:pt>
                <c:pt idx="748">
                  <c:v>Aug</c:v>
                </c:pt>
                <c:pt idx="749">
                  <c:v>Jul</c:v>
                </c:pt>
                <c:pt idx="750">
                  <c:v>Dec</c:v>
                </c:pt>
                <c:pt idx="751">
                  <c:v>Jul</c:v>
                </c:pt>
                <c:pt idx="752">
                  <c:v>Nov</c:v>
                </c:pt>
                <c:pt idx="753">
                  <c:v>Sep</c:v>
                </c:pt>
                <c:pt idx="754">
                  <c:v>Aug</c:v>
                </c:pt>
                <c:pt idx="755">
                  <c:v>Jul</c:v>
                </c:pt>
                <c:pt idx="756">
                  <c:v>Jul</c:v>
                </c:pt>
                <c:pt idx="757">
                  <c:v>Oct</c:v>
                </c:pt>
                <c:pt idx="758">
                  <c:v>Aug</c:v>
                </c:pt>
                <c:pt idx="759">
                  <c:v>Aug</c:v>
                </c:pt>
                <c:pt idx="760">
                  <c:v>Jul</c:v>
                </c:pt>
                <c:pt idx="761">
                  <c:v>Jul</c:v>
                </c:pt>
                <c:pt idx="762">
                  <c:v>Aug</c:v>
                </c:pt>
                <c:pt idx="763">
                  <c:v>Dec</c:v>
                </c:pt>
                <c:pt idx="764">
                  <c:v>Jul</c:v>
                </c:pt>
                <c:pt idx="765">
                  <c:v>Aug</c:v>
                </c:pt>
                <c:pt idx="766">
                  <c:v>Jun</c:v>
                </c:pt>
                <c:pt idx="767">
                  <c:v>Nov</c:v>
                </c:pt>
                <c:pt idx="768">
                  <c:v>Nov</c:v>
                </c:pt>
                <c:pt idx="769">
                  <c:v>Jun</c:v>
                </c:pt>
                <c:pt idx="770">
                  <c:v>Jul</c:v>
                </c:pt>
                <c:pt idx="771">
                  <c:v>Dec</c:v>
                </c:pt>
                <c:pt idx="772">
                  <c:v>Dec</c:v>
                </c:pt>
                <c:pt idx="773">
                  <c:v>Nov</c:v>
                </c:pt>
                <c:pt idx="774">
                  <c:v>Dec</c:v>
                </c:pt>
                <c:pt idx="775">
                  <c:v>Jun</c:v>
                </c:pt>
                <c:pt idx="776">
                  <c:v>Sep</c:v>
                </c:pt>
                <c:pt idx="777">
                  <c:v>Sep</c:v>
                </c:pt>
                <c:pt idx="778">
                  <c:v>Oct</c:v>
                </c:pt>
                <c:pt idx="779">
                  <c:v>Nov</c:v>
                </c:pt>
                <c:pt idx="780">
                  <c:v>Aug</c:v>
                </c:pt>
                <c:pt idx="781">
                  <c:v>Jul</c:v>
                </c:pt>
                <c:pt idx="782">
                  <c:v>Oct</c:v>
                </c:pt>
                <c:pt idx="783">
                  <c:v>Nov</c:v>
                </c:pt>
                <c:pt idx="784">
                  <c:v>Nov</c:v>
                </c:pt>
                <c:pt idx="785">
                  <c:v>Dec</c:v>
                </c:pt>
                <c:pt idx="786">
                  <c:v>Oct</c:v>
                </c:pt>
                <c:pt idx="787">
                  <c:v>Aug</c:v>
                </c:pt>
                <c:pt idx="788">
                  <c:v>Dec</c:v>
                </c:pt>
                <c:pt idx="789">
                  <c:v>Dec</c:v>
                </c:pt>
                <c:pt idx="790">
                  <c:v>Sep</c:v>
                </c:pt>
                <c:pt idx="791">
                  <c:v>Aug</c:v>
                </c:pt>
                <c:pt idx="792">
                  <c:v>Sep</c:v>
                </c:pt>
                <c:pt idx="793">
                  <c:v>Aug</c:v>
                </c:pt>
                <c:pt idx="794">
                  <c:v>Aug</c:v>
                </c:pt>
                <c:pt idx="795">
                  <c:v>Oct</c:v>
                </c:pt>
                <c:pt idx="796">
                  <c:v>Jul</c:v>
                </c:pt>
                <c:pt idx="797">
                  <c:v>Nov</c:v>
                </c:pt>
                <c:pt idx="798">
                  <c:v>Oct</c:v>
                </c:pt>
                <c:pt idx="799">
                  <c:v>Aug</c:v>
                </c:pt>
                <c:pt idx="800">
                  <c:v>Sep</c:v>
                </c:pt>
                <c:pt idx="801">
                  <c:v>Nov</c:v>
                </c:pt>
                <c:pt idx="802">
                  <c:v>Nov</c:v>
                </c:pt>
                <c:pt idx="803">
                  <c:v>Sep</c:v>
                </c:pt>
                <c:pt idx="804">
                  <c:v>Jul</c:v>
                </c:pt>
                <c:pt idx="805">
                  <c:v>Sep</c:v>
                </c:pt>
                <c:pt idx="806">
                  <c:v>Dec</c:v>
                </c:pt>
                <c:pt idx="807">
                  <c:v>Jun</c:v>
                </c:pt>
                <c:pt idx="808">
                  <c:v>Oct</c:v>
                </c:pt>
                <c:pt idx="809">
                  <c:v>Nov</c:v>
                </c:pt>
                <c:pt idx="810">
                  <c:v>Nov</c:v>
                </c:pt>
                <c:pt idx="811">
                  <c:v>Sep</c:v>
                </c:pt>
                <c:pt idx="812">
                  <c:v>Jun</c:v>
                </c:pt>
                <c:pt idx="813">
                  <c:v>Nov</c:v>
                </c:pt>
                <c:pt idx="814">
                  <c:v>Aug</c:v>
                </c:pt>
                <c:pt idx="815">
                  <c:v>Dec</c:v>
                </c:pt>
                <c:pt idx="816">
                  <c:v>Aug</c:v>
                </c:pt>
                <c:pt idx="817">
                  <c:v>Sep</c:v>
                </c:pt>
                <c:pt idx="818">
                  <c:v>Aug</c:v>
                </c:pt>
                <c:pt idx="819">
                  <c:v>Jul</c:v>
                </c:pt>
                <c:pt idx="820">
                  <c:v>Aug</c:v>
                </c:pt>
                <c:pt idx="821">
                  <c:v>Sep</c:v>
                </c:pt>
                <c:pt idx="822">
                  <c:v>Sep</c:v>
                </c:pt>
                <c:pt idx="823">
                  <c:v>Sep</c:v>
                </c:pt>
                <c:pt idx="824">
                  <c:v>Nov</c:v>
                </c:pt>
                <c:pt idx="825">
                  <c:v>Sep</c:v>
                </c:pt>
                <c:pt idx="826">
                  <c:v>Jul</c:v>
                </c:pt>
                <c:pt idx="827">
                  <c:v>Jul</c:v>
                </c:pt>
                <c:pt idx="828">
                  <c:v>Oct</c:v>
                </c:pt>
                <c:pt idx="829">
                  <c:v>Dec</c:v>
                </c:pt>
                <c:pt idx="830">
                  <c:v>Oct</c:v>
                </c:pt>
                <c:pt idx="831">
                  <c:v>Sep</c:v>
                </c:pt>
                <c:pt idx="832">
                  <c:v>Oct</c:v>
                </c:pt>
                <c:pt idx="833">
                  <c:v>Sep</c:v>
                </c:pt>
                <c:pt idx="834">
                  <c:v>Jul</c:v>
                </c:pt>
                <c:pt idx="835">
                  <c:v>Jul</c:v>
                </c:pt>
                <c:pt idx="836">
                  <c:v>Nov</c:v>
                </c:pt>
                <c:pt idx="837">
                  <c:v>Jul</c:v>
                </c:pt>
                <c:pt idx="838">
                  <c:v>Sep</c:v>
                </c:pt>
                <c:pt idx="839">
                  <c:v>Aug</c:v>
                </c:pt>
                <c:pt idx="840">
                  <c:v>Sep</c:v>
                </c:pt>
                <c:pt idx="841">
                  <c:v>Jul</c:v>
                </c:pt>
                <c:pt idx="842">
                  <c:v>Dec</c:v>
                </c:pt>
                <c:pt idx="843">
                  <c:v>Sep</c:v>
                </c:pt>
                <c:pt idx="844">
                  <c:v>Jul</c:v>
                </c:pt>
                <c:pt idx="845">
                  <c:v>Nov</c:v>
                </c:pt>
                <c:pt idx="846">
                  <c:v>Oct</c:v>
                </c:pt>
                <c:pt idx="847">
                  <c:v>Dec</c:v>
                </c:pt>
                <c:pt idx="848">
                  <c:v>Aug</c:v>
                </c:pt>
                <c:pt idx="849">
                  <c:v>Nov</c:v>
                </c:pt>
                <c:pt idx="850">
                  <c:v>Aug</c:v>
                </c:pt>
                <c:pt idx="851">
                  <c:v>Jun</c:v>
                </c:pt>
                <c:pt idx="852">
                  <c:v>Nov</c:v>
                </c:pt>
                <c:pt idx="853">
                  <c:v>Nov</c:v>
                </c:pt>
                <c:pt idx="854">
                  <c:v>Nov</c:v>
                </c:pt>
                <c:pt idx="855">
                  <c:v>Oct</c:v>
                </c:pt>
                <c:pt idx="856">
                  <c:v>Jul</c:v>
                </c:pt>
                <c:pt idx="857">
                  <c:v>Dec</c:v>
                </c:pt>
                <c:pt idx="858">
                  <c:v>Sep</c:v>
                </c:pt>
                <c:pt idx="859">
                  <c:v>Nov</c:v>
                </c:pt>
                <c:pt idx="860">
                  <c:v>Nov</c:v>
                </c:pt>
                <c:pt idx="861">
                  <c:v>Aug</c:v>
                </c:pt>
                <c:pt idx="862">
                  <c:v>Aug</c:v>
                </c:pt>
                <c:pt idx="863">
                  <c:v>Jul</c:v>
                </c:pt>
                <c:pt idx="864">
                  <c:v>Aug</c:v>
                </c:pt>
                <c:pt idx="865">
                  <c:v>Dec</c:v>
                </c:pt>
                <c:pt idx="866">
                  <c:v>Sep</c:v>
                </c:pt>
                <c:pt idx="867">
                  <c:v>Dec</c:v>
                </c:pt>
                <c:pt idx="868">
                  <c:v>Sep</c:v>
                </c:pt>
                <c:pt idx="869">
                  <c:v>Aug</c:v>
                </c:pt>
                <c:pt idx="870">
                  <c:v>Aug</c:v>
                </c:pt>
                <c:pt idx="871">
                  <c:v>Oct</c:v>
                </c:pt>
                <c:pt idx="872">
                  <c:v>Oct</c:v>
                </c:pt>
                <c:pt idx="873">
                  <c:v>Nov</c:v>
                </c:pt>
                <c:pt idx="874">
                  <c:v>Aug</c:v>
                </c:pt>
                <c:pt idx="875">
                  <c:v>Dec</c:v>
                </c:pt>
                <c:pt idx="876">
                  <c:v>Dec</c:v>
                </c:pt>
                <c:pt idx="877">
                  <c:v>Aug</c:v>
                </c:pt>
                <c:pt idx="878">
                  <c:v>Nov</c:v>
                </c:pt>
                <c:pt idx="879">
                  <c:v>Jun</c:v>
                </c:pt>
                <c:pt idx="880">
                  <c:v>Jul</c:v>
                </c:pt>
                <c:pt idx="881">
                  <c:v>Jul</c:v>
                </c:pt>
                <c:pt idx="882">
                  <c:v>Oct</c:v>
                </c:pt>
                <c:pt idx="883">
                  <c:v>Jul</c:v>
                </c:pt>
                <c:pt idx="884">
                  <c:v>Jun</c:v>
                </c:pt>
                <c:pt idx="885">
                  <c:v>Jul</c:v>
                </c:pt>
                <c:pt idx="886">
                  <c:v>Jul</c:v>
                </c:pt>
                <c:pt idx="887">
                  <c:v>Aug</c:v>
                </c:pt>
                <c:pt idx="888">
                  <c:v>Aug</c:v>
                </c:pt>
                <c:pt idx="889">
                  <c:v>Oct</c:v>
                </c:pt>
                <c:pt idx="890">
                  <c:v>Sep</c:v>
                </c:pt>
                <c:pt idx="891">
                  <c:v>Nov</c:v>
                </c:pt>
                <c:pt idx="892">
                  <c:v>Sep</c:v>
                </c:pt>
                <c:pt idx="893">
                  <c:v>Nov</c:v>
                </c:pt>
                <c:pt idx="894">
                  <c:v>Jun</c:v>
                </c:pt>
                <c:pt idx="895">
                  <c:v>Jul</c:v>
                </c:pt>
                <c:pt idx="896">
                  <c:v>Oct</c:v>
                </c:pt>
                <c:pt idx="897">
                  <c:v>Dec</c:v>
                </c:pt>
                <c:pt idx="898">
                  <c:v>Jun</c:v>
                </c:pt>
                <c:pt idx="899">
                  <c:v>Sep</c:v>
                </c:pt>
                <c:pt idx="900">
                  <c:v>Sep</c:v>
                </c:pt>
                <c:pt idx="901">
                  <c:v>Nov</c:v>
                </c:pt>
                <c:pt idx="902">
                  <c:v>Oct</c:v>
                </c:pt>
                <c:pt idx="903">
                  <c:v>Oct</c:v>
                </c:pt>
                <c:pt idx="904">
                  <c:v>Jun</c:v>
                </c:pt>
                <c:pt idx="905">
                  <c:v>Oct</c:v>
                </c:pt>
                <c:pt idx="906">
                  <c:v>Dec</c:v>
                </c:pt>
                <c:pt idx="907">
                  <c:v>Jul</c:v>
                </c:pt>
                <c:pt idx="908">
                  <c:v>Dec</c:v>
                </c:pt>
                <c:pt idx="909">
                  <c:v>Sep</c:v>
                </c:pt>
                <c:pt idx="910">
                  <c:v>Nov</c:v>
                </c:pt>
                <c:pt idx="911">
                  <c:v>Dec</c:v>
                </c:pt>
                <c:pt idx="912">
                  <c:v>Oct</c:v>
                </c:pt>
                <c:pt idx="913">
                  <c:v>Aug</c:v>
                </c:pt>
                <c:pt idx="914">
                  <c:v>Dec</c:v>
                </c:pt>
                <c:pt idx="915">
                  <c:v>Nov</c:v>
                </c:pt>
                <c:pt idx="916">
                  <c:v>Jun</c:v>
                </c:pt>
                <c:pt idx="917">
                  <c:v>Oct</c:v>
                </c:pt>
                <c:pt idx="918">
                  <c:v>Jul</c:v>
                </c:pt>
                <c:pt idx="919">
                  <c:v>Aug</c:v>
                </c:pt>
                <c:pt idx="920">
                  <c:v>Jul</c:v>
                </c:pt>
                <c:pt idx="921">
                  <c:v>Sep</c:v>
                </c:pt>
                <c:pt idx="922">
                  <c:v>Jun</c:v>
                </c:pt>
                <c:pt idx="923">
                  <c:v>Nov</c:v>
                </c:pt>
                <c:pt idx="924">
                  <c:v>Jul</c:v>
                </c:pt>
                <c:pt idx="925">
                  <c:v>Sep</c:v>
                </c:pt>
                <c:pt idx="926">
                  <c:v>Sep</c:v>
                </c:pt>
                <c:pt idx="927">
                  <c:v>Jun</c:v>
                </c:pt>
                <c:pt idx="928">
                  <c:v>Oct</c:v>
                </c:pt>
                <c:pt idx="929">
                  <c:v>Nov</c:v>
                </c:pt>
                <c:pt idx="930">
                  <c:v>Jul</c:v>
                </c:pt>
                <c:pt idx="931">
                  <c:v>Nov</c:v>
                </c:pt>
                <c:pt idx="932">
                  <c:v>Dec</c:v>
                </c:pt>
                <c:pt idx="933">
                  <c:v>Jun</c:v>
                </c:pt>
                <c:pt idx="934">
                  <c:v>Nov</c:v>
                </c:pt>
                <c:pt idx="935">
                  <c:v>Sep</c:v>
                </c:pt>
                <c:pt idx="936">
                  <c:v>Nov</c:v>
                </c:pt>
                <c:pt idx="937">
                  <c:v>Nov</c:v>
                </c:pt>
                <c:pt idx="938">
                  <c:v>Oct</c:v>
                </c:pt>
                <c:pt idx="939">
                  <c:v>Oct</c:v>
                </c:pt>
                <c:pt idx="940">
                  <c:v>Dec</c:v>
                </c:pt>
                <c:pt idx="941">
                  <c:v>Nov</c:v>
                </c:pt>
                <c:pt idx="942">
                  <c:v>Aug</c:v>
                </c:pt>
                <c:pt idx="943">
                  <c:v>Jul</c:v>
                </c:pt>
                <c:pt idx="944">
                  <c:v>Jul</c:v>
                </c:pt>
                <c:pt idx="945">
                  <c:v>Oct</c:v>
                </c:pt>
                <c:pt idx="946">
                  <c:v>Jul</c:v>
                </c:pt>
                <c:pt idx="947">
                  <c:v>Jun</c:v>
                </c:pt>
                <c:pt idx="948">
                  <c:v>Nov</c:v>
                </c:pt>
                <c:pt idx="949">
                  <c:v>Dec</c:v>
                </c:pt>
                <c:pt idx="950">
                  <c:v>Oct</c:v>
                </c:pt>
                <c:pt idx="951">
                  <c:v>Jul</c:v>
                </c:pt>
                <c:pt idx="952">
                  <c:v>Dec</c:v>
                </c:pt>
                <c:pt idx="953">
                  <c:v>Nov</c:v>
                </c:pt>
                <c:pt idx="954">
                  <c:v>Oct</c:v>
                </c:pt>
                <c:pt idx="955">
                  <c:v>Jul</c:v>
                </c:pt>
                <c:pt idx="956">
                  <c:v>Jun</c:v>
                </c:pt>
                <c:pt idx="957">
                  <c:v>Dec</c:v>
                </c:pt>
                <c:pt idx="958">
                  <c:v>Jun</c:v>
                </c:pt>
                <c:pt idx="959">
                  <c:v>Oct</c:v>
                </c:pt>
                <c:pt idx="960">
                  <c:v>Aug</c:v>
                </c:pt>
                <c:pt idx="961">
                  <c:v>Jun</c:v>
                </c:pt>
                <c:pt idx="962">
                  <c:v>Oct</c:v>
                </c:pt>
                <c:pt idx="963">
                  <c:v>Sep</c:v>
                </c:pt>
                <c:pt idx="964">
                  <c:v>Sep</c:v>
                </c:pt>
                <c:pt idx="965">
                  <c:v>Jun</c:v>
                </c:pt>
                <c:pt idx="966">
                  <c:v>Jun</c:v>
                </c:pt>
                <c:pt idx="967">
                  <c:v>Sep</c:v>
                </c:pt>
                <c:pt idx="968">
                  <c:v>Jul</c:v>
                </c:pt>
                <c:pt idx="969">
                  <c:v>Jun</c:v>
                </c:pt>
                <c:pt idx="970">
                  <c:v>Oct</c:v>
                </c:pt>
                <c:pt idx="971">
                  <c:v>Oct</c:v>
                </c:pt>
                <c:pt idx="972">
                  <c:v>Oct</c:v>
                </c:pt>
                <c:pt idx="973">
                  <c:v>Dec</c:v>
                </c:pt>
                <c:pt idx="974">
                  <c:v>Jul</c:v>
                </c:pt>
                <c:pt idx="975">
                  <c:v>Jun</c:v>
                </c:pt>
                <c:pt idx="976">
                  <c:v>Dec</c:v>
                </c:pt>
                <c:pt idx="977">
                  <c:v>Jun</c:v>
                </c:pt>
                <c:pt idx="978">
                  <c:v>Dec</c:v>
                </c:pt>
                <c:pt idx="979">
                  <c:v>Jul</c:v>
                </c:pt>
                <c:pt idx="980">
                  <c:v>Jul</c:v>
                </c:pt>
                <c:pt idx="981">
                  <c:v>Sep</c:v>
                </c:pt>
                <c:pt idx="982">
                  <c:v>Nov</c:v>
                </c:pt>
                <c:pt idx="983">
                  <c:v>Jul</c:v>
                </c:pt>
                <c:pt idx="984">
                  <c:v>Nov</c:v>
                </c:pt>
                <c:pt idx="985">
                  <c:v>Aug</c:v>
                </c:pt>
                <c:pt idx="986">
                  <c:v>Sep</c:v>
                </c:pt>
                <c:pt idx="987">
                  <c:v>Jul</c:v>
                </c:pt>
                <c:pt idx="988">
                  <c:v>Dec</c:v>
                </c:pt>
                <c:pt idx="989">
                  <c:v>Nov</c:v>
                </c:pt>
                <c:pt idx="990">
                  <c:v>Oct</c:v>
                </c:pt>
                <c:pt idx="991">
                  <c:v>Sep</c:v>
                </c:pt>
                <c:pt idx="992">
                  <c:v>Nov</c:v>
                </c:pt>
                <c:pt idx="993">
                  <c:v>Jun</c:v>
                </c:pt>
                <c:pt idx="994">
                  <c:v>Jun</c:v>
                </c:pt>
                <c:pt idx="995">
                  <c:v>Oct</c:v>
                </c:pt>
                <c:pt idx="996">
                  <c:v>Dec</c:v>
                </c:pt>
                <c:pt idx="997">
                  <c:v>Oct</c:v>
                </c:pt>
                <c:pt idx="998">
                  <c:v>Oct</c:v>
                </c:pt>
                <c:pt idx="999">
                  <c:v>Aug</c:v>
                </c:pt>
                <c:pt idx="1000">
                  <c:v>Dec</c:v>
                </c:pt>
                <c:pt idx="1001">
                  <c:v>Dec</c:v>
                </c:pt>
                <c:pt idx="1002">
                  <c:v>Jun</c:v>
                </c:pt>
                <c:pt idx="1003">
                  <c:v>Jun</c:v>
                </c:pt>
                <c:pt idx="1004">
                  <c:v>Sep</c:v>
                </c:pt>
                <c:pt idx="1005">
                  <c:v>Aug</c:v>
                </c:pt>
                <c:pt idx="1006">
                  <c:v>Jun</c:v>
                </c:pt>
                <c:pt idx="1007">
                  <c:v>Nov</c:v>
                </c:pt>
                <c:pt idx="1008">
                  <c:v>Aug</c:v>
                </c:pt>
                <c:pt idx="1009">
                  <c:v>Jul</c:v>
                </c:pt>
                <c:pt idx="1010">
                  <c:v>Sep</c:v>
                </c:pt>
                <c:pt idx="1011">
                  <c:v>Oct</c:v>
                </c:pt>
                <c:pt idx="1012">
                  <c:v>Sep</c:v>
                </c:pt>
                <c:pt idx="1013">
                  <c:v>Nov</c:v>
                </c:pt>
                <c:pt idx="1014">
                  <c:v>Nov</c:v>
                </c:pt>
                <c:pt idx="1015">
                  <c:v>Nov</c:v>
                </c:pt>
                <c:pt idx="1016">
                  <c:v>Sep</c:v>
                </c:pt>
                <c:pt idx="1017">
                  <c:v>Dec</c:v>
                </c:pt>
                <c:pt idx="1018">
                  <c:v>Aug</c:v>
                </c:pt>
                <c:pt idx="1019">
                  <c:v>Oct</c:v>
                </c:pt>
                <c:pt idx="1020">
                  <c:v>Dec</c:v>
                </c:pt>
                <c:pt idx="1021">
                  <c:v>Jul</c:v>
                </c:pt>
                <c:pt idx="1022">
                  <c:v>Jun</c:v>
                </c:pt>
                <c:pt idx="1023">
                  <c:v>Dec</c:v>
                </c:pt>
                <c:pt idx="1024">
                  <c:v>Oct</c:v>
                </c:pt>
                <c:pt idx="1025">
                  <c:v>Sep</c:v>
                </c:pt>
                <c:pt idx="1026">
                  <c:v>Dec</c:v>
                </c:pt>
                <c:pt idx="1027">
                  <c:v>Oct</c:v>
                </c:pt>
                <c:pt idx="1028">
                  <c:v>Jul</c:v>
                </c:pt>
                <c:pt idx="1029">
                  <c:v>Jun</c:v>
                </c:pt>
                <c:pt idx="1030">
                  <c:v>Aug</c:v>
                </c:pt>
                <c:pt idx="1031">
                  <c:v>Dec</c:v>
                </c:pt>
                <c:pt idx="1032">
                  <c:v>Nov</c:v>
                </c:pt>
                <c:pt idx="1033">
                  <c:v>Nov</c:v>
                </c:pt>
                <c:pt idx="1034">
                  <c:v>Nov</c:v>
                </c:pt>
                <c:pt idx="1035">
                  <c:v>Sep</c:v>
                </c:pt>
                <c:pt idx="1036">
                  <c:v>Dec</c:v>
                </c:pt>
                <c:pt idx="1037">
                  <c:v>Jul</c:v>
                </c:pt>
                <c:pt idx="1038">
                  <c:v>Oct</c:v>
                </c:pt>
                <c:pt idx="1039">
                  <c:v>Dec</c:v>
                </c:pt>
                <c:pt idx="1040">
                  <c:v>Oct</c:v>
                </c:pt>
                <c:pt idx="1041">
                  <c:v>Oct</c:v>
                </c:pt>
                <c:pt idx="1042">
                  <c:v>Dec</c:v>
                </c:pt>
                <c:pt idx="1043">
                  <c:v>Nov</c:v>
                </c:pt>
                <c:pt idx="1044">
                  <c:v>Nov</c:v>
                </c:pt>
                <c:pt idx="1045">
                  <c:v>Aug</c:v>
                </c:pt>
                <c:pt idx="1046">
                  <c:v>Dec</c:v>
                </c:pt>
                <c:pt idx="1047">
                  <c:v>Jun</c:v>
                </c:pt>
                <c:pt idx="1048">
                  <c:v>Oct</c:v>
                </c:pt>
                <c:pt idx="1049">
                  <c:v>Jul</c:v>
                </c:pt>
                <c:pt idx="1050">
                  <c:v>Oct</c:v>
                </c:pt>
                <c:pt idx="1051">
                  <c:v>Sep</c:v>
                </c:pt>
                <c:pt idx="1052">
                  <c:v>Aug</c:v>
                </c:pt>
                <c:pt idx="1053">
                  <c:v>Sep</c:v>
                </c:pt>
                <c:pt idx="1054">
                  <c:v>Nov</c:v>
                </c:pt>
                <c:pt idx="1055">
                  <c:v>Aug</c:v>
                </c:pt>
                <c:pt idx="1056">
                  <c:v>Jul</c:v>
                </c:pt>
                <c:pt idx="1057">
                  <c:v>Jul</c:v>
                </c:pt>
                <c:pt idx="1058">
                  <c:v>Jun</c:v>
                </c:pt>
                <c:pt idx="1059">
                  <c:v>Jul</c:v>
                </c:pt>
                <c:pt idx="1060">
                  <c:v>Jun</c:v>
                </c:pt>
                <c:pt idx="1061">
                  <c:v>Jul</c:v>
                </c:pt>
                <c:pt idx="1062">
                  <c:v>Dec</c:v>
                </c:pt>
                <c:pt idx="1063">
                  <c:v>Nov</c:v>
                </c:pt>
                <c:pt idx="1064">
                  <c:v>Nov</c:v>
                </c:pt>
                <c:pt idx="1065">
                  <c:v>Dec</c:v>
                </c:pt>
                <c:pt idx="1066">
                  <c:v>Dec</c:v>
                </c:pt>
                <c:pt idx="1067">
                  <c:v>Jul</c:v>
                </c:pt>
                <c:pt idx="1068">
                  <c:v>Jun</c:v>
                </c:pt>
                <c:pt idx="1069">
                  <c:v>Sep</c:v>
                </c:pt>
                <c:pt idx="1070">
                  <c:v>Oct</c:v>
                </c:pt>
                <c:pt idx="1071">
                  <c:v>Oct</c:v>
                </c:pt>
                <c:pt idx="1072">
                  <c:v>Aug</c:v>
                </c:pt>
                <c:pt idx="1073">
                  <c:v>Jun</c:v>
                </c:pt>
                <c:pt idx="1074">
                  <c:v>Sep</c:v>
                </c:pt>
                <c:pt idx="1075">
                  <c:v>Jul</c:v>
                </c:pt>
                <c:pt idx="1076">
                  <c:v>Aug</c:v>
                </c:pt>
                <c:pt idx="1077">
                  <c:v>Oct</c:v>
                </c:pt>
                <c:pt idx="1078">
                  <c:v>Nov</c:v>
                </c:pt>
                <c:pt idx="1079">
                  <c:v>Aug</c:v>
                </c:pt>
                <c:pt idx="1080">
                  <c:v>Aug</c:v>
                </c:pt>
                <c:pt idx="1081">
                  <c:v>Dec</c:v>
                </c:pt>
                <c:pt idx="1082">
                  <c:v>Nov</c:v>
                </c:pt>
                <c:pt idx="1083">
                  <c:v>Oct</c:v>
                </c:pt>
                <c:pt idx="1084">
                  <c:v>Oct</c:v>
                </c:pt>
                <c:pt idx="1085">
                  <c:v>Jun</c:v>
                </c:pt>
                <c:pt idx="1086">
                  <c:v>Jul</c:v>
                </c:pt>
                <c:pt idx="1087">
                  <c:v>Sep</c:v>
                </c:pt>
                <c:pt idx="1088">
                  <c:v>Sep</c:v>
                </c:pt>
                <c:pt idx="1089">
                  <c:v>Sep</c:v>
                </c:pt>
                <c:pt idx="1090">
                  <c:v>Jun</c:v>
                </c:pt>
                <c:pt idx="1091">
                  <c:v>Sep</c:v>
                </c:pt>
                <c:pt idx="1092">
                  <c:v>Aug</c:v>
                </c:pt>
                <c:pt idx="1093">
                  <c:v>Jul</c:v>
                </c:pt>
                <c:pt idx="1094">
                  <c:v>Jul</c:v>
                </c:pt>
                <c:pt idx="1095">
                  <c:v>Dec</c:v>
                </c:pt>
                <c:pt idx="1096">
                  <c:v>Aug</c:v>
                </c:pt>
                <c:pt idx="1097">
                  <c:v>Nov</c:v>
                </c:pt>
                <c:pt idx="1098">
                  <c:v>Jul</c:v>
                </c:pt>
                <c:pt idx="1099">
                  <c:v>Sep</c:v>
                </c:pt>
                <c:pt idx="1100">
                  <c:v>Sep</c:v>
                </c:pt>
                <c:pt idx="1101">
                  <c:v>Jun</c:v>
                </c:pt>
                <c:pt idx="1102">
                  <c:v>Nov</c:v>
                </c:pt>
                <c:pt idx="1103">
                  <c:v>Sep</c:v>
                </c:pt>
                <c:pt idx="1104">
                  <c:v>Aug</c:v>
                </c:pt>
                <c:pt idx="1105">
                  <c:v>Sep</c:v>
                </c:pt>
                <c:pt idx="1106">
                  <c:v>Jun</c:v>
                </c:pt>
                <c:pt idx="1107">
                  <c:v>Sep</c:v>
                </c:pt>
                <c:pt idx="1108">
                  <c:v>Dec</c:v>
                </c:pt>
                <c:pt idx="1109">
                  <c:v>Oct</c:v>
                </c:pt>
                <c:pt idx="1110">
                  <c:v>Jul</c:v>
                </c:pt>
                <c:pt idx="1111">
                  <c:v>Oct</c:v>
                </c:pt>
                <c:pt idx="1112">
                  <c:v>Jun</c:v>
                </c:pt>
                <c:pt idx="1113">
                  <c:v>Dec</c:v>
                </c:pt>
                <c:pt idx="1114">
                  <c:v>Sep</c:v>
                </c:pt>
                <c:pt idx="1115">
                  <c:v>Nov</c:v>
                </c:pt>
                <c:pt idx="1116">
                  <c:v>Jul</c:v>
                </c:pt>
                <c:pt idx="1117">
                  <c:v>Aug</c:v>
                </c:pt>
                <c:pt idx="1118">
                  <c:v>Oct</c:v>
                </c:pt>
                <c:pt idx="1119">
                  <c:v>Dec</c:v>
                </c:pt>
                <c:pt idx="1120">
                  <c:v>Jul</c:v>
                </c:pt>
                <c:pt idx="1121">
                  <c:v>Oct</c:v>
                </c:pt>
                <c:pt idx="1122">
                  <c:v>Aug</c:v>
                </c:pt>
                <c:pt idx="1123">
                  <c:v>Aug</c:v>
                </c:pt>
                <c:pt idx="1124">
                  <c:v>Dec</c:v>
                </c:pt>
                <c:pt idx="1125">
                  <c:v>Jul</c:v>
                </c:pt>
                <c:pt idx="1126">
                  <c:v>Aug</c:v>
                </c:pt>
                <c:pt idx="1127">
                  <c:v>Oct</c:v>
                </c:pt>
                <c:pt idx="1128">
                  <c:v>Dec</c:v>
                </c:pt>
                <c:pt idx="1129">
                  <c:v>Sep</c:v>
                </c:pt>
                <c:pt idx="1130">
                  <c:v>Dec</c:v>
                </c:pt>
                <c:pt idx="1131">
                  <c:v>Aug</c:v>
                </c:pt>
                <c:pt idx="1132">
                  <c:v>Sep</c:v>
                </c:pt>
                <c:pt idx="1133">
                  <c:v>Aug</c:v>
                </c:pt>
                <c:pt idx="1134">
                  <c:v>Jul</c:v>
                </c:pt>
                <c:pt idx="1135">
                  <c:v>Nov</c:v>
                </c:pt>
                <c:pt idx="1136">
                  <c:v>Nov</c:v>
                </c:pt>
                <c:pt idx="1137">
                  <c:v>Oct</c:v>
                </c:pt>
                <c:pt idx="1138">
                  <c:v>Jul</c:v>
                </c:pt>
                <c:pt idx="1139">
                  <c:v>Dec</c:v>
                </c:pt>
                <c:pt idx="1140">
                  <c:v>Jul</c:v>
                </c:pt>
                <c:pt idx="1141">
                  <c:v>Aug</c:v>
                </c:pt>
                <c:pt idx="1142">
                  <c:v>Nov</c:v>
                </c:pt>
                <c:pt idx="1143">
                  <c:v>Oct</c:v>
                </c:pt>
                <c:pt idx="1144">
                  <c:v>Jul</c:v>
                </c:pt>
                <c:pt idx="1145">
                  <c:v>Oct</c:v>
                </c:pt>
                <c:pt idx="1146">
                  <c:v>Nov</c:v>
                </c:pt>
                <c:pt idx="1147">
                  <c:v>Aug</c:v>
                </c:pt>
                <c:pt idx="1148">
                  <c:v>Sep</c:v>
                </c:pt>
                <c:pt idx="1149">
                  <c:v>Jun</c:v>
                </c:pt>
                <c:pt idx="1150">
                  <c:v>Sep</c:v>
                </c:pt>
                <c:pt idx="1151">
                  <c:v>Jun</c:v>
                </c:pt>
                <c:pt idx="1152">
                  <c:v>Aug</c:v>
                </c:pt>
                <c:pt idx="1153">
                  <c:v>Jul</c:v>
                </c:pt>
                <c:pt idx="1154">
                  <c:v>Sep</c:v>
                </c:pt>
                <c:pt idx="1155">
                  <c:v>Jul</c:v>
                </c:pt>
                <c:pt idx="1156">
                  <c:v>Jul</c:v>
                </c:pt>
                <c:pt idx="1157">
                  <c:v>Aug</c:v>
                </c:pt>
                <c:pt idx="1158">
                  <c:v>Sep</c:v>
                </c:pt>
                <c:pt idx="1159">
                  <c:v>Jun</c:v>
                </c:pt>
                <c:pt idx="1160">
                  <c:v>Jul</c:v>
                </c:pt>
                <c:pt idx="1161">
                  <c:v>Sep</c:v>
                </c:pt>
                <c:pt idx="1162">
                  <c:v>Nov</c:v>
                </c:pt>
                <c:pt idx="1163">
                  <c:v>Sep</c:v>
                </c:pt>
                <c:pt idx="1164">
                  <c:v>Aug</c:v>
                </c:pt>
                <c:pt idx="1165">
                  <c:v>Jul</c:v>
                </c:pt>
                <c:pt idx="1166">
                  <c:v>Jul</c:v>
                </c:pt>
                <c:pt idx="1167">
                  <c:v>Sep</c:v>
                </c:pt>
                <c:pt idx="1168">
                  <c:v>Jun</c:v>
                </c:pt>
                <c:pt idx="1169">
                  <c:v>Oct</c:v>
                </c:pt>
                <c:pt idx="1170">
                  <c:v>Dec</c:v>
                </c:pt>
                <c:pt idx="1171">
                  <c:v>Jun</c:v>
                </c:pt>
                <c:pt idx="1172">
                  <c:v>Dec</c:v>
                </c:pt>
                <c:pt idx="1173">
                  <c:v>Oct</c:v>
                </c:pt>
                <c:pt idx="1174">
                  <c:v>Aug</c:v>
                </c:pt>
                <c:pt idx="1175">
                  <c:v>Dec</c:v>
                </c:pt>
                <c:pt idx="1176">
                  <c:v>Dec</c:v>
                </c:pt>
                <c:pt idx="1177">
                  <c:v>Oct</c:v>
                </c:pt>
                <c:pt idx="1178">
                  <c:v>Nov</c:v>
                </c:pt>
                <c:pt idx="1179">
                  <c:v>Dec</c:v>
                </c:pt>
                <c:pt idx="1180">
                  <c:v>Dec</c:v>
                </c:pt>
                <c:pt idx="1181">
                  <c:v>Aug</c:v>
                </c:pt>
                <c:pt idx="1182">
                  <c:v>Sep</c:v>
                </c:pt>
                <c:pt idx="1183">
                  <c:v>Sep</c:v>
                </c:pt>
                <c:pt idx="1184">
                  <c:v>Jul</c:v>
                </c:pt>
                <c:pt idx="1185">
                  <c:v>Dec</c:v>
                </c:pt>
                <c:pt idx="1186">
                  <c:v>Nov</c:v>
                </c:pt>
                <c:pt idx="1187">
                  <c:v>Aug</c:v>
                </c:pt>
                <c:pt idx="1188">
                  <c:v>Aug</c:v>
                </c:pt>
                <c:pt idx="1189">
                  <c:v>Nov</c:v>
                </c:pt>
                <c:pt idx="1190">
                  <c:v>Jun</c:v>
                </c:pt>
                <c:pt idx="1191">
                  <c:v>Jul</c:v>
                </c:pt>
                <c:pt idx="1192">
                  <c:v>Nov</c:v>
                </c:pt>
                <c:pt idx="1193">
                  <c:v>Jun</c:v>
                </c:pt>
                <c:pt idx="1194">
                  <c:v>Nov</c:v>
                </c:pt>
                <c:pt idx="1195">
                  <c:v>Nov</c:v>
                </c:pt>
                <c:pt idx="1196">
                  <c:v>Oct</c:v>
                </c:pt>
                <c:pt idx="1197">
                  <c:v>Oct</c:v>
                </c:pt>
                <c:pt idx="1198">
                  <c:v>Oct</c:v>
                </c:pt>
                <c:pt idx="1199">
                  <c:v>Dec</c:v>
                </c:pt>
                <c:pt idx="1200">
                  <c:v>Dec</c:v>
                </c:pt>
                <c:pt idx="1201">
                  <c:v>Nov</c:v>
                </c:pt>
                <c:pt idx="1202">
                  <c:v>Nov</c:v>
                </c:pt>
                <c:pt idx="1203">
                  <c:v>Oct</c:v>
                </c:pt>
                <c:pt idx="1204">
                  <c:v>Jul</c:v>
                </c:pt>
                <c:pt idx="1205">
                  <c:v>Oct</c:v>
                </c:pt>
                <c:pt idx="1206">
                  <c:v>Jul</c:v>
                </c:pt>
                <c:pt idx="1207">
                  <c:v>Oct</c:v>
                </c:pt>
                <c:pt idx="1208">
                  <c:v>Jun</c:v>
                </c:pt>
                <c:pt idx="1209">
                  <c:v>Oct</c:v>
                </c:pt>
                <c:pt idx="1210">
                  <c:v>Nov</c:v>
                </c:pt>
                <c:pt idx="1211">
                  <c:v>Sep</c:v>
                </c:pt>
                <c:pt idx="1212">
                  <c:v>Oct</c:v>
                </c:pt>
                <c:pt idx="1213">
                  <c:v>Nov</c:v>
                </c:pt>
                <c:pt idx="1214">
                  <c:v>Jul</c:v>
                </c:pt>
                <c:pt idx="1215">
                  <c:v>Oct</c:v>
                </c:pt>
                <c:pt idx="1216">
                  <c:v>Aug</c:v>
                </c:pt>
                <c:pt idx="1217">
                  <c:v>Aug</c:v>
                </c:pt>
                <c:pt idx="1218">
                  <c:v>Oct</c:v>
                </c:pt>
                <c:pt idx="1219">
                  <c:v>Dec</c:v>
                </c:pt>
                <c:pt idx="1220">
                  <c:v>Dec</c:v>
                </c:pt>
                <c:pt idx="1221">
                  <c:v>Dec</c:v>
                </c:pt>
                <c:pt idx="1222">
                  <c:v>Sep</c:v>
                </c:pt>
                <c:pt idx="1223">
                  <c:v>Dec</c:v>
                </c:pt>
                <c:pt idx="1224">
                  <c:v>Dec</c:v>
                </c:pt>
                <c:pt idx="1225">
                  <c:v>Oct</c:v>
                </c:pt>
                <c:pt idx="1226">
                  <c:v>Aug</c:v>
                </c:pt>
                <c:pt idx="1227">
                  <c:v>Dec</c:v>
                </c:pt>
                <c:pt idx="1228">
                  <c:v>Oct</c:v>
                </c:pt>
                <c:pt idx="1229">
                  <c:v>Aug</c:v>
                </c:pt>
                <c:pt idx="1230">
                  <c:v>Dec</c:v>
                </c:pt>
                <c:pt idx="1231">
                  <c:v>Nov</c:v>
                </c:pt>
                <c:pt idx="1232">
                  <c:v>Nov</c:v>
                </c:pt>
                <c:pt idx="1233">
                  <c:v>Dec</c:v>
                </c:pt>
                <c:pt idx="1234">
                  <c:v>Dec</c:v>
                </c:pt>
                <c:pt idx="1235">
                  <c:v>Dec</c:v>
                </c:pt>
                <c:pt idx="1236">
                  <c:v>Dec</c:v>
                </c:pt>
                <c:pt idx="1237">
                  <c:v>Oct</c:v>
                </c:pt>
                <c:pt idx="1238">
                  <c:v>Jul</c:v>
                </c:pt>
                <c:pt idx="1239">
                  <c:v>Sep</c:v>
                </c:pt>
                <c:pt idx="1240">
                  <c:v>Jul</c:v>
                </c:pt>
                <c:pt idx="1241">
                  <c:v>Aug</c:v>
                </c:pt>
                <c:pt idx="1242">
                  <c:v>Sep</c:v>
                </c:pt>
                <c:pt idx="1243">
                  <c:v>Dec</c:v>
                </c:pt>
                <c:pt idx="1244">
                  <c:v>Jun</c:v>
                </c:pt>
                <c:pt idx="1245">
                  <c:v>Jul</c:v>
                </c:pt>
                <c:pt idx="1246">
                  <c:v>Sep</c:v>
                </c:pt>
                <c:pt idx="1247">
                  <c:v>Nov</c:v>
                </c:pt>
                <c:pt idx="1248">
                  <c:v>Dec</c:v>
                </c:pt>
                <c:pt idx="1249">
                  <c:v>Sep</c:v>
                </c:pt>
                <c:pt idx="1250">
                  <c:v>Jun</c:v>
                </c:pt>
                <c:pt idx="1251">
                  <c:v>Nov</c:v>
                </c:pt>
                <c:pt idx="1252">
                  <c:v>Nov</c:v>
                </c:pt>
                <c:pt idx="1253">
                  <c:v>Jul</c:v>
                </c:pt>
                <c:pt idx="1254">
                  <c:v>Aug</c:v>
                </c:pt>
                <c:pt idx="1255">
                  <c:v>Oct</c:v>
                </c:pt>
                <c:pt idx="1256">
                  <c:v>Jun</c:v>
                </c:pt>
                <c:pt idx="1257">
                  <c:v>Nov</c:v>
                </c:pt>
                <c:pt idx="1258">
                  <c:v>Aug</c:v>
                </c:pt>
                <c:pt idx="1259">
                  <c:v>Jun</c:v>
                </c:pt>
                <c:pt idx="1260">
                  <c:v>Aug</c:v>
                </c:pt>
                <c:pt idx="1261">
                  <c:v>Sep</c:v>
                </c:pt>
                <c:pt idx="1262">
                  <c:v>Sep</c:v>
                </c:pt>
                <c:pt idx="1263">
                  <c:v>Aug</c:v>
                </c:pt>
                <c:pt idx="1264">
                  <c:v>Jun</c:v>
                </c:pt>
                <c:pt idx="1265">
                  <c:v>Jun</c:v>
                </c:pt>
                <c:pt idx="1266">
                  <c:v>Oct</c:v>
                </c:pt>
                <c:pt idx="1267">
                  <c:v>Oct</c:v>
                </c:pt>
                <c:pt idx="1268">
                  <c:v>Aug</c:v>
                </c:pt>
                <c:pt idx="1269">
                  <c:v>Aug</c:v>
                </c:pt>
                <c:pt idx="1270">
                  <c:v>Oct</c:v>
                </c:pt>
                <c:pt idx="1271">
                  <c:v>Aug</c:v>
                </c:pt>
                <c:pt idx="1272">
                  <c:v>Sep</c:v>
                </c:pt>
                <c:pt idx="1273">
                  <c:v>Jul</c:v>
                </c:pt>
                <c:pt idx="1274">
                  <c:v>Oct</c:v>
                </c:pt>
                <c:pt idx="1275">
                  <c:v>Nov</c:v>
                </c:pt>
                <c:pt idx="1276">
                  <c:v>Sep</c:v>
                </c:pt>
                <c:pt idx="1277">
                  <c:v>Jul</c:v>
                </c:pt>
                <c:pt idx="1278">
                  <c:v>Jul</c:v>
                </c:pt>
                <c:pt idx="1279">
                  <c:v>Dec</c:v>
                </c:pt>
                <c:pt idx="1280">
                  <c:v>Nov</c:v>
                </c:pt>
                <c:pt idx="1281">
                  <c:v>Dec</c:v>
                </c:pt>
                <c:pt idx="1282">
                  <c:v>Sep</c:v>
                </c:pt>
                <c:pt idx="1283">
                  <c:v>Sep</c:v>
                </c:pt>
                <c:pt idx="1284">
                  <c:v>Aug</c:v>
                </c:pt>
                <c:pt idx="1285">
                  <c:v>Aug</c:v>
                </c:pt>
                <c:pt idx="1286">
                  <c:v>Dec</c:v>
                </c:pt>
                <c:pt idx="1287">
                  <c:v>Nov</c:v>
                </c:pt>
                <c:pt idx="1288">
                  <c:v>Dec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Dec</c:v>
                </c:pt>
                <c:pt idx="1293">
                  <c:v>Jun</c:v>
                </c:pt>
                <c:pt idx="1294">
                  <c:v>Dec</c:v>
                </c:pt>
                <c:pt idx="1295">
                  <c:v>Nov</c:v>
                </c:pt>
                <c:pt idx="1296">
                  <c:v>Sep</c:v>
                </c:pt>
                <c:pt idx="1297">
                  <c:v>Dec</c:v>
                </c:pt>
                <c:pt idx="1298">
                  <c:v>Jun</c:v>
                </c:pt>
                <c:pt idx="1299">
                  <c:v>Jun</c:v>
                </c:pt>
                <c:pt idx="1300">
                  <c:v>Sep</c:v>
                </c:pt>
                <c:pt idx="1301">
                  <c:v>Sep</c:v>
                </c:pt>
                <c:pt idx="1302">
                  <c:v>Sep</c:v>
                </c:pt>
                <c:pt idx="1303">
                  <c:v>Sep</c:v>
                </c:pt>
                <c:pt idx="1304">
                  <c:v>Sep</c:v>
                </c:pt>
                <c:pt idx="1305">
                  <c:v>Jun</c:v>
                </c:pt>
                <c:pt idx="1306">
                  <c:v>Sep</c:v>
                </c:pt>
                <c:pt idx="1307">
                  <c:v>Sep</c:v>
                </c:pt>
                <c:pt idx="1308">
                  <c:v>Sep</c:v>
                </c:pt>
                <c:pt idx="1309">
                  <c:v>Jun</c:v>
                </c:pt>
                <c:pt idx="1310">
                  <c:v>Jul</c:v>
                </c:pt>
                <c:pt idx="1311">
                  <c:v>Jul</c:v>
                </c:pt>
                <c:pt idx="1312">
                  <c:v>Jul</c:v>
                </c:pt>
                <c:pt idx="1313">
                  <c:v>Jun</c:v>
                </c:pt>
                <c:pt idx="1314">
                  <c:v>Aug</c:v>
                </c:pt>
                <c:pt idx="1315">
                  <c:v>Jun</c:v>
                </c:pt>
                <c:pt idx="1316">
                  <c:v>Jun</c:v>
                </c:pt>
                <c:pt idx="1317">
                  <c:v>Dec</c:v>
                </c:pt>
                <c:pt idx="1318">
                  <c:v>Sep</c:v>
                </c:pt>
                <c:pt idx="1319">
                  <c:v>Nov</c:v>
                </c:pt>
                <c:pt idx="1320">
                  <c:v>Aug</c:v>
                </c:pt>
                <c:pt idx="1321">
                  <c:v>Sep</c:v>
                </c:pt>
                <c:pt idx="1322">
                  <c:v>Sep</c:v>
                </c:pt>
                <c:pt idx="1323">
                  <c:v>Sep</c:v>
                </c:pt>
                <c:pt idx="1324">
                  <c:v>Jun</c:v>
                </c:pt>
                <c:pt idx="1325">
                  <c:v>Sep</c:v>
                </c:pt>
                <c:pt idx="1326">
                  <c:v>Jun</c:v>
                </c:pt>
                <c:pt idx="1327">
                  <c:v>Oct</c:v>
                </c:pt>
                <c:pt idx="1328">
                  <c:v>Nov</c:v>
                </c:pt>
                <c:pt idx="1329">
                  <c:v>Oct</c:v>
                </c:pt>
                <c:pt idx="1330">
                  <c:v>Jun</c:v>
                </c:pt>
                <c:pt idx="1331">
                  <c:v>Nov</c:v>
                </c:pt>
                <c:pt idx="1332">
                  <c:v>Jun</c:v>
                </c:pt>
                <c:pt idx="1333">
                  <c:v>Jun</c:v>
                </c:pt>
                <c:pt idx="1334">
                  <c:v>Sep</c:v>
                </c:pt>
                <c:pt idx="1335">
                  <c:v>Aug</c:v>
                </c:pt>
                <c:pt idx="1336">
                  <c:v>Dec</c:v>
                </c:pt>
                <c:pt idx="1337">
                  <c:v>Sep</c:v>
                </c:pt>
                <c:pt idx="1338">
                  <c:v>Oct</c:v>
                </c:pt>
                <c:pt idx="1339">
                  <c:v>Jun</c:v>
                </c:pt>
                <c:pt idx="1340">
                  <c:v>Dec</c:v>
                </c:pt>
                <c:pt idx="1341">
                  <c:v>Oct</c:v>
                </c:pt>
                <c:pt idx="1342">
                  <c:v>Aug</c:v>
                </c:pt>
                <c:pt idx="1343">
                  <c:v>Nov</c:v>
                </c:pt>
                <c:pt idx="1344">
                  <c:v>Oct</c:v>
                </c:pt>
                <c:pt idx="1345">
                  <c:v>Dec</c:v>
                </c:pt>
                <c:pt idx="1346">
                  <c:v>Aug</c:v>
                </c:pt>
                <c:pt idx="1347">
                  <c:v>Jun</c:v>
                </c:pt>
                <c:pt idx="1348">
                  <c:v>Dec</c:v>
                </c:pt>
                <c:pt idx="1349">
                  <c:v>Dec</c:v>
                </c:pt>
                <c:pt idx="1350">
                  <c:v>Nov</c:v>
                </c:pt>
                <c:pt idx="1351">
                  <c:v>Dec</c:v>
                </c:pt>
                <c:pt idx="1352">
                  <c:v>Nov</c:v>
                </c:pt>
                <c:pt idx="1353">
                  <c:v>Dec</c:v>
                </c:pt>
                <c:pt idx="1354">
                  <c:v>Jul</c:v>
                </c:pt>
                <c:pt idx="1355">
                  <c:v>Nov</c:v>
                </c:pt>
                <c:pt idx="1356">
                  <c:v>Nov</c:v>
                </c:pt>
                <c:pt idx="1357">
                  <c:v>Sep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Nov</c:v>
                </c:pt>
                <c:pt idx="1362">
                  <c:v>Aug</c:v>
                </c:pt>
                <c:pt idx="1363">
                  <c:v>Jun</c:v>
                </c:pt>
                <c:pt idx="1364">
                  <c:v>Dec</c:v>
                </c:pt>
                <c:pt idx="1365">
                  <c:v>Jul</c:v>
                </c:pt>
                <c:pt idx="1366">
                  <c:v>Oct</c:v>
                </c:pt>
                <c:pt idx="1367">
                  <c:v>Jul</c:v>
                </c:pt>
                <c:pt idx="1368">
                  <c:v>Oct</c:v>
                </c:pt>
                <c:pt idx="1369">
                  <c:v>Nov</c:v>
                </c:pt>
                <c:pt idx="1370">
                  <c:v>Oct</c:v>
                </c:pt>
                <c:pt idx="1371">
                  <c:v>Oct</c:v>
                </c:pt>
                <c:pt idx="1372">
                  <c:v>Dec</c:v>
                </c:pt>
                <c:pt idx="1373">
                  <c:v>Nov</c:v>
                </c:pt>
                <c:pt idx="1374">
                  <c:v>Dec</c:v>
                </c:pt>
                <c:pt idx="1375">
                  <c:v>Dec</c:v>
                </c:pt>
                <c:pt idx="1376">
                  <c:v>Dec</c:v>
                </c:pt>
                <c:pt idx="1377">
                  <c:v>Dec</c:v>
                </c:pt>
                <c:pt idx="1378">
                  <c:v>Jun</c:v>
                </c:pt>
                <c:pt idx="1379">
                  <c:v>Dec</c:v>
                </c:pt>
                <c:pt idx="1380">
                  <c:v>Sep</c:v>
                </c:pt>
                <c:pt idx="1381">
                  <c:v>Jul</c:v>
                </c:pt>
                <c:pt idx="1382">
                  <c:v>Aug</c:v>
                </c:pt>
                <c:pt idx="1383">
                  <c:v>Dec</c:v>
                </c:pt>
                <c:pt idx="1384">
                  <c:v>Sep</c:v>
                </c:pt>
                <c:pt idx="1385">
                  <c:v>Jun</c:v>
                </c:pt>
                <c:pt idx="1386">
                  <c:v>Dec</c:v>
                </c:pt>
                <c:pt idx="1387">
                  <c:v>Jul</c:v>
                </c:pt>
                <c:pt idx="1388">
                  <c:v>Dec</c:v>
                </c:pt>
                <c:pt idx="1389">
                  <c:v>Dec</c:v>
                </c:pt>
                <c:pt idx="1390">
                  <c:v>Oct</c:v>
                </c:pt>
                <c:pt idx="1391">
                  <c:v>Sep</c:v>
                </c:pt>
                <c:pt idx="1392">
                  <c:v>Nov</c:v>
                </c:pt>
                <c:pt idx="1393">
                  <c:v>Oct</c:v>
                </c:pt>
                <c:pt idx="1394">
                  <c:v>Dec</c:v>
                </c:pt>
                <c:pt idx="1395">
                  <c:v>Sep</c:v>
                </c:pt>
                <c:pt idx="1396">
                  <c:v>Aug</c:v>
                </c:pt>
                <c:pt idx="1397">
                  <c:v>Oct</c:v>
                </c:pt>
                <c:pt idx="1398">
                  <c:v>Jun</c:v>
                </c:pt>
                <c:pt idx="1399">
                  <c:v>Jul</c:v>
                </c:pt>
                <c:pt idx="1400">
                  <c:v>Jun</c:v>
                </c:pt>
                <c:pt idx="1401">
                  <c:v>Dec</c:v>
                </c:pt>
                <c:pt idx="1402">
                  <c:v>Aug</c:v>
                </c:pt>
                <c:pt idx="1403">
                  <c:v>Nov</c:v>
                </c:pt>
                <c:pt idx="1404">
                  <c:v>Nov</c:v>
                </c:pt>
                <c:pt idx="1405">
                  <c:v>Nov</c:v>
                </c:pt>
                <c:pt idx="1406">
                  <c:v>Sep</c:v>
                </c:pt>
                <c:pt idx="1407">
                  <c:v>Jul</c:v>
                </c:pt>
                <c:pt idx="1408">
                  <c:v>Sep</c:v>
                </c:pt>
                <c:pt idx="1409">
                  <c:v>Jul</c:v>
                </c:pt>
                <c:pt idx="1410">
                  <c:v>Aug</c:v>
                </c:pt>
                <c:pt idx="1411">
                  <c:v>Dec</c:v>
                </c:pt>
                <c:pt idx="1412">
                  <c:v>Aug</c:v>
                </c:pt>
                <c:pt idx="1413">
                  <c:v>Dec</c:v>
                </c:pt>
                <c:pt idx="1414">
                  <c:v>Oct</c:v>
                </c:pt>
                <c:pt idx="1415">
                  <c:v>Oct</c:v>
                </c:pt>
                <c:pt idx="1416">
                  <c:v>Jul</c:v>
                </c:pt>
                <c:pt idx="1417">
                  <c:v>Oct</c:v>
                </c:pt>
                <c:pt idx="1418">
                  <c:v>Dec</c:v>
                </c:pt>
                <c:pt idx="1419">
                  <c:v>Jun</c:v>
                </c:pt>
                <c:pt idx="1420">
                  <c:v>Aug</c:v>
                </c:pt>
                <c:pt idx="1421">
                  <c:v>Jun</c:v>
                </c:pt>
                <c:pt idx="1422">
                  <c:v>Sep</c:v>
                </c:pt>
                <c:pt idx="1423">
                  <c:v>Sep</c:v>
                </c:pt>
                <c:pt idx="1424">
                  <c:v>Jul</c:v>
                </c:pt>
                <c:pt idx="1425">
                  <c:v>Sep</c:v>
                </c:pt>
                <c:pt idx="1426">
                  <c:v>Aug</c:v>
                </c:pt>
                <c:pt idx="1427">
                  <c:v>Dec</c:v>
                </c:pt>
                <c:pt idx="1428">
                  <c:v>Nov</c:v>
                </c:pt>
                <c:pt idx="1429">
                  <c:v>Sep</c:v>
                </c:pt>
                <c:pt idx="1430">
                  <c:v>Dec</c:v>
                </c:pt>
                <c:pt idx="1431">
                  <c:v>Jul</c:v>
                </c:pt>
                <c:pt idx="1432">
                  <c:v>Nov</c:v>
                </c:pt>
                <c:pt idx="1433">
                  <c:v>Dec</c:v>
                </c:pt>
                <c:pt idx="1434">
                  <c:v>Jul</c:v>
                </c:pt>
                <c:pt idx="1435">
                  <c:v>Jun</c:v>
                </c:pt>
                <c:pt idx="1436">
                  <c:v>Oct</c:v>
                </c:pt>
                <c:pt idx="1437">
                  <c:v>Dec</c:v>
                </c:pt>
                <c:pt idx="1438">
                  <c:v>Jun</c:v>
                </c:pt>
                <c:pt idx="1439">
                  <c:v>Dec</c:v>
                </c:pt>
                <c:pt idx="1440">
                  <c:v>Jun</c:v>
                </c:pt>
                <c:pt idx="1441">
                  <c:v>Sep</c:v>
                </c:pt>
                <c:pt idx="1442">
                  <c:v>Jul</c:v>
                </c:pt>
                <c:pt idx="1443">
                  <c:v>Jun</c:v>
                </c:pt>
                <c:pt idx="1444">
                  <c:v>Nov</c:v>
                </c:pt>
                <c:pt idx="1445">
                  <c:v>Jul</c:v>
                </c:pt>
                <c:pt idx="1446">
                  <c:v>Aug</c:v>
                </c:pt>
                <c:pt idx="1447">
                  <c:v>Jun</c:v>
                </c:pt>
                <c:pt idx="1448">
                  <c:v>Jun</c:v>
                </c:pt>
                <c:pt idx="1449">
                  <c:v>Dec</c:v>
                </c:pt>
                <c:pt idx="1450">
                  <c:v>Nov</c:v>
                </c:pt>
                <c:pt idx="1451">
                  <c:v>Dec</c:v>
                </c:pt>
                <c:pt idx="1452">
                  <c:v>Aug</c:v>
                </c:pt>
                <c:pt idx="1453">
                  <c:v>Oct</c:v>
                </c:pt>
                <c:pt idx="1454">
                  <c:v>Jun</c:v>
                </c:pt>
                <c:pt idx="1455">
                  <c:v>Aug</c:v>
                </c:pt>
                <c:pt idx="1456">
                  <c:v>Jul</c:v>
                </c:pt>
                <c:pt idx="1457">
                  <c:v>Sep</c:v>
                </c:pt>
                <c:pt idx="1458">
                  <c:v>Jul</c:v>
                </c:pt>
                <c:pt idx="1459">
                  <c:v>Sep</c:v>
                </c:pt>
                <c:pt idx="1460">
                  <c:v>Jun</c:v>
                </c:pt>
                <c:pt idx="1461">
                  <c:v>Nov</c:v>
                </c:pt>
                <c:pt idx="1462">
                  <c:v>Aug</c:v>
                </c:pt>
                <c:pt idx="1463">
                  <c:v>Sep</c:v>
                </c:pt>
                <c:pt idx="1464">
                  <c:v>Aug</c:v>
                </c:pt>
                <c:pt idx="1465">
                  <c:v>Jul</c:v>
                </c:pt>
                <c:pt idx="1466">
                  <c:v>Aug</c:v>
                </c:pt>
                <c:pt idx="1467">
                  <c:v>Sep</c:v>
                </c:pt>
                <c:pt idx="1468">
                  <c:v>Oct</c:v>
                </c:pt>
                <c:pt idx="1469">
                  <c:v>Jun</c:v>
                </c:pt>
                <c:pt idx="1470">
                  <c:v>Jul</c:v>
                </c:pt>
                <c:pt idx="1471">
                  <c:v>Sep</c:v>
                </c:pt>
                <c:pt idx="1472">
                  <c:v>Jun</c:v>
                </c:pt>
                <c:pt idx="1473">
                  <c:v>Jul</c:v>
                </c:pt>
                <c:pt idx="1474">
                  <c:v>Jun</c:v>
                </c:pt>
                <c:pt idx="1475">
                  <c:v>Nov</c:v>
                </c:pt>
                <c:pt idx="1476">
                  <c:v>Aug</c:v>
                </c:pt>
                <c:pt idx="1477">
                  <c:v>Jul</c:v>
                </c:pt>
                <c:pt idx="1478">
                  <c:v>Aug</c:v>
                </c:pt>
                <c:pt idx="1479">
                  <c:v>Jun</c:v>
                </c:pt>
                <c:pt idx="1480">
                  <c:v>Aug</c:v>
                </c:pt>
                <c:pt idx="1481">
                  <c:v>Jun</c:v>
                </c:pt>
                <c:pt idx="1482">
                  <c:v>Oct</c:v>
                </c:pt>
                <c:pt idx="1483">
                  <c:v>Jun</c:v>
                </c:pt>
                <c:pt idx="1484">
                  <c:v>Jun</c:v>
                </c:pt>
                <c:pt idx="1485">
                  <c:v>Jul</c:v>
                </c:pt>
                <c:pt idx="1486">
                  <c:v>Oct</c:v>
                </c:pt>
                <c:pt idx="1487">
                  <c:v>Jul</c:v>
                </c:pt>
                <c:pt idx="1488">
                  <c:v>Oct</c:v>
                </c:pt>
                <c:pt idx="1489">
                  <c:v>Jun</c:v>
                </c:pt>
                <c:pt idx="1490">
                  <c:v>Jul</c:v>
                </c:pt>
                <c:pt idx="1491">
                  <c:v>Sep</c:v>
                </c:pt>
                <c:pt idx="1492">
                  <c:v>Oct</c:v>
                </c:pt>
                <c:pt idx="1493">
                  <c:v>Dec</c:v>
                </c:pt>
                <c:pt idx="1494">
                  <c:v>Jun</c:v>
                </c:pt>
                <c:pt idx="1495">
                  <c:v>Aug</c:v>
                </c:pt>
                <c:pt idx="1496">
                  <c:v>Dec</c:v>
                </c:pt>
                <c:pt idx="1497">
                  <c:v>Oct</c:v>
                </c:pt>
                <c:pt idx="1498">
                  <c:v>Aug</c:v>
                </c:pt>
                <c:pt idx="1499">
                  <c:v>Nov</c:v>
                </c:pt>
                <c:pt idx="1500">
                  <c:v>Sep</c:v>
                </c:pt>
                <c:pt idx="1501">
                  <c:v>Dec</c:v>
                </c:pt>
                <c:pt idx="1502">
                  <c:v>Sep</c:v>
                </c:pt>
                <c:pt idx="1503">
                  <c:v>Dec</c:v>
                </c:pt>
                <c:pt idx="1504">
                  <c:v>Jun</c:v>
                </c:pt>
                <c:pt idx="1505">
                  <c:v>Oct</c:v>
                </c:pt>
                <c:pt idx="1506">
                  <c:v>Aug</c:v>
                </c:pt>
                <c:pt idx="1507">
                  <c:v>Jun</c:v>
                </c:pt>
                <c:pt idx="1508">
                  <c:v>Nov</c:v>
                </c:pt>
                <c:pt idx="1509">
                  <c:v>Jun</c:v>
                </c:pt>
                <c:pt idx="1510">
                  <c:v>Nov</c:v>
                </c:pt>
                <c:pt idx="1511">
                  <c:v>Jul</c:v>
                </c:pt>
                <c:pt idx="1512">
                  <c:v>Jul</c:v>
                </c:pt>
                <c:pt idx="1513">
                  <c:v>Aug</c:v>
                </c:pt>
                <c:pt idx="1514">
                  <c:v>Jun</c:v>
                </c:pt>
                <c:pt idx="1515">
                  <c:v>Dec</c:v>
                </c:pt>
                <c:pt idx="1516">
                  <c:v>Nov</c:v>
                </c:pt>
                <c:pt idx="1517">
                  <c:v>Oct</c:v>
                </c:pt>
                <c:pt idx="1518">
                  <c:v>Sep</c:v>
                </c:pt>
                <c:pt idx="1519">
                  <c:v>Sep</c:v>
                </c:pt>
                <c:pt idx="1520">
                  <c:v>Oct</c:v>
                </c:pt>
                <c:pt idx="1521">
                  <c:v>Dec</c:v>
                </c:pt>
                <c:pt idx="1522">
                  <c:v>Jun</c:v>
                </c:pt>
                <c:pt idx="1523">
                  <c:v>Jun</c:v>
                </c:pt>
                <c:pt idx="1524">
                  <c:v>Aug</c:v>
                </c:pt>
                <c:pt idx="1525">
                  <c:v>Jul</c:v>
                </c:pt>
                <c:pt idx="1526">
                  <c:v>Oct</c:v>
                </c:pt>
                <c:pt idx="1527">
                  <c:v>Jun</c:v>
                </c:pt>
                <c:pt idx="1528">
                  <c:v>Jun</c:v>
                </c:pt>
                <c:pt idx="1529">
                  <c:v>Dec</c:v>
                </c:pt>
                <c:pt idx="1530">
                  <c:v>Jul</c:v>
                </c:pt>
                <c:pt idx="1531">
                  <c:v>Jul</c:v>
                </c:pt>
                <c:pt idx="1532">
                  <c:v>Oct</c:v>
                </c:pt>
                <c:pt idx="1533">
                  <c:v>Sep</c:v>
                </c:pt>
                <c:pt idx="1534">
                  <c:v>Sep</c:v>
                </c:pt>
                <c:pt idx="1535">
                  <c:v>Nov</c:v>
                </c:pt>
                <c:pt idx="1536">
                  <c:v>Jul</c:v>
                </c:pt>
                <c:pt idx="1537">
                  <c:v>Nov</c:v>
                </c:pt>
                <c:pt idx="1538">
                  <c:v>Dec</c:v>
                </c:pt>
                <c:pt idx="1539">
                  <c:v>Jun</c:v>
                </c:pt>
                <c:pt idx="1540">
                  <c:v>Sep</c:v>
                </c:pt>
                <c:pt idx="1541">
                  <c:v>Aug</c:v>
                </c:pt>
                <c:pt idx="1542">
                  <c:v>Aug</c:v>
                </c:pt>
                <c:pt idx="1543">
                  <c:v>Nov</c:v>
                </c:pt>
                <c:pt idx="1544">
                  <c:v>Dec</c:v>
                </c:pt>
                <c:pt idx="1545">
                  <c:v>Nov</c:v>
                </c:pt>
                <c:pt idx="1546">
                  <c:v>Oct</c:v>
                </c:pt>
                <c:pt idx="1547">
                  <c:v>Jul</c:v>
                </c:pt>
                <c:pt idx="1548">
                  <c:v>Sep</c:v>
                </c:pt>
                <c:pt idx="1549">
                  <c:v>Dec</c:v>
                </c:pt>
                <c:pt idx="1550">
                  <c:v>Aug</c:v>
                </c:pt>
                <c:pt idx="1551">
                  <c:v>Dec</c:v>
                </c:pt>
                <c:pt idx="1552">
                  <c:v>Dec</c:v>
                </c:pt>
                <c:pt idx="1553">
                  <c:v>Oct</c:v>
                </c:pt>
                <c:pt idx="1554">
                  <c:v>Aug</c:v>
                </c:pt>
                <c:pt idx="1555">
                  <c:v>Oct</c:v>
                </c:pt>
                <c:pt idx="1556">
                  <c:v>Jul</c:v>
                </c:pt>
                <c:pt idx="1557">
                  <c:v>Aug</c:v>
                </c:pt>
                <c:pt idx="1558">
                  <c:v>Oct</c:v>
                </c:pt>
                <c:pt idx="1559">
                  <c:v>Dec</c:v>
                </c:pt>
                <c:pt idx="1560">
                  <c:v>Jun</c:v>
                </c:pt>
                <c:pt idx="1561">
                  <c:v>Jul</c:v>
                </c:pt>
                <c:pt idx="1562">
                  <c:v>Nov</c:v>
                </c:pt>
                <c:pt idx="1563">
                  <c:v>Aug</c:v>
                </c:pt>
                <c:pt idx="1564">
                  <c:v>Jul</c:v>
                </c:pt>
                <c:pt idx="1565">
                  <c:v>Aug</c:v>
                </c:pt>
                <c:pt idx="1566">
                  <c:v>Dec</c:v>
                </c:pt>
                <c:pt idx="1567">
                  <c:v>Sep</c:v>
                </c:pt>
                <c:pt idx="1568">
                  <c:v>Aug</c:v>
                </c:pt>
                <c:pt idx="1569">
                  <c:v>Aug</c:v>
                </c:pt>
                <c:pt idx="1570">
                  <c:v>Dec</c:v>
                </c:pt>
                <c:pt idx="1571">
                  <c:v>Sep</c:v>
                </c:pt>
                <c:pt idx="1572">
                  <c:v>Oct</c:v>
                </c:pt>
                <c:pt idx="1573">
                  <c:v>Aug</c:v>
                </c:pt>
                <c:pt idx="1574">
                  <c:v>Aug</c:v>
                </c:pt>
                <c:pt idx="1575">
                  <c:v>Nov</c:v>
                </c:pt>
                <c:pt idx="1576">
                  <c:v>Aug</c:v>
                </c:pt>
                <c:pt idx="1577">
                  <c:v>Nov</c:v>
                </c:pt>
                <c:pt idx="1578">
                  <c:v>Jul</c:v>
                </c:pt>
                <c:pt idx="1579">
                  <c:v>Jun</c:v>
                </c:pt>
                <c:pt idx="1580">
                  <c:v>Oct</c:v>
                </c:pt>
                <c:pt idx="1581">
                  <c:v>Aug</c:v>
                </c:pt>
                <c:pt idx="1582">
                  <c:v>Oct</c:v>
                </c:pt>
                <c:pt idx="1583">
                  <c:v>Sep</c:v>
                </c:pt>
                <c:pt idx="1584">
                  <c:v>Aug</c:v>
                </c:pt>
                <c:pt idx="1585">
                  <c:v>Dec</c:v>
                </c:pt>
                <c:pt idx="1586">
                  <c:v>Nov</c:v>
                </c:pt>
                <c:pt idx="1587">
                  <c:v>Jul</c:v>
                </c:pt>
                <c:pt idx="1588">
                  <c:v>Sep</c:v>
                </c:pt>
                <c:pt idx="1589">
                  <c:v>Sep</c:v>
                </c:pt>
                <c:pt idx="1590">
                  <c:v>Jul</c:v>
                </c:pt>
                <c:pt idx="1591">
                  <c:v>Aug</c:v>
                </c:pt>
                <c:pt idx="1592">
                  <c:v>Nov</c:v>
                </c:pt>
                <c:pt idx="1593">
                  <c:v>Oct</c:v>
                </c:pt>
                <c:pt idx="1594">
                  <c:v>Jun</c:v>
                </c:pt>
                <c:pt idx="1595">
                  <c:v>Sep</c:v>
                </c:pt>
                <c:pt idx="1596">
                  <c:v>Oct</c:v>
                </c:pt>
                <c:pt idx="1597">
                  <c:v>Oct</c:v>
                </c:pt>
                <c:pt idx="1598">
                  <c:v>Sep</c:v>
                </c:pt>
                <c:pt idx="1599">
                  <c:v>Nov</c:v>
                </c:pt>
                <c:pt idx="1600">
                  <c:v>Oct</c:v>
                </c:pt>
                <c:pt idx="1601">
                  <c:v>Aug</c:v>
                </c:pt>
                <c:pt idx="1602">
                  <c:v>Sep</c:v>
                </c:pt>
                <c:pt idx="1603">
                  <c:v>Jun</c:v>
                </c:pt>
                <c:pt idx="1604">
                  <c:v>Aug</c:v>
                </c:pt>
                <c:pt idx="1605">
                  <c:v>Sep</c:v>
                </c:pt>
                <c:pt idx="1606">
                  <c:v>Sep</c:v>
                </c:pt>
                <c:pt idx="1607">
                  <c:v>Jul</c:v>
                </c:pt>
                <c:pt idx="1608">
                  <c:v>Oct</c:v>
                </c:pt>
                <c:pt idx="1609">
                  <c:v>Oct</c:v>
                </c:pt>
                <c:pt idx="1610">
                  <c:v>Nov</c:v>
                </c:pt>
                <c:pt idx="1611">
                  <c:v>Nov</c:v>
                </c:pt>
                <c:pt idx="1612">
                  <c:v>Oct</c:v>
                </c:pt>
                <c:pt idx="1613">
                  <c:v>Aug</c:v>
                </c:pt>
                <c:pt idx="1614">
                  <c:v>Oct</c:v>
                </c:pt>
                <c:pt idx="1615">
                  <c:v>Oct</c:v>
                </c:pt>
                <c:pt idx="1616">
                  <c:v>Nov</c:v>
                </c:pt>
                <c:pt idx="1617">
                  <c:v>Oct</c:v>
                </c:pt>
                <c:pt idx="1618">
                  <c:v>Dec</c:v>
                </c:pt>
                <c:pt idx="1619">
                  <c:v>Sep</c:v>
                </c:pt>
                <c:pt idx="1620">
                  <c:v>Nov</c:v>
                </c:pt>
                <c:pt idx="1621">
                  <c:v>Aug</c:v>
                </c:pt>
                <c:pt idx="1622">
                  <c:v>Nov</c:v>
                </c:pt>
                <c:pt idx="1623">
                  <c:v>Aug</c:v>
                </c:pt>
                <c:pt idx="1624">
                  <c:v>Jul</c:v>
                </c:pt>
                <c:pt idx="1625">
                  <c:v>Jul</c:v>
                </c:pt>
                <c:pt idx="1626">
                  <c:v>Sep</c:v>
                </c:pt>
                <c:pt idx="1627">
                  <c:v>Jun</c:v>
                </c:pt>
                <c:pt idx="1628">
                  <c:v>Jul</c:v>
                </c:pt>
                <c:pt idx="1629">
                  <c:v>Oct</c:v>
                </c:pt>
                <c:pt idx="1630">
                  <c:v>Aug</c:v>
                </c:pt>
                <c:pt idx="1631">
                  <c:v>Sep</c:v>
                </c:pt>
                <c:pt idx="1632">
                  <c:v>Nov</c:v>
                </c:pt>
                <c:pt idx="1633">
                  <c:v>Jul</c:v>
                </c:pt>
                <c:pt idx="1634">
                  <c:v>Aug</c:v>
                </c:pt>
                <c:pt idx="1635">
                  <c:v>Aug</c:v>
                </c:pt>
                <c:pt idx="1636">
                  <c:v>Aug</c:v>
                </c:pt>
                <c:pt idx="1637">
                  <c:v>Jun</c:v>
                </c:pt>
                <c:pt idx="1638">
                  <c:v>Oct</c:v>
                </c:pt>
                <c:pt idx="1639">
                  <c:v>Oct</c:v>
                </c:pt>
                <c:pt idx="1640">
                  <c:v>Jun</c:v>
                </c:pt>
                <c:pt idx="1641">
                  <c:v>Nov</c:v>
                </c:pt>
                <c:pt idx="1642">
                  <c:v>Sep</c:v>
                </c:pt>
                <c:pt idx="1643">
                  <c:v>Jul</c:v>
                </c:pt>
                <c:pt idx="1644">
                  <c:v>Jul</c:v>
                </c:pt>
                <c:pt idx="1645">
                  <c:v>Aug</c:v>
                </c:pt>
                <c:pt idx="1646">
                  <c:v>Jul</c:v>
                </c:pt>
                <c:pt idx="1647">
                  <c:v>Aug</c:v>
                </c:pt>
                <c:pt idx="1648">
                  <c:v>Jul</c:v>
                </c:pt>
                <c:pt idx="1649">
                  <c:v>Jul</c:v>
                </c:pt>
                <c:pt idx="1650">
                  <c:v>Aug</c:v>
                </c:pt>
                <c:pt idx="1651">
                  <c:v>Jul</c:v>
                </c:pt>
                <c:pt idx="1652">
                  <c:v>Dec</c:v>
                </c:pt>
                <c:pt idx="1653">
                  <c:v>Jul</c:v>
                </c:pt>
                <c:pt idx="1654">
                  <c:v>Oct</c:v>
                </c:pt>
                <c:pt idx="1655">
                  <c:v>Nov</c:v>
                </c:pt>
                <c:pt idx="1656">
                  <c:v>Jun</c:v>
                </c:pt>
                <c:pt idx="1657">
                  <c:v>Sep</c:v>
                </c:pt>
                <c:pt idx="1658">
                  <c:v>Aug</c:v>
                </c:pt>
                <c:pt idx="1659">
                  <c:v>Jul</c:v>
                </c:pt>
                <c:pt idx="1660">
                  <c:v>Sep</c:v>
                </c:pt>
                <c:pt idx="1661">
                  <c:v>Jul</c:v>
                </c:pt>
                <c:pt idx="1662">
                  <c:v>Nov</c:v>
                </c:pt>
                <c:pt idx="1663">
                  <c:v>Sep</c:v>
                </c:pt>
                <c:pt idx="1664">
                  <c:v>Nov</c:v>
                </c:pt>
                <c:pt idx="1665">
                  <c:v>Aug</c:v>
                </c:pt>
                <c:pt idx="1666">
                  <c:v>Jun</c:v>
                </c:pt>
                <c:pt idx="1667">
                  <c:v>Aug</c:v>
                </c:pt>
                <c:pt idx="1668">
                  <c:v>Oct</c:v>
                </c:pt>
                <c:pt idx="1669">
                  <c:v>Dec</c:v>
                </c:pt>
                <c:pt idx="1670">
                  <c:v>Aug</c:v>
                </c:pt>
                <c:pt idx="1671">
                  <c:v>Nov</c:v>
                </c:pt>
                <c:pt idx="1672">
                  <c:v>Jun</c:v>
                </c:pt>
                <c:pt idx="1673">
                  <c:v>Jul</c:v>
                </c:pt>
                <c:pt idx="1674">
                  <c:v>Nov</c:v>
                </c:pt>
                <c:pt idx="1675">
                  <c:v>Oct</c:v>
                </c:pt>
                <c:pt idx="1676">
                  <c:v>Aug</c:v>
                </c:pt>
                <c:pt idx="1677">
                  <c:v>Sep</c:v>
                </c:pt>
                <c:pt idx="1678">
                  <c:v>Sep</c:v>
                </c:pt>
                <c:pt idx="1679">
                  <c:v>Jun</c:v>
                </c:pt>
                <c:pt idx="1680">
                  <c:v>Dec</c:v>
                </c:pt>
                <c:pt idx="1681">
                  <c:v>Nov</c:v>
                </c:pt>
                <c:pt idx="1682">
                  <c:v>Sep</c:v>
                </c:pt>
                <c:pt idx="1683">
                  <c:v>Nov</c:v>
                </c:pt>
                <c:pt idx="1684">
                  <c:v>Oct</c:v>
                </c:pt>
                <c:pt idx="1685">
                  <c:v>Nov</c:v>
                </c:pt>
                <c:pt idx="1686">
                  <c:v>Sep</c:v>
                </c:pt>
                <c:pt idx="1687">
                  <c:v>Sep</c:v>
                </c:pt>
                <c:pt idx="1688">
                  <c:v>Sep</c:v>
                </c:pt>
                <c:pt idx="1689">
                  <c:v>Dec</c:v>
                </c:pt>
                <c:pt idx="1690">
                  <c:v>Nov</c:v>
                </c:pt>
                <c:pt idx="1691">
                  <c:v>Jul</c:v>
                </c:pt>
                <c:pt idx="1692">
                  <c:v>Aug</c:v>
                </c:pt>
                <c:pt idx="1693">
                  <c:v>Aug</c:v>
                </c:pt>
                <c:pt idx="1694">
                  <c:v>Sep</c:v>
                </c:pt>
                <c:pt idx="1695">
                  <c:v>Jul</c:v>
                </c:pt>
                <c:pt idx="1696">
                  <c:v>Dec</c:v>
                </c:pt>
                <c:pt idx="1697">
                  <c:v>Oct</c:v>
                </c:pt>
                <c:pt idx="1698">
                  <c:v>Dec</c:v>
                </c:pt>
                <c:pt idx="1699">
                  <c:v>Aug</c:v>
                </c:pt>
                <c:pt idx="1700">
                  <c:v>Jun</c:v>
                </c:pt>
                <c:pt idx="1701">
                  <c:v>Sep</c:v>
                </c:pt>
                <c:pt idx="1702">
                  <c:v>Jul</c:v>
                </c:pt>
                <c:pt idx="1703">
                  <c:v>Sep</c:v>
                </c:pt>
                <c:pt idx="1704">
                  <c:v>Sep</c:v>
                </c:pt>
                <c:pt idx="1705">
                  <c:v>Dec</c:v>
                </c:pt>
                <c:pt idx="1706">
                  <c:v>Aug</c:v>
                </c:pt>
                <c:pt idx="1707">
                  <c:v>Sep</c:v>
                </c:pt>
                <c:pt idx="1708">
                  <c:v>Nov</c:v>
                </c:pt>
                <c:pt idx="1709">
                  <c:v>Aug</c:v>
                </c:pt>
                <c:pt idx="1710">
                  <c:v>Jun</c:v>
                </c:pt>
                <c:pt idx="1711">
                  <c:v>Jul</c:v>
                </c:pt>
                <c:pt idx="1712">
                  <c:v>Nov</c:v>
                </c:pt>
                <c:pt idx="1713">
                  <c:v>Jun</c:v>
                </c:pt>
                <c:pt idx="1714">
                  <c:v>Dec</c:v>
                </c:pt>
                <c:pt idx="1715">
                  <c:v>Nov</c:v>
                </c:pt>
                <c:pt idx="1716">
                  <c:v>Dec</c:v>
                </c:pt>
                <c:pt idx="1717">
                  <c:v>Aug</c:v>
                </c:pt>
                <c:pt idx="1718">
                  <c:v>Jun</c:v>
                </c:pt>
                <c:pt idx="1719">
                  <c:v>Sep</c:v>
                </c:pt>
                <c:pt idx="1720">
                  <c:v>Nov</c:v>
                </c:pt>
                <c:pt idx="1721">
                  <c:v>Sep</c:v>
                </c:pt>
                <c:pt idx="1722">
                  <c:v>Aug</c:v>
                </c:pt>
                <c:pt idx="1723">
                  <c:v>Nov</c:v>
                </c:pt>
                <c:pt idx="1724">
                  <c:v>Sep</c:v>
                </c:pt>
                <c:pt idx="1725">
                  <c:v>Oct</c:v>
                </c:pt>
                <c:pt idx="1726">
                  <c:v>Sep</c:v>
                </c:pt>
                <c:pt idx="1727">
                  <c:v>Oct</c:v>
                </c:pt>
                <c:pt idx="1728">
                  <c:v>Jul</c:v>
                </c:pt>
                <c:pt idx="1729">
                  <c:v>Nov</c:v>
                </c:pt>
                <c:pt idx="1730">
                  <c:v>Jul</c:v>
                </c:pt>
                <c:pt idx="1731">
                  <c:v>Sep</c:v>
                </c:pt>
                <c:pt idx="1732">
                  <c:v>Jul</c:v>
                </c:pt>
                <c:pt idx="1733">
                  <c:v>Dec</c:v>
                </c:pt>
                <c:pt idx="1734">
                  <c:v>Jun</c:v>
                </c:pt>
                <c:pt idx="1735">
                  <c:v>Jun</c:v>
                </c:pt>
                <c:pt idx="1736">
                  <c:v>Dec</c:v>
                </c:pt>
                <c:pt idx="1737">
                  <c:v>Jun</c:v>
                </c:pt>
                <c:pt idx="1738">
                  <c:v>Oct</c:v>
                </c:pt>
                <c:pt idx="1739">
                  <c:v>Jun</c:v>
                </c:pt>
                <c:pt idx="1740">
                  <c:v>Sep</c:v>
                </c:pt>
                <c:pt idx="1741">
                  <c:v>Oct</c:v>
                </c:pt>
                <c:pt idx="1742">
                  <c:v>Aug</c:v>
                </c:pt>
                <c:pt idx="1743">
                  <c:v>Oct</c:v>
                </c:pt>
                <c:pt idx="1744">
                  <c:v>Aug</c:v>
                </c:pt>
                <c:pt idx="1745">
                  <c:v>Aug</c:v>
                </c:pt>
                <c:pt idx="1746">
                  <c:v>Dec</c:v>
                </c:pt>
                <c:pt idx="1747">
                  <c:v>Sep</c:v>
                </c:pt>
                <c:pt idx="1748">
                  <c:v>Sep</c:v>
                </c:pt>
                <c:pt idx="1749">
                  <c:v>Nov</c:v>
                </c:pt>
                <c:pt idx="1750">
                  <c:v>Nov</c:v>
                </c:pt>
                <c:pt idx="1751">
                  <c:v>Jun</c:v>
                </c:pt>
                <c:pt idx="1752">
                  <c:v>Jul</c:v>
                </c:pt>
                <c:pt idx="1753">
                  <c:v>Nov</c:v>
                </c:pt>
                <c:pt idx="1754">
                  <c:v>Jun</c:v>
                </c:pt>
                <c:pt idx="1755">
                  <c:v>Sep</c:v>
                </c:pt>
                <c:pt idx="1756">
                  <c:v>Jul</c:v>
                </c:pt>
                <c:pt idx="1757">
                  <c:v>Oct</c:v>
                </c:pt>
                <c:pt idx="1758">
                  <c:v>Dec</c:v>
                </c:pt>
                <c:pt idx="1759">
                  <c:v>Jun</c:v>
                </c:pt>
                <c:pt idx="1760">
                  <c:v>Sep</c:v>
                </c:pt>
                <c:pt idx="1761">
                  <c:v>Dec</c:v>
                </c:pt>
                <c:pt idx="1762">
                  <c:v>Nov</c:v>
                </c:pt>
                <c:pt idx="1763">
                  <c:v>Jul</c:v>
                </c:pt>
                <c:pt idx="1764">
                  <c:v>Jun</c:v>
                </c:pt>
                <c:pt idx="1765">
                  <c:v>Sep</c:v>
                </c:pt>
                <c:pt idx="1766">
                  <c:v>Oct</c:v>
                </c:pt>
                <c:pt idx="1767">
                  <c:v>Jun</c:v>
                </c:pt>
                <c:pt idx="1768">
                  <c:v>Nov</c:v>
                </c:pt>
                <c:pt idx="1769">
                  <c:v>Aug</c:v>
                </c:pt>
                <c:pt idx="1770">
                  <c:v>Jun</c:v>
                </c:pt>
                <c:pt idx="1771">
                  <c:v>Nov</c:v>
                </c:pt>
                <c:pt idx="1772">
                  <c:v>Aug</c:v>
                </c:pt>
                <c:pt idx="1773">
                  <c:v>Aug</c:v>
                </c:pt>
                <c:pt idx="1774">
                  <c:v>Aug</c:v>
                </c:pt>
                <c:pt idx="1775">
                  <c:v>Oct</c:v>
                </c:pt>
                <c:pt idx="1776">
                  <c:v>Jul</c:v>
                </c:pt>
                <c:pt idx="1777">
                  <c:v>Sep</c:v>
                </c:pt>
                <c:pt idx="1778">
                  <c:v>Nov</c:v>
                </c:pt>
                <c:pt idx="1779">
                  <c:v>Jul</c:v>
                </c:pt>
                <c:pt idx="1780">
                  <c:v>Oct</c:v>
                </c:pt>
                <c:pt idx="1781">
                  <c:v>Dec</c:v>
                </c:pt>
                <c:pt idx="1782">
                  <c:v>Sep</c:v>
                </c:pt>
                <c:pt idx="1783">
                  <c:v>Sep</c:v>
                </c:pt>
                <c:pt idx="1784">
                  <c:v>Dec</c:v>
                </c:pt>
                <c:pt idx="1785">
                  <c:v>Jun</c:v>
                </c:pt>
                <c:pt idx="1786">
                  <c:v>Sep</c:v>
                </c:pt>
                <c:pt idx="1787">
                  <c:v>Dec</c:v>
                </c:pt>
                <c:pt idx="1788">
                  <c:v>Sep</c:v>
                </c:pt>
                <c:pt idx="1789">
                  <c:v>Oct</c:v>
                </c:pt>
                <c:pt idx="1790">
                  <c:v>Sep</c:v>
                </c:pt>
                <c:pt idx="1791">
                  <c:v>Dec</c:v>
                </c:pt>
                <c:pt idx="1792">
                  <c:v>Jun</c:v>
                </c:pt>
                <c:pt idx="1793">
                  <c:v>Dec</c:v>
                </c:pt>
                <c:pt idx="1794">
                  <c:v>Jul</c:v>
                </c:pt>
                <c:pt idx="1795">
                  <c:v>Oct</c:v>
                </c:pt>
                <c:pt idx="1796">
                  <c:v>Dec</c:v>
                </c:pt>
                <c:pt idx="1797">
                  <c:v>Jun</c:v>
                </c:pt>
                <c:pt idx="1798">
                  <c:v>Dec</c:v>
                </c:pt>
                <c:pt idx="1799">
                  <c:v>Aug</c:v>
                </c:pt>
                <c:pt idx="1800">
                  <c:v>Sep</c:v>
                </c:pt>
                <c:pt idx="1801">
                  <c:v>Aug</c:v>
                </c:pt>
                <c:pt idx="1802">
                  <c:v>Nov</c:v>
                </c:pt>
                <c:pt idx="1803">
                  <c:v>Sep</c:v>
                </c:pt>
                <c:pt idx="1804">
                  <c:v>Jun</c:v>
                </c:pt>
                <c:pt idx="1805">
                  <c:v>Nov</c:v>
                </c:pt>
                <c:pt idx="1806">
                  <c:v>Oct</c:v>
                </c:pt>
                <c:pt idx="1807">
                  <c:v>Sep</c:v>
                </c:pt>
                <c:pt idx="1808">
                  <c:v>Jul</c:v>
                </c:pt>
                <c:pt idx="1809">
                  <c:v>Aug</c:v>
                </c:pt>
                <c:pt idx="1810">
                  <c:v>Sep</c:v>
                </c:pt>
                <c:pt idx="1811">
                  <c:v>Oct</c:v>
                </c:pt>
                <c:pt idx="1812">
                  <c:v>Aug</c:v>
                </c:pt>
                <c:pt idx="1813">
                  <c:v>Dec</c:v>
                </c:pt>
                <c:pt idx="1814">
                  <c:v>Jun</c:v>
                </c:pt>
                <c:pt idx="1815">
                  <c:v>Sep</c:v>
                </c:pt>
                <c:pt idx="1816">
                  <c:v>Oct</c:v>
                </c:pt>
                <c:pt idx="1817">
                  <c:v>Oct</c:v>
                </c:pt>
                <c:pt idx="1818">
                  <c:v>Jul</c:v>
                </c:pt>
                <c:pt idx="1819">
                  <c:v>Sep</c:v>
                </c:pt>
                <c:pt idx="1820">
                  <c:v>Aug</c:v>
                </c:pt>
                <c:pt idx="1821">
                  <c:v>Oct</c:v>
                </c:pt>
                <c:pt idx="1822">
                  <c:v>Jun</c:v>
                </c:pt>
                <c:pt idx="1823">
                  <c:v>Jun</c:v>
                </c:pt>
                <c:pt idx="1824">
                  <c:v>Jul</c:v>
                </c:pt>
                <c:pt idx="1825">
                  <c:v>Sep</c:v>
                </c:pt>
                <c:pt idx="1826">
                  <c:v>Dec</c:v>
                </c:pt>
                <c:pt idx="1827">
                  <c:v>Sep</c:v>
                </c:pt>
                <c:pt idx="1828">
                  <c:v>Dec</c:v>
                </c:pt>
                <c:pt idx="1829">
                  <c:v>Nov</c:v>
                </c:pt>
                <c:pt idx="1830">
                  <c:v>Jun</c:v>
                </c:pt>
                <c:pt idx="1831">
                  <c:v>Jun</c:v>
                </c:pt>
                <c:pt idx="1832">
                  <c:v>Aug</c:v>
                </c:pt>
                <c:pt idx="1833">
                  <c:v>Dec</c:v>
                </c:pt>
                <c:pt idx="1834">
                  <c:v>Dec</c:v>
                </c:pt>
                <c:pt idx="1835">
                  <c:v>Oct</c:v>
                </c:pt>
                <c:pt idx="1836">
                  <c:v>Jun</c:v>
                </c:pt>
                <c:pt idx="1837">
                  <c:v>Sep</c:v>
                </c:pt>
                <c:pt idx="1838">
                  <c:v>Oct</c:v>
                </c:pt>
                <c:pt idx="1839">
                  <c:v>Jun</c:v>
                </c:pt>
                <c:pt idx="1840">
                  <c:v>Jul</c:v>
                </c:pt>
                <c:pt idx="1841">
                  <c:v>Jul</c:v>
                </c:pt>
                <c:pt idx="1842">
                  <c:v>Nov</c:v>
                </c:pt>
                <c:pt idx="1843">
                  <c:v>Jul</c:v>
                </c:pt>
                <c:pt idx="1844">
                  <c:v>Jul</c:v>
                </c:pt>
                <c:pt idx="1845">
                  <c:v>Aug</c:v>
                </c:pt>
                <c:pt idx="1846">
                  <c:v>Jun</c:v>
                </c:pt>
                <c:pt idx="1847">
                  <c:v>Sep</c:v>
                </c:pt>
                <c:pt idx="1848">
                  <c:v>Oct</c:v>
                </c:pt>
                <c:pt idx="1849">
                  <c:v>Oct</c:v>
                </c:pt>
                <c:pt idx="1850">
                  <c:v>Dec</c:v>
                </c:pt>
                <c:pt idx="1851">
                  <c:v>Sep</c:v>
                </c:pt>
                <c:pt idx="1852">
                  <c:v>Dec</c:v>
                </c:pt>
                <c:pt idx="1853">
                  <c:v>Aug</c:v>
                </c:pt>
                <c:pt idx="1854">
                  <c:v>Sep</c:v>
                </c:pt>
                <c:pt idx="1855">
                  <c:v>Jul</c:v>
                </c:pt>
                <c:pt idx="1856">
                  <c:v>Aug</c:v>
                </c:pt>
                <c:pt idx="1857">
                  <c:v>Jul</c:v>
                </c:pt>
                <c:pt idx="1858">
                  <c:v>Jun</c:v>
                </c:pt>
                <c:pt idx="1859">
                  <c:v>Nov</c:v>
                </c:pt>
                <c:pt idx="1860">
                  <c:v>Aug</c:v>
                </c:pt>
                <c:pt idx="1861">
                  <c:v>Sep</c:v>
                </c:pt>
                <c:pt idx="1862">
                  <c:v>Nov</c:v>
                </c:pt>
                <c:pt idx="1863">
                  <c:v>Jun</c:v>
                </c:pt>
                <c:pt idx="1864">
                  <c:v>Oct</c:v>
                </c:pt>
                <c:pt idx="1865">
                  <c:v>Nov</c:v>
                </c:pt>
                <c:pt idx="1866">
                  <c:v>Dec</c:v>
                </c:pt>
                <c:pt idx="1867">
                  <c:v>Nov</c:v>
                </c:pt>
                <c:pt idx="1868">
                  <c:v>Jun</c:v>
                </c:pt>
                <c:pt idx="1869">
                  <c:v>Jun</c:v>
                </c:pt>
                <c:pt idx="1870">
                  <c:v>Nov</c:v>
                </c:pt>
                <c:pt idx="1871">
                  <c:v>Oct</c:v>
                </c:pt>
                <c:pt idx="1872">
                  <c:v>Jun</c:v>
                </c:pt>
                <c:pt idx="1873">
                  <c:v>Dec</c:v>
                </c:pt>
                <c:pt idx="1874">
                  <c:v>Nov</c:v>
                </c:pt>
                <c:pt idx="1875">
                  <c:v>Jun</c:v>
                </c:pt>
                <c:pt idx="1876">
                  <c:v>Dec</c:v>
                </c:pt>
                <c:pt idx="1877">
                  <c:v>Sep</c:v>
                </c:pt>
                <c:pt idx="1878">
                  <c:v>Oct</c:v>
                </c:pt>
                <c:pt idx="1879">
                  <c:v>Jun</c:v>
                </c:pt>
                <c:pt idx="1880">
                  <c:v>Sep</c:v>
                </c:pt>
                <c:pt idx="1881">
                  <c:v>Nov</c:v>
                </c:pt>
                <c:pt idx="1882">
                  <c:v>Aug</c:v>
                </c:pt>
                <c:pt idx="1883">
                  <c:v>Jun</c:v>
                </c:pt>
                <c:pt idx="1884">
                  <c:v>Jun</c:v>
                </c:pt>
                <c:pt idx="1885">
                  <c:v>Aug</c:v>
                </c:pt>
                <c:pt idx="1886">
                  <c:v>Aug</c:v>
                </c:pt>
                <c:pt idx="1887">
                  <c:v>Dec</c:v>
                </c:pt>
                <c:pt idx="1888">
                  <c:v>Dec</c:v>
                </c:pt>
                <c:pt idx="1889">
                  <c:v>Oct</c:v>
                </c:pt>
                <c:pt idx="1890">
                  <c:v>Sep</c:v>
                </c:pt>
                <c:pt idx="1891">
                  <c:v>Sep</c:v>
                </c:pt>
                <c:pt idx="1892">
                  <c:v>Aug</c:v>
                </c:pt>
                <c:pt idx="1893">
                  <c:v>Nov</c:v>
                </c:pt>
                <c:pt idx="1894">
                  <c:v>Dec</c:v>
                </c:pt>
                <c:pt idx="1895">
                  <c:v>Nov</c:v>
                </c:pt>
                <c:pt idx="1896">
                  <c:v>Jul</c:v>
                </c:pt>
                <c:pt idx="1897">
                  <c:v>Oct</c:v>
                </c:pt>
                <c:pt idx="1898">
                  <c:v>Sep</c:v>
                </c:pt>
                <c:pt idx="1899">
                  <c:v>Jul</c:v>
                </c:pt>
                <c:pt idx="1900">
                  <c:v>Nov</c:v>
                </c:pt>
                <c:pt idx="1901">
                  <c:v>Nov</c:v>
                </c:pt>
                <c:pt idx="1902">
                  <c:v>Sep</c:v>
                </c:pt>
                <c:pt idx="1903">
                  <c:v>Aug</c:v>
                </c:pt>
                <c:pt idx="1904">
                  <c:v>Jul</c:v>
                </c:pt>
                <c:pt idx="1905">
                  <c:v>Jul</c:v>
                </c:pt>
                <c:pt idx="1906">
                  <c:v>Jul</c:v>
                </c:pt>
                <c:pt idx="1907">
                  <c:v>Nov</c:v>
                </c:pt>
                <c:pt idx="1908">
                  <c:v>Sep</c:v>
                </c:pt>
                <c:pt idx="1909">
                  <c:v>Oct</c:v>
                </c:pt>
                <c:pt idx="1910">
                  <c:v>Jun</c:v>
                </c:pt>
                <c:pt idx="1911">
                  <c:v>Jul</c:v>
                </c:pt>
                <c:pt idx="1912">
                  <c:v>Jul</c:v>
                </c:pt>
                <c:pt idx="1913">
                  <c:v>Nov</c:v>
                </c:pt>
                <c:pt idx="1914">
                  <c:v>Aug</c:v>
                </c:pt>
                <c:pt idx="1915">
                  <c:v>Sep</c:v>
                </c:pt>
                <c:pt idx="1916">
                  <c:v>Jul</c:v>
                </c:pt>
                <c:pt idx="1917">
                  <c:v>Oct</c:v>
                </c:pt>
                <c:pt idx="1918">
                  <c:v>Jul</c:v>
                </c:pt>
                <c:pt idx="1919">
                  <c:v>Jun</c:v>
                </c:pt>
                <c:pt idx="1920">
                  <c:v>Oct</c:v>
                </c:pt>
                <c:pt idx="1921">
                  <c:v>Jun</c:v>
                </c:pt>
                <c:pt idx="1922">
                  <c:v>Aug</c:v>
                </c:pt>
                <c:pt idx="1923">
                  <c:v>Aug</c:v>
                </c:pt>
                <c:pt idx="1924">
                  <c:v>Sep</c:v>
                </c:pt>
                <c:pt idx="1925">
                  <c:v>Jun</c:v>
                </c:pt>
                <c:pt idx="1926">
                  <c:v>Aug</c:v>
                </c:pt>
                <c:pt idx="1927">
                  <c:v>Dec</c:v>
                </c:pt>
                <c:pt idx="1928">
                  <c:v>Oct</c:v>
                </c:pt>
                <c:pt idx="1929">
                  <c:v>Nov</c:v>
                </c:pt>
                <c:pt idx="1930">
                  <c:v>Oct</c:v>
                </c:pt>
                <c:pt idx="1931">
                  <c:v>Aug</c:v>
                </c:pt>
                <c:pt idx="1932">
                  <c:v>Oct</c:v>
                </c:pt>
                <c:pt idx="1933">
                  <c:v>Sep</c:v>
                </c:pt>
                <c:pt idx="1934">
                  <c:v>Jun</c:v>
                </c:pt>
                <c:pt idx="1935">
                  <c:v>Aug</c:v>
                </c:pt>
                <c:pt idx="1936">
                  <c:v>Dec</c:v>
                </c:pt>
                <c:pt idx="1937">
                  <c:v>Nov</c:v>
                </c:pt>
                <c:pt idx="1938">
                  <c:v>Dec</c:v>
                </c:pt>
                <c:pt idx="1939">
                  <c:v>Aug</c:v>
                </c:pt>
                <c:pt idx="1940">
                  <c:v>Oct</c:v>
                </c:pt>
                <c:pt idx="1941">
                  <c:v>Dec</c:v>
                </c:pt>
                <c:pt idx="1942">
                  <c:v>Jul</c:v>
                </c:pt>
                <c:pt idx="1943">
                  <c:v>Jul</c:v>
                </c:pt>
                <c:pt idx="1944">
                  <c:v>Sep</c:v>
                </c:pt>
                <c:pt idx="1945">
                  <c:v>Nov</c:v>
                </c:pt>
                <c:pt idx="1946">
                  <c:v>Nov</c:v>
                </c:pt>
                <c:pt idx="1947">
                  <c:v>Jun</c:v>
                </c:pt>
                <c:pt idx="1948">
                  <c:v>Oct</c:v>
                </c:pt>
                <c:pt idx="1949">
                  <c:v>Nov</c:v>
                </c:pt>
                <c:pt idx="1950">
                  <c:v>Aug</c:v>
                </c:pt>
                <c:pt idx="1951">
                  <c:v>Nov</c:v>
                </c:pt>
                <c:pt idx="1952">
                  <c:v>Jun</c:v>
                </c:pt>
                <c:pt idx="1953">
                  <c:v>Dec</c:v>
                </c:pt>
                <c:pt idx="1954">
                  <c:v>Nov</c:v>
                </c:pt>
                <c:pt idx="1955">
                  <c:v>Aug</c:v>
                </c:pt>
                <c:pt idx="1956">
                  <c:v>Aug</c:v>
                </c:pt>
                <c:pt idx="1957">
                  <c:v>Oct</c:v>
                </c:pt>
                <c:pt idx="1958">
                  <c:v>Jun</c:v>
                </c:pt>
                <c:pt idx="1959">
                  <c:v>Oct</c:v>
                </c:pt>
                <c:pt idx="1960">
                  <c:v>Sep</c:v>
                </c:pt>
                <c:pt idx="1961">
                  <c:v>Dec</c:v>
                </c:pt>
                <c:pt idx="1962">
                  <c:v>Oct</c:v>
                </c:pt>
                <c:pt idx="1963">
                  <c:v>Aug</c:v>
                </c:pt>
                <c:pt idx="1964">
                  <c:v>Sep</c:v>
                </c:pt>
                <c:pt idx="1965">
                  <c:v>Sep</c:v>
                </c:pt>
                <c:pt idx="1966">
                  <c:v>Sep</c:v>
                </c:pt>
                <c:pt idx="1967">
                  <c:v>Sep</c:v>
                </c:pt>
                <c:pt idx="1968">
                  <c:v>Jun</c:v>
                </c:pt>
                <c:pt idx="1969">
                  <c:v>Oct</c:v>
                </c:pt>
                <c:pt idx="1970">
                  <c:v>Jul</c:v>
                </c:pt>
                <c:pt idx="1971">
                  <c:v>Sep</c:v>
                </c:pt>
                <c:pt idx="1972">
                  <c:v>Jun</c:v>
                </c:pt>
                <c:pt idx="1973">
                  <c:v>Aug</c:v>
                </c:pt>
                <c:pt idx="1974">
                  <c:v>Dec</c:v>
                </c:pt>
                <c:pt idx="1975">
                  <c:v>Dec</c:v>
                </c:pt>
                <c:pt idx="1976">
                  <c:v>Jul</c:v>
                </c:pt>
                <c:pt idx="1977">
                  <c:v>Oct</c:v>
                </c:pt>
                <c:pt idx="1978">
                  <c:v>Aug</c:v>
                </c:pt>
                <c:pt idx="1979">
                  <c:v>Nov</c:v>
                </c:pt>
                <c:pt idx="1980">
                  <c:v>Dec</c:v>
                </c:pt>
                <c:pt idx="1981">
                  <c:v>Oct</c:v>
                </c:pt>
                <c:pt idx="1982">
                  <c:v>Jun</c:v>
                </c:pt>
                <c:pt idx="1983">
                  <c:v>Oct</c:v>
                </c:pt>
                <c:pt idx="1984">
                  <c:v>Sep</c:v>
                </c:pt>
                <c:pt idx="1985">
                  <c:v>Jun</c:v>
                </c:pt>
                <c:pt idx="1986">
                  <c:v>Nov</c:v>
                </c:pt>
                <c:pt idx="1987">
                  <c:v>Dec</c:v>
                </c:pt>
                <c:pt idx="1988">
                  <c:v>Nov</c:v>
                </c:pt>
                <c:pt idx="1989">
                  <c:v>Jul</c:v>
                </c:pt>
                <c:pt idx="1990">
                  <c:v>Oct</c:v>
                </c:pt>
                <c:pt idx="1991">
                  <c:v>Jul</c:v>
                </c:pt>
                <c:pt idx="1992">
                  <c:v>Dec</c:v>
                </c:pt>
                <c:pt idx="1993">
                  <c:v>Nov</c:v>
                </c:pt>
                <c:pt idx="1994">
                  <c:v>Sep</c:v>
                </c:pt>
                <c:pt idx="1995">
                  <c:v>Aug</c:v>
                </c:pt>
                <c:pt idx="1996">
                  <c:v>Jul</c:v>
                </c:pt>
                <c:pt idx="1997">
                  <c:v>Dec</c:v>
                </c:pt>
                <c:pt idx="1998">
                  <c:v>Jul</c:v>
                </c:pt>
                <c:pt idx="1999">
                  <c:v>Oct</c:v>
                </c:pt>
                <c:pt idx="2000">
                  <c:v>Sep</c:v>
                </c:pt>
                <c:pt idx="2001">
                  <c:v>Sep</c:v>
                </c:pt>
                <c:pt idx="2002">
                  <c:v>Jul</c:v>
                </c:pt>
                <c:pt idx="2003">
                  <c:v>Aug</c:v>
                </c:pt>
                <c:pt idx="2004">
                  <c:v>Jul</c:v>
                </c:pt>
                <c:pt idx="2005">
                  <c:v>Oct</c:v>
                </c:pt>
                <c:pt idx="2006">
                  <c:v>Aug</c:v>
                </c:pt>
                <c:pt idx="2007">
                  <c:v>Sep</c:v>
                </c:pt>
                <c:pt idx="2008">
                  <c:v>Jul</c:v>
                </c:pt>
                <c:pt idx="2009">
                  <c:v>Jun</c:v>
                </c:pt>
                <c:pt idx="2010">
                  <c:v>Aug</c:v>
                </c:pt>
                <c:pt idx="2011">
                  <c:v>Oct</c:v>
                </c:pt>
                <c:pt idx="2012">
                  <c:v>Sep</c:v>
                </c:pt>
                <c:pt idx="2013">
                  <c:v>Oct</c:v>
                </c:pt>
                <c:pt idx="2014">
                  <c:v>Sep</c:v>
                </c:pt>
                <c:pt idx="2015">
                  <c:v>Jun</c:v>
                </c:pt>
                <c:pt idx="2016">
                  <c:v>Dec</c:v>
                </c:pt>
                <c:pt idx="2017">
                  <c:v>Aug</c:v>
                </c:pt>
                <c:pt idx="2018">
                  <c:v>Sep</c:v>
                </c:pt>
                <c:pt idx="2019">
                  <c:v>Dec</c:v>
                </c:pt>
                <c:pt idx="2020">
                  <c:v>Sep</c:v>
                </c:pt>
                <c:pt idx="2021">
                  <c:v>Dec</c:v>
                </c:pt>
                <c:pt idx="2022">
                  <c:v>Nov</c:v>
                </c:pt>
                <c:pt idx="2023">
                  <c:v>Jun</c:v>
                </c:pt>
                <c:pt idx="2024">
                  <c:v>Sep</c:v>
                </c:pt>
                <c:pt idx="2025">
                  <c:v>Sep</c:v>
                </c:pt>
                <c:pt idx="2026">
                  <c:v>Jun</c:v>
                </c:pt>
                <c:pt idx="2027">
                  <c:v>Jun</c:v>
                </c:pt>
                <c:pt idx="2028">
                  <c:v>Jun</c:v>
                </c:pt>
                <c:pt idx="2029">
                  <c:v>Oct</c:v>
                </c:pt>
                <c:pt idx="2030">
                  <c:v>Nov</c:v>
                </c:pt>
                <c:pt idx="2031">
                  <c:v>Jul</c:v>
                </c:pt>
                <c:pt idx="2032">
                  <c:v>Jun</c:v>
                </c:pt>
                <c:pt idx="2033">
                  <c:v>Aug</c:v>
                </c:pt>
                <c:pt idx="2034">
                  <c:v>Nov</c:v>
                </c:pt>
                <c:pt idx="2035">
                  <c:v>Sep</c:v>
                </c:pt>
                <c:pt idx="2036">
                  <c:v>Jun</c:v>
                </c:pt>
                <c:pt idx="2037">
                  <c:v>Nov</c:v>
                </c:pt>
                <c:pt idx="2038">
                  <c:v>Oct</c:v>
                </c:pt>
                <c:pt idx="2039">
                  <c:v>Sep</c:v>
                </c:pt>
                <c:pt idx="2040">
                  <c:v>Aug</c:v>
                </c:pt>
                <c:pt idx="2041">
                  <c:v>Dec</c:v>
                </c:pt>
                <c:pt idx="2042">
                  <c:v>Aug</c:v>
                </c:pt>
                <c:pt idx="2043">
                  <c:v>Nov</c:v>
                </c:pt>
                <c:pt idx="2044">
                  <c:v>Aug</c:v>
                </c:pt>
                <c:pt idx="2045">
                  <c:v>Oct</c:v>
                </c:pt>
                <c:pt idx="2046">
                  <c:v>Oct</c:v>
                </c:pt>
                <c:pt idx="2047">
                  <c:v>Dec</c:v>
                </c:pt>
                <c:pt idx="2048">
                  <c:v>Dec</c:v>
                </c:pt>
                <c:pt idx="2049">
                  <c:v>Oct</c:v>
                </c:pt>
                <c:pt idx="2050">
                  <c:v>Aug</c:v>
                </c:pt>
                <c:pt idx="2051">
                  <c:v>Oct</c:v>
                </c:pt>
                <c:pt idx="2052">
                  <c:v>Aug</c:v>
                </c:pt>
                <c:pt idx="2053">
                  <c:v>Dec</c:v>
                </c:pt>
                <c:pt idx="2054">
                  <c:v>Nov</c:v>
                </c:pt>
                <c:pt idx="2055">
                  <c:v>Jul</c:v>
                </c:pt>
                <c:pt idx="2056">
                  <c:v>Jun</c:v>
                </c:pt>
                <c:pt idx="2057">
                  <c:v>Jun</c:v>
                </c:pt>
                <c:pt idx="2058">
                  <c:v>Oct</c:v>
                </c:pt>
                <c:pt idx="2059">
                  <c:v>Sep</c:v>
                </c:pt>
                <c:pt idx="2060">
                  <c:v>Aug</c:v>
                </c:pt>
                <c:pt idx="2061">
                  <c:v>Dec</c:v>
                </c:pt>
                <c:pt idx="2062">
                  <c:v>Jun</c:v>
                </c:pt>
                <c:pt idx="2063">
                  <c:v>Aug</c:v>
                </c:pt>
                <c:pt idx="2064">
                  <c:v>Aug</c:v>
                </c:pt>
                <c:pt idx="2065">
                  <c:v>Jul</c:v>
                </c:pt>
                <c:pt idx="2066">
                  <c:v>Oct</c:v>
                </c:pt>
                <c:pt idx="2067">
                  <c:v>Jul</c:v>
                </c:pt>
                <c:pt idx="2068">
                  <c:v>Oct</c:v>
                </c:pt>
                <c:pt idx="2069">
                  <c:v>Nov</c:v>
                </c:pt>
                <c:pt idx="2070">
                  <c:v>Oct</c:v>
                </c:pt>
                <c:pt idx="2071">
                  <c:v>Jul</c:v>
                </c:pt>
                <c:pt idx="2072">
                  <c:v>Aug</c:v>
                </c:pt>
                <c:pt idx="2073">
                  <c:v>Nov</c:v>
                </c:pt>
                <c:pt idx="2074">
                  <c:v>Aug</c:v>
                </c:pt>
                <c:pt idx="2075">
                  <c:v>Sep</c:v>
                </c:pt>
                <c:pt idx="2076">
                  <c:v>Oct</c:v>
                </c:pt>
                <c:pt idx="2077">
                  <c:v>Jul</c:v>
                </c:pt>
                <c:pt idx="2078">
                  <c:v>Oct</c:v>
                </c:pt>
                <c:pt idx="2079">
                  <c:v>Nov</c:v>
                </c:pt>
                <c:pt idx="2080">
                  <c:v>Jun</c:v>
                </c:pt>
                <c:pt idx="2081">
                  <c:v>Jul</c:v>
                </c:pt>
                <c:pt idx="2082">
                  <c:v>Aug</c:v>
                </c:pt>
                <c:pt idx="2083">
                  <c:v>Jul</c:v>
                </c:pt>
                <c:pt idx="2084">
                  <c:v>Nov</c:v>
                </c:pt>
                <c:pt idx="2085">
                  <c:v>Jul</c:v>
                </c:pt>
                <c:pt idx="2086">
                  <c:v>Nov</c:v>
                </c:pt>
                <c:pt idx="2087">
                  <c:v>Nov</c:v>
                </c:pt>
                <c:pt idx="2088">
                  <c:v>Jun</c:v>
                </c:pt>
                <c:pt idx="2089">
                  <c:v>Aug</c:v>
                </c:pt>
                <c:pt idx="2090">
                  <c:v>Dec</c:v>
                </c:pt>
                <c:pt idx="2091">
                  <c:v>Dec</c:v>
                </c:pt>
                <c:pt idx="2092">
                  <c:v>Nov</c:v>
                </c:pt>
                <c:pt idx="2093">
                  <c:v>Oct</c:v>
                </c:pt>
                <c:pt idx="2094">
                  <c:v>Nov</c:v>
                </c:pt>
                <c:pt idx="2095">
                  <c:v>Dec</c:v>
                </c:pt>
                <c:pt idx="2096">
                  <c:v>Sep</c:v>
                </c:pt>
                <c:pt idx="2097">
                  <c:v>Nov</c:v>
                </c:pt>
                <c:pt idx="2098">
                  <c:v>Oct</c:v>
                </c:pt>
                <c:pt idx="2099">
                  <c:v>Jun</c:v>
                </c:pt>
                <c:pt idx="2100">
                  <c:v>Nov</c:v>
                </c:pt>
                <c:pt idx="2101">
                  <c:v>Jul</c:v>
                </c:pt>
                <c:pt idx="2102">
                  <c:v>Dec</c:v>
                </c:pt>
                <c:pt idx="2103">
                  <c:v>Jun</c:v>
                </c:pt>
                <c:pt idx="2104">
                  <c:v>Dec</c:v>
                </c:pt>
                <c:pt idx="2105">
                  <c:v>Dec</c:v>
                </c:pt>
                <c:pt idx="2106">
                  <c:v>Sep</c:v>
                </c:pt>
                <c:pt idx="2107">
                  <c:v>Jun</c:v>
                </c:pt>
                <c:pt idx="2108">
                  <c:v>Nov</c:v>
                </c:pt>
                <c:pt idx="2109">
                  <c:v>Jul</c:v>
                </c:pt>
                <c:pt idx="2110">
                  <c:v>Aug</c:v>
                </c:pt>
                <c:pt idx="2111">
                  <c:v>Nov</c:v>
                </c:pt>
                <c:pt idx="2112">
                  <c:v>Oct</c:v>
                </c:pt>
                <c:pt idx="2113">
                  <c:v>Aug</c:v>
                </c:pt>
                <c:pt idx="2114">
                  <c:v>Jul</c:v>
                </c:pt>
                <c:pt idx="2115">
                  <c:v>Sep</c:v>
                </c:pt>
                <c:pt idx="2116">
                  <c:v>Sep</c:v>
                </c:pt>
                <c:pt idx="2117">
                  <c:v>Dec</c:v>
                </c:pt>
                <c:pt idx="2118">
                  <c:v>Dec</c:v>
                </c:pt>
                <c:pt idx="2119">
                  <c:v>Sep</c:v>
                </c:pt>
                <c:pt idx="2120">
                  <c:v>Aug</c:v>
                </c:pt>
                <c:pt idx="2121">
                  <c:v>Dec</c:v>
                </c:pt>
                <c:pt idx="2122">
                  <c:v>Nov</c:v>
                </c:pt>
                <c:pt idx="2123">
                  <c:v>Oct</c:v>
                </c:pt>
                <c:pt idx="2124">
                  <c:v>Dec</c:v>
                </c:pt>
                <c:pt idx="2125">
                  <c:v>Oct</c:v>
                </c:pt>
                <c:pt idx="2126">
                  <c:v>Aug</c:v>
                </c:pt>
                <c:pt idx="2127">
                  <c:v>Sep</c:v>
                </c:pt>
                <c:pt idx="2128">
                  <c:v>Sep</c:v>
                </c:pt>
                <c:pt idx="2129">
                  <c:v>Sep</c:v>
                </c:pt>
                <c:pt idx="2130">
                  <c:v>Dec</c:v>
                </c:pt>
                <c:pt idx="2131">
                  <c:v>Aug</c:v>
                </c:pt>
                <c:pt idx="2132">
                  <c:v>Nov</c:v>
                </c:pt>
                <c:pt idx="2133">
                  <c:v>Sep</c:v>
                </c:pt>
                <c:pt idx="2134">
                  <c:v>Jul</c:v>
                </c:pt>
                <c:pt idx="2135">
                  <c:v>Nov</c:v>
                </c:pt>
                <c:pt idx="2136">
                  <c:v>Jun</c:v>
                </c:pt>
                <c:pt idx="2137">
                  <c:v>Aug</c:v>
                </c:pt>
                <c:pt idx="2138">
                  <c:v>Jun</c:v>
                </c:pt>
                <c:pt idx="2139">
                  <c:v>Jul</c:v>
                </c:pt>
                <c:pt idx="2140">
                  <c:v>Sep</c:v>
                </c:pt>
                <c:pt idx="2141">
                  <c:v>Aug</c:v>
                </c:pt>
                <c:pt idx="2142">
                  <c:v>Sep</c:v>
                </c:pt>
                <c:pt idx="2143">
                  <c:v>Jul</c:v>
                </c:pt>
                <c:pt idx="2144">
                  <c:v>Aug</c:v>
                </c:pt>
                <c:pt idx="2145">
                  <c:v>Sep</c:v>
                </c:pt>
                <c:pt idx="2146">
                  <c:v>Sep</c:v>
                </c:pt>
                <c:pt idx="2147">
                  <c:v>Dec</c:v>
                </c:pt>
                <c:pt idx="2148">
                  <c:v>Jul</c:v>
                </c:pt>
                <c:pt idx="2149">
                  <c:v>Sep</c:v>
                </c:pt>
                <c:pt idx="2150">
                  <c:v>Oct</c:v>
                </c:pt>
                <c:pt idx="2151">
                  <c:v>Sep</c:v>
                </c:pt>
                <c:pt idx="2152">
                  <c:v>Jul</c:v>
                </c:pt>
                <c:pt idx="2153">
                  <c:v>Sep</c:v>
                </c:pt>
                <c:pt idx="2154">
                  <c:v>Dec</c:v>
                </c:pt>
                <c:pt idx="2155">
                  <c:v>Aug</c:v>
                </c:pt>
                <c:pt idx="2156">
                  <c:v>Oct</c:v>
                </c:pt>
                <c:pt idx="2157">
                  <c:v>Aug</c:v>
                </c:pt>
                <c:pt idx="2158">
                  <c:v>Aug</c:v>
                </c:pt>
                <c:pt idx="2159">
                  <c:v>Aug</c:v>
                </c:pt>
                <c:pt idx="2160">
                  <c:v>Oct</c:v>
                </c:pt>
                <c:pt idx="2161">
                  <c:v>Sep</c:v>
                </c:pt>
                <c:pt idx="2162">
                  <c:v>Jul</c:v>
                </c:pt>
                <c:pt idx="2163">
                  <c:v>Dec</c:v>
                </c:pt>
                <c:pt idx="2164">
                  <c:v>Dec</c:v>
                </c:pt>
                <c:pt idx="2165">
                  <c:v>Jul</c:v>
                </c:pt>
                <c:pt idx="2166">
                  <c:v>Dec</c:v>
                </c:pt>
                <c:pt idx="2167">
                  <c:v>Aug</c:v>
                </c:pt>
                <c:pt idx="2168">
                  <c:v>Aug</c:v>
                </c:pt>
                <c:pt idx="2169">
                  <c:v>Oct</c:v>
                </c:pt>
                <c:pt idx="2170">
                  <c:v>Nov</c:v>
                </c:pt>
                <c:pt idx="2171">
                  <c:v>Aug</c:v>
                </c:pt>
                <c:pt idx="2172">
                  <c:v>Sep</c:v>
                </c:pt>
                <c:pt idx="2173">
                  <c:v>Dec</c:v>
                </c:pt>
                <c:pt idx="2174">
                  <c:v>Nov</c:v>
                </c:pt>
                <c:pt idx="2175">
                  <c:v>Oct</c:v>
                </c:pt>
                <c:pt idx="2176">
                  <c:v>Sep</c:v>
                </c:pt>
                <c:pt idx="2177">
                  <c:v>Jul</c:v>
                </c:pt>
                <c:pt idx="2178">
                  <c:v>Jul</c:v>
                </c:pt>
                <c:pt idx="2179">
                  <c:v>Nov</c:v>
                </c:pt>
                <c:pt idx="2180">
                  <c:v>Nov</c:v>
                </c:pt>
                <c:pt idx="2181">
                  <c:v>Sep</c:v>
                </c:pt>
                <c:pt idx="2182">
                  <c:v>Nov</c:v>
                </c:pt>
                <c:pt idx="2183">
                  <c:v>Sep</c:v>
                </c:pt>
                <c:pt idx="2184">
                  <c:v>Oct</c:v>
                </c:pt>
                <c:pt idx="2185">
                  <c:v>Sep</c:v>
                </c:pt>
                <c:pt idx="2186">
                  <c:v>Jun</c:v>
                </c:pt>
                <c:pt idx="2187">
                  <c:v>Sep</c:v>
                </c:pt>
                <c:pt idx="2188">
                  <c:v>Sep</c:v>
                </c:pt>
                <c:pt idx="2189">
                  <c:v>Dec</c:v>
                </c:pt>
                <c:pt idx="2190">
                  <c:v>Oct</c:v>
                </c:pt>
                <c:pt idx="2191">
                  <c:v>Dec</c:v>
                </c:pt>
                <c:pt idx="2192">
                  <c:v>Dec</c:v>
                </c:pt>
                <c:pt idx="2193">
                  <c:v>Nov</c:v>
                </c:pt>
                <c:pt idx="2194">
                  <c:v>Dec</c:v>
                </c:pt>
                <c:pt idx="2195">
                  <c:v>Nov</c:v>
                </c:pt>
                <c:pt idx="2196">
                  <c:v>Oct</c:v>
                </c:pt>
                <c:pt idx="2197">
                  <c:v>Jun</c:v>
                </c:pt>
                <c:pt idx="2198">
                  <c:v>Oct</c:v>
                </c:pt>
                <c:pt idx="2199">
                  <c:v>Dec</c:v>
                </c:pt>
                <c:pt idx="2200">
                  <c:v>Aug</c:v>
                </c:pt>
                <c:pt idx="2201">
                  <c:v>Sep</c:v>
                </c:pt>
                <c:pt idx="2202">
                  <c:v>Dec</c:v>
                </c:pt>
                <c:pt idx="2203">
                  <c:v>Jun</c:v>
                </c:pt>
                <c:pt idx="2204">
                  <c:v>Aug</c:v>
                </c:pt>
                <c:pt idx="2205">
                  <c:v>Dec</c:v>
                </c:pt>
                <c:pt idx="2206">
                  <c:v>Sep</c:v>
                </c:pt>
                <c:pt idx="2207">
                  <c:v>Oct</c:v>
                </c:pt>
                <c:pt idx="2208">
                  <c:v>Jul</c:v>
                </c:pt>
                <c:pt idx="2209">
                  <c:v>Dec</c:v>
                </c:pt>
                <c:pt idx="2210">
                  <c:v>Oct</c:v>
                </c:pt>
                <c:pt idx="2211">
                  <c:v>Jul</c:v>
                </c:pt>
                <c:pt idx="2212">
                  <c:v>Dec</c:v>
                </c:pt>
                <c:pt idx="2213">
                  <c:v>Sep</c:v>
                </c:pt>
                <c:pt idx="2214">
                  <c:v>Jul</c:v>
                </c:pt>
                <c:pt idx="2215">
                  <c:v>Aug</c:v>
                </c:pt>
                <c:pt idx="2216">
                  <c:v>Sep</c:v>
                </c:pt>
                <c:pt idx="2217">
                  <c:v>Aug</c:v>
                </c:pt>
                <c:pt idx="2218">
                  <c:v>Jul</c:v>
                </c:pt>
                <c:pt idx="2219">
                  <c:v>Nov</c:v>
                </c:pt>
                <c:pt idx="2220">
                  <c:v>Sep</c:v>
                </c:pt>
                <c:pt idx="2221">
                  <c:v>Dec</c:v>
                </c:pt>
                <c:pt idx="2222">
                  <c:v>Jun</c:v>
                </c:pt>
                <c:pt idx="2223">
                  <c:v>Jul</c:v>
                </c:pt>
                <c:pt idx="2224">
                  <c:v>Aug</c:v>
                </c:pt>
                <c:pt idx="2225">
                  <c:v>Jun</c:v>
                </c:pt>
                <c:pt idx="2226">
                  <c:v>Oct</c:v>
                </c:pt>
                <c:pt idx="2227">
                  <c:v>Jun</c:v>
                </c:pt>
                <c:pt idx="2228">
                  <c:v>Dec</c:v>
                </c:pt>
                <c:pt idx="2229">
                  <c:v>Jun</c:v>
                </c:pt>
                <c:pt idx="2230">
                  <c:v>Jun</c:v>
                </c:pt>
                <c:pt idx="2231">
                  <c:v>Sep</c:v>
                </c:pt>
                <c:pt idx="2232">
                  <c:v>Dec</c:v>
                </c:pt>
                <c:pt idx="2233">
                  <c:v>Aug</c:v>
                </c:pt>
                <c:pt idx="2234">
                  <c:v>Jun</c:v>
                </c:pt>
                <c:pt idx="2235">
                  <c:v>Oct</c:v>
                </c:pt>
                <c:pt idx="2236">
                  <c:v>Sep</c:v>
                </c:pt>
                <c:pt idx="2237">
                  <c:v>Dec</c:v>
                </c:pt>
                <c:pt idx="2238">
                  <c:v>Nov</c:v>
                </c:pt>
                <c:pt idx="2239">
                  <c:v>Jul</c:v>
                </c:pt>
                <c:pt idx="2240">
                  <c:v>Aug</c:v>
                </c:pt>
                <c:pt idx="2241">
                  <c:v>Dec</c:v>
                </c:pt>
                <c:pt idx="2242">
                  <c:v>Nov</c:v>
                </c:pt>
                <c:pt idx="2243">
                  <c:v>Jul</c:v>
                </c:pt>
                <c:pt idx="2244">
                  <c:v>Jul</c:v>
                </c:pt>
                <c:pt idx="2245">
                  <c:v>Oct</c:v>
                </c:pt>
                <c:pt idx="2246">
                  <c:v>Oct</c:v>
                </c:pt>
                <c:pt idx="2247">
                  <c:v>Dec</c:v>
                </c:pt>
                <c:pt idx="2248">
                  <c:v>Dec</c:v>
                </c:pt>
                <c:pt idx="2249">
                  <c:v>Nov</c:v>
                </c:pt>
                <c:pt idx="2250">
                  <c:v>Jun</c:v>
                </c:pt>
                <c:pt idx="2251">
                  <c:v>Jun</c:v>
                </c:pt>
                <c:pt idx="2252">
                  <c:v>Jul</c:v>
                </c:pt>
                <c:pt idx="2253">
                  <c:v>Sep</c:v>
                </c:pt>
                <c:pt idx="2254">
                  <c:v>Oct</c:v>
                </c:pt>
                <c:pt idx="2255">
                  <c:v>Dec</c:v>
                </c:pt>
                <c:pt idx="2256">
                  <c:v>Nov</c:v>
                </c:pt>
                <c:pt idx="2257">
                  <c:v>Aug</c:v>
                </c:pt>
                <c:pt idx="2258">
                  <c:v>Oct</c:v>
                </c:pt>
                <c:pt idx="2259">
                  <c:v>Oct</c:v>
                </c:pt>
                <c:pt idx="2260">
                  <c:v>Dec</c:v>
                </c:pt>
                <c:pt idx="2261">
                  <c:v>Nov</c:v>
                </c:pt>
                <c:pt idx="2262">
                  <c:v>Sep</c:v>
                </c:pt>
                <c:pt idx="2263">
                  <c:v>Sep</c:v>
                </c:pt>
                <c:pt idx="2264">
                  <c:v>Sep</c:v>
                </c:pt>
                <c:pt idx="2265">
                  <c:v>Aug</c:v>
                </c:pt>
                <c:pt idx="2266">
                  <c:v>Jul</c:v>
                </c:pt>
                <c:pt idx="2267">
                  <c:v>Oct</c:v>
                </c:pt>
                <c:pt idx="2268">
                  <c:v>Dec</c:v>
                </c:pt>
                <c:pt idx="2269">
                  <c:v>Jul</c:v>
                </c:pt>
                <c:pt idx="2270">
                  <c:v>Oct</c:v>
                </c:pt>
                <c:pt idx="2271">
                  <c:v>Jul</c:v>
                </c:pt>
                <c:pt idx="2272">
                  <c:v>Nov</c:v>
                </c:pt>
                <c:pt idx="2273">
                  <c:v>Jun</c:v>
                </c:pt>
                <c:pt idx="2274">
                  <c:v>Oct</c:v>
                </c:pt>
                <c:pt idx="2275">
                  <c:v>Jun</c:v>
                </c:pt>
                <c:pt idx="2276">
                  <c:v>Aug</c:v>
                </c:pt>
                <c:pt idx="2277">
                  <c:v>Jun</c:v>
                </c:pt>
                <c:pt idx="2278">
                  <c:v>Aug</c:v>
                </c:pt>
                <c:pt idx="2279">
                  <c:v>Nov</c:v>
                </c:pt>
                <c:pt idx="2280">
                  <c:v>Jun</c:v>
                </c:pt>
                <c:pt idx="2281">
                  <c:v>Nov</c:v>
                </c:pt>
                <c:pt idx="2282">
                  <c:v>Jul</c:v>
                </c:pt>
                <c:pt idx="2283">
                  <c:v>Jul</c:v>
                </c:pt>
                <c:pt idx="2284">
                  <c:v>Jun</c:v>
                </c:pt>
                <c:pt idx="2285">
                  <c:v>Jun</c:v>
                </c:pt>
                <c:pt idx="2286">
                  <c:v>Oct</c:v>
                </c:pt>
                <c:pt idx="2287">
                  <c:v>Sep</c:v>
                </c:pt>
                <c:pt idx="2288">
                  <c:v>Oct</c:v>
                </c:pt>
                <c:pt idx="2289">
                  <c:v>Nov</c:v>
                </c:pt>
                <c:pt idx="2290">
                  <c:v>Oct</c:v>
                </c:pt>
                <c:pt idx="2291">
                  <c:v>Aug</c:v>
                </c:pt>
                <c:pt idx="2292">
                  <c:v>Nov</c:v>
                </c:pt>
                <c:pt idx="2293">
                  <c:v>Jun</c:v>
                </c:pt>
                <c:pt idx="2294">
                  <c:v>Oct</c:v>
                </c:pt>
                <c:pt idx="2295">
                  <c:v>Jul</c:v>
                </c:pt>
                <c:pt idx="2296">
                  <c:v>Jun</c:v>
                </c:pt>
                <c:pt idx="2297">
                  <c:v>Nov</c:v>
                </c:pt>
                <c:pt idx="2298">
                  <c:v>Aug</c:v>
                </c:pt>
                <c:pt idx="2299">
                  <c:v>Dec</c:v>
                </c:pt>
                <c:pt idx="2300">
                  <c:v>Aug</c:v>
                </c:pt>
                <c:pt idx="2301">
                  <c:v>Aug</c:v>
                </c:pt>
                <c:pt idx="2302">
                  <c:v>Sep</c:v>
                </c:pt>
                <c:pt idx="2303">
                  <c:v>Jun</c:v>
                </c:pt>
                <c:pt idx="2304">
                  <c:v>Jul</c:v>
                </c:pt>
                <c:pt idx="2305">
                  <c:v>Jul</c:v>
                </c:pt>
                <c:pt idx="2306">
                  <c:v>Nov</c:v>
                </c:pt>
                <c:pt idx="2307">
                  <c:v>Oct</c:v>
                </c:pt>
                <c:pt idx="2308">
                  <c:v>Aug</c:v>
                </c:pt>
                <c:pt idx="2309">
                  <c:v>Oct</c:v>
                </c:pt>
                <c:pt idx="2310">
                  <c:v>Nov</c:v>
                </c:pt>
                <c:pt idx="2311">
                  <c:v>Aug</c:v>
                </c:pt>
                <c:pt idx="2312">
                  <c:v>Oct</c:v>
                </c:pt>
                <c:pt idx="2313">
                  <c:v>Oct</c:v>
                </c:pt>
                <c:pt idx="2314">
                  <c:v>Nov</c:v>
                </c:pt>
                <c:pt idx="2315">
                  <c:v>Nov</c:v>
                </c:pt>
                <c:pt idx="2316">
                  <c:v>Oct</c:v>
                </c:pt>
                <c:pt idx="2317">
                  <c:v>Dec</c:v>
                </c:pt>
                <c:pt idx="2318">
                  <c:v>Sep</c:v>
                </c:pt>
                <c:pt idx="2319">
                  <c:v>Jun</c:v>
                </c:pt>
                <c:pt idx="2320">
                  <c:v>Oct</c:v>
                </c:pt>
                <c:pt idx="2321">
                  <c:v>Aug</c:v>
                </c:pt>
                <c:pt idx="2322">
                  <c:v>Sep</c:v>
                </c:pt>
                <c:pt idx="2323">
                  <c:v>Dec</c:v>
                </c:pt>
                <c:pt idx="2324">
                  <c:v>Dec</c:v>
                </c:pt>
                <c:pt idx="2325">
                  <c:v>Sep</c:v>
                </c:pt>
                <c:pt idx="2326">
                  <c:v>Nov</c:v>
                </c:pt>
                <c:pt idx="2327">
                  <c:v>Nov</c:v>
                </c:pt>
                <c:pt idx="2328">
                  <c:v>Jul</c:v>
                </c:pt>
                <c:pt idx="2329">
                  <c:v>Jun</c:v>
                </c:pt>
                <c:pt idx="2330">
                  <c:v>Nov</c:v>
                </c:pt>
                <c:pt idx="2331">
                  <c:v>Jul</c:v>
                </c:pt>
                <c:pt idx="2332">
                  <c:v>Sep</c:v>
                </c:pt>
                <c:pt idx="2333">
                  <c:v>Jun</c:v>
                </c:pt>
                <c:pt idx="2334">
                  <c:v>Nov</c:v>
                </c:pt>
                <c:pt idx="2335">
                  <c:v>Jul</c:v>
                </c:pt>
              </c:strCache>
            </c:strRef>
          </c:xVal>
          <c:yVal>
            <c:numRef>
              <c:f>HEALTHCARE!$D$1:$D$2336</c:f>
              <c:numCache>
                <c:formatCode>General</c:formatCode>
                <c:ptCount val="2336"/>
                <c:pt idx="0">
                  <c:v>0</c:v>
                </c:pt>
                <c:pt idx="1">
                  <c:v>7.47</c:v>
                </c:pt>
                <c:pt idx="2">
                  <c:v>5.77</c:v>
                </c:pt>
                <c:pt idx="3">
                  <c:v>11.87</c:v>
                </c:pt>
                <c:pt idx="4">
                  <c:v>6.05</c:v>
                </c:pt>
                <c:pt idx="5">
                  <c:v>5.45</c:v>
                </c:pt>
                <c:pt idx="6">
                  <c:v>6.59</c:v>
                </c:pt>
                <c:pt idx="7">
                  <c:v>6.07</c:v>
                </c:pt>
                <c:pt idx="8">
                  <c:v>7.93</c:v>
                </c:pt>
                <c:pt idx="9">
                  <c:v>9.58</c:v>
                </c:pt>
                <c:pt idx="10">
                  <c:v>10.79</c:v>
                </c:pt>
                <c:pt idx="11">
                  <c:v>5.96</c:v>
                </c:pt>
                <c:pt idx="12">
                  <c:v>11.9</c:v>
                </c:pt>
                <c:pt idx="13">
                  <c:v>8.41</c:v>
                </c:pt>
                <c:pt idx="14">
                  <c:v>7.02</c:v>
                </c:pt>
                <c:pt idx="15">
                  <c:v>7.59</c:v>
                </c:pt>
                <c:pt idx="16">
                  <c:v>11.32</c:v>
                </c:pt>
                <c:pt idx="17">
                  <c:v>7.67</c:v>
                </c:pt>
                <c:pt idx="18">
                  <c:v>7.29</c:v>
                </c:pt>
                <c:pt idx="19">
                  <c:v>4.72</c:v>
                </c:pt>
                <c:pt idx="20">
                  <c:v>11.41</c:v>
                </c:pt>
                <c:pt idx="21">
                  <c:v>11.5</c:v>
                </c:pt>
                <c:pt idx="22">
                  <c:v>6.22</c:v>
                </c:pt>
                <c:pt idx="23">
                  <c:v>11.38</c:v>
                </c:pt>
                <c:pt idx="24">
                  <c:v>7.89</c:v>
                </c:pt>
                <c:pt idx="25">
                  <c:v>4.38</c:v>
                </c:pt>
                <c:pt idx="26">
                  <c:v>7.01</c:v>
                </c:pt>
                <c:pt idx="27">
                  <c:v>11.88</c:v>
                </c:pt>
                <c:pt idx="28">
                  <c:v>5.19</c:v>
                </c:pt>
                <c:pt idx="29">
                  <c:v>6.74</c:v>
                </c:pt>
                <c:pt idx="30">
                  <c:v>8.44</c:v>
                </c:pt>
                <c:pt idx="31">
                  <c:v>8.7100000000000009</c:v>
                </c:pt>
                <c:pt idx="32">
                  <c:v>5.08</c:v>
                </c:pt>
                <c:pt idx="33">
                  <c:v>6.86</c:v>
                </c:pt>
                <c:pt idx="34">
                  <c:v>5.95</c:v>
                </c:pt>
                <c:pt idx="35">
                  <c:v>6.09</c:v>
                </c:pt>
                <c:pt idx="36">
                  <c:v>11.75</c:v>
                </c:pt>
                <c:pt idx="37">
                  <c:v>7.37</c:v>
                </c:pt>
                <c:pt idx="38">
                  <c:v>11.91</c:v>
                </c:pt>
                <c:pt idx="39">
                  <c:v>6.52</c:v>
                </c:pt>
                <c:pt idx="40">
                  <c:v>5.14</c:v>
                </c:pt>
                <c:pt idx="41">
                  <c:v>4.1900000000000004</c:v>
                </c:pt>
                <c:pt idx="42">
                  <c:v>11.68</c:v>
                </c:pt>
                <c:pt idx="43">
                  <c:v>6.98</c:v>
                </c:pt>
                <c:pt idx="44">
                  <c:v>8.34</c:v>
                </c:pt>
                <c:pt idx="45">
                  <c:v>8.49</c:v>
                </c:pt>
                <c:pt idx="46">
                  <c:v>5.34</c:v>
                </c:pt>
                <c:pt idx="47">
                  <c:v>4.43</c:v>
                </c:pt>
                <c:pt idx="48">
                  <c:v>4.47</c:v>
                </c:pt>
                <c:pt idx="49">
                  <c:v>4.82</c:v>
                </c:pt>
                <c:pt idx="50">
                  <c:v>5.51</c:v>
                </c:pt>
                <c:pt idx="51">
                  <c:v>10.87</c:v>
                </c:pt>
                <c:pt idx="52">
                  <c:v>9.34</c:v>
                </c:pt>
                <c:pt idx="53">
                  <c:v>5.03</c:v>
                </c:pt>
                <c:pt idx="54">
                  <c:v>11.05</c:v>
                </c:pt>
                <c:pt idx="55">
                  <c:v>11.95</c:v>
                </c:pt>
                <c:pt idx="56">
                  <c:v>7.72</c:v>
                </c:pt>
                <c:pt idx="57">
                  <c:v>5.75</c:v>
                </c:pt>
                <c:pt idx="58">
                  <c:v>11.89</c:v>
                </c:pt>
                <c:pt idx="59">
                  <c:v>6.2</c:v>
                </c:pt>
                <c:pt idx="60">
                  <c:v>10.61</c:v>
                </c:pt>
                <c:pt idx="61">
                  <c:v>6.04</c:v>
                </c:pt>
                <c:pt idx="62">
                  <c:v>9.33</c:v>
                </c:pt>
                <c:pt idx="63">
                  <c:v>11.47</c:v>
                </c:pt>
                <c:pt idx="64">
                  <c:v>7.02</c:v>
                </c:pt>
                <c:pt idx="65">
                  <c:v>8.8000000000000007</c:v>
                </c:pt>
                <c:pt idx="66">
                  <c:v>8.68</c:v>
                </c:pt>
                <c:pt idx="67">
                  <c:v>6.12</c:v>
                </c:pt>
                <c:pt idx="68">
                  <c:v>5.4</c:v>
                </c:pt>
                <c:pt idx="69">
                  <c:v>4.3600000000000003</c:v>
                </c:pt>
                <c:pt idx="70">
                  <c:v>9.77</c:v>
                </c:pt>
                <c:pt idx="71">
                  <c:v>4.25</c:v>
                </c:pt>
                <c:pt idx="72">
                  <c:v>4.76</c:v>
                </c:pt>
                <c:pt idx="73">
                  <c:v>6.22</c:v>
                </c:pt>
                <c:pt idx="74">
                  <c:v>7.96</c:v>
                </c:pt>
                <c:pt idx="75">
                  <c:v>10.92</c:v>
                </c:pt>
                <c:pt idx="76">
                  <c:v>11.51</c:v>
                </c:pt>
                <c:pt idx="77">
                  <c:v>5.99</c:v>
                </c:pt>
                <c:pt idx="78">
                  <c:v>11.57</c:v>
                </c:pt>
                <c:pt idx="79">
                  <c:v>6.67</c:v>
                </c:pt>
                <c:pt idx="80">
                  <c:v>9.1999999999999993</c:v>
                </c:pt>
                <c:pt idx="81">
                  <c:v>5.1100000000000003</c:v>
                </c:pt>
                <c:pt idx="82">
                  <c:v>5.34</c:v>
                </c:pt>
                <c:pt idx="83">
                  <c:v>4.03</c:v>
                </c:pt>
                <c:pt idx="84">
                  <c:v>4.2300000000000004</c:v>
                </c:pt>
                <c:pt idx="85">
                  <c:v>4.0599999999999996</c:v>
                </c:pt>
                <c:pt idx="86">
                  <c:v>4.68</c:v>
                </c:pt>
                <c:pt idx="87">
                  <c:v>4.34</c:v>
                </c:pt>
                <c:pt idx="88">
                  <c:v>10.51</c:v>
                </c:pt>
                <c:pt idx="89">
                  <c:v>5.84</c:v>
                </c:pt>
                <c:pt idx="90">
                  <c:v>5.41</c:v>
                </c:pt>
                <c:pt idx="91">
                  <c:v>6.06</c:v>
                </c:pt>
                <c:pt idx="92">
                  <c:v>4.22</c:v>
                </c:pt>
                <c:pt idx="93">
                  <c:v>5.12</c:v>
                </c:pt>
                <c:pt idx="94">
                  <c:v>4.57</c:v>
                </c:pt>
                <c:pt idx="95">
                  <c:v>9.58</c:v>
                </c:pt>
                <c:pt idx="96">
                  <c:v>9.7799999999999994</c:v>
                </c:pt>
                <c:pt idx="97">
                  <c:v>4.1100000000000003</c:v>
                </c:pt>
                <c:pt idx="98">
                  <c:v>4.0199999999999996</c:v>
                </c:pt>
                <c:pt idx="99">
                  <c:v>6.92</c:v>
                </c:pt>
                <c:pt idx="100">
                  <c:v>4.84</c:v>
                </c:pt>
                <c:pt idx="101">
                  <c:v>8</c:v>
                </c:pt>
                <c:pt idx="102">
                  <c:v>8.77</c:v>
                </c:pt>
                <c:pt idx="103">
                  <c:v>4.96</c:v>
                </c:pt>
                <c:pt idx="104">
                  <c:v>4.43</c:v>
                </c:pt>
                <c:pt idx="105">
                  <c:v>5.82</c:v>
                </c:pt>
                <c:pt idx="106">
                  <c:v>6.03</c:v>
                </c:pt>
                <c:pt idx="107">
                  <c:v>9.27</c:v>
                </c:pt>
                <c:pt idx="108">
                  <c:v>5.53</c:v>
                </c:pt>
                <c:pt idx="109">
                  <c:v>5.07</c:v>
                </c:pt>
                <c:pt idx="110">
                  <c:v>11.17</c:v>
                </c:pt>
                <c:pt idx="111">
                  <c:v>6.14</c:v>
                </c:pt>
                <c:pt idx="112">
                  <c:v>6.26</c:v>
                </c:pt>
                <c:pt idx="113">
                  <c:v>4.72</c:v>
                </c:pt>
                <c:pt idx="114">
                  <c:v>5.18</c:v>
                </c:pt>
                <c:pt idx="115">
                  <c:v>9.4</c:v>
                </c:pt>
                <c:pt idx="116">
                  <c:v>6.29</c:v>
                </c:pt>
                <c:pt idx="117">
                  <c:v>6.04</c:v>
                </c:pt>
                <c:pt idx="118">
                  <c:v>10.55</c:v>
                </c:pt>
                <c:pt idx="119">
                  <c:v>5.09</c:v>
                </c:pt>
                <c:pt idx="120">
                  <c:v>5.2</c:v>
                </c:pt>
                <c:pt idx="121">
                  <c:v>8.4499999999999993</c:v>
                </c:pt>
                <c:pt idx="122">
                  <c:v>9.5399999999999991</c:v>
                </c:pt>
                <c:pt idx="123">
                  <c:v>4.99</c:v>
                </c:pt>
                <c:pt idx="124">
                  <c:v>10.54</c:v>
                </c:pt>
                <c:pt idx="125">
                  <c:v>4.54</c:v>
                </c:pt>
                <c:pt idx="126">
                  <c:v>6.29</c:v>
                </c:pt>
                <c:pt idx="127">
                  <c:v>9.51</c:v>
                </c:pt>
                <c:pt idx="128">
                  <c:v>4.72</c:v>
                </c:pt>
                <c:pt idx="129">
                  <c:v>5.91</c:v>
                </c:pt>
                <c:pt idx="130">
                  <c:v>9.58</c:v>
                </c:pt>
                <c:pt idx="131">
                  <c:v>5.77</c:v>
                </c:pt>
                <c:pt idx="132">
                  <c:v>4.38</c:v>
                </c:pt>
                <c:pt idx="133">
                  <c:v>5.65</c:v>
                </c:pt>
                <c:pt idx="134">
                  <c:v>7.54</c:v>
                </c:pt>
                <c:pt idx="135">
                  <c:v>5.1100000000000003</c:v>
                </c:pt>
                <c:pt idx="136">
                  <c:v>4.25</c:v>
                </c:pt>
                <c:pt idx="137">
                  <c:v>5.55</c:v>
                </c:pt>
                <c:pt idx="138">
                  <c:v>5.78</c:v>
                </c:pt>
                <c:pt idx="139">
                  <c:v>5.28</c:v>
                </c:pt>
                <c:pt idx="140">
                  <c:v>5.39</c:v>
                </c:pt>
                <c:pt idx="141">
                  <c:v>8.01</c:v>
                </c:pt>
                <c:pt idx="142">
                  <c:v>5.21</c:v>
                </c:pt>
                <c:pt idx="143">
                  <c:v>6.27</c:v>
                </c:pt>
                <c:pt idx="144">
                  <c:v>10.73</c:v>
                </c:pt>
                <c:pt idx="145">
                  <c:v>10.52</c:v>
                </c:pt>
                <c:pt idx="146">
                  <c:v>11.82</c:v>
                </c:pt>
                <c:pt idx="147">
                  <c:v>6.76</c:v>
                </c:pt>
                <c:pt idx="148">
                  <c:v>5.62</c:v>
                </c:pt>
                <c:pt idx="149">
                  <c:v>4.1900000000000004</c:v>
                </c:pt>
                <c:pt idx="150">
                  <c:v>5.32</c:v>
                </c:pt>
                <c:pt idx="151">
                  <c:v>4.46</c:v>
                </c:pt>
                <c:pt idx="152">
                  <c:v>5.65</c:v>
                </c:pt>
                <c:pt idx="153">
                  <c:v>6.04</c:v>
                </c:pt>
                <c:pt idx="154">
                  <c:v>5.76</c:v>
                </c:pt>
                <c:pt idx="155">
                  <c:v>4.3600000000000003</c:v>
                </c:pt>
                <c:pt idx="156">
                  <c:v>4.76</c:v>
                </c:pt>
                <c:pt idx="157">
                  <c:v>10.82</c:v>
                </c:pt>
                <c:pt idx="158">
                  <c:v>4.01</c:v>
                </c:pt>
                <c:pt idx="159">
                  <c:v>5.12</c:v>
                </c:pt>
                <c:pt idx="160">
                  <c:v>10.54</c:v>
                </c:pt>
                <c:pt idx="161">
                  <c:v>4.21</c:v>
                </c:pt>
                <c:pt idx="162">
                  <c:v>5.42</c:v>
                </c:pt>
                <c:pt idx="163">
                  <c:v>4.28</c:v>
                </c:pt>
                <c:pt idx="164">
                  <c:v>8.9</c:v>
                </c:pt>
                <c:pt idx="165">
                  <c:v>4.8899999999999997</c:v>
                </c:pt>
                <c:pt idx="166">
                  <c:v>4.29</c:v>
                </c:pt>
                <c:pt idx="167">
                  <c:v>8</c:v>
                </c:pt>
                <c:pt idx="168">
                  <c:v>4.67</c:v>
                </c:pt>
                <c:pt idx="169">
                  <c:v>4.5</c:v>
                </c:pt>
                <c:pt idx="170">
                  <c:v>6.32</c:v>
                </c:pt>
                <c:pt idx="171">
                  <c:v>6.1</c:v>
                </c:pt>
                <c:pt idx="172">
                  <c:v>5.4</c:v>
                </c:pt>
                <c:pt idx="173">
                  <c:v>6.24</c:v>
                </c:pt>
                <c:pt idx="174">
                  <c:v>4.45</c:v>
                </c:pt>
                <c:pt idx="175">
                  <c:v>5.22</c:v>
                </c:pt>
                <c:pt idx="176">
                  <c:v>4.6100000000000003</c:v>
                </c:pt>
                <c:pt idx="177">
                  <c:v>6.24</c:v>
                </c:pt>
                <c:pt idx="178">
                  <c:v>10.039999999999999</c:v>
                </c:pt>
                <c:pt idx="179">
                  <c:v>6.09</c:v>
                </c:pt>
                <c:pt idx="180">
                  <c:v>11.4</c:v>
                </c:pt>
                <c:pt idx="181">
                  <c:v>4.29</c:v>
                </c:pt>
                <c:pt idx="182">
                  <c:v>5.7</c:v>
                </c:pt>
                <c:pt idx="183">
                  <c:v>6.09</c:v>
                </c:pt>
                <c:pt idx="184">
                  <c:v>10.67</c:v>
                </c:pt>
                <c:pt idx="185">
                  <c:v>6.75</c:v>
                </c:pt>
                <c:pt idx="186">
                  <c:v>9.26</c:v>
                </c:pt>
                <c:pt idx="187">
                  <c:v>4.2699999999999996</c:v>
                </c:pt>
                <c:pt idx="188">
                  <c:v>11.51</c:v>
                </c:pt>
                <c:pt idx="189">
                  <c:v>7.22</c:v>
                </c:pt>
                <c:pt idx="190">
                  <c:v>4.37</c:v>
                </c:pt>
                <c:pt idx="191">
                  <c:v>11.56</c:v>
                </c:pt>
                <c:pt idx="192">
                  <c:v>8.82</c:v>
                </c:pt>
                <c:pt idx="193">
                  <c:v>4.6900000000000004</c:v>
                </c:pt>
                <c:pt idx="194">
                  <c:v>4.53</c:v>
                </c:pt>
                <c:pt idx="195">
                  <c:v>5.84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11.34</c:v>
                </c:pt>
                <c:pt idx="199">
                  <c:v>5.88</c:v>
                </c:pt>
                <c:pt idx="200">
                  <c:v>5.01</c:v>
                </c:pt>
                <c:pt idx="201">
                  <c:v>4.4000000000000004</c:v>
                </c:pt>
                <c:pt idx="202">
                  <c:v>6.26</c:v>
                </c:pt>
                <c:pt idx="203">
                  <c:v>10.27</c:v>
                </c:pt>
                <c:pt idx="204">
                  <c:v>5.27</c:v>
                </c:pt>
                <c:pt idx="205">
                  <c:v>10.73</c:v>
                </c:pt>
                <c:pt idx="206">
                  <c:v>4.45</c:v>
                </c:pt>
                <c:pt idx="207">
                  <c:v>5.25</c:v>
                </c:pt>
                <c:pt idx="208">
                  <c:v>9.51</c:v>
                </c:pt>
                <c:pt idx="209">
                  <c:v>11.12</c:v>
                </c:pt>
                <c:pt idx="210">
                  <c:v>4.5599999999999996</c:v>
                </c:pt>
                <c:pt idx="211">
                  <c:v>4.0199999999999996</c:v>
                </c:pt>
                <c:pt idx="212">
                  <c:v>8.7200000000000006</c:v>
                </c:pt>
                <c:pt idx="213">
                  <c:v>6.25</c:v>
                </c:pt>
                <c:pt idx="214">
                  <c:v>7.32</c:v>
                </c:pt>
                <c:pt idx="215">
                  <c:v>4.24</c:v>
                </c:pt>
                <c:pt idx="216">
                  <c:v>6.84</c:v>
                </c:pt>
                <c:pt idx="217">
                  <c:v>5.23</c:v>
                </c:pt>
                <c:pt idx="218">
                  <c:v>9.68</c:v>
                </c:pt>
                <c:pt idx="219">
                  <c:v>6.05</c:v>
                </c:pt>
                <c:pt idx="220">
                  <c:v>6.11</c:v>
                </c:pt>
                <c:pt idx="221">
                  <c:v>10.93</c:v>
                </c:pt>
                <c:pt idx="222">
                  <c:v>5.12</c:v>
                </c:pt>
                <c:pt idx="223">
                  <c:v>5.72</c:v>
                </c:pt>
                <c:pt idx="224">
                  <c:v>11.83</c:v>
                </c:pt>
                <c:pt idx="225">
                  <c:v>4.55</c:v>
                </c:pt>
                <c:pt idx="226">
                  <c:v>4.87</c:v>
                </c:pt>
                <c:pt idx="227">
                  <c:v>4.45</c:v>
                </c:pt>
                <c:pt idx="228">
                  <c:v>9.42</c:v>
                </c:pt>
                <c:pt idx="229">
                  <c:v>5.37</c:v>
                </c:pt>
                <c:pt idx="230">
                  <c:v>4.5999999999999996</c:v>
                </c:pt>
                <c:pt idx="231">
                  <c:v>6.22</c:v>
                </c:pt>
                <c:pt idx="232">
                  <c:v>4.5199999999999996</c:v>
                </c:pt>
                <c:pt idx="233">
                  <c:v>6.18</c:v>
                </c:pt>
                <c:pt idx="234">
                  <c:v>4.4000000000000004</c:v>
                </c:pt>
                <c:pt idx="235">
                  <c:v>6.23</c:v>
                </c:pt>
                <c:pt idx="236">
                  <c:v>5.33</c:v>
                </c:pt>
                <c:pt idx="237">
                  <c:v>4.09</c:v>
                </c:pt>
                <c:pt idx="238">
                  <c:v>5.19</c:v>
                </c:pt>
                <c:pt idx="239">
                  <c:v>4.12</c:v>
                </c:pt>
                <c:pt idx="240">
                  <c:v>5.0999999999999996</c:v>
                </c:pt>
                <c:pt idx="241">
                  <c:v>6.21</c:v>
                </c:pt>
                <c:pt idx="242">
                  <c:v>9.5299999999999994</c:v>
                </c:pt>
                <c:pt idx="243">
                  <c:v>4.6399999999999997</c:v>
                </c:pt>
                <c:pt idx="244">
                  <c:v>5.05</c:v>
                </c:pt>
                <c:pt idx="245">
                  <c:v>10.38</c:v>
                </c:pt>
                <c:pt idx="246">
                  <c:v>8.31</c:v>
                </c:pt>
                <c:pt idx="247">
                  <c:v>7.59</c:v>
                </c:pt>
                <c:pt idx="248">
                  <c:v>5.49</c:v>
                </c:pt>
                <c:pt idx="249">
                  <c:v>11.68</c:v>
                </c:pt>
                <c:pt idx="250">
                  <c:v>4.1900000000000004</c:v>
                </c:pt>
                <c:pt idx="251">
                  <c:v>4.01</c:v>
                </c:pt>
                <c:pt idx="252">
                  <c:v>5.91</c:v>
                </c:pt>
                <c:pt idx="253">
                  <c:v>4.47</c:v>
                </c:pt>
                <c:pt idx="254">
                  <c:v>4.5599999999999996</c:v>
                </c:pt>
                <c:pt idx="255">
                  <c:v>9.9</c:v>
                </c:pt>
                <c:pt idx="256">
                  <c:v>5.1100000000000003</c:v>
                </c:pt>
                <c:pt idx="257">
                  <c:v>5.73</c:v>
                </c:pt>
                <c:pt idx="258">
                  <c:v>6.04</c:v>
                </c:pt>
                <c:pt idx="259">
                  <c:v>5.19</c:v>
                </c:pt>
                <c:pt idx="260">
                  <c:v>5.56</c:v>
                </c:pt>
                <c:pt idx="261">
                  <c:v>8.23</c:v>
                </c:pt>
                <c:pt idx="262">
                  <c:v>9.0299999999999994</c:v>
                </c:pt>
                <c:pt idx="263">
                  <c:v>4.07</c:v>
                </c:pt>
                <c:pt idx="264">
                  <c:v>5.77</c:v>
                </c:pt>
                <c:pt idx="265">
                  <c:v>5.98</c:v>
                </c:pt>
                <c:pt idx="266">
                  <c:v>6.01</c:v>
                </c:pt>
                <c:pt idx="267">
                  <c:v>5.67</c:v>
                </c:pt>
                <c:pt idx="268">
                  <c:v>6.02</c:v>
                </c:pt>
                <c:pt idx="269">
                  <c:v>11.19</c:v>
                </c:pt>
                <c:pt idx="270">
                  <c:v>5.1100000000000003</c:v>
                </c:pt>
                <c:pt idx="271">
                  <c:v>10.85</c:v>
                </c:pt>
                <c:pt idx="272">
                  <c:v>5.24</c:v>
                </c:pt>
                <c:pt idx="273">
                  <c:v>10.08</c:v>
                </c:pt>
                <c:pt idx="274">
                  <c:v>10.97</c:v>
                </c:pt>
                <c:pt idx="275">
                  <c:v>4.9000000000000004</c:v>
                </c:pt>
                <c:pt idx="276">
                  <c:v>5.33</c:v>
                </c:pt>
                <c:pt idx="277">
                  <c:v>4.6100000000000003</c:v>
                </c:pt>
                <c:pt idx="278">
                  <c:v>8.18</c:v>
                </c:pt>
                <c:pt idx="279">
                  <c:v>5.62</c:v>
                </c:pt>
                <c:pt idx="280">
                  <c:v>5.82</c:v>
                </c:pt>
                <c:pt idx="281">
                  <c:v>7.66</c:v>
                </c:pt>
                <c:pt idx="282">
                  <c:v>4.2300000000000004</c:v>
                </c:pt>
                <c:pt idx="283">
                  <c:v>5.58</c:v>
                </c:pt>
                <c:pt idx="284">
                  <c:v>6.26</c:v>
                </c:pt>
                <c:pt idx="285">
                  <c:v>10.6</c:v>
                </c:pt>
                <c:pt idx="286">
                  <c:v>4.78</c:v>
                </c:pt>
                <c:pt idx="287">
                  <c:v>6.03</c:v>
                </c:pt>
                <c:pt idx="288">
                  <c:v>11.55</c:v>
                </c:pt>
                <c:pt idx="289">
                  <c:v>7.59</c:v>
                </c:pt>
                <c:pt idx="290">
                  <c:v>4.26</c:v>
                </c:pt>
                <c:pt idx="291">
                  <c:v>5.9</c:v>
                </c:pt>
                <c:pt idx="292">
                  <c:v>7.79</c:v>
                </c:pt>
                <c:pt idx="293">
                  <c:v>5.28</c:v>
                </c:pt>
                <c:pt idx="294">
                  <c:v>5.87</c:v>
                </c:pt>
                <c:pt idx="295">
                  <c:v>9.08</c:v>
                </c:pt>
                <c:pt idx="296">
                  <c:v>5.2</c:v>
                </c:pt>
                <c:pt idx="297">
                  <c:v>5.48</c:v>
                </c:pt>
                <c:pt idx="298">
                  <c:v>11.95</c:v>
                </c:pt>
                <c:pt idx="299">
                  <c:v>8.6999999999999993</c:v>
                </c:pt>
                <c:pt idx="300">
                  <c:v>7.84</c:v>
                </c:pt>
                <c:pt idx="301">
                  <c:v>5.19</c:v>
                </c:pt>
                <c:pt idx="302">
                  <c:v>8.41</c:v>
                </c:pt>
                <c:pt idx="303">
                  <c:v>5.86</c:v>
                </c:pt>
                <c:pt idx="304">
                  <c:v>4.18</c:v>
                </c:pt>
                <c:pt idx="305">
                  <c:v>11.99</c:v>
                </c:pt>
                <c:pt idx="306">
                  <c:v>4.8499999999999996</c:v>
                </c:pt>
                <c:pt idx="307">
                  <c:v>6.18</c:v>
                </c:pt>
                <c:pt idx="308">
                  <c:v>6.37</c:v>
                </c:pt>
                <c:pt idx="309">
                  <c:v>9.81</c:v>
                </c:pt>
                <c:pt idx="310">
                  <c:v>11.8</c:v>
                </c:pt>
                <c:pt idx="311">
                  <c:v>5.86</c:v>
                </c:pt>
                <c:pt idx="312">
                  <c:v>4.28</c:v>
                </c:pt>
                <c:pt idx="313">
                  <c:v>4.16</c:v>
                </c:pt>
                <c:pt idx="314">
                  <c:v>4.9800000000000004</c:v>
                </c:pt>
                <c:pt idx="315">
                  <c:v>6.38</c:v>
                </c:pt>
                <c:pt idx="316">
                  <c:v>5.19</c:v>
                </c:pt>
                <c:pt idx="317">
                  <c:v>10.210000000000001</c:v>
                </c:pt>
                <c:pt idx="318">
                  <c:v>9.6999999999999993</c:v>
                </c:pt>
                <c:pt idx="319">
                  <c:v>10.25</c:v>
                </c:pt>
                <c:pt idx="320">
                  <c:v>9.77</c:v>
                </c:pt>
                <c:pt idx="321">
                  <c:v>4.83</c:v>
                </c:pt>
                <c:pt idx="322">
                  <c:v>10.86</c:v>
                </c:pt>
                <c:pt idx="323">
                  <c:v>9.5299999999999994</c:v>
                </c:pt>
                <c:pt idx="324">
                  <c:v>5.68</c:v>
                </c:pt>
                <c:pt idx="325">
                  <c:v>5.57</c:v>
                </c:pt>
                <c:pt idx="326">
                  <c:v>4.58</c:v>
                </c:pt>
                <c:pt idx="327">
                  <c:v>8.9600000000000009</c:v>
                </c:pt>
                <c:pt idx="328">
                  <c:v>6.09</c:v>
                </c:pt>
                <c:pt idx="329">
                  <c:v>4.3600000000000003</c:v>
                </c:pt>
                <c:pt idx="330">
                  <c:v>11.74</c:v>
                </c:pt>
                <c:pt idx="331">
                  <c:v>5.89</c:v>
                </c:pt>
                <c:pt idx="332">
                  <c:v>10.64</c:v>
                </c:pt>
                <c:pt idx="333">
                  <c:v>6.06</c:v>
                </c:pt>
                <c:pt idx="334">
                  <c:v>7.46</c:v>
                </c:pt>
                <c:pt idx="335">
                  <c:v>4.68</c:v>
                </c:pt>
                <c:pt idx="336">
                  <c:v>6.15</c:v>
                </c:pt>
                <c:pt idx="337">
                  <c:v>4.28</c:v>
                </c:pt>
                <c:pt idx="338">
                  <c:v>9.86</c:v>
                </c:pt>
                <c:pt idx="339">
                  <c:v>11.19</c:v>
                </c:pt>
                <c:pt idx="340">
                  <c:v>4.8899999999999997</c:v>
                </c:pt>
                <c:pt idx="341">
                  <c:v>4.3499999999999996</c:v>
                </c:pt>
                <c:pt idx="342">
                  <c:v>8.66</c:v>
                </c:pt>
                <c:pt idx="343">
                  <c:v>8.64</c:v>
                </c:pt>
                <c:pt idx="344">
                  <c:v>4.2699999999999996</c:v>
                </c:pt>
                <c:pt idx="345">
                  <c:v>4.21</c:v>
                </c:pt>
                <c:pt idx="346">
                  <c:v>5.04</c:v>
                </c:pt>
                <c:pt idx="347">
                  <c:v>5.21</c:v>
                </c:pt>
                <c:pt idx="348">
                  <c:v>8.83</c:v>
                </c:pt>
                <c:pt idx="349">
                  <c:v>8.4700000000000006</c:v>
                </c:pt>
                <c:pt idx="350">
                  <c:v>4.2</c:v>
                </c:pt>
                <c:pt idx="351">
                  <c:v>6.14</c:v>
                </c:pt>
                <c:pt idx="352">
                  <c:v>6.07</c:v>
                </c:pt>
                <c:pt idx="353">
                  <c:v>10.210000000000001</c:v>
                </c:pt>
                <c:pt idx="354">
                  <c:v>4.6900000000000004</c:v>
                </c:pt>
                <c:pt idx="355">
                  <c:v>5.71</c:v>
                </c:pt>
                <c:pt idx="356">
                  <c:v>9.07</c:v>
                </c:pt>
                <c:pt idx="357">
                  <c:v>4.99</c:v>
                </c:pt>
                <c:pt idx="358">
                  <c:v>8.31</c:v>
                </c:pt>
                <c:pt idx="359">
                  <c:v>5.07</c:v>
                </c:pt>
                <c:pt idx="360">
                  <c:v>4.79</c:v>
                </c:pt>
                <c:pt idx="361">
                  <c:v>11.39</c:v>
                </c:pt>
                <c:pt idx="362">
                  <c:v>6</c:v>
                </c:pt>
                <c:pt idx="363">
                  <c:v>5.13</c:v>
                </c:pt>
                <c:pt idx="364">
                  <c:v>5.26</c:v>
                </c:pt>
                <c:pt idx="365">
                  <c:v>6.84</c:v>
                </c:pt>
                <c:pt idx="366">
                  <c:v>9.0399999999999991</c:v>
                </c:pt>
                <c:pt idx="367">
                  <c:v>4.0999999999999996</c:v>
                </c:pt>
                <c:pt idx="368">
                  <c:v>4.2300000000000004</c:v>
                </c:pt>
                <c:pt idx="369">
                  <c:v>6.48</c:v>
                </c:pt>
                <c:pt idx="370">
                  <c:v>5.53</c:v>
                </c:pt>
                <c:pt idx="371">
                  <c:v>4.07</c:v>
                </c:pt>
                <c:pt idx="372">
                  <c:v>5.51</c:v>
                </c:pt>
                <c:pt idx="373">
                  <c:v>11.66</c:v>
                </c:pt>
                <c:pt idx="374">
                  <c:v>7.26</c:v>
                </c:pt>
                <c:pt idx="375">
                  <c:v>4.79</c:v>
                </c:pt>
                <c:pt idx="376">
                  <c:v>4.68</c:v>
                </c:pt>
                <c:pt idx="377">
                  <c:v>4.33</c:v>
                </c:pt>
                <c:pt idx="378">
                  <c:v>11.89</c:v>
                </c:pt>
                <c:pt idx="379">
                  <c:v>5.24</c:v>
                </c:pt>
                <c:pt idx="380">
                  <c:v>7.63</c:v>
                </c:pt>
                <c:pt idx="381">
                  <c:v>8.92</c:v>
                </c:pt>
                <c:pt idx="382">
                  <c:v>5.37</c:v>
                </c:pt>
                <c:pt idx="383">
                  <c:v>4.3099999999999996</c:v>
                </c:pt>
                <c:pt idx="384">
                  <c:v>10.46</c:v>
                </c:pt>
                <c:pt idx="385">
                  <c:v>7.39</c:v>
                </c:pt>
                <c:pt idx="386">
                  <c:v>6.18</c:v>
                </c:pt>
                <c:pt idx="387">
                  <c:v>8.86</c:v>
                </c:pt>
                <c:pt idx="388">
                  <c:v>10.96</c:v>
                </c:pt>
                <c:pt idx="389">
                  <c:v>6.28</c:v>
                </c:pt>
                <c:pt idx="390">
                  <c:v>6.29</c:v>
                </c:pt>
                <c:pt idx="391">
                  <c:v>4.0199999999999996</c:v>
                </c:pt>
                <c:pt idx="392">
                  <c:v>11.95</c:v>
                </c:pt>
                <c:pt idx="393">
                  <c:v>8.7100000000000009</c:v>
                </c:pt>
                <c:pt idx="394">
                  <c:v>4.67</c:v>
                </c:pt>
                <c:pt idx="395">
                  <c:v>11.14</c:v>
                </c:pt>
                <c:pt idx="396">
                  <c:v>9.0500000000000007</c:v>
                </c:pt>
                <c:pt idx="397">
                  <c:v>11.31</c:v>
                </c:pt>
                <c:pt idx="398">
                  <c:v>4.68</c:v>
                </c:pt>
                <c:pt idx="399">
                  <c:v>6.05</c:v>
                </c:pt>
                <c:pt idx="400">
                  <c:v>4.68</c:v>
                </c:pt>
                <c:pt idx="401">
                  <c:v>9.5</c:v>
                </c:pt>
                <c:pt idx="402">
                  <c:v>10.84</c:v>
                </c:pt>
                <c:pt idx="403">
                  <c:v>5.88</c:v>
                </c:pt>
                <c:pt idx="404">
                  <c:v>5.24</c:v>
                </c:pt>
                <c:pt idx="405">
                  <c:v>11.75</c:v>
                </c:pt>
                <c:pt idx="406">
                  <c:v>6.97</c:v>
                </c:pt>
                <c:pt idx="407">
                  <c:v>4.76</c:v>
                </c:pt>
                <c:pt idx="408">
                  <c:v>8.24</c:v>
                </c:pt>
                <c:pt idx="409">
                  <c:v>4.76</c:v>
                </c:pt>
                <c:pt idx="410">
                  <c:v>6.03</c:v>
                </c:pt>
                <c:pt idx="411">
                  <c:v>4.07</c:v>
                </c:pt>
                <c:pt idx="412">
                  <c:v>8.26</c:v>
                </c:pt>
                <c:pt idx="413">
                  <c:v>4.76</c:v>
                </c:pt>
                <c:pt idx="414">
                  <c:v>6.13</c:v>
                </c:pt>
                <c:pt idx="415">
                  <c:v>10.47</c:v>
                </c:pt>
                <c:pt idx="416">
                  <c:v>4.04</c:v>
                </c:pt>
                <c:pt idx="417">
                  <c:v>5.74</c:v>
                </c:pt>
                <c:pt idx="418">
                  <c:v>6.33</c:v>
                </c:pt>
                <c:pt idx="419">
                  <c:v>4.28</c:v>
                </c:pt>
                <c:pt idx="420">
                  <c:v>9.4700000000000006</c:v>
                </c:pt>
                <c:pt idx="421">
                  <c:v>4.8499999999999996</c:v>
                </c:pt>
                <c:pt idx="422">
                  <c:v>11.03</c:v>
                </c:pt>
                <c:pt idx="423">
                  <c:v>5.22</c:v>
                </c:pt>
                <c:pt idx="424">
                  <c:v>9.52</c:v>
                </c:pt>
                <c:pt idx="425">
                  <c:v>11.09</c:v>
                </c:pt>
                <c:pt idx="426">
                  <c:v>9.4499999999999993</c:v>
                </c:pt>
                <c:pt idx="427">
                  <c:v>5.51</c:v>
                </c:pt>
                <c:pt idx="428">
                  <c:v>4.18</c:v>
                </c:pt>
                <c:pt idx="429">
                  <c:v>5.98</c:v>
                </c:pt>
                <c:pt idx="430">
                  <c:v>10.16</c:v>
                </c:pt>
                <c:pt idx="431">
                  <c:v>11.71</c:v>
                </c:pt>
                <c:pt idx="432">
                  <c:v>5.23</c:v>
                </c:pt>
                <c:pt idx="433">
                  <c:v>6.85</c:v>
                </c:pt>
                <c:pt idx="434">
                  <c:v>7.05</c:v>
                </c:pt>
                <c:pt idx="435">
                  <c:v>11.64</c:v>
                </c:pt>
                <c:pt idx="436">
                  <c:v>10.52</c:v>
                </c:pt>
                <c:pt idx="437">
                  <c:v>4.01</c:v>
                </c:pt>
                <c:pt idx="438">
                  <c:v>8.56</c:v>
                </c:pt>
                <c:pt idx="439">
                  <c:v>10.5</c:v>
                </c:pt>
                <c:pt idx="440">
                  <c:v>6.39</c:v>
                </c:pt>
                <c:pt idx="441">
                  <c:v>5.71</c:v>
                </c:pt>
                <c:pt idx="442">
                  <c:v>4.43</c:v>
                </c:pt>
                <c:pt idx="443">
                  <c:v>5.52</c:v>
                </c:pt>
                <c:pt idx="444">
                  <c:v>9.1999999999999993</c:v>
                </c:pt>
                <c:pt idx="445">
                  <c:v>10.97</c:v>
                </c:pt>
                <c:pt idx="446">
                  <c:v>4.25</c:v>
                </c:pt>
                <c:pt idx="447">
                  <c:v>5.23</c:v>
                </c:pt>
                <c:pt idx="448">
                  <c:v>5.96</c:v>
                </c:pt>
                <c:pt idx="449">
                  <c:v>4.29</c:v>
                </c:pt>
                <c:pt idx="450">
                  <c:v>4.09</c:v>
                </c:pt>
                <c:pt idx="451">
                  <c:v>4.88</c:v>
                </c:pt>
                <c:pt idx="452">
                  <c:v>6.76</c:v>
                </c:pt>
                <c:pt idx="453">
                  <c:v>10.67</c:v>
                </c:pt>
                <c:pt idx="454">
                  <c:v>6.21</c:v>
                </c:pt>
                <c:pt idx="455">
                  <c:v>5.03</c:v>
                </c:pt>
                <c:pt idx="456">
                  <c:v>5.27</c:v>
                </c:pt>
                <c:pt idx="457">
                  <c:v>10.53</c:v>
                </c:pt>
                <c:pt idx="458">
                  <c:v>5.78</c:v>
                </c:pt>
                <c:pt idx="459">
                  <c:v>4.3600000000000003</c:v>
                </c:pt>
                <c:pt idx="460">
                  <c:v>9.7200000000000006</c:v>
                </c:pt>
                <c:pt idx="461">
                  <c:v>5.18</c:v>
                </c:pt>
                <c:pt idx="462">
                  <c:v>5.29</c:v>
                </c:pt>
                <c:pt idx="463">
                  <c:v>4.8600000000000003</c:v>
                </c:pt>
                <c:pt idx="464">
                  <c:v>7.66</c:v>
                </c:pt>
                <c:pt idx="465">
                  <c:v>6.1</c:v>
                </c:pt>
                <c:pt idx="466">
                  <c:v>4.4400000000000004</c:v>
                </c:pt>
                <c:pt idx="467">
                  <c:v>6.15</c:v>
                </c:pt>
                <c:pt idx="468">
                  <c:v>4.53</c:v>
                </c:pt>
                <c:pt idx="469">
                  <c:v>5.48</c:v>
                </c:pt>
                <c:pt idx="470">
                  <c:v>5.48</c:v>
                </c:pt>
                <c:pt idx="471">
                  <c:v>8.1</c:v>
                </c:pt>
                <c:pt idx="472">
                  <c:v>7.16</c:v>
                </c:pt>
                <c:pt idx="473">
                  <c:v>4.55</c:v>
                </c:pt>
                <c:pt idx="474">
                  <c:v>6.03</c:v>
                </c:pt>
                <c:pt idx="475">
                  <c:v>5.47</c:v>
                </c:pt>
                <c:pt idx="476">
                  <c:v>4.1500000000000004</c:v>
                </c:pt>
                <c:pt idx="477">
                  <c:v>11.32</c:v>
                </c:pt>
                <c:pt idx="478">
                  <c:v>9.51</c:v>
                </c:pt>
                <c:pt idx="479">
                  <c:v>7.67</c:v>
                </c:pt>
                <c:pt idx="480">
                  <c:v>6.23</c:v>
                </c:pt>
                <c:pt idx="481">
                  <c:v>8.9</c:v>
                </c:pt>
                <c:pt idx="482">
                  <c:v>7.79</c:v>
                </c:pt>
                <c:pt idx="483">
                  <c:v>4.49</c:v>
                </c:pt>
                <c:pt idx="484">
                  <c:v>5.24</c:v>
                </c:pt>
                <c:pt idx="485">
                  <c:v>9.6</c:v>
                </c:pt>
                <c:pt idx="486">
                  <c:v>5.78</c:v>
                </c:pt>
                <c:pt idx="487">
                  <c:v>7.02</c:v>
                </c:pt>
                <c:pt idx="488">
                  <c:v>4.09</c:v>
                </c:pt>
                <c:pt idx="489">
                  <c:v>4.93</c:v>
                </c:pt>
                <c:pt idx="490">
                  <c:v>5.34</c:v>
                </c:pt>
                <c:pt idx="491">
                  <c:v>5.65</c:v>
                </c:pt>
                <c:pt idx="492">
                  <c:v>4.49</c:v>
                </c:pt>
                <c:pt idx="493">
                  <c:v>10.55</c:v>
                </c:pt>
                <c:pt idx="494">
                  <c:v>4.92</c:v>
                </c:pt>
                <c:pt idx="495">
                  <c:v>5.9</c:v>
                </c:pt>
                <c:pt idx="496">
                  <c:v>4.9800000000000004</c:v>
                </c:pt>
                <c:pt idx="497">
                  <c:v>5.8</c:v>
                </c:pt>
                <c:pt idx="498">
                  <c:v>6.21</c:v>
                </c:pt>
                <c:pt idx="499">
                  <c:v>6.17</c:v>
                </c:pt>
                <c:pt idx="500">
                  <c:v>5.36</c:v>
                </c:pt>
                <c:pt idx="501">
                  <c:v>5.2</c:v>
                </c:pt>
                <c:pt idx="502">
                  <c:v>5.42</c:v>
                </c:pt>
                <c:pt idx="503">
                  <c:v>6.84</c:v>
                </c:pt>
                <c:pt idx="504">
                  <c:v>10.9</c:v>
                </c:pt>
                <c:pt idx="505">
                  <c:v>4.87</c:v>
                </c:pt>
                <c:pt idx="506">
                  <c:v>6.07</c:v>
                </c:pt>
                <c:pt idx="507">
                  <c:v>4.33</c:v>
                </c:pt>
                <c:pt idx="508">
                  <c:v>5.83</c:v>
                </c:pt>
                <c:pt idx="509">
                  <c:v>5.5</c:v>
                </c:pt>
                <c:pt idx="510">
                  <c:v>4.79</c:v>
                </c:pt>
                <c:pt idx="511">
                  <c:v>5.81</c:v>
                </c:pt>
                <c:pt idx="512">
                  <c:v>5.58</c:v>
                </c:pt>
                <c:pt idx="513">
                  <c:v>4.4000000000000004</c:v>
                </c:pt>
                <c:pt idx="514">
                  <c:v>8.18</c:v>
                </c:pt>
                <c:pt idx="515">
                  <c:v>5.52</c:v>
                </c:pt>
                <c:pt idx="516">
                  <c:v>4.84</c:v>
                </c:pt>
                <c:pt idx="517">
                  <c:v>4.08</c:v>
                </c:pt>
                <c:pt idx="518">
                  <c:v>4.4800000000000004</c:v>
                </c:pt>
                <c:pt idx="519">
                  <c:v>5.73</c:v>
                </c:pt>
                <c:pt idx="520">
                  <c:v>5.46</c:v>
                </c:pt>
                <c:pt idx="521">
                  <c:v>5.0199999999999996</c:v>
                </c:pt>
                <c:pt idx="522">
                  <c:v>6.36</c:v>
                </c:pt>
                <c:pt idx="523">
                  <c:v>5.36</c:v>
                </c:pt>
                <c:pt idx="524">
                  <c:v>8.3699999999999992</c:v>
                </c:pt>
                <c:pt idx="525">
                  <c:v>5.18</c:v>
                </c:pt>
                <c:pt idx="526">
                  <c:v>5.68</c:v>
                </c:pt>
                <c:pt idx="527">
                  <c:v>7.31</c:v>
                </c:pt>
                <c:pt idx="528">
                  <c:v>4.67</c:v>
                </c:pt>
                <c:pt idx="529">
                  <c:v>6.87</c:v>
                </c:pt>
                <c:pt idx="530">
                  <c:v>5.87</c:v>
                </c:pt>
                <c:pt idx="531">
                  <c:v>4.07</c:v>
                </c:pt>
                <c:pt idx="532">
                  <c:v>6.47</c:v>
                </c:pt>
                <c:pt idx="533">
                  <c:v>5.14</c:v>
                </c:pt>
                <c:pt idx="534">
                  <c:v>9.77</c:v>
                </c:pt>
                <c:pt idx="535">
                  <c:v>8.8000000000000007</c:v>
                </c:pt>
                <c:pt idx="536">
                  <c:v>5.84</c:v>
                </c:pt>
                <c:pt idx="537">
                  <c:v>10.43</c:v>
                </c:pt>
                <c:pt idx="538">
                  <c:v>4.25</c:v>
                </c:pt>
                <c:pt idx="539">
                  <c:v>4.8899999999999997</c:v>
                </c:pt>
                <c:pt idx="540">
                  <c:v>5.55</c:v>
                </c:pt>
                <c:pt idx="541">
                  <c:v>4.5199999999999996</c:v>
                </c:pt>
                <c:pt idx="542">
                  <c:v>4.45</c:v>
                </c:pt>
                <c:pt idx="543">
                  <c:v>4.72</c:v>
                </c:pt>
                <c:pt idx="544">
                  <c:v>4.6500000000000004</c:v>
                </c:pt>
                <c:pt idx="545">
                  <c:v>11.34</c:v>
                </c:pt>
                <c:pt idx="546">
                  <c:v>4.53</c:v>
                </c:pt>
                <c:pt idx="547">
                  <c:v>6.35</c:v>
                </c:pt>
                <c:pt idx="548">
                  <c:v>8.51</c:v>
                </c:pt>
                <c:pt idx="549">
                  <c:v>8.59</c:v>
                </c:pt>
                <c:pt idx="550">
                  <c:v>4.13</c:v>
                </c:pt>
                <c:pt idx="551">
                  <c:v>4.55</c:v>
                </c:pt>
                <c:pt idx="552">
                  <c:v>4.5199999999999996</c:v>
                </c:pt>
                <c:pt idx="553">
                  <c:v>5.07</c:v>
                </c:pt>
                <c:pt idx="554">
                  <c:v>4.04</c:v>
                </c:pt>
                <c:pt idx="555">
                  <c:v>5.3</c:v>
                </c:pt>
                <c:pt idx="556">
                  <c:v>8.64</c:v>
                </c:pt>
                <c:pt idx="557">
                  <c:v>4.03</c:v>
                </c:pt>
                <c:pt idx="558">
                  <c:v>4.26</c:v>
                </c:pt>
                <c:pt idx="559">
                  <c:v>5.35</c:v>
                </c:pt>
                <c:pt idx="560">
                  <c:v>4.9000000000000004</c:v>
                </c:pt>
                <c:pt idx="561">
                  <c:v>4.5</c:v>
                </c:pt>
                <c:pt idx="562">
                  <c:v>8.3800000000000008</c:v>
                </c:pt>
                <c:pt idx="563">
                  <c:v>7.03</c:v>
                </c:pt>
                <c:pt idx="564">
                  <c:v>8.75</c:v>
                </c:pt>
                <c:pt idx="565">
                  <c:v>9.51</c:v>
                </c:pt>
                <c:pt idx="566">
                  <c:v>9.36</c:v>
                </c:pt>
                <c:pt idx="567">
                  <c:v>4.8099999999999996</c:v>
                </c:pt>
                <c:pt idx="568">
                  <c:v>8.08</c:v>
                </c:pt>
                <c:pt idx="569">
                  <c:v>6.29</c:v>
                </c:pt>
                <c:pt idx="570">
                  <c:v>6.29</c:v>
                </c:pt>
                <c:pt idx="571">
                  <c:v>5.12</c:v>
                </c:pt>
                <c:pt idx="572">
                  <c:v>9.9499999999999993</c:v>
                </c:pt>
                <c:pt idx="573">
                  <c:v>9.08</c:v>
                </c:pt>
                <c:pt idx="574">
                  <c:v>4.82</c:v>
                </c:pt>
                <c:pt idx="575">
                  <c:v>4.6500000000000004</c:v>
                </c:pt>
                <c:pt idx="576">
                  <c:v>5.16</c:v>
                </c:pt>
                <c:pt idx="577">
                  <c:v>10.44</c:v>
                </c:pt>
                <c:pt idx="578">
                  <c:v>5.69</c:v>
                </c:pt>
                <c:pt idx="579">
                  <c:v>6.5</c:v>
                </c:pt>
                <c:pt idx="580">
                  <c:v>5.73</c:v>
                </c:pt>
                <c:pt idx="581">
                  <c:v>5.74</c:v>
                </c:pt>
                <c:pt idx="582">
                  <c:v>8.6999999999999993</c:v>
                </c:pt>
                <c:pt idx="583">
                  <c:v>5.09</c:v>
                </c:pt>
                <c:pt idx="584">
                  <c:v>5.57</c:v>
                </c:pt>
                <c:pt idx="585">
                  <c:v>10.87</c:v>
                </c:pt>
                <c:pt idx="586">
                  <c:v>6.02</c:v>
                </c:pt>
                <c:pt idx="587">
                  <c:v>7</c:v>
                </c:pt>
                <c:pt idx="588">
                  <c:v>5.56</c:v>
                </c:pt>
                <c:pt idx="589">
                  <c:v>8.4499999999999993</c:v>
                </c:pt>
                <c:pt idx="590">
                  <c:v>6.19</c:v>
                </c:pt>
                <c:pt idx="591">
                  <c:v>7.71</c:v>
                </c:pt>
                <c:pt idx="592">
                  <c:v>4.63</c:v>
                </c:pt>
                <c:pt idx="593">
                  <c:v>4.6100000000000003</c:v>
                </c:pt>
                <c:pt idx="594">
                  <c:v>9.5299999999999994</c:v>
                </c:pt>
                <c:pt idx="595">
                  <c:v>11.43</c:v>
                </c:pt>
                <c:pt idx="596">
                  <c:v>7.65</c:v>
                </c:pt>
                <c:pt idx="597">
                  <c:v>5.87</c:v>
                </c:pt>
                <c:pt idx="598">
                  <c:v>4.3600000000000003</c:v>
                </c:pt>
                <c:pt idx="599">
                  <c:v>10.119999999999999</c:v>
                </c:pt>
                <c:pt idx="600">
                  <c:v>4.01</c:v>
                </c:pt>
                <c:pt idx="601">
                  <c:v>4.7699999999999996</c:v>
                </c:pt>
                <c:pt idx="602">
                  <c:v>6.83</c:v>
                </c:pt>
                <c:pt idx="603">
                  <c:v>6.14</c:v>
                </c:pt>
                <c:pt idx="604">
                  <c:v>5.6</c:v>
                </c:pt>
                <c:pt idx="605">
                  <c:v>4.8</c:v>
                </c:pt>
                <c:pt idx="606">
                  <c:v>11.89</c:v>
                </c:pt>
                <c:pt idx="607">
                  <c:v>4.7300000000000004</c:v>
                </c:pt>
                <c:pt idx="608">
                  <c:v>4.6100000000000003</c:v>
                </c:pt>
                <c:pt idx="609">
                  <c:v>7.3</c:v>
                </c:pt>
                <c:pt idx="610">
                  <c:v>5.88</c:v>
                </c:pt>
                <c:pt idx="611">
                  <c:v>4.0599999999999996</c:v>
                </c:pt>
                <c:pt idx="612">
                  <c:v>4.9000000000000004</c:v>
                </c:pt>
                <c:pt idx="613">
                  <c:v>5.52</c:v>
                </c:pt>
                <c:pt idx="614">
                  <c:v>5.2</c:v>
                </c:pt>
                <c:pt idx="615">
                  <c:v>7.59</c:v>
                </c:pt>
                <c:pt idx="616">
                  <c:v>8.2799999999999994</c:v>
                </c:pt>
                <c:pt idx="617">
                  <c:v>6.72</c:v>
                </c:pt>
                <c:pt idx="618">
                  <c:v>5.47</c:v>
                </c:pt>
                <c:pt idx="619">
                  <c:v>4.71</c:v>
                </c:pt>
                <c:pt idx="620">
                  <c:v>5.49</c:v>
                </c:pt>
                <c:pt idx="621">
                  <c:v>4.72</c:v>
                </c:pt>
                <c:pt idx="622">
                  <c:v>6.7</c:v>
                </c:pt>
                <c:pt idx="623">
                  <c:v>5.5</c:v>
                </c:pt>
                <c:pt idx="624">
                  <c:v>4.46</c:v>
                </c:pt>
                <c:pt idx="625">
                  <c:v>5.29</c:v>
                </c:pt>
                <c:pt idx="626">
                  <c:v>10.99</c:v>
                </c:pt>
                <c:pt idx="627">
                  <c:v>5.2</c:v>
                </c:pt>
                <c:pt idx="628">
                  <c:v>9.66</c:v>
                </c:pt>
                <c:pt idx="629">
                  <c:v>4.22</c:v>
                </c:pt>
                <c:pt idx="630">
                  <c:v>11.78</c:v>
                </c:pt>
                <c:pt idx="631">
                  <c:v>9.6199999999999992</c:v>
                </c:pt>
                <c:pt idx="632">
                  <c:v>10.78</c:v>
                </c:pt>
                <c:pt idx="633">
                  <c:v>5.1100000000000003</c:v>
                </c:pt>
                <c:pt idx="634">
                  <c:v>7.18</c:v>
                </c:pt>
                <c:pt idx="635">
                  <c:v>4.96</c:v>
                </c:pt>
                <c:pt idx="636">
                  <c:v>4.67</c:v>
                </c:pt>
                <c:pt idx="637">
                  <c:v>5.0599999999999996</c:v>
                </c:pt>
                <c:pt idx="638">
                  <c:v>5.0199999999999996</c:v>
                </c:pt>
                <c:pt idx="639">
                  <c:v>7.76</c:v>
                </c:pt>
                <c:pt idx="640">
                  <c:v>9.32</c:v>
                </c:pt>
                <c:pt idx="641">
                  <c:v>5.31</c:v>
                </c:pt>
                <c:pt idx="642">
                  <c:v>5.56</c:v>
                </c:pt>
                <c:pt idx="643">
                  <c:v>7.11</c:v>
                </c:pt>
                <c:pt idx="644">
                  <c:v>5.13</c:v>
                </c:pt>
                <c:pt idx="645">
                  <c:v>10.199999999999999</c:v>
                </c:pt>
                <c:pt idx="646">
                  <c:v>10.4</c:v>
                </c:pt>
                <c:pt idx="647">
                  <c:v>10.67</c:v>
                </c:pt>
                <c:pt idx="648">
                  <c:v>4.6500000000000004</c:v>
                </c:pt>
                <c:pt idx="649">
                  <c:v>5.65</c:v>
                </c:pt>
                <c:pt idx="650">
                  <c:v>11.97</c:v>
                </c:pt>
                <c:pt idx="651">
                  <c:v>6.71</c:v>
                </c:pt>
                <c:pt idx="652">
                  <c:v>11.92</c:v>
                </c:pt>
                <c:pt idx="653">
                  <c:v>5.35</c:v>
                </c:pt>
                <c:pt idx="654">
                  <c:v>8.9600000000000009</c:v>
                </c:pt>
                <c:pt idx="655">
                  <c:v>11.93</c:v>
                </c:pt>
                <c:pt idx="656">
                  <c:v>9.59</c:v>
                </c:pt>
                <c:pt idx="657">
                  <c:v>11.88</c:v>
                </c:pt>
                <c:pt idx="658">
                  <c:v>4.6399999999999997</c:v>
                </c:pt>
                <c:pt idx="659">
                  <c:v>9.5299999999999994</c:v>
                </c:pt>
                <c:pt idx="660">
                  <c:v>5.29</c:v>
                </c:pt>
                <c:pt idx="661">
                  <c:v>10.95</c:v>
                </c:pt>
                <c:pt idx="662">
                  <c:v>9.17</c:v>
                </c:pt>
                <c:pt idx="663">
                  <c:v>7.39</c:v>
                </c:pt>
                <c:pt idx="664">
                  <c:v>9.1300000000000008</c:v>
                </c:pt>
                <c:pt idx="665">
                  <c:v>10.4</c:v>
                </c:pt>
                <c:pt idx="666">
                  <c:v>9.4600000000000009</c:v>
                </c:pt>
                <c:pt idx="667">
                  <c:v>8.69</c:v>
                </c:pt>
                <c:pt idx="668">
                  <c:v>4.2300000000000004</c:v>
                </c:pt>
                <c:pt idx="669">
                  <c:v>9.16</c:v>
                </c:pt>
                <c:pt idx="670">
                  <c:v>8.26</c:v>
                </c:pt>
                <c:pt idx="671">
                  <c:v>11.25</c:v>
                </c:pt>
                <c:pt idx="672">
                  <c:v>6.74</c:v>
                </c:pt>
                <c:pt idx="673">
                  <c:v>4.87</c:v>
                </c:pt>
                <c:pt idx="674">
                  <c:v>6.68</c:v>
                </c:pt>
                <c:pt idx="675">
                  <c:v>5.0199999999999996</c:v>
                </c:pt>
                <c:pt idx="676">
                  <c:v>10.64</c:v>
                </c:pt>
                <c:pt idx="677">
                  <c:v>8.74</c:v>
                </c:pt>
                <c:pt idx="678">
                  <c:v>5.64</c:v>
                </c:pt>
                <c:pt idx="679">
                  <c:v>10.37</c:v>
                </c:pt>
                <c:pt idx="680">
                  <c:v>9.56</c:v>
                </c:pt>
                <c:pt idx="681">
                  <c:v>8.23</c:v>
                </c:pt>
                <c:pt idx="682">
                  <c:v>7.03</c:v>
                </c:pt>
                <c:pt idx="683">
                  <c:v>5.45</c:v>
                </c:pt>
                <c:pt idx="684">
                  <c:v>5.76</c:v>
                </c:pt>
                <c:pt idx="685">
                  <c:v>5.4</c:v>
                </c:pt>
                <c:pt idx="686">
                  <c:v>6.35</c:v>
                </c:pt>
                <c:pt idx="687">
                  <c:v>6.26</c:v>
                </c:pt>
                <c:pt idx="688">
                  <c:v>5.97</c:v>
                </c:pt>
                <c:pt idx="689">
                  <c:v>5.29</c:v>
                </c:pt>
                <c:pt idx="690">
                  <c:v>4.2699999999999996</c:v>
                </c:pt>
                <c:pt idx="691">
                  <c:v>5.2</c:v>
                </c:pt>
                <c:pt idx="692">
                  <c:v>8.23</c:v>
                </c:pt>
                <c:pt idx="693">
                  <c:v>10.33</c:v>
                </c:pt>
                <c:pt idx="694">
                  <c:v>6.13</c:v>
                </c:pt>
                <c:pt idx="695">
                  <c:v>8.08</c:v>
                </c:pt>
                <c:pt idx="696">
                  <c:v>10.49</c:v>
                </c:pt>
                <c:pt idx="697">
                  <c:v>8.11</c:v>
                </c:pt>
                <c:pt idx="698">
                  <c:v>6.6</c:v>
                </c:pt>
                <c:pt idx="699">
                  <c:v>10.14</c:v>
                </c:pt>
                <c:pt idx="700">
                  <c:v>6.06</c:v>
                </c:pt>
                <c:pt idx="701">
                  <c:v>9.91</c:v>
                </c:pt>
                <c:pt idx="702">
                  <c:v>4.1399999999999997</c:v>
                </c:pt>
                <c:pt idx="703">
                  <c:v>4.38</c:v>
                </c:pt>
                <c:pt idx="704">
                  <c:v>9.83</c:v>
                </c:pt>
                <c:pt idx="705">
                  <c:v>11.08</c:v>
                </c:pt>
                <c:pt idx="706">
                  <c:v>11.01</c:v>
                </c:pt>
                <c:pt idx="707">
                  <c:v>4.37</c:v>
                </c:pt>
                <c:pt idx="708">
                  <c:v>5.91</c:v>
                </c:pt>
                <c:pt idx="709">
                  <c:v>7.65</c:v>
                </c:pt>
                <c:pt idx="710">
                  <c:v>5.37</c:v>
                </c:pt>
                <c:pt idx="711">
                  <c:v>5.75</c:v>
                </c:pt>
                <c:pt idx="712">
                  <c:v>6.79</c:v>
                </c:pt>
                <c:pt idx="713">
                  <c:v>7.03</c:v>
                </c:pt>
                <c:pt idx="714">
                  <c:v>5.41</c:v>
                </c:pt>
                <c:pt idx="715">
                  <c:v>8.0500000000000007</c:v>
                </c:pt>
                <c:pt idx="716">
                  <c:v>5.94</c:v>
                </c:pt>
                <c:pt idx="717">
                  <c:v>5.51</c:v>
                </c:pt>
                <c:pt idx="718">
                  <c:v>6.55</c:v>
                </c:pt>
                <c:pt idx="719">
                  <c:v>5.79</c:v>
                </c:pt>
                <c:pt idx="720">
                  <c:v>4.5599999999999996</c:v>
                </c:pt>
                <c:pt idx="721">
                  <c:v>7</c:v>
                </c:pt>
                <c:pt idx="722">
                  <c:v>6.57</c:v>
                </c:pt>
                <c:pt idx="723">
                  <c:v>11.61</c:v>
                </c:pt>
                <c:pt idx="724">
                  <c:v>8.16</c:v>
                </c:pt>
                <c:pt idx="725">
                  <c:v>4.4800000000000004</c:v>
                </c:pt>
                <c:pt idx="726">
                  <c:v>4.08</c:v>
                </c:pt>
                <c:pt idx="727">
                  <c:v>4.4000000000000004</c:v>
                </c:pt>
                <c:pt idx="728">
                  <c:v>9.02</c:v>
                </c:pt>
                <c:pt idx="729">
                  <c:v>8.06</c:v>
                </c:pt>
                <c:pt idx="730">
                  <c:v>6.21</c:v>
                </c:pt>
                <c:pt idx="731">
                  <c:v>5.79</c:v>
                </c:pt>
                <c:pt idx="732">
                  <c:v>5.69</c:v>
                </c:pt>
                <c:pt idx="733">
                  <c:v>5.36</c:v>
                </c:pt>
                <c:pt idx="734">
                  <c:v>11.37</c:v>
                </c:pt>
                <c:pt idx="735">
                  <c:v>11.87</c:v>
                </c:pt>
                <c:pt idx="736">
                  <c:v>4.9000000000000004</c:v>
                </c:pt>
                <c:pt idx="737">
                  <c:v>6.7</c:v>
                </c:pt>
                <c:pt idx="738">
                  <c:v>10.3</c:v>
                </c:pt>
                <c:pt idx="739">
                  <c:v>11.14</c:v>
                </c:pt>
                <c:pt idx="740">
                  <c:v>4.74</c:v>
                </c:pt>
                <c:pt idx="741">
                  <c:v>5.96</c:v>
                </c:pt>
                <c:pt idx="742">
                  <c:v>4.95</c:v>
                </c:pt>
                <c:pt idx="743">
                  <c:v>5.21</c:v>
                </c:pt>
                <c:pt idx="744">
                  <c:v>4.8600000000000003</c:v>
                </c:pt>
                <c:pt idx="745">
                  <c:v>7.79</c:v>
                </c:pt>
                <c:pt idx="746">
                  <c:v>7.12</c:v>
                </c:pt>
                <c:pt idx="747">
                  <c:v>4.67</c:v>
                </c:pt>
                <c:pt idx="748">
                  <c:v>9.1199999999999992</c:v>
                </c:pt>
                <c:pt idx="749">
                  <c:v>4.1500000000000004</c:v>
                </c:pt>
                <c:pt idx="750">
                  <c:v>6.72</c:v>
                </c:pt>
                <c:pt idx="751">
                  <c:v>5.01</c:v>
                </c:pt>
                <c:pt idx="752">
                  <c:v>10.9</c:v>
                </c:pt>
                <c:pt idx="753">
                  <c:v>5.52</c:v>
                </c:pt>
                <c:pt idx="754">
                  <c:v>4.55</c:v>
                </c:pt>
                <c:pt idx="755">
                  <c:v>11.76</c:v>
                </c:pt>
                <c:pt idx="756">
                  <c:v>7.06</c:v>
                </c:pt>
                <c:pt idx="757">
                  <c:v>11.35</c:v>
                </c:pt>
                <c:pt idx="758">
                  <c:v>5.52</c:v>
                </c:pt>
                <c:pt idx="759">
                  <c:v>7.86</c:v>
                </c:pt>
                <c:pt idx="760">
                  <c:v>11.38</c:v>
                </c:pt>
                <c:pt idx="761">
                  <c:v>10.48</c:v>
                </c:pt>
                <c:pt idx="762">
                  <c:v>5.04</c:v>
                </c:pt>
                <c:pt idx="763">
                  <c:v>9.06</c:v>
                </c:pt>
                <c:pt idx="764">
                  <c:v>11.07</c:v>
                </c:pt>
                <c:pt idx="765">
                  <c:v>10.45</c:v>
                </c:pt>
                <c:pt idx="766">
                  <c:v>8.6300000000000008</c:v>
                </c:pt>
                <c:pt idx="767">
                  <c:v>5.28</c:v>
                </c:pt>
                <c:pt idx="768">
                  <c:v>7.49</c:v>
                </c:pt>
                <c:pt idx="769">
                  <c:v>4.2699999999999996</c:v>
                </c:pt>
                <c:pt idx="770">
                  <c:v>9.2200000000000006</c:v>
                </c:pt>
                <c:pt idx="771">
                  <c:v>5.99</c:v>
                </c:pt>
                <c:pt idx="772">
                  <c:v>5.86</c:v>
                </c:pt>
                <c:pt idx="773">
                  <c:v>5.19</c:v>
                </c:pt>
                <c:pt idx="774">
                  <c:v>4.37</c:v>
                </c:pt>
                <c:pt idx="775">
                  <c:v>5.32</c:v>
                </c:pt>
                <c:pt idx="776">
                  <c:v>5.64</c:v>
                </c:pt>
                <c:pt idx="777">
                  <c:v>5.59</c:v>
                </c:pt>
                <c:pt idx="778">
                  <c:v>5.29</c:v>
                </c:pt>
                <c:pt idx="779">
                  <c:v>6.65</c:v>
                </c:pt>
                <c:pt idx="780">
                  <c:v>5.68</c:v>
                </c:pt>
                <c:pt idx="781">
                  <c:v>4.49</c:v>
                </c:pt>
                <c:pt idx="782">
                  <c:v>6.9</c:v>
                </c:pt>
                <c:pt idx="783">
                  <c:v>11.52</c:v>
                </c:pt>
                <c:pt idx="784">
                  <c:v>11.24</c:v>
                </c:pt>
                <c:pt idx="785">
                  <c:v>10.98</c:v>
                </c:pt>
                <c:pt idx="786">
                  <c:v>5.42</c:v>
                </c:pt>
                <c:pt idx="787">
                  <c:v>10.97</c:v>
                </c:pt>
                <c:pt idx="788">
                  <c:v>9.56</c:v>
                </c:pt>
                <c:pt idx="789">
                  <c:v>9.4</c:v>
                </c:pt>
                <c:pt idx="790">
                  <c:v>8.48</c:v>
                </c:pt>
                <c:pt idx="791">
                  <c:v>5.57</c:v>
                </c:pt>
                <c:pt idx="792">
                  <c:v>6.94</c:v>
                </c:pt>
                <c:pt idx="793">
                  <c:v>4.05</c:v>
                </c:pt>
                <c:pt idx="794">
                  <c:v>10.220000000000001</c:v>
                </c:pt>
                <c:pt idx="795">
                  <c:v>9.24</c:v>
                </c:pt>
                <c:pt idx="796">
                  <c:v>8.6</c:v>
                </c:pt>
                <c:pt idx="797">
                  <c:v>9.32</c:v>
                </c:pt>
                <c:pt idx="798">
                  <c:v>6.12</c:v>
                </c:pt>
                <c:pt idx="799">
                  <c:v>9.19</c:v>
                </c:pt>
                <c:pt idx="800">
                  <c:v>5.84</c:v>
                </c:pt>
                <c:pt idx="801">
                  <c:v>7.19</c:v>
                </c:pt>
                <c:pt idx="802">
                  <c:v>9.39</c:v>
                </c:pt>
                <c:pt idx="803">
                  <c:v>4.2699999999999996</c:v>
                </c:pt>
                <c:pt idx="804">
                  <c:v>11.71</c:v>
                </c:pt>
                <c:pt idx="805">
                  <c:v>5.29</c:v>
                </c:pt>
                <c:pt idx="806">
                  <c:v>6</c:v>
                </c:pt>
                <c:pt idx="807">
                  <c:v>10.64</c:v>
                </c:pt>
                <c:pt idx="808">
                  <c:v>8.2100000000000009</c:v>
                </c:pt>
                <c:pt idx="809">
                  <c:v>5.58</c:v>
                </c:pt>
                <c:pt idx="810">
                  <c:v>8.75</c:v>
                </c:pt>
                <c:pt idx="811">
                  <c:v>11.86</c:v>
                </c:pt>
                <c:pt idx="812">
                  <c:v>11.46</c:v>
                </c:pt>
                <c:pt idx="813">
                  <c:v>9.0299999999999994</c:v>
                </c:pt>
                <c:pt idx="814">
                  <c:v>8.26</c:v>
                </c:pt>
                <c:pt idx="815">
                  <c:v>5.42</c:v>
                </c:pt>
                <c:pt idx="816">
                  <c:v>11.33</c:v>
                </c:pt>
                <c:pt idx="817">
                  <c:v>7.69</c:v>
                </c:pt>
                <c:pt idx="818">
                  <c:v>8.77</c:v>
                </c:pt>
                <c:pt idx="819">
                  <c:v>4.91</c:v>
                </c:pt>
                <c:pt idx="820">
                  <c:v>4.95</c:v>
                </c:pt>
                <c:pt idx="821">
                  <c:v>10.8</c:v>
                </c:pt>
                <c:pt idx="822">
                  <c:v>7.21</c:v>
                </c:pt>
                <c:pt idx="823">
                  <c:v>5.12</c:v>
                </c:pt>
                <c:pt idx="824">
                  <c:v>4.62</c:v>
                </c:pt>
                <c:pt idx="825">
                  <c:v>7.68</c:v>
                </c:pt>
                <c:pt idx="826">
                  <c:v>6.79</c:v>
                </c:pt>
                <c:pt idx="827">
                  <c:v>11.09</c:v>
                </c:pt>
                <c:pt idx="828">
                  <c:v>5.24</c:v>
                </c:pt>
                <c:pt idx="829">
                  <c:v>7.51</c:v>
                </c:pt>
                <c:pt idx="830">
                  <c:v>4.13</c:v>
                </c:pt>
                <c:pt idx="831">
                  <c:v>8.3800000000000008</c:v>
                </c:pt>
                <c:pt idx="832">
                  <c:v>8.07</c:v>
                </c:pt>
                <c:pt idx="833">
                  <c:v>8.9499999999999993</c:v>
                </c:pt>
                <c:pt idx="834">
                  <c:v>6.31</c:v>
                </c:pt>
                <c:pt idx="835">
                  <c:v>7.19</c:v>
                </c:pt>
                <c:pt idx="836">
                  <c:v>6.11</c:v>
                </c:pt>
                <c:pt idx="837">
                  <c:v>6.02</c:v>
                </c:pt>
                <c:pt idx="838">
                  <c:v>11.86</c:v>
                </c:pt>
                <c:pt idx="839">
                  <c:v>8.25</c:v>
                </c:pt>
                <c:pt idx="840">
                  <c:v>8.1300000000000008</c:v>
                </c:pt>
                <c:pt idx="841">
                  <c:v>10.1</c:v>
                </c:pt>
                <c:pt idx="842">
                  <c:v>5.89</c:v>
                </c:pt>
                <c:pt idx="843">
                  <c:v>4.97</c:v>
                </c:pt>
                <c:pt idx="844">
                  <c:v>9.9</c:v>
                </c:pt>
                <c:pt idx="845">
                  <c:v>9.0500000000000007</c:v>
                </c:pt>
                <c:pt idx="846">
                  <c:v>10.93</c:v>
                </c:pt>
                <c:pt idx="847">
                  <c:v>7.58</c:v>
                </c:pt>
                <c:pt idx="848">
                  <c:v>11</c:v>
                </c:pt>
                <c:pt idx="849">
                  <c:v>5.0599999999999996</c:v>
                </c:pt>
                <c:pt idx="850">
                  <c:v>6.11</c:v>
                </c:pt>
                <c:pt idx="851">
                  <c:v>6.66</c:v>
                </c:pt>
                <c:pt idx="852">
                  <c:v>4.0199999999999996</c:v>
                </c:pt>
                <c:pt idx="853">
                  <c:v>8.81</c:v>
                </c:pt>
                <c:pt idx="854">
                  <c:v>7.92</c:v>
                </c:pt>
                <c:pt idx="855">
                  <c:v>7.48</c:v>
                </c:pt>
                <c:pt idx="856">
                  <c:v>4.62</c:v>
                </c:pt>
                <c:pt idx="857">
                  <c:v>8.4700000000000006</c:v>
                </c:pt>
                <c:pt idx="858">
                  <c:v>10.58</c:v>
                </c:pt>
                <c:pt idx="859">
                  <c:v>7.48</c:v>
                </c:pt>
                <c:pt idx="860">
                  <c:v>7.82</c:v>
                </c:pt>
                <c:pt idx="861">
                  <c:v>4.96</c:v>
                </c:pt>
                <c:pt idx="862">
                  <c:v>6.15</c:v>
                </c:pt>
                <c:pt idx="863">
                  <c:v>4.62</c:v>
                </c:pt>
                <c:pt idx="864">
                  <c:v>4.87</c:v>
                </c:pt>
                <c:pt idx="865">
                  <c:v>4.63</c:v>
                </c:pt>
                <c:pt idx="866">
                  <c:v>11.93</c:v>
                </c:pt>
                <c:pt idx="867">
                  <c:v>5.65</c:v>
                </c:pt>
                <c:pt idx="868">
                  <c:v>11.21</c:v>
                </c:pt>
                <c:pt idx="869">
                  <c:v>10.62</c:v>
                </c:pt>
                <c:pt idx="870">
                  <c:v>10.7</c:v>
                </c:pt>
                <c:pt idx="871">
                  <c:v>10.02</c:v>
                </c:pt>
                <c:pt idx="872">
                  <c:v>4.8499999999999996</c:v>
                </c:pt>
                <c:pt idx="873">
                  <c:v>4.3899999999999997</c:v>
                </c:pt>
                <c:pt idx="874">
                  <c:v>8.24</c:v>
                </c:pt>
                <c:pt idx="875">
                  <c:v>9.77</c:v>
                </c:pt>
                <c:pt idx="876">
                  <c:v>5.5</c:v>
                </c:pt>
                <c:pt idx="877">
                  <c:v>11.84</c:v>
                </c:pt>
                <c:pt idx="878">
                  <c:v>4.66</c:v>
                </c:pt>
                <c:pt idx="879">
                  <c:v>11.11</c:v>
                </c:pt>
                <c:pt idx="880">
                  <c:v>7.72</c:v>
                </c:pt>
                <c:pt idx="881">
                  <c:v>5.55</c:v>
                </c:pt>
                <c:pt idx="882">
                  <c:v>5.05</c:v>
                </c:pt>
                <c:pt idx="883">
                  <c:v>8.69</c:v>
                </c:pt>
                <c:pt idx="884">
                  <c:v>5.9</c:v>
                </c:pt>
                <c:pt idx="885">
                  <c:v>6.29</c:v>
                </c:pt>
                <c:pt idx="886">
                  <c:v>5.84</c:v>
                </c:pt>
                <c:pt idx="887">
                  <c:v>6.12</c:v>
                </c:pt>
                <c:pt idx="888">
                  <c:v>6.24</c:v>
                </c:pt>
                <c:pt idx="889">
                  <c:v>6.25</c:v>
                </c:pt>
                <c:pt idx="890">
                  <c:v>11.96</c:v>
                </c:pt>
                <c:pt idx="891">
                  <c:v>7.69</c:v>
                </c:pt>
                <c:pt idx="892">
                  <c:v>8.83</c:v>
                </c:pt>
                <c:pt idx="893">
                  <c:v>4.41</c:v>
                </c:pt>
                <c:pt idx="894">
                  <c:v>9.1</c:v>
                </c:pt>
                <c:pt idx="895">
                  <c:v>11.52</c:v>
                </c:pt>
                <c:pt idx="896">
                  <c:v>10.95</c:v>
                </c:pt>
                <c:pt idx="897">
                  <c:v>11.5</c:v>
                </c:pt>
                <c:pt idx="898">
                  <c:v>9.8800000000000008</c:v>
                </c:pt>
                <c:pt idx="899">
                  <c:v>6.2</c:v>
                </c:pt>
                <c:pt idx="900">
                  <c:v>8.41</c:v>
                </c:pt>
                <c:pt idx="901">
                  <c:v>5.07</c:v>
                </c:pt>
                <c:pt idx="902">
                  <c:v>4.0599999999999996</c:v>
                </c:pt>
                <c:pt idx="903">
                  <c:v>10.52</c:v>
                </c:pt>
                <c:pt idx="904">
                  <c:v>9.65</c:v>
                </c:pt>
                <c:pt idx="905">
                  <c:v>6.21</c:v>
                </c:pt>
                <c:pt idx="906">
                  <c:v>4.76</c:v>
                </c:pt>
                <c:pt idx="907">
                  <c:v>5.73</c:v>
                </c:pt>
                <c:pt idx="908">
                  <c:v>10.78</c:v>
                </c:pt>
                <c:pt idx="909">
                  <c:v>5.08</c:v>
                </c:pt>
                <c:pt idx="910">
                  <c:v>11.39</c:v>
                </c:pt>
                <c:pt idx="911">
                  <c:v>5.35</c:v>
                </c:pt>
                <c:pt idx="912">
                  <c:v>5.6</c:v>
                </c:pt>
                <c:pt idx="913">
                  <c:v>4.2699999999999996</c:v>
                </c:pt>
                <c:pt idx="914">
                  <c:v>5.57</c:v>
                </c:pt>
                <c:pt idx="915">
                  <c:v>5.68</c:v>
                </c:pt>
                <c:pt idx="916">
                  <c:v>5.3</c:v>
                </c:pt>
                <c:pt idx="917">
                  <c:v>9.4499999999999993</c:v>
                </c:pt>
                <c:pt idx="918">
                  <c:v>6.79</c:v>
                </c:pt>
                <c:pt idx="919">
                  <c:v>11.1</c:v>
                </c:pt>
                <c:pt idx="920">
                  <c:v>7.26</c:v>
                </c:pt>
                <c:pt idx="921">
                  <c:v>5.27</c:v>
                </c:pt>
                <c:pt idx="922">
                  <c:v>5.46</c:v>
                </c:pt>
                <c:pt idx="923">
                  <c:v>8.1300000000000008</c:v>
                </c:pt>
                <c:pt idx="924">
                  <c:v>4.25</c:v>
                </c:pt>
                <c:pt idx="925">
                  <c:v>8.68</c:v>
                </c:pt>
                <c:pt idx="926">
                  <c:v>6.25</c:v>
                </c:pt>
                <c:pt idx="927">
                  <c:v>4.47</c:v>
                </c:pt>
                <c:pt idx="928">
                  <c:v>8.31</c:v>
                </c:pt>
                <c:pt idx="929">
                  <c:v>5.68</c:v>
                </c:pt>
                <c:pt idx="930">
                  <c:v>4.75</c:v>
                </c:pt>
                <c:pt idx="931">
                  <c:v>6.31</c:v>
                </c:pt>
                <c:pt idx="932">
                  <c:v>6.28</c:v>
                </c:pt>
                <c:pt idx="933">
                  <c:v>9.2899999999999991</c:v>
                </c:pt>
                <c:pt idx="934">
                  <c:v>5.79</c:v>
                </c:pt>
                <c:pt idx="935">
                  <c:v>4.54</c:v>
                </c:pt>
                <c:pt idx="936">
                  <c:v>4.68</c:v>
                </c:pt>
                <c:pt idx="937">
                  <c:v>5.88</c:v>
                </c:pt>
                <c:pt idx="938">
                  <c:v>5.42</c:v>
                </c:pt>
                <c:pt idx="939">
                  <c:v>4.16</c:v>
                </c:pt>
                <c:pt idx="940">
                  <c:v>7.05</c:v>
                </c:pt>
                <c:pt idx="941">
                  <c:v>5.63</c:v>
                </c:pt>
                <c:pt idx="942">
                  <c:v>4.24</c:v>
                </c:pt>
                <c:pt idx="943">
                  <c:v>4.96</c:v>
                </c:pt>
                <c:pt idx="944">
                  <c:v>4.34</c:v>
                </c:pt>
                <c:pt idx="945">
                  <c:v>5.43</c:v>
                </c:pt>
                <c:pt idx="946">
                  <c:v>8.33</c:v>
                </c:pt>
                <c:pt idx="947">
                  <c:v>5.63</c:v>
                </c:pt>
                <c:pt idx="948">
                  <c:v>7.23</c:v>
                </c:pt>
                <c:pt idx="949">
                  <c:v>10.57</c:v>
                </c:pt>
                <c:pt idx="950">
                  <c:v>7.92</c:v>
                </c:pt>
                <c:pt idx="951">
                  <c:v>10.119999999999999</c:v>
                </c:pt>
                <c:pt idx="952">
                  <c:v>7.91</c:v>
                </c:pt>
                <c:pt idx="953">
                  <c:v>10.9</c:v>
                </c:pt>
                <c:pt idx="954">
                  <c:v>11.83</c:v>
                </c:pt>
                <c:pt idx="955">
                  <c:v>7.42</c:v>
                </c:pt>
                <c:pt idx="956">
                  <c:v>5.62</c:v>
                </c:pt>
                <c:pt idx="957">
                  <c:v>7.16</c:v>
                </c:pt>
                <c:pt idx="958">
                  <c:v>9.89</c:v>
                </c:pt>
                <c:pt idx="959">
                  <c:v>5.14</c:v>
                </c:pt>
                <c:pt idx="960">
                  <c:v>5.61</c:v>
                </c:pt>
                <c:pt idx="961">
                  <c:v>5.51</c:v>
                </c:pt>
                <c:pt idx="962">
                  <c:v>8.3800000000000008</c:v>
                </c:pt>
                <c:pt idx="963">
                  <c:v>4.68</c:v>
                </c:pt>
                <c:pt idx="964">
                  <c:v>4.3600000000000003</c:v>
                </c:pt>
                <c:pt idx="965">
                  <c:v>7.74</c:v>
                </c:pt>
                <c:pt idx="966">
                  <c:v>4.05</c:v>
                </c:pt>
                <c:pt idx="967">
                  <c:v>11.49</c:v>
                </c:pt>
                <c:pt idx="968">
                  <c:v>5.65</c:v>
                </c:pt>
                <c:pt idx="969">
                  <c:v>4.29</c:v>
                </c:pt>
                <c:pt idx="970">
                  <c:v>4.74</c:v>
                </c:pt>
                <c:pt idx="971">
                  <c:v>7.6</c:v>
                </c:pt>
                <c:pt idx="972">
                  <c:v>8.5</c:v>
                </c:pt>
                <c:pt idx="973">
                  <c:v>11.22</c:v>
                </c:pt>
                <c:pt idx="974">
                  <c:v>5.0999999999999996</c:v>
                </c:pt>
                <c:pt idx="975">
                  <c:v>5.43</c:v>
                </c:pt>
                <c:pt idx="976">
                  <c:v>5.82</c:v>
                </c:pt>
                <c:pt idx="977">
                  <c:v>6.05</c:v>
                </c:pt>
                <c:pt idx="978">
                  <c:v>6.38</c:v>
                </c:pt>
                <c:pt idx="979">
                  <c:v>5.73</c:v>
                </c:pt>
                <c:pt idx="980">
                  <c:v>5.47</c:v>
                </c:pt>
                <c:pt idx="981">
                  <c:v>11.3</c:v>
                </c:pt>
                <c:pt idx="982">
                  <c:v>6.72</c:v>
                </c:pt>
                <c:pt idx="983">
                  <c:v>5.36</c:v>
                </c:pt>
                <c:pt idx="984">
                  <c:v>9.8800000000000008</c:v>
                </c:pt>
                <c:pt idx="985">
                  <c:v>4.1100000000000003</c:v>
                </c:pt>
                <c:pt idx="986">
                  <c:v>7.48</c:v>
                </c:pt>
                <c:pt idx="987">
                  <c:v>9.18</c:v>
                </c:pt>
                <c:pt idx="988">
                  <c:v>4.51</c:v>
                </c:pt>
                <c:pt idx="989">
                  <c:v>7.33</c:v>
                </c:pt>
                <c:pt idx="990">
                  <c:v>10.56</c:v>
                </c:pt>
                <c:pt idx="991">
                  <c:v>4.01</c:v>
                </c:pt>
                <c:pt idx="992">
                  <c:v>5.64</c:v>
                </c:pt>
                <c:pt idx="993">
                  <c:v>8.02</c:v>
                </c:pt>
                <c:pt idx="994">
                  <c:v>7.2</c:v>
                </c:pt>
                <c:pt idx="995">
                  <c:v>4.55</c:v>
                </c:pt>
                <c:pt idx="996">
                  <c:v>9.0299999999999994</c:v>
                </c:pt>
                <c:pt idx="997">
                  <c:v>5.2</c:v>
                </c:pt>
                <c:pt idx="998">
                  <c:v>8.3000000000000007</c:v>
                </c:pt>
                <c:pt idx="999">
                  <c:v>5.56</c:v>
                </c:pt>
                <c:pt idx="1000">
                  <c:v>4.1500000000000004</c:v>
                </c:pt>
                <c:pt idx="1001">
                  <c:v>5.99</c:v>
                </c:pt>
                <c:pt idx="1002">
                  <c:v>5.8</c:v>
                </c:pt>
                <c:pt idx="1003">
                  <c:v>7.32</c:v>
                </c:pt>
                <c:pt idx="1004">
                  <c:v>5.16</c:v>
                </c:pt>
                <c:pt idx="1005">
                  <c:v>5.96</c:v>
                </c:pt>
                <c:pt idx="1006">
                  <c:v>4.8499999999999996</c:v>
                </c:pt>
                <c:pt idx="1007">
                  <c:v>5.09</c:v>
                </c:pt>
                <c:pt idx="1008">
                  <c:v>4.9400000000000004</c:v>
                </c:pt>
                <c:pt idx="1009">
                  <c:v>4.92</c:v>
                </c:pt>
                <c:pt idx="1010">
                  <c:v>6.05</c:v>
                </c:pt>
                <c:pt idx="1011">
                  <c:v>4.67</c:v>
                </c:pt>
                <c:pt idx="1012">
                  <c:v>9.81</c:v>
                </c:pt>
                <c:pt idx="1013">
                  <c:v>6.06</c:v>
                </c:pt>
                <c:pt idx="1014">
                  <c:v>5.19</c:v>
                </c:pt>
                <c:pt idx="1015">
                  <c:v>10.16</c:v>
                </c:pt>
                <c:pt idx="1016">
                  <c:v>4.68</c:v>
                </c:pt>
                <c:pt idx="1017">
                  <c:v>5.32</c:v>
                </c:pt>
                <c:pt idx="1018">
                  <c:v>6.99</c:v>
                </c:pt>
                <c:pt idx="1019">
                  <c:v>5.55</c:v>
                </c:pt>
                <c:pt idx="1020">
                  <c:v>6.94</c:v>
                </c:pt>
                <c:pt idx="1021">
                  <c:v>4.2</c:v>
                </c:pt>
                <c:pt idx="1022">
                  <c:v>5.59</c:v>
                </c:pt>
                <c:pt idx="1023">
                  <c:v>9.9600000000000009</c:v>
                </c:pt>
                <c:pt idx="1024">
                  <c:v>7.37</c:v>
                </c:pt>
                <c:pt idx="1025">
                  <c:v>5.0599999999999996</c:v>
                </c:pt>
                <c:pt idx="1026">
                  <c:v>8.2100000000000009</c:v>
                </c:pt>
                <c:pt idx="1027">
                  <c:v>10.34</c:v>
                </c:pt>
                <c:pt idx="1028">
                  <c:v>5.51</c:v>
                </c:pt>
                <c:pt idx="1029">
                  <c:v>11.2</c:v>
                </c:pt>
                <c:pt idx="1030">
                  <c:v>4.3499999999999996</c:v>
                </c:pt>
                <c:pt idx="1031">
                  <c:v>10.45</c:v>
                </c:pt>
                <c:pt idx="1032">
                  <c:v>4.07</c:v>
                </c:pt>
                <c:pt idx="1033">
                  <c:v>8.34</c:v>
                </c:pt>
                <c:pt idx="1034">
                  <c:v>7.41</c:v>
                </c:pt>
                <c:pt idx="1035">
                  <c:v>4.3099999999999996</c:v>
                </c:pt>
                <c:pt idx="1036">
                  <c:v>10.83</c:v>
                </c:pt>
                <c:pt idx="1037">
                  <c:v>11.31</c:v>
                </c:pt>
                <c:pt idx="1038">
                  <c:v>11.81</c:v>
                </c:pt>
                <c:pt idx="1039">
                  <c:v>8.26</c:v>
                </c:pt>
                <c:pt idx="1040">
                  <c:v>10.74</c:v>
                </c:pt>
                <c:pt idx="1041">
                  <c:v>7.69</c:v>
                </c:pt>
                <c:pt idx="1042">
                  <c:v>4.84</c:v>
                </c:pt>
                <c:pt idx="1043">
                  <c:v>9.77</c:v>
                </c:pt>
                <c:pt idx="1044">
                  <c:v>5.84</c:v>
                </c:pt>
                <c:pt idx="1045">
                  <c:v>8.6999999999999993</c:v>
                </c:pt>
                <c:pt idx="1046">
                  <c:v>10.79</c:v>
                </c:pt>
                <c:pt idx="1047">
                  <c:v>4.32</c:v>
                </c:pt>
                <c:pt idx="1048">
                  <c:v>7.19</c:v>
                </c:pt>
                <c:pt idx="1049">
                  <c:v>11.94</c:v>
                </c:pt>
                <c:pt idx="1050">
                  <c:v>5.56</c:v>
                </c:pt>
                <c:pt idx="1051">
                  <c:v>5.64</c:v>
                </c:pt>
                <c:pt idx="1052">
                  <c:v>4.6500000000000004</c:v>
                </c:pt>
                <c:pt idx="1053">
                  <c:v>9.0500000000000007</c:v>
                </c:pt>
                <c:pt idx="1054">
                  <c:v>4.5199999999999996</c:v>
                </c:pt>
                <c:pt idx="1055">
                  <c:v>4.62</c:v>
                </c:pt>
                <c:pt idx="1056">
                  <c:v>5.87</c:v>
                </c:pt>
                <c:pt idx="1057">
                  <c:v>5.71</c:v>
                </c:pt>
                <c:pt idx="1058">
                  <c:v>9.08</c:v>
                </c:pt>
                <c:pt idx="1059">
                  <c:v>5.3</c:v>
                </c:pt>
                <c:pt idx="1060">
                  <c:v>11.76</c:v>
                </c:pt>
                <c:pt idx="1061">
                  <c:v>5.1100000000000003</c:v>
                </c:pt>
                <c:pt idx="1062">
                  <c:v>5.54</c:v>
                </c:pt>
                <c:pt idx="1063">
                  <c:v>8.8699999999999992</c:v>
                </c:pt>
                <c:pt idx="1064">
                  <c:v>5.96</c:v>
                </c:pt>
                <c:pt idx="1065">
                  <c:v>4.4400000000000004</c:v>
                </c:pt>
                <c:pt idx="1066">
                  <c:v>4.6500000000000004</c:v>
                </c:pt>
                <c:pt idx="1067">
                  <c:v>5.64</c:v>
                </c:pt>
                <c:pt idx="1068">
                  <c:v>10.19</c:v>
                </c:pt>
                <c:pt idx="1069">
                  <c:v>10.79</c:v>
                </c:pt>
                <c:pt idx="1070">
                  <c:v>4.24</c:v>
                </c:pt>
                <c:pt idx="1071">
                  <c:v>5.83</c:v>
                </c:pt>
                <c:pt idx="1072">
                  <c:v>11.85</c:v>
                </c:pt>
                <c:pt idx="1073">
                  <c:v>5.98</c:v>
                </c:pt>
                <c:pt idx="1074">
                  <c:v>4.26</c:v>
                </c:pt>
                <c:pt idx="1075">
                  <c:v>4.96</c:v>
                </c:pt>
                <c:pt idx="1076">
                  <c:v>4</c:v>
                </c:pt>
                <c:pt idx="1077">
                  <c:v>4.1500000000000004</c:v>
                </c:pt>
                <c:pt idx="1078">
                  <c:v>11.36</c:v>
                </c:pt>
                <c:pt idx="1079">
                  <c:v>7.53</c:v>
                </c:pt>
                <c:pt idx="1080">
                  <c:v>7.95</c:v>
                </c:pt>
                <c:pt idx="1081">
                  <c:v>8.5</c:v>
                </c:pt>
                <c:pt idx="1082">
                  <c:v>5.89</c:v>
                </c:pt>
                <c:pt idx="1083">
                  <c:v>8.76</c:v>
                </c:pt>
                <c:pt idx="1084">
                  <c:v>4.1100000000000003</c:v>
                </c:pt>
                <c:pt idx="1085">
                  <c:v>7.56</c:v>
                </c:pt>
                <c:pt idx="1086">
                  <c:v>4.17</c:v>
                </c:pt>
                <c:pt idx="1087">
                  <c:v>11.42</c:v>
                </c:pt>
                <c:pt idx="1088">
                  <c:v>7.33</c:v>
                </c:pt>
                <c:pt idx="1089">
                  <c:v>6.7</c:v>
                </c:pt>
                <c:pt idx="1090">
                  <c:v>5.27</c:v>
                </c:pt>
                <c:pt idx="1091">
                  <c:v>7.72</c:v>
                </c:pt>
                <c:pt idx="1092">
                  <c:v>8.68</c:v>
                </c:pt>
                <c:pt idx="1093">
                  <c:v>9.8000000000000007</c:v>
                </c:pt>
                <c:pt idx="1094">
                  <c:v>4.4400000000000004</c:v>
                </c:pt>
                <c:pt idx="1095">
                  <c:v>7.19</c:v>
                </c:pt>
                <c:pt idx="1096">
                  <c:v>6.06</c:v>
                </c:pt>
                <c:pt idx="1097">
                  <c:v>5.12</c:v>
                </c:pt>
                <c:pt idx="1098">
                  <c:v>10.72</c:v>
                </c:pt>
                <c:pt idx="1099">
                  <c:v>9.58</c:v>
                </c:pt>
                <c:pt idx="1100">
                  <c:v>6.4</c:v>
                </c:pt>
                <c:pt idx="1101">
                  <c:v>6.8</c:v>
                </c:pt>
                <c:pt idx="1102">
                  <c:v>9.48</c:v>
                </c:pt>
                <c:pt idx="1103">
                  <c:v>7.45</c:v>
                </c:pt>
                <c:pt idx="1104">
                  <c:v>6.94</c:v>
                </c:pt>
                <c:pt idx="1105">
                  <c:v>7.83</c:v>
                </c:pt>
                <c:pt idx="1106">
                  <c:v>10.17</c:v>
                </c:pt>
                <c:pt idx="1107">
                  <c:v>8.9600000000000009</c:v>
                </c:pt>
                <c:pt idx="1108">
                  <c:v>6.96</c:v>
                </c:pt>
                <c:pt idx="1109">
                  <c:v>5.07</c:v>
                </c:pt>
                <c:pt idx="1110">
                  <c:v>5.85</c:v>
                </c:pt>
                <c:pt idx="1111">
                  <c:v>10.56</c:v>
                </c:pt>
                <c:pt idx="1112">
                  <c:v>8.92</c:v>
                </c:pt>
                <c:pt idx="1113">
                  <c:v>8.6300000000000008</c:v>
                </c:pt>
                <c:pt idx="1114">
                  <c:v>6.29</c:v>
                </c:pt>
                <c:pt idx="1115">
                  <c:v>5.75</c:v>
                </c:pt>
                <c:pt idx="1116">
                  <c:v>6.66</c:v>
                </c:pt>
                <c:pt idx="1117">
                  <c:v>5.0999999999999996</c:v>
                </c:pt>
                <c:pt idx="1118">
                  <c:v>4.41</c:v>
                </c:pt>
                <c:pt idx="1119">
                  <c:v>5.52</c:v>
                </c:pt>
                <c:pt idx="1120">
                  <c:v>4.62</c:v>
                </c:pt>
                <c:pt idx="1121">
                  <c:v>5.74</c:v>
                </c:pt>
                <c:pt idx="1122">
                  <c:v>6.3</c:v>
                </c:pt>
                <c:pt idx="1123">
                  <c:v>10.27</c:v>
                </c:pt>
                <c:pt idx="1124">
                  <c:v>5.85</c:v>
                </c:pt>
                <c:pt idx="1125">
                  <c:v>5.92</c:v>
                </c:pt>
                <c:pt idx="1126">
                  <c:v>10.01</c:v>
                </c:pt>
                <c:pt idx="1127">
                  <c:v>9.59</c:v>
                </c:pt>
                <c:pt idx="1128">
                  <c:v>10.37</c:v>
                </c:pt>
                <c:pt idx="1129">
                  <c:v>4.01</c:v>
                </c:pt>
                <c:pt idx="1130">
                  <c:v>4.24</c:v>
                </c:pt>
                <c:pt idx="1131">
                  <c:v>5.36</c:v>
                </c:pt>
                <c:pt idx="1132">
                  <c:v>4.99</c:v>
                </c:pt>
                <c:pt idx="1133">
                  <c:v>8.68</c:v>
                </c:pt>
                <c:pt idx="1134">
                  <c:v>4.2300000000000004</c:v>
                </c:pt>
                <c:pt idx="1135">
                  <c:v>5.32</c:v>
                </c:pt>
                <c:pt idx="1136">
                  <c:v>6.66</c:v>
                </c:pt>
                <c:pt idx="1137">
                  <c:v>7.4</c:v>
                </c:pt>
                <c:pt idx="1138">
                  <c:v>10.08</c:v>
                </c:pt>
                <c:pt idx="1139">
                  <c:v>8.58</c:v>
                </c:pt>
                <c:pt idx="1140">
                  <c:v>5.84</c:v>
                </c:pt>
                <c:pt idx="1141">
                  <c:v>4.8600000000000003</c:v>
                </c:pt>
                <c:pt idx="1142">
                  <c:v>11.52</c:v>
                </c:pt>
                <c:pt idx="1143">
                  <c:v>6.15</c:v>
                </c:pt>
                <c:pt idx="1144">
                  <c:v>9.94</c:v>
                </c:pt>
                <c:pt idx="1145">
                  <c:v>10.56</c:v>
                </c:pt>
                <c:pt idx="1146">
                  <c:v>6.79</c:v>
                </c:pt>
                <c:pt idx="1147">
                  <c:v>4.8</c:v>
                </c:pt>
                <c:pt idx="1148">
                  <c:v>5.75</c:v>
                </c:pt>
                <c:pt idx="1149">
                  <c:v>5.81</c:v>
                </c:pt>
                <c:pt idx="1150">
                  <c:v>9.2799999999999994</c:v>
                </c:pt>
                <c:pt idx="1151">
                  <c:v>6.37</c:v>
                </c:pt>
                <c:pt idx="1152">
                  <c:v>5.09</c:v>
                </c:pt>
                <c:pt idx="1153">
                  <c:v>7.94</c:v>
                </c:pt>
                <c:pt idx="1154">
                  <c:v>10.95</c:v>
                </c:pt>
                <c:pt idx="1155">
                  <c:v>6.3</c:v>
                </c:pt>
                <c:pt idx="1156">
                  <c:v>8.0500000000000007</c:v>
                </c:pt>
                <c:pt idx="1157">
                  <c:v>9.8800000000000008</c:v>
                </c:pt>
                <c:pt idx="1158">
                  <c:v>7.42</c:v>
                </c:pt>
                <c:pt idx="1159">
                  <c:v>8.4499999999999993</c:v>
                </c:pt>
                <c:pt idx="1160">
                  <c:v>6.21</c:v>
                </c:pt>
                <c:pt idx="1161">
                  <c:v>4.6500000000000004</c:v>
                </c:pt>
                <c:pt idx="1162">
                  <c:v>5.87</c:v>
                </c:pt>
                <c:pt idx="1163">
                  <c:v>4.24</c:v>
                </c:pt>
                <c:pt idx="1164">
                  <c:v>7.81</c:v>
                </c:pt>
                <c:pt idx="1165">
                  <c:v>9.85</c:v>
                </c:pt>
                <c:pt idx="1166">
                  <c:v>6.94</c:v>
                </c:pt>
                <c:pt idx="1167">
                  <c:v>11.3</c:v>
                </c:pt>
                <c:pt idx="1168">
                  <c:v>9.23</c:v>
                </c:pt>
                <c:pt idx="1169">
                  <c:v>4.37</c:v>
                </c:pt>
                <c:pt idx="1170">
                  <c:v>5.76</c:v>
                </c:pt>
                <c:pt idx="1171">
                  <c:v>4.96</c:v>
                </c:pt>
                <c:pt idx="1172">
                  <c:v>11.04</c:v>
                </c:pt>
                <c:pt idx="1173">
                  <c:v>7.81</c:v>
                </c:pt>
                <c:pt idx="1174">
                  <c:v>4.55</c:v>
                </c:pt>
                <c:pt idx="1175">
                  <c:v>6.13</c:v>
                </c:pt>
                <c:pt idx="1176">
                  <c:v>6.04</c:v>
                </c:pt>
                <c:pt idx="1177">
                  <c:v>8.85</c:v>
                </c:pt>
                <c:pt idx="1178">
                  <c:v>10.54</c:v>
                </c:pt>
                <c:pt idx="1179">
                  <c:v>4.37</c:v>
                </c:pt>
                <c:pt idx="1180">
                  <c:v>9.6300000000000008</c:v>
                </c:pt>
                <c:pt idx="1181">
                  <c:v>10.37</c:v>
                </c:pt>
                <c:pt idx="1182">
                  <c:v>5.44</c:v>
                </c:pt>
                <c:pt idx="1183">
                  <c:v>5.19</c:v>
                </c:pt>
                <c:pt idx="1184">
                  <c:v>11.8</c:v>
                </c:pt>
                <c:pt idx="1185">
                  <c:v>8.3800000000000008</c:v>
                </c:pt>
                <c:pt idx="1186">
                  <c:v>7.58</c:v>
                </c:pt>
                <c:pt idx="1187">
                  <c:v>4.6100000000000003</c:v>
                </c:pt>
                <c:pt idx="1188">
                  <c:v>4.7</c:v>
                </c:pt>
                <c:pt idx="1189">
                  <c:v>6.05</c:v>
                </c:pt>
                <c:pt idx="1190">
                  <c:v>5.63</c:v>
                </c:pt>
                <c:pt idx="1191">
                  <c:v>6.06</c:v>
                </c:pt>
                <c:pt idx="1192">
                  <c:v>5.19</c:v>
                </c:pt>
                <c:pt idx="1193">
                  <c:v>8.9600000000000009</c:v>
                </c:pt>
                <c:pt idx="1194">
                  <c:v>11.39</c:v>
                </c:pt>
                <c:pt idx="1195">
                  <c:v>4.0599999999999996</c:v>
                </c:pt>
                <c:pt idx="1196">
                  <c:v>5.23</c:v>
                </c:pt>
                <c:pt idx="1197">
                  <c:v>5.05</c:v>
                </c:pt>
                <c:pt idx="1198">
                  <c:v>7.34</c:v>
                </c:pt>
                <c:pt idx="1199">
                  <c:v>8.1300000000000008</c:v>
                </c:pt>
                <c:pt idx="1200">
                  <c:v>6.68</c:v>
                </c:pt>
                <c:pt idx="1201">
                  <c:v>11.51</c:v>
                </c:pt>
                <c:pt idx="1202">
                  <c:v>6.02</c:v>
                </c:pt>
                <c:pt idx="1203">
                  <c:v>7.96</c:v>
                </c:pt>
                <c:pt idx="1204">
                  <c:v>6.01</c:v>
                </c:pt>
                <c:pt idx="1205">
                  <c:v>5.9</c:v>
                </c:pt>
                <c:pt idx="1206">
                  <c:v>4.49</c:v>
                </c:pt>
                <c:pt idx="1207">
                  <c:v>6.25</c:v>
                </c:pt>
                <c:pt idx="1208">
                  <c:v>9.6199999999999992</c:v>
                </c:pt>
                <c:pt idx="1209">
                  <c:v>11.06</c:v>
                </c:pt>
                <c:pt idx="1210">
                  <c:v>6.11</c:v>
                </c:pt>
                <c:pt idx="1211">
                  <c:v>11.49</c:v>
                </c:pt>
                <c:pt idx="1212">
                  <c:v>8.68</c:v>
                </c:pt>
                <c:pt idx="1213">
                  <c:v>5.68</c:v>
                </c:pt>
                <c:pt idx="1214">
                  <c:v>8.4499999999999993</c:v>
                </c:pt>
                <c:pt idx="1215">
                  <c:v>8.51</c:v>
                </c:pt>
                <c:pt idx="1216">
                  <c:v>7.62</c:v>
                </c:pt>
                <c:pt idx="1217">
                  <c:v>10.18</c:v>
                </c:pt>
                <c:pt idx="1218">
                  <c:v>5.36</c:v>
                </c:pt>
                <c:pt idx="1219">
                  <c:v>11.78</c:v>
                </c:pt>
                <c:pt idx="1220">
                  <c:v>10.82</c:v>
                </c:pt>
                <c:pt idx="1221">
                  <c:v>7.73</c:v>
                </c:pt>
                <c:pt idx="1222">
                  <c:v>6.24</c:v>
                </c:pt>
                <c:pt idx="1223">
                  <c:v>10.42</c:v>
                </c:pt>
                <c:pt idx="1224">
                  <c:v>11.11</c:v>
                </c:pt>
                <c:pt idx="1225">
                  <c:v>7.67</c:v>
                </c:pt>
                <c:pt idx="1226">
                  <c:v>6.15</c:v>
                </c:pt>
                <c:pt idx="1227">
                  <c:v>5.71</c:v>
                </c:pt>
                <c:pt idx="1228">
                  <c:v>8.6999999999999993</c:v>
                </c:pt>
                <c:pt idx="1229">
                  <c:v>9.0399999999999991</c:v>
                </c:pt>
                <c:pt idx="1230">
                  <c:v>5.61</c:v>
                </c:pt>
                <c:pt idx="1231">
                  <c:v>8.1199999999999992</c:v>
                </c:pt>
                <c:pt idx="1232">
                  <c:v>4.74</c:v>
                </c:pt>
                <c:pt idx="1233">
                  <c:v>4.0599999999999996</c:v>
                </c:pt>
                <c:pt idx="1234">
                  <c:v>5.69</c:v>
                </c:pt>
                <c:pt idx="1235">
                  <c:v>5.66</c:v>
                </c:pt>
                <c:pt idx="1236">
                  <c:v>4.32</c:v>
                </c:pt>
                <c:pt idx="1237">
                  <c:v>8.2899999999999991</c:v>
                </c:pt>
                <c:pt idx="1238">
                  <c:v>10.46</c:v>
                </c:pt>
                <c:pt idx="1239">
                  <c:v>11.96</c:v>
                </c:pt>
                <c:pt idx="1240">
                  <c:v>4.25</c:v>
                </c:pt>
                <c:pt idx="1241">
                  <c:v>8.33</c:v>
                </c:pt>
                <c:pt idx="1242">
                  <c:v>4.29</c:v>
                </c:pt>
                <c:pt idx="1243">
                  <c:v>6.32</c:v>
                </c:pt>
                <c:pt idx="1244">
                  <c:v>5.65</c:v>
                </c:pt>
                <c:pt idx="1245">
                  <c:v>8.41</c:v>
                </c:pt>
                <c:pt idx="1246">
                  <c:v>11.96</c:v>
                </c:pt>
                <c:pt idx="1247">
                  <c:v>5.17</c:v>
                </c:pt>
                <c:pt idx="1248">
                  <c:v>8.76</c:v>
                </c:pt>
                <c:pt idx="1249">
                  <c:v>7.99</c:v>
                </c:pt>
                <c:pt idx="1250">
                  <c:v>8.59</c:v>
                </c:pt>
                <c:pt idx="1251">
                  <c:v>6.14</c:v>
                </c:pt>
                <c:pt idx="1252">
                  <c:v>4.08</c:v>
                </c:pt>
                <c:pt idx="1253">
                  <c:v>6.25</c:v>
                </c:pt>
                <c:pt idx="1254">
                  <c:v>5.94</c:v>
                </c:pt>
                <c:pt idx="1255">
                  <c:v>6.45</c:v>
                </c:pt>
                <c:pt idx="1256">
                  <c:v>5.74</c:v>
                </c:pt>
                <c:pt idx="1257">
                  <c:v>4.43</c:v>
                </c:pt>
                <c:pt idx="1258">
                  <c:v>6.5</c:v>
                </c:pt>
                <c:pt idx="1259">
                  <c:v>8.75</c:v>
                </c:pt>
                <c:pt idx="1260">
                  <c:v>11.96</c:v>
                </c:pt>
                <c:pt idx="1261">
                  <c:v>10.54</c:v>
                </c:pt>
                <c:pt idx="1262">
                  <c:v>4.54</c:v>
                </c:pt>
                <c:pt idx="1263">
                  <c:v>5.71</c:v>
                </c:pt>
                <c:pt idx="1264">
                  <c:v>6.25</c:v>
                </c:pt>
                <c:pt idx="1265">
                  <c:v>9.4700000000000006</c:v>
                </c:pt>
                <c:pt idx="1266">
                  <c:v>5.7</c:v>
                </c:pt>
                <c:pt idx="1267">
                  <c:v>11.18</c:v>
                </c:pt>
                <c:pt idx="1268">
                  <c:v>10.98</c:v>
                </c:pt>
                <c:pt idx="1269">
                  <c:v>5.1100000000000003</c:v>
                </c:pt>
                <c:pt idx="1270">
                  <c:v>10.24</c:v>
                </c:pt>
                <c:pt idx="1271">
                  <c:v>7.71</c:v>
                </c:pt>
                <c:pt idx="1272">
                  <c:v>6.03</c:v>
                </c:pt>
                <c:pt idx="1273">
                  <c:v>5.96</c:v>
                </c:pt>
                <c:pt idx="1274">
                  <c:v>4.16</c:v>
                </c:pt>
                <c:pt idx="1275">
                  <c:v>6.11</c:v>
                </c:pt>
                <c:pt idx="1276">
                  <c:v>5.97</c:v>
                </c:pt>
                <c:pt idx="1277">
                  <c:v>10.81</c:v>
                </c:pt>
                <c:pt idx="1278">
                  <c:v>5.7</c:v>
                </c:pt>
                <c:pt idx="1279">
                  <c:v>4.7699999999999996</c:v>
                </c:pt>
                <c:pt idx="1280">
                  <c:v>4.25</c:v>
                </c:pt>
                <c:pt idx="1281">
                  <c:v>5.52</c:v>
                </c:pt>
                <c:pt idx="1282">
                  <c:v>6.53</c:v>
                </c:pt>
                <c:pt idx="1283">
                  <c:v>4.82</c:v>
                </c:pt>
                <c:pt idx="1284">
                  <c:v>11.94</c:v>
                </c:pt>
                <c:pt idx="1285">
                  <c:v>7.85</c:v>
                </c:pt>
                <c:pt idx="1286">
                  <c:v>8.01</c:v>
                </c:pt>
                <c:pt idx="1287">
                  <c:v>7.4</c:v>
                </c:pt>
                <c:pt idx="1288">
                  <c:v>8.3800000000000008</c:v>
                </c:pt>
                <c:pt idx="1289">
                  <c:v>11.56</c:v>
                </c:pt>
                <c:pt idx="1290">
                  <c:v>4.6100000000000003</c:v>
                </c:pt>
                <c:pt idx="1291">
                  <c:v>4.95</c:v>
                </c:pt>
                <c:pt idx="1292">
                  <c:v>5.04</c:v>
                </c:pt>
                <c:pt idx="1293">
                  <c:v>5.42</c:v>
                </c:pt>
                <c:pt idx="1294">
                  <c:v>5.39</c:v>
                </c:pt>
                <c:pt idx="1295">
                  <c:v>6</c:v>
                </c:pt>
                <c:pt idx="1296">
                  <c:v>6.02</c:v>
                </c:pt>
                <c:pt idx="1297">
                  <c:v>4.62</c:v>
                </c:pt>
                <c:pt idx="1298">
                  <c:v>5.59</c:v>
                </c:pt>
                <c:pt idx="1299">
                  <c:v>5.18</c:v>
                </c:pt>
                <c:pt idx="1300">
                  <c:v>6.29</c:v>
                </c:pt>
                <c:pt idx="1301">
                  <c:v>4.49</c:v>
                </c:pt>
                <c:pt idx="1302">
                  <c:v>11.82</c:v>
                </c:pt>
                <c:pt idx="1303">
                  <c:v>7.41</c:v>
                </c:pt>
                <c:pt idx="1304">
                  <c:v>5.97</c:v>
                </c:pt>
                <c:pt idx="1305">
                  <c:v>5.74</c:v>
                </c:pt>
                <c:pt idx="1306">
                  <c:v>9.85</c:v>
                </c:pt>
                <c:pt idx="1307">
                  <c:v>7.59</c:v>
                </c:pt>
                <c:pt idx="1308">
                  <c:v>6.98</c:v>
                </c:pt>
                <c:pt idx="1309">
                  <c:v>4.7300000000000004</c:v>
                </c:pt>
                <c:pt idx="1310">
                  <c:v>4.76</c:v>
                </c:pt>
                <c:pt idx="1311">
                  <c:v>6.24</c:v>
                </c:pt>
                <c:pt idx="1312">
                  <c:v>5.44</c:v>
                </c:pt>
                <c:pt idx="1313">
                  <c:v>5.08</c:v>
                </c:pt>
                <c:pt idx="1314">
                  <c:v>4.87</c:v>
                </c:pt>
                <c:pt idx="1315">
                  <c:v>8.17</c:v>
                </c:pt>
                <c:pt idx="1316">
                  <c:v>7.61</c:v>
                </c:pt>
                <c:pt idx="1317">
                  <c:v>10.1</c:v>
                </c:pt>
                <c:pt idx="1318">
                  <c:v>11.24</c:v>
                </c:pt>
                <c:pt idx="1319">
                  <c:v>6.1</c:v>
                </c:pt>
                <c:pt idx="1320">
                  <c:v>6.98</c:v>
                </c:pt>
                <c:pt idx="1321">
                  <c:v>4</c:v>
                </c:pt>
                <c:pt idx="1322">
                  <c:v>4.2300000000000004</c:v>
                </c:pt>
                <c:pt idx="1323">
                  <c:v>4.72</c:v>
                </c:pt>
                <c:pt idx="1324">
                  <c:v>5.63</c:v>
                </c:pt>
                <c:pt idx="1325">
                  <c:v>5.83</c:v>
                </c:pt>
                <c:pt idx="1326">
                  <c:v>9.23</c:v>
                </c:pt>
                <c:pt idx="1327">
                  <c:v>9.89</c:v>
                </c:pt>
                <c:pt idx="1328">
                  <c:v>12</c:v>
                </c:pt>
                <c:pt idx="1329">
                  <c:v>4.24</c:v>
                </c:pt>
                <c:pt idx="1330">
                  <c:v>4.68</c:v>
                </c:pt>
                <c:pt idx="1331">
                  <c:v>8.57</c:v>
                </c:pt>
                <c:pt idx="1332">
                  <c:v>4.0999999999999996</c:v>
                </c:pt>
                <c:pt idx="1333">
                  <c:v>4.49</c:v>
                </c:pt>
                <c:pt idx="1334">
                  <c:v>8.8000000000000007</c:v>
                </c:pt>
                <c:pt idx="1335">
                  <c:v>7.93</c:v>
                </c:pt>
                <c:pt idx="1336">
                  <c:v>9.4499999999999993</c:v>
                </c:pt>
                <c:pt idx="1337">
                  <c:v>7.67</c:v>
                </c:pt>
                <c:pt idx="1338">
                  <c:v>10.53</c:v>
                </c:pt>
                <c:pt idx="1339">
                  <c:v>10.08</c:v>
                </c:pt>
                <c:pt idx="1340">
                  <c:v>11.39</c:v>
                </c:pt>
                <c:pt idx="1341">
                  <c:v>6.36</c:v>
                </c:pt>
                <c:pt idx="1342">
                  <c:v>5.31</c:v>
                </c:pt>
                <c:pt idx="1343">
                  <c:v>4.74</c:v>
                </c:pt>
                <c:pt idx="1344">
                  <c:v>11.35</c:v>
                </c:pt>
                <c:pt idx="1345">
                  <c:v>6.81</c:v>
                </c:pt>
                <c:pt idx="1346">
                  <c:v>8.06</c:v>
                </c:pt>
                <c:pt idx="1347">
                  <c:v>6.74</c:v>
                </c:pt>
                <c:pt idx="1348">
                  <c:v>6.54</c:v>
                </c:pt>
                <c:pt idx="1349">
                  <c:v>5.4</c:v>
                </c:pt>
                <c:pt idx="1350">
                  <c:v>5.58</c:v>
                </c:pt>
                <c:pt idx="1351">
                  <c:v>5.84</c:v>
                </c:pt>
                <c:pt idx="1352">
                  <c:v>4.2</c:v>
                </c:pt>
                <c:pt idx="1353">
                  <c:v>6.06</c:v>
                </c:pt>
                <c:pt idx="1354">
                  <c:v>7.57</c:v>
                </c:pt>
                <c:pt idx="1355">
                  <c:v>6.15</c:v>
                </c:pt>
                <c:pt idx="1356">
                  <c:v>4.5599999999999996</c:v>
                </c:pt>
                <c:pt idx="1357">
                  <c:v>4.72</c:v>
                </c:pt>
                <c:pt idx="1358">
                  <c:v>7.98</c:v>
                </c:pt>
                <c:pt idx="1359">
                  <c:v>6.26</c:v>
                </c:pt>
                <c:pt idx="1360">
                  <c:v>4.29</c:v>
                </c:pt>
                <c:pt idx="1361">
                  <c:v>5.43</c:v>
                </c:pt>
                <c:pt idx="1362">
                  <c:v>8</c:v>
                </c:pt>
                <c:pt idx="1363">
                  <c:v>9.9600000000000009</c:v>
                </c:pt>
                <c:pt idx="1364">
                  <c:v>6.8</c:v>
                </c:pt>
                <c:pt idx="1365">
                  <c:v>6.22</c:v>
                </c:pt>
                <c:pt idx="1366">
                  <c:v>5.79</c:v>
                </c:pt>
                <c:pt idx="1367">
                  <c:v>5.41</c:v>
                </c:pt>
                <c:pt idx="1368">
                  <c:v>11.05</c:v>
                </c:pt>
                <c:pt idx="1369">
                  <c:v>6.27</c:v>
                </c:pt>
                <c:pt idx="1370">
                  <c:v>4.7699999999999996</c:v>
                </c:pt>
                <c:pt idx="1371">
                  <c:v>4.08</c:v>
                </c:pt>
                <c:pt idx="1372">
                  <c:v>6.01</c:v>
                </c:pt>
                <c:pt idx="1373">
                  <c:v>11.84</c:v>
                </c:pt>
                <c:pt idx="1374">
                  <c:v>6.27</c:v>
                </c:pt>
                <c:pt idx="1375">
                  <c:v>5.28</c:v>
                </c:pt>
                <c:pt idx="1376">
                  <c:v>7.03</c:v>
                </c:pt>
                <c:pt idx="1377">
                  <c:v>5.32</c:v>
                </c:pt>
                <c:pt idx="1378">
                  <c:v>9.59</c:v>
                </c:pt>
                <c:pt idx="1379">
                  <c:v>6.15</c:v>
                </c:pt>
                <c:pt idx="1380">
                  <c:v>11.08</c:v>
                </c:pt>
                <c:pt idx="1381">
                  <c:v>7.95</c:v>
                </c:pt>
                <c:pt idx="1382">
                  <c:v>6.23</c:v>
                </c:pt>
                <c:pt idx="1383">
                  <c:v>6.5</c:v>
                </c:pt>
                <c:pt idx="1384">
                  <c:v>5.22</c:v>
                </c:pt>
                <c:pt idx="1385">
                  <c:v>6.3</c:v>
                </c:pt>
                <c:pt idx="1386">
                  <c:v>8.84</c:v>
                </c:pt>
                <c:pt idx="1387">
                  <c:v>4.1100000000000003</c:v>
                </c:pt>
                <c:pt idx="1388">
                  <c:v>4.57</c:v>
                </c:pt>
                <c:pt idx="1389">
                  <c:v>11.06</c:v>
                </c:pt>
                <c:pt idx="1390">
                  <c:v>10.68</c:v>
                </c:pt>
                <c:pt idx="1391">
                  <c:v>6.14</c:v>
                </c:pt>
                <c:pt idx="1392">
                  <c:v>5.45</c:v>
                </c:pt>
                <c:pt idx="1393">
                  <c:v>6.14</c:v>
                </c:pt>
                <c:pt idx="1394">
                  <c:v>7.85</c:v>
                </c:pt>
                <c:pt idx="1395">
                  <c:v>4.09</c:v>
                </c:pt>
                <c:pt idx="1396">
                  <c:v>4.62</c:v>
                </c:pt>
                <c:pt idx="1397">
                  <c:v>5.77</c:v>
                </c:pt>
                <c:pt idx="1398">
                  <c:v>5.84</c:v>
                </c:pt>
                <c:pt idx="1399">
                  <c:v>4.91</c:v>
                </c:pt>
                <c:pt idx="1400">
                  <c:v>5.07</c:v>
                </c:pt>
                <c:pt idx="1401">
                  <c:v>5.81</c:v>
                </c:pt>
                <c:pt idx="1402">
                  <c:v>11.2</c:v>
                </c:pt>
                <c:pt idx="1403">
                  <c:v>10.75</c:v>
                </c:pt>
                <c:pt idx="1404">
                  <c:v>7.8</c:v>
                </c:pt>
                <c:pt idx="1405">
                  <c:v>7.04</c:v>
                </c:pt>
                <c:pt idx="1406">
                  <c:v>4.18</c:v>
                </c:pt>
                <c:pt idx="1407">
                  <c:v>8.19</c:v>
                </c:pt>
                <c:pt idx="1408">
                  <c:v>6.22</c:v>
                </c:pt>
                <c:pt idx="1409">
                  <c:v>8.2200000000000006</c:v>
                </c:pt>
                <c:pt idx="1410">
                  <c:v>6.15</c:v>
                </c:pt>
                <c:pt idx="1411">
                  <c:v>5.65</c:v>
                </c:pt>
                <c:pt idx="1412">
                  <c:v>5.5</c:v>
                </c:pt>
                <c:pt idx="1413">
                  <c:v>8</c:v>
                </c:pt>
                <c:pt idx="1414">
                  <c:v>5.71</c:v>
                </c:pt>
                <c:pt idx="1415">
                  <c:v>11.71</c:v>
                </c:pt>
                <c:pt idx="1416">
                  <c:v>6.17</c:v>
                </c:pt>
                <c:pt idx="1417">
                  <c:v>6.1</c:v>
                </c:pt>
                <c:pt idx="1418">
                  <c:v>5.19</c:v>
                </c:pt>
                <c:pt idx="1419">
                  <c:v>5.37</c:v>
                </c:pt>
                <c:pt idx="1420">
                  <c:v>10.82</c:v>
                </c:pt>
                <c:pt idx="1421">
                  <c:v>6.06</c:v>
                </c:pt>
                <c:pt idx="1422">
                  <c:v>5.91</c:v>
                </c:pt>
                <c:pt idx="1423">
                  <c:v>5.87</c:v>
                </c:pt>
                <c:pt idx="1424">
                  <c:v>6.22</c:v>
                </c:pt>
                <c:pt idx="1425">
                  <c:v>5.73</c:v>
                </c:pt>
                <c:pt idx="1426">
                  <c:v>5.7</c:v>
                </c:pt>
                <c:pt idx="1427">
                  <c:v>9.91</c:v>
                </c:pt>
                <c:pt idx="1428">
                  <c:v>11.4</c:v>
                </c:pt>
                <c:pt idx="1429">
                  <c:v>6.29</c:v>
                </c:pt>
                <c:pt idx="1430">
                  <c:v>9.2799999999999994</c:v>
                </c:pt>
                <c:pt idx="1431">
                  <c:v>4.78</c:v>
                </c:pt>
                <c:pt idx="1432">
                  <c:v>8.8699999999999992</c:v>
                </c:pt>
                <c:pt idx="1433">
                  <c:v>11.4</c:v>
                </c:pt>
                <c:pt idx="1434">
                  <c:v>9.1300000000000008</c:v>
                </c:pt>
                <c:pt idx="1435">
                  <c:v>6.22</c:v>
                </c:pt>
                <c:pt idx="1436">
                  <c:v>5.9</c:v>
                </c:pt>
                <c:pt idx="1437">
                  <c:v>4.45</c:v>
                </c:pt>
                <c:pt idx="1438">
                  <c:v>6.17</c:v>
                </c:pt>
                <c:pt idx="1439">
                  <c:v>4.93</c:v>
                </c:pt>
                <c:pt idx="1440">
                  <c:v>7.32</c:v>
                </c:pt>
                <c:pt idx="1441">
                  <c:v>5.27</c:v>
                </c:pt>
                <c:pt idx="1442">
                  <c:v>5.82</c:v>
                </c:pt>
                <c:pt idx="1443">
                  <c:v>5.8</c:v>
                </c:pt>
                <c:pt idx="1444">
                  <c:v>4.87</c:v>
                </c:pt>
                <c:pt idx="1445">
                  <c:v>8.1199999999999992</c:v>
                </c:pt>
                <c:pt idx="1446">
                  <c:v>4.3600000000000003</c:v>
                </c:pt>
                <c:pt idx="1447">
                  <c:v>9.16</c:v>
                </c:pt>
                <c:pt idx="1448">
                  <c:v>9.14</c:v>
                </c:pt>
                <c:pt idx="1449">
                  <c:v>5.49</c:v>
                </c:pt>
                <c:pt idx="1450">
                  <c:v>5.96</c:v>
                </c:pt>
                <c:pt idx="1451">
                  <c:v>4.62</c:v>
                </c:pt>
                <c:pt idx="1452">
                  <c:v>9.9600000000000009</c:v>
                </c:pt>
                <c:pt idx="1453">
                  <c:v>10.53</c:v>
                </c:pt>
                <c:pt idx="1454">
                  <c:v>6.69</c:v>
                </c:pt>
                <c:pt idx="1455">
                  <c:v>9.5500000000000007</c:v>
                </c:pt>
                <c:pt idx="1456">
                  <c:v>6.05</c:v>
                </c:pt>
                <c:pt idx="1457">
                  <c:v>10.56</c:v>
                </c:pt>
                <c:pt idx="1458">
                  <c:v>10.81</c:v>
                </c:pt>
                <c:pt idx="1459">
                  <c:v>4.32</c:v>
                </c:pt>
                <c:pt idx="1460">
                  <c:v>4.37</c:v>
                </c:pt>
                <c:pt idx="1461">
                  <c:v>4.8099999999999996</c:v>
                </c:pt>
                <c:pt idx="1462">
                  <c:v>4.5599999999999996</c:v>
                </c:pt>
                <c:pt idx="1463">
                  <c:v>4.3899999999999997</c:v>
                </c:pt>
                <c:pt idx="1464">
                  <c:v>11.44</c:v>
                </c:pt>
                <c:pt idx="1465">
                  <c:v>11.37</c:v>
                </c:pt>
                <c:pt idx="1466">
                  <c:v>6.14</c:v>
                </c:pt>
                <c:pt idx="1467">
                  <c:v>4.8899999999999997</c:v>
                </c:pt>
                <c:pt idx="1468">
                  <c:v>4.5999999999999996</c:v>
                </c:pt>
                <c:pt idx="1469">
                  <c:v>4.42</c:v>
                </c:pt>
                <c:pt idx="1470">
                  <c:v>7.48</c:v>
                </c:pt>
                <c:pt idx="1471">
                  <c:v>10.74</c:v>
                </c:pt>
                <c:pt idx="1472">
                  <c:v>5.19</c:v>
                </c:pt>
                <c:pt idx="1473">
                  <c:v>9.17</c:v>
                </c:pt>
                <c:pt idx="1474">
                  <c:v>4.95</c:v>
                </c:pt>
                <c:pt idx="1475">
                  <c:v>6.03</c:v>
                </c:pt>
                <c:pt idx="1476">
                  <c:v>5.36</c:v>
                </c:pt>
                <c:pt idx="1477">
                  <c:v>6.11</c:v>
                </c:pt>
                <c:pt idx="1478">
                  <c:v>4.88</c:v>
                </c:pt>
                <c:pt idx="1479">
                  <c:v>6.72</c:v>
                </c:pt>
                <c:pt idx="1480">
                  <c:v>4.2</c:v>
                </c:pt>
                <c:pt idx="1481">
                  <c:v>5.79</c:v>
                </c:pt>
                <c:pt idx="1482">
                  <c:v>4.29</c:v>
                </c:pt>
                <c:pt idx="1483">
                  <c:v>8.27</c:v>
                </c:pt>
                <c:pt idx="1484">
                  <c:v>4.5599999999999996</c:v>
                </c:pt>
                <c:pt idx="1485">
                  <c:v>5.33</c:v>
                </c:pt>
                <c:pt idx="1486">
                  <c:v>5.63</c:v>
                </c:pt>
                <c:pt idx="1487">
                  <c:v>5.12</c:v>
                </c:pt>
                <c:pt idx="1488">
                  <c:v>5.15</c:v>
                </c:pt>
                <c:pt idx="1489">
                  <c:v>7.5</c:v>
                </c:pt>
                <c:pt idx="1490">
                  <c:v>4.88</c:v>
                </c:pt>
                <c:pt idx="1491">
                  <c:v>5.57</c:v>
                </c:pt>
                <c:pt idx="1492">
                  <c:v>5.31</c:v>
                </c:pt>
                <c:pt idx="1493">
                  <c:v>4.57</c:v>
                </c:pt>
                <c:pt idx="1494">
                  <c:v>8.6999999999999993</c:v>
                </c:pt>
                <c:pt idx="1495">
                  <c:v>4.76</c:v>
                </c:pt>
                <c:pt idx="1496">
                  <c:v>11.81</c:v>
                </c:pt>
                <c:pt idx="1497">
                  <c:v>4.67</c:v>
                </c:pt>
                <c:pt idx="1498">
                  <c:v>6.02</c:v>
                </c:pt>
                <c:pt idx="1499">
                  <c:v>7.46</c:v>
                </c:pt>
                <c:pt idx="1500">
                  <c:v>4.74</c:v>
                </c:pt>
                <c:pt idx="1501">
                  <c:v>4.79</c:v>
                </c:pt>
                <c:pt idx="1502">
                  <c:v>5.35</c:v>
                </c:pt>
                <c:pt idx="1503">
                  <c:v>4.87</c:v>
                </c:pt>
                <c:pt idx="1504">
                  <c:v>10.09</c:v>
                </c:pt>
                <c:pt idx="1505">
                  <c:v>5.47</c:v>
                </c:pt>
                <c:pt idx="1506">
                  <c:v>8.6</c:v>
                </c:pt>
                <c:pt idx="1507">
                  <c:v>10.74</c:v>
                </c:pt>
                <c:pt idx="1508">
                  <c:v>4.3899999999999997</c:v>
                </c:pt>
                <c:pt idx="1509">
                  <c:v>6.3</c:v>
                </c:pt>
                <c:pt idx="1510">
                  <c:v>5.41</c:v>
                </c:pt>
                <c:pt idx="1511">
                  <c:v>4.47</c:v>
                </c:pt>
                <c:pt idx="1512">
                  <c:v>6.26</c:v>
                </c:pt>
                <c:pt idx="1513">
                  <c:v>11.58</c:v>
                </c:pt>
                <c:pt idx="1514">
                  <c:v>4.3600000000000003</c:v>
                </c:pt>
                <c:pt idx="1515">
                  <c:v>4.1399999999999997</c:v>
                </c:pt>
                <c:pt idx="1516">
                  <c:v>4.38</c:v>
                </c:pt>
                <c:pt idx="1517">
                  <c:v>11.61</c:v>
                </c:pt>
                <c:pt idx="1518">
                  <c:v>10.59</c:v>
                </c:pt>
                <c:pt idx="1519">
                  <c:v>11.85</c:v>
                </c:pt>
                <c:pt idx="1520">
                  <c:v>5.46</c:v>
                </c:pt>
                <c:pt idx="1521">
                  <c:v>4.54</c:v>
                </c:pt>
                <c:pt idx="1522">
                  <c:v>11.98</c:v>
                </c:pt>
                <c:pt idx="1523">
                  <c:v>6.59</c:v>
                </c:pt>
                <c:pt idx="1524">
                  <c:v>10.83</c:v>
                </c:pt>
                <c:pt idx="1525">
                  <c:v>8.6</c:v>
                </c:pt>
                <c:pt idx="1526">
                  <c:v>11.17</c:v>
                </c:pt>
                <c:pt idx="1527">
                  <c:v>5.75</c:v>
                </c:pt>
                <c:pt idx="1528">
                  <c:v>4.83</c:v>
                </c:pt>
                <c:pt idx="1529">
                  <c:v>11.93</c:v>
                </c:pt>
                <c:pt idx="1530">
                  <c:v>8.41</c:v>
                </c:pt>
                <c:pt idx="1531">
                  <c:v>5.59</c:v>
                </c:pt>
                <c:pt idx="1532">
                  <c:v>4.0599999999999996</c:v>
                </c:pt>
                <c:pt idx="1533">
                  <c:v>7.02</c:v>
                </c:pt>
                <c:pt idx="1534">
                  <c:v>4.47</c:v>
                </c:pt>
                <c:pt idx="1535">
                  <c:v>4.54</c:v>
                </c:pt>
                <c:pt idx="1536">
                  <c:v>4.99</c:v>
                </c:pt>
                <c:pt idx="1537">
                  <c:v>10.84</c:v>
                </c:pt>
                <c:pt idx="1538">
                  <c:v>5.63</c:v>
                </c:pt>
                <c:pt idx="1539">
                  <c:v>4.1399999999999997</c:v>
                </c:pt>
                <c:pt idx="1540">
                  <c:v>5.17</c:v>
                </c:pt>
                <c:pt idx="1541">
                  <c:v>6.93</c:v>
                </c:pt>
                <c:pt idx="1542">
                  <c:v>4.24</c:v>
                </c:pt>
                <c:pt idx="1543">
                  <c:v>5.91</c:v>
                </c:pt>
                <c:pt idx="1544">
                  <c:v>5.93</c:v>
                </c:pt>
                <c:pt idx="1545">
                  <c:v>5.66</c:v>
                </c:pt>
                <c:pt idx="1546">
                  <c:v>4.1900000000000004</c:v>
                </c:pt>
                <c:pt idx="1547">
                  <c:v>9.2100000000000009</c:v>
                </c:pt>
                <c:pt idx="1548">
                  <c:v>5.51</c:v>
                </c:pt>
                <c:pt idx="1549">
                  <c:v>8.5</c:v>
                </c:pt>
                <c:pt idx="1550">
                  <c:v>6.23</c:v>
                </c:pt>
                <c:pt idx="1551">
                  <c:v>8.5299999999999994</c:v>
                </c:pt>
                <c:pt idx="1552">
                  <c:v>5.75</c:v>
                </c:pt>
                <c:pt idx="1553">
                  <c:v>5.6</c:v>
                </c:pt>
                <c:pt idx="1554">
                  <c:v>4.68</c:v>
                </c:pt>
                <c:pt idx="1555">
                  <c:v>5.62</c:v>
                </c:pt>
                <c:pt idx="1556">
                  <c:v>5.08</c:v>
                </c:pt>
                <c:pt idx="1557">
                  <c:v>5.28</c:v>
                </c:pt>
                <c:pt idx="1558">
                  <c:v>4.6100000000000003</c:v>
                </c:pt>
                <c:pt idx="1559">
                  <c:v>6.57</c:v>
                </c:pt>
                <c:pt idx="1560">
                  <c:v>5.83</c:v>
                </c:pt>
                <c:pt idx="1561">
                  <c:v>6.98</c:v>
                </c:pt>
                <c:pt idx="1562">
                  <c:v>4.03</c:v>
                </c:pt>
                <c:pt idx="1563">
                  <c:v>4.5599999999999996</c:v>
                </c:pt>
                <c:pt idx="1564">
                  <c:v>5.38</c:v>
                </c:pt>
                <c:pt idx="1565">
                  <c:v>11.04</c:v>
                </c:pt>
                <c:pt idx="1566">
                  <c:v>6.09</c:v>
                </c:pt>
                <c:pt idx="1567">
                  <c:v>4.71</c:v>
                </c:pt>
                <c:pt idx="1568">
                  <c:v>8.18</c:v>
                </c:pt>
                <c:pt idx="1569">
                  <c:v>11.18</c:v>
                </c:pt>
                <c:pt idx="1570">
                  <c:v>5.03</c:v>
                </c:pt>
                <c:pt idx="1571">
                  <c:v>5.56</c:v>
                </c:pt>
                <c:pt idx="1572">
                  <c:v>4.33</c:v>
                </c:pt>
                <c:pt idx="1573">
                  <c:v>5.21</c:v>
                </c:pt>
                <c:pt idx="1574">
                  <c:v>5.89</c:v>
                </c:pt>
                <c:pt idx="1575">
                  <c:v>4.8099999999999996</c:v>
                </c:pt>
                <c:pt idx="1576">
                  <c:v>5.66</c:v>
                </c:pt>
                <c:pt idx="1577">
                  <c:v>10.66</c:v>
                </c:pt>
                <c:pt idx="1578">
                  <c:v>5.98</c:v>
                </c:pt>
                <c:pt idx="1579">
                  <c:v>4.34</c:v>
                </c:pt>
                <c:pt idx="1580">
                  <c:v>5.17</c:v>
                </c:pt>
                <c:pt idx="1581">
                  <c:v>4.2300000000000004</c:v>
                </c:pt>
                <c:pt idx="1582">
                  <c:v>4.88</c:v>
                </c:pt>
                <c:pt idx="1583">
                  <c:v>9.7100000000000009</c:v>
                </c:pt>
                <c:pt idx="1584">
                  <c:v>5.32</c:v>
                </c:pt>
                <c:pt idx="1585">
                  <c:v>5.83</c:v>
                </c:pt>
                <c:pt idx="1586">
                  <c:v>5.54</c:v>
                </c:pt>
                <c:pt idx="1587">
                  <c:v>5.85</c:v>
                </c:pt>
                <c:pt idx="1588">
                  <c:v>4.8499999999999996</c:v>
                </c:pt>
                <c:pt idx="1589">
                  <c:v>11.09</c:v>
                </c:pt>
                <c:pt idx="1590">
                  <c:v>5.58</c:v>
                </c:pt>
                <c:pt idx="1591">
                  <c:v>9.7200000000000006</c:v>
                </c:pt>
                <c:pt idx="1592">
                  <c:v>11.41</c:v>
                </c:pt>
                <c:pt idx="1593">
                  <c:v>4.46</c:v>
                </c:pt>
                <c:pt idx="1594">
                  <c:v>9.31</c:v>
                </c:pt>
                <c:pt idx="1595">
                  <c:v>5.03</c:v>
                </c:pt>
                <c:pt idx="1596">
                  <c:v>5.07</c:v>
                </c:pt>
                <c:pt idx="1597">
                  <c:v>10.42</c:v>
                </c:pt>
                <c:pt idx="1598">
                  <c:v>6.45</c:v>
                </c:pt>
                <c:pt idx="1599">
                  <c:v>5.52</c:v>
                </c:pt>
                <c:pt idx="1600">
                  <c:v>4.41</c:v>
                </c:pt>
                <c:pt idx="1601">
                  <c:v>4.6900000000000004</c:v>
                </c:pt>
                <c:pt idx="1602">
                  <c:v>6.94</c:v>
                </c:pt>
                <c:pt idx="1603">
                  <c:v>4.3499999999999996</c:v>
                </c:pt>
                <c:pt idx="1604">
                  <c:v>5.28</c:v>
                </c:pt>
                <c:pt idx="1605">
                  <c:v>4.29</c:v>
                </c:pt>
                <c:pt idx="1606">
                  <c:v>5.69</c:v>
                </c:pt>
                <c:pt idx="1607">
                  <c:v>5.56</c:v>
                </c:pt>
                <c:pt idx="1608">
                  <c:v>5.41</c:v>
                </c:pt>
                <c:pt idx="1609">
                  <c:v>10.85</c:v>
                </c:pt>
                <c:pt idx="1610">
                  <c:v>11.63</c:v>
                </c:pt>
                <c:pt idx="1611">
                  <c:v>5.68</c:v>
                </c:pt>
                <c:pt idx="1612">
                  <c:v>7.59</c:v>
                </c:pt>
                <c:pt idx="1613">
                  <c:v>5.09</c:v>
                </c:pt>
                <c:pt idx="1614">
                  <c:v>4.21</c:v>
                </c:pt>
                <c:pt idx="1615">
                  <c:v>4.34</c:v>
                </c:pt>
                <c:pt idx="1616">
                  <c:v>11.85</c:v>
                </c:pt>
                <c:pt idx="1617">
                  <c:v>9.61</c:v>
                </c:pt>
                <c:pt idx="1618">
                  <c:v>5.29</c:v>
                </c:pt>
                <c:pt idx="1619">
                  <c:v>6.89</c:v>
                </c:pt>
                <c:pt idx="1620">
                  <c:v>4.57</c:v>
                </c:pt>
                <c:pt idx="1621">
                  <c:v>4.32</c:v>
                </c:pt>
                <c:pt idx="1622">
                  <c:v>5.57</c:v>
                </c:pt>
                <c:pt idx="1623">
                  <c:v>5.26</c:v>
                </c:pt>
                <c:pt idx="1624">
                  <c:v>6.25</c:v>
                </c:pt>
                <c:pt idx="1625">
                  <c:v>5.67</c:v>
                </c:pt>
                <c:pt idx="1626">
                  <c:v>4.42</c:v>
                </c:pt>
                <c:pt idx="1627">
                  <c:v>11.75</c:v>
                </c:pt>
                <c:pt idx="1628">
                  <c:v>6.06</c:v>
                </c:pt>
                <c:pt idx="1629">
                  <c:v>5.48</c:v>
                </c:pt>
                <c:pt idx="1630">
                  <c:v>4.45</c:v>
                </c:pt>
                <c:pt idx="1631">
                  <c:v>5</c:v>
                </c:pt>
                <c:pt idx="1632">
                  <c:v>5.84</c:v>
                </c:pt>
                <c:pt idx="1633">
                  <c:v>5.21</c:v>
                </c:pt>
                <c:pt idx="1634">
                  <c:v>4.26</c:v>
                </c:pt>
                <c:pt idx="1635">
                  <c:v>4.17</c:v>
                </c:pt>
                <c:pt idx="1636">
                  <c:v>11.96</c:v>
                </c:pt>
                <c:pt idx="1637">
                  <c:v>6.26</c:v>
                </c:pt>
                <c:pt idx="1638">
                  <c:v>11.68</c:v>
                </c:pt>
                <c:pt idx="1639">
                  <c:v>5.16</c:v>
                </c:pt>
                <c:pt idx="1640">
                  <c:v>6.9</c:v>
                </c:pt>
                <c:pt idx="1641">
                  <c:v>4.83</c:v>
                </c:pt>
                <c:pt idx="1642">
                  <c:v>4.87</c:v>
                </c:pt>
                <c:pt idx="1643">
                  <c:v>4.28</c:v>
                </c:pt>
                <c:pt idx="1644">
                  <c:v>4.07</c:v>
                </c:pt>
                <c:pt idx="1645">
                  <c:v>6.23</c:v>
                </c:pt>
                <c:pt idx="1646">
                  <c:v>6.24</c:v>
                </c:pt>
                <c:pt idx="1647">
                  <c:v>6.17</c:v>
                </c:pt>
                <c:pt idx="1648">
                  <c:v>5.16</c:v>
                </c:pt>
                <c:pt idx="1649">
                  <c:v>4.3</c:v>
                </c:pt>
                <c:pt idx="1650">
                  <c:v>6.14</c:v>
                </c:pt>
                <c:pt idx="1651">
                  <c:v>5.36</c:v>
                </c:pt>
                <c:pt idx="1652">
                  <c:v>4.3</c:v>
                </c:pt>
                <c:pt idx="1653">
                  <c:v>4.09</c:v>
                </c:pt>
                <c:pt idx="1654">
                  <c:v>6.27</c:v>
                </c:pt>
                <c:pt idx="1655">
                  <c:v>5.39</c:v>
                </c:pt>
                <c:pt idx="1656">
                  <c:v>5.75</c:v>
                </c:pt>
                <c:pt idx="1657">
                  <c:v>4.91</c:v>
                </c:pt>
                <c:pt idx="1658">
                  <c:v>4.46</c:v>
                </c:pt>
                <c:pt idx="1659">
                  <c:v>6.22</c:v>
                </c:pt>
                <c:pt idx="1660">
                  <c:v>8.82</c:v>
                </c:pt>
                <c:pt idx="1661">
                  <c:v>10.14</c:v>
                </c:pt>
                <c:pt idx="1662">
                  <c:v>4.66</c:v>
                </c:pt>
                <c:pt idx="1663">
                  <c:v>6.26</c:v>
                </c:pt>
                <c:pt idx="1664">
                  <c:v>5.21</c:v>
                </c:pt>
                <c:pt idx="1665">
                  <c:v>5.94</c:v>
                </c:pt>
                <c:pt idx="1666">
                  <c:v>5.34</c:v>
                </c:pt>
                <c:pt idx="1667">
                  <c:v>6.38</c:v>
                </c:pt>
                <c:pt idx="1668">
                  <c:v>4.47</c:v>
                </c:pt>
                <c:pt idx="1669">
                  <c:v>9.9600000000000009</c:v>
                </c:pt>
                <c:pt idx="1670">
                  <c:v>9.92</c:v>
                </c:pt>
                <c:pt idx="1671">
                  <c:v>6.03</c:v>
                </c:pt>
                <c:pt idx="1672">
                  <c:v>10.9</c:v>
                </c:pt>
                <c:pt idx="1673">
                  <c:v>10.66</c:v>
                </c:pt>
                <c:pt idx="1674">
                  <c:v>4.05</c:v>
                </c:pt>
                <c:pt idx="1675">
                  <c:v>4.2300000000000004</c:v>
                </c:pt>
                <c:pt idx="1676">
                  <c:v>5.01</c:v>
                </c:pt>
                <c:pt idx="1677">
                  <c:v>5.82</c:v>
                </c:pt>
                <c:pt idx="1678">
                  <c:v>7.94</c:v>
                </c:pt>
                <c:pt idx="1679">
                  <c:v>6.16</c:v>
                </c:pt>
                <c:pt idx="1680">
                  <c:v>4.1500000000000004</c:v>
                </c:pt>
                <c:pt idx="1681">
                  <c:v>6.23</c:v>
                </c:pt>
                <c:pt idx="1682">
                  <c:v>7.41</c:v>
                </c:pt>
                <c:pt idx="1683">
                  <c:v>5.62</c:v>
                </c:pt>
                <c:pt idx="1684">
                  <c:v>4.54</c:v>
                </c:pt>
                <c:pt idx="1685">
                  <c:v>8.6199999999999992</c:v>
                </c:pt>
                <c:pt idx="1686">
                  <c:v>4.3600000000000003</c:v>
                </c:pt>
                <c:pt idx="1687">
                  <c:v>10.01</c:v>
                </c:pt>
                <c:pt idx="1688">
                  <c:v>5.42</c:v>
                </c:pt>
                <c:pt idx="1689">
                  <c:v>5.12</c:v>
                </c:pt>
                <c:pt idx="1690">
                  <c:v>9.1999999999999993</c:v>
                </c:pt>
                <c:pt idx="1691">
                  <c:v>6.08</c:v>
                </c:pt>
                <c:pt idx="1692">
                  <c:v>4.7699999999999996</c:v>
                </c:pt>
                <c:pt idx="1693">
                  <c:v>4.62</c:v>
                </c:pt>
                <c:pt idx="1694">
                  <c:v>9.07</c:v>
                </c:pt>
                <c:pt idx="1695">
                  <c:v>9.1199999999999992</c:v>
                </c:pt>
                <c:pt idx="1696">
                  <c:v>7.32</c:v>
                </c:pt>
                <c:pt idx="1697">
                  <c:v>11.73</c:v>
                </c:pt>
                <c:pt idx="1698">
                  <c:v>6.64</c:v>
                </c:pt>
                <c:pt idx="1699">
                  <c:v>5.78</c:v>
                </c:pt>
                <c:pt idx="1700">
                  <c:v>10.45</c:v>
                </c:pt>
                <c:pt idx="1701">
                  <c:v>4.5199999999999996</c:v>
                </c:pt>
                <c:pt idx="1702">
                  <c:v>5.71</c:v>
                </c:pt>
                <c:pt idx="1703">
                  <c:v>4.7699999999999996</c:v>
                </c:pt>
                <c:pt idx="1704">
                  <c:v>7.81</c:v>
                </c:pt>
                <c:pt idx="1705">
                  <c:v>5.19</c:v>
                </c:pt>
                <c:pt idx="1706">
                  <c:v>5.93</c:v>
                </c:pt>
                <c:pt idx="1707">
                  <c:v>6.29</c:v>
                </c:pt>
                <c:pt idx="1708">
                  <c:v>4.9000000000000004</c:v>
                </c:pt>
                <c:pt idx="1709">
                  <c:v>5.07</c:v>
                </c:pt>
                <c:pt idx="1710">
                  <c:v>5.33</c:v>
                </c:pt>
                <c:pt idx="1711">
                  <c:v>8.93</c:v>
                </c:pt>
                <c:pt idx="1712">
                  <c:v>4.3499999999999996</c:v>
                </c:pt>
                <c:pt idx="1713">
                  <c:v>9.5399999999999991</c:v>
                </c:pt>
                <c:pt idx="1714">
                  <c:v>5.91</c:v>
                </c:pt>
                <c:pt idx="1715">
                  <c:v>5.0999999999999996</c:v>
                </c:pt>
                <c:pt idx="1716">
                  <c:v>5.08</c:v>
                </c:pt>
                <c:pt idx="1717">
                  <c:v>4.75</c:v>
                </c:pt>
                <c:pt idx="1718">
                  <c:v>6.05</c:v>
                </c:pt>
                <c:pt idx="1719">
                  <c:v>11.56</c:v>
                </c:pt>
                <c:pt idx="1720">
                  <c:v>5.76</c:v>
                </c:pt>
                <c:pt idx="1721">
                  <c:v>5.65</c:v>
                </c:pt>
                <c:pt idx="1722">
                  <c:v>5.88</c:v>
                </c:pt>
                <c:pt idx="1723">
                  <c:v>9.6</c:v>
                </c:pt>
                <c:pt idx="1724">
                  <c:v>6.24</c:v>
                </c:pt>
                <c:pt idx="1725">
                  <c:v>7.63</c:v>
                </c:pt>
                <c:pt idx="1726">
                  <c:v>8.66</c:v>
                </c:pt>
                <c:pt idx="1727">
                  <c:v>8.5500000000000007</c:v>
                </c:pt>
                <c:pt idx="1728">
                  <c:v>4.54</c:v>
                </c:pt>
                <c:pt idx="1729">
                  <c:v>5.7</c:v>
                </c:pt>
                <c:pt idx="1730">
                  <c:v>5.07</c:v>
                </c:pt>
                <c:pt idx="1731">
                  <c:v>4.38</c:v>
                </c:pt>
                <c:pt idx="1732">
                  <c:v>4.54</c:v>
                </c:pt>
                <c:pt idx="1733">
                  <c:v>5.38</c:v>
                </c:pt>
                <c:pt idx="1734">
                  <c:v>5.55</c:v>
                </c:pt>
                <c:pt idx="1735">
                  <c:v>4.03</c:v>
                </c:pt>
                <c:pt idx="1736">
                  <c:v>4.1900000000000004</c:v>
                </c:pt>
                <c:pt idx="1737">
                  <c:v>4.37</c:v>
                </c:pt>
                <c:pt idx="1738">
                  <c:v>5.31</c:v>
                </c:pt>
                <c:pt idx="1739">
                  <c:v>4.66</c:v>
                </c:pt>
                <c:pt idx="1740">
                  <c:v>6.19</c:v>
                </c:pt>
                <c:pt idx="1741">
                  <c:v>4.8600000000000003</c:v>
                </c:pt>
                <c:pt idx="1742">
                  <c:v>4.74</c:v>
                </c:pt>
                <c:pt idx="1743">
                  <c:v>6.03</c:v>
                </c:pt>
                <c:pt idx="1744">
                  <c:v>4.71</c:v>
                </c:pt>
                <c:pt idx="1745">
                  <c:v>5.55</c:v>
                </c:pt>
                <c:pt idx="1746">
                  <c:v>4.78</c:v>
                </c:pt>
                <c:pt idx="1747">
                  <c:v>4.6500000000000004</c:v>
                </c:pt>
                <c:pt idx="1748">
                  <c:v>5.2</c:v>
                </c:pt>
                <c:pt idx="1749">
                  <c:v>4.54</c:v>
                </c:pt>
                <c:pt idx="1750">
                  <c:v>4.1100000000000003</c:v>
                </c:pt>
                <c:pt idx="1751">
                  <c:v>4.63</c:v>
                </c:pt>
                <c:pt idx="1752">
                  <c:v>6.06</c:v>
                </c:pt>
                <c:pt idx="1753">
                  <c:v>8.43</c:v>
                </c:pt>
                <c:pt idx="1754">
                  <c:v>5.51</c:v>
                </c:pt>
                <c:pt idx="1755">
                  <c:v>4.95</c:v>
                </c:pt>
                <c:pt idx="1756">
                  <c:v>6.44</c:v>
                </c:pt>
                <c:pt idx="1757">
                  <c:v>6.05</c:v>
                </c:pt>
                <c:pt idx="1758">
                  <c:v>4.76</c:v>
                </c:pt>
                <c:pt idx="1759">
                  <c:v>6.72</c:v>
                </c:pt>
                <c:pt idx="1760">
                  <c:v>5.7</c:v>
                </c:pt>
                <c:pt idx="1761">
                  <c:v>5.31</c:v>
                </c:pt>
                <c:pt idx="1762">
                  <c:v>4.32</c:v>
                </c:pt>
                <c:pt idx="1763">
                  <c:v>4.2300000000000004</c:v>
                </c:pt>
                <c:pt idx="1764">
                  <c:v>6.09</c:v>
                </c:pt>
                <c:pt idx="1765">
                  <c:v>4.74</c:v>
                </c:pt>
                <c:pt idx="1766">
                  <c:v>6.23</c:v>
                </c:pt>
                <c:pt idx="1767">
                  <c:v>5.45</c:v>
                </c:pt>
                <c:pt idx="1768">
                  <c:v>10.34</c:v>
                </c:pt>
                <c:pt idx="1769">
                  <c:v>5.15</c:v>
                </c:pt>
                <c:pt idx="1770">
                  <c:v>11.72</c:v>
                </c:pt>
                <c:pt idx="1771">
                  <c:v>5.29</c:v>
                </c:pt>
                <c:pt idx="1772">
                  <c:v>4.33</c:v>
                </c:pt>
                <c:pt idx="1773">
                  <c:v>6.24</c:v>
                </c:pt>
                <c:pt idx="1774">
                  <c:v>11.61</c:v>
                </c:pt>
                <c:pt idx="1775">
                  <c:v>11.07</c:v>
                </c:pt>
                <c:pt idx="1776">
                  <c:v>5.19</c:v>
                </c:pt>
                <c:pt idx="1777">
                  <c:v>5.7</c:v>
                </c:pt>
                <c:pt idx="1778">
                  <c:v>6.15</c:v>
                </c:pt>
                <c:pt idx="1779">
                  <c:v>5.07</c:v>
                </c:pt>
                <c:pt idx="1780">
                  <c:v>10.97</c:v>
                </c:pt>
                <c:pt idx="1781">
                  <c:v>10.93</c:v>
                </c:pt>
                <c:pt idx="1782">
                  <c:v>4.21</c:v>
                </c:pt>
                <c:pt idx="1783">
                  <c:v>5.5</c:v>
                </c:pt>
                <c:pt idx="1784">
                  <c:v>4.93</c:v>
                </c:pt>
                <c:pt idx="1785">
                  <c:v>5.6</c:v>
                </c:pt>
                <c:pt idx="1786">
                  <c:v>9.99</c:v>
                </c:pt>
                <c:pt idx="1787">
                  <c:v>5.93</c:v>
                </c:pt>
                <c:pt idx="1788">
                  <c:v>6.29</c:v>
                </c:pt>
                <c:pt idx="1789">
                  <c:v>5.65</c:v>
                </c:pt>
                <c:pt idx="1790">
                  <c:v>6.15</c:v>
                </c:pt>
                <c:pt idx="1791">
                  <c:v>5.22</c:v>
                </c:pt>
                <c:pt idx="1792">
                  <c:v>11.66</c:v>
                </c:pt>
                <c:pt idx="1793">
                  <c:v>4.91</c:v>
                </c:pt>
                <c:pt idx="1794">
                  <c:v>9.25</c:v>
                </c:pt>
                <c:pt idx="1795">
                  <c:v>11.48</c:v>
                </c:pt>
                <c:pt idx="1796">
                  <c:v>6.06</c:v>
                </c:pt>
                <c:pt idx="1797">
                  <c:v>5.86</c:v>
                </c:pt>
                <c:pt idx="1798">
                  <c:v>5.33</c:v>
                </c:pt>
                <c:pt idx="1799">
                  <c:v>5.33</c:v>
                </c:pt>
                <c:pt idx="1800">
                  <c:v>6.02</c:v>
                </c:pt>
                <c:pt idx="1801">
                  <c:v>6.25</c:v>
                </c:pt>
                <c:pt idx="1802">
                  <c:v>4.8099999999999996</c:v>
                </c:pt>
                <c:pt idx="1803">
                  <c:v>4.5999999999999996</c:v>
                </c:pt>
                <c:pt idx="1804">
                  <c:v>5.08</c:v>
                </c:pt>
                <c:pt idx="1805">
                  <c:v>5.43</c:v>
                </c:pt>
                <c:pt idx="1806">
                  <c:v>5.44</c:v>
                </c:pt>
                <c:pt idx="1807">
                  <c:v>11.69</c:v>
                </c:pt>
                <c:pt idx="1808">
                  <c:v>6.07</c:v>
                </c:pt>
                <c:pt idx="1809">
                  <c:v>4.3600000000000003</c:v>
                </c:pt>
                <c:pt idx="1810">
                  <c:v>5.24</c:v>
                </c:pt>
                <c:pt idx="1811">
                  <c:v>5.37</c:v>
                </c:pt>
                <c:pt idx="1812">
                  <c:v>6.6</c:v>
                </c:pt>
                <c:pt idx="1813">
                  <c:v>5.77</c:v>
                </c:pt>
                <c:pt idx="1814">
                  <c:v>6.08</c:v>
                </c:pt>
                <c:pt idx="1815">
                  <c:v>4.16</c:v>
                </c:pt>
                <c:pt idx="1816">
                  <c:v>5.0999999999999996</c:v>
                </c:pt>
                <c:pt idx="1817">
                  <c:v>5.3</c:v>
                </c:pt>
                <c:pt idx="1818">
                  <c:v>4.9000000000000004</c:v>
                </c:pt>
                <c:pt idx="1819">
                  <c:v>5.55</c:v>
                </c:pt>
                <c:pt idx="1820">
                  <c:v>4.95</c:v>
                </c:pt>
                <c:pt idx="1821">
                  <c:v>6.46</c:v>
                </c:pt>
                <c:pt idx="1822">
                  <c:v>4.9000000000000004</c:v>
                </c:pt>
                <c:pt idx="1823">
                  <c:v>5.21</c:v>
                </c:pt>
                <c:pt idx="1824">
                  <c:v>4.13</c:v>
                </c:pt>
                <c:pt idx="1825">
                  <c:v>5.28</c:v>
                </c:pt>
                <c:pt idx="1826">
                  <c:v>4.68</c:v>
                </c:pt>
                <c:pt idx="1827">
                  <c:v>4.0599999999999996</c:v>
                </c:pt>
                <c:pt idx="1828">
                  <c:v>4.2</c:v>
                </c:pt>
                <c:pt idx="1829">
                  <c:v>4.83</c:v>
                </c:pt>
                <c:pt idx="1830">
                  <c:v>4.87</c:v>
                </c:pt>
                <c:pt idx="1831">
                  <c:v>5.86</c:v>
                </c:pt>
                <c:pt idx="1832">
                  <c:v>4.12</c:v>
                </c:pt>
                <c:pt idx="1833">
                  <c:v>5.71</c:v>
                </c:pt>
                <c:pt idx="1834">
                  <c:v>6.03</c:v>
                </c:pt>
                <c:pt idx="1835">
                  <c:v>5.65</c:v>
                </c:pt>
                <c:pt idx="1836">
                  <c:v>5.05</c:v>
                </c:pt>
                <c:pt idx="1837">
                  <c:v>6.26</c:v>
                </c:pt>
                <c:pt idx="1838">
                  <c:v>4.08</c:v>
                </c:pt>
                <c:pt idx="1839">
                  <c:v>6.19</c:v>
                </c:pt>
                <c:pt idx="1840">
                  <c:v>6.01</c:v>
                </c:pt>
                <c:pt idx="1841">
                  <c:v>6.07</c:v>
                </c:pt>
                <c:pt idx="1842">
                  <c:v>5.63</c:v>
                </c:pt>
                <c:pt idx="1843">
                  <c:v>6.05</c:v>
                </c:pt>
                <c:pt idx="1844">
                  <c:v>4.6500000000000004</c:v>
                </c:pt>
                <c:pt idx="1845">
                  <c:v>5.37</c:v>
                </c:pt>
                <c:pt idx="1846">
                  <c:v>5.39</c:v>
                </c:pt>
                <c:pt idx="1847">
                  <c:v>5.86</c:v>
                </c:pt>
                <c:pt idx="1848">
                  <c:v>4.4400000000000004</c:v>
                </c:pt>
                <c:pt idx="1849">
                  <c:v>4.41</c:v>
                </c:pt>
                <c:pt idx="1850">
                  <c:v>5.19</c:v>
                </c:pt>
                <c:pt idx="1851">
                  <c:v>5.16</c:v>
                </c:pt>
                <c:pt idx="1852">
                  <c:v>4.24</c:v>
                </c:pt>
                <c:pt idx="1853">
                  <c:v>5.45</c:v>
                </c:pt>
                <c:pt idx="1854">
                  <c:v>5.03</c:v>
                </c:pt>
                <c:pt idx="1855">
                  <c:v>9.6199999999999992</c:v>
                </c:pt>
                <c:pt idx="1856">
                  <c:v>6.77</c:v>
                </c:pt>
                <c:pt idx="1857">
                  <c:v>5.36</c:v>
                </c:pt>
                <c:pt idx="1858">
                  <c:v>5.69</c:v>
                </c:pt>
                <c:pt idx="1859">
                  <c:v>4.9000000000000004</c:v>
                </c:pt>
                <c:pt idx="1860">
                  <c:v>5.78</c:v>
                </c:pt>
                <c:pt idx="1861">
                  <c:v>4.7</c:v>
                </c:pt>
                <c:pt idx="1862">
                  <c:v>6.28</c:v>
                </c:pt>
                <c:pt idx="1863">
                  <c:v>4.2300000000000004</c:v>
                </c:pt>
                <c:pt idx="1864">
                  <c:v>6.17</c:v>
                </c:pt>
                <c:pt idx="1865">
                  <c:v>4.96</c:v>
                </c:pt>
                <c:pt idx="1866">
                  <c:v>5.1100000000000003</c:v>
                </c:pt>
                <c:pt idx="1867">
                  <c:v>4.05</c:v>
                </c:pt>
                <c:pt idx="1868">
                  <c:v>6.49</c:v>
                </c:pt>
                <c:pt idx="1869">
                  <c:v>4.1900000000000004</c:v>
                </c:pt>
                <c:pt idx="1870">
                  <c:v>4.99</c:v>
                </c:pt>
                <c:pt idx="1871">
                  <c:v>4.7699999999999996</c:v>
                </c:pt>
                <c:pt idx="1872">
                  <c:v>5.46</c:v>
                </c:pt>
                <c:pt idx="1873">
                  <c:v>5.43</c:v>
                </c:pt>
                <c:pt idx="1874">
                  <c:v>4.29</c:v>
                </c:pt>
                <c:pt idx="1875">
                  <c:v>5.25</c:v>
                </c:pt>
                <c:pt idx="1876">
                  <c:v>4.04</c:v>
                </c:pt>
                <c:pt idx="1877">
                  <c:v>5</c:v>
                </c:pt>
                <c:pt idx="1878">
                  <c:v>4.01</c:v>
                </c:pt>
                <c:pt idx="1879">
                  <c:v>5.4</c:v>
                </c:pt>
                <c:pt idx="1880">
                  <c:v>5.81</c:v>
                </c:pt>
                <c:pt idx="1881">
                  <c:v>5.82</c:v>
                </c:pt>
                <c:pt idx="1882">
                  <c:v>4.82</c:v>
                </c:pt>
                <c:pt idx="1883">
                  <c:v>5.08</c:v>
                </c:pt>
                <c:pt idx="1884">
                  <c:v>5.59</c:v>
                </c:pt>
                <c:pt idx="1885">
                  <c:v>5.12</c:v>
                </c:pt>
                <c:pt idx="1886">
                  <c:v>4.95</c:v>
                </c:pt>
                <c:pt idx="1887">
                  <c:v>6.16</c:v>
                </c:pt>
                <c:pt idx="1888">
                  <c:v>6.41</c:v>
                </c:pt>
                <c:pt idx="1889">
                  <c:v>8.94</c:v>
                </c:pt>
                <c:pt idx="1890">
                  <c:v>4.42</c:v>
                </c:pt>
                <c:pt idx="1891">
                  <c:v>5.3</c:v>
                </c:pt>
                <c:pt idx="1892">
                  <c:v>4.6399999999999997</c:v>
                </c:pt>
                <c:pt idx="1893">
                  <c:v>6.16</c:v>
                </c:pt>
                <c:pt idx="1894">
                  <c:v>4.12</c:v>
                </c:pt>
                <c:pt idx="1895">
                  <c:v>5.77</c:v>
                </c:pt>
                <c:pt idx="1896">
                  <c:v>6.2</c:v>
                </c:pt>
                <c:pt idx="1897">
                  <c:v>4.3899999999999997</c:v>
                </c:pt>
                <c:pt idx="1898">
                  <c:v>5.13</c:v>
                </c:pt>
                <c:pt idx="1899">
                  <c:v>4.49</c:v>
                </c:pt>
                <c:pt idx="1900">
                  <c:v>6.35</c:v>
                </c:pt>
                <c:pt idx="1901">
                  <c:v>5.79</c:v>
                </c:pt>
                <c:pt idx="1902">
                  <c:v>4.78</c:v>
                </c:pt>
                <c:pt idx="1903">
                  <c:v>6.02</c:v>
                </c:pt>
                <c:pt idx="1904">
                  <c:v>4.4400000000000004</c:v>
                </c:pt>
                <c:pt idx="1905">
                  <c:v>5.84</c:v>
                </c:pt>
                <c:pt idx="1906">
                  <c:v>5.39</c:v>
                </c:pt>
                <c:pt idx="1907">
                  <c:v>6.16</c:v>
                </c:pt>
                <c:pt idx="1908">
                  <c:v>4.49</c:v>
                </c:pt>
                <c:pt idx="1909">
                  <c:v>4.4800000000000004</c:v>
                </c:pt>
                <c:pt idx="1910">
                  <c:v>10.97</c:v>
                </c:pt>
                <c:pt idx="1911">
                  <c:v>5.14</c:v>
                </c:pt>
                <c:pt idx="1912">
                  <c:v>5.17</c:v>
                </c:pt>
                <c:pt idx="1913">
                  <c:v>6.18</c:v>
                </c:pt>
                <c:pt idx="1914">
                  <c:v>9.07</c:v>
                </c:pt>
                <c:pt idx="1915">
                  <c:v>4.43</c:v>
                </c:pt>
                <c:pt idx="1916">
                  <c:v>4.17</c:v>
                </c:pt>
                <c:pt idx="1917">
                  <c:v>4.95</c:v>
                </c:pt>
                <c:pt idx="1918">
                  <c:v>5.13</c:v>
                </c:pt>
                <c:pt idx="1919">
                  <c:v>4.0999999999999996</c:v>
                </c:pt>
                <c:pt idx="1920">
                  <c:v>5.01</c:v>
                </c:pt>
                <c:pt idx="1921">
                  <c:v>5.09</c:v>
                </c:pt>
                <c:pt idx="1922">
                  <c:v>6.49</c:v>
                </c:pt>
                <c:pt idx="1923">
                  <c:v>4.08</c:v>
                </c:pt>
                <c:pt idx="1924">
                  <c:v>8.6300000000000008</c:v>
                </c:pt>
                <c:pt idx="1925">
                  <c:v>5.28</c:v>
                </c:pt>
                <c:pt idx="1926">
                  <c:v>5.63</c:v>
                </c:pt>
                <c:pt idx="1927">
                  <c:v>11.47</c:v>
                </c:pt>
                <c:pt idx="1928">
                  <c:v>4.92</c:v>
                </c:pt>
                <c:pt idx="1929">
                  <c:v>4.18</c:v>
                </c:pt>
                <c:pt idx="1930">
                  <c:v>4.67</c:v>
                </c:pt>
                <c:pt idx="1931">
                  <c:v>6.24</c:v>
                </c:pt>
                <c:pt idx="1932">
                  <c:v>5.99</c:v>
                </c:pt>
                <c:pt idx="1933">
                  <c:v>10.27</c:v>
                </c:pt>
                <c:pt idx="1934">
                  <c:v>5.97</c:v>
                </c:pt>
                <c:pt idx="1935">
                  <c:v>4.9800000000000004</c:v>
                </c:pt>
                <c:pt idx="1936">
                  <c:v>6.91</c:v>
                </c:pt>
                <c:pt idx="1937">
                  <c:v>6.38</c:v>
                </c:pt>
                <c:pt idx="1938">
                  <c:v>4.7699999999999996</c:v>
                </c:pt>
                <c:pt idx="1939">
                  <c:v>6.04</c:v>
                </c:pt>
                <c:pt idx="1940">
                  <c:v>4.3</c:v>
                </c:pt>
                <c:pt idx="1941">
                  <c:v>8.75</c:v>
                </c:pt>
                <c:pt idx="1942">
                  <c:v>5.25</c:v>
                </c:pt>
                <c:pt idx="1943">
                  <c:v>5.03</c:v>
                </c:pt>
                <c:pt idx="1944">
                  <c:v>5.88</c:v>
                </c:pt>
                <c:pt idx="1945">
                  <c:v>4.49</c:v>
                </c:pt>
                <c:pt idx="1946">
                  <c:v>4.1399999999999997</c:v>
                </c:pt>
                <c:pt idx="1947">
                  <c:v>5.8</c:v>
                </c:pt>
                <c:pt idx="1948">
                  <c:v>5.12</c:v>
                </c:pt>
                <c:pt idx="1949">
                  <c:v>5.98</c:v>
                </c:pt>
                <c:pt idx="1950">
                  <c:v>5.46</c:v>
                </c:pt>
                <c:pt idx="1951">
                  <c:v>4.91</c:v>
                </c:pt>
                <c:pt idx="1952">
                  <c:v>4.66</c:v>
                </c:pt>
                <c:pt idx="1953">
                  <c:v>6.8</c:v>
                </c:pt>
                <c:pt idx="1954">
                  <c:v>4.47</c:v>
                </c:pt>
                <c:pt idx="1955">
                  <c:v>4.08</c:v>
                </c:pt>
                <c:pt idx="1956">
                  <c:v>5.51</c:v>
                </c:pt>
                <c:pt idx="1957">
                  <c:v>8.4</c:v>
                </c:pt>
                <c:pt idx="1958">
                  <c:v>5.14</c:v>
                </c:pt>
                <c:pt idx="1959">
                  <c:v>5.21</c:v>
                </c:pt>
                <c:pt idx="1960">
                  <c:v>6.23</c:v>
                </c:pt>
                <c:pt idx="1961">
                  <c:v>5.6</c:v>
                </c:pt>
                <c:pt idx="1962">
                  <c:v>4.72</c:v>
                </c:pt>
                <c:pt idx="1963">
                  <c:v>4.67</c:v>
                </c:pt>
                <c:pt idx="1964">
                  <c:v>6.11</c:v>
                </c:pt>
                <c:pt idx="1965">
                  <c:v>6.25</c:v>
                </c:pt>
                <c:pt idx="1966">
                  <c:v>4</c:v>
                </c:pt>
                <c:pt idx="1967">
                  <c:v>5.55</c:v>
                </c:pt>
                <c:pt idx="1968">
                  <c:v>5.95</c:v>
                </c:pt>
                <c:pt idx="1969">
                  <c:v>4.3600000000000003</c:v>
                </c:pt>
                <c:pt idx="1970">
                  <c:v>4.84</c:v>
                </c:pt>
                <c:pt idx="1971">
                  <c:v>4.5599999999999996</c:v>
                </c:pt>
                <c:pt idx="1972">
                  <c:v>4.42</c:v>
                </c:pt>
                <c:pt idx="1973">
                  <c:v>7.66</c:v>
                </c:pt>
                <c:pt idx="1974">
                  <c:v>5.2</c:v>
                </c:pt>
                <c:pt idx="1975">
                  <c:v>5.53</c:v>
                </c:pt>
                <c:pt idx="1976">
                  <c:v>4.8600000000000003</c:v>
                </c:pt>
                <c:pt idx="1977">
                  <c:v>5.49</c:v>
                </c:pt>
                <c:pt idx="1978">
                  <c:v>4.09</c:v>
                </c:pt>
                <c:pt idx="1979">
                  <c:v>4.3099999999999996</c:v>
                </c:pt>
                <c:pt idx="1980">
                  <c:v>4</c:v>
                </c:pt>
                <c:pt idx="1981">
                  <c:v>4.68</c:v>
                </c:pt>
                <c:pt idx="1982">
                  <c:v>4.0199999999999996</c:v>
                </c:pt>
                <c:pt idx="1983">
                  <c:v>5.12</c:v>
                </c:pt>
                <c:pt idx="1984">
                  <c:v>5.52</c:v>
                </c:pt>
                <c:pt idx="1985">
                  <c:v>5.81</c:v>
                </c:pt>
                <c:pt idx="1986">
                  <c:v>5.16</c:v>
                </c:pt>
                <c:pt idx="1987">
                  <c:v>5</c:v>
                </c:pt>
                <c:pt idx="1988">
                  <c:v>5.84</c:v>
                </c:pt>
                <c:pt idx="1989">
                  <c:v>4.1900000000000004</c:v>
                </c:pt>
                <c:pt idx="1990">
                  <c:v>4.62</c:v>
                </c:pt>
                <c:pt idx="1991">
                  <c:v>6.24</c:v>
                </c:pt>
                <c:pt idx="1992">
                  <c:v>5.81</c:v>
                </c:pt>
                <c:pt idx="1993">
                  <c:v>4.83</c:v>
                </c:pt>
                <c:pt idx="1994">
                  <c:v>5.72</c:v>
                </c:pt>
                <c:pt idx="1995">
                  <c:v>4.83</c:v>
                </c:pt>
                <c:pt idx="1996">
                  <c:v>4.1399999999999997</c:v>
                </c:pt>
                <c:pt idx="1997">
                  <c:v>4.07</c:v>
                </c:pt>
                <c:pt idx="1998">
                  <c:v>6.26</c:v>
                </c:pt>
                <c:pt idx="1999">
                  <c:v>5.88</c:v>
                </c:pt>
                <c:pt idx="2000">
                  <c:v>5.72</c:v>
                </c:pt>
                <c:pt idx="2001">
                  <c:v>6.09</c:v>
                </c:pt>
                <c:pt idx="2002">
                  <c:v>4.25</c:v>
                </c:pt>
                <c:pt idx="2003">
                  <c:v>6.09</c:v>
                </c:pt>
                <c:pt idx="2004">
                  <c:v>5.51</c:v>
                </c:pt>
                <c:pt idx="2005">
                  <c:v>5.63</c:v>
                </c:pt>
                <c:pt idx="2006">
                  <c:v>5.29</c:v>
                </c:pt>
                <c:pt idx="2007">
                  <c:v>4</c:v>
                </c:pt>
                <c:pt idx="2008">
                  <c:v>5.49</c:v>
                </c:pt>
                <c:pt idx="2009">
                  <c:v>5.34</c:v>
                </c:pt>
                <c:pt idx="2010">
                  <c:v>4.12</c:v>
                </c:pt>
                <c:pt idx="2011">
                  <c:v>5.49</c:v>
                </c:pt>
                <c:pt idx="2012">
                  <c:v>5.1100000000000003</c:v>
                </c:pt>
                <c:pt idx="2013">
                  <c:v>5.94</c:v>
                </c:pt>
                <c:pt idx="2014">
                  <c:v>5.54</c:v>
                </c:pt>
                <c:pt idx="2015">
                  <c:v>7.09</c:v>
                </c:pt>
                <c:pt idx="2016">
                  <c:v>6.22</c:v>
                </c:pt>
                <c:pt idx="2017">
                  <c:v>4.33</c:v>
                </c:pt>
                <c:pt idx="2018">
                  <c:v>5.83</c:v>
                </c:pt>
                <c:pt idx="2019">
                  <c:v>4.7</c:v>
                </c:pt>
                <c:pt idx="2020">
                  <c:v>4.07</c:v>
                </c:pt>
                <c:pt idx="2021">
                  <c:v>9.39</c:v>
                </c:pt>
                <c:pt idx="2022">
                  <c:v>4.18</c:v>
                </c:pt>
                <c:pt idx="2023">
                  <c:v>4.18</c:v>
                </c:pt>
                <c:pt idx="2024">
                  <c:v>4.4000000000000004</c:v>
                </c:pt>
                <c:pt idx="2025">
                  <c:v>9.9</c:v>
                </c:pt>
                <c:pt idx="2026">
                  <c:v>4.84</c:v>
                </c:pt>
                <c:pt idx="2027">
                  <c:v>5.53</c:v>
                </c:pt>
                <c:pt idx="2028">
                  <c:v>4.33</c:v>
                </c:pt>
                <c:pt idx="2029">
                  <c:v>4.91</c:v>
                </c:pt>
                <c:pt idx="2030">
                  <c:v>4.8</c:v>
                </c:pt>
                <c:pt idx="2031">
                  <c:v>5.55</c:v>
                </c:pt>
                <c:pt idx="2032">
                  <c:v>5.24</c:v>
                </c:pt>
                <c:pt idx="2033">
                  <c:v>6.08</c:v>
                </c:pt>
                <c:pt idx="2034">
                  <c:v>5.83</c:v>
                </c:pt>
                <c:pt idx="2035">
                  <c:v>4.29</c:v>
                </c:pt>
                <c:pt idx="2036">
                  <c:v>5.3</c:v>
                </c:pt>
                <c:pt idx="2037">
                  <c:v>4.42</c:v>
                </c:pt>
                <c:pt idx="2038">
                  <c:v>5.68</c:v>
                </c:pt>
                <c:pt idx="2039">
                  <c:v>6.05</c:v>
                </c:pt>
                <c:pt idx="2040">
                  <c:v>5.33</c:v>
                </c:pt>
                <c:pt idx="2041">
                  <c:v>6.22</c:v>
                </c:pt>
                <c:pt idx="2042">
                  <c:v>5.84</c:v>
                </c:pt>
                <c:pt idx="2043">
                  <c:v>5.71</c:v>
                </c:pt>
                <c:pt idx="2044">
                  <c:v>6.04</c:v>
                </c:pt>
                <c:pt idx="2045">
                  <c:v>4.38</c:v>
                </c:pt>
                <c:pt idx="2046">
                  <c:v>5.56</c:v>
                </c:pt>
                <c:pt idx="2047">
                  <c:v>4.24</c:v>
                </c:pt>
                <c:pt idx="2048">
                  <c:v>6.32</c:v>
                </c:pt>
                <c:pt idx="2049">
                  <c:v>6.3</c:v>
                </c:pt>
                <c:pt idx="2050">
                  <c:v>4.38</c:v>
                </c:pt>
                <c:pt idx="2051">
                  <c:v>4.6500000000000004</c:v>
                </c:pt>
                <c:pt idx="2052">
                  <c:v>4.7</c:v>
                </c:pt>
                <c:pt idx="2053">
                  <c:v>4.34</c:v>
                </c:pt>
                <c:pt idx="2054">
                  <c:v>5.62</c:v>
                </c:pt>
                <c:pt idx="2055">
                  <c:v>4.24</c:v>
                </c:pt>
                <c:pt idx="2056">
                  <c:v>4.57</c:v>
                </c:pt>
                <c:pt idx="2057">
                  <c:v>5.05</c:v>
                </c:pt>
                <c:pt idx="2058">
                  <c:v>6.16</c:v>
                </c:pt>
                <c:pt idx="2059">
                  <c:v>4.57</c:v>
                </c:pt>
                <c:pt idx="2060">
                  <c:v>5.53</c:v>
                </c:pt>
                <c:pt idx="2061">
                  <c:v>5.84</c:v>
                </c:pt>
                <c:pt idx="2062">
                  <c:v>6.41</c:v>
                </c:pt>
                <c:pt idx="2063">
                  <c:v>4.7300000000000004</c:v>
                </c:pt>
                <c:pt idx="2064">
                  <c:v>6.22</c:v>
                </c:pt>
                <c:pt idx="2065">
                  <c:v>4.46</c:v>
                </c:pt>
                <c:pt idx="2066">
                  <c:v>4.5</c:v>
                </c:pt>
                <c:pt idx="2067">
                  <c:v>8.93</c:v>
                </c:pt>
                <c:pt idx="2068">
                  <c:v>11.02</c:v>
                </c:pt>
                <c:pt idx="2069">
                  <c:v>5.25</c:v>
                </c:pt>
                <c:pt idx="2070">
                  <c:v>4.75</c:v>
                </c:pt>
                <c:pt idx="2071">
                  <c:v>4.68</c:v>
                </c:pt>
                <c:pt idx="2072">
                  <c:v>6.17</c:v>
                </c:pt>
                <c:pt idx="2073">
                  <c:v>4.5599999999999996</c:v>
                </c:pt>
                <c:pt idx="2074">
                  <c:v>6.3</c:v>
                </c:pt>
                <c:pt idx="2075">
                  <c:v>6.03</c:v>
                </c:pt>
                <c:pt idx="2076">
                  <c:v>4.2</c:v>
                </c:pt>
                <c:pt idx="2077">
                  <c:v>5.61</c:v>
                </c:pt>
                <c:pt idx="2078">
                  <c:v>5.88</c:v>
                </c:pt>
                <c:pt idx="2079">
                  <c:v>5.92</c:v>
                </c:pt>
                <c:pt idx="2080">
                  <c:v>4.8099999999999996</c:v>
                </c:pt>
                <c:pt idx="2081">
                  <c:v>4.55</c:v>
                </c:pt>
                <c:pt idx="2082">
                  <c:v>6.43</c:v>
                </c:pt>
                <c:pt idx="2083">
                  <c:v>11.62</c:v>
                </c:pt>
                <c:pt idx="2084">
                  <c:v>6.04</c:v>
                </c:pt>
                <c:pt idx="2085">
                  <c:v>8.82</c:v>
                </c:pt>
                <c:pt idx="2086">
                  <c:v>5.8</c:v>
                </c:pt>
                <c:pt idx="2087">
                  <c:v>4.28</c:v>
                </c:pt>
                <c:pt idx="2088">
                  <c:v>5.5</c:v>
                </c:pt>
                <c:pt idx="2089">
                  <c:v>4.6900000000000004</c:v>
                </c:pt>
                <c:pt idx="2090">
                  <c:v>4.43</c:v>
                </c:pt>
                <c:pt idx="2091">
                  <c:v>6.16</c:v>
                </c:pt>
                <c:pt idx="2092">
                  <c:v>6.66</c:v>
                </c:pt>
                <c:pt idx="2093">
                  <c:v>5.92</c:v>
                </c:pt>
                <c:pt idx="2094">
                  <c:v>5.97</c:v>
                </c:pt>
                <c:pt idx="2095">
                  <c:v>4.6399999999999997</c:v>
                </c:pt>
                <c:pt idx="2096">
                  <c:v>6.12</c:v>
                </c:pt>
                <c:pt idx="2097">
                  <c:v>4.87</c:v>
                </c:pt>
                <c:pt idx="2098">
                  <c:v>4.5999999999999996</c:v>
                </c:pt>
                <c:pt idx="2099">
                  <c:v>4.78</c:v>
                </c:pt>
                <c:pt idx="2100">
                  <c:v>11.05</c:v>
                </c:pt>
                <c:pt idx="2101">
                  <c:v>7.62</c:v>
                </c:pt>
                <c:pt idx="2102">
                  <c:v>4.78</c:v>
                </c:pt>
                <c:pt idx="2103">
                  <c:v>6.09</c:v>
                </c:pt>
                <c:pt idx="2104">
                  <c:v>5.1100000000000003</c:v>
                </c:pt>
                <c:pt idx="2105">
                  <c:v>4.46</c:v>
                </c:pt>
                <c:pt idx="2106">
                  <c:v>6.11</c:v>
                </c:pt>
                <c:pt idx="2107">
                  <c:v>4.66</c:v>
                </c:pt>
                <c:pt idx="2108">
                  <c:v>6.14</c:v>
                </c:pt>
                <c:pt idx="2109">
                  <c:v>6.21</c:v>
                </c:pt>
                <c:pt idx="2110">
                  <c:v>4.5999999999999996</c:v>
                </c:pt>
                <c:pt idx="2111">
                  <c:v>5.04</c:v>
                </c:pt>
                <c:pt idx="2112">
                  <c:v>5.08</c:v>
                </c:pt>
                <c:pt idx="2113">
                  <c:v>4.38</c:v>
                </c:pt>
                <c:pt idx="2114">
                  <c:v>4.79</c:v>
                </c:pt>
                <c:pt idx="2115">
                  <c:v>4.21</c:v>
                </c:pt>
                <c:pt idx="2116">
                  <c:v>5.47</c:v>
                </c:pt>
                <c:pt idx="2117">
                  <c:v>5.09</c:v>
                </c:pt>
                <c:pt idx="2118">
                  <c:v>5.08</c:v>
                </c:pt>
                <c:pt idx="2119">
                  <c:v>5.68</c:v>
                </c:pt>
                <c:pt idx="2120">
                  <c:v>4.66</c:v>
                </c:pt>
                <c:pt idx="2121">
                  <c:v>5.59</c:v>
                </c:pt>
                <c:pt idx="2122">
                  <c:v>6.2</c:v>
                </c:pt>
                <c:pt idx="2123">
                  <c:v>4.45</c:v>
                </c:pt>
                <c:pt idx="2124">
                  <c:v>6.1</c:v>
                </c:pt>
                <c:pt idx="2125">
                  <c:v>6.06</c:v>
                </c:pt>
                <c:pt idx="2126">
                  <c:v>4.5599999999999996</c:v>
                </c:pt>
                <c:pt idx="2127">
                  <c:v>6.41</c:v>
                </c:pt>
                <c:pt idx="2128">
                  <c:v>5.57</c:v>
                </c:pt>
                <c:pt idx="2129">
                  <c:v>5.47</c:v>
                </c:pt>
                <c:pt idx="2130">
                  <c:v>4.43</c:v>
                </c:pt>
                <c:pt idx="2131">
                  <c:v>4.95</c:v>
                </c:pt>
                <c:pt idx="2132">
                  <c:v>4.04</c:v>
                </c:pt>
                <c:pt idx="2133">
                  <c:v>5.93</c:v>
                </c:pt>
                <c:pt idx="2134">
                  <c:v>4.2300000000000004</c:v>
                </c:pt>
                <c:pt idx="2135">
                  <c:v>5.59</c:v>
                </c:pt>
                <c:pt idx="2136">
                  <c:v>4.8899999999999997</c:v>
                </c:pt>
                <c:pt idx="2137">
                  <c:v>5.81</c:v>
                </c:pt>
                <c:pt idx="2138">
                  <c:v>4.29</c:v>
                </c:pt>
                <c:pt idx="2139">
                  <c:v>4.03</c:v>
                </c:pt>
                <c:pt idx="2140">
                  <c:v>6.29</c:v>
                </c:pt>
                <c:pt idx="2141">
                  <c:v>4.4800000000000004</c:v>
                </c:pt>
                <c:pt idx="2142">
                  <c:v>5.51</c:v>
                </c:pt>
                <c:pt idx="2143">
                  <c:v>4.5</c:v>
                </c:pt>
                <c:pt idx="2144">
                  <c:v>6.29</c:v>
                </c:pt>
                <c:pt idx="2145">
                  <c:v>4.33</c:v>
                </c:pt>
                <c:pt idx="2146">
                  <c:v>11.15</c:v>
                </c:pt>
                <c:pt idx="2147">
                  <c:v>6.45</c:v>
                </c:pt>
                <c:pt idx="2148">
                  <c:v>9.27</c:v>
                </c:pt>
                <c:pt idx="2149">
                  <c:v>6.15</c:v>
                </c:pt>
                <c:pt idx="2150">
                  <c:v>4.13</c:v>
                </c:pt>
                <c:pt idx="2151">
                  <c:v>4.24</c:v>
                </c:pt>
                <c:pt idx="2152">
                  <c:v>9.8800000000000008</c:v>
                </c:pt>
                <c:pt idx="2153">
                  <c:v>9.5</c:v>
                </c:pt>
                <c:pt idx="2154">
                  <c:v>4.97</c:v>
                </c:pt>
                <c:pt idx="2155">
                  <c:v>5.49</c:v>
                </c:pt>
                <c:pt idx="2156">
                  <c:v>4.47</c:v>
                </c:pt>
                <c:pt idx="2157">
                  <c:v>4.34</c:v>
                </c:pt>
                <c:pt idx="2158">
                  <c:v>9.49</c:v>
                </c:pt>
                <c:pt idx="2159">
                  <c:v>10.16</c:v>
                </c:pt>
                <c:pt idx="2160">
                  <c:v>11.19</c:v>
                </c:pt>
                <c:pt idx="2161">
                  <c:v>11.03</c:v>
                </c:pt>
                <c:pt idx="2162">
                  <c:v>4.43</c:v>
                </c:pt>
                <c:pt idx="2163">
                  <c:v>6.14</c:v>
                </c:pt>
                <c:pt idx="2164">
                  <c:v>4.87</c:v>
                </c:pt>
                <c:pt idx="2165">
                  <c:v>4.3</c:v>
                </c:pt>
                <c:pt idx="2166">
                  <c:v>6.19</c:v>
                </c:pt>
                <c:pt idx="2167">
                  <c:v>6.19</c:v>
                </c:pt>
                <c:pt idx="2168">
                  <c:v>5.12</c:v>
                </c:pt>
                <c:pt idx="2169">
                  <c:v>4.04</c:v>
                </c:pt>
                <c:pt idx="2170">
                  <c:v>5.36</c:v>
                </c:pt>
                <c:pt idx="2171">
                  <c:v>4.38</c:v>
                </c:pt>
                <c:pt idx="2172">
                  <c:v>4.58</c:v>
                </c:pt>
                <c:pt idx="2173">
                  <c:v>11.92</c:v>
                </c:pt>
                <c:pt idx="2174">
                  <c:v>5.4</c:v>
                </c:pt>
                <c:pt idx="2175">
                  <c:v>4.76</c:v>
                </c:pt>
                <c:pt idx="2176">
                  <c:v>4.78</c:v>
                </c:pt>
                <c:pt idx="2177">
                  <c:v>4.26</c:v>
                </c:pt>
                <c:pt idx="2178">
                  <c:v>5.85</c:v>
                </c:pt>
                <c:pt idx="2179">
                  <c:v>5.32</c:v>
                </c:pt>
                <c:pt idx="2180">
                  <c:v>5.14</c:v>
                </c:pt>
                <c:pt idx="2181">
                  <c:v>5</c:v>
                </c:pt>
                <c:pt idx="2182">
                  <c:v>4.55</c:v>
                </c:pt>
                <c:pt idx="2183">
                  <c:v>5.97</c:v>
                </c:pt>
                <c:pt idx="2184">
                  <c:v>4.0199999999999996</c:v>
                </c:pt>
                <c:pt idx="2185">
                  <c:v>4.04</c:v>
                </c:pt>
                <c:pt idx="2186">
                  <c:v>5.54</c:v>
                </c:pt>
                <c:pt idx="2187">
                  <c:v>4.03</c:v>
                </c:pt>
                <c:pt idx="2188">
                  <c:v>5.62</c:v>
                </c:pt>
                <c:pt idx="2189">
                  <c:v>5.27</c:v>
                </c:pt>
                <c:pt idx="2190">
                  <c:v>5.18</c:v>
                </c:pt>
                <c:pt idx="2191">
                  <c:v>5.27</c:v>
                </c:pt>
                <c:pt idx="2192">
                  <c:v>5.62</c:v>
                </c:pt>
                <c:pt idx="2193">
                  <c:v>5.0599999999999996</c:v>
                </c:pt>
                <c:pt idx="2194">
                  <c:v>4.6900000000000004</c:v>
                </c:pt>
                <c:pt idx="2195">
                  <c:v>5.44</c:v>
                </c:pt>
                <c:pt idx="2196">
                  <c:v>5.05</c:v>
                </c:pt>
                <c:pt idx="2197">
                  <c:v>6</c:v>
                </c:pt>
                <c:pt idx="2198">
                  <c:v>5.99</c:v>
                </c:pt>
                <c:pt idx="2199">
                  <c:v>4.3600000000000003</c:v>
                </c:pt>
                <c:pt idx="2200">
                  <c:v>4.41</c:v>
                </c:pt>
                <c:pt idx="2201">
                  <c:v>4.17</c:v>
                </c:pt>
                <c:pt idx="2202">
                  <c:v>4.4400000000000004</c:v>
                </c:pt>
                <c:pt idx="2203">
                  <c:v>5.52</c:v>
                </c:pt>
                <c:pt idx="2204">
                  <c:v>6.01</c:v>
                </c:pt>
                <c:pt idx="2205">
                  <c:v>5.81</c:v>
                </c:pt>
                <c:pt idx="2206">
                  <c:v>4.37</c:v>
                </c:pt>
                <c:pt idx="2207">
                  <c:v>5.74</c:v>
                </c:pt>
                <c:pt idx="2208">
                  <c:v>5.39</c:v>
                </c:pt>
                <c:pt idx="2209">
                  <c:v>4.07</c:v>
                </c:pt>
                <c:pt idx="2210">
                  <c:v>5.49</c:v>
                </c:pt>
                <c:pt idx="2211">
                  <c:v>5.68</c:v>
                </c:pt>
                <c:pt idx="2212">
                  <c:v>6.09</c:v>
                </c:pt>
                <c:pt idx="2213">
                  <c:v>5.53</c:v>
                </c:pt>
                <c:pt idx="2214">
                  <c:v>4.28</c:v>
                </c:pt>
                <c:pt idx="2215">
                  <c:v>6.01</c:v>
                </c:pt>
                <c:pt idx="2216">
                  <c:v>4.59</c:v>
                </c:pt>
                <c:pt idx="2217">
                  <c:v>5.8</c:v>
                </c:pt>
                <c:pt idx="2218">
                  <c:v>5.08</c:v>
                </c:pt>
                <c:pt idx="2219">
                  <c:v>5.84</c:v>
                </c:pt>
                <c:pt idx="2220">
                  <c:v>4.1500000000000004</c:v>
                </c:pt>
                <c:pt idx="2221">
                  <c:v>4.3600000000000003</c:v>
                </c:pt>
                <c:pt idx="2222">
                  <c:v>4.55</c:v>
                </c:pt>
                <c:pt idx="2223">
                  <c:v>4.37</c:v>
                </c:pt>
                <c:pt idx="2224">
                  <c:v>5.24</c:v>
                </c:pt>
                <c:pt idx="2225">
                  <c:v>5.96</c:v>
                </c:pt>
                <c:pt idx="2226">
                  <c:v>4.76</c:v>
                </c:pt>
                <c:pt idx="2227">
                  <c:v>4.3</c:v>
                </c:pt>
                <c:pt idx="2228">
                  <c:v>4.5</c:v>
                </c:pt>
                <c:pt idx="2229">
                  <c:v>5.59</c:v>
                </c:pt>
                <c:pt idx="2230">
                  <c:v>6.29</c:v>
                </c:pt>
                <c:pt idx="2231">
                  <c:v>4.1900000000000004</c:v>
                </c:pt>
                <c:pt idx="2232">
                  <c:v>4.7</c:v>
                </c:pt>
                <c:pt idx="2233">
                  <c:v>5.64</c:v>
                </c:pt>
                <c:pt idx="2234">
                  <c:v>4.1100000000000003</c:v>
                </c:pt>
                <c:pt idx="2235">
                  <c:v>5.43</c:v>
                </c:pt>
                <c:pt idx="2236">
                  <c:v>4.38</c:v>
                </c:pt>
                <c:pt idx="2237">
                  <c:v>9.7899999999999991</c:v>
                </c:pt>
                <c:pt idx="2238">
                  <c:v>11.84</c:v>
                </c:pt>
                <c:pt idx="2239">
                  <c:v>6.22</c:v>
                </c:pt>
                <c:pt idx="2240">
                  <c:v>10.01</c:v>
                </c:pt>
                <c:pt idx="2241">
                  <c:v>4.32</c:v>
                </c:pt>
                <c:pt idx="2242">
                  <c:v>5.65</c:v>
                </c:pt>
                <c:pt idx="2243">
                  <c:v>4.12</c:v>
                </c:pt>
                <c:pt idx="2244">
                  <c:v>6.24</c:v>
                </c:pt>
                <c:pt idx="2245">
                  <c:v>4.83</c:v>
                </c:pt>
                <c:pt idx="2246">
                  <c:v>7.4</c:v>
                </c:pt>
                <c:pt idx="2247">
                  <c:v>4.54</c:v>
                </c:pt>
                <c:pt idx="2248">
                  <c:v>11.11</c:v>
                </c:pt>
                <c:pt idx="2249">
                  <c:v>4.03</c:v>
                </c:pt>
                <c:pt idx="2250">
                  <c:v>4.51</c:v>
                </c:pt>
                <c:pt idx="2251">
                  <c:v>5.56</c:v>
                </c:pt>
                <c:pt idx="2252">
                  <c:v>4.0999999999999996</c:v>
                </c:pt>
                <c:pt idx="2253">
                  <c:v>5.85</c:v>
                </c:pt>
                <c:pt idx="2254">
                  <c:v>4.92</c:v>
                </c:pt>
                <c:pt idx="2255">
                  <c:v>9.4600000000000009</c:v>
                </c:pt>
                <c:pt idx="2256">
                  <c:v>5.94</c:v>
                </c:pt>
                <c:pt idx="2257">
                  <c:v>5.7</c:v>
                </c:pt>
                <c:pt idx="2258">
                  <c:v>4.13</c:v>
                </c:pt>
                <c:pt idx="2259">
                  <c:v>4.7699999999999996</c:v>
                </c:pt>
                <c:pt idx="2260">
                  <c:v>4.99</c:v>
                </c:pt>
                <c:pt idx="2261">
                  <c:v>4.42</c:v>
                </c:pt>
                <c:pt idx="2262">
                  <c:v>4.01</c:v>
                </c:pt>
                <c:pt idx="2263">
                  <c:v>4.49</c:v>
                </c:pt>
                <c:pt idx="2264">
                  <c:v>6.37</c:v>
                </c:pt>
                <c:pt idx="2265">
                  <c:v>5.12</c:v>
                </c:pt>
                <c:pt idx="2266">
                  <c:v>8.59</c:v>
                </c:pt>
                <c:pt idx="2267">
                  <c:v>5.87</c:v>
                </c:pt>
                <c:pt idx="2268">
                  <c:v>7.03</c:v>
                </c:pt>
                <c:pt idx="2269">
                  <c:v>5.51</c:v>
                </c:pt>
                <c:pt idx="2270">
                  <c:v>4.76</c:v>
                </c:pt>
                <c:pt idx="2271">
                  <c:v>4.7</c:v>
                </c:pt>
                <c:pt idx="2272">
                  <c:v>6.21</c:v>
                </c:pt>
                <c:pt idx="2273">
                  <c:v>4.5199999999999996</c:v>
                </c:pt>
                <c:pt idx="2274">
                  <c:v>5.45</c:v>
                </c:pt>
                <c:pt idx="2275">
                  <c:v>4.42</c:v>
                </c:pt>
                <c:pt idx="2276">
                  <c:v>9.44</c:v>
                </c:pt>
                <c:pt idx="2277">
                  <c:v>6.15</c:v>
                </c:pt>
                <c:pt idx="2278">
                  <c:v>5.13</c:v>
                </c:pt>
                <c:pt idx="2279">
                  <c:v>4.96</c:v>
                </c:pt>
                <c:pt idx="2280">
                  <c:v>10.95</c:v>
                </c:pt>
                <c:pt idx="2281">
                  <c:v>4.4400000000000004</c:v>
                </c:pt>
                <c:pt idx="2282">
                  <c:v>4.0199999999999996</c:v>
                </c:pt>
                <c:pt idx="2283">
                  <c:v>5.44</c:v>
                </c:pt>
                <c:pt idx="2284">
                  <c:v>4.1500000000000004</c:v>
                </c:pt>
                <c:pt idx="2285">
                  <c:v>6.02</c:v>
                </c:pt>
                <c:pt idx="2286">
                  <c:v>7.73</c:v>
                </c:pt>
                <c:pt idx="2287">
                  <c:v>5.03</c:v>
                </c:pt>
                <c:pt idx="2288">
                  <c:v>4.08</c:v>
                </c:pt>
                <c:pt idx="2289">
                  <c:v>4.2699999999999996</c:v>
                </c:pt>
                <c:pt idx="2290">
                  <c:v>4.07</c:v>
                </c:pt>
                <c:pt idx="2291">
                  <c:v>10.36</c:v>
                </c:pt>
                <c:pt idx="2292">
                  <c:v>5.71</c:v>
                </c:pt>
                <c:pt idx="2293">
                  <c:v>6.08</c:v>
                </c:pt>
                <c:pt idx="2294">
                  <c:v>5.71</c:v>
                </c:pt>
                <c:pt idx="2295">
                  <c:v>9.1300000000000008</c:v>
                </c:pt>
                <c:pt idx="2296">
                  <c:v>5.49</c:v>
                </c:pt>
                <c:pt idx="2297">
                  <c:v>4.37</c:v>
                </c:pt>
                <c:pt idx="2298">
                  <c:v>8.4600000000000009</c:v>
                </c:pt>
                <c:pt idx="2299">
                  <c:v>5.28</c:v>
                </c:pt>
                <c:pt idx="2300">
                  <c:v>5.33</c:v>
                </c:pt>
                <c:pt idx="2301">
                  <c:v>5.5</c:v>
                </c:pt>
                <c:pt idx="2302">
                  <c:v>5.4</c:v>
                </c:pt>
                <c:pt idx="2303">
                  <c:v>6.05</c:v>
                </c:pt>
                <c:pt idx="2304">
                  <c:v>11.46</c:v>
                </c:pt>
                <c:pt idx="2305">
                  <c:v>8.48</c:v>
                </c:pt>
                <c:pt idx="2306">
                  <c:v>4.8600000000000003</c:v>
                </c:pt>
                <c:pt idx="2307">
                  <c:v>4.45</c:v>
                </c:pt>
                <c:pt idx="2308">
                  <c:v>4.3600000000000003</c:v>
                </c:pt>
                <c:pt idx="2309">
                  <c:v>5.8</c:v>
                </c:pt>
                <c:pt idx="2310">
                  <c:v>5.27</c:v>
                </c:pt>
                <c:pt idx="2311">
                  <c:v>5.64</c:v>
                </c:pt>
                <c:pt idx="2312">
                  <c:v>4.2</c:v>
                </c:pt>
                <c:pt idx="2313">
                  <c:v>5.42</c:v>
                </c:pt>
                <c:pt idx="2314">
                  <c:v>6.11</c:v>
                </c:pt>
                <c:pt idx="2315">
                  <c:v>5.29</c:v>
                </c:pt>
                <c:pt idx="2316">
                  <c:v>5.91</c:v>
                </c:pt>
                <c:pt idx="2317">
                  <c:v>5.81</c:v>
                </c:pt>
                <c:pt idx="2318">
                  <c:v>5.51</c:v>
                </c:pt>
                <c:pt idx="2319">
                  <c:v>5.73</c:v>
                </c:pt>
                <c:pt idx="2320">
                  <c:v>5.53</c:v>
                </c:pt>
                <c:pt idx="2321">
                  <c:v>5.43</c:v>
                </c:pt>
                <c:pt idx="2322">
                  <c:v>8.01</c:v>
                </c:pt>
                <c:pt idx="2323">
                  <c:v>5.94</c:v>
                </c:pt>
                <c:pt idx="2324">
                  <c:v>5.04</c:v>
                </c:pt>
                <c:pt idx="2325">
                  <c:v>4.54</c:v>
                </c:pt>
                <c:pt idx="2326">
                  <c:v>5.6</c:v>
                </c:pt>
                <c:pt idx="2327">
                  <c:v>10.67</c:v>
                </c:pt>
                <c:pt idx="2328">
                  <c:v>5.26</c:v>
                </c:pt>
                <c:pt idx="2329">
                  <c:v>5.22</c:v>
                </c:pt>
                <c:pt idx="2330">
                  <c:v>4.29</c:v>
                </c:pt>
                <c:pt idx="2331">
                  <c:v>5.57</c:v>
                </c:pt>
                <c:pt idx="2332">
                  <c:v>6.28</c:v>
                </c:pt>
                <c:pt idx="2333">
                  <c:v>6.35</c:v>
                </c:pt>
                <c:pt idx="2334">
                  <c:v>4.3899999999999997</c:v>
                </c:pt>
                <c:pt idx="2335">
                  <c:v>4.51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8C-45BD-9A6C-E79271E1E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600008"/>
        <c:axId val="542598208"/>
      </c:scatterChart>
      <c:valAx>
        <c:axId val="54260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98208"/>
        <c:crosses val="autoZero"/>
        <c:crossBetween val="midCat"/>
      </c:valAx>
      <c:valAx>
        <c:axId val="5425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0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HEALTHCARE!$Q$1</c:f>
              <c:strCache>
                <c:ptCount val="1"/>
                <c:pt idx="0">
                  <c:v>Month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HEALTHCARE!$Q$1:$Q$2336</c:f>
              <c:numCache>
                <c:formatCode>General</c:formatCode>
                <c:ptCount val="2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C6-4186-B987-7AC210AF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652568"/>
        <c:axId val="542644648"/>
      </c:scatterChart>
      <c:valAx>
        <c:axId val="542652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44648"/>
        <c:crosses val="autoZero"/>
        <c:crossBetween val="midCat"/>
      </c:valAx>
      <c:valAx>
        <c:axId val="5426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5256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217170</xdr:colOff>
      <xdr:row>2291</xdr:row>
      <xdr:rowOff>11430</xdr:rowOff>
    </xdr:from>
    <xdr:to>
      <xdr:col>11</xdr:col>
      <xdr:colOff>392430</xdr:colOff>
      <xdr:row>2304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12874-8F8B-CBD7-903C-075678601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198</xdr:row>
      <xdr:rowOff>133350</xdr:rowOff>
    </xdr:from>
    <xdr:to>
      <xdr:col>10</xdr:col>
      <xdr:colOff>518160</xdr:colOff>
      <xdr:row>213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63D64-82EF-E2A5-B9B0-404064BFB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99060</xdr:colOff>
      <xdr:row>222</xdr:row>
      <xdr:rowOff>41910</xdr:rowOff>
    </xdr:from>
    <xdr:to>
      <xdr:col>14</xdr:col>
      <xdr:colOff>403860</xdr:colOff>
      <xdr:row>237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E22D7-396A-D10D-82A4-8D379AF41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17929</xdr:colOff>
      <xdr:row>160</xdr:row>
      <xdr:rowOff>122145</xdr:rowOff>
    </xdr:from>
    <xdr:to>
      <xdr:col>9</xdr:col>
      <xdr:colOff>436134</xdr:colOff>
      <xdr:row>172</xdr:row>
      <xdr:rowOff>95923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3B292F-2B84-74CA-11F6-7E1EBE46D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15240</xdr:colOff>
      <xdr:row>177</xdr:row>
      <xdr:rowOff>182879</xdr:rowOff>
    </xdr:from>
    <xdr:to>
      <xdr:col>11</xdr:col>
      <xdr:colOff>259978</xdr:colOff>
      <xdr:row>190</xdr:row>
      <xdr:rowOff>17480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0D4767-6110-612E-C01D-7FDDF1307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5</xdr:col>
      <xdr:colOff>15240</xdr:colOff>
      <xdr:row>258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141F5E-F465-4180-95F4-433A54D72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457200</xdr:colOff>
      <xdr:row>245</xdr:row>
      <xdr:rowOff>7620</xdr:rowOff>
    </xdr:from>
    <xdr:to>
      <xdr:col>13</xdr:col>
      <xdr:colOff>342900</xdr:colOff>
      <xdr:row>258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6ED2B6-23CF-4ACD-8C02-186E17BA8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723900</xdr:colOff>
      <xdr:row>262</xdr:row>
      <xdr:rowOff>0</xdr:rowOff>
    </xdr:from>
    <xdr:to>
      <xdr:col>9</xdr:col>
      <xdr:colOff>358140</xdr:colOff>
      <xdr:row>277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0D922D-B192-416C-A6FC-B8CA9D68D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364607754629" createdVersion="8" refreshedVersion="8" minRefreshableVersion="3" recordCount="2335" xr:uid="{A5A59DDE-04E5-47B2-BAA9-8AA2A5EBCB76}">
  <cacheSource type="worksheet">
    <worksheetSource ref="A1:Q2336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Normal Weight"/>
        <s v="Under 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/>
    </cacheField>
    <cacheField name="charges" numFmtId="166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166">
      <sharedItems count="3">
        <s v="tier - 1"/>
        <s v="tier - 2"/>
        <s v="tier - 3"/>
      </sharedItems>
    </cacheField>
    <cacheField name="City tier" numFmtId="166">
      <sharedItems/>
    </cacheField>
    <cacheField name="State ID" numFmtId="166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MixedTypes="1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36666388889" createdVersion="8" refreshedVersion="8" minRefreshableVersion="3" recordCount="2335" xr:uid="{CF340E8E-FE16-4AC8-AE43-09814A92D17D}">
  <cacheSource type="worksheet">
    <worksheetSource ref="A1:J2336" sheet="Medical Examinations"/>
  </cacheSource>
  <cacheFields count="10">
    <cacheField name="Customer ID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umber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/>
    </cacheField>
    <cacheField name="Weight Status" numFmtId="0">
      <sharedItems/>
    </cacheField>
    <cacheField name="Diabetes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 Ms"/>
    <x v="0"/>
    <x v="0"/>
    <s v="No"/>
    <s v="No"/>
    <x v="0"/>
    <n v="0"/>
    <x v="0"/>
    <x v="0"/>
    <x v="0"/>
    <s v="12-Oct-1968"/>
    <x v="0"/>
    <x v="0"/>
    <s v="tier - 3"/>
    <x v="0"/>
    <n v="54"/>
  </r>
  <r>
    <s v="Id2"/>
    <s v=" Mr"/>
    <x v="1"/>
    <x v="1"/>
    <s v="No"/>
    <s v="No"/>
    <x v="0"/>
    <n v="0"/>
    <x v="0"/>
    <x v="0"/>
    <x v="1"/>
    <s v="8-Jun-1977"/>
    <x v="1"/>
    <x v="1"/>
    <s v="tier - 3"/>
    <x v="0"/>
    <n v="46"/>
  </r>
  <r>
    <s v="Id3"/>
    <s v=" Mr"/>
    <x v="2"/>
    <x v="2"/>
    <s v="Yes"/>
    <s v="No"/>
    <x v="0"/>
    <n v="2"/>
    <x v="0"/>
    <x v="0"/>
    <x v="0"/>
    <s v="11-Sep-1970"/>
    <x v="2"/>
    <x v="0"/>
    <s v="tier - 1"/>
    <x v="1"/>
    <n v="52"/>
  </r>
  <r>
    <s v="Id4"/>
    <s v=" Ms"/>
    <x v="3"/>
    <x v="3"/>
    <s v="No"/>
    <s v="No"/>
    <x v="0"/>
    <n v="0"/>
    <x v="0"/>
    <x v="0"/>
    <x v="1"/>
    <s v="6-Jun-1991"/>
    <x v="3"/>
    <x v="0"/>
    <s v="tier - 3"/>
    <x v="2"/>
    <n v="32"/>
  </r>
  <r>
    <s v="Id5"/>
    <s v=" Ms"/>
    <x v="4"/>
    <x v="4"/>
    <s v="No"/>
    <s v="No"/>
    <x v="0"/>
    <n v="0"/>
    <x v="0"/>
    <x v="0"/>
    <x v="2"/>
    <s v="19-Jun-1989"/>
    <x v="4"/>
    <x v="0"/>
    <s v="tier - 2"/>
    <x v="1"/>
    <n v="33"/>
  </r>
  <r>
    <s v="Id6"/>
    <s v=" Mr"/>
    <x v="5"/>
    <x v="5"/>
    <s v="No"/>
    <s v="No"/>
    <x v="0"/>
    <n v="0"/>
    <x v="0"/>
    <x v="0"/>
    <x v="0"/>
    <s v="4-Aug-1962"/>
    <x v="5"/>
    <x v="0"/>
    <s v="tier - 3"/>
    <x v="3"/>
    <n v="60"/>
  </r>
  <r>
    <s v="Id7"/>
    <s v=" Mr"/>
    <x v="6"/>
    <x v="6"/>
    <s v="No"/>
    <s v="No"/>
    <x v="0"/>
    <n v="0"/>
    <x v="0"/>
    <x v="0"/>
    <x v="1"/>
    <s v="27-Oct-1994"/>
    <x v="6"/>
    <x v="0"/>
    <s v="tier - 3"/>
    <x v="3"/>
    <n v="28"/>
  </r>
  <r>
    <s v="Id8"/>
    <s v=" Mr"/>
    <x v="7"/>
    <x v="7"/>
    <s v="No"/>
    <s v="No"/>
    <x v="0"/>
    <n v="3"/>
    <x v="0"/>
    <x v="0"/>
    <x v="0"/>
    <s v="27-Jun-1958"/>
    <x v="7"/>
    <x v="1"/>
    <s v="tier - 2"/>
    <x v="0"/>
    <n v="64"/>
  </r>
  <r>
    <s v="Id9"/>
    <s v=" Mr"/>
    <x v="8"/>
    <x v="8"/>
    <s v="Yes"/>
    <s v="No"/>
    <x v="1"/>
    <n v="1"/>
    <x v="0"/>
    <x v="0"/>
    <x v="0"/>
    <s v="4-Sep-1963"/>
    <x v="8"/>
    <x v="0"/>
    <s v="tier - 2"/>
    <x v="0"/>
    <n v="59"/>
  </r>
  <r>
    <s v="Id10"/>
    <s v=" Ms"/>
    <x v="9"/>
    <x v="9"/>
    <s v="No"/>
    <s v="No"/>
    <x v="0"/>
    <n v="0"/>
    <x v="0"/>
    <x v="0"/>
    <x v="0"/>
    <s v="29-Dec-1978"/>
    <x v="9"/>
    <x v="0"/>
    <s v="tier - 2"/>
    <x v="0"/>
    <n v="44"/>
  </r>
  <r>
    <s v="Id11"/>
    <s v=" Ms"/>
    <x v="10"/>
    <x v="10"/>
    <s v="Yes"/>
    <s v="No"/>
    <x v="0"/>
    <n v="2"/>
    <x v="0"/>
    <x v="0"/>
    <x v="1"/>
    <s v="22-Jul-1959"/>
    <x v="10"/>
    <x v="1"/>
    <s v="tier - 1"/>
    <x v="3"/>
    <n v="63"/>
  </r>
  <r>
    <s v="Id12"/>
    <s v=" Mr"/>
    <x v="11"/>
    <x v="11"/>
    <s v="No"/>
    <s v="No"/>
    <x v="0"/>
    <n v="0"/>
    <x v="0"/>
    <x v="0"/>
    <x v="0"/>
    <s v="27-Oct-1965"/>
    <x v="11"/>
    <x v="0"/>
    <s v="tier - 2"/>
    <x v="0"/>
    <n v="57"/>
  </r>
  <r>
    <s v="Id13"/>
    <s v=" Mr"/>
    <x v="12"/>
    <x v="12"/>
    <s v="No"/>
    <s v="No"/>
    <x v="0"/>
    <n v="0"/>
    <x v="0"/>
    <x v="0"/>
    <x v="0"/>
    <s v="11-Oct-1962"/>
    <x v="12"/>
    <x v="0"/>
    <s v="tier - 2"/>
    <x v="0"/>
    <n v="60"/>
  </r>
  <r>
    <s v="Id14"/>
    <s v=" Mr"/>
    <x v="13"/>
    <x v="13"/>
    <s v="No"/>
    <s v="No"/>
    <x v="0"/>
    <n v="0"/>
    <x v="0"/>
    <x v="0"/>
    <x v="0"/>
    <s v="1-Dec-1968"/>
    <x v="13"/>
    <x v="0"/>
    <s v="tier - 3"/>
    <x v="4"/>
    <n v="54"/>
  </r>
  <r>
    <s v="Id15"/>
    <s v=" Ms"/>
    <x v="14"/>
    <x v="14"/>
    <s v="Yes"/>
    <s v="No"/>
    <x v="0"/>
    <n v="2"/>
    <x v="0"/>
    <x v="0"/>
    <x v="0"/>
    <s v="21-Dec-1961"/>
    <x v="14"/>
    <x v="0"/>
    <s v="tier - 3"/>
    <x v="2"/>
    <n v="61"/>
  </r>
  <r>
    <s v="Id16"/>
    <s v=" Mr"/>
    <x v="15"/>
    <x v="15"/>
    <s v="No"/>
    <s v="No"/>
    <x v="0"/>
    <n v="0"/>
    <x v="0"/>
    <x v="0"/>
    <x v="0"/>
    <s v="27-Aug-1962"/>
    <x v="15"/>
    <x v="0"/>
    <s v="tier - 3"/>
    <x v="3"/>
    <n v="60"/>
  </r>
  <r>
    <s v="Id17"/>
    <s v=" Ms"/>
    <x v="16"/>
    <x v="16"/>
    <s v="No"/>
    <s v="No"/>
    <x v="0"/>
    <n v="3"/>
    <x v="0"/>
    <x v="0"/>
    <x v="0"/>
    <s v="16-Nov-1958"/>
    <x v="16"/>
    <x v="1"/>
    <s v="tier - 3"/>
    <x v="3"/>
    <n v="64"/>
  </r>
  <r>
    <s v="Id18"/>
    <s v=" Ms"/>
    <x v="17"/>
    <x v="17"/>
    <s v="Yes"/>
    <s v="No"/>
    <x v="1"/>
    <n v="1"/>
    <x v="0"/>
    <x v="0"/>
    <x v="0"/>
    <s v="5-Aug-1963"/>
    <x v="17"/>
    <x v="0"/>
    <s v="tier - 3"/>
    <x v="2"/>
    <n v="59"/>
  </r>
  <r>
    <s v="Id19"/>
    <s v=" Mr"/>
    <x v="18"/>
    <x v="18"/>
    <s v="Yes"/>
    <s v="No"/>
    <x v="0"/>
    <n v="1"/>
    <x v="0"/>
    <x v="0"/>
    <x v="2"/>
    <s v="7-Nov-1964"/>
    <x v="18"/>
    <x v="0"/>
    <s v="tier - 3"/>
    <x v="1"/>
    <n v="58"/>
  </r>
  <r>
    <s v="Id20"/>
    <s v=" Mr"/>
    <x v="19"/>
    <x v="19"/>
    <s v="No"/>
    <s v="No"/>
    <x v="0"/>
    <n v="0"/>
    <x v="0"/>
    <x v="0"/>
    <x v="0"/>
    <s v="27-Sep-1971"/>
    <x v="19"/>
    <x v="0"/>
    <s v="tier - 2"/>
    <x v="0"/>
    <n v="51"/>
  </r>
  <r>
    <s v="Id21"/>
    <s v=" Mr"/>
    <x v="20"/>
    <x v="20"/>
    <s v="Yes"/>
    <s v="No"/>
    <x v="0"/>
    <n v="2"/>
    <x v="0"/>
    <x v="0"/>
    <x v="0"/>
    <s v="13-Jun-1961"/>
    <x v="20"/>
    <x v="0"/>
    <s v="tier - 3"/>
    <x v="3"/>
    <n v="61"/>
  </r>
  <r>
    <s v="Id22"/>
    <s v=" Ms"/>
    <x v="21"/>
    <x v="21"/>
    <s v="Yes"/>
    <s v="No"/>
    <x v="0"/>
    <n v="2"/>
    <x v="0"/>
    <x v="0"/>
    <x v="1"/>
    <s v="4-Oct-1959"/>
    <x v="21"/>
    <x v="1"/>
    <s v="tier - 1"/>
    <x v="3"/>
    <n v="63"/>
  </r>
  <r>
    <s v="Id23"/>
    <s v=" Ms"/>
    <x v="22"/>
    <x v="22"/>
    <s v="No"/>
    <s v="No"/>
    <x v="0"/>
    <n v="3"/>
    <x v="0"/>
    <x v="0"/>
    <x v="0"/>
    <s v="3-Sep-1958"/>
    <x v="22"/>
    <x v="1"/>
    <s v="tier - 1"/>
    <x v="3"/>
    <n v="64"/>
  </r>
  <r>
    <s v="Id24"/>
    <s v=" Mr"/>
    <x v="23"/>
    <x v="23"/>
    <s v="Yes"/>
    <s v="No"/>
    <x v="0"/>
    <n v="2"/>
    <x v="0"/>
    <x v="0"/>
    <x v="0"/>
    <s v="28-Dec-1970"/>
    <x v="23"/>
    <x v="0"/>
    <s v="tier - 2"/>
    <x v="0"/>
    <n v="52"/>
  </r>
  <r>
    <s v="Id25"/>
    <s v=" Mr"/>
    <x v="24"/>
    <x v="24"/>
    <s v="Yes"/>
    <s v="No"/>
    <x v="0"/>
    <n v="2"/>
    <x v="0"/>
    <x v="0"/>
    <x v="2"/>
    <s v="14-Jul-1959"/>
    <x v="24"/>
    <x v="1"/>
    <s v="tier - 1"/>
    <x v="0"/>
    <n v="63"/>
  </r>
  <r>
    <s v="Id26"/>
    <s v=" Mr"/>
    <x v="25"/>
    <x v="25"/>
    <s v="No"/>
    <s v="No"/>
    <x v="0"/>
    <n v="3"/>
    <x v="0"/>
    <x v="0"/>
    <x v="0"/>
    <s v="15-Sep-1958"/>
    <x v="25"/>
    <x v="1"/>
    <s v="tier - 3"/>
    <x v="0"/>
    <n v="64"/>
  </r>
  <r>
    <s v="Id27"/>
    <s v=" Mr"/>
    <x v="26"/>
    <x v="26"/>
    <s v="No"/>
    <s v="No"/>
    <x v="0"/>
    <n v="0"/>
    <x v="0"/>
    <x v="0"/>
    <x v="0"/>
    <s v="17-Nov-1960"/>
    <x v="26"/>
    <x v="0"/>
    <s v="tier - 1"/>
    <x v="1"/>
    <n v="62"/>
  </r>
  <r>
    <s v="Id28"/>
    <s v=" Ms"/>
    <x v="27"/>
    <x v="27"/>
    <s v="Yes"/>
    <s v="No"/>
    <x v="1"/>
    <n v="1"/>
    <x v="0"/>
    <x v="0"/>
    <x v="2"/>
    <s v="23-Jun-1969"/>
    <x v="27"/>
    <x v="0"/>
    <s v="tier - 3"/>
    <x v="1"/>
    <n v="53"/>
  </r>
  <r>
    <s v="Id29"/>
    <s v=" Mr"/>
    <x v="28"/>
    <x v="28"/>
    <s v="Yes"/>
    <s v="No"/>
    <x v="0"/>
    <n v="2"/>
    <x v="0"/>
    <x v="0"/>
    <x v="0"/>
    <s v="8-Aug-1961"/>
    <x v="28"/>
    <x v="0"/>
    <s v="tier - 1"/>
    <x v="0"/>
    <n v="61"/>
  </r>
  <r>
    <s v="Id30"/>
    <s v=" Ms"/>
    <x v="29"/>
    <x v="29"/>
    <s v="No"/>
    <s v="No"/>
    <x v="0"/>
    <n v="0"/>
    <x v="0"/>
    <x v="0"/>
    <x v="0"/>
    <s v="6-Dec-1971"/>
    <x v="29"/>
    <x v="0"/>
    <s v="tier - 3"/>
    <x v="2"/>
    <n v="51"/>
  </r>
  <r>
    <s v="Id31"/>
    <s v=" Ms"/>
    <x v="30"/>
    <x v="30"/>
    <s v="No"/>
    <s v="No"/>
    <x v="0"/>
    <n v="0"/>
    <x v="0"/>
    <x v="0"/>
    <x v="0"/>
    <s v="17-Aug-1978"/>
    <x v="30"/>
    <x v="0"/>
    <s v="tier - 1"/>
    <x v="0"/>
    <n v="44"/>
  </r>
  <r>
    <s v="Id32"/>
    <s v=" Mr"/>
    <x v="31"/>
    <x v="31"/>
    <s v="Yes"/>
    <s v="No"/>
    <x v="0"/>
    <n v="0"/>
    <x v="0"/>
    <x v="0"/>
    <x v="2"/>
    <s v="2-Dec-1976"/>
    <x v="31"/>
    <x v="0"/>
    <s v="tier - 3"/>
    <x v="0"/>
    <n v="46"/>
  </r>
  <r>
    <s v="Id33"/>
    <s v=" Mr"/>
    <x v="32"/>
    <x v="32"/>
    <s v="No"/>
    <s v="No"/>
    <x v="0"/>
    <n v="0"/>
    <x v="0"/>
    <x v="0"/>
    <x v="0"/>
    <s v="4-Dec-1962"/>
    <x v="32"/>
    <x v="0"/>
    <s v="tier - 1"/>
    <x v="1"/>
    <n v="60"/>
  </r>
  <r>
    <s v="Id34"/>
    <s v=" Ms"/>
    <x v="33"/>
    <x v="33"/>
    <s v="Yes"/>
    <s v="No"/>
    <x v="0"/>
    <n v="0"/>
    <x v="0"/>
    <x v="0"/>
    <x v="1"/>
    <s v="30-Sep-1985"/>
    <x v="33"/>
    <x v="1"/>
    <s v="tier - 3"/>
    <x v="3"/>
    <n v="37"/>
  </r>
  <r>
    <s v="Id35"/>
    <s v=" Ms"/>
    <x v="34"/>
    <x v="34"/>
    <s v="No"/>
    <s v="No"/>
    <x v="1"/>
    <n v="1"/>
    <x v="0"/>
    <x v="0"/>
    <x v="1"/>
    <s v="12-Aug-1979"/>
    <x v="34"/>
    <x v="1"/>
    <s v="tier - 1"/>
    <x v="0"/>
    <n v="43"/>
  </r>
  <r>
    <s v="Id36"/>
    <s v=" Mr"/>
    <x v="35"/>
    <x v="35"/>
    <s v="No"/>
    <s v="No"/>
    <x v="0"/>
    <n v="0"/>
    <x v="0"/>
    <x v="0"/>
    <x v="0"/>
    <s v="21-Dec-1960"/>
    <x v="35"/>
    <x v="1"/>
    <s v="tier - 2"/>
    <x v="4"/>
    <n v="62"/>
  </r>
  <r>
    <s v="Id37"/>
    <s v=" Mr"/>
    <x v="13"/>
    <x v="36"/>
    <s v="No"/>
    <s v="No"/>
    <x v="0"/>
    <n v="0"/>
    <x v="0"/>
    <x v="0"/>
    <x v="0"/>
    <s v="9-Aug-1974"/>
    <x v="36"/>
    <x v="1"/>
    <s v="tier - 2"/>
    <x v="1"/>
    <n v="48"/>
  </r>
  <r>
    <s v="Id38"/>
    <s v=" Ms"/>
    <x v="36"/>
    <x v="37"/>
    <s v="No"/>
    <s v="No"/>
    <x v="0"/>
    <n v="0"/>
    <x v="0"/>
    <x v="0"/>
    <x v="0"/>
    <s v="17-Dec-1962"/>
    <x v="37"/>
    <x v="1"/>
    <s v="tier - 2"/>
    <x v="0"/>
    <n v="60"/>
  </r>
  <r>
    <s v="Id39"/>
    <s v=" Ms"/>
    <x v="37"/>
    <x v="38"/>
    <s v="No"/>
    <s v="No"/>
    <x v="0"/>
    <n v="0"/>
    <x v="0"/>
    <x v="0"/>
    <x v="0"/>
    <s v="13-Aug-1971"/>
    <x v="38"/>
    <x v="1"/>
    <s v="tier - 3"/>
    <x v="2"/>
    <n v="51"/>
  </r>
  <r>
    <s v="Id40"/>
    <s v=" Mr"/>
    <x v="38"/>
    <x v="39"/>
    <s v="No"/>
    <s v="No"/>
    <x v="1"/>
    <n v="1"/>
    <x v="0"/>
    <x v="0"/>
    <x v="2"/>
    <s v="11-Oct-1993"/>
    <x v="39"/>
    <x v="1"/>
    <s v="tier - 2"/>
    <x v="3"/>
    <n v="29"/>
  </r>
  <r>
    <s v="Id41"/>
    <s v=" Mr"/>
    <x v="39"/>
    <x v="40"/>
    <s v="No"/>
    <s v="yes"/>
    <x v="0"/>
    <n v="1"/>
    <x v="0"/>
    <x v="0"/>
    <x v="2"/>
    <s v="2-Aug-2000"/>
    <x v="40"/>
    <x v="1"/>
    <s v="tier - 3"/>
    <x v="0"/>
    <n v="22"/>
  </r>
  <r>
    <s v="Id42"/>
    <s v=" Ms"/>
    <x v="40"/>
    <x v="41"/>
    <s v="Yes"/>
    <s v="No"/>
    <x v="0"/>
    <n v="0"/>
    <x v="0"/>
    <x v="0"/>
    <x v="0"/>
    <s v="14-Sep-1967"/>
    <x v="41"/>
    <x v="1"/>
    <s v="tier - 3"/>
    <x v="0"/>
    <n v="55"/>
  </r>
  <r>
    <s v="Id43"/>
    <s v=" Ms"/>
    <x v="9"/>
    <x v="42"/>
    <s v="No"/>
    <s v="No"/>
    <x v="0"/>
    <n v="0"/>
    <x v="0"/>
    <x v="0"/>
    <x v="0"/>
    <s v="29-Oct-1971"/>
    <x v="42"/>
    <x v="1"/>
    <s v="tier - 2"/>
    <x v="0"/>
    <n v="51"/>
  </r>
  <r>
    <s v="Id44"/>
    <s v=" Mr"/>
    <x v="41"/>
    <x v="43"/>
    <s v="No"/>
    <s v="No"/>
    <x v="0"/>
    <n v="0"/>
    <x v="0"/>
    <x v="0"/>
    <x v="0"/>
    <s v="24-Nov-1968"/>
    <x v="43"/>
    <x v="1"/>
    <s v="tier - 1"/>
    <x v="0"/>
    <n v="54"/>
  </r>
  <r>
    <s v="Id45"/>
    <s v=" Mr"/>
    <x v="42"/>
    <x v="44"/>
    <s v="Yes"/>
    <s v="No"/>
    <x v="0"/>
    <n v="1"/>
    <x v="0"/>
    <x v="0"/>
    <x v="0"/>
    <s v="1-Jun-1975"/>
    <x v="44"/>
    <x v="1"/>
    <s v="tier - 2"/>
    <x v="0"/>
    <n v="48"/>
  </r>
  <r>
    <s v="Id46"/>
    <s v=" Ms"/>
    <x v="43"/>
    <x v="45"/>
    <s v="Yes"/>
    <s v="No"/>
    <x v="0"/>
    <n v="1"/>
    <x v="0"/>
    <x v="0"/>
    <x v="2"/>
    <s v="16-Jul-1988"/>
    <x v="45"/>
    <x v="1"/>
    <s v="tier - 1"/>
    <x v="1"/>
    <n v="34"/>
  </r>
  <r>
    <s v="Id47"/>
    <s v=" Mr"/>
    <x v="44"/>
    <x v="46"/>
    <s v="Yes"/>
    <s v="No"/>
    <x v="0"/>
    <n v="2"/>
    <x v="0"/>
    <x v="0"/>
    <x v="2"/>
    <s v="5-Oct-1966"/>
    <x v="46"/>
    <x v="1"/>
    <s v="tier - 2"/>
    <x v="1"/>
    <n v="56"/>
  </r>
  <r>
    <s v="Id48"/>
    <s v=" Ms"/>
    <x v="45"/>
    <x v="47"/>
    <s v="No"/>
    <s v="No"/>
    <x v="0"/>
    <n v="0"/>
    <x v="0"/>
    <x v="0"/>
    <x v="2"/>
    <s v="10-Nov-1980"/>
    <x v="47"/>
    <x v="1"/>
    <s v="tier - 1"/>
    <x v="0"/>
    <n v="42"/>
  </r>
  <r>
    <s v="Id49"/>
    <s v=" Mr"/>
    <x v="46"/>
    <x v="48"/>
    <s v="Yes"/>
    <s v="No"/>
    <x v="0"/>
    <n v="2"/>
    <x v="0"/>
    <x v="0"/>
    <x v="2"/>
    <s v="2-Jul-1966"/>
    <x v="48"/>
    <x v="1"/>
    <s v="tier - 3"/>
    <x v="1"/>
    <n v="56"/>
  </r>
  <r>
    <s v="Id50"/>
    <s v=" Mr"/>
    <x v="47"/>
    <x v="49"/>
    <s v="Yes"/>
    <s v="No"/>
    <x v="0"/>
    <n v="2"/>
    <x v="0"/>
    <x v="0"/>
    <x v="2"/>
    <s v="25-Oct-1966"/>
    <x v="49"/>
    <x v="1"/>
    <s v="tier - 2"/>
    <x v="0"/>
    <n v="56"/>
  </r>
  <r>
    <s v="Id51"/>
    <s v=" Mr"/>
    <x v="48"/>
    <x v="50"/>
    <s v="Yes"/>
    <s v="No"/>
    <x v="0"/>
    <n v="1"/>
    <x v="0"/>
    <x v="0"/>
    <x v="0"/>
    <s v="29-Dec-1986"/>
    <x v="50"/>
    <x v="1"/>
    <s v="tier - 1"/>
    <x v="5"/>
    <n v="36"/>
  </r>
  <r>
    <s v="Id52"/>
    <s v=" Ms"/>
    <x v="49"/>
    <x v="51"/>
    <s v="No"/>
    <s v="No"/>
    <x v="0"/>
    <n v="0"/>
    <x v="0"/>
    <x v="0"/>
    <x v="0"/>
    <s v="22-Aug-1965"/>
    <x v="51"/>
    <x v="1"/>
    <s v="tier - 2"/>
    <x v="1"/>
    <n v="57"/>
  </r>
  <r>
    <s v="Id53"/>
    <s v=" Mr"/>
    <x v="50"/>
    <x v="52"/>
    <s v="Yes"/>
    <s v="No"/>
    <x v="1"/>
    <n v="1"/>
    <x v="0"/>
    <x v="0"/>
    <x v="2"/>
    <s v="3-Dec-1969"/>
    <x v="52"/>
    <x v="1"/>
    <s v="tier - 2"/>
    <x v="4"/>
    <n v="53"/>
  </r>
  <r>
    <s v="Id54"/>
    <s v=" Mr"/>
    <x v="51"/>
    <x v="53"/>
    <s v="No"/>
    <s v="No"/>
    <x v="0"/>
    <n v="0"/>
    <x v="0"/>
    <x v="0"/>
    <x v="0"/>
    <s v="29-Nov-1965"/>
    <x v="53"/>
    <x v="1"/>
    <s v="tier - 2"/>
    <x v="3"/>
    <n v="57"/>
  </r>
  <r>
    <s v="Id55"/>
    <s v=" Ms"/>
    <x v="52"/>
    <x v="54"/>
    <s v="No"/>
    <s v="No"/>
    <x v="0"/>
    <n v="0"/>
    <x v="0"/>
    <x v="0"/>
    <x v="0"/>
    <s v="4-Nov-1978"/>
    <x v="54"/>
    <x v="0"/>
    <s v="tier - 2"/>
    <x v="1"/>
    <n v="44"/>
  </r>
  <r>
    <s v="Id56"/>
    <s v=" Ms"/>
    <x v="53"/>
    <x v="55"/>
    <s v="Yes"/>
    <s v="No"/>
    <x v="0"/>
    <n v="1"/>
    <x v="0"/>
    <x v="0"/>
    <x v="0"/>
    <s v="23-Oct-1975"/>
    <x v="55"/>
    <x v="0"/>
    <s v="tier - 3"/>
    <x v="0"/>
    <n v="47"/>
  </r>
  <r>
    <s v="Id57"/>
    <s v=" Mr"/>
    <x v="54"/>
    <x v="56"/>
    <s v="No"/>
    <s v="No"/>
    <x v="0"/>
    <n v="2"/>
    <x v="0"/>
    <x v="0"/>
    <x v="1"/>
    <s v="10-Sep-1972"/>
    <x v="56"/>
    <x v="0"/>
    <s v="tier - 1"/>
    <x v="3"/>
    <n v="50"/>
  </r>
  <r>
    <s v="Id58"/>
    <s v=" Ms"/>
    <x v="55"/>
    <x v="57"/>
    <s v="No"/>
    <s v="No"/>
    <x v="0"/>
    <n v="0"/>
    <x v="0"/>
    <x v="0"/>
    <x v="0"/>
    <s v="29-Oct-1965"/>
    <x v="57"/>
    <x v="0"/>
    <s v="tier - 2"/>
    <x v="3"/>
    <n v="57"/>
  </r>
  <r>
    <s v="Id59"/>
    <s v=" Mr"/>
    <x v="56"/>
    <x v="58"/>
    <s v="No"/>
    <s v="No"/>
    <x v="0"/>
    <n v="0"/>
    <x v="0"/>
    <x v="0"/>
    <x v="1"/>
    <s v="21-Oct-1977"/>
    <x v="58"/>
    <x v="0"/>
    <s v="tier - 2"/>
    <x v="1"/>
    <n v="45"/>
  </r>
  <r>
    <s v="Id60"/>
    <s v=" Ms"/>
    <x v="57"/>
    <x v="59"/>
    <s v="No"/>
    <s v="No"/>
    <x v="0"/>
    <n v="0"/>
    <x v="0"/>
    <x v="0"/>
    <x v="0"/>
    <s v="3-Nov-1971"/>
    <x v="59"/>
    <x v="0"/>
    <s v="tier - 3"/>
    <x v="3"/>
    <n v="51"/>
  </r>
  <r>
    <s v="Id61"/>
    <s v=" Mr"/>
    <x v="9"/>
    <x v="60"/>
    <s v="No"/>
    <s v="No"/>
    <x v="1"/>
    <n v="1"/>
    <x v="0"/>
    <x v="0"/>
    <x v="1"/>
    <s v="27-Dec-1979"/>
    <x v="60"/>
    <x v="0"/>
    <s v="tier - 3"/>
    <x v="0"/>
    <n v="43"/>
  </r>
  <r>
    <s v="Id62"/>
    <s v=" Ms"/>
    <x v="58"/>
    <x v="61"/>
    <s v="Yes"/>
    <s v="No"/>
    <x v="0"/>
    <n v="0"/>
    <x v="0"/>
    <x v="0"/>
    <x v="0"/>
    <s v="27-Jun-1967"/>
    <x v="61"/>
    <x v="0"/>
    <s v="tier - 3"/>
    <x v="3"/>
    <n v="55"/>
  </r>
  <r>
    <s v="Id63"/>
    <s v=" Ms"/>
    <x v="59"/>
    <x v="62"/>
    <s v="No"/>
    <s v="No"/>
    <x v="0"/>
    <n v="0"/>
    <x v="0"/>
    <x v="0"/>
    <x v="0"/>
    <s v="3-Aug-1968"/>
    <x v="62"/>
    <x v="0"/>
    <s v="tier - 2"/>
    <x v="3"/>
    <n v="54"/>
  </r>
  <r>
    <s v="Id64"/>
    <s v=" Mr"/>
    <x v="60"/>
    <x v="13"/>
    <s v="Yes"/>
    <s v="No"/>
    <x v="0"/>
    <n v="0"/>
    <x v="0"/>
    <x v="0"/>
    <x v="0"/>
    <s v="28-Jun-1967"/>
    <x v="63"/>
    <x v="0"/>
    <s v="tier - 2"/>
    <x v="4"/>
    <n v="55"/>
  </r>
  <r>
    <s v="Id65"/>
    <s v=" Mr"/>
    <x v="61"/>
    <x v="63"/>
    <s v="Yes"/>
    <s v="No"/>
    <x v="0"/>
    <n v="1"/>
    <x v="0"/>
    <x v="0"/>
    <x v="0"/>
    <s v="15-Aug-1975"/>
    <x v="64"/>
    <x v="0"/>
    <s v="tier - 3"/>
    <x v="0"/>
    <n v="47"/>
  </r>
  <r>
    <s v="Id66"/>
    <s v=" Ms"/>
    <x v="62"/>
    <x v="64"/>
    <s v="No"/>
    <s v="No"/>
    <x v="0"/>
    <n v="2"/>
    <x v="0"/>
    <x v="0"/>
    <x v="0"/>
    <s v="18-Sep-1973"/>
    <x v="65"/>
    <x v="0"/>
    <s v="tier - 1"/>
    <x v="3"/>
    <n v="49"/>
  </r>
  <r>
    <s v="Id67"/>
    <s v=" Mr"/>
    <x v="63"/>
    <x v="65"/>
    <s v="No"/>
    <s v="No"/>
    <x v="1"/>
    <n v="1"/>
    <x v="0"/>
    <x v="0"/>
    <x v="1"/>
    <s v="3-Jul-1979"/>
    <x v="66"/>
    <x v="0"/>
    <s v="tier - 1"/>
    <x v="0"/>
    <n v="43"/>
  </r>
  <r>
    <s v="Id68"/>
    <s v=" Mr"/>
    <x v="64"/>
    <x v="66"/>
    <s v="Yes"/>
    <s v="No"/>
    <x v="1"/>
    <n v="1"/>
    <x v="0"/>
    <x v="0"/>
    <x v="2"/>
    <s v="9-Dec-1997"/>
    <x v="67"/>
    <x v="0"/>
    <s v="tier - 3"/>
    <x v="0"/>
    <n v="25"/>
  </r>
  <r>
    <s v="Id69"/>
    <s v=" Ms"/>
    <x v="4"/>
    <x v="67"/>
    <s v="Yes"/>
    <s v="No"/>
    <x v="0"/>
    <n v="0"/>
    <x v="0"/>
    <x v="0"/>
    <x v="2"/>
    <s v="28-Nov-1976"/>
    <x v="68"/>
    <x v="0"/>
    <s v="tier - 1"/>
    <x v="2"/>
    <n v="46"/>
  </r>
  <r>
    <s v="Id70"/>
    <s v=" Mr"/>
    <x v="65"/>
    <x v="68"/>
    <s v="No"/>
    <s v="No"/>
    <x v="0"/>
    <n v="0"/>
    <x v="0"/>
    <x v="0"/>
    <x v="0"/>
    <s v="19-Dec-1968"/>
    <x v="69"/>
    <x v="0"/>
    <s v="tier - 3"/>
    <x v="0"/>
    <n v="54"/>
  </r>
  <r>
    <s v="Id71"/>
    <s v=" Mr"/>
    <x v="66"/>
    <x v="69"/>
    <s v="No"/>
    <s v="No"/>
    <x v="0"/>
    <n v="1"/>
    <x v="0"/>
    <x v="0"/>
    <x v="2"/>
    <s v="10-Nov-1984"/>
    <x v="70"/>
    <x v="0"/>
    <s v="tier - 1"/>
    <x v="0"/>
    <n v="38"/>
  </r>
  <r>
    <s v="Id72"/>
    <s v=" Mr"/>
    <x v="67"/>
    <x v="70"/>
    <s v="No"/>
    <s v="No"/>
    <x v="0"/>
    <n v="2"/>
    <x v="0"/>
    <x v="0"/>
    <x v="2"/>
    <s v="8-Jun-1972"/>
    <x v="71"/>
    <x v="0"/>
    <s v="tier - 1"/>
    <x v="4"/>
    <n v="51"/>
  </r>
  <r>
    <s v="Id73"/>
    <s v=" Ms"/>
    <x v="68"/>
    <x v="21"/>
    <s v="Yes"/>
    <s v="No"/>
    <x v="0"/>
    <n v="2"/>
    <x v="0"/>
    <x v="0"/>
    <x v="1"/>
    <s v="21-Sep-1966"/>
    <x v="72"/>
    <x v="0"/>
    <s v="tier - 3"/>
    <x v="3"/>
    <n v="56"/>
  </r>
  <r>
    <s v="Id74"/>
    <s v=" Ms"/>
    <x v="69"/>
    <x v="71"/>
    <s v="No"/>
    <s v="No"/>
    <x v="0"/>
    <n v="0"/>
    <x v="0"/>
    <x v="0"/>
    <x v="0"/>
    <s v="22-Sep-1962"/>
    <x v="73"/>
    <x v="0"/>
    <s v="tier - 3"/>
    <x v="3"/>
    <n v="60"/>
  </r>
  <r>
    <s v="Id75"/>
    <s v=" Ms"/>
    <x v="70"/>
    <x v="72"/>
    <s v="Yes"/>
    <s v="No"/>
    <x v="0"/>
    <n v="1"/>
    <x v="0"/>
    <x v="0"/>
    <x v="0"/>
    <s v="29-Sep-1975"/>
    <x v="74"/>
    <x v="0"/>
    <s v="tier - 1"/>
    <x v="3"/>
    <n v="47"/>
  </r>
  <r>
    <s v="Id76"/>
    <s v=" Mr"/>
    <x v="71"/>
    <x v="73"/>
    <s v="Yes"/>
    <s v="No"/>
    <x v="0"/>
    <n v="1"/>
    <x v="0"/>
    <x v="0"/>
    <x v="0"/>
    <s v="14-Nov-1975"/>
    <x v="75"/>
    <x v="0"/>
    <s v="tier - 2"/>
    <x v="0"/>
    <n v="47"/>
  </r>
  <r>
    <s v="Id77"/>
    <s v=" Ms"/>
    <x v="72"/>
    <x v="74"/>
    <s v="Yes"/>
    <s v="No"/>
    <x v="0"/>
    <n v="0"/>
    <x v="0"/>
    <x v="0"/>
    <x v="1"/>
    <s v="29-Oct-1976"/>
    <x v="76"/>
    <x v="0"/>
    <s v="tier - 3"/>
    <x v="3"/>
    <n v="46"/>
  </r>
  <r>
    <s v="Id78"/>
    <s v=" Ms"/>
    <x v="73"/>
    <x v="75"/>
    <s v="No"/>
    <s v="No"/>
    <x v="0"/>
    <n v="0"/>
    <x v="0"/>
    <x v="0"/>
    <x v="0"/>
    <s v="24-Nov-1974"/>
    <x v="77"/>
    <x v="0"/>
    <s v="tier - 1"/>
    <x v="3"/>
    <n v="48"/>
  </r>
  <r>
    <s v="Id79"/>
    <s v=" Mr"/>
    <x v="74"/>
    <x v="76"/>
    <s v="Yes"/>
    <s v="No"/>
    <x v="0"/>
    <n v="0"/>
    <x v="0"/>
    <x v="0"/>
    <x v="0"/>
    <s v="22-Dec-1967"/>
    <x v="78"/>
    <x v="0"/>
    <s v="tier - 2"/>
    <x v="3"/>
    <n v="55"/>
  </r>
  <r>
    <s v="Id80"/>
    <s v=" Ms"/>
    <x v="75"/>
    <x v="77"/>
    <s v="No"/>
    <s v="No"/>
    <x v="0"/>
    <n v="0"/>
    <x v="0"/>
    <x v="0"/>
    <x v="0"/>
    <s v="16-Oct-1971"/>
    <x v="79"/>
    <x v="0"/>
    <s v="tier - 2"/>
    <x v="3"/>
    <n v="51"/>
  </r>
  <r>
    <s v="Id81"/>
    <s v=" Ms"/>
    <x v="76"/>
    <x v="78"/>
    <s v="Yes"/>
    <s v="No"/>
    <x v="0"/>
    <n v="1"/>
    <x v="0"/>
    <x v="0"/>
    <x v="2"/>
    <s v="7-Oct-1964"/>
    <x v="80"/>
    <x v="0"/>
    <s v="tier - 2"/>
    <x v="3"/>
    <n v="58"/>
  </r>
  <r>
    <s v="Id82"/>
    <s v=" Mr"/>
    <x v="77"/>
    <x v="45"/>
    <s v="No"/>
    <s v="No"/>
    <x v="0"/>
    <n v="0"/>
    <x v="0"/>
    <x v="0"/>
    <x v="2"/>
    <s v="27-Aug-1977"/>
    <x v="81"/>
    <x v="0"/>
    <s v="tier - 2"/>
    <x v="3"/>
    <n v="45"/>
  </r>
  <r>
    <s v="Id83"/>
    <s v=" Ms"/>
    <x v="78"/>
    <x v="79"/>
    <s v="Yes"/>
    <s v="No"/>
    <x v="0"/>
    <n v="1"/>
    <x v="0"/>
    <x v="0"/>
    <x v="2"/>
    <s v="6-Jun-1964"/>
    <x v="82"/>
    <x v="0"/>
    <s v="tier - 3"/>
    <x v="3"/>
    <n v="59"/>
  </r>
  <r>
    <s v="Id84"/>
    <s v=" Mr"/>
    <x v="79"/>
    <x v="80"/>
    <s v="Yes"/>
    <s v="No"/>
    <x v="1"/>
    <n v="1"/>
    <x v="0"/>
    <x v="0"/>
    <x v="2"/>
    <s v="8-Aug-1969"/>
    <x v="83"/>
    <x v="0"/>
    <s v="tier - 2"/>
    <x v="3"/>
    <n v="53"/>
  </r>
  <r>
    <s v="Id85"/>
    <s v=" Mr"/>
    <x v="80"/>
    <x v="81"/>
    <s v="No"/>
    <s v="No"/>
    <x v="0"/>
    <n v="2"/>
    <x v="0"/>
    <x v="0"/>
    <x v="2"/>
    <s v="6-Sep-1972"/>
    <x v="84"/>
    <x v="0"/>
    <s v="tier - 3"/>
    <x v="4"/>
    <n v="50"/>
  </r>
  <r>
    <s v="Id86"/>
    <s v=" Mr"/>
    <x v="81"/>
    <x v="82"/>
    <s v="No"/>
    <s v="No"/>
    <x v="0"/>
    <n v="2"/>
    <x v="0"/>
    <x v="0"/>
    <x v="2"/>
    <s v="12-Aug-1972"/>
    <x v="85"/>
    <x v="0"/>
    <s v="tier - 2"/>
    <x v="3"/>
    <n v="50"/>
  </r>
  <r>
    <s v="Id87"/>
    <s v=" Mr"/>
    <x v="37"/>
    <x v="83"/>
    <s v="No"/>
    <s v="No"/>
    <x v="1"/>
    <n v="1"/>
    <x v="0"/>
    <x v="0"/>
    <x v="2"/>
    <s v="11-Oct-1979"/>
    <x v="86"/>
    <x v="0"/>
    <s v="tier - 3"/>
    <x v="6"/>
    <n v="43"/>
  </r>
  <r>
    <s v="Id88"/>
    <s v=" Ms"/>
    <x v="82"/>
    <x v="84"/>
    <s v="No"/>
    <s v="No"/>
    <x v="0"/>
    <n v="0"/>
    <x v="0"/>
    <x v="0"/>
    <x v="0"/>
    <s v="5-Jun-1974"/>
    <x v="87"/>
    <x v="0"/>
    <s v="tier - 2"/>
    <x v="0"/>
    <n v="49"/>
  </r>
  <r>
    <s v="Id89"/>
    <s v=" Ms"/>
    <x v="83"/>
    <x v="85"/>
    <s v="Yes"/>
    <s v="No"/>
    <x v="1"/>
    <n v="1"/>
    <x v="0"/>
    <x v="0"/>
    <x v="1"/>
    <s v="8-Sep-1983"/>
    <x v="88"/>
    <x v="0"/>
    <s v="tier - 2"/>
    <x v="3"/>
    <n v="39"/>
  </r>
  <r>
    <s v="Id90"/>
    <s v=" Ms"/>
    <x v="84"/>
    <x v="86"/>
    <s v="No"/>
    <s v="No"/>
    <x v="1"/>
    <n v="1"/>
    <x v="0"/>
    <x v="0"/>
    <x v="2"/>
    <s v="16-Sep-1979"/>
    <x v="89"/>
    <x v="0"/>
    <s v="tier - 2"/>
    <x v="0"/>
    <n v="43"/>
  </r>
  <r>
    <s v="Id91"/>
    <s v=" Ms"/>
    <x v="85"/>
    <x v="87"/>
    <s v="No"/>
    <s v="No"/>
    <x v="0"/>
    <n v="1"/>
    <x v="0"/>
    <x v="0"/>
    <x v="1"/>
    <s v="4-Aug-1992"/>
    <x v="90"/>
    <x v="0"/>
    <s v="tier - 2"/>
    <x v="0"/>
    <n v="30"/>
  </r>
  <r>
    <s v="Id92"/>
    <s v=" Ms"/>
    <x v="86"/>
    <x v="88"/>
    <s v="No"/>
    <s v="No"/>
    <x v="0"/>
    <n v="0"/>
    <x v="0"/>
    <x v="0"/>
    <x v="2"/>
    <s v="2-Jul-1999"/>
    <x v="91"/>
    <x v="0"/>
    <s v="tier - 1"/>
    <x v="2"/>
    <n v="23"/>
  </r>
  <r>
    <s v="Id93"/>
    <s v=" Mr"/>
    <x v="87"/>
    <x v="89"/>
    <s v="No"/>
    <s v="No"/>
    <x v="0"/>
    <n v="2"/>
    <x v="0"/>
    <x v="0"/>
    <x v="2"/>
    <s v="10-Jun-1972"/>
    <x v="92"/>
    <x v="0"/>
    <s v="tier - 3"/>
    <x v="3"/>
    <n v="50"/>
  </r>
  <r>
    <s v="Id94"/>
    <s v=" Mr"/>
    <x v="88"/>
    <x v="90"/>
    <s v="Yes"/>
    <s v="No"/>
    <x v="0"/>
    <n v="0"/>
    <x v="0"/>
    <x v="0"/>
    <x v="2"/>
    <s v="26-Dec-1976"/>
    <x v="93"/>
    <x v="0"/>
    <s v="tier - 3"/>
    <x v="1"/>
    <n v="46"/>
  </r>
  <r>
    <s v="Id95"/>
    <s v=" Ms"/>
    <x v="89"/>
    <x v="8"/>
    <s v="Yes"/>
    <s v="No"/>
    <x v="0"/>
    <n v="2"/>
    <x v="0"/>
    <x v="0"/>
    <x v="0"/>
    <s v="25-Sep-1970"/>
    <x v="94"/>
    <x v="0"/>
    <s v="tier - 1"/>
    <x v="3"/>
    <n v="52"/>
  </r>
  <r>
    <s v="Id96"/>
    <s v=" Mr"/>
    <x v="90"/>
    <x v="91"/>
    <s v="Yes"/>
    <s v="No"/>
    <x v="0"/>
    <n v="1"/>
    <x v="0"/>
    <x v="0"/>
    <x v="0"/>
    <s v="10-Jul-1975"/>
    <x v="95"/>
    <x v="0"/>
    <s v="tier - 3"/>
    <x v="1"/>
    <n v="47"/>
  </r>
  <r>
    <s v="Id97"/>
    <s v=" Ms"/>
    <x v="66"/>
    <x v="92"/>
    <s v="Yes"/>
    <s v="No"/>
    <x v="0"/>
    <n v="0"/>
    <x v="0"/>
    <x v="0"/>
    <x v="2"/>
    <s v="3-Nov-1985"/>
    <x v="96"/>
    <x v="0"/>
    <s v="tier - 2"/>
    <x v="0"/>
    <n v="37"/>
  </r>
  <r>
    <s v="Id98"/>
    <s v=" Ms"/>
    <x v="91"/>
    <x v="93"/>
    <s v="Yes"/>
    <s v="No"/>
    <x v="0"/>
    <n v="2"/>
    <x v="0"/>
    <x v="0"/>
    <x v="2"/>
    <s v="12-Aug-1966"/>
    <x v="97"/>
    <x v="0"/>
    <s v="tier - 3"/>
    <x v="3"/>
    <n v="56"/>
  </r>
  <r>
    <s v="Id99"/>
    <s v=" Mr"/>
    <x v="92"/>
    <x v="94"/>
    <s v="No"/>
    <s v="No"/>
    <x v="0"/>
    <n v="0"/>
    <x v="0"/>
    <x v="0"/>
    <x v="0"/>
    <s v="4-Sep-1962"/>
    <x v="98"/>
    <x v="0"/>
    <s v="tier - 3"/>
    <x v="3"/>
    <n v="60"/>
  </r>
  <r>
    <s v="Id100"/>
    <s v=" Mr"/>
    <x v="93"/>
    <x v="95"/>
    <s v="No"/>
    <s v="No"/>
    <x v="0"/>
    <n v="0"/>
    <x v="0"/>
    <x v="0"/>
    <x v="2"/>
    <s v="27-Jun-1977"/>
    <x v="99"/>
    <x v="0"/>
    <s v="tier - 3"/>
    <x v="1"/>
    <n v="45"/>
  </r>
  <r>
    <s v="Id101"/>
    <s v=" Mr"/>
    <x v="94"/>
    <x v="96"/>
    <s v="Yes"/>
    <s v="No"/>
    <x v="0"/>
    <n v="0"/>
    <x v="0"/>
    <x v="0"/>
    <x v="0"/>
    <s v="4-Oct-1981"/>
    <x v="100"/>
    <x v="0"/>
    <s v="tier - 3"/>
    <x v="0"/>
    <n v="41"/>
  </r>
  <r>
    <s v="Id102"/>
    <s v=" Ms"/>
    <x v="95"/>
    <x v="97"/>
    <s v="Yes"/>
    <s v="No"/>
    <x v="0"/>
    <n v="0"/>
    <x v="0"/>
    <x v="0"/>
    <x v="0"/>
    <s v="28-Jul-1981"/>
    <x v="101"/>
    <x v="0"/>
    <s v="tier - 2"/>
    <x v="3"/>
    <n v="41"/>
  </r>
  <r>
    <s v="Id103"/>
    <s v=" Mr"/>
    <x v="96"/>
    <x v="98"/>
    <s v="No"/>
    <s v="No"/>
    <x v="1"/>
    <n v="1"/>
    <x v="0"/>
    <x v="0"/>
    <x v="2"/>
    <s v="18-Aug-1979"/>
    <x v="102"/>
    <x v="0"/>
    <s v="tier - 3"/>
    <x v="1"/>
    <n v="43"/>
  </r>
  <r>
    <s v="Id104"/>
    <s v=" Mr"/>
    <x v="97"/>
    <x v="46"/>
    <s v="Yes"/>
    <s v="No"/>
    <x v="0"/>
    <n v="0"/>
    <x v="0"/>
    <x v="0"/>
    <x v="2"/>
    <s v="21-Oct-1985"/>
    <x v="103"/>
    <x v="0"/>
    <s v="tier - 2"/>
    <x v="3"/>
    <n v="37"/>
  </r>
  <r>
    <s v="Id105"/>
    <s v=" Mr"/>
    <x v="98"/>
    <x v="99"/>
    <s v="Yes"/>
    <s v="No"/>
    <x v="1"/>
    <n v="1"/>
    <x v="0"/>
    <x v="0"/>
    <x v="1"/>
    <s v="14-Oct-1983"/>
    <x v="104"/>
    <x v="0"/>
    <s v="tier - 2"/>
    <x v="3"/>
    <n v="39"/>
  </r>
  <r>
    <s v="Id106"/>
    <s v=" Mr"/>
    <x v="99"/>
    <x v="100"/>
    <s v="Yes"/>
    <s v="No"/>
    <x v="0"/>
    <n v="2"/>
    <x v="0"/>
    <x v="0"/>
    <x v="1"/>
    <s v="12-Aug-1966"/>
    <x v="105"/>
    <x v="0"/>
    <s v="tier - 3"/>
    <x v="3"/>
    <n v="56"/>
  </r>
  <r>
    <s v="Id107"/>
    <s v=" Mr"/>
    <x v="100"/>
    <x v="101"/>
    <s v="No"/>
    <s v="No"/>
    <x v="0"/>
    <n v="0"/>
    <x v="0"/>
    <x v="0"/>
    <x v="0"/>
    <s v="20-Dec-1978"/>
    <x v="106"/>
    <x v="0"/>
    <s v="tier - 3"/>
    <x v="3"/>
    <n v="44"/>
  </r>
  <r>
    <s v="Id108"/>
    <s v=" Ms"/>
    <x v="101"/>
    <x v="102"/>
    <s v="No"/>
    <s v="No"/>
    <x v="0"/>
    <n v="0"/>
    <x v="0"/>
    <x v="0"/>
    <x v="2"/>
    <s v="25-Dec-1982"/>
    <x v="107"/>
    <x v="0"/>
    <s v="tier - 1"/>
    <x v="1"/>
    <n v="40"/>
  </r>
  <r>
    <s v="Id109"/>
    <s v=" Ms"/>
    <x v="50"/>
    <x v="103"/>
    <s v="No"/>
    <s v="No"/>
    <x v="0"/>
    <n v="1"/>
    <x v="0"/>
    <x v="0"/>
    <x v="2"/>
    <s v="8-Aug-1987"/>
    <x v="108"/>
    <x v="1"/>
    <s v="tier - 3"/>
    <x v="1"/>
    <n v="35"/>
  </r>
  <r>
    <s v="Id110"/>
    <s v=" Mr"/>
    <x v="102"/>
    <x v="104"/>
    <s v="Yes"/>
    <s v="No"/>
    <x v="0"/>
    <n v="1"/>
    <x v="0"/>
    <x v="0"/>
    <x v="0"/>
    <s v="2-Dec-1975"/>
    <x v="109"/>
    <x v="1"/>
    <s v="tier - 2"/>
    <x v="3"/>
    <n v="47"/>
  </r>
  <r>
    <s v="Id111"/>
    <s v=" Mr"/>
    <x v="103"/>
    <x v="105"/>
    <s v="Yes"/>
    <s v="No"/>
    <x v="0"/>
    <n v="0"/>
    <x v="0"/>
    <x v="0"/>
    <x v="1"/>
    <s v="22-Aug-1985"/>
    <x v="110"/>
    <x v="0"/>
    <s v="tier - 2"/>
    <x v="0"/>
    <n v="37"/>
  </r>
  <r>
    <s v="Id112"/>
    <s v=" Ms"/>
    <x v="104"/>
    <x v="106"/>
    <s v="Yes"/>
    <s v="No"/>
    <x v="1"/>
    <n v="1"/>
    <x v="0"/>
    <x v="0"/>
    <x v="1"/>
    <s v="1-Jun-1983"/>
    <x v="111"/>
    <x v="1"/>
    <s v="tier - 2"/>
    <x v="3"/>
    <n v="40"/>
  </r>
  <r>
    <s v="Id113"/>
    <s v=" Ms"/>
    <x v="105"/>
    <x v="18"/>
    <s v="Yes"/>
    <s v="No"/>
    <x v="0"/>
    <n v="0"/>
    <x v="0"/>
    <x v="0"/>
    <x v="2"/>
    <s v="17-Jul-1985"/>
    <x v="112"/>
    <x v="1"/>
    <s v="tier - 1"/>
    <x v="3"/>
    <n v="37"/>
  </r>
  <r>
    <s v="Id114"/>
    <s v=" Mr"/>
    <x v="106"/>
    <x v="107"/>
    <s v="No"/>
    <s v="No"/>
    <x v="0"/>
    <n v="1"/>
    <x v="0"/>
    <x v="0"/>
    <x v="2"/>
    <s v="24-Jul-1987"/>
    <x v="113"/>
    <x v="0"/>
    <s v="tier - 1"/>
    <x v="7"/>
    <n v="35"/>
  </r>
  <r>
    <s v="Id115"/>
    <s v=" Mr"/>
    <x v="107"/>
    <x v="108"/>
    <s v="No"/>
    <s v="No"/>
    <x v="0"/>
    <n v="2"/>
    <x v="0"/>
    <x v="0"/>
    <x v="0"/>
    <s v="17-Dec-1973"/>
    <x v="114"/>
    <x v="0"/>
    <s v="tier - 2"/>
    <x v="3"/>
    <n v="49"/>
  </r>
  <r>
    <s v="Id116"/>
    <s v=" Ms"/>
    <x v="88"/>
    <x v="109"/>
    <s v="No"/>
    <s v="No"/>
    <x v="0"/>
    <n v="0"/>
    <x v="0"/>
    <x v="0"/>
    <x v="1"/>
    <s v="12-Aug-1977"/>
    <x v="115"/>
    <x v="1"/>
    <s v="tier - 1"/>
    <x v="1"/>
    <n v="45"/>
  </r>
  <r>
    <s v="Id117"/>
    <s v=" Mr"/>
    <x v="108"/>
    <x v="60"/>
    <s v="No"/>
    <s v="No"/>
    <x v="1"/>
    <n v="1"/>
    <x v="0"/>
    <x v="0"/>
    <x v="1"/>
    <s v="16-Jul-2003"/>
    <x v="116"/>
    <x v="0"/>
    <s v="tier - 1"/>
    <x v="0"/>
    <n v="19"/>
  </r>
  <r>
    <s v="Id118"/>
    <s v=" Mr"/>
    <x v="109"/>
    <x v="110"/>
    <s v="No"/>
    <s v="No"/>
    <x v="0"/>
    <n v="0"/>
    <x v="0"/>
    <x v="0"/>
    <x v="0"/>
    <s v="29-Sep-1968"/>
    <x v="117"/>
    <x v="1"/>
    <s v="tier - 2"/>
    <x v="3"/>
    <n v="54"/>
  </r>
  <r>
    <s v="Id119"/>
    <s v=" Mr"/>
    <x v="110"/>
    <x v="111"/>
    <s v="No"/>
    <s v="No"/>
    <x v="0"/>
    <n v="0"/>
    <x v="0"/>
    <x v="0"/>
    <x v="2"/>
    <s v="17-Dec-1977"/>
    <x v="118"/>
    <x v="1"/>
    <s v="tier - 1"/>
    <x v="1"/>
    <n v="45"/>
  </r>
  <r>
    <s v="Id120"/>
    <s v=" Mr"/>
    <x v="11"/>
    <x v="112"/>
    <s v="Yes"/>
    <s v="No"/>
    <x v="0"/>
    <n v="1"/>
    <x v="0"/>
    <x v="0"/>
    <x v="2"/>
    <s v="7-Aug-1995"/>
    <x v="119"/>
    <x v="0"/>
    <s v="tier - 3"/>
    <x v="0"/>
    <n v="27"/>
  </r>
  <r>
    <s v="Id121"/>
    <s v=" Mr"/>
    <x v="111"/>
    <x v="113"/>
    <s v="Yes"/>
    <s v="No"/>
    <x v="0"/>
    <n v="0"/>
    <x v="0"/>
    <x v="0"/>
    <x v="0"/>
    <s v="5-Jul-1981"/>
    <x v="120"/>
    <x v="0"/>
    <s v="tier - 2"/>
    <x v="6"/>
    <n v="41"/>
  </r>
  <r>
    <s v="Id122"/>
    <s v=" Mr"/>
    <x v="32"/>
    <x v="114"/>
    <s v="No"/>
    <s v="No"/>
    <x v="0"/>
    <n v="0"/>
    <x v="0"/>
    <x v="0"/>
    <x v="0"/>
    <s v="12-Jul-1978"/>
    <x v="121"/>
    <x v="0"/>
    <s v="tier - 2"/>
    <x v="5"/>
    <n v="44"/>
  </r>
  <r>
    <s v="Id123"/>
    <s v=" Ms"/>
    <x v="112"/>
    <x v="115"/>
    <s v="Yes"/>
    <s v="No"/>
    <x v="0"/>
    <n v="2"/>
    <x v="0"/>
    <x v="0"/>
    <x v="2"/>
    <s v="24-Jun-1966"/>
    <x v="122"/>
    <x v="1"/>
    <s v="tier - 2"/>
    <x v="3"/>
    <n v="56"/>
  </r>
  <r>
    <s v="Id124"/>
    <s v=" Mr"/>
    <x v="113"/>
    <x v="116"/>
    <s v="No"/>
    <s v="No"/>
    <x v="0"/>
    <n v="0"/>
    <x v="0"/>
    <x v="0"/>
    <x v="0"/>
    <s v="5-Aug-1978"/>
    <x v="123"/>
    <x v="1"/>
    <s v="tier - 3"/>
    <x v="3"/>
    <n v="44"/>
  </r>
  <r>
    <s v="Id125"/>
    <s v=" Ms"/>
    <x v="114"/>
    <x v="117"/>
    <s v="No"/>
    <s v="No"/>
    <x v="0"/>
    <n v="0"/>
    <x v="0"/>
    <x v="0"/>
    <x v="2"/>
    <s v="16-Aug-1982"/>
    <x v="124"/>
    <x v="1"/>
    <s v="tier - 3"/>
    <x v="3"/>
    <n v="40"/>
  </r>
  <r>
    <s v="Id126"/>
    <s v=" Mr"/>
    <x v="115"/>
    <x v="109"/>
    <s v="No"/>
    <s v="No"/>
    <x v="0"/>
    <n v="1"/>
    <x v="0"/>
    <x v="0"/>
    <x v="1"/>
    <s v="30-Nov-1992"/>
    <x v="125"/>
    <x v="0"/>
    <s v="tier - 3"/>
    <x v="3"/>
    <n v="30"/>
  </r>
  <r>
    <s v="Id127"/>
    <s v=" Mr"/>
    <x v="116"/>
    <x v="118"/>
    <s v="No"/>
    <s v="No"/>
    <x v="0"/>
    <n v="0"/>
    <x v="0"/>
    <x v="0"/>
    <x v="0"/>
    <s v="7-Jul-1962"/>
    <x v="126"/>
    <x v="1"/>
    <s v="tier - 1"/>
    <x v="3"/>
    <n v="60"/>
  </r>
  <r>
    <s v="Id128"/>
    <s v=" Mr"/>
    <x v="101"/>
    <x v="18"/>
    <s v="No"/>
    <s v="No"/>
    <x v="0"/>
    <n v="0"/>
    <x v="0"/>
    <x v="0"/>
    <x v="2"/>
    <s v="4-Aug-1982"/>
    <x v="127"/>
    <x v="0"/>
    <s v="tier - 1"/>
    <x v="4"/>
    <n v="40"/>
  </r>
  <r>
    <s v="Id129"/>
    <s v=" Mr"/>
    <x v="54"/>
    <x v="119"/>
    <s v="Yes"/>
    <s v="No"/>
    <x v="0"/>
    <n v="0"/>
    <x v="0"/>
    <x v="0"/>
    <x v="1"/>
    <s v="20-Sep-1985"/>
    <x v="128"/>
    <x v="0"/>
    <s v="tier - 3"/>
    <x v="6"/>
    <n v="37"/>
  </r>
  <r>
    <s v="Id130"/>
    <s v=" Mr"/>
    <x v="117"/>
    <x v="8"/>
    <s v="No"/>
    <s v="No"/>
    <x v="0"/>
    <n v="0"/>
    <x v="0"/>
    <x v="0"/>
    <x v="0"/>
    <s v="12-Oct-1978"/>
    <x v="129"/>
    <x v="0"/>
    <s v="tier - 1"/>
    <x v="3"/>
    <n v="44"/>
  </r>
  <r>
    <s v="Id131"/>
    <s v=" Mr"/>
    <x v="118"/>
    <x v="1"/>
    <s v="No"/>
    <s v="No"/>
    <x v="0"/>
    <n v="0"/>
    <x v="0"/>
    <x v="0"/>
    <x v="1"/>
    <s v="24-Sep-1980"/>
    <x v="130"/>
    <x v="1"/>
    <s v="tier - 3"/>
    <x v="3"/>
    <n v="42"/>
  </r>
  <r>
    <s v="Id132"/>
    <s v=" Ms"/>
    <x v="119"/>
    <x v="24"/>
    <s v="Yes"/>
    <s v="No"/>
    <x v="0"/>
    <n v="0"/>
    <x v="0"/>
    <x v="0"/>
    <x v="2"/>
    <s v="15-Dec-1976"/>
    <x v="131"/>
    <x v="1"/>
    <s v="tier - 3"/>
    <x v="3"/>
    <n v="46"/>
  </r>
  <r>
    <s v="Id133"/>
    <s v=" Mr"/>
    <x v="120"/>
    <x v="120"/>
    <s v="No"/>
    <s v="No"/>
    <x v="0"/>
    <n v="1"/>
    <x v="0"/>
    <x v="0"/>
    <x v="2"/>
    <s v="16-Jun-1987"/>
    <x v="132"/>
    <x v="1"/>
    <s v="tier - 2"/>
    <x v="3"/>
    <n v="35"/>
  </r>
  <r>
    <s v="Id134"/>
    <s v=" Mr"/>
    <x v="121"/>
    <x v="121"/>
    <s v="Yes"/>
    <s v="No"/>
    <x v="0"/>
    <n v="0"/>
    <x v="0"/>
    <x v="0"/>
    <x v="0"/>
    <s v="30-Jul-1967"/>
    <x v="133"/>
    <x v="0"/>
    <s v="tier - 2"/>
    <x v="3"/>
    <n v="55"/>
  </r>
  <r>
    <s v="Id135"/>
    <s v=" Ms"/>
    <x v="66"/>
    <x v="78"/>
    <s v="Yes"/>
    <s v="No"/>
    <x v="0"/>
    <n v="1"/>
    <x v="0"/>
    <x v="0"/>
    <x v="2"/>
    <s v="6-Jun-1964"/>
    <x v="134"/>
    <x v="1"/>
    <s v="tier - 2"/>
    <x v="3"/>
    <n v="59"/>
  </r>
  <r>
    <s v="Id136"/>
    <s v=" Ms"/>
    <x v="122"/>
    <x v="69"/>
    <s v="No"/>
    <s v="No"/>
    <x v="1"/>
    <n v="1"/>
    <x v="0"/>
    <x v="0"/>
    <x v="2"/>
    <s v="3-Dec-1979"/>
    <x v="135"/>
    <x v="1"/>
    <s v="tier - 1"/>
    <x v="3"/>
    <n v="43"/>
  </r>
  <r>
    <s v="Id137"/>
    <s v=" Ms"/>
    <x v="123"/>
    <x v="122"/>
    <s v="No"/>
    <s v="yes"/>
    <x v="0"/>
    <n v="1"/>
    <x v="0"/>
    <x v="0"/>
    <x v="2"/>
    <s v="5-Dec-2004"/>
    <x v="136"/>
    <x v="1"/>
    <s v="tier - 2"/>
    <x v="0"/>
    <n v="18"/>
  </r>
  <r>
    <s v="Id138"/>
    <s v=" Mr"/>
    <x v="124"/>
    <x v="123"/>
    <s v="No"/>
    <s v="No"/>
    <x v="0"/>
    <n v="0"/>
    <x v="0"/>
    <x v="0"/>
    <x v="1"/>
    <s v="8-Nov-1991"/>
    <x v="137"/>
    <x v="0"/>
    <s v="tier - 2"/>
    <x v="1"/>
    <n v="31"/>
  </r>
  <r>
    <s v="Id139"/>
    <s v=" Mr"/>
    <x v="125"/>
    <x v="124"/>
    <s v="Yes"/>
    <s v="No"/>
    <x v="0"/>
    <n v="0"/>
    <x v="0"/>
    <x v="0"/>
    <x v="2"/>
    <s v="15-Jun-1976"/>
    <x v="138"/>
    <x v="1"/>
    <s v="tier - 2"/>
    <x v="1"/>
    <n v="46"/>
  </r>
  <r>
    <s v="Id140"/>
    <s v=" Mr"/>
    <x v="20"/>
    <x v="125"/>
    <s v="No"/>
    <s v="No"/>
    <x v="0"/>
    <n v="0"/>
    <x v="0"/>
    <x v="0"/>
    <x v="2"/>
    <s v="2-Nov-1991"/>
    <x v="139"/>
    <x v="1"/>
    <s v="tier - 2"/>
    <x v="3"/>
    <n v="31"/>
  </r>
  <r>
    <s v="Id141"/>
    <s v=" Mr"/>
    <x v="40"/>
    <x v="126"/>
    <s v="Yes"/>
    <s v="No"/>
    <x v="0"/>
    <n v="1"/>
    <x v="0"/>
    <x v="0"/>
    <x v="0"/>
    <s v="20-Jul-1986"/>
    <x v="140"/>
    <x v="0"/>
    <s v="tier - 3"/>
    <x v="0"/>
    <n v="36"/>
  </r>
  <r>
    <s v="Id142"/>
    <s v=" Mr"/>
    <x v="126"/>
    <x v="127"/>
    <s v="No"/>
    <s v="No"/>
    <x v="0"/>
    <n v="0"/>
    <x v="0"/>
    <x v="0"/>
    <x v="2"/>
    <s v="13-Jul-1990"/>
    <x v="141"/>
    <x v="1"/>
    <s v="tier - 2"/>
    <x v="3"/>
    <n v="32"/>
  </r>
  <r>
    <s v="Id143"/>
    <s v=" Ms"/>
    <x v="106"/>
    <x v="128"/>
    <s v="No"/>
    <s v="No"/>
    <x v="0"/>
    <n v="0"/>
    <x v="0"/>
    <x v="0"/>
    <x v="1"/>
    <s v="12-Nov-1999"/>
    <x v="142"/>
    <x v="1"/>
    <s v="tier - 2"/>
    <x v="2"/>
    <n v="23"/>
  </r>
  <r>
    <s v="Id144"/>
    <s v=" Mr"/>
    <x v="127"/>
    <x v="129"/>
    <s v="Yes"/>
    <s v="No"/>
    <x v="0"/>
    <n v="1"/>
    <x v="0"/>
    <x v="0"/>
    <x v="0"/>
    <s v="21-Jun-1986"/>
    <x v="143"/>
    <x v="0"/>
    <s v="tier - 2"/>
    <x v="3"/>
    <n v="36"/>
  </r>
  <r>
    <s v="Id145"/>
    <s v=" Mr"/>
    <x v="128"/>
    <x v="130"/>
    <s v="No"/>
    <s v="No"/>
    <x v="0"/>
    <n v="0"/>
    <x v="0"/>
    <x v="0"/>
    <x v="0"/>
    <s v="23-Dec-1971"/>
    <x v="144"/>
    <x v="1"/>
    <s v="tier - 1"/>
    <x v="3"/>
    <n v="51"/>
  </r>
  <r>
    <s v="Id146"/>
    <s v=" Ms"/>
    <x v="129"/>
    <x v="131"/>
    <s v="Yes"/>
    <s v="No"/>
    <x v="0"/>
    <n v="2"/>
    <x v="0"/>
    <x v="0"/>
    <x v="0"/>
    <s v="22-Aug-1970"/>
    <x v="145"/>
    <x v="1"/>
    <s v="tier - 3"/>
    <x v="3"/>
    <n v="52"/>
  </r>
  <r>
    <s v="Id147"/>
    <s v=" Mr"/>
    <x v="130"/>
    <x v="132"/>
    <s v="No"/>
    <s v="No"/>
    <x v="0"/>
    <n v="0"/>
    <x v="0"/>
    <x v="0"/>
    <x v="0"/>
    <s v="17-Sep-2002"/>
    <x v="146"/>
    <x v="0"/>
    <s v="tier - 3"/>
    <x v="3"/>
    <n v="20"/>
  </r>
  <r>
    <s v="Id148"/>
    <s v=" Mr"/>
    <x v="131"/>
    <x v="133"/>
    <s v="No"/>
    <s v="No"/>
    <x v="0"/>
    <n v="0"/>
    <x v="0"/>
    <x v="0"/>
    <x v="2"/>
    <s v="12-Jun-1980"/>
    <x v="147"/>
    <x v="0"/>
    <s v="tier - 3"/>
    <x v="3"/>
    <n v="42"/>
  </r>
  <r>
    <s v="Id149"/>
    <s v=" Mr"/>
    <x v="94"/>
    <x v="40"/>
    <s v="No"/>
    <s v="No"/>
    <x v="0"/>
    <n v="0"/>
    <x v="0"/>
    <x v="0"/>
    <x v="2"/>
    <s v="30-Oct-1989"/>
    <x v="148"/>
    <x v="0"/>
    <s v="tier - 2"/>
    <x v="0"/>
    <n v="33"/>
  </r>
  <r>
    <s v="Id150"/>
    <s v=" Mr"/>
    <x v="132"/>
    <x v="134"/>
    <s v="No"/>
    <s v="No"/>
    <x v="0"/>
    <n v="0"/>
    <x v="0"/>
    <x v="1"/>
    <x v="2"/>
    <s v="16-Aug-1980"/>
    <x v="149"/>
    <x v="0"/>
    <s v="tier - 2"/>
    <x v="0"/>
    <n v="42"/>
  </r>
  <r>
    <s v="Id151"/>
    <s v=" Ms"/>
    <x v="133"/>
    <x v="135"/>
    <s v="Yes"/>
    <s v="No"/>
    <x v="0"/>
    <n v="1"/>
    <x v="0"/>
    <x v="0"/>
    <x v="2"/>
    <s v="16-Jun-1964"/>
    <x v="150"/>
    <x v="1"/>
    <s v="tier - 3"/>
    <x v="3"/>
    <n v="58"/>
  </r>
  <r>
    <s v="Id152"/>
    <s v=" Mr"/>
    <x v="134"/>
    <x v="120"/>
    <s v="No"/>
    <s v="No"/>
    <x v="0"/>
    <n v="0"/>
    <x v="0"/>
    <x v="0"/>
    <x v="2"/>
    <s v="8-Sep-1989"/>
    <x v="151"/>
    <x v="1"/>
    <s v="tier - 3"/>
    <x v="3"/>
    <n v="33"/>
  </r>
  <r>
    <s v="Id153"/>
    <s v=" Mr"/>
    <x v="135"/>
    <x v="60"/>
    <s v="No"/>
    <s v="No"/>
    <x v="0"/>
    <n v="2"/>
    <x v="0"/>
    <x v="0"/>
    <x v="1"/>
    <s v="19-Nov-1972"/>
    <x v="152"/>
    <x v="1"/>
    <s v="tier - 2"/>
    <x v="3"/>
    <n v="50"/>
  </r>
  <r>
    <s v="Id154"/>
    <s v=" Mr"/>
    <x v="136"/>
    <x v="136"/>
    <s v="No"/>
    <s v="No"/>
    <x v="0"/>
    <n v="1"/>
    <x v="0"/>
    <x v="0"/>
    <x v="1"/>
    <s v="29-Jul-1998"/>
    <x v="153"/>
    <x v="0"/>
    <s v="tier - 3"/>
    <x v="0"/>
    <n v="24"/>
  </r>
  <r>
    <s v="Id155"/>
    <s v=" Mr"/>
    <x v="137"/>
    <x v="67"/>
    <s v="No"/>
    <s v="No"/>
    <x v="1"/>
    <n v="1"/>
    <x v="0"/>
    <x v="1"/>
    <x v="2"/>
    <s v="9-Sep-1979"/>
    <x v="154"/>
    <x v="0"/>
    <s v="tier - 2"/>
    <x v="3"/>
    <n v="43"/>
  </r>
  <r>
    <s v="Id156"/>
    <s v=" Mr"/>
    <x v="138"/>
    <x v="70"/>
    <s v="Yes"/>
    <s v="No"/>
    <x v="1"/>
    <n v="1"/>
    <x v="0"/>
    <x v="0"/>
    <x v="2"/>
    <s v="26-Jul-1983"/>
    <x v="155"/>
    <x v="1"/>
    <s v="tier - 2"/>
    <x v="3"/>
    <n v="39"/>
  </r>
  <r>
    <s v="Id157"/>
    <s v=" Mr"/>
    <x v="139"/>
    <x v="137"/>
    <s v="Yes"/>
    <s v="No"/>
    <x v="0"/>
    <n v="1"/>
    <x v="0"/>
    <x v="0"/>
    <x v="0"/>
    <s v="15-Aug-1986"/>
    <x v="156"/>
    <x v="0"/>
    <s v="tier - 1"/>
    <x v="0"/>
    <n v="36"/>
  </r>
  <r>
    <s v="Id158"/>
    <s v=" Ms"/>
    <x v="140"/>
    <x v="138"/>
    <s v="Yes"/>
    <s v="No"/>
    <x v="0"/>
    <n v="0"/>
    <x v="0"/>
    <x v="0"/>
    <x v="2"/>
    <s v="18-Sep-1976"/>
    <x v="157"/>
    <x v="1"/>
    <s v="tier - 2"/>
    <x v="3"/>
    <n v="46"/>
  </r>
  <r>
    <s v="Id159"/>
    <s v=" Ms"/>
    <x v="141"/>
    <x v="89"/>
    <s v="Yes"/>
    <s v="No"/>
    <x v="0"/>
    <n v="1"/>
    <x v="0"/>
    <x v="0"/>
    <x v="2"/>
    <s v="10-Oct-1988"/>
    <x v="158"/>
    <x v="1"/>
    <s v="tier - 3"/>
    <x v="8"/>
    <n v="34"/>
  </r>
  <r>
    <s v="Id160"/>
    <s v=" Mr"/>
    <x v="142"/>
    <x v="116"/>
    <s v="Yes"/>
    <s v="No"/>
    <x v="0"/>
    <n v="2"/>
    <x v="0"/>
    <x v="0"/>
    <x v="0"/>
    <s v="28-Oct-1970"/>
    <x v="159"/>
    <x v="1"/>
    <s v="tier - 3"/>
    <x v="3"/>
    <n v="52"/>
  </r>
  <r>
    <s v="Id161"/>
    <s v=" Mr"/>
    <x v="143"/>
    <x v="139"/>
    <s v="No"/>
    <s v="No"/>
    <x v="0"/>
    <n v="0"/>
    <x v="0"/>
    <x v="0"/>
    <x v="2"/>
    <s v="20-Jun-1982"/>
    <x v="160"/>
    <x v="1"/>
    <s v="tier - 2"/>
    <x v="1"/>
    <n v="40"/>
  </r>
  <r>
    <s v="Id162"/>
    <s v=" Mr"/>
    <x v="44"/>
    <x v="140"/>
    <s v="No"/>
    <s v="No"/>
    <x v="0"/>
    <n v="0"/>
    <x v="0"/>
    <x v="0"/>
    <x v="2"/>
    <s v="16-Nov-1990"/>
    <x v="161"/>
    <x v="0"/>
    <s v="tier - 2"/>
    <x v="9"/>
    <n v="32"/>
  </r>
  <r>
    <s v="Id163"/>
    <s v=" Mr"/>
    <x v="103"/>
    <x v="141"/>
    <s v="No"/>
    <s v="yes"/>
    <x v="0"/>
    <n v="1"/>
    <x v="0"/>
    <x v="0"/>
    <x v="2"/>
    <s v="12-Oct-2000"/>
    <x v="162"/>
    <x v="0"/>
    <s v="tier - 1"/>
    <x v="0"/>
    <n v="22"/>
  </r>
  <r>
    <s v="Id164"/>
    <s v=" Mr"/>
    <x v="144"/>
    <x v="142"/>
    <s v="No"/>
    <s v="No"/>
    <x v="0"/>
    <n v="0"/>
    <x v="0"/>
    <x v="0"/>
    <x v="0"/>
    <s v="27-Sep-2002"/>
    <x v="163"/>
    <x v="0"/>
    <s v="tier - 2"/>
    <x v="1"/>
    <n v="20"/>
  </r>
  <r>
    <s v="Id165"/>
    <s v=" Ms"/>
    <x v="145"/>
    <x v="143"/>
    <s v="No"/>
    <s v="No"/>
    <x v="1"/>
    <n v="1"/>
    <x v="0"/>
    <x v="0"/>
    <x v="2"/>
    <s v="3-Aug-1979"/>
    <x v="164"/>
    <x v="1"/>
    <s v="tier - 1"/>
    <x v="3"/>
    <n v="43"/>
  </r>
  <r>
    <s v="Id166"/>
    <s v=" Mr"/>
    <x v="146"/>
    <x v="144"/>
    <s v="Yes"/>
    <s v="No"/>
    <x v="1"/>
    <n v="1"/>
    <x v="0"/>
    <x v="0"/>
    <x v="2"/>
    <s v="30-Oct-1969"/>
    <x v="165"/>
    <x v="0"/>
    <s v="tier - 3"/>
    <x v="3"/>
    <n v="53"/>
  </r>
  <r>
    <s v="Id167"/>
    <s v=" Ms"/>
    <x v="147"/>
    <x v="96"/>
    <s v="Yes"/>
    <s v="No"/>
    <x v="0"/>
    <n v="1"/>
    <x v="0"/>
    <x v="0"/>
    <x v="0"/>
    <s v="9-Nov-1975"/>
    <x v="166"/>
    <x v="1"/>
    <s v="tier - 3"/>
    <x v="3"/>
    <n v="47"/>
  </r>
  <r>
    <s v="Id168"/>
    <s v=" Ms"/>
    <x v="111"/>
    <x v="145"/>
    <s v="Yes"/>
    <s v="No"/>
    <x v="0"/>
    <n v="0"/>
    <x v="0"/>
    <x v="0"/>
    <x v="2"/>
    <s v="17-Nov-1985"/>
    <x v="167"/>
    <x v="1"/>
    <s v="tier - 1"/>
    <x v="2"/>
    <n v="37"/>
  </r>
  <r>
    <s v="Id169"/>
    <s v=" Mr"/>
    <x v="148"/>
    <x v="146"/>
    <s v="No"/>
    <s v="No"/>
    <x v="0"/>
    <n v="0"/>
    <x v="0"/>
    <x v="0"/>
    <x v="2"/>
    <s v="17-Oct-1990"/>
    <x v="168"/>
    <x v="1"/>
    <s v="tier - 2"/>
    <x v="3"/>
    <n v="32"/>
  </r>
  <r>
    <s v="Id170"/>
    <s v=" Mr"/>
    <x v="149"/>
    <x v="147"/>
    <s v="Yes"/>
    <s v="yes"/>
    <x v="0"/>
    <n v="2"/>
    <x v="0"/>
    <x v="0"/>
    <x v="1"/>
    <s v="5-Sep-2000"/>
    <x v="169"/>
    <x v="0"/>
    <s v="tier - 3"/>
    <x v="10"/>
    <n v="22"/>
  </r>
  <r>
    <s v="Id171"/>
    <s v=" Ms"/>
    <x v="61"/>
    <x v="148"/>
    <s v="Yes"/>
    <s v="No"/>
    <x v="0"/>
    <n v="1"/>
    <x v="0"/>
    <x v="0"/>
    <x v="1"/>
    <s v="30-Oct-1995"/>
    <x v="170"/>
    <x v="1"/>
    <s v="tier - 2"/>
    <x v="0"/>
    <n v="27"/>
  </r>
  <r>
    <s v="Id172"/>
    <s v=" Ms"/>
    <x v="150"/>
    <x v="66"/>
    <s v="No"/>
    <s v="No"/>
    <x v="0"/>
    <n v="0"/>
    <x v="0"/>
    <x v="0"/>
    <x v="2"/>
    <s v="10-Jun-1989"/>
    <x v="171"/>
    <x v="1"/>
    <s v="tier - 3"/>
    <x v="3"/>
    <n v="33"/>
  </r>
  <r>
    <s v="Id173"/>
    <s v=" Mr"/>
    <x v="151"/>
    <x v="149"/>
    <s v="Yes"/>
    <s v="No"/>
    <x v="0"/>
    <n v="1"/>
    <x v="0"/>
    <x v="0"/>
    <x v="1"/>
    <s v="17-Dec-1988"/>
    <x v="172"/>
    <x v="1"/>
    <s v="tier - 1"/>
    <x v="3"/>
    <n v="34"/>
  </r>
  <r>
    <s v="Id174"/>
    <s v=" Ms"/>
    <x v="152"/>
    <x v="150"/>
    <s v="No"/>
    <s v="No"/>
    <x v="0"/>
    <n v="0"/>
    <x v="0"/>
    <x v="0"/>
    <x v="2"/>
    <s v="1-Nov-1991"/>
    <x v="173"/>
    <x v="1"/>
    <s v="tier - 2"/>
    <x v="3"/>
    <n v="31"/>
  </r>
  <r>
    <s v="Id175"/>
    <s v=" Mr"/>
    <x v="153"/>
    <x v="151"/>
    <s v="No"/>
    <s v="No"/>
    <x v="0"/>
    <n v="1"/>
    <x v="0"/>
    <x v="0"/>
    <x v="2"/>
    <s v="13-Sep-1992"/>
    <x v="174"/>
    <x v="1"/>
    <s v="tier - 3"/>
    <x v="3"/>
    <n v="30"/>
  </r>
  <r>
    <s v="Id176"/>
    <s v=" Mr"/>
    <x v="4"/>
    <x v="152"/>
    <s v="No"/>
    <s v="No"/>
    <x v="0"/>
    <n v="1"/>
    <x v="0"/>
    <x v="0"/>
    <x v="2"/>
    <s v="25-Aug-1992"/>
    <x v="175"/>
    <x v="0"/>
    <s v="tier - 1"/>
    <x v="0"/>
    <n v="30"/>
  </r>
  <r>
    <s v="Id177"/>
    <s v=" Ms"/>
    <x v="154"/>
    <x v="149"/>
    <s v="No"/>
    <s v="No"/>
    <x v="0"/>
    <n v="0"/>
    <x v="0"/>
    <x v="0"/>
    <x v="1"/>
    <s v="13-Aug-1977"/>
    <x v="176"/>
    <x v="1"/>
    <s v="tier - 1"/>
    <x v="3"/>
    <n v="45"/>
  </r>
  <r>
    <s v="Id178"/>
    <s v=" Ms"/>
    <x v="155"/>
    <x v="153"/>
    <s v="No"/>
    <s v="No"/>
    <x v="0"/>
    <n v="0"/>
    <x v="0"/>
    <x v="0"/>
    <x v="0"/>
    <s v="22-Oct-1968"/>
    <x v="177"/>
    <x v="1"/>
    <s v="tier - 1"/>
    <x v="3"/>
    <n v="54"/>
  </r>
  <r>
    <s v="Id179"/>
    <s v=" Ms"/>
    <x v="156"/>
    <x v="34"/>
    <s v="No"/>
    <s v="No"/>
    <x v="0"/>
    <n v="0"/>
    <x v="0"/>
    <x v="0"/>
    <x v="1"/>
    <s v="10-Jun-1991"/>
    <x v="178"/>
    <x v="1"/>
    <s v="tier - 2"/>
    <x v="3"/>
    <n v="31"/>
  </r>
  <r>
    <s v="Id180"/>
    <s v=" Ms"/>
    <x v="105"/>
    <x v="154"/>
    <s v="Yes"/>
    <s v="No"/>
    <x v="1"/>
    <n v="1"/>
    <x v="1"/>
    <x v="0"/>
    <x v="0"/>
    <s v="24-Jul-1963"/>
    <x v="179"/>
    <x v="1"/>
    <s v="tier - 2"/>
    <x v="3"/>
    <n v="59"/>
  </r>
  <r>
    <s v="Id181"/>
    <s v=" Ms"/>
    <x v="157"/>
    <x v="144"/>
    <s v="No"/>
    <s v="No"/>
    <x v="1"/>
    <n v="1"/>
    <x v="0"/>
    <x v="0"/>
    <x v="2"/>
    <s v="21-Jun-2003"/>
    <x v="180"/>
    <x v="1"/>
    <s v="tier - 1"/>
    <x v="1"/>
    <n v="19"/>
  </r>
  <r>
    <s v="Id182"/>
    <s v=" Mr"/>
    <x v="158"/>
    <x v="155"/>
    <s v="No"/>
    <s v="No"/>
    <x v="0"/>
    <n v="2"/>
    <x v="0"/>
    <x v="0"/>
    <x v="2"/>
    <s v="5-Dec-1972"/>
    <x v="181"/>
    <x v="0"/>
    <s v="tier - 3"/>
    <x v="3"/>
    <n v="50"/>
  </r>
  <r>
    <s v="Id183"/>
    <s v=" Mr"/>
    <x v="98"/>
    <x v="34"/>
    <s v="No"/>
    <s v="No"/>
    <x v="0"/>
    <n v="1"/>
    <x v="0"/>
    <x v="0"/>
    <x v="1"/>
    <s v="4-Jul-1992"/>
    <x v="182"/>
    <x v="1"/>
    <s v="tier - 3"/>
    <x v="3"/>
    <n v="30"/>
  </r>
  <r>
    <s v="Id184"/>
    <s v=" Mr"/>
    <x v="159"/>
    <x v="156"/>
    <s v="No"/>
    <s v="No"/>
    <x v="0"/>
    <n v="0"/>
    <x v="0"/>
    <x v="0"/>
    <x v="0"/>
    <s v="28-Dec-1965"/>
    <x v="183"/>
    <x v="1"/>
    <s v="tier - 1"/>
    <x v="3"/>
    <n v="57"/>
  </r>
  <r>
    <s v="Id185"/>
    <s v=" Mr"/>
    <x v="160"/>
    <x v="157"/>
    <s v="Yes"/>
    <s v="No"/>
    <x v="0"/>
    <n v="2"/>
    <x v="0"/>
    <x v="0"/>
    <x v="0"/>
    <s v="14-Jul-1970"/>
    <x v="184"/>
    <x v="0"/>
    <s v="tier - 1"/>
    <x v="3"/>
    <n v="52"/>
  </r>
  <r>
    <s v="Id186"/>
    <s v=" Ms"/>
    <x v="161"/>
    <x v="158"/>
    <s v="Yes"/>
    <s v="No"/>
    <x v="0"/>
    <n v="2"/>
    <x v="1"/>
    <x v="0"/>
    <x v="0"/>
    <s v="29-Jul-1961"/>
    <x v="185"/>
    <x v="1"/>
    <s v="tier - 2"/>
    <x v="0"/>
    <n v="61"/>
  </r>
  <r>
    <s v="Id187"/>
    <s v=" Mr"/>
    <x v="162"/>
    <x v="159"/>
    <s v="No"/>
    <s v="No"/>
    <x v="0"/>
    <n v="1"/>
    <x v="0"/>
    <x v="0"/>
    <x v="2"/>
    <s v="9-Oct-1992"/>
    <x v="186"/>
    <x v="0"/>
    <s v="tier - 2"/>
    <x v="3"/>
    <n v="30"/>
  </r>
  <r>
    <s v="Id188"/>
    <s v=" Mr"/>
    <x v="163"/>
    <x v="73"/>
    <s v="No"/>
    <s v="No"/>
    <x v="0"/>
    <n v="2"/>
    <x v="0"/>
    <x v="0"/>
    <x v="0"/>
    <s v="9-Aug-1973"/>
    <x v="187"/>
    <x v="1"/>
    <s v="tier - 3"/>
    <x v="3"/>
    <n v="49"/>
  </r>
  <r>
    <s v="Id189"/>
    <s v=" Ms"/>
    <x v="164"/>
    <x v="160"/>
    <s v="No"/>
    <s v="No"/>
    <x v="0"/>
    <n v="0"/>
    <x v="0"/>
    <x v="1"/>
    <x v="0"/>
    <s v="19-Nov-1962"/>
    <x v="188"/>
    <x v="1"/>
    <s v="tier - 2"/>
    <x v="3"/>
    <n v="60"/>
  </r>
  <r>
    <s v="Id190"/>
    <s v=" Ms"/>
    <x v="165"/>
    <x v="161"/>
    <s v="No"/>
    <s v="No"/>
    <x v="1"/>
    <n v="1"/>
    <x v="0"/>
    <x v="0"/>
    <x v="2"/>
    <s v="9-Dec-2003"/>
    <x v="189"/>
    <x v="1"/>
    <s v="tier - 3"/>
    <x v="3"/>
    <n v="19"/>
  </r>
  <r>
    <s v="Id191"/>
    <s v=" Mr"/>
    <x v="166"/>
    <x v="162"/>
    <s v="Yes"/>
    <s v="No"/>
    <x v="0"/>
    <n v="1"/>
    <x v="0"/>
    <x v="0"/>
    <x v="0"/>
    <s v="5-Jun-1975"/>
    <x v="190"/>
    <x v="0"/>
    <s v="tier - 2"/>
    <x v="3"/>
    <n v="48"/>
  </r>
  <r>
    <s v="Id192"/>
    <s v=" Mr"/>
    <x v="167"/>
    <x v="163"/>
    <s v="Yes"/>
    <s v="No"/>
    <x v="0"/>
    <n v="0"/>
    <x v="0"/>
    <x v="0"/>
    <x v="0"/>
    <s v="18-Oct-1967"/>
    <x v="191"/>
    <x v="0"/>
    <s v="tier - 3"/>
    <x v="3"/>
    <n v="55"/>
  </r>
  <r>
    <s v="Id193"/>
    <s v=" Ms"/>
    <x v="59"/>
    <x v="164"/>
    <s v="No"/>
    <s v="No"/>
    <x v="0"/>
    <n v="1"/>
    <x v="0"/>
    <x v="0"/>
    <x v="2"/>
    <s v="16-Jun-1992"/>
    <x v="192"/>
    <x v="1"/>
    <s v="tier - 2"/>
    <x v="3"/>
    <n v="30"/>
  </r>
  <r>
    <s v="Id194"/>
    <s v=" Mr"/>
    <x v="168"/>
    <x v="165"/>
    <s v="No"/>
    <s v="yes"/>
    <x v="0"/>
    <n v="1"/>
    <x v="0"/>
    <x v="0"/>
    <x v="2"/>
    <s v="25-Dec-2004"/>
    <x v="193"/>
    <x v="0"/>
    <s v="tier - 2"/>
    <x v="0"/>
    <n v="18"/>
  </r>
  <r>
    <s v="Id195"/>
    <s v=" Mr"/>
    <x v="18"/>
    <x v="85"/>
    <s v="No"/>
    <s v="No"/>
    <x v="1"/>
    <n v="1"/>
    <x v="0"/>
    <x v="0"/>
    <x v="1"/>
    <s v="5-Sep-2003"/>
    <x v="194"/>
    <x v="0"/>
    <s v="tier - 1"/>
    <x v="1"/>
    <n v="19"/>
  </r>
  <r>
    <s v="Id196"/>
    <s v=" Mr"/>
    <x v="169"/>
    <x v="166"/>
    <s v="No"/>
    <s v="No"/>
    <x v="1"/>
    <n v="1"/>
    <x v="0"/>
    <x v="0"/>
    <x v="2"/>
    <s v="28-Dec-1993"/>
    <x v="195"/>
    <x v="0"/>
    <s v="tier - 3"/>
    <x v="3"/>
    <n v="29"/>
  </r>
  <r>
    <s v="Id197"/>
    <s v=" Mr"/>
    <x v="170"/>
    <x v="167"/>
    <s v="No"/>
    <s v="No"/>
    <x v="0"/>
    <n v="0"/>
    <x v="0"/>
    <x v="0"/>
    <x v="2"/>
    <s v="1-Oct-1999"/>
    <x v="196"/>
    <x v="0"/>
    <s v="tier - 3"/>
    <x v="4"/>
    <n v="23"/>
  </r>
  <r>
    <s v="Id198"/>
    <s v=" Mr"/>
    <x v="171"/>
    <x v="168"/>
    <s v="No"/>
    <s v="No"/>
    <x v="0"/>
    <n v="0"/>
    <x v="0"/>
    <x v="0"/>
    <x v="0"/>
    <s v="6-Dec-1974"/>
    <x v="197"/>
    <x v="1"/>
    <s v="tier - 3"/>
    <x v="1"/>
    <n v="48"/>
  </r>
  <r>
    <s v="Id199"/>
    <s v=" Ms"/>
    <x v="172"/>
    <x v="169"/>
    <s v="No"/>
    <s v="yes"/>
    <x v="0"/>
    <n v="1"/>
    <x v="0"/>
    <x v="0"/>
    <x v="1"/>
    <s v="30-Aug-2004"/>
    <x v="198"/>
    <x v="1"/>
    <s v="tier - 2"/>
    <x v="0"/>
    <n v="18"/>
  </r>
  <r>
    <s v="Id200"/>
    <s v=" Mr"/>
    <x v="161"/>
    <x v="170"/>
    <s v="Yes"/>
    <s v="No"/>
    <x v="1"/>
    <n v="1"/>
    <x v="0"/>
    <x v="0"/>
    <x v="2"/>
    <s v="12-Jun-1997"/>
    <x v="199"/>
    <x v="0"/>
    <s v="tier - 3"/>
    <x v="0"/>
    <n v="25"/>
  </r>
  <r>
    <s v="Id201"/>
    <s v=" Mr"/>
    <x v="173"/>
    <x v="171"/>
    <s v="No"/>
    <s v="No"/>
    <x v="1"/>
    <n v="1"/>
    <x v="0"/>
    <x v="0"/>
    <x v="2"/>
    <s v="4-Nov-1979"/>
    <x v="200"/>
    <x v="1"/>
    <s v="tier - 2"/>
    <x v="3"/>
    <n v="43"/>
  </r>
  <r>
    <s v="Id202"/>
    <s v=" Mr"/>
    <x v="174"/>
    <x v="106"/>
    <s v="Yes"/>
    <s v="No"/>
    <x v="0"/>
    <n v="0"/>
    <x v="0"/>
    <x v="0"/>
    <x v="1"/>
    <s v="20-Aug-1996"/>
    <x v="201"/>
    <x v="0"/>
    <s v="tier - 1"/>
    <x v="3"/>
    <n v="26"/>
  </r>
  <r>
    <s v="Id203"/>
    <s v=" Mr"/>
    <x v="175"/>
    <x v="172"/>
    <s v="Yes"/>
    <s v="No"/>
    <x v="1"/>
    <n v="1"/>
    <x v="0"/>
    <x v="1"/>
    <x v="0"/>
    <s v="22-Jul-1963"/>
    <x v="202"/>
    <x v="1"/>
    <s v="tier - 1"/>
    <x v="3"/>
    <n v="59"/>
  </r>
  <r>
    <s v="Id204"/>
    <s v=" Ms"/>
    <x v="176"/>
    <x v="173"/>
    <s v="No"/>
    <s v="No"/>
    <x v="0"/>
    <n v="0"/>
    <x v="0"/>
    <x v="0"/>
    <x v="2"/>
    <s v="4-Sep-1999"/>
    <x v="203"/>
    <x v="1"/>
    <s v="tier - 3"/>
    <x v="0"/>
    <n v="23"/>
  </r>
  <r>
    <s v="Id205"/>
    <s v=" Mr"/>
    <x v="177"/>
    <x v="129"/>
    <s v="Yes"/>
    <s v="No"/>
    <x v="0"/>
    <n v="0"/>
    <x v="0"/>
    <x v="0"/>
    <x v="0"/>
    <s v="22-Nov-1981"/>
    <x v="204"/>
    <x v="0"/>
    <s v="tier - 3"/>
    <x v="3"/>
    <n v="41"/>
  </r>
  <r>
    <s v="Id206"/>
    <s v=" Ms"/>
    <x v="178"/>
    <x v="150"/>
    <s v="No"/>
    <s v="No"/>
    <x v="0"/>
    <n v="1"/>
    <x v="0"/>
    <x v="0"/>
    <x v="2"/>
    <s v="18-Jun-1992"/>
    <x v="205"/>
    <x v="1"/>
    <s v="tier - 1"/>
    <x v="3"/>
    <n v="30"/>
  </r>
  <r>
    <s v="Id207"/>
    <s v=" Ms"/>
    <x v="179"/>
    <x v="174"/>
    <s v="Yes"/>
    <s v="No"/>
    <x v="0"/>
    <n v="0"/>
    <x v="0"/>
    <x v="0"/>
    <x v="2"/>
    <s v="4-Oct-1976"/>
    <x v="206"/>
    <x v="1"/>
    <s v="tier - 2"/>
    <x v="3"/>
    <n v="46"/>
  </r>
  <r>
    <s v="Id208"/>
    <s v=" Mr"/>
    <x v="180"/>
    <x v="118"/>
    <s v="No"/>
    <s v="No"/>
    <x v="0"/>
    <n v="0"/>
    <x v="0"/>
    <x v="0"/>
    <x v="0"/>
    <s v="15-Jul-1974"/>
    <x v="207"/>
    <x v="1"/>
    <s v="tier - 3"/>
    <x v="1"/>
    <n v="48"/>
  </r>
  <r>
    <s v="Id209"/>
    <s v=" Ms"/>
    <x v="172"/>
    <x v="175"/>
    <s v="No"/>
    <s v="No"/>
    <x v="0"/>
    <n v="0"/>
    <x v="0"/>
    <x v="0"/>
    <x v="0"/>
    <s v="19-Dec-1978"/>
    <x v="208"/>
    <x v="1"/>
    <s v="tier - 1"/>
    <x v="3"/>
    <n v="44"/>
  </r>
  <r>
    <s v="Id210"/>
    <s v=" Ms"/>
    <x v="181"/>
    <x v="176"/>
    <s v="No"/>
    <s v="yes"/>
    <x v="0"/>
    <n v="1"/>
    <x v="0"/>
    <x v="0"/>
    <x v="2"/>
    <s v="17-Dec-2000"/>
    <x v="209"/>
    <x v="1"/>
    <s v="tier - 3"/>
    <x v="0"/>
    <n v="22"/>
  </r>
  <r>
    <s v="Id211"/>
    <s v=" Mr"/>
    <x v="182"/>
    <x v="93"/>
    <s v="Yes"/>
    <s v="yes"/>
    <x v="0"/>
    <n v="2"/>
    <x v="0"/>
    <x v="0"/>
    <x v="2"/>
    <s v="19-Nov-2000"/>
    <x v="210"/>
    <x v="1"/>
    <s v="tier - 3"/>
    <x v="3"/>
    <n v="22"/>
  </r>
  <r>
    <s v="Id212"/>
    <s v=" Mr"/>
    <x v="124"/>
    <x v="177"/>
    <s v="No"/>
    <s v="No"/>
    <x v="0"/>
    <n v="0"/>
    <x v="0"/>
    <x v="0"/>
    <x v="0"/>
    <s v="10-Aug-1971"/>
    <x v="211"/>
    <x v="0"/>
    <s v="tier - 3"/>
    <x v="3"/>
    <n v="51"/>
  </r>
  <r>
    <s v="Id213"/>
    <s v=" Mr"/>
    <x v="183"/>
    <x v="178"/>
    <s v="Yes"/>
    <s v="No"/>
    <x v="0"/>
    <n v="1"/>
    <x v="0"/>
    <x v="1"/>
    <x v="1"/>
    <s v="29-Aug-1964"/>
    <x v="212"/>
    <x v="1"/>
    <s v="tier - 1"/>
    <x v="3"/>
    <n v="58"/>
  </r>
  <r>
    <s v="Id214"/>
    <s v=" Mr"/>
    <x v="184"/>
    <x v="179"/>
    <s v="No"/>
    <s v="No"/>
    <x v="0"/>
    <n v="2"/>
    <x v="0"/>
    <x v="0"/>
    <x v="0"/>
    <s v="27-Oct-1973"/>
    <x v="213"/>
    <x v="0"/>
    <s v="tier - 1"/>
    <x v="3"/>
    <n v="49"/>
  </r>
  <r>
    <s v="Id215"/>
    <s v=" Ms"/>
    <x v="185"/>
    <x v="180"/>
    <s v="No"/>
    <s v="No"/>
    <x v="0"/>
    <n v="1"/>
    <x v="0"/>
    <x v="0"/>
    <x v="2"/>
    <s v="13-Sep-1992"/>
    <x v="214"/>
    <x v="1"/>
    <s v="tier - 3"/>
    <x v="3"/>
    <n v="30"/>
  </r>
  <r>
    <s v="Id216"/>
    <s v=" Mr"/>
    <x v="186"/>
    <x v="181"/>
    <s v="No"/>
    <s v="No"/>
    <x v="0"/>
    <n v="2"/>
    <x v="0"/>
    <x v="0"/>
    <x v="0"/>
    <s v="16-Dec-1973"/>
    <x v="215"/>
    <x v="1"/>
    <s v="tier - 2"/>
    <x v="3"/>
    <n v="49"/>
  </r>
  <r>
    <s v="Id217"/>
    <s v=" Mr"/>
    <x v="65"/>
    <x v="182"/>
    <s v="Yes"/>
    <s v="No"/>
    <x v="0"/>
    <n v="1"/>
    <x v="0"/>
    <x v="0"/>
    <x v="2"/>
    <s v="20-Nov-1988"/>
    <x v="216"/>
    <x v="0"/>
    <s v="tier - 2"/>
    <x v="3"/>
    <n v="34"/>
  </r>
  <r>
    <s v="Id218"/>
    <s v=" Mr"/>
    <x v="187"/>
    <x v="183"/>
    <s v="No"/>
    <s v="No"/>
    <x v="0"/>
    <n v="0"/>
    <x v="0"/>
    <x v="0"/>
    <x v="0"/>
    <s v="22-Sep-1971"/>
    <x v="217"/>
    <x v="1"/>
    <s v="tier - 3"/>
    <x v="3"/>
    <n v="51"/>
  </r>
  <r>
    <s v="Id219"/>
    <s v=" Mr"/>
    <x v="188"/>
    <x v="3"/>
    <s v="Yes"/>
    <s v="No"/>
    <x v="0"/>
    <n v="1"/>
    <x v="0"/>
    <x v="0"/>
    <x v="1"/>
    <s v="19-Sep-1988"/>
    <x v="218"/>
    <x v="1"/>
    <s v="tier - 1"/>
    <x v="3"/>
    <n v="34"/>
  </r>
  <r>
    <s v="Id220"/>
    <s v=" Mr"/>
    <x v="189"/>
    <x v="184"/>
    <s v="Yes"/>
    <s v="No"/>
    <x v="1"/>
    <n v="1"/>
    <x v="0"/>
    <x v="0"/>
    <x v="1"/>
    <s v="9-Jul-1997"/>
    <x v="219"/>
    <x v="0"/>
    <s v="tier - 2"/>
    <x v="3"/>
    <n v="25"/>
  </r>
  <r>
    <s v="Id221"/>
    <s v=" Ms"/>
    <x v="190"/>
    <x v="185"/>
    <s v="Yes"/>
    <s v="No"/>
    <x v="0"/>
    <n v="0"/>
    <x v="1"/>
    <x v="1"/>
    <x v="0"/>
    <s v="30-Dec-1967"/>
    <x v="220"/>
    <x v="1"/>
    <s v="tier - 2"/>
    <x v="3"/>
    <n v="55"/>
  </r>
  <r>
    <s v="Id222"/>
    <s v=" Mr"/>
    <x v="191"/>
    <x v="89"/>
    <s v="No"/>
    <s v="No"/>
    <x v="0"/>
    <n v="1"/>
    <x v="0"/>
    <x v="1"/>
    <x v="2"/>
    <s v="22-Dec-1998"/>
    <x v="221"/>
    <x v="0"/>
    <s v="tier - 1"/>
    <x v="4"/>
    <n v="24"/>
  </r>
  <r>
    <s v="Id223"/>
    <s v=" Mr"/>
    <x v="192"/>
    <x v="186"/>
    <s v="No"/>
    <s v="No"/>
    <x v="0"/>
    <n v="0"/>
    <x v="0"/>
    <x v="2"/>
    <x v="1"/>
    <s v="29-Jun-1977"/>
    <x v="222"/>
    <x v="0"/>
    <s v="tier - 1"/>
    <x v="6"/>
    <n v="45"/>
  </r>
  <r>
    <s v="Id224"/>
    <s v=" Ms"/>
    <x v="193"/>
    <x v="187"/>
    <s v="Yes"/>
    <s v="No"/>
    <x v="0"/>
    <n v="1"/>
    <x v="0"/>
    <x v="0"/>
    <x v="0"/>
    <s v="29-Aug-1975"/>
    <x v="223"/>
    <x v="1"/>
    <s v="tier - 1"/>
    <x v="3"/>
    <n v="47"/>
  </r>
  <r>
    <s v="Id225"/>
    <s v=" Ms"/>
    <x v="194"/>
    <x v="188"/>
    <s v="No"/>
    <s v="No"/>
    <x v="0"/>
    <n v="0"/>
    <x v="0"/>
    <x v="0"/>
    <x v="2"/>
    <s v="5-Jul-1982"/>
    <x v="224"/>
    <x v="1"/>
    <s v="tier - 3"/>
    <x v="3"/>
    <n v="40"/>
  </r>
  <r>
    <s v="Id226"/>
    <s v=" Mr"/>
    <x v="195"/>
    <x v="189"/>
    <s v="Yes"/>
    <s v="No"/>
    <x v="1"/>
    <n v="1"/>
    <x v="0"/>
    <x v="0"/>
    <x v="2"/>
    <s v="22-Aug-1997"/>
    <x v="225"/>
    <x v="1"/>
    <s v="tier - 2"/>
    <x v="3"/>
    <n v="25"/>
  </r>
  <r>
    <s v="Id227"/>
    <s v=" Ms"/>
    <x v="196"/>
    <x v="150"/>
    <s v="No"/>
    <s v="No"/>
    <x v="0"/>
    <n v="1"/>
    <x v="0"/>
    <x v="0"/>
    <x v="2"/>
    <s v="22-Aug-1998"/>
    <x v="226"/>
    <x v="1"/>
    <s v="tier - 1"/>
    <x v="3"/>
    <n v="24"/>
  </r>
  <r>
    <s v="Id228"/>
    <s v=" Mr"/>
    <x v="197"/>
    <x v="190"/>
    <s v="Yes"/>
    <s v="No"/>
    <x v="0"/>
    <n v="0"/>
    <x v="0"/>
    <x v="1"/>
    <x v="0"/>
    <s v="7-Oct-1967"/>
    <x v="227"/>
    <x v="1"/>
    <s v="tier - 2"/>
    <x v="3"/>
    <n v="55"/>
  </r>
  <r>
    <s v="Id229"/>
    <s v=" Ms"/>
    <x v="198"/>
    <x v="191"/>
    <s v="Yes"/>
    <s v="No"/>
    <x v="1"/>
    <n v="1"/>
    <x v="0"/>
    <x v="0"/>
    <x v="2"/>
    <s v="29-Jul-1983"/>
    <x v="228"/>
    <x v="1"/>
    <s v="tier - 3"/>
    <x v="3"/>
    <n v="39"/>
  </r>
  <r>
    <s v="Id230"/>
    <s v=" Ms"/>
    <x v="199"/>
    <x v="192"/>
    <s v="Yes"/>
    <s v="No"/>
    <x v="0"/>
    <n v="1"/>
    <x v="0"/>
    <x v="0"/>
    <x v="2"/>
    <s v="17-Oct-1995"/>
    <x v="229"/>
    <x v="1"/>
    <s v="tier - 3"/>
    <x v="3"/>
    <n v="27"/>
  </r>
  <r>
    <s v="Id231"/>
    <s v=" Mr"/>
    <x v="200"/>
    <x v="21"/>
    <s v="No"/>
    <s v="No"/>
    <x v="1"/>
    <n v="1"/>
    <x v="0"/>
    <x v="0"/>
    <x v="1"/>
    <s v="17-Sep-2003"/>
    <x v="230"/>
    <x v="0"/>
    <s v="tier - 3"/>
    <x v="3"/>
    <n v="19"/>
  </r>
  <r>
    <s v="Id232"/>
    <s v=" Mr"/>
    <x v="201"/>
    <x v="193"/>
    <s v="Yes"/>
    <s v="No"/>
    <x v="0"/>
    <n v="1"/>
    <x v="0"/>
    <x v="0"/>
    <x v="2"/>
    <s v="27-Dec-1995"/>
    <x v="231"/>
    <x v="0"/>
    <s v="tier - 2"/>
    <x v="0"/>
    <n v="27"/>
  </r>
  <r>
    <s v="Id233"/>
    <s v=" Mr"/>
    <x v="105"/>
    <x v="194"/>
    <s v="No"/>
    <s v="No"/>
    <x v="1"/>
    <n v="1"/>
    <x v="0"/>
    <x v="0"/>
    <x v="1"/>
    <s v="3-Jul-2003"/>
    <x v="232"/>
    <x v="0"/>
    <s v="tier - 2"/>
    <x v="3"/>
    <n v="19"/>
  </r>
  <r>
    <s v="Id234"/>
    <s v=" Mr"/>
    <x v="202"/>
    <x v="171"/>
    <s v="No"/>
    <s v="No"/>
    <x v="0"/>
    <n v="0"/>
    <x v="0"/>
    <x v="0"/>
    <x v="2"/>
    <s v="7-Jul-1994"/>
    <x v="233"/>
    <x v="0"/>
    <s v="tier - 3"/>
    <x v="0"/>
    <n v="28"/>
  </r>
  <r>
    <s v="Id235"/>
    <s v=" Mr"/>
    <x v="203"/>
    <x v="195"/>
    <s v="No"/>
    <s v="yes"/>
    <x v="0"/>
    <n v="1"/>
    <x v="0"/>
    <x v="0"/>
    <x v="1"/>
    <s v="9-Oct-2004"/>
    <x v="234"/>
    <x v="0"/>
    <s v="tier - 3"/>
    <x v="4"/>
    <n v="18"/>
  </r>
  <r>
    <s v="Id236"/>
    <s v=" Ms"/>
    <x v="141"/>
    <x v="196"/>
    <s v="Yes"/>
    <s v="No"/>
    <x v="0"/>
    <n v="0"/>
    <x v="0"/>
    <x v="0"/>
    <x v="2"/>
    <s v="25-Nov-1976"/>
    <x v="235"/>
    <x v="1"/>
    <s v="tier - 3"/>
    <x v="3"/>
    <n v="46"/>
  </r>
  <r>
    <s v="Id237"/>
    <s v=" Mr"/>
    <x v="204"/>
    <x v="197"/>
    <s v="No"/>
    <s v="No"/>
    <x v="0"/>
    <n v="1"/>
    <x v="0"/>
    <x v="0"/>
    <x v="2"/>
    <s v="24-Jun-1998"/>
    <x v="236"/>
    <x v="0"/>
    <s v="tier - 3"/>
    <x v="3"/>
    <n v="24"/>
  </r>
  <r>
    <s v="Id238"/>
    <s v=" Mr"/>
    <x v="205"/>
    <x v="27"/>
    <s v="No"/>
    <s v="No"/>
    <x v="0"/>
    <n v="0"/>
    <x v="0"/>
    <x v="0"/>
    <x v="2"/>
    <s v="24-Sep-1990"/>
    <x v="237"/>
    <x v="0"/>
    <s v="tier - 2"/>
    <x v="3"/>
    <n v="32"/>
  </r>
  <r>
    <s v="Id239"/>
    <s v=" Ms"/>
    <x v="82"/>
    <x v="198"/>
    <s v="No"/>
    <s v="No"/>
    <x v="1"/>
    <n v="1"/>
    <x v="0"/>
    <x v="0"/>
    <x v="2"/>
    <s v="5-Oct-2003"/>
    <x v="238"/>
    <x v="1"/>
    <s v="tier - 1"/>
    <x v="0"/>
    <n v="19"/>
  </r>
  <r>
    <s v="Id240"/>
    <s v=" Ms"/>
    <x v="206"/>
    <x v="199"/>
    <s v="No"/>
    <s v="No"/>
    <x v="0"/>
    <n v="1"/>
    <x v="0"/>
    <x v="0"/>
    <x v="2"/>
    <s v="1-Oct-1984"/>
    <x v="239"/>
    <x v="1"/>
    <s v="tier - 3"/>
    <x v="3"/>
    <n v="38"/>
  </r>
  <r>
    <s v="Id241"/>
    <s v=" Mr"/>
    <x v="207"/>
    <x v="200"/>
    <s v="Yes"/>
    <s v="No"/>
    <x v="1"/>
    <n v="1"/>
    <x v="0"/>
    <x v="0"/>
    <x v="1"/>
    <s v="2-Oct-1983"/>
    <x v="240"/>
    <x v="1"/>
    <s v="tier - 2"/>
    <x v="1"/>
    <n v="39"/>
  </r>
  <r>
    <s v="Id242"/>
    <s v=" Mr"/>
    <x v="208"/>
    <x v="201"/>
    <s v="Yes"/>
    <s v="No"/>
    <x v="0"/>
    <n v="1"/>
    <x v="0"/>
    <x v="0"/>
    <x v="0"/>
    <s v="11-Oct-1986"/>
    <x v="241"/>
    <x v="0"/>
    <s v="tier - 2"/>
    <x v="3"/>
    <n v="36"/>
  </r>
  <r>
    <s v="Id243"/>
    <s v=" Mr"/>
    <x v="209"/>
    <x v="202"/>
    <s v="Yes"/>
    <s v="No"/>
    <x v="0"/>
    <n v="1"/>
    <x v="0"/>
    <x v="0"/>
    <x v="2"/>
    <s v="30-Oct-1995"/>
    <x v="242"/>
    <x v="0"/>
    <s v="tier - 1"/>
    <x v="3"/>
    <n v="27"/>
  </r>
  <r>
    <s v="Id244"/>
    <s v=" Mr"/>
    <x v="210"/>
    <x v="203"/>
    <s v="No"/>
    <s v="No"/>
    <x v="0"/>
    <n v="1"/>
    <x v="0"/>
    <x v="0"/>
    <x v="2"/>
    <s v="11-Jun-1998"/>
    <x v="243"/>
    <x v="0"/>
    <s v="tier - 3"/>
    <x v="9"/>
    <n v="24"/>
  </r>
  <r>
    <s v="Id245"/>
    <s v=" Mr"/>
    <x v="211"/>
    <x v="204"/>
    <s v="No"/>
    <s v="No"/>
    <x v="0"/>
    <n v="0"/>
    <x v="0"/>
    <x v="2"/>
    <x v="0"/>
    <s v="5-Jul-1962"/>
    <x v="244"/>
    <x v="0"/>
    <s v="tier - 1"/>
    <x v="3"/>
    <n v="60"/>
  </r>
  <r>
    <s v="Id246"/>
    <s v=" Mr"/>
    <x v="212"/>
    <x v="205"/>
    <s v="Yes"/>
    <s v="No"/>
    <x v="0"/>
    <n v="1"/>
    <x v="0"/>
    <x v="0"/>
    <x v="0"/>
    <s v="21-Jul-1975"/>
    <x v="245"/>
    <x v="1"/>
    <s v="tier - 1"/>
    <x v="1"/>
    <n v="47"/>
  </r>
  <r>
    <s v="Id247"/>
    <s v=" Ms"/>
    <x v="213"/>
    <x v="14"/>
    <s v="No"/>
    <s v="No"/>
    <x v="0"/>
    <n v="0"/>
    <x v="0"/>
    <x v="0"/>
    <x v="0"/>
    <s v="25-Aug-1971"/>
    <x v="246"/>
    <x v="1"/>
    <s v="tier - 2"/>
    <x v="3"/>
    <n v="51"/>
  </r>
  <r>
    <s v="Id248"/>
    <s v=" Ms"/>
    <x v="199"/>
    <x v="206"/>
    <s v="No"/>
    <s v="No"/>
    <x v="0"/>
    <n v="0"/>
    <x v="0"/>
    <x v="0"/>
    <x v="2"/>
    <s v="6-Nov-1999"/>
    <x v="247"/>
    <x v="1"/>
    <s v="tier - 3"/>
    <x v="3"/>
    <n v="23"/>
  </r>
  <r>
    <s v="Id249"/>
    <s v=" Ms"/>
    <x v="214"/>
    <x v="41"/>
    <s v="No"/>
    <s v="No"/>
    <x v="0"/>
    <n v="0"/>
    <x v="0"/>
    <x v="0"/>
    <x v="0"/>
    <s v="26-Dec-2002"/>
    <x v="248"/>
    <x v="1"/>
    <s v="tier - 3"/>
    <x v="3"/>
    <n v="20"/>
  </r>
  <r>
    <s v="Id250"/>
    <s v=" Ms"/>
    <x v="215"/>
    <x v="40"/>
    <s v="No"/>
    <s v="No"/>
    <x v="0"/>
    <n v="2"/>
    <x v="0"/>
    <x v="0"/>
    <x v="2"/>
    <s v="26-Jul-1972"/>
    <x v="249"/>
    <x v="1"/>
    <s v="tier - 2"/>
    <x v="3"/>
    <n v="50"/>
  </r>
  <r>
    <s v="Id251"/>
    <s v=" Ms"/>
    <x v="216"/>
    <x v="138"/>
    <s v="No"/>
    <s v="No"/>
    <x v="0"/>
    <n v="0"/>
    <x v="0"/>
    <x v="0"/>
    <x v="2"/>
    <s v="25-Sep-1994"/>
    <x v="250"/>
    <x v="1"/>
    <s v="tier - 2"/>
    <x v="3"/>
    <n v="28"/>
  </r>
  <r>
    <s v="Id252"/>
    <s v=" Ms"/>
    <x v="217"/>
    <x v="119"/>
    <s v="No"/>
    <s v="yes"/>
    <x v="0"/>
    <n v="2"/>
    <x v="0"/>
    <x v="0"/>
    <x v="1"/>
    <s v="27-Dec-2000"/>
    <x v="251"/>
    <x v="1"/>
    <s v="tier - 2"/>
    <x v="1"/>
    <n v="22"/>
  </r>
  <r>
    <s v="Id253"/>
    <s v=" Ms"/>
    <x v="117"/>
    <x v="47"/>
    <s v="Yes"/>
    <s v="No"/>
    <x v="1"/>
    <n v="1"/>
    <x v="0"/>
    <x v="0"/>
    <x v="2"/>
    <s v="9-Aug-1997"/>
    <x v="252"/>
    <x v="1"/>
    <s v="tier - 3"/>
    <x v="3"/>
    <n v="25"/>
  </r>
  <r>
    <s v="Id254"/>
    <s v=" Mr"/>
    <x v="218"/>
    <x v="176"/>
    <s v="Yes"/>
    <s v="yes"/>
    <x v="0"/>
    <n v="2"/>
    <x v="0"/>
    <x v="0"/>
    <x v="2"/>
    <s v="26-Oct-2000"/>
    <x v="253"/>
    <x v="1"/>
    <s v="tier - 3"/>
    <x v="3"/>
    <n v="22"/>
  </r>
  <r>
    <s v="Id255"/>
    <s v=" Mr"/>
    <x v="219"/>
    <x v="207"/>
    <s v="No"/>
    <s v="No"/>
    <x v="0"/>
    <n v="0"/>
    <x v="0"/>
    <x v="2"/>
    <x v="0"/>
    <s v="11-Dec-1962"/>
    <x v="254"/>
    <x v="0"/>
    <s v="tier - 3"/>
    <x v="3"/>
    <n v="60"/>
  </r>
  <r>
    <s v="Id256"/>
    <s v=" Mr"/>
    <x v="141"/>
    <x v="78"/>
    <s v="No"/>
    <s v="No"/>
    <x v="1"/>
    <n v="1"/>
    <x v="0"/>
    <x v="0"/>
    <x v="2"/>
    <s v="12-Sep-2003"/>
    <x v="255"/>
    <x v="0"/>
    <s v="tier - 3"/>
    <x v="1"/>
    <n v="19"/>
  </r>
  <r>
    <s v="Id257"/>
    <s v=" Mr"/>
    <x v="170"/>
    <x v="208"/>
    <s v="No"/>
    <s v="yes"/>
    <x v="0"/>
    <n v="1"/>
    <x v="0"/>
    <x v="0"/>
    <x v="1"/>
    <s v="1-Nov-2004"/>
    <x v="256"/>
    <x v="0"/>
    <s v="tier - 1"/>
    <x v="6"/>
    <n v="18"/>
  </r>
  <r>
    <s v="Id258"/>
    <s v=" Mr"/>
    <x v="220"/>
    <x v="60"/>
    <s v="No"/>
    <s v="No"/>
    <x v="1"/>
    <n v="1"/>
    <x v="0"/>
    <x v="0"/>
    <x v="1"/>
    <s v="28-Nov-1993"/>
    <x v="257"/>
    <x v="1"/>
    <s v="tier - 2"/>
    <x v="3"/>
    <n v="29"/>
  </r>
  <r>
    <s v="Id259"/>
    <s v=" Mr"/>
    <x v="221"/>
    <x v="27"/>
    <s v="No"/>
    <s v="No"/>
    <x v="1"/>
    <n v="1"/>
    <x v="0"/>
    <x v="0"/>
    <x v="2"/>
    <s v="9-Sep-2003"/>
    <x v="258"/>
    <x v="0"/>
    <s v="tier - 2"/>
    <x v="3"/>
    <n v="19"/>
  </r>
  <r>
    <s v="Id260"/>
    <s v=" Ms"/>
    <x v="222"/>
    <x v="209"/>
    <s v="No"/>
    <s v="No"/>
    <x v="0"/>
    <n v="1"/>
    <x v="0"/>
    <x v="0"/>
    <x v="2"/>
    <s v="22-Jul-1984"/>
    <x v="259"/>
    <x v="1"/>
    <s v="tier - 3"/>
    <x v="3"/>
    <n v="38"/>
  </r>
  <r>
    <s v="Id261"/>
    <s v=" Mr"/>
    <x v="60"/>
    <x v="210"/>
    <s v="No"/>
    <s v="No"/>
    <x v="0"/>
    <n v="0"/>
    <x v="0"/>
    <x v="0"/>
    <x v="0"/>
    <s v="25-Aug-2002"/>
    <x v="260"/>
    <x v="0"/>
    <s v="tier - 1"/>
    <x v="11"/>
    <n v="20"/>
  </r>
  <r>
    <s v="Id262"/>
    <s v=" Ms"/>
    <x v="223"/>
    <x v="211"/>
    <s v="Yes"/>
    <s v="No"/>
    <x v="0"/>
    <n v="2"/>
    <x v="1"/>
    <x v="0"/>
    <x v="0"/>
    <s v="18-Jun-1970"/>
    <x v="261"/>
    <x v="1"/>
    <s v="tier - 2"/>
    <x v="1"/>
    <n v="52"/>
  </r>
  <r>
    <s v="Id263"/>
    <s v=" Mr"/>
    <x v="224"/>
    <x v="212"/>
    <s v="Yes"/>
    <s v="No"/>
    <x v="0"/>
    <n v="0"/>
    <x v="0"/>
    <x v="0"/>
    <x v="2"/>
    <s v="7-Dec-1985"/>
    <x v="262"/>
    <x v="1"/>
    <s v="tier - 2"/>
    <x v="3"/>
    <n v="37"/>
  </r>
  <r>
    <s v="Id264"/>
    <s v=" Ms"/>
    <x v="225"/>
    <x v="1"/>
    <s v="No"/>
    <s v="No"/>
    <x v="0"/>
    <n v="2"/>
    <x v="0"/>
    <x v="1"/>
    <x v="1"/>
    <s v="5-Sep-1972"/>
    <x v="263"/>
    <x v="1"/>
    <s v="tier - 3"/>
    <x v="3"/>
    <n v="50"/>
  </r>
  <r>
    <s v="Id265"/>
    <s v=" Ms"/>
    <x v="226"/>
    <x v="213"/>
    <s v="No"/>
    <s v="No"/>
    <x v="1"/>
    <n v="1"/>
    <x v="0"/>
    <x v="0"/>
    <x v="1"/>
    <s v="28-Nov-2003"/>
    <x v="264"/>
    <x v="1"/>
    <s v="tier - 3"/>
    <x v="1"/>
    <n v="19"/>
  </r>
  <r>
    <s v="Id266"/>
    <s v=" Mr"/>
    <x v="227"/>
    <x v="214"/>
    <s v="No"/>
    <s v="No"/>
    <x v="0"/>
    <n v="0"/>
    <x v="0"/>
    <x v="0"/>
    <x v="1"/>
    <s v="12-Oct-1990"/>
    <x v="265"/>
    <x v="1"/>
    <s v="tier - 1"/>
    <x v="3"/>
    <n v="32"/>
  </r>
  <r>
    <s v="Id267"/>
    <s v=" Ms"/>
    <x v="228"/>
    <x v="215"/>
    <s v="Yes"/>
    <s v="No"/>
    <x v="0"/>
    <n v="0"/>
    <x v="0"/>
    <x v="0"/>
    <x v="2"/>
    <s v="15-Jul-1985"/>
    <x v="266"/>
    <x v="1"/>
    <s v="tier - 1"/>
    <x v="3"/>
    <n v="37"/>
  </r>
  <r>
    <s v="Id268"/>
    <s v=" Ms"/>
    <x v="229"/>
    <x v="216"/>
    <s v="Yes"/>
    <s v="No"/>
    <x v="1"/>
    <n v="1"/>
    <x v="0"/>
    <x v="1"/>
    <x v="1"/>
    <s v="30-Oct-1969"/>
    <x v="267"/>
    <x v="1"/>
    <s v="tier - 2"/>
    <x v="3"/>
    <n v="53"/>
  </r>
  <r>
    <s v="Id269"/>
    <s v=" Mr"/>
    <x v="230"/>
    <x v="217"/>
    <s v="No"/>
    <s v="No"/>
    <x v="0"/>
    <n v="0"/>
    <x v="0"/>
    <x v="2"/>
    <x v="0"/>
    <s v="1-Jul-1962"/>
    <x v="268"/>
    <x v="0"/>
    <s v="tier - 2"/>
    <x v="3"/>
    <n v="60"/>
  </r>
  <r>
    <s v="Id270"/>
    <s v=" Mr"/>
    <x v="231"/>
    <x v="78"/>
    <s v="No"/>
    <s v="No"/>
    <x v="0"/>
    <n v="0"/>
    <x v="0"/>
    <x v="0"/>
    <x v="2"/>
    <s v="28-Jul-1994"/>
    <x v="269"/>
    <x v="0"/>
    <s v="tier - 2"/>
    <x v="3"/>
    <n v="28"/>
  </r>
  <r>
    <s v="Id271"/>
    <s v=" Mr"/>
    <x v="232"/>
    <x v="218"/>
    <s v="Yes"/>
    <s v="No"/>
    <x v="0"/>
    <n v="0"/>
    <x v="0"/>
    <x v="2"/>
    <x v="0"/>
    <s v="10-Jul-1967"/>
    <x v="270"/>
    <x v="1"/>
    <s v="tier - 3"/>
    <x v="3"/>
    <n v="55"/>
  </r>
  <r>
    <s v="Id272"/>
    <s v=" Mr"/>
    <x v="233"/>
    <x v="219"/>
    <s v="Yes"/>
    <s v="No"/>
    <x v="0"/>
    <n v="1"/>
    <x v="0"/>
    <x v="0"/>
    <x v="2"/>
    <s v="8-Jul-1995"/>
    <x v="271"/>
    <x v="0"/>
    <s v="tier - 1"/>
    <x v="3"/>
    <n v="27"/>
  </r>
  <r>
    <s v="Id273"/>
    <s v=" Mr"/>
    <x v="234"/>
    <x v="220"/>
    <s v="No"/>
    <s v="No"/>
    <x v="0"/>
    <n v="0"/>
    <x v="0"/>
    <x v="1"/>
    <x v="0"/>
    <s v="24-Aug-1971"/>
    <x v="272"/>
    <x v="1"/>
    <s v="tier - 1"/>
    <x v="3"/>
    <n v="51"/>
  </r>
  <r>
    <s v="Id274"/>
    <s v=" Mr"/>
    <x v="235"/>
    <x v="221"/>
    <s v="Yes"/>
    <s v="No"/>
    <x v="0"/>
    <n v="0"/>
    <x v="0"/>
    <x v="0"/>
    <x v="0"/>
    <s v="17-Nov-1981"/>
    <x v="273"/>
    <x v="1"/>
    <s v="tier - 3"/>
    <x v="3"/>
    <n v="41"/>
  </r>
  <r>
    <s v="Id275"/>
    <s v=" Mr"/>
    <x v="236"/>
    <x v="166"/>
    <s v="Yes"/>
    <s v="No"/>
    <x v="0"/>
    <n v="1"/>
    <x v="0"/>
    <x v="0"/>
    <x v="2"/>
    <s v="4-Dec-1995"/>
    <x v="274"/>
    <x v="0"/>
    <s v="tier - 2"/>
    <x v="3"/>
    <n v="27"/>
  </r>
  <r>
    <s v="Id276"/>
    <s v=" Mr"/>
    <x v="237"/>
    <x v="196"/>
    <s v="No"/>
    <s v="No"/>
    <x v="0"/>
    <n v="0"/>
    <x v="0"/>
    <x v="1"/>
    <x v="2"/>
    <s v="12-Dec-1980"/>
    <x v="275"/>
    <x v="0"/>
    <s v="tier - 3"/>
    <x v="1"/>
    <n v="42"/>
  </r>
  <r>
    <s v="Id277"/>
    <s v=" Mr"/>
    <x v="238"/>
    <x v="152"/>
    <s v="No"/>
    <s v="No"/>
    <x v="0"/>
    <n v="2"/>
    <x v="0"/>
    <x v="1"/>
    <x v="2"/>
    <s v="7-Nov-1972"/>
    <x v="276"/>
    <x v="1"/>
    <s v="tier - 2"/>
    <x v="1"/>
    <n v="50"/>
  </r>
  <r>
    <s v="Id278"/>
    <s v=" Mr"/>
    <x v="239"/>
    <x v="222"/>
    <s v="No"/>
    <s v="No"/>
    <x v="0"/>
    <n v="0"/>
    <x v="0"/>
    <x v="1"/>
    <x v="0"/>
    <s v="6-Dec-1974"/>
    <x v="277"/>
    <x v="0"/>
    <s v="tier - 1"/>
    <x v="3"/>
    <n v="48"/>
  </r>
  <r>
    <s v="Id279"/>
    <s v=" Ms"/>
    <x v="240"/>
    <x v="133"/>
    <s v="No"/>
    <s v="No"/>
    <x v="0"/>
    <n v="0"/>
    <x v="0"/>
    <x v="3"/>
    <x v="2"/>
    <s v="9-Jul-1990"/>
    <x v="278"/>
    <x v="1"/>
    <s v="tier - 1"/>
    <x v="1"/>
    <n v="32"/>
  </r>
  <r>
    <s v="Id280"/>
    <s v=" Mr"/>
    <x v="241"/>
    <x v="99"/>
    <s v="No"/>
    <s v="No"/>
    <x v="0"/>
    <n v="0"/>
    <x v="0"/>
    <x v="0"/>
    <x v="1"/>
    <s v="30-Sep-1990"/>
    <x v="279"/>
    <x v="0"/>
    <s v="tier - 2"/>
    <x v="3"/>
    <n v="32"/>
  </r>
  <r>
    <s v="Id281"/>
    <s v=" Ms"/>
    <x v="242"/>
    <x v="223"/>
    <s v="No"/>
    <s v="No"/>
    <x v="0"/>
    <n v="0"/>
    <x v="0"/>
    <x v="2"/>
    <x v="0"/>
    <s v="1-Nov-1968"/>
    <x v="280"/>
    <x v="1"/>
    <s v="tier - 3"/>
    <x v="3"/>
    <n v="54"/>
  </r>
  <r>
    <s v="Id282"/>
    <s v=" Mr"/>
    <x v="243"/>
    <x v="80"/>
    <s v="No"/>
    <s v="No"/>
    <x v="0"/>
    <n v="0"/>
    <x v="0"/>
    <x v="0"/>
    <x v="2"/>
    <s v="13-Jul-1990"/>
    <x v="281"/>
    <x v="0"/>
    <s v="tier - 1"/>
    <x v="3"/>
    <n v="32"/>
  </r>
  <r>
    <s v="Id283"/>
    <s v=" Mr"/>
    <x v="215"/>
    <x v="224"/>
    <s v="No"/>
    <s v="No"/>
    <x v="1"/>
    <n v="1"/>
    <x v="0"/>
    <x v="0"/>
    <x v="2"/>
    <s v="8-Oct-2003"/>
    <x v="282"/>
    <x v="0"/>
    <s v="tier - 2"/>
    <x v="0"/>
    <n v="19"/>
  </r>
  <r>
    <s v="Id284"/>
    <s v=" Mr"/>
    <x v="244"/>
    <x v="106"/>
    <s v="Yes"/>
    <s v="No"/>
    <x v="0"/>
    <n v="0"/>
    <x v="0"/>
    <x v="1"/>
    <x v="1"/>
    <s v="19-Sep-1976"/>
    <x v="283"/>
    <x v="1"/>
    <s v="tier - 1"/>
    <x v="3"/>
    <n v="46"/>
  </r>
  <r>
    <s v="Id285"/>
    <s v=" Mr"/>
    <x v="245"/>
    <x v="225"/>
    <s v="Yes"/>
    <s v="No"/>
    <x v="0"/>
    <n v="0"/>
    <x v="0"/>
    <x v="0"/>
    <x v="0"/>
    <s v="27-Sep-1981"/>
    <x v="284"/>
    <x v="1"/>
    <s v="tier - 2"/>
    <x v="3"/>
    <n v="41"/>
  </r>
  <r>
    <s v="Id286"/>
    <s v=" Ms"/>
    <x v="246"/>
    <x v="226"/>
    <s v="Yes"/>
    <s v="No"/>
    <x v="0"/>
    <n v="0"/>
    <x v="0"/>
    <x v="1"/>
    <x v="2"/>
    <s v="9-Aug-1976"/>
    <x v="285"/>
    <x v="1"/>
    <s v="tier - 3"/>
    <x v="3"/>
    <n v="46"/>
  </r>
  <r>
    <s v="Id287"/>
    <s v=" Ms"/>
    <x v="247"/>
    <x v="100"/>
    <s v="No"/>
    <s v="No"/>
    <x v="0"/>
    <n v="2"/>
    <x v="0"/>
    <x v="1"/>
    <x v="1"/>
    <s v="19-Oct-1972"/>
    <x v="286"/>
    <x v="1"/>
    <s v="tier - 2"/>
    <x v="3"/>
    <n v="50"/>
  </r>
  <r>
    <s v="Id288"/>
    <s v=" Mr"/>
    <x v="248"/>
    <x v="227"/>
    <s v="Yes"/>
    <s v="No"/>
    <x v="0"/>
    <n v="1"/>
    <x v="0"/>
    <x v="0"/>
    <x v="0"/>
    <s v="2-Dec-1986"/>
    <x v="287"/>
    <x v="1"/>
    <s v="tier - 2"/>
    <x v="3"/>
    <n v="36"/>
  </r>
  <r>
    <s v="Id289"/>
    <s v=" Mr"/>
    <x v="249"/>
    <x v="14"/>
    <s v="Yes"/>
    <s v="No"/>
    <x v="0"/>
    <n v="1"/>
    <x v="0"/>
    <x v="2"/>
    <x v="0"/>
    <s v="17-Dec-1975"/>
    <x v="288"/>
    <x v="1"/>
    <s v="tier - 3"/>
    <x v="1"/>
    <n v="47"/>
  </r>
  <r>
    <s v="Id290"/>
    <s v=" Mr"/>
    <x v="250"/>
    <x v="228"/>
    <s v="No"/>
    <s v="No"/>
    <x v="0"/>
    <n v="0"/>
    <x v="0"/>
    <x v="0"/>
    <x v="2"/>
    <s v="8-Sep-1994"/>
    <x v="289"/>
    <x v="1"/>
    <s v="tier - 1"/>
    <x v="3"/>
    <n v="28"/>
  </r>
  <r>
    <s v="Id291"/>
    <s v=" Mr"/>
    <x v="251"/>
    <x v="229"/>
    <s v="Yes"/>
    <s v="No"/>
    <x v="1"/>
    <n v="1"/>
    <x v="0"/>
    <x v="2"/>
    <x v="1"/>
    <s v="11-Sep-1969"/>
    <x v="290"/>
    <x v="0"/>
    <s v="tier - 2"/>
    <x v="3"/>
    <n v="53"/>
  </r>
  <r>
    <s v="Id292"/>
    <s v=" Mr"/>
    <x v="252"/>
    <x v="230"/>
    <s v="No"/>
    <s v="No"/>
    <x v="0"/>
    <n v="0"/>
    <x v="1"/>
    <x v="1"/>
    <x v="0"/>
    <s v="10-Nov-1978"/>
    <x v="291"/>
    <x v="0"/>
    <s v="tier - 3"/>
    <x v="6"/>
    <n v="44"/>
  </r>
  <r>
    <s v="Id293"/>
    <s v=" Mr"/>
    <x v="253"/>
    <x v="124"/>
    <s v="No"/>
    <s v="No"/>
    <x v="1"/>
    <n v="1"/>
    <x v="0"/>
    <x v="0"/>
    <x v="2"/>
    <s v="13-Sep-1993"/>
    <x v="292"/>
    <x v="0"/>
    <s v="tier - 3"/>
    <x v="3"/>
    <n v="29"/>
  </r>
  <r>
    <s v="Id294"/>
    <s v=" Ms"/>
    <x v="254"/>
    <x v="231"/>
    <s v="No"/>
    <s v="No"/>
    <x v="0"/>
    <n v="2"/>
    <x v="0"/>
    <x v="2"/>
    <x v="1"/>
    <s v="21-Sep-1972"/>
    <x v="293"/>
    <x v="1"/>
    <s v="tier - 1"/>
    <x v="3"/>
    <n v="50"/>
  </r>
  <r>
    <s v="Id295"/>
    <s v=" Mr"/>
    <x v="255"/>
    <x v="232"/>
    <s v="Yes"/>
    <s v="No"/>
    <x v="0"/>
    <n v="1"/>
    <x v="0"/>
    <x v="1"/>
    <x v="0"/>
    <s v="25-Sep-1975"/>
    <x v="294"/>
    <x v="1"/>
    <s v="tier - 3"/>
    <x v="3"/>
    <n v="47"/>
  </r>
  <r>
    <s v="Id296"/>
    <s v=" Mr"/>
    <x v="256"/>
    <x v="112"/>
    <s v="No"/>
    <s v="No"/>
    <x v="0"/>
    <n v="1"/>
    <x v="0"/>
    <x v="1"/>
    <x v="2"/>
    <s v="10-Sep-1984"/>
    <x v="295"/>
    <x v="1"/>
    <s v="tier - 1"/>
    <x v="3"/>
    <n v="38"/>
  </r>
  <r>
    <s v="Id297"/>
    <s v=" Mr"/>
    <x v="257"/>
    <x v="233"/>
    <s v="No"/>
    <s v="No"/>
    <x v="0"/>
    <n v="0"/>
    <x v="0"/>
    <x v="2"/>
    <x v="2"/>
    <s v="14-Oct-1977"/>
    <x v="296"/>
    <x v="1"/>
    <s v="tier - 2"/>
    <x v="1"/>
    <n v="45"/>
  </r>
  <r>
    <s v="Id298"/>
    <s v=" Ms"/>
    <x v="27"/>
    <x v="54"/>
    <s v="No"/>
    <s v="No"/>
    <x v="0"/>
    <n v="0"/>
    <x v="1"/>
    <x v="0"/>
    <x v="0"/>
    <s v="13-Dec-1960"/>
    <x v="297"/>
    <x v="1"/>
    <s v="tier - 1"/>
    <x v="2"/>
    <n v="62"/>
  </r>
  <r>
    <s v="Id299"/>
    <s v=" Mr"/>
    <x v="258"/>
    <x v="234"/>
    <s v="Yes"/>
    <s v="No"/>
    <x v="0"/>
    <n v="1"/>
    <x v="0"/>
    <x v="2"/>
    <x v="0"/>
    <s v="29-Oct-1975"/>
    <x v="298"/>
    <x v="1"/>
    <s v="tier - 1"/>
    <x v="3"/>
    <n v="47"/>
  </r>
  <r>
    <s v="Id300"/>
    <s v=" Ms"/>
    <x v="259"/>
    <x v="235"/>
    <s v="No"/>
    <s v="No"/>
    <x v="0"/>
    <n v="0"/>
    <x v="0"/>
    <x v="2"/>
    <x v="0"/>
    <s v="8-Oct-1974"/>
    <x v="299"/>
    <x v="1"/>
    <s v="tier - 3"/>
    <x v="3"/>
    <n v="48"/>
  </r>
  <r>
    <s v="Id301"/>
    <s v=" Mr"/>
    <x v="260"/>
    <x v="27"/>
    <s v="Yes"/>
    <s v="No"/>
    <x v="0"/>
    <n v="1"/>
    <x v="0"/>
    <x v="0"/>
    <x v="2"/>
    <s v="27-Sep-1995"/>
    <x v="300"/>
    <x v="1"/>
    <s v="tier - 2"/>
    <x v="3"/>
    <n v="27"/>
  </r>
  <r>
    <s v="Id302"/>
    <s v=" Ms"/>
    <x v="261"/>
    <x v="12"/>
    <s v="No"/>
    <s v="No"/>
    <x v="0"/>
    <n v="0"/>
    <x v="0"/>
    <x v="2"/>
    <x v="0"/>
    <s v="9-Jul-1968"/>
    <x v="301"/>
    <x v="1"/>
    <s v="tier - 1"/>
    <x v="3"/>
    <n v="54"/>
  </r>
  <r>
    <s v="Id303"/>
    <s v=" Mr"/>
    <x v="262"/>
    <x v="236"/>
    <s v="Yes"/>
    <s v="yes"/>
    <x v="0"/>
    <n v="2"/>
    <x v="0"/>
    <x v="0"/>
    <x v="1"/>
    <s v="22-Jul-2000"/>
    <x v="302"/>
    <x v="0"/>
    <s v="tier - 1"/>
    <x v="3"/>
    <n v="22"/>
  </r>
  <r>
    <s v="Id304"/>
    <s v=" Ms"/>
    <x v="263"/>
    <x v="237"/>
    <s v="No"/>
    <s v="yes"/>
    <x v="0"/>
    <n v="1"/>
    <x v="0"/>
    <x v="0"/>
    <x v="2"/>
    <s v="9-Nov-2004"/>
    <x v="303"/>
    <x v="1"/>
    <s v="tier - 1"/>
    <x v="3"/>
    <n v="18"/>
  </r>
  <r>
    <s v="Id305"/>
    <s v=" Ms"/>
    <x v="264"/>
    <x v="238"/>
    <s v="Yes"/>
    <s v="No"/>
    <x v="0"/>
    <n v="2"/>
    <x v="0"/>
    <x v="0"/>
    <x v="0"/>
    <s v="9-Sep-1961"/>
    <x v="304"/>
    <x v="1"/>
    <s v="tier - 2"/>
    <x v="0"/>
    <n v="61"/>
  </r>
  <r>
    <s v="Id306"/>
    <s v=" Ms"/>
    <x v="265"/>
    <x v="239"/>
    <s v="Yes"/>
    <s v="No"/>
    <x v="0"/>
    <n v="1"/>
    <x v="0"/>
    <x v="1"/>
    <x v="2"/>
    <s v="5-Sep-1988"/>
    <x v="305"/>
    <x v="1"/>
    <s v="tier - 1"/>
    <x v="3"/>
    <n v="34"/>
  </r>
  <r>
    <s v="Id307"/>
    <s v=" Ms"/>
    <x v="266"/>
    <x v="194"/>
    <s v="Yes"/>
    <s v="No"/>
    <x v="1"/>
    <n v="1"/>
    <x v="0"/>
    <x v="2"/>
    <x v="1"/>
    <s v="21-Dec-1983"/>
    <x v="306"/>
    <x v="1"/>
    <s v="tier - 3"/>
    <x v="3"/>
    <n v="39"/>
  </r>
  <r>
    <s v="Id308"/>
    <s v=" Mr"/>
    <x v="267"/>
    <x v="240"/>
    <s v="No"/>
    <s v="No"/>
    <x v="0"/>
    <n v="0"/>
    <x v="0"/>
    <x v="0"/>
    <x v="1"/>
    <s v="21-Sep-1999"/>
    <x v="307"/>
    <x v="0"/>
    <s v="tier - 2"/>
    <x v="3"/>
    <n v="23"/>
  </r>
  <r>
    <s v="Id309"/>
    <s v=" Ms"/>
    <x v="268"/>
    <x v="241"/>
    <s v="Yes"/>
    <s v="No"/>
    <x v="0"/>
    <n v="2"/>
    <x v="0"/>
    <x v="2"/>
    <x v="0"/>
    <s v="11-Nov-1970"/>
    <x v="308"/>
    <x v="1"/>
    <s v="tier - 3"/>
    <x v="3"/>
    <n v="52"/>
  </r>
  <r>
    <s v="Id310"/>
    <s v=" Ms"/>
    <x v="269"/>
    <x v="242"/>
    <s v="Yes"/>
    <s v="No"/>
    <x v="0"/>
    <n v="1"/>
    <x v="0"/>
    <x v="1"/>
    <x v="0"/>
    <s v="10-Aug-1986"/>
    <x v="309"/>
    <x v="1"/>
    <s v="tier - 1"/>
    <x v="3"/>
    <n v="36"/>
  </r>
  <r>
    <s v="Id311"/>
    <s v=" Mr"/>
    <x v="270"/>
    <x v="236"/>
    <s v="Yes"/>
    <s v="No"/>
    <x v="1"/>
    <n v="1"/>
    <x v="0"/>
    <x v="2"/>
    <x v="1"/>
    <s v="3-Sep-1983"/>
    <x v="310"/>
    <x v="1"/>
    <s v="tier - 1"/>
    <x v="1"/>
    <n v="39"/>
  </r>
  <r>
    <s v="Id312"/>
    <s v=" Mr"/>
    <x v="271"/>
    <x v="141"/>
    <s v="No"/>
    <s v="No"/>
    <x v="0"/>
    <n v="1"/>
    <x v="0"/>
    <x v="0"/>
    <x v="2"/>
    <s v="28-Oct-1998"/>
    <x v="311"/>
    <x v="1"/>
    <s v="tier - 3"/>
    <x v="3"/>
    <n v="24"/>
  </r>
  <r>
    <s v="Id313"/>
    <s v=" Mr"/>
    <x v="272"/>
    <x v="243"/>
    <s v="Yes"/>
    <s v="No"/>
    <x v="0"/>
    <n v="0"/>
    <x v="0"/>
    <x v="3"/>
    <x v="2"/>
    <s v="3-Sep-1976"/>
    <x v="312"/>
    <x v="1"/>
    <s v="tier - 3"/>
    <x v="1"/>
    <n v="46"/>
  </r>
  <r>
    <s v="Id314"/>
    <s v=" Ms"/>
    <x v="273"/>
    <x v="244"/>
    <s v="Yes"/>
    <s v="No"/>
    <x v="1"/>
    <n v="1"/>
    <x v="0"/>
    <x v="3"/>
    <x v="2"/>
    <s v="30-Jul-1969"/>
    <x v="313"/>
    <x v="1"/>
    <s v="tier - 2"/>
    <x v="3"/>
    <n v="53"/>
  </r>
  <r>
    <s v="Id315"/>
    <s v=" Ms"/>
    <x v="274"/>
    <x v="245"/>
    <s v="No"/>
    <s v="yes"/>
    <x v="0"/>
    <n v="1"/>
    <x v="0"/>
    <x v="0"/>
    <x v="1"/>
    <s v="1-Jun-2004"/>
    <x v="314"/>
    <x v="1"/>
    <s v="tier - 2"/>
    <x v="3"/>
    <n v="19"/>
  </r>
  <r>
    <s v="Id316"/>
    <s v=" Mr"/>
    <x v="275"/>
    <x v="27"/>
    <s v="No"/>
    <s v="No"/>
    <x v="0"/>
    <n v="2"/>
    <x v="1"/>
    <x v="1"/>
    <x v="2"/>
    <s v="24-Jul-1972"/>
    <x v="315"/>
    <x v="0"/>
    <s v="tier - 1"/>
    <x v="1"/>
    <n v="50"/>
  </r>
  <r>
    <s v="Id317"/>
    <s v=" Mr"/>
    <x v="276"/>
    <x v="246"/>
    <s v="No"/>
    <s v="No"/>
    <x v="0"/>
    <n v="0"/>
    <x v="1"/>
    <x v="1"/>
    <x v="0"/>
    <s v="15-Sep-1962"/>
    <x v="316"/>
    <x v="0"/>
    <s v="tier - 1"/>
    <x v="7"/>
    <n v="60"/>
  </r>
  <r>
    <s v="Id318"/>
    <s v=" Mr"/>
    <x v="277"/>
    <x v="247"/>
    <s v="Yes"/>
    <s v="No"/>
    <x v="1"/>
    <n v="1"/>
    <x v="0"/>
    <x v="1"/>
    <x v="0"/>
    <s v="13-Sep-1963"/>
    <x v="317"/>
    <x v="0"/>
    <s v="tier - 1"/>
    <x v="7"/>
    <n v="59"/>
  </r>
  <r>
    <s v="Id319"/>
    <s v=" Mr"/>
    <x v="278"/>
    <x v="248"/>
    <s v="No"/>
    <s v="No"/>
    <x v="0"/>
    <n v="3"/>
    <x v="1"/>
    <x v="2"/>
    <x v="0"/>
    <s v="11-Aug-1958"/>
    <x v="318"/>
    <x v="0"/>
    <s v="tier - 3"/>
    <x v="1"/>
    <n v="64"/>
  </r>
  <r>
    <s v="Id320"/>
    <s v=" Ms"/>
    <x v="279"/>
    <x v="68"/>
    <s v="No"/>
    <s v="No"/>
    <x v="0"/>
    <n v="0"/>
    <x v="0"/>
    <x v="3"/>
    <x v="0"/>
    <s v="25-Dec-1971"/>
    <x v="319"/>
    <x v="1"/>
    <s v="tier - 3"/>
    <x v="3"/>
    <n v="51"/>
  </r>
  <r>
    <s v="Id321"/>
    <s v=" Ms"/>
    <x v="280"/>
    <x v="249"/>
    <s v="No"/>
    <s v="No"/>
    <x v="1"/>
    <n v="1"/>
    <x v="0"/>
    <x v="2"/>
    <x v="2"/>
    <s v="2-Sep-1979"/>
    <x v="320"/>
    <x v="1"/>
    <s v="tier - 3"/>
    <x v="3"/>
    <n v="43"/>
  </r>
  <r>
    <s v="Id322"/>
    <s v=" Mr"/>
    <x v="281"/>
    <x v="250"/>
    <s v="Yes"/>
    <s v="No"/>
    <x v="0"/>
    <n v="0"/>
    <x v="1"/>
    <x v="0"/>
    <x v="0"/>
    <s v="16-Jun-1967"/>
    <x v="321"/>
    <x v="0"/>
    <s v="tier - 1"/>
    <x v="1"/>
    <n v="55"/>
  </r>
  <r>
    <s v="Id323"/>
    <s v=" Mr"/>
    <x v="282"/>
    <x v="201"/>
    <s v="Yes"/>
    <s v="No"/>
    <x v="0"/>
    <n v="0"/>
    <x v="0"/>
    <x v="2"/>
    <x v="0"/>
    <s v="4-Aug-1981"/>
    <x v="322"/>
    <x v="1"/>
    <s v="tier - 3"/>
    <x v="1"/>
    <n v="41"/>
  </r>
  <r>
    <s v="Id324"/>
    <s v=" Mr"/>
    <x v="283"/>
    <x v="251"/>
    <s v="No"/>
    <s v="No"/>
    <x v="0"/>
    <n v="0"/>
    <x v="0"/>
    <x v="1"/>
    <x v="2"/>
    <s v="5-Oct-1991"/>
    <x v="323"/>
    <x v="0"/>
    <s v="tier - 1"/>
    <x v="3"/>
    <n v="31"/>
  </r>
  <r>
    <s v="Id325"/>
    <s v=" Ms"/>
    <x v="272"/>
    <x v="252"/>
    <s v="Yes"/>
    <s v="No"/>
    <x v="0"/>
    <n v="0"/>
    <x v="0"/>
    <x v="3"/>
    <x v="2"/>
    <s v="12-Jun-1976"/>
    <x v="324"/>
    <x v="0"/>
    <s v="tier - 1"/>
    <x v="3"/>
    <n v="46"/>
  </r>
  <r>
    <s v="Id326"/>
    <s v=" Mr"/>
    <x v="284"/>
    <x v="253"/>
    <s v="Yes"/>
    <s v="No"/>
    <x v="0"/>
    <n v="1"/>
    <x v="0"/>
    <x v="1"/>
    <x v="2"/>
    <s v="30-Dec-1988"/>
    <x v="325"/>
    <x v="0"/>
    <s v="tier - 1"/>
    <x v="3"/>
    <n v="34"/>
  </r>
  <r>
    <s v="Id327"/>
    <s v=" Mr"/>
    <x v="285"/>
    <x v="254"/>
    <s v="Yes"/>
    <s v="No"/>
    <x v="0"/>
    <n v="1"/>
    <x v="0"/>
    <x v="2"/>
    <x v="0"/>
    <s v="19-Aug-1975"/>
    <x v="326"/>
    <x v="0"/>
    <s v="tier - 3"/>
    <x v="3"/>
    <n v="47"/>
  </r>
  <r>
    <s v="Id328"/>
    <s v=" Mr"/>
    <x v="286"/>
    <x v="34"/>
    <s v="No"/>
    <s v="No"/>
    <x v="0"/>
    <n v="0"/>
    <x v="0"/>
    <x v="1"/>
    <x v="1"/>
    <s v="30-Dec-1989"/>
    <x v="327"/>
    <x v="0"/>
    <s v="tier - 3"/>
    <x v="3"/>
    <n v="33"/>
  </r>
  <r>
    <s v="Id329"/>
    <s v=" Mr"/>
    <x v="287"/>
    <x v="67"/>
    <s v="No"/>
    <s v="No"/>
    <x v="0"/>
    <n v="0"/>
    <x v="0"/>
    <x v="2"/>
    <x v="2"/>
    <s v="29-Oct-1982"/>
    <x v="328"/>
    <x v="0"/>
    <s v="tier - 1"/>
    <x v="1"/>
    <n v="40"/>
  </r>
  <r>
    <s v="Id330"/>
    <s v=" Mr"/>
    <x v="288"/>
    <x v="255"/>
    <s v="Yes"/>
    <s v="No"/>
    <x v="0"/>
    <n v="0"/>
    <x v="0"/>
    <x v="2"/>
    <x v="0"/>
    <s v="13-Aug-1981"/>
    <x v="329"/>
    <x v="0"/>
    <s v="tier - 2"/>
    <x v="3"/>
    <n v="41"/>
  </r>
  <r>
    <s v="Id331"/>
    <s v=" Mr"/>
    <x v="289"/>
    <x v="256"/>
    <s v="No"/>
    <s v="No"/>
    <x v="0"/>
    <n v="1"/>
    <x v="0"/>
    <x v="0"/>
    <x v="1"/>
    <s v="20-Jun-1998"/>
    <x v="330"/>
    <x v="0"/>
    <s v="tier - 2"/>
    <x v="3"/>
    <n v="24"/>
  </r>
  <r>
    <s v="Id332"/>
    <s v=" Mr"/>
    <x v="290"/>
    <x v="257"/>
    <s v="No"/>
    <s v="No"/>
    <x v="0"/>
    <n v="2"/>
    <x v="0"/>
    <x v="2"/>
    <x v="0"/>
    <s v="23-Aug-1973"/>
    <x v="331"/>
    <x v="0"/>
    <s v="tier - 3"/>
    <x v="3"/>
    <n v="49"/>
  </r>
  <r>
    <s v="Id333"/>
    <s v=" Ms"/>
    <x v="291"/>
    <x v="87"/>
    <s v="No"/>
    <s v="No"/>
    <x v="1"/>
    <n v="1"/>
    <x v="0"/>
    <x v="0"/>
    <x v="1"/>
    <s v="27-Jul-1993"/>
    <x v="332"/>
    <x v="0"/>
    <s v="tier - 1"/>
    <x v="3"/>
    <n v="29"/>
  </r>
  <r>
    <s v="Id334"/>
    <s v=" Mr"/>
    <x v="272"/>
    <x v="258"/>
    <s v="Yes"/>
    <s v="No"/>
    <x v="0"/>
    <n v="1"/>
    <x v="0"/>
    <x v="3"/>
    <x v="0"/>
    <s v="3-Nov-1975"/>
    <x v="333"/>
    <x v="0"/>
    <s v="tier - 1"/>
    <x v="3"/>
    <n v="47"/>
  </r>
  <r>
    <s v="Id335"/>
    <s v=" Ms"/>
    <x v="292"/>
    <x v="82"/>
    <s v="Yes"/>
    <s v="No"/>
    <x v="0"/>
    <n v="2"/>
    <x v="0"/>
    <x v="1"/>
    <x v="2"/>
    <s v="20-Oct-1959"/>
    <x v="334"/>
    <x v="0"/>
    <s v="tier - 2"/>
    <x v="2"/>
    <n v="63"/>
  </r>
  <r>
    <s v="Id336"/>
    <s v=" Mr"/>
    <x v="293"/>
    <x v="259"/>
    <s v="No"/>
    <s v="No"/>
    <x v="0"/>
    <n v="1"/>
    <x v="0"/>
    <x v="2"/>
    <x v="1"/>
    <s v="16-Jul-1987"/>
    <x v="335"/>
    <x v="0"/>
    <s v="tier - 1"/>
    <x v="3"/>
    <n v="35"/>
  </r>
  <r>
    <s v="Id337"/>
    <s v=" Ms"/>
    <x v="294"/>
    <x v="141"/>
    <s v="Yes"/>
    <s v="No"/>
    <x v="0"/>
    <n v="0"/>
    <x v="0"/>
    <x v="2"/>
    <x v="2"/>
    <s v="7-Nov-1985"/>
    <x v="336"/>
    <x v="0"/>
    <s v="tier - 1"/>
    <x v="3"/>
    <n v="37"/>
  </r>
  <r>
    <s v="Id338"/>
    <s v=" Ms"/>
    <x v="295"/>
    <x v="260"/>
    <s v="No"/>
    <s v="No"/>
    <x v="0"/>
    <n v="3"/>
    <x v="0"/>
    <x v="1"/>
    <x v="0"/>
    <s v="5-Jun-1958"/>
    <x v="337"/>
    <x v="0"/>
    <s v="tier - 2"/>
    <x v="1"/>
    <n v="65"/>
  </r>
  <r>
    <s v="Id339"/>
    <s v=" Mr"/>
    <x v="296"/>
    <x v="217"/>
    <s v="No"/>
    <s v="No"/>
    <x v="0"/>
    <n v="0"/>
    <x v="0"/>
    <x v="3"/>
    <x v="0"/>
    <s v="21-Jul-1978"/>
    <x v="338"/>
    <x v="0"/>
    <s v="tier - 3"/>
    <x v="1"/>
    <n v="44"/>
  </r>
  <r>
    <s v="Id340"/>
    <s v=" Ms"/>
    <x v="67"/>
    <x v="143"/>
    <s v="Yes"/>
    <s v="No"/>
    <x v="1"/>
    <n v="1"/>
    <x v="1"/>
    <x v="0"/>
    <x v="2"/>
    <s v="9-Jul-1969"/>
    <x v="339"/>
    <x v="0"/>
    <s v="tier - 3"/>
    <x v="2"/>
    <n v="53"/>
  </r>
  <r>
    <s v="Id341"/>
    <s v=" Ms"/>
    <x v="297"/>
    <x v="261"/>
    <s v="Yes"/>
    <s v="No"/>
    <x v="0"/>
    <n v="0"/>
    <x v="0"/>
    <x v="3"/>
    <x v="2"/>
    <s v="8-Nov-1976"/>
    <x v="340"/>
    <x v="0"/>
    <s v="tier - 2"/>
    <x v="3"/>
    <n v="46"/>
  </r>
  <r>
    <s v="Id342"/>
    <s v=" Ms"/>
    <x v="298"/>
    <x v="262"/>
    <s v="Yes"/>
    <s v="No"/>
    <x v="0"/>
    <n v="2"/>
    <x v="0"/>
    <x v="1"/>
    <x v="0"/>
    <s v="24-Dec-1961"/>
    <x v="341"/>
    <x v="0"/>
    <s v="tier - 3"/>
    <x v="1"/>
    <n v="61"/>
  </r>
  <r>
    <s v="Id343"/>
    <s v=" Ms"/>
    <x v="299"/>
    <x v="263"/>
    <s v="No"/>
    <s v="No"/>
    <x v="0"/>
    <n v="0"/>
    <x v="0"/>
    <x v="3"/>
    <x v="0"/>
    <s v="29-Nov-1978"/>
    <x v="342"/>
    <x v="0"/>
    <s v="tier - 1"/>
    <x v="3"/>
    <n v="44"/>
  </r>
  <r>
    <s v="Id344"/>
    <s v=" Mr"/>
    <x v="300"/>
    <x v="159"/>
    <s v="No"/>
    <s v="No"/>
    <x v="0"/>
    <n v="0"/>
    <x v="0"/>
    <x v="2"/>
    <x v="2"/>
    <s v="14-Jul-1980"/>
    <x v="343"/>
    <x v="0"/>
    <s v="tier - 3"/>
    <x v="3"/>
    <n v="42"/>
  </r>
  <r>
    <s v="Id345"/>
    <s v=" Ms"/>
    <x v="301"/>
    <x v="139"/>
    <s v="No"/>
    <s v="No"/>
    <x v="0"/>
    <n v="1"/>
    <x v="0"/>
    <x v="0"/>
    <x v="2"/>
    <s v="7-Jul-1992"/>
    <x v="344"/>
    <x v="0"/>
    <s v="tier - 3"/>
    <x v="3"/>
    <n v="30"/>
  </r>
  <r>
    <s v="Id346"/>
    <s v=" Mr"/>
    <x v="302"/>
    <x v="264"/>
    <s v="No"/>
    <s v="No"/>
    <x v="1"/>
    <n v="1"/>
    <x v="0"/>
    <x v="0"/>
    <x v="2"/>
    <s v="1-Sep-2003"/>
    <x v="345"/>
    <x v="0"/>
    <s v="tier - 3"/>
    <x v="3"/>
    <n v="19"/>
  </r>
  <r>
    <s v="Id347"/>
    <s v=" Ms"/>
    <x v="303"/>
    <x v="127"/>
    <s v="Yes"/>
    <s v="No"/>
    <x v="0"/>
    <n v="2"/>
    <x v="0"/>
    <x v="1"/>
    <x v="2"/>
    <s v="5-Dec-1959"/>
    <x v="346"/>
    <x v="0"/>
    <s v="tier - 1"/>
    <x v="1"/>
    <n v="63"/>
  </r>
  <r>
    <s v="Id348"/>
    <s v=" Ms"/>
    <x v="304"/>
    <x v="265"/>
    <s v="No"/>
    <s v="No"/>
    <x v="0"/>
    <n v="0"/>
    <x v="1"/>
    <x v="1"/>
    <x v="0"/>
    <s v="25-Jul-1962"/>
    <x v="347"/>
    <x v="0"/>
    <s v="tier - 1"/>
    <x v="1"/>
    <n v="60"/>
  </r>
  <r>
    <s v="Id349"/>
    <s v=" Mr"/>
    <x v="237"/>
    <x v="266"/>
    <s v="Yes"/>
    <s v="No"/>
    <x v="0"/>
    <n v="2"/>
    <x v="0"/>
    <x v="1"/>
    <x v="0"/>
    <s v="3-Aug-1961"/>
    <x v="348"/>
    <x v="0"/>
    <s v="tier - 2"/>
    <x v="1"/>
    <n v="61"/>
  </r>
  <r>
    <s v="Id350"/>
    <s v=" Ms"/>
    <x v="305"/>
    <x v="267"/>
    <s v="No"/>
    <s v="No"/>
    <x v="0"/>
    <n v="0"/>
    <x v="0"/>
    <x v="2"/>
    <x v="2"/>
    <s v="5-Dec-1990"/>
    <x v="349"/>
    <x v="0"/>
    <s v="tier - 3"/>
    <x v="3"/>
    <n v="32"/>
  </r>
  <r>
    <s v="Id351"/>
    <s v=" Mr"/>
    <x v="306"/>
    <x v="105"/>
    <s v="Yes"/>
    <s v="No"/>
    <x v="0"/>
    <n v="0"/>
    <x v="0"/>
    <x v="2"/>
    <x v="1"/>
    <s v="27-Sep-1985"/>
    <x v="350"/>
    <x v="0"/>
    <s v="tier - 3"/>
    <x v="3"/>
    <n v="37"/>
  </r>
  <r>
    <s v="Id352"/>
    <s v=" Ms"/>
    <x v="307"/>
    <x v="6"/>
    <s v="No"/>
    <s v="No"/>
    <x v="0"/>
    <n v="0"/>
    <x v="1"/>
    <x v="0"/>
    <x v="1"/>
    <s v="11-Dec-1982"/>
    <x v="351"/>
    <x v="0"/>
    <s v="tier - 2"/>
    <x v="1"/>
    <n v="40"/>
  </r>
  <r>
    <s v="Id353"/>
    <s v=" Mr"/>
    <x v="106"/>
    <x v="246"/>
    <s v="No"/>
    <s v="No"/>
    <x v="0"/>
    <n v="0"/>
    <x v="1"/>
    <x v="0"/>
    <x v="0"/>
    <s v="16-Sep-1974"/>
    <x v="352"/>
    <x v="0"/>
    <s v="tier - 1"/>
    <x v="1"/>
    <n v="48"/>
  </r>
  <r>
    <s v="Id354"/>
    <s v=" Ms"/>
    <x v="308"/>
    <x v="164"/>
    <s v="No"/>
    <s v="No"/>
    <x v="0"/>
    <n v="0"/>
    <x v="1"/>
    <x v="1"/>
    <x v="2"/>
    <s v="2-Dec-1977"/>
    <x v="353"/>
    <x v="0"/>
    <s v="tier - 2"/>
    <x v="1"/>
    <n v="45"/>
  </r>
  <r>
    <s v="Id355"/>
    <s v=" Ms"/>
    <x v="309"/>
    <x v="268"/>
    <s v="No"/>
    <s v="No"/>
    <x v="0"/>
    <n v="0"/>
    <x v="0"/>
    <x v="2"/>
    <x v="1"/>
    <s v="24-Dec-1990"/>
    <x v="354"/>
    <x v="0"/>
    <s v="tier - 2"/>
    <x v="3"/>
    <n v="32"/>
  </r>
  <r>
    <s v="Id356"/>
    <s v=" Ms"/>
    <x v="310"/>
    <x v="269"/>
    <s v="Yes"/>
    <s v="No"/>
    <x v="1"/>
    <n v="1"/>
    <x v="1"/>
    <x v="0"/>
    <x v="0"/>
    <s v="25-Nov-1963"/>
    <x v="355"/>
    <x v="0"/>
    <s v="tier - 1"/>
    <x v="0"/>
    <n v="59"/>
  </r>
  <r>
    <s v="Id357"/>
    <s v=" Mr"/>
    <x v="311"/>
    <x v="115"/>
    <s v="No"/>
    <s v="No"/>
    <x v="0"/>
    <n v="0"/>
    <x v="0"/>
    <x v="0"/>
    <x v="2"/>
    <s v="6-Sep-1999"/>
    <x v="356"/>
    <x v="0"/>
    <s v="tier - 3"/>
    <x v="3"/>
    <n v="23"/>
  </r>
  <r>
    <s v="Id358"/>
    <s v=" Mr"/>
    <x v="312"/>
    <x v="205"/>
    <s v="No"/>
    <s v="No"/>
    <x v="0"/>
    <n v="0"/>
    <x v="0"/>
    <x v="1"/>
    <x v="0"/>
    <s v="22-Nov-1960"/>
    <x v="357"/>
    <x v="0"/>
    <s v="tier - 2"/>
    <x v="9"/>
    <n v="62"/>
  </r>
  <r>
    <s v="Id359"/>
    <s v=" Mr"/>
    <x v="313"/>
    <x v="103"/>
    <s v="Yes"/>
    <s v="No"/>
    <x v="0"/>
    <n v="0"/>
    <x v="0"/>
    <x v="3"/>
    <x v="2"/>
    <s v="29-Nov-1985"/>
    <x v="358"/>
    <x v="0"/>
    <s v="tier - 2"/>
    <x v="3"/>
    <n v="37"/>
  </r>
  <r>
    <s v="Id360"/>
    <s v=" Mr"/>
    <x v="314"/>
    <x v="270"/>
    <s v="No"/>
    <s v="No"/>
    <x v="0"/>
    <n v="0"/>
    <x v="0"/>
    <x v="0"/>
    <x v="2"/>
    <s v="21-Dec-1999"/>
    <x v="359"/>
    <x v="0"/>
    <s v="tier - 1"/>
    <x v="3"/>
    <n v="23"/>
  </r>
  <r>
    <s v="Id361"/>
    <s v=" Mr"/>
    <x v="315"/>
    <x v="271"/>
    <s v="Yes"/>
    <s v="No"/>
    <x v="0"/>
    <n v="2"/>
    <x v="1"/>
    <x v="0"/>
    <x v="0"/>
    <s v="28-Jul-1961"/>
    <x v="360"/>
    <x v="0"/>
    <s v="tier - 3"/>
    <x v="3"/>
    <n v="61"/>
  </r>
  <r>
    <s v="Id362"/>
    <s v=" Mr"/>
    <x v="316"/>
    <x v="272"/>
    <s v="No"/>
    <s v="No"/>
    <x v="0"/>
    <n v="0"/>
    <x v="0"/>
    <x v="2"/>
    <x v="1"/>
    <s v="4-Jun-1991"/>
    <x v="361"/>
    <x v="0"/>
    <s v="tier - 3"/>
    <x v="3"/>
    <n v="32"/>
  </r>
  <r>
    <s v="Id363"/>
    <s v=" Mr"/>
    <x v="317"/>
    <x v="273"/>
    <s v="No"/>
    <s v="No"/>
    <x v="0"/>
    <n v="0"/>
    <x v="0"/>
    <x v="2"/>
    <x v="2"/>
    <s v="21-Nov-1989"/>
    <x v="362"/>
    <x v="0"/>
    <s v="tier - 2"/>
    <x v="3"/>
    <n v="33"/>
  </r>
  <r>
    <s v="Id364"/>
    <s v=" Ms"/>
    <x v="318"/>
    <x v="274"/>
    <s v="Yes"/>
    <s v="No"/>
    <x v="0"/>
    <n v="0"/>
    <x v="0"/>
    <x v="3"/>
    <x v="2"/>
    <s v="4-Dec-1985"/>
    <x v="363"/>
    <x v="0"/>
    <s v="tier - 1"/>
    <x v="3"/>
    <n v="37"/>
  </r>
  <r>
    <s v="Id365"/>
    <s v=" Ms"/>
    <x v="319"/>
    <x v="181"/>
    <s v="No"/>
    <s v="No"/>
    <x v="0"/>
    <n v="0"/>
    <x v="0"/>
    <x v="1"/>
    <x v="0"/>
    <s v="6-Jul-1960"/>
    <x v="364"/>
    <x v="0"/>
    <s v="tier - 1"/>
    <x v="0"/>
    <n v="62"/>
  </r>
  <r>
    <s v="Id366"/>
    <s v=" Mr"/>
    <x v="320"/>
    <x v="275"/>
    <s v="No"/>
    <s v="No"/>
    <x v="0"/>
    <n v="0"/>
    <x v="1"/>
    <x v="0"/>
    <x v="0"/>
    <s v="6-Dec-2002"/>
    <x v="365"/>
    <x v="0"/>
    <s v="tier - 3"/>
    <x v="0"/>
    <n v="20"/>
  </r>
  <r>
    <s v="Id367"/>
    <s v=" Mr"/>
    <x v="321"/>
    <x v="276"/>
    <s v="No"/>
    <s v="No"/>
    <x v="0"/>
    <n v="1"/>
    <x v="0"/>
    <x v="1"/>
    <x v="2"/>
    <s v="3-Jul-1992"/>
    <x v="366"/>
    <x v="0"/>
    <s v="tier - 2"/>
    <x v="3"/>
    <n v="30"/>
  </r>
  <r>
    <s v="Id368"/>
    <s v=" Ms"/>
    <x v="322"/>
    <x v="80"/>
    <s v="Yes"/>
    <s v="No"/>
    <x v="1"/>
    <n v="1"/>
    <x v="0"/>
    <x v="0"/>
    <x v="2"/>
    <s v="7-Oct-1997"/>
    <x v="367"/>
    <x v="0"/>
    <s v="tier - 1"/>
    <x v="3"/>
    <n v="25"/>
  </r>
  <r>
    <s v="Id369"/>
    <s v=" Mr"/>
    <x v="323"/>
    <x v="277"/>
    <s v="Yes"/>
    <s v="No"/>
    <x v="1"/>
    <n v="1"/>
    <x v="0"/>
    <x v="0"/>
    <x v="0"/>
    <s v="9-Sep-1997"/>
    <x v="368"/>
    <x v="1"/>
    <s v="tier - 3"/>
    <x v="3"/>
    <n v="25"/>
  </r>
  <r>
    <s v="Id370"/>
    <s v=" Mr"/>
    <x v="190"/>
    <x v="102"/>
    <s v="No"/>
    <s v="No"/>
    <x v="0"/>
    <n v="1"/>
    <x v="0"/>
    <x v="1"/>
    <x v="2"/>
    <s v="11-Jun-1992"/>
    <x v="369"/>
    <x v="1"/>
    <s v="tier - 3"/>
    <x v="3"/>
    <n v="30"/>
  </r>
  <r>
    <s v="Id371"/>
    <s v=" Ms"/>
    <x v="324"/>
    <x v="212"/>
    <s v="Yes"/>
    <s v="No"/>
    <x v="0"/>
    <n v="0"/>
    <x v="0"/>
    <x v="3"/>
    <x v="2"/>
    <s v="6-Nov-1985"/>
    <x v="370"/>
    <x v="1"/>
    <s v="tier - 1"/>
    <x v="3"/>
    <n v="37"/>
  </r>
  <r>
    <s v="Id372"/>
    <s v=" Mr"/>
    <x v="325"/>
    <x v="49"/>
    <s v="No"/>
    <s v="No"/>
    <x v="0"/>
    <n v="1"/>
    <x v="0"/>
    <x v="3"/>
    <x v="2"/>
    <s v="22-Jul-1984"/>
    <x v="371"/>
    <x v="1"/>
    <s v="tier - 2"/>
    <x v="3"/>
    <n v="38"/>
  </r>
  <r>
    <s v="Id373"/>
    <s v=" Ms"/>
    <x v="326"/>
    <x v="278"/>
    <s v="No"/>
    <s v="No"/>
    <x v="0"/>
    <n v="0"/>
    <x v="0"/>
    <x v="1"/>
    <x v="0"/>
    <s v="19-Oct-1965"/>
    <x v="372"/>
    <x v="1"/>
    <s v="tier - 3"/>
    <x v="0"/>
    <n v="57"/>
  </r>
  <r>
    <s v="Id374"/>
    <s v=" Ms"/>
    <x v="327"/>
    <x v="279"/>
    <s v="Yes"/>
    <s v="No"/>
    <x v="0"/>
    <n v="0"/>
    <x v="0"/>
    <x v="3"/>
    <x v="0"/>
    <s v="3-Oct-1981"/>
    <x v="373"/>
    <x v="1"/>
    <s v="tier - 1"/>
    <x v="3"/>
    <n v="41"/>
  </r>
  <r>
    <s v="Id375"/>
    <s v=" Ms"/>
    <x v="328"/>
    <x v="270"/>
    <s v="Yes"/>
    <s v="No"/>
    <x v="0"/>
    <n v="0"/>
    <x v="0"/>
    <x v="3"/>
    <x v="2"/>
    <s v="5-Dec-1985"/>
    <x v="374"/>
    <x v="1"/>
    <s v="tier - 1"/>
    <x v="3"/>
    <n v="37"/>
  </r>
  <r>
    <s v="Id376"/>
    <s v=" Mr"/>
    <x v="329"/>
    <x v="82"/>
    <s v="Yes"/>
    <s v="No"/>
    <x v="0"/>
    <n v="1"/>
    <x v="1"/>
    <x v="2"/>
    <x v="2"/>
    <s v="15-Sep-1988"/>
    <x v="375"/>
    <x v="1"/>
    <s v="tier - 3"/>
    <x v="5"/>
    <n v="34"/>
  </r>
  <r>
    <s v="Id377"/>
    <s v=" Mr"/>
    <x v="32"/>
    <x v="280"/>
    <s v="Yes"/>
    <s v="No"/>
    <x v="1"/>
    <n v="1"/>
    <x v="1"/>
    <x v="0"/>
    <x v="2"/>
    <s v="16-Oct-1969"/>
    <x v="376"/>
    <x v="1"/>
    <s v="tier - 2"/>
    <x v="0"/>
    <n v="53"/>
  </r>
  <r>
    <s v="Id378"/>
    <s v=" Ms"/>
    <x v="330"/>
    <x v="57"/>
    <s v="No"/>
    <s v="No"/>
    <x v="0"/>
    <n v="0"/>
    <x v="1"/>
    <x v="0"/>
    <x v="0"/>
    <s v="6-Jun-1968"/>
    <x v="377"/>
    <x v="1"/>
    <s v="tier - 2"/>
    <x v="0"/>
    <n v="55"/>
  </r>
  <r>
    <s v="Id379"/>
    <s v=" Ms"/>
    <x v="323"/>
    <x v="219"/>
    <s v="No"/>
    <s v="No"/>
    <x v="0"/>
    <n v="0"/>
    <x v="0"/>
    <x v="0"/>
    <x v="2"/>
    <s v="2-Dec-1999"/>
    <x v="378"/>
    <x v="1"/>
    <s v="tier - 1"/>
    <x v="3"/>
    <n v="23"/>
  </r>
  <r>
    <s v="Id380"/>
    <s v=" Mr"/>
    <x v="331"/>
    <x v="281"/>
    <s v="No"/>
    <s v="No"/>
    <x v="0"/>
    <n v="0"/>
    <x v="0"/>
    <x v="1"/>
    <x v="0"/>
    <s v="21-Dec-1965"/>
    <x v="379"/>
    <x v="1"/>
    <s v="tier - 1"/>
    <x v="6"/>
    <n v="57"/>
  </r>
  <r>
    <s v="Id381"/>
    <s v=" Ms"/>
    <x v="332"/>
    <x v="282"/>
    <s v="Yes"/>
    <s v="No"/>
    <x v="0"/>
    <n v="2"/>
    <x v="1"/>
    <x v="2"/>
    <x v="0"/>
    <s v="2-Oct-1970"/>
    <x v="380"/>
    <x v="1"/>
    <s v="tier - 2"/>
    <x v="0"/>
    <n v="52"/>
  </r>
  <r>
    <s v="Id382"/>
    <s v=" Mr"/>
    <x v="333"/>
    <x v="191"/>
    <s v="No"/>
    <s v="No"/>
    <x v="0"/>
    <n v="0"/>
    <x v="0"/>
    <x v="2"/>
    <x v="2"/>
    <s v="13-Dec-1990"/>
    <x v="381"/>
    <x v="1"/>
    <s v="tier - 3"/>
    <x v="3"/>
    <n v="32"/>
  </r>
  <r>
    <s v="Id383"/>
    <s v=" Mr"/>
    <x v="334"/>
    <x v="283"/>
    <s v="No"/>
    <s v="No"/>
    <x v="0"/>
    <n v="0"/>
    <x v="0"/>
    <x v="1"/>
    <x v="2"/>
    <s v="2-Jul-1994"/>
    <x v="382"/>
    <x v="1"/>
    <s v="tier - 2"/>
    <x v="3"/>
    <n v="28"/>
  </r>
  <r>
    <s v="Id384"/>
    <s v=" Ms"/>
    <x v="335"/>
    <x v="284"/>
    <s v="No"/>
    <s v="No"/>
    <x v="0"/>
    <n v="3"/>
    <x v="0"/>
    <x v="2"/>
    <x v="0"/>
    <s v="30-Jun-1958"/>
    <x v="383"/>
    <x v="1"/>
    <s v="tier - 2"/>
    <x v="0"/>
    <n v="64"/>
  </r>
  <r>
    <s v="Id385"/>
    <s v=" Mr"/>
    <x v="336"/>
    <x v="285"/>
    <s v="No"/>
    <s v="No"/>
    <x v="0"/>
    <n v="0"/>
    <x v="1"/>
    <x v="0"/>
    <x v="0"/>
    <s v="9-Jul-1960"/>
    <x v="384"/>
    <x v="1"/>
    <s v="tier - 2"/>
    <x v="0"/>
    <n v="62"/>
  </r>
  <r>
    <s v="Id386"/>
    <s v=" Mr"/>
    <x v="337"/>
    <x v="194"/>
    <s v="No"/>
    <s v="yes"/>
    <x v="0"/>
    <n v="2"/>
    <x v="0"/>
    <x v="0"/>
    <x v="1"/>
    <s v="9-Nov-2000"/>
    <x v="385"/>
    <x v="1"/>
    <s v="tier - 3"/>
    <x v="3"/>
    <n v="22"/>
  </r>
  <r>
    <s v="Id387"/>
    <s v=" Ms"/>
    <x v="338"/>
    <x v="286"/>
    <s v="No"/>
    <s v="No"/>
    <x v="0"/>
    <n v="0"/>
    <x v="0"/>
    <x v="0"/>
    <x v="0"/>
    <s v="17-Jun-2002"/>
    <x v="386"/>
    <x v="1"/>
    <s v="tier - 2"/>
    <x v="3"/>
    <n v="20"/>
  </r>
  <r>
    <s v="Id388"/>
    <s v=" Mr"/>
    <x v="339"/>
    <x v="287"/>
    <s v="No"/>
    <s v="No"/>
    <x v="0"/>
    <n v="3"/>
    <x v="0"/>
    <x v="2"/>
    <x v="0"/>
    <s v="25-Dec-1958"/>
    <x v="387"/>
    <x v="1"/>
    <s v="tier - 1"/>
    <x v="0"/>
    <n v="64"/>
  </r>
  <r>
    <s v="Id389"/>
    <s v=" Ms"/>
    <x v="340"/>
    <x v="288"/>
    <s v="No"/>
    <s v="No"/>
    <x v="0"/>
    <n v="0"/>
    <x v="0"/>
    <x v="2"/>
    <x v="1"/>
    <s v="22-Aug-1991"/>
    <x v="388"/>
    <x v="1"/>
    <s v="tier - 2"/>
    <x v="3"/>
    <n v="31"/>
  </r>
  <r>
    <s v="Id390"/>
    <s v=" Ms"/>
    <x v="341"/>
    <x v="109"/>
    <s v="Yes"/>
    <s v="No"/>
    <x v="0"/>
    <n v="1"/>
    <x v="0"/>
    <x v="3"/>
    <x v="1"/>
    <s v="22-Jul-1988"/>
    <x v="389"/>
    <x v="1"/>
    <s v="tier - 1"/>
    <x v="3"/>
    <n v="34"/>
  </r>
  <r>
    <s v="Id391"/>
    <s v=" Mr"/>
    <x v="342"/>
    <x v="93"/>
    <s v="No"/>
    <s v="yes"/>
    <x v="0"/>
    <n v="1"/>
    <x v="0"/>
    <x v="0"/>
    <x v="2"/>
    <s v="5-Sep-2004"/>
    <x v="390"/>
    <x v="1"/>
    <s v="tier - 2"/>
    <x v="3"/>
    <n v="18"/>
  </r>
  <r>
    <s v="Id392"/>
    <s v=" Mr"/>
    <x v="17"/>
    <x v="54"/>
    <s v="Yes"/>
    <s v="No"/>
    <x v="0"/>
    <n v="2"/>
    <x v="1"/>
    <x v="0"/>
    <x v="0"/>
    <s v="27-Aug-1970"/>
    <x v="391"/>
    <x v="1"/>
    <s v="tier - 3"/>
    <x v="1"/>
    <n v="52"/>
  </r>
  <r>
    <s v="Id393"/>
    <s v=" Ms"/>
    <x v="343"/>
    <x v="30"/>
    <s v="No"/>
    <s v="No"/>
    <x v="0"/>
    <n v="0"/>
    <x v="1"/>
    <x v="0"/>
    <x v="0"/>
    <s v="21-Sep-1974"/>
    <x v="392"/>
    <x v="1"/>
    <s v="tier - 2"/>
    <x v="2"/>
    <n v="48"/>
  </r>
  <r>
    <s v="Id394"/>
    <s v=" Mr"/>
    <x v="344"/>
    <x v="145"/>
    <s v="No"/>
    <s v="yes"/>
    <x v="0"/>
    <n v="1"/>
    <x v="0"/>
    <x v="0"/>
    <x v="2"/>
    <s v="5-Dec-2004"/>
    <x v="393"/>
    <x v="1"/>
    <s v="tier - 3"/>
    <x v="3"/>
    <n v="18"/>
  </r>
  <r>
    <s v="Id395"/>
    <s v=" Ms"/>
    <x v="345"/>
    <x v="289"/>
    <s v="Yes"/>
    <s v="No"/>
    <x v="0"/>
    <n v="1"/>
    <x v="1"/>
    <x v="2"/>
    <x v="0"/>
    <s v="4-Jun-1975"/>
    <x v="394"/>
    <x v="1"/>
    <s v="tier - 1"/>
    <x v="3"/>
    <n v="48"/>
  </r>
  <r>
    <s v="Id396"/>
    <s v=" Ms"/>
    <x v="346"/>
    <x v="290"/>
    <s v="No"/>
    <s v="No"/>
    <x v="0"/>
    <n v="2"/>
    <x v="1"/>
    <x v="1"/>
    <x v="0"/>
    <s v="7-Jul-1973"/>
    <x v="395"/>
    <x v="1"/>
    <s v="tier - 3"/>
    <x v="3"/>
    <n v="49"/>
  </r>
  <r>
    <s v="Id397"/>
    <s v=" Ms"/>
    <x v="347"/>
    <x v="291"/>
    <s v="No"/>
    <s v="No"/>
    <x v="0"/>
    <n v="0"/>
    <x v="0"/>
    <x v="2"/>
    <x v="0"/>
    <s v="11-Oct-2002"/>
    <x v="396"/>
    <x v="1"/>
    <s v="tier - 1"/>
    <x v="0"/>
    <n v="20"/>
  </r>
  <r>
    <s v="Id398"/>
    <s v=" Mr"/>
    <x v="312"/>
    <x v="82"/>
    <s v="Yes"/>
    <s v="No"/>
    <x v="0"/>
    <n v="2"/>
    <x v="0"/>
    <x v="1"/>
    <x v="2"/>
    <s v="9-Jul-1966"/>
    <x v="397"/>
    <x v="1"/>
    <s v="tier - 3"/>
    <x v="1"/>
    <n v="56"/>
  </r>
  <r>
    <s v="Id399"/>
    <s v=" Ms"/>
    <x v="348"/>
    <x v="3"/>
    <s v="Yes"/>
    <s v="yes"/>
    <x v="0"/>
    <n v="1"/>
    <x v="0"/>
    <x v="1"/>
    <x v="1"/>
    <s v="26-Dec-2000"/>
    <x v="398"/>
    <x v="1"/>
    <s v="tier - 3"/>
    <x v="3"/>
    <n v="22"/>
  </r>
  <r>
    <s v="Id400"/>
    <s v=" Ms"/>
    <x v="349"/>
    <x v="82"/>
    <s v="Yes"/>
    <s v="No"/>
    <x v="0"/>
    <n v="0"/>
    <x v="1"/>
    <x v="0"/>
    <x v="2"/>
    <s v="5-Jun-2001"/>
    <x v="399"/>
    <x v="1"/>
    <s v="tier - 2"/>
    <x v="1"/>
    <n v="22"/>
  </r>
  <r>
    <s v="Id401"/>
    <s v=" Mr"/>
    <x v="350"/>
    <x v="292"/>
    <s v="Yes"/>
    <s v="No"/>
    <x v="0"/>
    <n v="2"/>
    <x v="1"/>
    <x v="1"/>
    <x v="0"/>
    <s v="3-Dec-1970"/>
    <x v="400"/>
    <x v="1"/>
    <s v="tier - 2"/>
    <x v="0"/>
    <n v="52"/>
  </r>
  <r>
    <s v="Id402"/>
    <s v=" Ms"/>
    <x v="351"/>
    <x v="293"/>
    <s v="Yes"/>
    <s v="No"/>
    <x v="1"/>
    <n v="1"/>
    <x v="0"/>
    <x v="2"/>
    <x v="0"/>
    <s v="21-Aug-1963"/>
    <x v="401"/>
    <x v="1"/>
    <s v="tier - 3"/>
    <x v="1"/>
    <n v="59"/>
  </r>
  <r>
    <s v="Id403"/>
    <s v=" Ms"/>
    <x v="352"/>
    <x v="169"/>
    <s v="No"/>
    <s v="No"/>
    <x v="0"/>
    <n v="2"/>
    <x v="1"/>
    <x v="1"/>
    <x v="1"/>
    <s v="17-Jul-1972"/>
    <x v="402"/>
    <x v="1"/>
    <s v="tier - 3"/>
    <x v="2"/>
    <n v="50"/>
  </r>
  <r>
    <s v="Id404"/>
    <s v=" Mr"/>
    <x v="353"/>
    <x v="219"/>
    <s v="Yes"/>
    <s v="No"/>
    <x v="0"/>
    <n v="0"/>
    <x v="0"/>
    <x v="1"/>
    <x v="2"/>
    <s v="2-Aug-2001"/>
    <x v="403"/>
    <x v="1"/>
    <s v="tier - 1"/>
    <x v="3"/>
    <n v="21"/>
  </r>
  <r>
    <s v="Id405"/>
    <s v=" Mr"/>
    <x v="247"/>
    <x v="35"/>
    <s v="No"/>
    <s v="No"/>
    <x v="0"/>
    <n v="0"/>
    <x v="1"/>
    <x v="1"/>
    <x v="0"/>
    <s v="11-Dec-1968"/>
    <x v="404"/>
    <x v="1"/>
    <s v="tier - 3"/>
    <x v="6"/>
    <n v="54"/>
  </r>
  <r>
    <s v="Id406"/>
    <s v=" Mr"/>
    <x v="354"/>
    <x v="294"/>
    <s v="No"/>
    <s v="No"/>
    <x v="0"/>
    <n v="0"/>
    <x v="0"/>
    <x v="1"/>
    <x v="0"/>
    <s v="22-Aug-1968"/>
    <x v="405"/>
    <x v="1"/>
    <s v="tier - 2"/>
    <x v="3"/>
    <n v="54"/>
  </r>
  <r>
    <s v="Id407"/>
    <s v=" Mr"/>
    <x v="355"/>
    <x v="70"/>
    <s v="No"/>
    <s v="No"/>
    <x v="0"/>
    <n v="2"/>
    <x v="1"/>
    <x v="0"/>
    <x v="2"/>
    <s v="26-Sep-1972"/>
    <x v="406"/>
    <x v="1"/>
    <s v="tier - 2"/>
    <x v="6"/>
    <n v="50"/>
  </r>
  <r>
    <s v="Id408"/>
    <s v=" Mr"/>
    <x v="356"/>
    <x v="295"/>
    <s v="Yes"/>
    <s v="No"/>
    <x v="0"/>
    <n v="1"/>
    <x v="0"/>
    <x v="1"/>
    <x v="0"/>
    <s v="14-Dec-1975"/>
    <x v="407"/>
    <x v="1"/>
    <s v="tier - 1"/>
    <x v="3"/>
    <n v="47"/>
  </r>
  <r>
    <s v="Id409"/>
    <s v=" Mr"/>
    <x v="357"/>
    <x v="70"/>
    <s v="No"/>
    <s v="No"/>
    <x v="0"/>
    <n v="1"/>
    <x v="0"/>
    <x v="2"/>
    <x v="2"/>
    <s v="24-Nov-1998"/>
    <x v="408"/>
    <x v="1"/>
    <s v="tier - 3"/>
    <x v="3"/>
    <n v="24"/>
  </r>
  <r>
    <s v="Id410"/>
    <s v=" Ms"/>
    <x v="358"/>
    <x v="100"/>
    <s v="No"/>
    <s v="No"/>
    <x v="0"/>
    <n v="1"/>
    <x v="1"/>
    <x v="2"/>
    <x v="1"/>
    <s v="14-Jun-1998"/>
    <x v="409"/>
    <x v="1"/>
    <s v="tier - 2"/>
    <x v="0"/>
    <n v="24"/>
  </r>
  <r>
    <s v="Id411"/>
    <s v=" Ms"/>
    <x v="359"/>
    <x v="212"/>
    <s v="Yes"/>
    <s v="No"/>
    <x v="0"/>
    <n v="1"/>
    <x v="0"/>
    <x v="2"/>
    <x v="2"/>
    <s v="4-Dec-1995"/>
    <x v="410"/>
    <x v="1"/>
    <s v="tier - 2"/>
    <x v="3"/>
    <n v="27"/>
  </r>
  <r>
    <s v="Id412"/>
    <s v=" Mr"/>
    <x v="360"/>
    <x v="296"/>
    <s v="Yes"/>
    <s v="No"/>
    <x v="0"/>
    <n v="1"/>
    <x v="0"/>
    <x v="1"/>
    <x v="0"/>
    <s v="14-Nov-1975"/>
    <x v="411"/>
    <x v="1"/>
    <s v="tier - 3"/>
    <x v="1"/>
    <n v="47"/>
  </r>
  <r>
    <s v="Id413"/>
    <s v=" Ms"/>
    <x v="3"/>
    <x v="70"/>
    <s v="No"/>
    <s v="No"/>
    <x v="0"/>
    <n v="1"/>
    <x v="1"/>
    <x v="0"/>
    <x v="2"/>
    <s v="14-Jun-1987"/>
    <x v="412"/>
    <x v="1"/>
    <s v="tier - 1"/>
    <x v="2"/>
    <n v="35"/>
  </r>
  <r>
    <s v="Id414"/>
    <s v=" Ms"/>
    <x v="361"/>
    <x v="297"/>
    <s v="Yes"/>
    <s v="No"/>
    <x v="1"/>
    <n v="1"/>
    <x v="0"/>
    <x v="2"/>
    <x v="1"/>
    <s v="23-Jul-1969"/>
    <x v="413"/>
    <x v="1"/>
    <s v="tier - 1"/>
    <x v="2"/>
    <n v="53"/>
  </r>
  <r>
    <s v="Id415"/>
    <s v=" Mr"/>
    <x v="362"/>
    <x v="298"/>
    <s v="Yes"/>
    <s v="No"/>
    <x v="0"/>
    <n v="2"/>
    <x v="0"/>
    <x v="2"/>
    <x v="0"/>
    <s v="26-Nov-1970"/>
    <x v="414"/>
    <x v="1"/>
    <s v="tier - 2"/>
    <x v="4"/>
    <n v="52"/>
  </r>
  <r>
    <s v="Id416"/>
    <s v=" Mr"/>
    <x v="363"/>
    <x v="299"/>
    <s v="Yes"/>
    <s v="No"/>
    <x v="0"/>
    <n v="1"/>
    <x v="0"/>
    <x v="2"/>
    <x v="2"/>
    <s v="10-Jun-1995"/>
    <x v="415"/>
    <x v="1"/>
    <s v="tier - 3"/>
    <x v="3"/>
    <n v="27"/>
  </r>
  <r>
    <s v="Id417"/>
    <s v=" Ms"/>
    <x v="364"/>
    <x v="300"/>
    <s v="No"/>
    <s v="No"/>
    <x v="0"/>
    <n v="0"/>
    <x v="0"/>
    <x v="2"/>
    <x v="1"/>
    <s v="9-Sep-1994"/>
    <x v="416"/>
    <x v="1"/>
    <s v="tier - 2"/>
    <x v="3"/>
    <n v="28"/>
  </r>
  <r>
    <s v="Id418"/>
    <s v=" Ms"/>
    <x v="365"/>
    <x v="301"/>
    <s v="No"/>
    <s v="No"/>
    <x v="0"/>
    <n v="1"/>
    <x v="0"/>
    <x v="3"/>
    <x v="1"/>
    <s v="11-Oct-1992"/>
    <x v="417"/>
    <x v="1"/>
    <s v="tier - 3"/>
    <x v="3"/>
    <n v="30"/>
  </r>
  <r>
    <s v="Id419"/>
    <s v=" Ms"/>
    <x v="366"/>
    <x v="141"/>
    <s v="Yes"/>
    <s v="No"/>
    <x v="0"/>
    <n v="0"/>
    <x v="1"/>
    <x v="1"/>
    <x v="2"/>
    <s v="28-Aug-1996"/>
    <x v="418"/>
    <x v="1"/>
    <s v="tier - 1"/>
    <x v="2"/>
    <n v="26"/>
  </r>
  <r>
    <s v="Id420"/>
    <s v=" Ms"/>
    <x v="367"/>
    <x v="302"/>
    <s v="Yes"/>
    <s v="No"/>
    <x v="0"/>
    <n v="2"/>
    <x v="0"/>
    <x v="1"/>
    <x v="0"/>
    <s v="12-Jun-1970"/>
    <x v="419"/>
    <x v="1"/>
    <s v="tier - 3"/>
    <x v="0"/>
    <n v="52"/>
  </r>
  <r>
    <s v="Id421"/>
    <s v=" Mr"/>
    <x v="368"/>
    <x v="239"/>
    <s v="Yes"/>
    <s v="No"/>
    <x v="0"/>
    <n v="0"/>
    <x v="1"/>
    <x v="1"/>
    <x v="2"/>
    <s v="12-Oct-1976"/>
    <x v="420"/>
    <x v="1"/>
    <s v="tier - 2"/>
    <x v="3"/>
    <n v="46"/>
  </r>
  <r>
    <s v="Id422"/>
    <s v=" Ms"/>
    <x v="308"/>
    <x v="303"/>
    <s v="Yes"/>
    <s v="No"/>
    <x v="0"/>
    <n v="1"/>
    <x v="0"/>
    <x v="1"/>
    <x v="0"/>
    <s v="13-Jun-1975"/>
    <x v="421"/>
    <x v="1"/>
    <s v="tier - 2"/>
    <x v="1"/>
    <n v="47"/>
  </r>
  <r>
    <s v="Id423"/>
    <s v=" Ms"/>
    <x v="368"/>
    <x v="151"/>
    <s v="No"/>
    <s v="No"/>
    <x v="0"/>
    <n v="2"/>
    <x v="0"/>
    <x v="1"/>
    <x v="2"/>
    <s v="14-Sep-1972"/>
    <x v="422"/>
    <x v="1"/>
    <s v="tier - 3"/>
    <x v="3"/>
    <n v="50"/>
  </r>
  <r>
    <s v="Id424"/>
    <s v=" Ms"/>
    <x v="369"/>
    <x v="304"/>
    <s v="Yes"/>
    <s v="No"/>
    <x v="0"/>
    <n v="2"/>
    <x v="1"/>
    <x v="1"/>
    <x v="0"/>
    <s v="21-Oct-1961"/>
    <x v="423"/>
    <x v="1"/>
    <s v="tier - 2"/>
    <x v="0"/>
    <n v="61"/>
  </r>
  <r>
    <s v="Id425"/>
    <s v=" Mr"/>
    <x v="226"/>
    <x v="305"/>
    <s v="No"/>
    <s v="No"/>
    <x v="0"/>
    <n v="0"/>
    <x v="1"/>
    <x v="0"/>
    <x v="0"/>
    <s v="6-Jul-1968"/>
    <x v="424"/>
    <x v="1"/>
    <s v="tier - 2"/>
    <x v="1"/>
    <n v="54"/>
  </r>
  <r>
    <s v="Id426"/>
    <s v=" Mr"/>
    <x v="352"/>
    <x v="306"/>
    <s v="Yes"/>
    <s v="No"/>
    <x v="0"/>
    <n v="2"/>
    <x v="0"/>
    <x v="1"/>
    <x v="0"/>
    <s v="30-Nov-1970"/>
    <x v="425"/>
    <x v="1"/>
    <s v="tier - 3"/>
    <x v="1"/>
    <n v="52"/>
  </r>
  <r>
    <s v="Id427"/>
    <s v=" Ms"/>
    <x v="370"/>
    <x v="49"/>
    <s v="No"/>
    <s v="No"/>
    <x v="0"/>
    <n v="0"/>
    <x v="0"/>
    <x v="2"/>
    <x v="2"/>
    <s v="7-Oct-1999"/>
    <x v="426"/>
    <x v="1"/>
    <s v="tier - 1"/>
    <x v="3"/>
    <n v="23"/>
  </r>
  <r>
    <s v="Id428"/>
    <s v=" Ms"/>
    <x v="371"/>
    <x v="237"/>
    <s v="No"/>
    <s v="yes"/>
    <x v="0"/>
    <n v="1"/>
    <x v="0"/>
    <x v="1"/>
    <x v="2"/>
    <s v="3-Aug-2004"/>
    <x v="427"/>
    <x v="1"/>
    <s v="tier - 1"/>
    <x v="3"/>
    <n v="18"/>
  </r>
  <r>
    <s v="Id429"/>
    <s v=" Ms"/>
    <x v="372"/>
    <x v="213"/>
    <s v="Yes"/>
    <s v="No"/>
    <x v="0"/>
    <n v="1"/>
    <x v="1"/>
    <x v="0"/>
    <x v="1"/>
    <s v="16-Dec-1964"/>
    <x v="428"/>
    <x v="1"/>
    <s v="tier - 1"/>
    <x v="0"/>
    <n v="58"/>
  </r>
  <r>
    <s v="Id430"/>
    <s v=" Ms"/>
    <x v="373"/>
    <x v="307"/>
    <s v="No"/>
    <s v="No"/>
    <x v="0"/>
    <n v="0"/>
    <x v="0"/>
    <x v="1"/>
    <x v="0"/>
    <s v="10-Sep-1974"/>
    <x v="429"/>
    <x v="1"/>
    <s v="tier - 1"/>
    <x v="0"/>
    <n v="48"/>
  </r>
  <r>
    <s v="Id431"/>
    <s v=" Ms"/>
    <x v="374"/>
    <x v="308"/>
    <s v="No"/>
    <s v="No"/>
    <x v="0"/>
    <n v="2"/>
    <x v="0"/>
    <x v="2"/>
    <x v="0"/>
    <s v="13-Jun-1973"/>
    <x v="430"/>
    <x v="1"/>
    <s v="tier - 2"/>
    <x v="2"/>
    <n v="49"/>
  </r>
  <r>
    <s v="Id432"/>
    <s v=" Ms"/>
    <x v="375"/>
    <x v="182"/>
    <s v="No"/>
    <s v="No"/>
    <x v="1"/>
    <n v="1"/>
    <x v="1"/>
    <x v="0"/>
    <x v="2"/>
    <s v="30-Dec-2003"/>
    <x v="431"/>
    <x v="1"/>
    <s v="tier - 2"/>
    <x v="1"/>
    <n v="19"/>
  </r>
  <r>
    <s v="Id433"/>
    <s v=" Mr"/>
    <x v="376"/>
    <x v="309"/>
    <s v="No"/>
    <s v="No"/>
    <x v="0"/>
    <n v="0"/>
    <x v="0"/>
    <x v="2"/>
    <x v="0"/>
    <s v="10-Jul-1971"/>
    <x v="432"/>
    <x v="1"/>
    <s v="tier - 2"/>
    <x v="1"/>
    <n v="51"/>
  </r>
  <r>
    <s v="Id434"/>
    <s v=" Ms"/>
    <x v="377"/>
    <x v="310"/>
    <s v="Yes"/>
    <s v="No"/>
    <x v="0"/>
    <n v="2"/>
    <x v="0"/>
    <x v="2"/>
    <x v="0"/>
    <s v="8-Aug-1970"/>
    <x v="433"/>
    <x v="1"/>
    <s v="tier - 3"/>
    <x v="1"/>
    <n v="52"/>
  </r>
  <r>
    <s v="Id435"/>
    <s v=" Mr"/>
    <x v="304"/>
    <x v="311"/>
    <s v="No"/>
    <s v="No"/>
    <x v="0"/>
    <n v="2"/>
    <x v="0"/>
    <x v="1"/>
    <x v="0"/>
    <s v="27-Jun-1973"/>
    <x v="434"/>
    <x v="1"/>
    <s v="tier - 3"/>
    <x v="1"/>
    <n v="49"/>
  </r>
  <r>
    <s v="Id436"/>
    <s v=" Mr"/>
    <x v="378"/>
    <x v="130"/>
    <s v="No"/>
    <s v="No"/>
    <x v="0"/>
    <n v="0"/>
    <x v="0"/>
    <x v="1"/>
    <x v="0"/>
    <s v="2-Jun-1974"/>
    <x v="435"/>
    <x v="1"/>
    <s v="tier - 2"/>
    <x v="3"/>
    <n v="49"/>
  </r>
  <r>
    <s v="Id437"/>
    <s v=" Mr"/>
    <x v="97"/>
    <x v="138"/>
    <s v="Yes"/>
    <s v="No"/>
    <x v="1"/>
    <n v="1"/>
    <x v="1"/>
    <x v="0"/>
    <x v="2"/>
    <s v="26-Aug-1983"/>
    <x v="436"/>
    <x v="1"/>
    <s v="tier - 2"/>
    <x v="0"/>
    <n v="39"/>
  </r>
  <r>
    <s v="Id438"/>
    <s v=" Ms"/>
    <x v="379"/>
    <x v="312"/>
    <s v="Yes"/>
    <s v="No"/>
    <x v="0"/>
    <n v="1"/>
    <x v="0"/>
    <x v="1"/>
    <x v="0"/>
    <s v="13-Nov-1975"/>
    <x v="437"/>
    <x v="1"/>
    <s v="tier - 3"/>
    <x v="2"/>
    <n v="47"/>
  </r>
  <r>
    <s v="Id439"/>
    <s v=" Mr"/>
    <x v="380"/>
    <x v="313"/>
    <s v="No"/>
    <s v="No"/>
    <x v="0"/>
    <n v="2"/>
    <x v="0"/>
    <x v="1"/>
    <x v="0"/>
    <s v="22-Oct-1973"/>
    <x v="438"/>
    <x v="1"/>
    <s v="tier - 2"/>
    <x v="3"/>
    <n v="49"/>
  </r>
  <r>
    <s v="Id440"/>
    <s v=" Ms"/>
    <x v="362"/>
    <x v="314"/>
    <s v="No"/>
    <s v="No"/>
    <x v="0"/>
    <n v="0"/>
    <x v="1"/>
    <x v="2"/>
    <x v="1"/>
    <s v="3-Oct-1994"/>
    <x v="439"/>
    <x v="1"/>
    <s v="tier - 3"/>
    <x v="2"/>
    <n v="28"/>
  </r>
  <r>
    <s v="Id441"/>
    <s v=" Ms"/>
    <x v="251"/>
    <x v="268"/>
    <s v="Yes"/>
    <s v="No"/>
    <x v="1"/>
    <n v="1"/>
    <x v="0"/>
    <x v="2"/>
    <x v="1"/>
    <s v="14-Nov-1969"/>
    <x v="440"/>
    <x v="1"/>
    <s v="tier - 3"/>
    <x v="0"/>
    <n v="53"/>
  </r>
  <r>
    <s v="Id442"/>
    <s v=" Mr"/>
    <x v="381"/>
    <x v="46"/>
    <s v="Yes"/>
    <s v="No"/>
    <x v="1"/>
    <n v="1"/>
    <x v="1"/>
    <x v="1"/>
    <x v="2"/>
    <s v="7-Aug-1997"/>
    <x v="441"/>
    <x v="1"/>
    <s v="tier - 3"/>
    <x v="11"/>
    <n v="25"/>
  </r>
  <r>
    <s v="Id443"/>
    <s v=" Mr"/>
    <x v="382"/>
    <x v="315"/>
    <s v="No"/>
    <s v="No"/>
    <x v="1"/>
    <n v="1"/>
    <x v="1"/>
    <x v="0"/>
    <x v="2"/>
    <s v="14-Dec-2003"/>
    <x v="442"/>
    <x v="1"/>
    <s v="tier - 2"/>
    <x v="3"/>
    <n v="19"/>
  </r>
  <r>
    <s v="Id444"/>
    <s v=" Ms"/>
    <x v="383"/>
    <x v="77"/>
    <s v="Yes"/>
    <s v="No"/>
    <x v="0"/>
    <n v="1"/>
    <x v="0"/>
    <x v="1"/>
    <x v="0"/>
    <s v="9-Sep-1975"/>
    <x v="443"/>
    <x v="1"/>
    <s v="tier - 2"/>
    <x v="0"/>
    <n v="47"/>
  </r>
  <r>
    <s v="Id445"/>
    <s v=" Ms"/>
    <x v="26"/>
    <x v="221"/>
    <s v="Yes"/>
    <s v="No"/>
    <x v="0"/>
    <n v="2"/>
    <x v="1"/>
    <x v="0"/>
    <x v="0"/>
    <s v="9-Nov-1970"/>
    <x v="444"/>
    <x v="1"/>
    <s v="tier - 2"/>
    <x v="2"/>
    <n v="52"/>
  </r>
  <r>
    <s v="Id446"/>
    <s v=" Mr"/>
    <x v="384"/>
    <x v="69"/>
    <s v="No"/>
    <s v="No"/>
    <x v="1"/>
    <n v="1"/>
    <x v="1"/>
    <x v="1"/>
    <x v="2"/>
    <s v="25-Jul-2003"/>
    <x v="445"/>
    <x v="1"/>
    <s v="tier - 1"/>
    <x v="1"/>
    <n v="19"/>
  </r>
  <r>
    <s v="Id447"/>
    <s v=" Ms"/>
    <x v="385"/>
    <x v="182"/>
    <s v="No"/>
    <s v="No"/>
    <x v="1"/>
    <n v="1"/>
    <x v="0"/>
    <x v="1"/>
    <x v="2"/>
    <s v="14-Nov-1979"/>
    <x v="446"/>
    <x v="2"/>
    <s v="tier - 2"/>
    <x v="3"/>
    <n v="43"/>
  </r>
  <r>
    <s v="Id448"/>
    <s v=" Mr"/>
    <x v="386"/>
    <x v="10"/>
    <s v="Yes"/>
    <s v="No"/>
    <x v="1"/>
    <n v="1"/>
    <x v="0"/>
    <x v="0"/>
    <x v="1"/>
    <s v="21-Dec-1983"/>
    <x v="447"/>
    <x v="2"/>
    <s v="tier - 1"/>
    <x v="9"/>
    <n v="39"/>
  </r>
  <r>
    <s v="Id449"/>
    <s v=" Mr"/>
    <x v="387"/>
    <x v="144"/>
    <s v="Yes"/>
    <s v="No"/>
    <x v="0"/>
    <n v="2"/>
    <x v="0"/>
    <x v="2"/>
    <x v="2"/>
    <s v="18-Aug-1966"/>
    <x v="448"/>
    <x v="2"/>
    <s v="tier - 3"/>
    <x v="7"/>
    <n v="56"/>
  </r>
  <r>
    <s v="Id450"/>
    <s v=" Ms"/>
    <x v="388"/>
    <x v="197"/>
    <s v="No"/>
    <s v="No"/>
    <x v="0"/>
    <n v="0"/>
    <x v="1"/>
    <x v="2"/>
    <x v="2"/>
    <s v="26-Aug-1999"/>
    <x v="449"/>
    <x v="2"/>
    <s v="tier - 2"/>
    <x v="2"/>
    <n v="23"/>
  </r>
  <r>
    <s v="Id451"/>
    <s v=" Ms"/>
    <x v="389"/>
    <x v="316"/>
    <s v="No"/>
    <s v="No"/>
    <x v="0"/>
    <n v="0"/>
    <x v="0"/>
    <x v="1"/>
    <x v="2"/>
    <s v="27-Dec-1982"/>
    <x v="450"/>
    <x v="1"/>
    <s v="tier - 3"/>
    <x v="2"/>
    <n v="40"/>
  </r>
  <r>
    <s v="Id452"/>
    <s v=" Mr"/>
    <x v="358"/>
    <x v="132"/>
    <s v="No"/>
    <s v="No"/>
    <x v="0"/>
    <n v="0"/>
    <x v="0"/>
    <x v="2"/>
    <x v="0"/>
    <s v="16-Jun-1971"/>
    <x v="451"/>
    <x v="1"/>
    <s v="tier - 3"/>
    <x v="0"/>
    <n v="51"/>
  </r>
  <r>
    <s v="Id453"/>
    <s v=" Ms"/>
    <x v="390"/>
    <x v="156"/>
    <s v="No"/>
    <s v="No"/>
    <x v="0"/>
    <n v="0"/>
    <x v="1"/>
    <x v="2"/>
    <x v="0"/>
    <s v="24-Aug-1965"/>
    <x v="452"/>
    <x v="2"/>
    <s v="tier - 1"/>
    <x v="0"/>
    <n v="57"/>
  </r>
  <r>
    <s v="Id454"/>
    <s v=" Mr"/>
    <x v="391"/>
    <x v="200"/>
    <s v="No"/>
    <s v="No"/>
    <x v="0"/>
    <n v="0"/>
    <x v="0"/>
    <x v="0"/>
    <x v="1"/>
    <s v="12-Sep-1980"/>
    <x v="453"/>
    <x v="1"/>
    <s v="tier - 2"/>
    <x v="3"/>
    <n v="42"/>
  </r>
  <r>
    <s v="Id455"/>
    <s v=" Mr"/>
    <x v="392"/>
    <x v="52"/>
    <s v="Yes"/>
    <s v="No"/>
    <x v="0"/>
    <n v="0"/>
    <x v="0"/>
    <x v="3"/>
    <x v="2"/>
    <s v="28-Aug-2001"/>
    <x v="454"/>
    <x v="2"/>
    <s v="tier - 1"/>
    <x v="3"/>
    <n v="21"/>
  </r>
  <r>
    <s v="Id456"/>
    <s v=" Mr"/>
    <x v="393"/>
    <x v="173"/>
    <s v="No"/>
    <s v="No"/>
    <x v="0"/>
    <n v="0"/>
    <x v="1"/>
    <x v="2"/>
    <x v="2"/>
    <s v="14-Oct-1989"/>
    <x v="455"/>
    <x v="2"/>
    <s v="tier - 1"/>
    <x v="1"/>
    <n v="33"/>
  </r>
  <r>
    <s v="Id457"/>
    <s v=" Mr"/>
    <x v="394"/>
    <x v="317"/>
    <s v="Yes"/>
    <s v="No"/>
    <x v="0"/>
    <n v="1"/>
    <x v="0"/>
    <x v="1"/>
    <x v="0"/>
    <s v="19-Dec-1975"/>
    <x v="456"/>
    <x v="2"/>
    <s v="tier - 3"/>
    <x v="0"/>
    <n v="47"/>
  </r>
  <r>
    <s v="Id458"/>
    <s v=" Mr"/>
    <x v="395"/>
    <x v="123"/>
    <s v="No"/>
    <s v="No"/>
    <x v="1"/>
    <n v="1"/>
    <x v="0"/>
    <x v="3"/>
    <x v="1"/>
    <s v="28-Sep-2003"/>
    <x v="457"/>
    <x v="1"/>
    <s v="tier - 1"/>
    <x v="3"/>
    <n v="19"/>
  </r>
  <r>
    <s v="Id459"/>
    <s v=" Ms"/>
    <x v="278"/>
    <x v="67"/>
    <s v="No"/>
    <s v="No"/>
    <x v="1"/>
    <n v="1"/>
    <x v="0"/>
    <x v="2"/>
    <x v="2"/>
    <s v="17-Aug-1979"/>
    <x v="458"/>
    <x v="2"/>
    <s v="tier - 1"/>
    <x v="1"/>
    <n v="43"/>
  </r>
  <r>
    <s v="Id460"/>
    <s v=" Mr"/>
    <x v="396"/>
    <x v="318"/>
    <s v="Yes"/>
    <s v="No"/>
    <x v="1"/>
    <n v="1"/>
    <x v="1"/>
    <x v="0"/>
    <x v="0"/>
    <s v="27-Aug-1963"/>
    <x v="459"/>
    <x v="2"/>
    <s v="tier - 1"/>
    <x v="3"/>
    <n v="59"/>
  </r>
  <r>
    <s v="Id461"/>
    <s v=" Ms"/>
    <x v="295"/>
    <x v="107"/>
    <s v="No"/>
    <s v="No"/>
    <x v="1"/>
    <n v="1"/>
    <x v="0"/>
    <x v="1"/>
    <x v="2"/>
    <s v="28-Sep-1979"/>
    <x v="460"/>
    <x v="2"/>
    <s v="tier - 2"/>
    <x v="1"/>
    <n v="43"/>
  </r>
  <r>
    <s v="Id462"/>
    <s v=" Ms"/>
    <x v="397"/>
    <x v="319"/>
    <s v="No"/>
    <s v="No"/>
    <x v="1"/>
    <n v="1"/>
    <x v="0"/>
    <x v="1"/>
    <x v="2"/>
    <s v="20-Sep-1979"/>
    <x v="461"/>
    <x v="2"/>
    <s v="tier - 1"/>
    <x v="2"/>
    <n v="43"/>
  </r>
  <r>
    <s v="Id463"/>
    <s v=" Ms"/>
    <x v="351"/>
    <x v="320"/>
    <s v="Yes"/>
    <s v="No"/>
    <x v="0"/>
    <n v="0"/>
    <x v="0"/>
    <x v="2"/>
    <x v="2"/>
    <s v="18-Jul-1976"/>
    <x v="462"/>
    <x v="2"/>
    <s v="tier - 1"/>
    <x v="1"/>
    <n v="46"/>
  </r>
  <r>
    <s v="Id464"/>
    <s v=" Mr"/>
    <x v="398"/>
    <x v="223"/>
    <s v="No"/>
    <s v="No"/>
    <x v="0"/>
    <n v="0"/>
    <x v="1"/>
    <x v="0"/>
    <x v="0"/>
    <s v="16-Nov-1962"/>
    <x v="463"/>
    <x v="1"/>
    <s v="tier - 2"/>
    <x v="1"/>
    <n v="60"/>
  </r>
  <r>
    <s v="Id465"/>
    <s v=" Ms"/>
    <x v="399"/>
    <x v="148"/>
    <s v="Yes"/>
    <s v="No"/>
    <x v="1"/>
    <n v="1"/>
    <x v="0"/>
    <x v="2"/>
    <x v="1"/>
    <s v="25-Dec-1983"/>
    <x v="464"/>
    <x v="2"/>
    <s v="tier - 3"/>
    <x v="2"/>
    <n v="39"/>
  </r>
  <r>
    <s v="Id466"/>
    <s v=" Mr"/>
    <x v="400"/>
    <x v="321"/>
    <s v="No"/>
    <s v="No"/>
    <x v="0"/>
    <n v="0"/>
    <x v="1"/>
    <x v="2"/>
    <x v="2"/>
    <s v="12-Jun-1999"/>
    <x v="465"/>
    <x v="1"/>
    <s v="tier - 3"/>
    <x v="1"/>
    <n v="23"/>
  </r>
  <r>
    <s v="Id467"/>
    <s v=" Mr"/>
    <x v="389"/>
    <x v="259"/>
    <s v="No"/>
    <s v="No"/>
    <x v="0"/>
    <n v="0"/>
    <x v="0"/>
    <x v="1"/>
    <x v="1"/>
    <s v="21-Nov-1990"/>
    <x v="466"/>
    <x v="1"/>
    <s v="tier - 2"/>
    <x v="1"/>
    <n v="32"/>
  </r>
  <r>
    <s v="Id468"/>
    <s v=" Ms"/>
    <x v="401"/>
    <x v="165"/>
    <s v="No"/>
    <s v="No"/>
    <x v="0"/>
    <n v="0"/>
    <x v="0"/>
    <x v="1"/>
    <x v="2"/>
    <s v="4-Sep-1980"/>
    <x v="467"/>
    <x v="1"/>
    <s v="tier - 1"/>
    <x v="1"/>
    <n v="42"/>
  </r>
  <r>
    <s v="Id469"/>
    <s v=" Ms"/>
    <x v="402"/>
    <x v="233"/>
    <s v="No"/>
    <s v="yes"/>
    <x v="0"/>
    <n v="1"/>
    <x v="1"/>
    <x v="0"/>
    <x v="2"/>
    <s v="4-Aug-2004"/>
    <x v="468"/>
    <x v="2"/>
    <s v="tier - 1"/>
    <x v="2"/>
    <n v="18"/>
  </r>
  <r>
    <s v="Id470"/>
    <s v=" Mr"/>
    <x v="403"/>
    <x v="233"/>
    <s v="No"/>
    <s v="No"/>
    <x v="0"/>
    <n v="0"/>
    <x v="0"/>
    <x v="2"/>
    <x v="2"/>
    <s v="10-Dec-1980"/>
    <x v="469"/>
    <x v="2"/>
    <s v="tier - 3"/>
    <x v="9"/>
    <n v="42"/>
  </r>
  <r>
    <s v="Id471"/>
    <s v=" Mr"/>
    <x v="404"/>
    <x v="322"/>
    <s v="No"/>
    <s v="No"/>
    <x v="0"/>
    <n v="0"/>
    <x v="1"/>
    <x v="1"/>
    <x v="0"/>
    <s v="3-Sep-1974"/>
    <x v="470"/>
    <x v="2"/>
    <s v="tier - 2"/>
    <x v="3"/>
    <n v="48"/>
  </r>
  <r>
    <s v="Id472"/>
    <s v=" Mr"/>
    <x v="347"/>
    <x v="323"/>
    <s v="No"/>
    <s v="No"/>
    <x v="0"/>
    <n v="0"/>
    <x v="0"/>
    <x v="2"/>
    <x v="0"/>
    <s v="14-Oct-1974"/>
    <x v="471"/>
    <x v="2"/>
    <s v="tier - 2"/>
    <x v="0"/>
    <n v="48"/>
  </r>
  <r>
    <s v="Id473"/>
    <s v=" Mr"/>
    <x v="405"/>
    <x v="188"/>
    <s v="Yes"/>
    <s v="No"/>
    <x v="1"/>
    <n v="1"/>
    <x v="0"/>
    <x v="2"/>
    <x v="2"/>
    <s v="26-Aug-1969"/>
    <x v="472"/>
    <x v="2"/>
    <s v="tier - 1"/>
    <x v="0"/>
    <n v="53"/>
  </r>
  <r>
    <s v="Id474"/>
    <s v=" Mr"/>
    <x v="192"/>
    <x v="100"/>
    <s v="No"/>
    <s v="No"/>
    <x v="0"/>
    <n v="0"/>
    <x v="0"/>
    <x v="2"/>
    <x v="1"/>
    <s v="23-Nov-1977"/>
    <x v="473"/>
    <x v="2"/>
    <s v="tier - 3"/>
    <x v="1"/>
    <n v="45"/>
  </r>
  <r>
    <s v="Id475"/>
    <s v=" Mr"/>
    <x v="406"/>
    <x v="324"/>
    <s v="Yes"/>
    <s v="No"/>
    <x v="1"/>
    <n v="1"/>
    <x v="0"/>
    <x v="1"/>
    <x v="2"/>
    <s v="2-Jul-1983"/>
    <x v="474"/>
    <x v="2"/>
    <s v="tier - 2"/>
    <x v="3"/>
    <n v="39"/>
  </r>
  <r>
    <s v="Id476"/>
    <s v=" Mr"/>
    <x v="407"/>
    <x v="325"/>
    <s v="Yes"/>
    <s v="No"/>
    <x v="0"/>
    <n v="1"/>
    <x v="1"/>
    <x v="0"/>
    <x v="2"/>
    <s v="19-Nov-1964"/>
    <x v="475"/>
    <x v="1"/>
    <s v="tier - 3"/>
    <x v="1"/>
    <n v="58"/>
  </r>
  <r>
    <s v="Id477"/>
    <s v=" Ms"/>
    <x v="408"/>
    <x v="15"/>
    <s v="Yes"/>
    <s v="No"/>
    <x v="0"/>
    <n v="1"/>
    <x v="1"/>
    <x v="0"/>
    <x v="0"/>
    <s v="8-Dec-1975"/>
    <x v="476"/>
    <x v="1"/>
    <s v="tier - 1"/>
    <x v="2"/>
    <n v="47"/>
  </r>
  <r>
    <s v="Id478"/>
    <s v=" Mr"/>
    <x v="409"/>
    <x v="118"/>
    <s v="Yes"/>
    <s v="No"/>
    <x v="0"/>
    <n v="0"/>
    <x v="1"/>
    <x v="0"/>
    <x v="0"/>
    <s v="8-Sep-1967"/>
    <x v="477"/>
    <x v="1"/>
    <s v="tier - 3"/>
    <x v="0"/>
    <n v="55"/>
  </r>
  <r>
    <s v="Id479"/>
    <s v=" Mr"/>
    <x v="410"/>
    <x v="16"/>
    <s v="Yes"/>
    <s v="No"/>
    <x v="0"/>
    <n v="1"/>
    <x v="0"/>
    <x v="1"/>
    <x v="0"/>
    <s v="4-Aug-1986"/>
    <x v="478"/>
    <x v="1"/>
    <s v="tier - 3"/>
    <x v="6"/>
    <n v="36"/>
  </r>
  <r>
    <s v="Id480"/>
    <s v=" Mr"/>
    <x v="411"/>
    <x v="195"/>
    <s v="No"/>
    <s v="No"/>
    <x v="0"/>
    <n v="1"/>
    <x v="0"/>
    <x v="1"/>
    <x v="1"/>
    <s v="14-Sep-1992"/>
    <x v="479"/>
    <x v="2"/>
    <s v="tier - 1"/>
    <x v="1"/>
    <n v="30"/>
  </r>
  <r>
    <s v="Id481"/>
    <s v=" Mr"/>
    <x v="412"/>
    <x v="142"/>
    <s v="No"/>
    <s v="No"/>
    <x v="0"/>
    <n v="0"/>
    <x v="1"/>
    <x v="0"/>
    <x v="0"/>
    <s v="1-Aug-1965"/>
    <x v="480"/>
    <x v="2"/>
    <s v="tier - 2"/>
    <x v="9"/>
    <n v="57"/>
  </r>
  <r>
    <s v="Id482"/>
    <s v=" Mr"/>
    <x v="413"/>
    <x v="230"/>
    <s v="Yes"/>
    <s v="No"/>
    <x v="0"/>
    <n v="0"/>
    <x v="1"/>
    <x v="0"/>
    <x v="0"/>
    <s v="17-Dec-1967"/>
    <x v="481"/>
    <x v="1"/>
    <s v="tier - 3"/>
    <x v="3"/>
    <n v="55"/>
  </r>
  <r>
    <s v="Id483"/>
    <s v=" Ms"/>
    <x v="414"/>
    <x v="326"/>
    <s v="Yes"/>
    <s v="No"/>
    <x v="0"/>
    <n v="2"/>
    <x v="1"/>
    <x v="0"/>
    <x v="2"/>
    <s v="9-Jul-1966"/>
    <x v="482"/>
    <x v="2"/>
    <s v="tier - 2"/>
    <x v="1"/>
    <n v="56"/>
  </r>
  <r>
    <s v="Id484"/>
    <s v=" Ms"/>
    <x v="9"/>
    <x v="219"/>
    <s v="Yes"/>
    <s v="No"/>
    <x v="1"/>
    <n v="1"/>
    <x v="1"/>
    <x v="0"/>
    <x v="2"/>
    <s v="13-Oct-1969"/>
    <x v="483"/>
    <x v="1"/>
    <s v="tier - 2"/>
    <x v="0"/>
    <n v="53"/>
  </r>
  <r>
    <s v="Id485"/>
    <s v=" Mr"/>
    <x v="415"/>
    <x v="327"/>
    <s v="No"/>
    <s v="No"/>
    <x v="0"/>
    <n v="0"/>
    <x v="1"/>
    <x v="0"/>
    <x v="0"/>
    <s v="18-Oct-1962"/>
    <x v="484"/>
    <x v="1"/>
    <s v="tier - 1"/>
    <x v="1"/>
    <n v="60"/>
  </r>
  <r>
    <s v="Id486"/>
    <s v=" Mr"/>
    <x v="356"/>
    <x v="123"/>
    <s v="Yes"/>
    <s v="No"/>
    <x v="0"/>
    <n v="0"/>
    <x v="1"/>
    <x v="1"/>
    <x v="1"/>
    <s v="12-Jul-1985"/>
    <x v="485"/>
    <x v="2"/>
    <s v="tier - 2"/>
    <x v="3"/>
    <n v="37"/>
  </r>
  <r>
    <s v="Id487"/>
    <s v=" Mrs"/>
    <x v="416"/>
    <x v="13"/>
    <s v="No"/>
    <s v="No"/>
    <x v="0"/>
    <n v="0"/>
    <x v="1"/>
    <x v="0"/>
    <x v="0"/>
    <s v="2-Jul-1962"/>
    <x v="486"/>
    <x v="2"/>
    <s v="tier - 2"/>
    <x v="12"/>
    <n v="60"/>
  </r>
  <r>
    <s v="Id488"/>
    <s v=" Ms"/>
    <x v="417"/>
    <x v="197"/>
    <s v="Yes"/>
    <s v="No"/>
    <x v="0"/>
    <n v="0"/>
    <x v="0"/>
    <x v="1"/>
    <x v="2"/>
    <s v="17-Sep-1985"/>
    <x v="487"/>
    <x v="2"/>
    <s v="tier - 1"/>
    <x v="2"/>
    <n v="37"/>
  </r>
  <r>
    <s v="Id489"/>
    <s v=" Mr"/>
    <x v="366"/>
    <x v="328"/>
    <s v="No"/>
    <s v="No"/>
    <x v="1"/>
    <n v="1"/>
    <x v="1"/>
    <x v="1"/>
    <x v="2"/>
    <s v="7-Sep-1993"/>
    <x v="488"/>
    <x v="2"/>
    <s v="tier - 3"/>
    <x v="4"/>
    <n v="29"/>
  </r>
  <r>
    <s v="Id490"/>
    <s v=" Mr"/>
    <x v="418"/>
    <x v="45"/>
    <s v="Yes"/>
    <s v="No"/>
    <x v="0"/>
    <n v="2"/>
    <x v="1"/>
    <x v="0"/>
    <x v="2"/>
    <s v="22-Aug-1966"/>
    <x v="489"/>
    <x v="1"/>
    <s v="tier - 3"/>
    <x v="1"/>
    <n v="56"/>
  </r>
  <r>
    <s v="Id491"/>
    <s v=" Ms"/>
    <x v="410"/>
    <x v="120"/>
    <s v="No"/>
    <s v="No"/>
    <x v="0"/>
    <n v="1"/>
    <x v="0"/>
    <x v="1"/>
    <x v="2"/>
    <s v="17-Oct-1987"/>
    <x v="490"/>
    <x v="1"/>
    <s v="tier - 3"/>
    <x v="1"/>
    <n v="35"/>
  </r>
  <r>
    <s v="Id492"/>
    <s v=" Ms"/>
    <x v="419"/>
    <x v="326"/>
    <s v="No"/>
    <s v="No"/>
    <x v="0"/>
    <n v="0"/>
    <x v="1"/>
    <x v="1"/>
    <x v="2"/>
    <s v="8-Jun-1994"/>
    <x v="491"/>
    <x v="1"/>
    <s v="tier - 1"/>
    <x v="3"/>
    <n v="29"/>
  </r>
  <r>
    <s v="Id493"/>
    <s v=" Ms"/>
    <x v="420"/>
    <x v="110"/>
    <s v="No"/>
    <s v="No"/>
    <x v="0"/>
    <n v="0"/>
    <x v="0"/>
    <x v="2"/>
    <x v="0"/>
    <s v="9-Jul-2002"/>
    <x v="492"/>
    <x v="2"/>
    <s v="tier - 3"/>
    <x v="3"/>
    <n v="20"/>
  </r>
  <r>
    <s v="Id494"/>
    <s v=" Mr"/>
    <x v="421"/>
    <x v="329"/>
    <s v="Yes"/>
    <s v="No"/>
    <x v="1"/>
    <n v="1"/>
    <x v="0"/>
    <x v="1"/>
    <x v="2"/>
    <s v="6-Oct-1983"/>
    <x v="493"/>
    <x v="1"/>
    <s v="tier - 1"/>
    <x v="4"/>
    <n v="39"/>
  </r>
  <r>
    <s v="Id495"/>
    <s v=" Mr"/>
    <x v="422"/>
    <x v="229"/>
    <s v="Yes"/>
    <s v="No"/>
    <x v="0"/>
    <n v="1"/>
    <x v="0"/>
    <x v="1"/>
    <x v="1"/>
    <s v="25-Jul-1988"/>
    <x v="494"/>
    <x v="1"/>
    <s v="tier - 1"/>
    <x v="1"/>
    <n v="34"/>
  </r>
  <r>
    <s v="Id496"/>
    <s v=" Mrs"/>
    <x v="423"/>
    <x v="244"/>
    <s v="Yes"/>
    <s v="No"/>
    <x v="0"/>
    <n v="2"/>
    <x v="1"/>
    <x v="0"/>
    <x v="2"/>
    <s v="10-Aug-1966"/>
    <x v="495"/>
    <x v="0"/>
    <s v="tier - 3"/>
    <x v="12"/>
    <n v="56"/>
  </r>
  <r>
    <s v="Id497"/>
    <s v=" Ms"/>
    <x v="424"/>
    <x v="330"/>
    <s v="No"/>
    <s v="No"/>
    <x v="0"/>
    <n v="0"/>
    <x v="0"/>
    <x v="2"/>
    <x v="1"/>
    <s v="9-Oct-1980"/>
    <x v="496"/>
    <x v="0"/>
    <s v="tier - 2"/>
    <x v="2"/>
    <n v="42"/>
  </r>
  <r>
    <s v="Id498"/>
    <s v=" Mr"/>
    <x v="425"/>
    <x v="200"/>
    <s v="Yes"/>
    <s v="No"/>
    <x v="1"/>
    <n v="1"/>
    <x v="0"/>
    <x v="1"/>
    <x v="1"/>
    <s v="18-Oct-1997"/>
    <x v="497"/>
    <x v="0"/>
    <s v="tier - 3"/>
    <x v="3"/>
    <n v="25"/>
  </r>
  <r>
    <s v="Id499"/>
    <s v=" Ms"/>
    <x v="426"/>
    <x v="331"/>
    <s v="No"/>
    <s v="No"/>
    <x v="1"/>
    <n v="1"/>
    <x v="0"/>
    <x v="2"/>
    <x v="1"/>
    <s v="30-Oct-1979"/>
    <x v="498"/>
    <x v="0"/>
    <s v="tier - 1"/>
    <x v="2"/>
    <n v="43"/>
  </r>
  <r>
    <s v="Id500"/>
    <s v=" Ms"/>
    <x v="383"/>
    <x v="332"/>
    <s v="No"/>
    <s v="No"/>
    <x v="0"/>
    <n v="2"/>
    <x v="1"/>
    <x v="1"/>
    <x v="2"/>
    <s v="14-Jun-1972"/>
    <x v="499"/>
    <x v="0"/>
    <s v="tier - 3"/>
    <x v="0"/>
    <n v="50"/>
  </r>
  <r>
    <s v="Id501"/>
    <s v=" Mr"/>
    <x v="427"/>
    <x v="112"/>
    <s v="No"/>
    <s v="No"/>
    <x v="0"/>
    <n v="0"/>
    <x v="0"/>
    <x v="1"/>
    <x v="2"/>
    <s v="8-Aug-1990"/>
    <x v="500"/>
    <x v="0"/>
    <s v="tier - 2"/>
    <x v="0"/>
    <n v="32"/>
  </r>
  <r>
    <s v="Id502"/>
    <s v=" Mr"/>
    <x v="428"/>
    <x v="140"/>
    <s v="No"/>
    <s v="No"/>
    <x v="0"/>
    <n v="0"/>
    <x v="1"/>
    <x v="0"/>
    <x v="2"/>
    <s v="27-Aug-1994"/>
    <x v="501"/>
    <x v="0"/>
    <s v="tier - 2"/>
    <x v="1"/>
    <n v="28"/>
  </r>
  <r>
    <s v="Id503"/>
    <s v=" Ms"/>
    <x v="429"/>
    <x v="181"/>
    <s v="No"/>
    <s v="No"/>
    <x v="0"/>
    <n v="0"/>
    <x v="0"/>
    <x v="2"/>
    <x v="0"/>
    <s v="24-Sep-1978"/>
    <x v="502"/>
    <x v="0"/>
    <s v="tier - 1"/>
    <x v="2"/>
    <n v="44"/>
  </r>
  <r>
    <s v="Id504"/>
    <s v=" Ms"/>
    <x v="430"/>
    <x v="333"/>
    <s v="Yes"/>
    <s v="No"/>
    <x v="1"/>
    <n v="1"/>
    <x v="1"/>
    <x v="0"/>
    <x v="0"/>
    <s v="14-Jul-1963"/>
    <x v="503"/>
    <x v="0"/>
    <s v="tier - 3"/>
    <x v="1"/>
    <n v="59"/>
  </r>
  <r>
    <s v="Id505"/>
    <s v=" Ms"/>
    <x v="350"/>
    <x v="189"/>
    <s v="Yes"/>
    <s v="No"/>
    <x v="0"/>
    <n v="0"/>
    <x v="0"/>
    <x v="1"/>
    <x v="2"/>
    <s v="17-Sep-1985"/>
    <x v="504"/>
    <x v="0"/>
    <s v="tier - 1"/>
    <x v="0"/>
    <n v="37"/>
  </r>
  <r>
    <s v="Id506"/>
    <s v=" Ms"/>
    <x v="431"/>
    <x v="6"/>
    <s v="No"/>
    <s v="No"/>
    <x v="0"/>
    <n v="1"/>
    <x v="0"/>
    <x v="1"/>
    <x v="1"/>
    <s v="19-Aug-1992"/>
    <x v="505"/>
    <x v="0"/>
    <s v="tier - 2"/>
    <x v="0"/>
    <n v="30"/>
  </r>
  <r>
    <s v="Id507"/>
    <s v=" Mr"/>
    <x v="432"/>
    <x v="280"/>
    <s v="No"/>
    <s v="No"/>
    <x v="0"/>
    <n v="0"/>
    <x v="0"/>
    <x v="2"/>
    <x v="2"/>
    <s v="8-Nov-1980"/>
    <x v="506"/>
    <x v="0"/>
    <s v="tier - 1"/>
    <x v="0"/>
    <n v="42"/>
  </r>
  <r>
    <s v="Id508"/>
    <s v=" Mr"/>
    <x v="433"/>
    <x v="334"/>
    <s v="No"/>
    <s v="No"/>
    <x v="0"/>
    <n v="1"/>
    <x v="1"/>
    <x v="0"/>
    <x v="1"/>
    <s v="30-Nov-1987"/>
    <x v="507"/>
    <x v="0"/>
    <s v="tier - 3"/>
    <x v="9"/>
    <n v="35"/>
  </r>
  <r>
    <s v="Id509"/>
    <s v=" Ms"/>
    <x v="434"/>
    <x v="335"/>
    <s v="No"/>
    <s v="No"/>
    <x v="0"/>
    <n v="0"/>
    <x v="0"/>
    <x v="2"/>
    <x v="2"/>
    <s v="15-Dec-1982"/>
    <x v="508"/>
    <x v="0"/>
    <s v="tier - 1"/>
    <x v="0"/>
    <n v="40"/>
  </r>
  <r>
    <s v="Id510"/>
    <s v=" Mr"/>
    <x v="408"/>
    <x v="270"/>
    <s v="No"/>
    <s v="No"/>
    <x v="1"/>
    <n v="1"/>
    <x v="1"/>
    <x v="0"/>
    <x v="2"/>
    <s v="6-Sep-1993"/>
    <x v="509"/>
    <x v="0"/>
    <s v="tier - 3"/>
    <x v="1"/>
    <n v="29"/>
  </r>
  <r>
    <s v="Id511"/>
    <s v=" Mr"/>
    <x v="347"/>
    <x v="336"/>
    <s v="No"/>
    <s v="No"/>
    <x v="0"/>
    <n v="1"/>
    <x v="0"/>
    <x v="2"/>
    <x v="1"/>
    <s v="30-Jun-1987"/>
    <x v="510"/>
    <x v="0"/>
    <s v="tier - 3"/>
    <x v="0"/>
    <n v="35"/>
  </r>
  <r>
    <s v="Id512"/>
    <s v=" Mr"/>
    <x v="326"/>
    <x v="224"/>
    <s v="No"/>
    <s v="No"/>
    <x v="0"/>
    <n v="0"/>
    <x v="0"/>
    <x v="1"/>
    <x v="2"/>
    <s v="24-Aug-1991"/>
    <x v="511"/>
    <x v="0"/>
    <s v="tier - 3"/>
    <x v="0"/>
    <n v="31"/>
  </r>
  <r>
    <s v="Id513"/>
    <s v=" Mr"/>
    <x v="218"/>
    <x v="171"/>
    <s v="Yes"/>
    <s v="No"/>
    <x v="0"/>
    <n v="2"/>
    <x v="1"/>
    <x v="0"/>
    <x v="2"/>
    <s v="15-Nov-1966"/>
    <x v="512"/>
    <x v="0"/>
    <s v="tier - 1"/>
    <x v="1"/>
    <n v="56"/>
  </r>
  <r>
    <s v="Id514"/>
    <s v=" Ms"/>
    <x v="435"/>
    <x v="222"/>
    <s v="Yes"/>
    <s v="No"/>
    <x v="0"/>
    <n v="0"/>
    <x v="1"/>
    <x v="0"/>
    <x v="0"/>
    <s v="29-Jul-1967"/>
    <x v="513"/>
    <x v="0"/>
    <s v="tier - 1"/>
    <x v="1"/>
    <n v="55"/>
  </r>
  <r>
    <s v="Id515"/>
    <s v=" Mr"/>
    <x v="71"/>
    <x v="315"/>
    <s v="Yes"/>
    <s v="No"/>
    <x v="0"/>
    <n v="0"/>
    <x v="1"/>
    <x v="0"/>
    <x v="2"/>
    <s v="28-Dec-1985"/>
    <x v="514"/>
    <x v="0"/>
    <s v="tier - 3"/>
    <x v="0"/>
    <n v="37"/>
  </r>
  <r>
    <s v="Id516"/>
    <s v=" Mr"/>
    <x v="436"/>
    <x v="95"/>
    <s v="No"/>
    <s v="No"/>
    <x v="0"/>
    <n v="0"/>
    <x v="0"/>
    <x v="1"/>
    <x v="2"/>
    <s v="16-Sep-1991"/>
    <x v="515"/>
    <x v="0"/>
    <s v="tier - 3"/>
    <x v="3"/>
    <n v="31"/>
  </r>
  <r>
    <s v="Id517"/>
    <s v=" Ms"/>
    <x v="437"/>
    <x v="337"/>
    <s v="No"/>
    <s v="No"/>
    <x v="1"/>
    <n v="1"/>
    <x v="1"/>
    <x v="0"/>
    <x v="2"/>
    <s v="2-Jul-1979"/>
    <x v="516"/>
    <x v="0"/>
    <s v="tier - 1"/>
    <x v="2"/>
    <n v="43"/>
  </r>
  <r>
    <s v="Id518"/>
    <s v=" Ms"/>
    <x v="438"/>
    <x v="338"/>
    <s v="No"/>
    <s v="No"/>
    <x v="1"/>
    <n v="1"/>
    <x v="0"/>
    <x v="1"/>
    <x v="2"/>
    <s v="28-Sep-1993"/>
    <x v="517"/>
    <x v="0"/>
    <s v="tier - 2"/>
    <x v="0"/>
    <n v="29"/>
  </r>
  <r>
    <s v="Id519"/>
    <s v=" Mr"/>
    <x v="346"/>
    <x v="208"/>
    <s v="No"/>
    <s v="No"/>
    <x v="0"/>
    <n v="0"/>
    <x v="0"/>
    <x v="1"/>
    <x v="1"/>
    <s v="5-Jun-1989"/>
    <x v="518"/>
    <x v="0"/>
    <s v="tier - 3"/>
    <x v="3"/>
    <n v="34"/>
  </r>
  <r>
    <s v="Id520"/>
    <s v=" Ms"/>
    <x v="439"/>
    <x v="339"/>
    <s v="Yes"/>
    <s v="No"/>
    <x v="1"/>
    <n v="1"/>
    <x v="0"/>
    <x v="3"/>
    <x v="2"/>
    <s v="19-Dec-1983"/>
    <x v="519"/>
    <x v="0"/>
    <s v="tier - 3"/>
    <x v="3"/>
    <n v="39"/>
  </r>
  <r>
    <s v="Id521"/>
    <s v=" Mr"/>
    <x v="367"/>
    <x v="340"/>
    <s v="Yes"/>
    <s v="No"/>
    <x v="0"/>
    <n v="1"/>
    <x v="0"/>
    <x v="1"/>
    <x v="2"/>
    <s v="24-Oct-1988"/>
    <x v="520"/>
    <x v="0"/>
    <s v="tier - 3"/>
    <x v="0"/>
    <n v="34"/>
  </r>
  <r>
    <s v="Id522"/>
    <s v=" Mr"/>
    <x v="440"/>
    <x v="341"/>
    <s v="No"/>
    <s v="No"/>
    <x v="0"/>
    <n v="1"/>
    <x v="1"/>
    <x v="0"/>
    <x v="1"/>
    <s v="30-Nov-1992"/>
    <x v="521"/>
    <x v="0"/>
    <s v="tier - 1"/>
    <x v="0"/>
    <n v="30"/>
  </r>
  <r>
    <s v="Id523"/>
    <s v=" Ms"/>
    <x v="368"/>
    <x v="332"/>
    <s v="No"/>
    <s v="No"/>
    <x v="0"/>
    <n v="1"/>
    <x v="1"/>
    <x v="1"/>
    <x v="2"/>
    <s v="6-Aug-1998"/>
    <x v="522"/>
    <x v="0"/>
    <s v="tier - 3"/>
    <x v="3"/>
    <n v="24"/>
  </r>
  <r>
    <s v="Id524"/>
    <s v=" Mrs"/>
    <x v="441"/>
    <x v="342"/>
    <s v="Yes"/>
    <s v="No"/>
    <x v="1"/>
    <n v="1"/>
    <x v="1"/>
    <x v="0"/>
    <x v="0"/>
    <s v="20-Oct-1963"/>
    <x v="523"/>
    <x v="0"/>
    <s v="tier - 1"/>
    <x v="12"/>
    <n v="59"/>
  </r>
  <r>
    <s v="Id525"/>
    <s v=" Ms"/>
    <x v="442"/>
    <x v="107"/>
    <s v="Yes"/>
    <s v="No"/>
    <x v="1"/>
    <n v="1"/>
    <x v="1"/>
    <x v="0"/>
    <x v="2"/>
    <s v="3-Aug-1969"/>
    <x v="524"/>
    <x v="0"/>
    <s v="tier - 3"/>
    <x v="1"/>
    <n v="53"/>
  </r>
  <r>
    <s v="Id526"/>
    <s v=" Ms"/>
    <x v="443"/>
    <x v="251"/>
    <s v="Yes"/>
    <s v="No"/>
    <x v="0"/>
    <n v="1"/>
    <x v="1"/>
    <x v="0"/>
    <x v="2"/>
    <s v="27-Sep-1995"/>
    <x v="525"/>
    <x v="0"/>
    <s v="tier - 2"/>
    <x v="2"/>
    <n v="27"/>
  </r>
  <r>
    <s v="Id527"/>
    <s v=" Mrs"/>
    <x v="444"/>
    <x v="343"/>
    <s v="Yes"/>
    <s v="No"/>
    <x v="1"/>
    <n v="1"/>
    <x v="1"/>
    <x v="0"/>
    <x v="0"/>
    <s v="6-Dec-1963"/>
    <x v="526"/>
    <x v="0"/>
    <s v="tier - 1"/>
    <x v="12"/>
    <n v="59"/>
  </r>
  <r>
    <s v="Id528"/>
    <s v=" Ms"/>
    <x v="445"/>
    <x v="145"/>
    <s v="No"/>
    <s v="No"/>
    <x v="1"/>
    <n v="1"/>
    <x v="1"/>
    <x v="1"/>
    <x v="2"/>
    <s v="24-Jul-2003"/>
    <x v="527"/>
    <x v="0"/>
    <s v="tier - 3"/>
    <x v="1"/>
    <n v="19"/>
  </r>
  <r>
    <s v="Id529"/>
    <s v=" Mr"/>
    <x v="446"/>
    <x v="344"/>
    <s v="No"/>
    <s v="No"/>
    <x v="0"/>
    <n v="0"/>
    <x v="1"/>
    <x v="0"/>
    <x v="0"/>
    <s v="18-Dec-1962"/>
    <x v="528"/>
    <x v="0"/>
    <s v="tier - 1"/>
    <x v="8"/>
    <n v="60"/>
  </r>
  <r>
    <s v="Id530"/>
    <s v=" Mr"/>
    <x v="320"/>
    <x v="231"/>
    <s v="No"/>
    <s v="No"/>
    <x v="1"/>
    <n v="1"/>
    <x v="1"/>
    <x v="0"/>
    <x v="1"/>
    <s v="15-Oct-1979"/>
    <x v="529"/>
    <x v="0"/>
    <s v="tier - 2"/>
    <x v="0"/>
    <n v="43"/>
  </r>
  <r>
    <s v="Id531"/>
    <s v=" Ms"/>
    <x v="217"/>
    <x v="212"/>
    <s v="Yes"/>
    <s v="No"/>
    <x v="0"/>
    <n v="1"/>
    <x v="1"/>
    <x v="0"/>
    <x v="2"/>
    <s v="28-Nov-1995"/>
    <x v="530"/>
    <x v="0"/>
    <s v="tier - 1"/>
    <x v="1"/>
    <n v="27"/>
  </r>
  <r>
    <s v="Id532"/>
    <s v=" Mr"/>
    <x v="447"/>
    <x v="345"/>
    <s v="No"/>
    <s v="No"/>
    <x v="1"/>
    <n v="1"/>
    <x v="0"/>
    <x v="2"/>
    <x v="0"/>
    <s v="19-Nov-1979"/>
    <x v="531"/>
    <x v="0"/>
    <s v="tier - 1"/>
    <x v="0"/>
    <n v="43"/>
  </r>
  <r>
    <s v="Id533"/>
    <s v=" Ms"/>
    <x v="351"/>
    <x v="39"/>
    <s v="No"/>
    <s v="No"/>
    <x v="0"/>
    <n v="1"/>
    <x v="0"/>
    <x v="2"/>
    <x v="2"/>
    <s v="27-Dec-1992"/>
    <x v="532"/>
    <x v="0"/>
    <s v="tier - 2"/>
    <x v="1"/>
    <n v="30"/>
  </r>
  <r>
    <s v="Id534"/>
    <s v=" Mr"/>
    <x v="448"/>
    <x v="68"/>
    <s v="Yes"/>
    <s v="No"/>
    <x v="0"/>
    <n v="0"/>
    <x v="1"/>
    <x v="0"/>
    <x v="0"/>
    <s v="30-Aug-1967"/>
    <x v="533"/>
    <x v="0"/>
    <s v="tier - 1"/>
    <x v="8"/>
    <n v="55"/>
  </r>
  <r>
    <s v="Id535"/>
    <s v=" Ms"/>
    <x v="449"/>
    <x v="63"/>
    <s v="Yes"/>
    <s v="No"/>
    <x v="0"/>
    <n v="2"/>
    <x v="1"/>
    <x v="0"/>
    <x v="0"/>
    <s v="17-Oct-1970"/>
    <x v="534"/>
    <x v="0"/>
    <s v="tier - 3"/>
    <x v="1"/>
    <n v="52"/>
  </r>
  <r>
    <s v="Id536"/>
    <s v=" Mr"/>
    <x v="277"/>
    <x v="85"/>
    <s v="No"/>
    <s v="No"/>
    <x v="0"/>
    <n v="1"/>
    <x v="0"/>
    <x v="1"/>
    <x v="1"/>
    <s v="23-Sep-1998"/>
    <x v="535"/>
    <x v="0"/>
    <s v="tier - 1"/>
    <x v="9"/>
    <n v="24"/>
  </r>
  <r>
    <s v="Id537"/>
    <s v=" Ms"/>
    <x v="450"/>
    <x v="346"/>
    <s v="Yes"/>
    <s v="No"/>
    <x v="0"/>
    <n v="1"/>
    <x v="0"/>
    <x v="2"/>
    <x v="0"/>
    <s v="12-Aug-1986"/>
    <x v="536"/>
    <x v="0"/>
    <s v="tier - 3"/>
    <x v="3"/>
    <n v="36"/>
  </r>
  <r>
    <s v="Id538"/>
    <s v=" Ms"/>
    <x v="451"/>
    <x v="69"/>
    <s v="Yes"/>
    <s v="No"/>
    <x v="0"/>
    <n v="1"/>
    <x v="1"/>
    <x v="0"/>
    <x v="2"/>
    <s v="26-Sep-1964"/>
    <x v="537"/>
    <x v="0"/>
    <s v="tier - 2"/>
    <x v="1"/>
    <n v="58"/>
  </r>
  <r>
    <s v="Id539"/>
    <s v=" Ms"/>
    <x v="452"/>
    <x v="143"/>
    <s v="No"/>
    <s v="No"/>
    <x v="0"/>
    <n v="0"/>
    <x v="0"/>
    <x v="1"/>
    <x v="2"/>
    <s v="15-Dec-1999"/>
    <x v="538"/>
    <x v="0"/>
    <s v="tier - 2"/>
    <x v="0"/>
    <n v="23"/>
  </r>
  <r>
    <s v="Id540"/>
    <s v=" Mr"/>
    <x v="191"/>
    <x v="122"/>
    <s v="Yes"/>
    <s v="No"/>
    <x v="0"/>
    <n v="1"/>
    <x v="0"/>
    <x v="1"/>
    <x v="2"/>
    <s v="4-Jul-1995"/>
    <x v="539"/>
    <x v="0"/>
    <s v="tier - 3"/>
    <x v="1"/>
    <n v="27"/>
  </r>
  <r>
    <s v="Id541"/>
    <s v=" Mr"/>
    <x v="453"/>
    <x v="193"/>
    <s v="No"/>
    <s v="No"/>
    <x v="0"/>
    <n v="1"/>
    <x v="0"/>
    <x v="2"/>
    <x v="2"/>
    <s v="25-Dec-1992"/>
    <x v="540"/>
    <x v="0"/>
    <s v="tier - 3"/>
    <x v="3"/>
    <n v="30"/>
  </r>
  <r>
    <s v="Id542"/>
    <s v=" Mr"/>
    <x v="454"/>
    <x v="150"/>
    <s v="Yes"/>
    <s v="No"/>
    <x v="0"/>
    <n v="1"/>
    <x v="0"/>
    <x v="1"/>
    <x v="2"/>
    <s v="3-Aug-1995"/>
    <x v="541"/>
    <x v="0"/>
    <s v="tier - 1"/>
    <x v="0"/>
    <n v="27"/>
  </r>
  <r>
    <s v="Id543"/>
    <s v=" Ms"/>
    <x v="455"/>
    <x v="18"/>
    <s v="No"/>
    <s v="yes"/>
    <x v="0"/>
    <n v="1"/>
    <x v="0"/>
    <x v="1"/>
    <x v="2"/>
    <s v="10-Sep-2004"/>
    <x v="542"/>
    <x v="0"/>
    <s v="tier - 3"/>
    <x v="0"/>
    <n v="18"/>
  </r>
  <r>
    <s v="Id544"/>
    <s v=" Ms"/>
    <x v="456"/>
    <x v="347"/>
    <s v="Yes"/>
    <s v="No"/>
    <x v="1"/>
    <n v="1"/>
    <x v="1"/>
    <x v="0"/>
    <x v="2"/>
    <s v="15-Jun-1997"/>
    <x v="543"/>
    <x v="0"/>
    <s v="tier - 1"/>
    <x v="0"/>
    <n v="25"/>
  </r>
  <r>
    <s v="Id545"/>
    <s v=" Mrs"/>
    <x v="457"/>
    <x v="168"/>
    <s v="Yes"/>
    <s v="No"/>
    <x v="1"/>
    <n v="1"/>
    <x v="1"/>
    <x v="0"/>
    <x v="0"/>
    <s v="4-Jul-1963"/>
    <x v="544"/>
    <x v="0"/>
    <s v="tier - 2"/>
    <x v="12"/>
    <n v="59"/>
  </r>
  <r>
    <s v="Id546"/>
    <s v=" Mr"/>
    <x v="252"/>
    <x v="165"/>
    <s v="No"/>
    <s v="No"/>
    <x v="1"/>
    <n v="1"/>
    <x v="1"/>
    <x v="1"/>
    <x v="2"/>
    <s v="12-Jul-1993"/>
    <x v="545"/>
    <x v="0"/>
    <s v="tier - 1"/>
    <x v="1"/>
    <n v="29"/>
  </r>
  <r>
    <s v="Id547"/>
    <s v=" Ms"/>
    <x v="237"/>
    <x v="348"/>
    <s v="No"/>
    <s v="No"/>
    <x v="0"/>
    <n v="0"/>
    <x v="0"/>
    <x v="1"/>
    <x v="1"/>
    <s v="24-Oct-1999"/>
    <x v="546"/>
    <x v="0"/>
    <s v="tier - 1"/>
    <x v="1"/>
    <n v="23"/>
  </r>
  <r>
    <s v="Id548"/>
    <s v=" Mr"/>
    <x v="458"/>
    <x v="349"/>
    <s v="No"/>
    <s v="No"/>
    <x v="0"/>
    <n v="0"/>
    <x v="1"/>
    <x v="0"/>
    <x v="0"/>
    <s v="17-Oct-1965"/>
    <x v="547"/>
    <x v="0"/>
    <s v="tier - 2"/>
    <x v="1"/>
    <n v="57"/>
  </r>
  <r>
    <s v="Id549"/>
    <s v=" Mr"/>
    <x v="459"/>
    <x v="350"/>
    <s v="Yes"/>
    <s v="No"/>
    <x v="0"/>
    <n v="1"/>
    <x v="1"/>
    <x v="0"/>
    <x v="0"/>
    <s v="27-Jun-1975"/>
    <x v="548"/>
    <x v="0"/>
    <s v="tier - 3"/>
    <x v="8"/>
    <n v="47"/>
  </r>
  <r>
    <s v="Id550"/>
    <s v=" Mr"/>
    <x v="460"/>
    <x v="351"/>
    <s v="Yes"/>
    <s v="No"/>
    <x v="0"/>
    <n v="0"/>
    <x v="0"/>
    <x v="1"/>
    <x v="2"/>
    <s v="28-Sep-2001"/>
    <x v="549"/>
    <x v="0"/>
    <s v="tier - 2"/>
    <x v="3"/>
    <n v="21"/>
  </r>
  <r>
    <s v="Id551"/>
    <s v=" Ms"/>
    <x v="47"/>
    <x v="188"/>
    <s v="No"/>
    <s v="No"/>
    <x v="0"/>
    <n v="0"/>
    <x v="1"/>
    <x v="0"/>
    <x v="2"/>
    <s v="17-Oct-1977"/>
    <x v="550"/>
    <x v="0"/>
    <s v="tier - 2"/>
    <x v="0"/>
    <n v="45"/>
  </r>
  <r>
    <s v="Id552"/>
    <s v=" Mr"/>
    <x v="376"/>
    <x v="193"/>
    <s v="No"/>
    <s v="No"/>
    <x v="0"/>
    <n v="0"/>
    <x v="0"/>
    <x v="2"/>
    <x v="2"/>
    <s v="4-Dec-1989"/>
    <x v="551"/>
    <x v="0"/>
    <s v="tier - 2"/>
    <x v="6"/>
    <n v="33"/>
  </r>
  <r>
    <s v="Id553"/>
    <s v=" Mr"/>
    <x v="461"/>
    <x v="103"/>
    <s v="No"/>
    <s v="No"/>
    <x v="1"/>
    <n v="1"/>
    <x v="1"/>
    <x v="0"/>
    <x v="2"/>
    <s v="12-Nov-1979"/>
    <x v="552"/>
    <x v="0"/>
    <s v="tier - 3"/>
    <x v="1"/>
    <n v="43"/>
  </r>
  <r>
    <s v="Id554"/>
    <s v=" Ms"/>
    <x v="462"/>
    <x v="299"/>
    <s v="Yes"/>
    <s v="No"/>
    <x v="1"/>
    <n v="1"/>
    <x v="1"/>
    <x v="0"/>
    <x v="2"/>
    <s v="26-Aug-1997"/>
    <x v="553"/>
    <x v="0"/>
    <s v="tier - 2"/>
    <x v="2"/>
    <n v="25"/>
  </r>
  <r>
    <s v="Id555"/>
    <s v=" Mr"/>
    <x v="463"/>
    <x v="352"/>
    <s v="Yes"/>
    <s v="No"/>
    <x v="0"/>
    <n v="0"/>
    <x v="1"/>
    <x v="0"/>
    <x v="2"/>
    <s v="12-Dec-1976"/>
    <x v="554"/>
    <x v="0"/>
    <s v="tier - 2"/>
    <x v="1"/>
    <n v="46"/>
  </r>
  <r>
    <s v="Id556"/>
    <s v=" Mr"/>
    <x v="464"/>
    <x v="263"/>
    <s v="Yes"/>
    <s v="No"/>
    <x v="1"/>
    <n v="1"/>
    <x v="1"/>
    <x v="0"/>
    <x v="0"/>
    <s v="8-Dec-1963"/>
    <x v="555"/>
    <x v="0"/>
    <s v="tier - 2"/>
    <x v="1"/>
    <n v="59"/>
  </r>
  <r>
    <s v="Id557"/>
    <s v=" Ms"/>
    <x v="465"/>
    <x v="79"/>
    <s v="No"/>
    <s v="No"/>
    <x v="1"/>
    <n v="1"/>
    <x v="1"/>
    <x v="0"/>
    <x v="2"/>
    <s v="10-Oct-1979"/>
    <x v="556"/>
    <x v="0"/>
    <s v="tier - 2"/>
    <x v="1"/>
    <n v="43"/>
  </r>
  <r>
    <s v="Id558"/>
    <s v=" Mr"/>
    <x v="466"/>
    <x v="228"/>
    <s v="Yes"/>
    <s v="No"/>
    <x v="0"/>
    <n v="2"/>
    <x v="1"/>
    <x v="0"/>
    <x v="2"/>
    <s v="21-Jun-1966"/>
    <x v="557"/>
    <x v="0"/>
    <s v="tier - 3"/>
    <x v="1"/>
    <n v="56"/>
  </r>
  <r>
    <s v="Id559"/>
    <s v=" Ms"/>
    <x v="467"/>
    <x v="353"/>
    <s v="No"/>
    <s v="No"/>
    <x v="1"/>
    <n v="1"/>
    <x v="0"/>
    <x v="1"/>
    <x v="2"/>
    <s v="14-Jul-2003"/>
    <x v="558"/>
    <x v="0"/>
    <s v="tier - 1"/>
    <x v="1"/>
    <n v="19"/>
  </r>
  <r>
    <s v="Id560"/>
    <s v=" Mr"/>
    <x v="390"/>
    <x v="166"/>
    <s v="No"/>
    <s v="No"/>
    <x v="0"/>
    <n v="0"/>
    <x v="1"/>
    <x v="2"/>
    <x v="2"/>
    <s v="1-Jul-1994"/>
    <x v="559"/>
    <x v="0"/>
    <s v="tier - 3"/>
    <x v="0"/>
    <n v="28"/>
  </r>
  <r>
    <s v="Id561"/>
    <s v=" Ms"/>
    <x v="468"/>
    <x v="146"/>
    <s v="No"/>
    <s v="No"/>
    <x v="0"/>
    <n v="0"/>
    <x v="1"/>
    <x v="2"/>
    <x v="2"/>
    <s v="25-Oct-1990"/>
    <x v="560"/>
    <x v="0"/>
    <s v="tier - 3"/>
    <x v="0"/>
    <n v="32"/>
  </r>
  <r>
    <s v="Id562"/>
    <s v=" Mr"/>
    <x v="469"/>
    <x v="354"/>
    <s v="Yes"/>
    <s v="No"/>
    <x v="0"/>
    <n v="2"/>
    <x v="1"/>
    <x v="0"/>
    <x v="0"/>
    <s v="26-Jul-1970"/>
    <x v="561"/>
    <x v="0"/>
    <s v="tier - 3"/>
    <x v="1"/>
    <n v="52"/>
  </r>
  <r>
    <s v="Id563"/>
    <s v=" Mr"/>
    <x v="410"/>
    <x v="355"/>
    <s v="No"/>
    <s v="No"/>
    <x v="0"/>
    <n v="0"/>
    <x v="0"/>
    <x v="1"/>
    <x v="0"/>
    <s v="25-Aug-2002"/>
    <x v="562"/>
    <x v="0"/>
    <s v="tier - 1"/>
    <x v="1"/>
    <n v="20"/>
  </r>
  <r>
    <s v="Id564"/>
    <s v=" Ms"/>
    <x v="470"/>
    <x v="356"/>
    <s v="Yes"/>
    <s v="No"/>
    <x v="1"/>
    <n v="1"/>
    <x v="1"/>
    <x v="0"/>
    <x v="0"/>
    <s v="16-Nov-1963"/>
    <x v="563"/>
    <x v="0"/>
    <s v="tier - 2"/>
    <x v="1"/>
    <n v="59"/>
  </r>
  <r>
    <s v="Id565"/>
    <s v=" Mrs"/>
    <x v="471"/>
    <x v="118"/>
    <s v="No"/>
    <s v="No"/>
    <x v="0"/>
    <n v="0"/>
    <x v="1"/>
    <x v="0"/>
    <x v="0"/>
    <s v="12-Jul-1968"/>
    <x v="564"/>
    <x v="0"/>
    <s v="tier - 1"/>
    <x v="12"/>
    <n v="54"/>
  </r>
  <r>
    <s v="Id566"/>
    <s v=" Mr"/>
    <x v="472"/>
    <x v="357"/>
    <s v="No"/>
    <s v="No"/>
    <x v="0"/>
    <n v="0"/>
    <x v="1"/>
    <x v="0"/>
    <x v="0"/>
    <s v="16-Jun-1965"/>
    <x v="565"/>
    <x v="0"/>
    <s v="tier - 2"/>
    <x v="8"/>
    <n v="57"/>
  </r>
  <r>
    <s v="Id567"/>
    <s v=" Ms"/>
    <x v="473"/>
    <x v="358"/>
    <s v="No"/>
    <s v="No"/>
    <x v="0"/>
    <n v="0"/>
    <x v="0"/>
    <x v="2"/>
    <x v="2"/>
    <s v="29-Dec-1990"/>
    <x v="566"/>
    <x v="0"/>
    <s v="tier - 2"/>
    <x v="3"/>
    <n v="32"/>
  </r>
  <r>
    <s v="Id568"/>
    <s v=" Ms"/>
    <x v="474"/>
    <x v="359"/>
    <s v="No"/>
    <s v="No"/>
    <x v="0"/>
    <n v="0"/>
    <x v="1"/>
    <x v="0"/>
    <x v="0"/>
    <s v="8-Jun-1971"/>
    <x v="567"/>
    <x v="0"/>
    <s v="tier - 1"/>
    <x v="1"/>
    <n v="52"/>
  </r>
  <r>
    <s v="Id569"/>
    <s v=" Ms"/>
    <x v="237"/>
    <x v="109"/>
    <s v="No"/>
    <s v="No"/>
    <x v="1"/>
    <n v="1"/>
    <x v="0"/>
    <x v="1"/>
    <x v="1"/>
    <s v="2-Nov-2003"/>
    <x v="568"/>
    <x v="1"/>
    <s v="tier - 1"/>
    <x v="1"/>
    <n v="19"/>
  </r>
  <r>
    <s v="Id570"/>
    <s v=" Mr"/>
    <x v="335"/>
    <x v="109"/>
    <s v="No"/>
    <s v="No"/>
    <x v="0"/>
    <n v="1"/>
    <x v="0"/>
    <x v="2"/>
    <x v="1"/>
    <s v="18-Oct-1992"/>
    <x v="569"/>
    <x v="1"/>
    <s v="tier - 1"/>
    <x v="1"/>
    <n v="30"/>
  </r>
  <r>
    <s v="Id571"/>
    <s v=" Mr"/>
    <x v="298"/>
    <x v="89"/>
    <s v="No"/>
    <s v="No"/>
    <x v="1"/>
    <n v="1"/>
    <x v="0"/>
    <x v="1"/>
    <x v="2"/>
    <s v="1-Nov-2003"/>
    <x v="570"/>
    <x v="1"/>
    <s v="tier - 3"/>
    <x v="1"/>
    <n v="19"/>
  </r>
  <r>
    <s v="Id572"/>
    <s v=" Mr"/>
    <x v="475"/>
    <x v="360"/>
    <s v="Yes"/>
    <s v="No"/>
    <x v="1"/>
    <n v="1"/>
    <x v="1"/>
    <x v="0"/>
    <x v="0"/>
    <s v="12-Jul-1963"/>
    <x v="571"/>
    <x v="1"/>
    <s v="tier - 3"/>
    <x v="8"/>
    <n v="59"/>
  </r>
  <r>
    <s v="Id573"/>
    <s v=" Mrs"/>
    <x v="476"/>
    <x v="232"/>
    <s v="Yes"/>
    <s v="No"/>
    <x v="0"/>
    <n v="1"/>
    <x v="1"/>
    <x v="0"/>
    <x v="0"/>
    <s v="25-Aug-1975"/>
    <x v="572"/>
    <x v="1"/>
    <s v="tier - 3"/>
    <x v="12"/>
    <n v="47"/>
  </r>
  <r>
    <s v="Id574"/>
    <s v=" Mr"/>
    <x v="477"/>
    <x v="48"/>
    <s v="No"/>
    <s v="No"/>
    <x v="0"/>
    <n v="0"/>
    <x v="0"/>
    <x v="2"/>
    <x v="2"/>
    <s v="22-Oct-1982"/>
    <x v="573"/>
    <x v="1"/>
    <s v="tier - 1"/>
    <x v="0"/>
    <n v="40"/>
  </r>
  <r>
    <s v="Id575"/>
    <s v=" Mr"/>
    <x v="352"/>
    <x v="347"/>
    <s v="No"/>
    <s v="yes"/>
    <x v="0"/>
    <n v="1"/>
    <x v="0"/>
    <x v="1"/>
    <x v="2"/>
    <s v="18-Aug-2004"/>
    <x v="574"/>
    <x v="1"/>
    <s v="tier - 2"/>
    <x v="9"/>
    <n v="18"/>
  </r>
  <r>
    <s v="Id576"/>
    <s v=" Ms"/>
    <x v="478"/>
    <x v="361"/>
    <s v="Yes"/>
    <s v="No"/>
    <x v="0"/>
    <n v="1"/>
    <x v="1"/>
    <x v="0"/>
    <x v="2"/>
    <s v="7-Jun-1964"/>
    <x v="575"/>
    <x v="1"/>
    <s v="tier - 2"/>
    <x v="1"/>
    <n v="59"/>
  </r>
  <r>
    <s v="Id577"/>
    <s v=" Mrs"/>
    <x v="479"/>
    <x v="362"/>
    <s v="No"/>
    <s v="No"/>
    <x v="0"/>
    <n v="0"/>
    <x v="1"/>
    <x v="0"/>
    <x v="0"/>
    <s v="16-Sep-1965"/>
    <x v="576"/>
    <x v="1"/>
    <s v="tier - 2"/>
    <x v="12"/>
    <n v="57"/>
  </r>
  <r>
    <s v="Id578"/>
    <s v=" Mr"/>
    <x v="44"/>
    <x v="363"/>
    <s v="No"/>
    <s v="No"/>
    <x v="0"/>
    <n v="1"/>
    <x v="1"/>
    <x v="0"/>
    <x v="2"/>
    <s v="3-Jun-1998"/>
    <x v="577"/>
    <x v="1"/>
    <s v="tier - 3"/>
    <x v="4"/>
    <n v="25"/>
  </r>
  <r>
    <s v="Id579"/>
    <s v=" Ms"/>
    <x v="480"/>
    <x v="364"/>
    <s v="No"/>
    <s v="No"/>
    <x v="0"/>
    <n v="0"/>
    <x v="0"/>
    <x v="1"/>
    <x v="0"/>
    <s v="28-Jun-2002"/>
    <x v="578"/>
    <x v="1"/>
    <s v="tier - 3"/>
    <x v="0"/>
    <n v="20"/>
  </r>
  <r>
    <s v="Id580"/>
    <s v=" Ms"/>
    <x v="406"/>
    <x v="208"/>
    <s v="No"/>
    <s v="No"/>
    <x v="1"/>
    <n v="1"/>
    <x v="0"/>
    <x v="1"/>
    <x v="1"/>
    <s v="26-Dec-2003"/>
    <x v="579"/>
    <x v="1"/>
    <s v="tier - 2"/>
    <x v="3"/>
    <n v="19"/>
  </r>
  <r>
    <s v="Id581"/>
    <s v=" Mr"/>
    <x v="481"/>
    <x v="300"/>
    <s v="Yes"/>
    <s v="No"/>
    <x v="0"/>
    <n v="0"/>
    <x v="0"/>
    <x v="1"/>
    <x v="1"/>
    <s v="10-Jun-1996"/>
    <x v="580"/>
    <x v="1"/>
    <s v="tier - 3"/>
    <x v="0"/>
    <n v="26"/>
  </r>
  <r>
    <s v="Id582"/>
    <s v=" Mr"/>
    <x v="482"/>
    <x v="234"/>
    <s v="No"/>
    <s v="No"/>
    <x v="0"/>
    <n v="0"/>
    <x v="1"/>
    <x v="0"/>
    <x v="0"/>
    <s v="22-Aug-1971"/>
    <x v="581"/>
    <x v="1"/>
    <s v="tier - 2"/>
    <x v="8"/>
    <n v="51"/>
  </r>
  <r>
    <s v="Id583"/>
    <s v=" Ms"/>
    <x v="483"/>
    <x v="111"/>
    <s v="No"/>
    <s v="No"/>
    <x v="0"/>
    <n v="0"/>
    <x v="1"/>
    <x v="0"/>
    <x v="2"/>
    <s v="16-Jul-1980"/>
    <x v="582"/>
    <x v="1"/>
    <s v="tier - 3"/>
    <x v="1"/>
    <n v="42"/>
  </r>
  <r>
    <s v="Id584"/>
    <s v=" Mr"/>
    <x v="484"/>
    <x v="252"/>
    <s v="No"/>
    <s v="No"/>
    <x v="0"/>
    <n v="0"/>
    <x v="1"/>
    <x v="0"/>
    <x v="2"/>
    <s v="25-Aug-1977"/>
    <x v="583"/>
    <x v="1"/>
    <s v="tier - 3"/>
    <x v="8"/>
    <n v="45"/>
  </r>
  <r>
    <s v="Id585"/>
    <s v=" Ms"/>
    <x v="485"/>
    <x v="50"/>
    <s v="No"/>
    <s v="No"/>
    <x v="0"/>
    <n v="0"/>
    <x v="1"/>
    <x v="0"/>
    <x v="0"/>
    <s v="21-Oct-1968"/>
    <x v="584"/>
    <x v="1"/>
    <s v="tier - 3"/>
    <x v="1"/>
    <n v="54"/>
  </r>
  <r>
    <s v="Id586"/>
    <s v=" Ms"/>
    <x v="486"/>
    <x v="216"/>
    <s v="No"/>
    <s v="No"/>
    <x v="1"/>
    <n v="1"/>
    <x v="0"/>
    <x v="1"/>
    <x v="1"/>
    <s v="10-Sep-2003"/>
    <x v="585"/>
    <x v="1"/>
    <s v="tier - 2"/>
    <x v="3"/>
    <n v="19"/>
  </r>
  <r>
    <s v="Id587"/>
    <s v=" Ms"/>
    <x v="487"/>
    <x v="365"/>
    <s v="No"/>
    <s v="No"/>
    <x v="0"/>
    <n v="0"/>
    <x v="1"/>
    <x v="0"/>
    <x v="0"/>
    <s v="8-Aug-1974"/>
    <x v="586"/>
    <x v="1"/>
    <s v="tier - 3"/>
    <x v="3"/>
    <n v="48"/>
  </r>
  <r>
    <s v="Id588"/>
    <s v=" Ms"/>
    <x v="375"/>
    <x v="209"/>
    <s v="Yes"/>
    <s v="No"/>
    <x v="0"/>
    <n v="1"/>
    <x v="1"/>
    <x v="0"/>
    <x v="2"/>
    <s v="19-Oct-1995"/>
    <x v="587"/>
    <x v="1"/>
    <s v="tier - 3"/>
    <x v="2"/>
    <n v="27"/>
  </r>
  <r>
    <s v="Id589"/>
    <s v=" Mrs"/>
    <x v="488"/>
    <x v="113"/>
    <s v="No"/>
    <s v="No"/>
    <x v="0"/>
    <n v="0"/>
    <x v="1"/>
    <x v="0"/>
    <x v="0"/>
    <s v="29-Jul-1962"/>
    <x v="588"/>
    <x v="1"/>
    <s v="tier - 2"/>
    <x v="12"/>
    <n v="60"/>
  </r>
  <r>
    <s v="Id590"/>
    <s v=" Ms"/>
    <x v="489"/>
    <x v="366"/>
    <s v="No"/>
    <s v="No"/>
    <x v="0"/>
    <n v="0"/>
    <x v="0"/>
    <x v="2"/>
    <x v="1"/>
    <s v="23-Sep-1989"/>
    <x v="589"/>
    <x v="1"/>
    <s v="tier - 2"/>
    <x v="2"/>
    <n v="33"/>
  </r>
  <r>
    <s v="Id591"/>
    <s v=" Mr"/>
    <x v="490"/>
    <x v="367"/>
    <s v="No"/>
    <s v="No"/>
    <x v="0"/>
    <n v="0"/>
    <x v="1"/>
    <x v="0"/>
    <x v="0"/>
    <s v="28-Aug-1974"/>
    <x v="590"/>
    <x v="1"/>
    <s v="tier - 1"/>
    <x v="1"/>
    <n v="48"/>
  </r>
  <r>
    <s v="Id592"/>
    <s v=" Ms"/>
    <x v="491"/>
    <x v="368"/>
    <s v="No"/>
    <s v="No"/>
    <x v="1"/>
    <n v="1"/>
    <x v="0"/>
    <x v="2"/>
    <x v="2"/>
    <s v="5-Nov-1993"/>
    <x v="591"/>
    <x v="1"/>
    <s v="tier - 1"/>
    <x v="2"/>
    <n v="29"/>
  </r>
  <r>
    <s v="Id593"/>
    <s v=" Ms"/>
    <x v="492"/>
    <x v="152"/>
    <s v="No"/>
    <s v="No"/>
    <x v="0"/>
    <n v="0"/>
    <x v="1"/>
    <x v="0"/>
    <x v="2"/>
    <s v="25-Sep-1977"/>
    <x v="592"/>
    <x v="1"/>
    <s v="tier - 1"/>
    <x v="1"/>
    <n v="45"/>
  </r>
  <r>
    <s v="Id594"/>
    <s v=" Mrs"/>
    <x v="493"/>
    <x v="201"/>
    <s v="Yes"/>
    <s v="No"/>
    <x v="0"/>
    <n v="1"/>
    <x v="1"/>
    <x v="0"/>
    <x v="0"/>
    <s v="24-Jul-1975"/>
    <x v="593"/>
    <x v="1"/>
    <s v="tier - 1"/>
    <x v="12"/>
    <n v="47"/>
  </r>
  <r>
    <s v="Id595"/>
    <s v=" Ms"/>
    <x v="494"/>
    <x v="369"/>
    <s v="Yes"/>
    <s v="No"/>
    <x v="0"/>
    <n v="2"/>
    <x v="1"/>
    <x v="0"/>
    <x v="0"/>
    <s v="10-Jul-1970"/>
    <x v="594"/>
    <x v="1"/>
    <s v="tier - 2"/>
    <x v="3"/>
    <n v="52"/>
  </r>
  <r>
    <s v="Id596"/>
    <s v=" Mr"/>
    <x v="495"/>
    <x v="370"/>
    <s v="Yes"/>
    <s v="No"/>
    <x v="1"/>
    <n v="1"/>
    <x v="1"/>
    <x v="0"/>
    <x v="0"/>
    <s v="25-Jun-1963"/>
    <x v="595"/>
    <x v="1"/>
    <s v="tier - 2"/>
    <x v="8"/>
    <n v="59"/>
  </r>
  <r>
    <s v="Id597"/>
    <s v=" Mr"/>
    <x v="181"/>
    <x v="231"/>
    <s v="Yes"/>
    <s v="No"/>
    <x v="0"/>
    <n v="0"/>
    <x v="1"/>
    <x v="0"/>
    <x v="1"/>
    <s v="25-Jun-2001"/>
    <x v="596"/>
    <x v="1"/>
    <s v="tier - 1"/>
    <x v="0"/>
    <n v="21"/>
  </r>
  <r>
    <s v="Id598"/>
    <s v=" Ms"/>
    <x v="496"/>
    <x v="67"/>
    <s v="Yes"/>
    <s v="No"/>
    <x v="0"/>
    <n v="1"/>
    <x v="0"/>
    <x v="2"/>
    <x v="2"/>
    <s v="23-Dec-1995"/>
    <x v="597"/>
    <x v="1"/>
    <s v="tier - 1"/>
    <x v="0"/>
    <n v="27"/>
  </r>
  <r>
    <s v="Id599"/>
    <s v=" Ms"/>
    <x v="402"/>
    <x v="371"/>
    <s v="No"/>
    <s v="No"/>
    <x v="0"/>
    <n v="3"/>
    <x v="1"/>
    <x v="0"/>
    <x v="0"/>
    <s v="10-Oct-1958"/>
    <x v="598"/>
    <x v="1"/>
    <s v="tier - 2"/>
    <x v="1"/>
    <n v="64"/>
  </r>
  <r>
    <s v="Id600"/>
    <s v=" Mr"/>
    <x v="497"/>
    <x v="138"/>
    <s v="No"/>
    <s v="No"/>
    <x v="1"/>
    <n v="1"/>
    <x v="0"/>
    <x v="1"/>
    <x v="2"/>
    <s v="20-Dec-2003"/>
    <x v="599"/>
    <x v="1"/>
    <s v="tier - 1"/>
    <x v="1"/>
    <n v="19"/>
  </r>
  <r>
    <s v="Id601"/>
    <s v=" Ms"/>
    <x v="426"/>
    <x v="372"/>
    <s v="Yes"/>
    <s v="No"/>
    <x v="0"/>
    <n v="1"/>
    <x v="0"/>
    <x v="2"/>
    <x v="2"/>
    <s v="28-Sep-1995"/>
    <x v="600"/>
    <x v="1"/>
    <s v="tier - 3"/>
    <x v="1"/>
    <n v="27"/>
  </r>
  <r>
    <s v="Id602"/>
    <s v=" Mrs"/>
    <x v="498"/>
    <x v="373"/>
    <s v="No"/>
    <s v="No"/>
    <x v="0"/>
    <n v="0"/>
    <x v="1"/>
    <x v="0"/>
    <x v="0"/>
    <s v="5-Dec-1965"/>
    <x v="601"/>
    <x v="1"/>
    <s v="tier - 3"/>
    <x v="12"/>
    <n v="57"/>
  </r>
  <r>
    <s v="Id603"/>
    <s v=" Mrs"/>
    <x v="499"/>
    <x v="105"/>
    <s v="Yes"/>
    <s v="No"/>
    <x v="1"/>
    <n v="1"/>
    <x v="1"/>
    <x v="0"/>
    <x v="1"/>
    <s v="8-Aug-1969"/>
    <x v="602"/>
    <x v="1"/>
    <s v="tier - 3"/>
    <x v="12"/>
    <n v="53"/>
  </r>
  <r>
    <s v="Id604"/>
    <s v=" Mr"/>
    <x v="500"/>
    <x v="374"/>
    <s v="No"/>
    <s v="No"/>
    <x v="1"/>
    <n v="1"/>
    <x v="0"/>
    <x v="1"/>
    <x v="2"/>
    <s v="24-Aug-2003"/>
    <x v="603"/>
    <x v="1"/>
    <s v="tier - 3"/>
    <x v="3"/>
    <n v="19"/>
  </r>
  <r>
    <s v="Id605"/>
    <s v=" Mr"/>
    <x v="501"/>
    <x v="375"/>
    <s v="No"/>
    <s v="No"/>
    <x v="0"/>
    <n v="2"/>
    <x v="1"/>
    <x v="0"/>
    <x v="2"/>
    <s v="30-Jul-1972"/>
    <x v="604"/>
    <x v="1"/>
    <s v="tier - 2"/>
    <x v="8"/>
    <n v="50"/>
  </r>
  <r>
    <s v="Id606"/>
    <s v=" Mr"/>
    <x v="502"/>
    <x v="57"/>
    <s v="No"/>
    <s v="No"/>
    <x v="0"/>
    <n v="0"/>
    <x v="0"/>
    <x v="1"/>
    <x v="0"/>
    <s v="8-Sep-2002"/>
    <x v="605"/>
    <x v="1"/>
    <s v="tier - 1"/>
    <x v="3"/>
    <n v="20"/>
  </r>
  <r>
    <s v="Id607"/>
    <s v=" Mr"/>
    <x v="503"/>
    <x v="376"/>
    <s v="Yes"/>
    <s v="No"/>
    <x v="0"/>
    <n v="1"/>
    <x v="1"/>
    <x v="0"/>
    <x v="2"/>
    <s v="21-Aug-1988"/>
    <x v="606"/>
    <x v="1"/>
    <s v="tier - 1"/>
    <x v="1"/>
    <n v="34"/>
  </r>
  <r>
    <s v="Id608"/>
    <s v=" Mr"/>
    <x v="504"/>
    <x v="152"/>
    <s v="Yes"/>
    <s v="No"/>
    <x v="0"/>
    <n v="1"/>
    <x v="1"/>
    <x v="0"/>
    <x v="2"/>
    <s v="6-Aug-1988"/>
    <x v="607"/>
    <x v="1"/>
    <s v="tier - 2"/>
    <x v="1"/>
    <n v="34"/>
  </r>
  <r>
    <s v="Id609"/>
    <s v=" Mr"/>
    <x v="505"/>
    <x v="377"/>
    <s v="No"/>
    <s v="No"/>
    <x v="0"/>
    <n v="0"/>
    <x v="1"/>
    <x v="0"/>
    <x v="0"/>
    <s v="11-Sep-1974"/>
    <x v="608"/>
    <x v="1"/>
    <s v="tier - 3"/>
    <x v="1"/>
    <n v="48"/>
  </r>
  <r>
    <s v="Id610"/>
    <s v=" Mrs"/>
    <x v="118"/>
    <x v="169"/>
    <s v="No"/>
    <s v="No"/>
    <x v="0"/>
    <n v="0"/>
    <x v="1"/>
    <x v="0"/>
    <x v="1"/>
    <s v="6-Jul-1982"/>
    <x v="609"/>
    <x v="1"/>
    <s v="tier - 1"/>
    <x v="12"/>
    <n v="40"/>
  </r>
  <r>
    <s v="Id611"/>
    <s v=" Mr"/>
    <x v="192"/>
    <x v="81"/>
    <s v="No"/>
    <s v="No"/>
    <x v="1"/>
    <n v="1"/>
    <x v="0"/>
    <x v="2"/>
    <x v="2"/>
    <s v="12-Dec-1993"/>
    <x v="610"/>
    <x v="1"/>
    <s v="tier - 3"/>
    <x v="6"/>
    <n v="29"/>
  </r>
  <r>
    <s v="Id612"/>
    <s v=" Ms"/>
    <x v="506"/>
    <x v="166"/>
    <s v="No"/>
    <s v="No"/>
    <x v="0"/>
    <n v="1"/>
    <x v="1"/>
    <x v="0"/>
    <x v="2"/>
    <s v="6-Oct-1987"/>
    <x v="611"/>
    <x v="1"/>
    <s v="tier - 1"/>
    <x v="3"/>
    <n v="35"/>
  </r>
  <r>
    <s v="Id613"/>
    <s v=" Ms"/>
    <x v="507"/>
    <x v="315"/>
    <s v="No"/>
    <s v="No"/>
    <x v="1"/>
    <n v="1"/>
    <x v="0"/>
    <x v="2"/>
    <x v="2"/>
    <s v="8-Aug-1993"/>
    <x v="612"/>
    <x v="1"/>
    <s v="tier - 1"/>
    <x v="2"/>
    <n v="29"/>
  </r>
  <r>
    <s v="Id614"/>
    <s v=" Mr"/>
    <x v="508"/>
    <x v="112"/>
    <s v="Yes"/>
    <s v="No"/>
    <x v="0"/>
    <n v="0"/>
    <x v="1"/>
    <x v="0"/>
    <x v="2"/>
    <s v="27-Aug-1985"/>
    <x v="613"/>
    <x v="1"/>
    <s v="tier - 3"/>
    <x v="1"/>
    <n v="37"/>
  </r>
  <r>
    <s v="Id615"/>
    <s v=" Ms"/>
    <x v="85"/>
    <x v="14"/>
    <s v="No"/>
    <s v="No"/>
    <x v="0"/>
    <n v="3"/>
    <x v="1"/>
    <x v="0"/>
    <x v="0"/>
    <s v="21-Jun-1958"/>
    <x v="614"/>
    <x v="1"/>
    <s v="tier - 2"/>
    <x v="0"/>
    <n v="64"/>
  </r>
  <r>
    <s v="Id616"/>
    <s v=" Ms"/>
    <x v="80"/>
    <x v="378"/>
    <s v="No"/>
    <s v="No"/>
    <x v="0"/>
    <n v="3"/>
    <x v="1"/>
    <x v="0"/>
    <x v="0"/>
    <s v="22-Oct-1958"/>
    <x v="615"/>
    <x v="1"/>
    <s v="tier - 2"/>
    <x v="2"/>
    <n v="64"/>
  </r>
  <r>
    <s v="Id617"/>
    <s v=" Mrs"/>
    <x v="509"/>
    <x v="379"/>
    <s v="No"/>
    <s v="No"/>
    <x v="0"/>
    <n v="0"/>
    <x v="1"/>
    <x v="0"/>
    <x v="0"/>
    <s v="16-Sep-1978"/>
    <x v="616"/>
    <x v="1"/>
    <s v="tier - 2"/>
    <x v="12"/>
    <n v="44"/>
  </r>
  <r>
    <s v="Id618"/>
    <s v=" Ms"/>
    <x v="510"/>
    <x v="324"/>
    <s v="Yes"/>
    <s v="No"/>
    <x v="0"/>
    <n v="1"/>
    <x v="1"/>
    <x v="0"/>
    <x v="2"/>
    <s v="5-Dec-1988"/>
    <x v="617"/>
    <x v="1"/>
    <s v="tier - 3"/>
    <x v="1"/>
    <n v="34"/>
  </r>
  <r>
    <s v="Id619"/>
    <s v=" Ms"/>
    <x v="511"/>
    <x v="380"/>
    <s v="No"/>
    <s v="No"/>
    <x v="0"/>
    <n v="0"/>
    <x v="1"/>
    <x v="0"/>
    <x v="2"/>
    <s v="19-Sep-1980"/>
    <x v="618"/>
    <x v="1"/>
    <s v="tier - 2"/>
    <x v="1"/>
    <n v="42"/>
  </r>
  <r>
    <s v="Id620"/>
    <s v=" Ms"/>
    <x v="512"/>
    <x v="206"/>
    <s v="No"/>
    <s v="No"/>
    <x v="0"/>
    <n v="0"/>
    <x v="1"/>
    <x v="0"/>
    <x v="2"/>
    <s v="24-Jul-1982"/>
    <x v="619"/>
    <x v="1"/>
    <s v="tier - 1"/>
    <x v="1"/>
    <n v="40"/>
  </r>
  <r>
    <s v="Id621"/>
    <s v=" Mrs"/>
    <x v="513"/>
    <x v="18"/>
    <s v="No"/>
    <s v="No"/>
    <x v="0"/>
    <n v="0"/>
    <x v="1"/>
    <x v="0"/>
    <x v="2"/>
    <s v="12-Oct-1980"/>
    <x v="620"/>
    <x v="1"/>
    <s v="tier - 3"/>
    <x v="12"/>
    <n v="42"/>
  </r>
  <r>
    <s v="Id622"/>
    <s v=" Mr"/>
    <x v="172"/>
    <x v="381"/>
    <s v="No"/>
    <s v="No"/>
    <x v="0"/>
    <n v="0"/>
    <x v="1"/>
    <x v="0"/>
    <x v="0"/>
    <s v="25-Dec-1962"/>
    <x v="621"/>
    <x v="1"/>
    <s v="tier - 1"/>
    <x v="13"/>
    <n v="60"/>
  </r>
  <r>
    <s v="Id623"/>
    <s v=" Ms"/>
    <x v="514"/>
    <x v="335"/>
    <s v="No"/>
    <s v="No"/>
    <x v="0"/>
    <n v="0"/>
    <x v="1"/>
    <x v="1"/>
    <x v="2"/>
    <s v="11-Nov-1982"/>
    <x v="622"/>
    <x v="1"/>
    <s v="tier - 3"/>
    <x v="3"/>
    <n v="40"/>
  </r>
  <r>
    <s v="Id624"/>
    <s v=" Mr"/>
    <x v="515"/>
    <x v="135"/>
    <s v="No"/>
    <s v="No"/>
    <x v="0"/>
    <n v="1"/>
    <x v="0"/>
    <x v="2"/>
    <x v="2"/>
    <s v="26-Jun-1984"/>
    <x v="623"/>
    <x v="1"/>
    <s v="tier - 3"/>
    <x v="3"/>
    <n v="38"/>
  </r>
  <r>
    <s v="Id625"/>
    <s v=" Mr"/>
    <x v="377"/>
    <x v="319"/>
    <s v="Yes"/>
    <s v="No"/>
    <x v="1"/>
    <n v="1"/>
    <x v="0"/>
    <x v="2"/>
    <x v="2"/>
    <s v="9-Oct-1997"/>
    <x v="624"/>
    <x v="1"/>
    <s v="tier - 2"/>
    <x v="1"/>
    <n v="25"/>
  </r>
  <r>
    <s v="Id626"/>
    <s v=" Mr"/>
    <x v="516"/>
    <x v="382"/>
    <s v="No"/>
    <s v="No"/>
    <x v="0"/>
    <n v="0"/>
    <x v="1"/>
    <x v="0"/>
    <x v="0"/>
    <s v="29-Aug-1974"/>
    <x v="625"/>
    <x v="1"/>
    <s v="tier - 1"/>
    <x v="1"/>
    <n v="48"/>
  </r>
  <r>
    <s v="Id627"/>
    <s v=" Mr"/>
    <x v="517"/>
    <x v="112"/>
    <s v="Yes"/>
    <s v="No"/>
    <x v="0"/>
    <n v="0"/>
    <x v="1"/>
    <x v="0"/>
    <x v="2"/>
    <s v="20-Sep-1976"/>
    <x v="626"/>
    <x v="1"/>
    <s v="tier - 2"/>
    <x v="1"/>
    <n v="46"/>
  </r>
  <r>
    <s v="Id628"/>
    <s v=" Mrs"/>
    <x v="518"/>
    <x v="383"/>
    <s v="No"/>
    <s v="No"/>
    <x v="0"/>
    <n v="2"/>
    <x v="1"/>
    <x v="0"/>
    <x v="0"/>
    <s v="26-Jun-1973"/>
    <x v="627"/>
    <x v="1"/>
    <s v="tier - 2"/>
    <x v="12"/>
    <n v="49"/>
  </r>
  <r>
    <s v="Id629"/>
    <s v=" Mr"/>
    <x v="519"/>
    <x v="88"/>
    <s v="Yes"/>
    <s v="No"/>
    <x v="0"/>
    <n v="1"/>
    <x v="1"/>
    <x v="0"/>
    <x v="2"/>
    <s v="22-Dec-1988"/>
    <x v="628"/>
    <x v="1"/>
    <s v="tier - 2"/>
    <x v="3"/>
    <n v="34"/>
  </r>
  <r>
    <s v="Id630"/>
    <s v=" Ms"/>
    <x v="520"/>
    <x v="384"/>
    <s v="No"/>
    <s v="No"/>
    <x v="0"/>
    <n v="0"/>
    <x v="1"/>
    <x v="0"/>
    <x v="0"/>
    <s v="6-Jun-1960"/>
    <x v="629"/>
    <x v="1"/>
    <s v="tier - 2"/>
    <x v="1"/>
    <n v="63"/>
  </r>
  <r>
    <s v="Id631"/>
    <s v=" Mrs"/>
    <x v="521"/>
    <x v="385"/>
    <s v="No"/>
    <s v="No"/>
    <x v="0"/>
    <n v="0"/>
    <x v="1"/>
    <x v="0"/>
    <x v="0"/>
    <s v="28-Oct-1965"/>
    <x v="630"/>
    <x v="1"/>
    <s v="tier - 2"/>
    <x v="12"/>
    <n v="57"/>
  </r>
  <r>
    <s v="Id632"/>
    <s v=" Mr"/>
    <x v="522"/>
    <x v="386"/>
    <s v="No"/>
    <s v="No"/>
    <x v="0"/>
    <n v="0"/>
    <x v="1"/>
    <x v="0"/>
    <x v="0"/>
    <s v="30-Jul-1974"/>
    <x v="631"/>
    <x v="1"/>
    <s v="tier - 2"/>
    <x v="1"/>
    <n v="48"/>
  </r>
  <r>
    <s v="Id633"/>
    <s v=" Mr"/>
    <x v="462"/>
    <x v="78"/>
    <s v="Yes"/>
    <s v="No"/>
    <x v="0"/>
    <n v="2"/>
    <x v="1"/>
    <x v="0"/>
    <x v="2"/>
    <s v="2-Oct-1959"/>
    <x v="632"/>
    <x v="1"/>
    <s v="tier - 3"/>
    <x v="1"/>
    <n v="63"/>
  </r>
  <r>
    <s v="Id634"/>
    <s v=" Mrs"/>
    <x v="523"/>
    <x v="387"/>
    <s v="No"/>
    <s v="No"/>
    <x v="0"/>
    <n v="0"/>
    <x v="1"/>
    <x v="0"/>
    <x v="0"/>
    <s v="28-Jun-1974"/>
    <x v="633"/>
    <x v="1"/>
    <s v="tier - 2"/>
    <x v="12"/>
    <n v="48"/>
  </r>
  <r>
    <s v="Id635"/>
    <s v=" Mr"/>
    <x v="524"/>
    <x v="98"/>
    <s v="No"/>
    <s v="yes"/>
    <x v="0"/>
    <n v="1"/>
    <x v="1"/>
    <x v="1"/>
    <x v="2"/>
    <s v="17-Jul-2004"/>
    <x v="634"/>
    <x v="1"/>
    <s v="tier - 3"/>
    <x v="5"/>
    <n v="18"/>
  </r>
  <r>
    <s v="Id636"/>
    <s v=" Mrs"/>
    <x v="525"/>
    <x v="145"/>
    <s v="Yes"/>
    <s v="No"/>
    <x v="0"/>
    <n v="0"/>
    <x v="1"/>
    <x v="0"/>
    <x v="2"/>
    <s v="20-Jul-1976"/>
    <x v="635"/>
    <x v="1"/>
    <s v="tier - 1"/>
    <x v="12"/>
    <n v="46"/>
  </r>
  <r>
    <s v="Id637"/>
    <s v=" Ms"/>
    <x v="526"/>
    <x v="388"/>
    <s v="No"/>
    <s v="No"/>
    <x v="0"/>
    <n v="0"/>
    <x v="1"/>
    <x v="0"/>
    <x v="2"/>
    <s v="25-Oct-1990"/>
    <x v="636"/>
    <x v="1"/>
    <s v="tier - 1"/>
    <x v="1"/>
    <n v="32"/>
  </r>
  <r>
    <s v="Id638"/>
    <s v=" Mr"/>
    <x v="527"/>
    <x v="340"/>
    <s v="Yes"/>
    <s v="No"/>
    <x v="0"/>
    <n v="1"/>
    <x v="1"/>
    <x v="0"/>
    <x v="2"/>
    <s v="4-Sep-1964"/>
    <x v="637"/>
    <x v="1"/>
    <s v="tier - 2"/>
    <x v="1"/>
    <n v="58"/>
  </r>
  <r>
    <s v="Id639"/>
    <s v=" Ms"/>
    <x v="528"/>
    <x v="389"/>
    <s v="No"/>
    <s v="No"/>
    <x v="0"/>
    <n v="0"/>
    <x v="1"/>
    <x v="0"/>
    <x v="0"/>
    <s v="6-Sep-1962"/>
    <x v="638"/>
    <x v="1"/>
    <s v="tier - 2"/>
    <x v="3"/>
    <n v="60"/>
  </r>
  <r>
    <s v="Id640"/>
    <s v=" Mrs"/>
    <x v="529"/>
    <x v="390"/>
    <s v="No"/>
    <s v="No"/>
    <x v="0"/>
    <n v="0"/>
    <x v="1"/>
    <x v="0"/>
    <x v="0"/>
    <s v="18-Jul-1968"/>
    <x v="639"/>
    <x v="1"/>
    <s v="tier - 1"/>
    <x v="12"/>
    <n v="54"/>
  </r>
  <r>
    <s v="Id641"/>
    <s v=" Mr"/>
    <x v="530"/>
    <x v="391"/>
    <s v="Yes"/>
    <s v="No"/>
    <x v="0"/>
    <n v="1"/>
    <x v="1"/>
    <x v="0"/>
    <x v="2"/>
    <s v="17-Dec-1988"/>
    <x v="640"/>
    <x v="1"/>
    <s v="tier - 3"/>
    <x v="8"/>
    <n v="34"/>
  </r>
  <r>
    <s v="Id642"/>
    <s v=" Ms"/>
    <x v="507"/>
    <x v="209"/>
    <s v="Yes"/>
    <s v="No"/>
    <x v="0"/>
    <n v="0"/>
    <x v="0"/>
    <x v="2"/>
    <x v="2"/>
    <s v="14-Jul-2001"/>
    <x v="641"/>
    <x v="1"/>
    <s v="tier - 3"/>
    <x v="2"/>
    <n v="21"/>
  </r>
  <r>
    <s v="Id643"/>
    <s v=" Mr"/>
    <x v="61"/>
    <x v="392"/>
    <s v="Yes"/>
    <s v="No"/>
    <x v="1"/>
    <n v="1"/>
    <x v="1"/>
    <x v="0"/>
    <x v="0"/>
    <s v="13-Dec-1963"/>
    <x v="642"/>
    <x v="1"/>
    <s v="tier - 3"/>
    <x v="14"/>
    <n v="59"/>
  </r>
  <r>
    <s v="Id644"/>
    <s v=" Mr"/>
    <x v="531"/>
    <x v="273"/>
    <s v="Yes"/>
    <s v="No"/>
    <x v="1"/>
    <n v="1"/>
    <x v="1"/>
    <x v="0"/>
    <x v="2"/>
    <s v="16-Sep-1969"/>
    <x v="643"/>
    <x v="1"/>
    <s v="tier - 2"/>
    <x v="8"/>
    <n v="53"/>
  </r>
  <r>
    <s v="Id645"/>
    <s v=" Ms"/>
    <x v="3"/>
    <x v="393"/>
    <s v="No"/>
    <s v="No"/>
    <x v="0"/>
    <n v="0"/>
    <x v="1"/>
    <x v="0"/>
    <x v="0"/>
    <s v="25-Jul-1960"/>
    <x v="644"/>
    <x v="1"/>
    <s v="tier - 2"/>
    <x v="2"/>
    <n v="62"/>
  </r>
  <r>
    <s v="Id646"/>
    <s v=" Ms"/>
    <x v="532"/>
    <x v="394"/>
    <s v="No"/>
    <s v="No"/>
    <x v="0"/>
    <n v="0"/>
    <x v="1"/>
    <x v="0"/>
    <x v="0"/>
    <s v="23-Nov-1978"/>
    <x v="645"/>
    <x v="1"/>
    <s v="tier - 1"/>
    <x v="1"/>
    <n v="44"/>
  </r>
  <r>
    <s v="Id647"/>
    <s v=" Ms"/>
    <x v="533"/>
    <x v="156"/>
    <s v="No"/>
    <s v="No"/>
    <x v="0"/>
    <n v="0"/>
    <x v="1"/>
    <x v="0"/>
    <x v="0"/>
    <s v="17-Jun-1962"/>
    <x v="646"/>
    <x v="1"/>
    <s v="tier - 1"/>
    <x v="1"/>
    <n v="60"/>
  </r>
  <r>
    <s v="Id648"/>
    <s v=" Mr"/>
    <x v="142"/>
    <x v="347"/>
    <s v="Yes"/>
    <s v="No"/>
    <x v="0"/>
    <n v="2"/>
    <x v="1"/>
    <x v="0"/>
    <x v="2"/>
    <s v="3-Dec-1959"/>
    <x v="647"/>
    <x v="1"/>
    <s v="tier - 3"/>
    <x v="3"/>
    <n v="63"/>
  </r>
  <r>
    <s v="Id649"/>
    <s v=" Mr"/>
    <x v="534"/>
    <x v="120"/>
    <s v="Yes"/>
    <s v="No"/>
    <x v="0"/>
    <n v="2"/>
    <x v="1"/>
    <x v="0"/>
    <x v="2"/>
    <s v="4-Jun-1959"/>
    <x v="648"/>
    <x v="1"/>
    <s v="tier - 1"/>
    <x v="0"/>
    <n v="64"/>
  </r>
  <r>
    <s v="Id650"/>
    <s v=" Ms"/>
    <x v="38"/>
    <x v="395"/>
    <s v="No"/>
    <s v="No"/>
    <x v="0"/>
    <n v="0"/>
    <x v="1"/>
    <x v="0"/>
    <x v="0"/>
    <s v="25-Oct-1962"/>
    <x v="649"/>
    <x v="1"/>
    <s v="tier - 2"/>
    <x v="1"/>
    <n v="60"/>
  </r>
  <r>
    <s v="Id651"/>
    <s v=" Mr"/>
    <x v="535"/>
    <x v="396"/>
    <s v="No"/>
    <s v="No"/>
    <x v="0"/>
    <n v="0"/>
    <x v="1"/>
    <x v="0"/>
    <x v="0"/>
    <s v="25-Nov-1971"/>
    <x v="650"/>
    <x v="1"/>
    <s v="tier - 1"/>
    <x v="8"/>
    <n v="51"/>
  </r>
  <r>
    <s v="Id652"/>
    <s v=" Ms"/>
    <x v="536"/>
    <x v="397"/>
    <s v="No"/>
    <s v="No"/>
    <x v="0"/>
    <n v="0"/>
    <x v="1"/>
    <x v="0"/>
    <x v="0"/>
    <s v="5-Sep-1978"/>
    <x v="651"/>
    <x v="1"/>
    <s v="tier - 1"/>
    <x v="3"/>
    <n v="44"/>
  </r>
  <r>
    <s v="Id653"/>
    <s v=" Mr"/>
    <x v="537"/>
    <x v="353"/>
    <s v="No"/>
    <s v="No"/>
    <x v="0"/>
    <n v="2"/>
    <x v="1"/>
    <x v="0"/>
    <x v="2"/>
    <s v="7-Nov-1972"/>
    <x v="652"/>
    <x v="1"/>
    <s v="tier - 1"/>
    <x v="1"/>
    <n v="50"/>
  </r>
  <r>
    <s v="Id654"/>
    <s v=" Mr"/>
    <x v="538"/>
    <x v="254"/>
    <s v="Yes"/>
    <s v="No"/>
    <x v="0"/>
    <n v="1"/>
    <x v="1"/>
    <x v="0"/>
    <x v="0"/>
    <s v="26-Oct-1975"/>
    <x v="653"/>
    <x v="1"/>
    <s v="tier - 1"/>
    <x v="8"/>
    <n v="47"/>
  </r>
  <r>
    <s v="Id655"/>
    <s v=" Mr"/>
    <x v="539"/>
    <x v="398"/>
    <s v="No"/>
    <s v="No"/>
    <x v="0"/>
    <n v="0"/>
    <x v="1"/>
    <x v="0"/>
    <x v="0"/>
    <s v="12-Jun-1968"/>
    <x v="654"/>
    <x v="1"/>
    <s v="tier - 2"/>
    <x v="13"/>
    <n v="54"/>
  </r>
  <r>
    <s v="Id656"/>
    <s v=" Mr"/>
    <x v="540"/>
    <x v="399"/>
    <s v="No"/>
    <s v="No"/>
    <x v="0"/>
    <n v="0"/>
    <x v="1"/>
    <x v="0"/>
    <x v="0"/>
    <s v="15-Aug-1971"/>
    <x v="655"/>
    <x v="1"/>
    <s v="tier - 3"/>
    <x v="8"/>
    <n v="51"/>
  </r>
  <r>
    <s v="Id657"/>
    <s v=" Ms"/>
    <x v="478"/>
    <x v="26"/>
    <s v="Yes"/>
    <s v="No"/>
    <x v="0"/>
    <n v="2"/>
    <x v="1"/>
    <x v="0"/>
    <x v="0"/>
    <s v="11-Sep-1970"/>
    <x v="656"/>
    <x v="1"/>
    <s v="tier - 3"/>
    <x v="3"/>
    <n v="52"/>
  </r>
  <r>
    <s v="Id658"/>
    <s v=" Ms"/>
    <x v="541"/>
    <x v="202"/>
    <s v="No"/>
    <s v="No"/>
    <x v="1"/>
    <n v="1"/>
    <x v="1"/>
    <x v="0"/>
    <x v="2"/>
    <s v="25-Nov-1979"/>
    <x v="657"/>
    <x v="1"/>
    <s v="tier - 1"/>
    <x v="3"/>
    <n v="43"/>
  </r>
  <r>
    <s v="Id659"/>
    <s v=" Ms"/>
    <x v="88"/>
    <x v="201"/>
    <s v="No"/>
    <s v="No"/>
    <x v="0"/>
    <n v="0"/>
    <x v="1"/>
    <x v="0"/>
    <x v="0"/>
    <s v="8-Aug-1960"/>
    <x v="658"/>
    <x v="1"/>
    <s v="tier - 2"/>
    <x v="1"/>
    <n v="62"/>
  </r>
  <r>
    <s v="Id660"/>
    <s v=" Ms"/>
    <x v="542"/>
    <x v="319"/>
    <s v="Yes"/>
    <s v="No"/>
    <x v="0"/>
    <n v="1"/>
    <x v="0"/>
    <x v="3"/>
    <x v="2"/>
    <s v="2-Aug-1995"/>
    <x v="659"/>
    <x v="1"/>
    <s v="tier - 2"/>
    <x v="2"/>
    <n v="27"/>
  </r>
  <r>
    <s v="Id661"/>
    <s v=" Mr"/>
    <x v="380"/>
    <x v="400"/>
    <s v="No"/>
    <s v="No"/>
    <x v="0"/>
    <n v="3"/>
    <x v="1"/>
    <x v="1"/>
    <x v="0"/>
    <s v="29-Jul-1958"/>
    <x v="660"/>
    <x v="1"/>
    <s v="tier - 3"/>
    <x v="3"/>
    <n v="64"/>
  </r>
  <r>
    <s v="Id662"/>
    <s v=" Mr"/>
    <x v="41"/>
    <x v="401"/>
    <s v="No"/>
    <s v="No"/>
    <x v="0"/>
    <n v="0"/>
    <x v="1"/>
    <x v="0"/>
    <x v="0"/>
    <s v="29-Nov-1962"/>
    <x v="661"/>
    <x v="1"/>
    <s v="tier - 1"/>
    <x v="14"/>
    <n v="60"/>
  </r>
  <r>
    <s v="Id663"/>
    <s v=" Mr"/>
    <x v="543"/>
    <x v="285"/>
    <s v="No"/>
    <s v="No"/>
    <x v="0"/>
    <n v="0"/>
    <x v="1"/>
    <x v="0"/>
    <x v="0"/>
    <s v="8-Nov-1968"/>
    <x v="662"/>
    <x v="1"/>
    <s v="tier - 2"/>
    <x v="1"/>
    <n v="54"/>
  </r>
  <r>
    <s v="Id664"/>
    <s v=" Ms"/>
    <x v="544"/>
    <x v="402"/>
    <s v="Yes"/>
    <s v="No"/>
    <x v="0"/>
    <n v="0"/>
    <x v="1"/>
    <x v="0"/>
    <x v="0"/>
    <s v="4-Jul-1981"/>
    <x v="663"/>
    <x v="1"/>
    <s v="tier - 1"/>
    <x v="3"/>
    <n v="41"/>
  </r>
  <r>
    <s v="Id665"/>
    <s v=" Ms"/>
    <x v="545"/>
    <x v="394"/>
    <s v="No"/>
    <s v="No"/>
    <x v="0"/>
    <n v="3"/>
    <x v="1"/>
    <x v="0"/>
    <x v="0"/>
    <s v="17-Oct-1958"/>
    <x v="664"/>
    <x v="1"/>
    <s v="tier - 2"/>
    <x v="2"/>
    <n v="64"/>
  </r>
  <r>
    <s v="Id666"/>
    <s v=" Mr"/>
    <x v="546"/>
    <x v="403"/>
    <s v="Yes"/>
    <s v="No"/>
    <x v="0"/>
    <n v="2"/>
    <x v="1"/>
    <x v="0"/>
    <x v="0"/>
    <s v="11-Nov-1970"/>
    <x v="665"/>
    <x v="1"/>
    <s v="tier - 2"/>
    <x v="8"/>
    <n v="52"/>
  </r>
  <r>
    <s v="Id667"/>
    <s v=" Mrs"/>
    <x v="547"/>
    <x v="404"/>
    <s v="Yes"/>
    <s v="No"/>
    <x v="0"/>
    <n v="0"/>
    <x v="1"/>
    <x v="0"/>
    <x v="0"/>
    <s v="5-Jun-1981"/>
    <x v="666"/>
    <x v="1"/>
    <s v="tier - 3"/>
    <x v="12"/>
    <n v="42"/>
  </r>
  <r>
    <s v="Id668"/>
    <s v=" Mrs"/>
    <x v="548"/>
    <x v="80"/>
    <s v="No"/>
    <s v="No"/>
    <x v="1"/>
    <n v="1"/>
    <x v="1"/>
    <x v="0"/>
    <x v="2"/>
    <s v="18-Oct-1979"/>
    <x v="667"/>
    <x v="1"/>
    <s v="tier - 3"/>
    <x v="12"/>
    <n v="43"/>
  </r>
  <r>
    <s v="Id669"/>
    <s v=" Mr"/>
    <x v="549"/>
    <x v="405"/>
    <s v="Yes"/>
    <s v="No"/>
    <x v="0"/>
    <n v="1"/>
    <x v="1"/>
    <x v="0"/>
    <x v="0"/>
    <s v="10-Dec-1975"/>
    <x v="668"/>
    <x v="1"/>
    <s v="tier - 3"/>
    <x v="8"/>
    <n v="47"/>
  </r>
  <r>
    <s v="Id670"/>
    <s v=" Mrs"/>
    <x v="550"/>
    <x v="296"/>
    <s v="No"/>
    <s v="No"/>
    <x v="0"/>
    <n v="0"/>
    <x v="1"/>
    <x v="0"/>
    <x v="0"/>
    <s v="27-Jul-1965"/>
    <x v="669"/>
    <x v="1"/>
    <s v="tier - 2"/>
    <x v="12"/>
    <n v="57"/>
  </r>
  <r>
    <s v="Id671"/>
    <s v=" Mr"/>
    <x v="551"/>
    <x v="406"/>
    <s v="No"/>
    <s v="No"/>
    <x v="0"/>
    <n v="0"/>
    <x v="1"/>
    <x v="0"/>
    <x v="0"/>
    <s v="29-Jul-1962"/>
    <x v="670"/>
    <x v="1"/>
    <s v="tier - 3"/>
    <x v="14"/>
    <n v="60"/>
  </r>
  <r>
    <s v="Id672"/>
    <s v=" Ms"/>
    <x v="329"/>
    <x v="28"/>
    <s v="No"/>
    <s v="No"/>
    <x v="0"/>
    <n v="0"/>
    <x v="0"/>
    <x v="2"/>
    <x v="0"/>
    <s v="24-Sep-2002"/>
    <x v="671"/>
    <x v="1"/>
    <s v="tier - 2"/>
    <x v="1"/>
    <n v="20"/>
  </r>
  <r>
    <s v="Id673"/>
    <s v=" Ms"/>
    <x v="552"/>
    <x v="189"/>
    <s v="No"/>
    <s v="No"/>
    <x v="0"/>
    <n v="0"/>
    <x v="1"/>
    <x v="0"/>
    <x v="2"/>
    <s v="4-Sep-1982"/>
    <x v="672"/>
    <x v="1"/>
    <s v="tier - 2"/>
    <x v="3"/>
    <n v="40"/>
  </r>
  <r>
    <s v="Id674"/>
    <s v=" Ms"/>
    <x v="520"/>
    <x v="407"/>
    <s v="No"/>
    <s v="No"/>
    <x v="0"/>
    <n v="3"/>
    <x v="1"/>
    <x v="0"/>
    <x v="0"/>
    <s v="23-Jul-1958"/>
    <x v="673"/>
    <x v="1"/>
    <s v="tier - 1"/>
    <x v="1"/>
    <n v="64"/>
  </r>
  <r>
    <s v="Id675"/>
    <s v=" Ms"/>
    <x v="553"/>
    <x v="340"/>
    <s v="Yes"/>
    <s v="No"/>
    <x v="1"/>
    <n v="1"/>
    <x v="1"/>
    <x v="0"/>
    <x v="2"/>
    <s v="20-Oct-1969"/>
    <x v="674"/>
    <x v="1"/>
    <s v="tier - 1"/>
    <x v="1"/>
    <n v="53"/>
  </r>
  <r>
    <s v="Id676"/>
    <s v=" Ms"/>
    <x v="554"/>
    <x v="257"/>
    <s v="Yes"/>
    <s v="No"/>
    <x v="0"/>
    <n v="0"/>
    <x v="1"/>
    <x v="0"/>
    <x v="0"/>
    <s v="13-Nov-1981"/>
    <x v="675"/>
    <x v="1"/>
    <s v="tier - 1"/>
    <x v="1"/>
    <n v="41"/>
  </r>
  <r>
    <s v="Id677"/>
    <s v=" Mrs"/>
    <x v="555"/>
    <x v="408"/>
    <s v="Yes"/>
    <s v="No"/>
    <x v="0"/>
    <n v="0"/>
    <x v="1"/>
    <x v="0"/>
    <x v="0"/>
    <s v="1-Sep-1967"/>
    <x v="676"/>
    <x v="1"/>
    <s v="tier - 3"/>
    <x v="12"/>
    <n v="55"/>
  </r>
  <r>
    <s v="Id678"/>
    <s v=" Ms"/>
    <x v="556"/>
    <x v="409"/>
    <s v="No"/>
    <s v="No"/>
    <x v="0"/>
    <n v="0"/>
    <x v="1"/>
    <x v="0"/>
    <x v="2"/>
    <s v="21-Aug-1991"/>
    <x v="677"/>
    <x v="1"/>
    <s v="tier - 3"/>
    <x v="3"/>
    <n v="31"/>
  </r>
  <r>
    <s v="Id679"/>
    <s v=" Mr"/>
    <x v="38"/>
    <x v="410"/>
    <s v="No"/>
    <s v="No"/>
    <x v="0"/>
    <n v="0"/>
    <x v="1"/>
    <x v="0"/>
    <x v="0"/>
    <s v="8-Nov-1965"/>
    <x v="678"/>
    <x v="1"/>
    <s v="tier - 3"/>
    <x v="14"/>
    <n v="57"/>
  </r>
  <r>
    <s v="Id680"/>
    <s v=" Mr"/>
    <x v="557"/>
    <x v="411"/>
    <s v="Yes"/>
    <s v="No"/>
    <x v="0"/>
    <n v="0"/>
    <x v="1"/>
    <x v="0"/>
    <x v="0"/>
    <s v="18-Jul-1967"/>
    <x v="679"/>
    <x v="1"/>
    <s v="tier - 3"/>
    <x v="13"/>
    <n v="55"/>
  </r>
  <r>
    <s v="Id681"/>
    <s v=" Ms"/>
    <x v="443"/>
    <x v="210"/>
    <s v="Yes"/>
    <s v="No"/>
    <x v="1"/>
    <n v="1"/>
    <x v="1"/>
    <x v="0"/>
    <x v="0"/>
    <s v="14-Oct-1963"/>
    <x v="680"/>
    <x v="1"/>
    <s v="tier - 1"/>
    <x v="2"/>
    <n v="59"/>
  </r>
  <r>
    <s v="Id682"/>
    <s v=" Mrs"/>
    <x v="558"/>
    <x v="355"/>
    <s v="No"/>
    <s v="No"/>
    <x v="0"/>
    <n v="0"/>
    <x v="1"/>
    <x v="0"/>
    <x v="0"/>
    <s v="3-Dec-1962"/>
    <x v="681"/>
    <x v="1"/>
    <s v="tier - 1"/>
    <x v="15"/>
    <n v="60"/>
  </r>
  <r>
    <s v="Id683"/>
    <s v=" Ms"/>
    <x v="559"/>
    <x v="4"/>
    <s v="No"/>
    <s v="No"/>
    <x v="0"/>
    <n v="1"/>
    <x v="0"/>
    <x v="2"/>
    <x v="2"/>
    <s v="12-Sep-1998"/>
    <x v="682"/>
    <x v="1"/>
    <s v="tier - 1"/>
    <x v="2"/>
    <n v="24"/>
  </r>
  <r>
    <s v="Id684"/>
    <s v=" Ms"/>
    <x v="483"/>
    <x v="136"/>
    <s v="No"/>
    <s v="No"/>
    <x v="0"/>
    <n v="0"/>
    <x v="1"/>
    <x v="0"/>
    <x v="1"/>
    <s v="14-Jul-1989"/>
    <x v="683"/>
    <x v="1"/>
    <s v="tier - 3"/>
    <x v="3"/>
    <n v="33"/>
  </r>
  <r>
    <s v="Id685"/>
    <s v=" Mr"/>
    <x v="560"/>
    <x v="66"/>
    <s v="No"/>
    <s v="No"/>
    <x v="0"/>
    <n v="0"/>
    <x v="1"/>
    <x v="0"/>
    <x v="2"/>
    <s v="22-Jul-1989"/>
    <x v="684"/>
    <x v="1"/>
    <s v="tier - 3"/>
    <x v="1"/>
    <n v="33"/>
  </r>
  <r>
    <s v="Id686"/>
    <s v=" Mr"/>
    <x v="561"/>
    <x v="348"/>
    <s v="No"/>
    <s v="No"/>
    <x v="1"/>
    <n v="1"/>
    <x v="1"/>
    <x v="1"/>
    <x v="1"/>
    <s v="20-Oct-1979"/>
    <x v="685"/>
    <x v="1"/>
    <s v="tier - 2"/>
    <x v="0"/>
    <n v="43"/>
  </r>
  <r>
    <s v="Id687"/>
    <s v=" Ms"/>
    <x v="40"/>
    <x v="106"/>
    <s v="Yes"/>
    <s v="No"/>
    <x v="0"/>
    <n v="2"/>
    <x v="1"/>
    <x v="0"/>
    <x v="1"/>
    <s v="20-Nov-1959"/>
    <x v="686"/>
    <x v="1"/>
    <s v="tier - 2"/>
    <x v="0"/>
    <n v="63"/>
  </r>
  <r>
    <s v="Id688"/>
    <s v=" Ms"/>
    <x v="562"/>
    <x v="412"/>
    <s v="Yes"/>
    <s v="No"/>
    <x v="0"/>
    <n v="0"/>
    <x v="1"/>
    <x v="0"/>
    <x v="1"/>
    <s v="27-Nov-1976"/>
    <x v="687"/>
    <x v="1"/>
    <s v="tier - 3"/>
    <x v="1"/>
    <n v="46"/>
  </r>
  <r>
    <s v="Id689"/>
    <s v=" Ms"/>
    <x v="563"/>
    <x v="319"/>
    <s v="Yes"/>
    <s v="No"/>
    <x v="0"/>
    <n v="0"/>
    <x v="0"/>
    <x v="3"/>
    <x v="2"/>
    <s v="10-Nov-1996"/>
    <x v="688"/>
    <x v="1"/>
    <s v="tier - 3"/>
    <x v="2"/>
    <n v="26"/>
  </r>
  <r>
    <s v="Id690"/>
    <s v=" Ms"/>
    <x v="564"/>
    <x v="159"/>
    <s v="Yes"/>
    <s v="No"/>
    <x v="0"/>
    <n v="2"/>
    <x v="1"/>
    <x v="2"/>
    <x v="2"/>
    <s v="3-Aug-1959"/>
    <x v="689"/>
    <x v="1"/>
    <s v="tier - 3"/>
    <x v="8"/>
    <n v="63"/>
  </r>
  <r>
    <s v="Id691"/>
    <s v=" Ms"/>
    <x v="565"/>
    <x v="112"/>
    <s v="Yes"/>
    <s v="No"/>
    <x v="0"/>
    <n v="2"/>
    <x v="1"/>
    <x v="2"/>
    <x v="2"/>
    <s v="29-Jun-1959"/>
    <x v="690"/>
    <x v="1"/>
    <s v="tier - 1"/>
    <x v="2"/>
    <n v="63"/>
  </r>
  <r>
    <s v="Id692"/>
    <s v=" Mr"/>
    <x v="566"/>
    <x v="210"/>
    <s v="Yes"/>
    <s v="No"/>
    <x v="0"/>
    <n v="0"/>
    <x v="1"/>
    <x v="0"/>
    <x v="0"/>
    <s v="4-Nov-1967"/>
    <x v="691"/>
    <x v="1"/>
    <s v="tier - 2"/>
    <x v="14"/>
    <n v="55"/>
  </r>
  <r>
    <s v="Id693"/>
    <s v=" Mrs"/>
    <x v="61"/>
    <x v="413"/>
    <s v="Yes"/>
    <s v="No"/>
    <x v="0"/>
    <n v="0"/>
    <x v="1"/>
    <x v="0"/>
    <x v="0"/>
    <s v="15-Aug-1967"/>
    <x v="692"/>
    <x v="1"/>
    <s v="tier - 2"/>
    <x v="12"/>
    <n v="55"/>
  </r>
  <r>
    <s v="Id694"/>
    <s v=" Ms"/>
    <x v="567"/>
    <x v="297"/>
    <s v="No"/>
    <s v="No"/>
    <x v="0"/>
    <n v="0"/>
    <x v="1"/>
    <x v="2"/>
    <x v="1"/>
    <s v="10-Aug-1999"/>
    <x v="693"/>
    <x v="1"/>
    <s v="tier - 1"/>
    <x v="1"/>
    <n v="23"/>
  </r>
  <r>
    <s v="Id695"/>
    <s v=" Mr"/>
    <x v="568"/>
    <x v="359"/>
    <s v="No"/>
    <s v="No"/>
    <x v="0"/>
    <n v="3"/>
    <x v="1"/>
    <x v="0"/>
    <x v="0"/>
    <s v="20-Sep-1958"/>
    <x v="694"/>
    <x v="1"/>
    <s v="tier - 3"/>
    <x v="0"/>
    <n v="64"/>
  </r>
  <r>
    <s v="Id696"/>
    <s v=" Mr"/>
    <x v="569"/>
    <x v="414"/>
    <s v="No"/>
    <s v="No"/>
    <x v="0"/>
    <n v="3"/>
    <x v="1"/>
    <x v="0"/>
    <x v="0"/>
    <s v="29-Jul-1958"/>
    <x v="695"/>
    <x v="1"/>
    <s v="tier - 2"/>
    <x v="4"/>
    <n v="64"/>
  </r>
  <r>
    <s v="Id697"/>
    <s v=" Mr"/>
    <x v="421"/>
    <x v="415"/>
    <s v="No"/>
    <s v="No"/>
    <x v="0"/>
    <n v="3"/>
    <x v="1"/>
    <x v="1"/>
    <x v="0"/>
    <s v="14-Sep-1958"/>
    <x v="696"/>
    <x v="1"/>
    <s v="tier - 1"/>
    <x v="11"/>
    <n v="64"/>
  </r>
  <r>
    <s v="Id698"/>
    <s v=" Ms"/>
    <x v="570"/>
    <x v="416"/>
    <s v="No"/>
    <s v="No"/>
    <x v="0"/>
    <n v="0"/>
    <x v="1"/>
    <x v="1"/>
    <x v="0"/>
    <s v="22-Jun-1965"/>
    <x v="697"/>
    <x v="1"/>
    <s v="tier - 3"/>
    <x v="2"/>
    <n v="57"/>
  </r>
  <r>
    <s v="Id699"/>
    <s v=" Ms"/>
    <x v="312"/>
    <x v="417"/>
    <s v="Yes"/>
    <s v="No"/>
    <x v="1"/>
    <n v="1"/>
    <x v="1"/>
    <x v="1"/>
    <x v="0"/>
    <s v="16-Jul-1963"/>
    <x v="698"/>
    <x v="1"/>
    <s v="tier - 2"/>
    <x v="1"/>
    <n v="59"/>
  </r>
  <r>
    <s v="Id700"/>
    <s v=" Mr"/>
    <x v="5"/>
    <x v="87"/>
    <s v="Yes"/>
    <s v="No"/>
    <x v="0"/>
    <n v="1"/>
    <x v="1"/>
    <x v="0"/>
    <x v="1"/>
    <s v="16-Nov-1988"/>
    <x v="699"/>
    <x v="1"/>
    <s v="tier - 2"/>
    <x v="3"/>
    <n v="34"/>
  </r>
  <r>
    <s v="Id701"/>
    <s v=" Mrs"/>
    <x v="571"/>
    <x v="418"/>
    <s v="Yes"/>
    <s v="No"/>
    <x v="0"/>
    <n v="0"/>
    <x v="1"/>
    <x v="0"/>
    <x v="0"/>
    <s v="10-Oct-1967"/>
    <x v="700"/>
    <x v="1"/>
    <s v="tier - 1"/>
    <x v="12"/>
    <n v="55"/>
  </r>
  <r>
    <s v="Id702"/>
    <s v=" Mr"/>
    <x v="565"/>
    <x v="419"/>
    <s v="Yes"/>
    <s v="No"/>
    <x v="0"/>
    <n v="2"/>
    <x v="1"/>
    <x v="2"/>
    <x v="2"/>
    <s v="24-Dec-1959"/>
    <x v="701"/>
    <x v="1"/>
    <s v="tier - 2"/>
    <x v="1"/>
    <n v="63"/>
  </r>
  <r>
    <s v="Id703"/>
    <s v=" Mr"/>
    <x v="572"/>
    <x v="24"/>
    <s v="Yes"/>
    <s v="No"/>
    <x v="1"/>
    <n v="1"/>
    <x v="1"/>
    <x v="0"/>
    <x v="2"/>
    <s v="26-Sep-1969"/>
    <x v="702"/>
    <x v="1"/>
    <s v="tier - 3"/>
    <x v="13"/>
    <n v="53"/>
  </r>
  <r>
    <s v="Id704"/>
    <s v=" Ms"/>
    <x v="573"/>
    <x v="420"/>
    <s v="No"/>
    <s v="No"/>
    <x v="0"/>
    <n v="3"/>
    <x v="1"/>
    <x v="0"/>
    <x v="0"/>
    <s v="10-Jul-1958"/>
    <x v="703"/>
    <x v="1"/>
    <s v="tier - 2"/>
    <x v="3"/>
    <n v="64"/>
  </r>
  <r>
    <s v="Id705"/>
    <s v=" Ms"/>
    <x v="63"/>
    <x v="421"/>
    <s v="No"/>
    <s v="No"/>
    <x v="0"/>
    <n v="3"/>
    <x v="1"/>
    <x v="0"/>
    <x v="0"/>
    <s v="15-Oct-1958"/>
    <x v="704"/>
    <x v="1"/>
    <s v="tier - 3"/>
    <x v="0"/>
    <n v="64"/>
  </r>
  <r>
    <s v="Id706"/>
    <s v=" Mr"/>
    <x v="574"/>
    <x v="422"/>
    <s v="No"/>
    <s v="No"/>
    <x v="0"/>
    <n v="0"/>
    <x v="1"/>
    <x v="0"/>
    <x v="0"/>
    <s v="15-Dec-1968"/>
    <x v="705"/>
    <x v="1"/>
    <s v="tier - 3"/>
    <x v="1"/>
    <n v="54"/>
  </r>
  <r>
    <s v="Id707"/>
    <s v=" Ms"/>
    <x v="565"/>
    <x v="161"/>
    <s v="No"/>
    <s v="yes"/>
    <x v="0"/>
    <n v="1"/>
    <x v="0"/>
    <x v="2"/>
    <x v="2"/>
    <s v="6-Sep-2004"/>
    <x v="706"/>
    <x v="1"/>
    <s v="tier - 2"/>
    <x v="2"/>
    <n v="18"/>
  </r>
  <r>
    <s v="Id708"/>
    <s v=" Mrs"/>
    <x v="575"/>
    <x v="119"/>
    <s v="No"/>
    <s v="No"/>
    <x v="0"/>
    <n v="2"/>
    <x v="1"/>
    <x v="0"/>
    <x v="1"/>
    <s v="13-Jul-1972"/>
    <x v="707"/>
    <x v="1"/>
    <s v="tier - 2"/>
    <x v="12"/>
    <n v="50"/>
  </r>
  <r>
    <s v="Id709"/>
    <s v=" Mrs"/>
    <x v="576"/>
    <x v="370"/>
    <s v="No"/>
    <s v="No"/>
    <x v="0"/>
    <n v="0"/>
    <x v="1"/>
    <x v="0"/>
    <x v="0"/>
    <s v="26-Dec-1974"/>
    <x v="708"/>
    <x v="1"/>
    <s v="tier - 2"/>
    <x v="12"/>
    <n v="48"/>
  </r>
  <r>
    <s v="Id710"/>
    <s v=" Ms"/>
    <x v="577"/>
    <x v="191"/>
    <s v="Yes"/>
    <s v="No"/>
    <x v="0"/>
    <n v="2"/>
    <x v="1"/>
    <x v="1"/>
    <x v="2"/>
    <s v="8-Nov-1959"/>
    <x v="709"/>
    <x v="1"/>
    <s v="tier - 3"/>
    <x v="1"/>
    <n v="63"/>
  </r>
  <r>
    <s v="Id711"/>
    <s v=" Ms"/>
    <x v="369"/>
    <x v="56"/>
    <s v="Yes"/>
    <s v="No"/>
    <x v="0"/>
    <n v="2"/>
    <x v="1"/>
    <x v="1"/>
    <x v="1"/>
    <s v="10-Oct-1959"/>
    <x v="710"/>
    <x v="1"/>
    <s v="tier - 1"/>
    <x v="1"/>
    <n v="63"/>
  </r>
  <r>
    <s v="Id712"/>
    <s v=" Ms"/>
    <x v="578"/>
    <x v="423"/>
    <s v="Yes"/>
    <s v="No"/>
    <x v="0"/>
    <n v="2"/>
    <x v="1"/>
    <x v="0"/>
    <x v="0"/>
    <s v="25-Sep-1961"/>
    <x v="711"/>
    <x v="1"/>
    <s v="tier - 1"/>
    <x v="3"/>
    <n v="61"/>
  </r>
  <r>
    <s v="Id713"/>
    <s v=" Mr"/>
    <x v="579"/>
    <x v="355"/>
    <s v="No"/>
    <s v="No"/>
    <x v="0"/>
    <n v="3"/>
    <x v="1"/>
    <x v="0"/>
    <x v="0"/>
    <s v="21-Sep-1958"/>
    <x v="712"/>
    <x v="1"/>
    <s v="tier - 2"/>
    <x v="1"/>
    <n v="64"/>
  </r>
  <r>
    <s v="Id714"/>
    <s v=" Mrs"/>
    <x v="580"/>
    <x v="86"/>
    <s v="Yes"/>
    <s v="No"/>
    <x v="1"/>
    <n v="1"/>
    <x v="1"/>
    <x v="0"/>
    <x v="2"/>
    <s v="17-Nov-1983"/>
    <x v="713"/>
    <x v="1"/>
    <s v="tier - 1"/>
    <x v="12"/>
    <n v="39"/>
  </r>
  <r>
    <s v="Id715"/>
    <s v=" Mrs"/>
    <x v="581"/>
    <x v="424"/>
    <s v="No"/>
    <s v="No"/>
    <x v="0"/>
    <n v="0"/>
    <x v="1"/>
    <x v="0"/>
    <x v="0"/>
    <s v="25-Dec-1968"/>
    <x v="714"/>
    <x v="1"/>
    <s v="tier - 1"/>
    <x v="12"/>
    <n v="54"/>
  </r>
  <r>
    <s v="Id716"/>
    <s v=" Ms"/>
    <x v="582"/>
    <x v="425"/>
    <s v="No"/>
    <s v="No"/>
    <x v="0"/>
    <n v="1"/>
    <x v="1"/>
    <x v="0"/>
    <x v="1"/>
    <s v="7-Jul-1984"/>
    <x v="715"/>
    <x v="1"/>
    <s v="tier - 1"/>
    <x v="1"/>
    <n v="38"/>
  </r>
  <r>
    <s v="Id717"/>
    <s v=" Ms"/>
    <x v="166"/>
    <x v="49"/>
    <s v="No"/>
    <s v="yes"/>
    <x v="0"/>
    <n v="1"/>
    <x v="1"/>
    <x v="0"/>
    <x v="2"/>
    <s v="6-Jul-2004"/>
    <x v="716"/>
    <x v="1"/>
    <s v="tier - 3"/>
    <x v="0"/>
    <n v="18"/>
  </r>
  <r>
    <s v="Id718"/>
    <s v=" Mr"/>
    <x v="67"/>
    <x v="426"/>
    <s v="Yes"/>
    <s v="No"/>
    <x v="0"/>
    <n v="2"/>
    <x v="1"/>
    <x v="0"/>
    <x v="0"/>
    <s v="14-Jun-1961"/>
    <x v="717"/>
    <x v="1"/>
    <s v="tier - 1"/>
    <x v="1"/>
    <n v="61"/>
  </r>
  <r>
    <s v="Id719"/>
    <s v=" Mr"/>
    <x v="583"/>
    <x v="427"/>
    <s v="Yes"/>
    <s v="No"/>
    <x v="0"/>
    <n v="0"/>
    <x v="1"/>
    <x v="0"/>
    <x v="1"/>
    <s v="26-Sep-1976"/>
    <x v="718"/>
    <x v="1"/>
    <s v="tier - 3"/>
    <x v="8"/>
    <n v="46"/>
  </r>
  <r>
    <s v="Id720"/>
    <s v=" Mr"/>
    <x v="584"/>
    <x v="176"/>
    <s v="No"/>
    <s v="No"/>
    <x v="0"/>
    <n v="0"/>
    <x v="1"/>
    <x v="0"/>
    <x v="2"/>
    <s v="12-Sep-1991"/>
    <x v="719"/>
    <x v="1"/>
    <s v="tier - 3"/>
    <x v="1"/>
    <n v="31"/>
  </r>
  <r>
    <s v="Id721"/>
    <s v=" Ms"/>
    <x v="170"/>
    <x v="365"/>
    <s v="No"/>
    <s v="No"/>
    <x v="0"/>
    <n v="0"/>
    <x v="1"/>
    <x v="0"/>
    <x v="0"/>
    <s v="8-Nov-1960"/>
    <x v="720"/>
    <x v="1"/>
    <s v="tier - 3"/>
    <x v="2"/>
    <n v="62"/>
  </r>
  <r>
    <s v="Id722"/>
    <s v=" Ms"/>
    <x v="585"/>
    <x v="428"/>
    <s v="Yes"/>
    <s v="No"/>
    <x v="1"/>
    <n v="1"/>
    <x v="1"/>
    <x v="0"/>
    <x v="0"/>
    <s v="8-Jul-1963"/>
    <x v="721"/>
    <x v="1"/>
    <s v="tier - 3"/>
    <x v="3"/>
    <n v="59"/>
  </r>
  <r>
    <s v="Id723"/>
    <s v=" Ms"/>
    <x v="383"/>
    <x v="429"/>
    <s v="Yes"/>
    <s v="No"/>
    <x v="1"/>
    <n v="1"/>
    <x v="1"/>
    <x v="1"/>
    <x v="0"/>
    <s v="6-Jul-1963"/>
    <x v="722"/>
    <x v="1"/>
    <s v="tier - 2"/>
    <x v="0"/>
    <n v="59"/>
  </r>
  <r>
    <s v="Id724"/>
    <s v=" Mrs"/>
    <x v="586"/>
    <x v="430"/>
    <s v="Yes"/>
    <s v="No"/>
    <x v="1"/>
    <n v="1"/>
    <x v="1"/>
    <x v="1"/>
    <x v="0"/>
    <s v="23-Dec-1963"/>
    <x v="723"/>
    <x v="1"/>
    <s v="tier - 1"/>
    <x v="0"/>
    <n v="59"/>
  </r>
  <r>
    <s v="Id725"/>
    <s v=" Mr"/>
    <x v="17"/>
    <x v="338"/>
    <s v="Yes"/>
    <s v="No"/>
    <x v="0"/>
    <n v="2"/>
    <x v="1"/>
    <x v="0"/>
    <x v="2"/>
    <s v="6-Sep-1959"/>
    <x v="724"/>
    <x v="1"/>
    <s v="tier - 1"/>
    <x v="4"/>
    <n v="63"/>
  </r>
  <r>
    <s v="Id726"/>
    <s v=" Mr"/>
    <x v="587"/>
    <x v="337"/>
    <s v="No"/>
    <s v="No"/>
    <x v="0"/>
    <n v="0"/>
    <x v="1"/>
    <x v="0"/>
    <x v="2"/>
    <s v="13-Jul-1990"/>
    <x v="725"/>
    <x v="1"/>
    <s v="tier - 1"/>
    <x v="8"/>
    <n v="32"/>
  </r>
  <r>
    <s v="Id727"/>
    <s v=" Mr"/>
    <x v="588"/>
    <x v="171"/>
    <s v="Yes"/>
    <s v="No"/>
    <x v="0"/>
    <n v="2"/>
    <x v="1"/>
    <x v="0"/>
    <x v="2"/>
    <s v="29-Aug-1959"/>
    <x v="726"/>
    <x v="1"/>
    <s v="tier - 2"/>
    <x v="9"/>
    <n v="63"/>
  </r>
  <r>
    <s v="Id728"/>
    <s v=" Mr"/>
    <x v="589"/>
    <x v="431"/>
    <s v="No"/>
    <s v="No"/>
    <x v="0"/>
    <n v="0"/>
    <x v="1"/>
    <x v="1"/>
    <x v="0"/>
    <s v="18-Jun-1960"/>
    <x v="727"/>
    <x v="1"/>
    <s v="tier - 1"/>
    <x v="1"/>
    <n v="62"/>
  </r>
  <r>
    <s v="Id729"/>
    <s v=" Mr"/>
    <x v="82"/>
    <x v="432"/>
    <s v="No"/>
    <s v="No"/>
    <x v="0"/>
    <n v="0"/>
    <x v="1"/>
    <x v="0"/>
    <x v="0"/>
    <s v="27-Jul-1962"/>
    <x v="728"/>
    <x v="1"/>
    <s v="tier - 2"/>
    <x v="0"/>
    <n v="60"/>
  </r>
  <r>
    <s v="Id730"/>
    <s v=" Ms"/>
    <x v="172"/>
    <x v="200"/>
    <s v="Yes"/>
    <s v="No"/>
    <x v="0"/>
    <n v="2"/>
    <x v="1"/>
    <x v="0"/>
    <x v="1"/>
    <s v="7-Jul-1959"/>
    <x v="729"/>
    <x v="1"/>
    <s v="tier - 2"/>
    <x v="0"/>
    <n v="63"/>
  </r>
  <r>
    <s v="Id731"/>
    <s v=" Ms"/>
    <x v="20"/>
    <x v="427"/>
    <s v="Yes"/>
    <s v="No"/>
    <x v="0"/>
    <n v="2"/>
    <x v="1"/>
    <x v="0"/>
    <x v="1"/>
    <s v="29-Dec-1959"/>
    <x v="730"/>
    <x v="1"/>
    <s v="tier - 3"/>
    <x v="0"/>
    <n v="63"/>
  </r>
  <r>
    <s v="Id732"/>
    <s v=" Mr"/>
    <x v="590"/>
    <x v="363"/>
    <s v="Yes"/>
    <s v="No"/>
    <x v="0"/>
    <n v="0"/>
    <x v="1"/>
    <x v="0"/>
    <x v="2"/>
    <s v="25-Sep-1985"/>
    <x v="731"/>
    <x v="1"/>
    <s v="tier - 2"/>
    <x v="1"/>
    <n v="37"/>
  </r>
  <r>
    <s v="Id733"/>
    <s v=" Ms"/>
    <x v="591"/>
    <x v="332"/>
    <s v="Yes"/>
    <s v="No"/>
    <x v="0"/>
    <n v="2"/>
    <x v="1"/>
    <x v="0"/>
    <x v="2"/>
    <s v="5-Oct-1959"/>
    <x v="732"/>
    <x v="1"/>
    <s v="tier - 2"/>
    <x v="3"/>
    <n v="63"/>
  </r>
  <r>
    <s v="Id734"/>
    <s v=" Ms"/>
    <x v="592"/>
    <x v="433"/>
    <s v="No"/>
    <s v="No"/>
    <x v="0"/>
    <n v="0"/>
    <x v="1"/>
    <x v="0"/>
    <x v="0"/>
    <s v="19-Dec-1978"/>
    <x v="733"/>
    <x v="1"/>
    <s v="tier - 1"/>
    <x v="1"/>
    <n v="44"/>
  </r>
  <r>
    <s v="Id735"/>
    <s v=" Ms"/>
    <x v="349"/>
    <x v="2"/>
    <s v="No"/>
    <s v="No"/>
    <x v="0"/>
    <n v="0"/>
    <x v="1"/>
    <x v="0"/>
    <x v="0"/>
    <s v="21-Jul-1960"/>
    <x v="734"/>
    <x v="1"/>
    <s v="tier - 2"/>
    <x v="1"/>
    <n v="62"/>
  </r>
  <r>
    <s v="Id736"/>
    <s v=" Ms"/>
    <x v="593"/>
    <x v="166"/>
    <s v="No"/>
    <s v="No"/>
    <x v="1"/>
    <n v="1"/>
    <x v="0"/>
    <x v="2"/>
    <x v="2"/>
    <s v="7-Jun-2003"/>
    <x v="735"/>
    <x v="1"/>
    <s v="tier - 1"/>
    <x v="3"/>
    <n v="20"/>
  </r>
  <r>
    <s v="Id737"/>
    <s v=" Mr"/>
    <x v="594"/>
    <x v="381"/>
    <s v="No"/>
    <s v="No"/>
    <x v="0"/>
    <n v="3"/>
    <x v="1"/>
    <x v="0"/>
    <x v="0"/>
    <s v="10-Dec-1958"/>
    <x v="736"/>
    <x v="2"/>
    <s v="tier - 1"/>
    <x v="0"/>
    <n v="64"/>
  </r>
  <r>
    <s v="Id738"/>
    <s v=" Mr"/>
    <x v="224"/>
    <x v="434"/>
    <s v="No"/>
    <s v="No"/>
    <x v="0"/>
    <n v="3"/>
    <x v="1"/>
    <x v="0"/>
    <x v="0"/>
    <s v="25-Nov-1958"/>
    <x v="737"/>
    <x v="2"/>
    <s v="tier - 3"/>
    <x v="3"/>
    <n v="64"/>
  </r>
  <r>
    <s v="Id739"/>
    <s v=" Mr"/>
    <x v="595"/>
    <x v="289"/>
    <s v="Yes"/>
    <s v="No"/>
    <x v="0"/>
    <n v="1"/>
    <x v="1"/>
    <x v="0"/>
    <x v="0"/>
    <s v="8-Dec-1986"/>
    <x v="738"/>
    <x v="2"/>
    <s v="tier - 2"/>
    <x v="1"/>
    <n v="36"/>
  </r>
  <r>
    <s v="Id740"/>
    <s v=" Mrs"/>
    <x v="596"/>
    <x v="435"/>
    <s v="Yes"/>
    <s v="No"/>
    <x v="0"/>
    <n v="2"/>
    <x v="1"/>
    <x v="0"/>
    <x v="2"/>
    <s v="10-Nov-1966"/>
    <x v="739"/>
    <x v="2"/>
    <s v="tier - 3"/>
    <x v="12"/>
    <n v="56"/>
  </r>
  <r>
    <s v="Id741"/>
    <s v=" Mr"/>
    <x v="237"/>
    <x v="10"/>
    <s v="Yes"/>
    <s v="No"/>
    <x v="0"/>
    <n v="2"/>
    <x v="1"/>
    <x v="1"/>
    <x v="1"/>
    <s v="6-Aug-1959"/>
    <x v="740"/>
    <x v="2"/>
    <s v="tier - 1"/>
    <x v="1"/>
    <n v="63"/>
  </r>
  <r>
    <s v="Id742"/>
    <s v=" Mr"/>
    <x v="597"/>
    <x v="436"/>
    <s v="No"/>
    <s v="yes"/>
    <x v="0"/>
    <n v="1"/>
    <x v="0"/>
    <x v="2"/>
    <x v="2"/>
    <s v="16-Jul-2004"/>
    <x v="741"/>
    <x v="2"/>
    <s v="tier - 2"/>
    <x v="11"/>
    <n v="18"/>
  </r>
  <r>
    <s v="Id743"/>
    <s v=" Mrs"/>
    <x v="598"/>
    <x v="127"/>
    <s v="Yes"/>
    <s v="No"/>
    <x v="1"/>
    <n v="1"/>
    <x v="1"/>
    <x v="0"/>
    <x v="2"/>
    <s v="23-Oct-1969"/>
    <x v="742"/>
    <x v="2"/>
    <s v="tier - 2"/>
    <x v="12"/>
    <n v="53"/>
  </r>
  <r>
    <s v="Id744"/>
    <s v=" Mrs"/>
    <x v="599"/>
    <x v="320"/>
    <s v="Yes"/>
    <s v="No"/>
    <x v="0"/>
    <n v="0"/>
    <x v="1"/>
    <x v="0"/>
    <x v="2"/>
    <s v="29-Aug-1985"/>
    <x v="743"/>
    <x v="2"/>
    <s v="tier - 3"/>
    <x v="12"/>
    <n v="37"/>
  </r>
  <r>
    <s v="Id745"/>
    <s v=" Ms"/>
    <x v="491"/>
    <x v="230"/>
    <s v="Yes"/>
    <s v="No"/>
    <x v="0"/>
    <n v="0"/>
    <x v="1"/>
    <x v="2"/>
    <x v="0"/>
    <s v="2-Aug-1981"/>
    <x v="744"/>
    <x v="2"/>
    <s v="tier - 2"/>
    <x v="2"/>
    <n v="41"/>
  </r>
  <r>
    <s v="Id746"/>
    <s v=" Mr"/>
    <x v="600"/>
    <x v="437"/>
    <s v="Yes"/>
    <s v="No"/>
    <x v="0"/>
    <n v="1"/>
    <x v="1"/>
    <x v="0"/>
    <x v="0"/>
    <s v="24-Nov-1986"/>
    <x v="745"/>
    <x v="2"/>
    <s v="tier - 2"/>
    <x v="8"/>
    <n v="36"/>
  </r>
  <r>
    <s v="Id747"/>
    <s v=" Mrs"/>
    <x v="470"/>
    <x v="145"/>
    <s v="Yes"/>
    <s v="No"/>
    <x v="0"/>
    <n v="0"/>
    <x v="1"/>
    <x v="0"/>
    <x v="2"/>
    <s v="14-Sep-1985"/>
    <x v="746"/>
    <x v="2"/>
    <s v="tier - 1"/>
    <x v="12"/>
    <n v="37"/>
  </r>
  <r>
    <s v="Id748"/>
    <s v=" Mr"/>
    <x v="601"/>
    <x v="438"/>
    <s v="Yes"/>
    <s v="No"/>
    <x v="1"/>
    <n v="1"/>
    <x v="1"/>
    <x v="0"/>
    <x v="0"/>
    <s v="4-Aug-1963"/>
    <x v="747"/>
    <x v="2"/>
    <s v="tier - 2"/>
    <x v="14"/>
    <n v="59"/>
  </r>
  <r>
    <s v="Id749"/>
    <s v=" Mr"/>
    <x v="602"/>
    <x v="325"/>
    <s v="No"/>
    <s v="No"/>
    <x v="0"/>
    <n v="1"/>
    <x v="1"/>
    <x v="0"/>
    <x v="2"/>
    <s v="20-Jul-1984"/>
    <x v="748"/>
    <x v="2"/>
    <s v="tier - 3"/>
    <x v="8"/>
    <n v="38"/>
  </r>
  <r>
    <s v="Id750"/>
    <s v=" Ms"/>
    <x v="343"/>
    <x v="379"/>
    <s v="Yes"/>
    <s v="No"/>
    <x v="0"/>
    <n v="2"/>
    <x v="1"/>
    <x v="0"/>
    <x v="0"/>
    <s v="24-Dec-1961"/>
    <x v="749"/>
    <x v="2"/>
    <s v="tier - 3"/>
    <x v="2"/>
    <n v="61"/>
  </r>
  <r>
    <s v="Id751"/>
    <s v=" Mr"/>
    <x v="603"/>
    <x v="170"/>
    <s v="Yes"/>
    <s v="No"/>
    <x v="1"/>
    <n v="1"/>
    <x v="1"/>
    <x v="0"/>
    <x v="2"/>
    <s v="26-Jul-1969"/>
    <x v="750"/>
    <x v="2"/>
    <s v="tier - 3"/>
    <x v="1"/>
    <n v="53"/>
  </r>
  <r>
    <s v="Id752"/>
    <s v=" Ms"/>
    <x v="604"/>
    <x v="333"/>
    <s v="Yes"/>
    <s v="No"/>
    <x v="0"/>
    <n v="2"/>
    <x v="1"/>
    <x v="2"/>
    <x v="0"/>
    <s v="18-Nov-1961"/>
    <x v="751"/>
    <x v="2"/>
    <s v="tier - 3"/>
    <x v="2"/>
    <n v="61"/>
  </r>
  <r>
    <s v="Id753"/>
    <s v=" Ms"/>
    <x v="80"/>
    <x v="315"/>
    <s v="Yes"/>
    <s v="No"/>
    <x v="0"/>
    <n v="1"/>
    <x v="1"/>
    <x v="0"/>
    <x v="2"/>
    <s v="10-Sep-1964"/>
    <x v="752"/>
    <x v="2"/>
    <s v="tier - 1"/>
    <x v="2"/>
    <n v="58"/>
  </r>
  <r>
    <s v="Id754"/>
    <s v=" Ms"/>
    <x v="605"/>
    <x v="188"/>
    <s v="No"/>
    <s v="No"/>
    <x v="0"/>
    <n v="1"/>
    <x v="1"/>
    <x v="0"/>
    <x v="2"/>
    <s v="14-Aug-1992"/>
    <x v="753"/>
    <x v="2"/>
    <s v="tier - 1"/>
    <x v="1"/>
    <n v="30"/>
  </r>
  <r>
    <s v="Id755"/>
    <s v=" Mrs"/>
    <x v="606"/>
    <x v="439"/>
    <s v="No"/>
    <s v="No"/>
    <x v="0"/>
    <n v="0"/>
    <x v="1"/>
    <x v="0"/>
    <x v="0"/>
    <s v="15-Jul-1968"/>
    <x v="754"/>
    <x v="2"/>
    <s v="tier - 3"/>
    <x v="12"/>
    <n v="54"/>
  </r>
  <r>
    <s v="Id756"/>
    <s v=" Mr"/>
    <x v="355"/>
    <x v="440"/>
    <s v="No"/>
    <s v="No"/>
    <x v="0"/>
    <n v="0"/>
    <x v="1"/>
    <x v="0"/>
    <x v="0"/>
    <s v="11-Jul-1960"/>
    <x v="755"/>
    <x v="2"/>
    <s v="tier - 3"/>
    <x v="6"/>
    <n v="62"/>
  </r>
  <r>
    <s v="Id757"/>
    <s v=" Mr"/>
    <x v="607"/>
    <x v="441"/>
    <s v="Yes"/>
    <s v="No"/>
    <x v="1"/>
    <n v="1"/>
    <x v="1"/>
    <x v="0"/>
    <x v="0"/>
    <s v="14-Oct-1963"/>
    <x v="756"/>
    <x v="2"/>
    <s v="tier - 1"/>
    <x v="1"/>
    <n v="59"/>
  </r>
  <r>
    <s v="Id758"/>
    <s v=" Mr"/>
    <x v="608"/>
    <x v="315"/>
    <s v="No"/>
    <s v="No"/>
    <x v="0"/>
    <n v="0"/>
    <x v="1"/>
    <x v="0"/>
    <x v="2"/>
    <s v="30-Aug-1990"/>
    <x v="757"/>
    <x v="2"/>
    <s v="tier - 2"/>
    <x v="8"/>
    <n v="32"/>
  </r>
  <r>
    <s v="Id759"/>
    <s v=" Mr"/>
    <x v="609"/>
    <x v="442"/>
    <s v="Yes"/>
    <s v="No"/>
    <x v="0"/>
    <n v="1"/>
    <x v="1"/>
    <x v="0"/>
    <x v="0"/>
    <s v="7-Aug-1975"/>
    <x v="758"/>
    <x v="2"/>
    <s v="tier - 2"/>
    <x v="1"/>
    <n v="47"/>
  </r>
  <r>
    <s v="Id760"/>
    <s v=" Ms"/>
    <x v="610"/>
    <x v="22"/>
    <s v="No"/>
    <s v="No"/>
    <x v="0"/>
    <n v="0"/>
    <x v="1"/>
    <x v="0"/>
    <x v="0"/>
    <s v="24-Jul-1960"/>
    <x v="759"/>
    <x v="2"/>
    <s v="tier - 3"/>
    <x v="3"/>
    <n v="62"/>
  </r>
  <r>
    <s v="Id761"/>
    <s v=" Ms"/>
    <x v="568"/>
    <x v="443"/>
    <s v="No"/>
    <s v="No"/>
    <x v="0"/>
    <n v="0"/>
    <x v="1"/>
    <x v="0"/>
    <x v="0"/>
    <s v="28-Jul-1960"/>
    <x v="760"/>
    <x v="2"/>
    <s v="tier - 2"/>
    <x v="0"/>
    <n v="62"/>
  </r>
  <r>
    <s v="Id762"/>
    <s v=" Mr"/>
    <x v="611"/>
    <x v="264"/>
    <s v="Yes"/>
    <s v="No"/>
    <x v="0"/>
    <n v="0"/>
    <x v="1"/>
    <x v="0"/>
    <x v="2"/>
    <s v="19-Aug-1985"/>
    <x v="761"/>
    <x v="2"/>
    <s v="tier - 1"/>
    <x v="1"/>
    <n v="37"/>
  </r>
  <r>
    <s v="Id763"/>
    <s v=" Ms"/>
    <x v="612"/>
    <x v="444"/>
    <s v="No"/>
    <s v="No"/>
    <x v="0"/>
    <n v="0"/>
    <x v="1"/>
    <x v="0"/>
    <x v="0"/>
    <s v="16-Dec-1960"/>
    <x v="762"/>
    <x v="2"/>
    <s v="tier - 2"/>
    <x v="3"/>
    <n v="62"/>
  </r>
  <r>
    <s v="Id764"/>
    <s v=" Ms"/>
    <x v="264"/>
    <x v="445"/>
    <s v="No"/>
    <s v="No"/>
    <x v="0"/>
    <n v="0"/>
    <x v="1"/>
    <x v="0"/>
    <x v="0"/>
    <s v="11-Jul-1960"/>
    <x v="763"/>
    <x v="2"/>
    <s v="tier - 1"/>
    <x v="0"/>
    <n v="62"/>
  </r>
  <r>
    <s v="Id765"/>
    <s v=" Ms"/>
    <x v="613"/>
    <x v="446"/>
    <s v="No"/>
    <s v="No"/>
    <x v="0"/>
    <n v="0"/>
    <x v="1"/>
    <x v="1"/>
    <x v="0"/>
    <s v="13-Aug-1960"/>
    <x v="764"/>
    <x v="2"/>
    <s v="tier - 1"/>
    <x v="3"/>
    <n v="62"/>
  </r>
  <r>
    <s v="Id766"/>
    <s v=" Ms"/>
    <x v="614"/>
    <x v="447"/>
    <s v="Yes"/>
    <s v="No"/>
    <x v="0"/>
    <n v="1"/>
    <x v="1"/>
    <x v="0"/>
    <x v="0"/>
    <s v="29-Jun-1975"/>
    <x v="765"/>
    <x v="2"/>
    <s v="tier - 2"/>
    <x v="1"/>
    <n v="47"/>
  </r>
  <r>
    <s v="Id767"/>
    <s v=" Ms"/>
    <x v="67"/>
    <x v="124"/>
    <s v="Yes"/>
    <s v="No"/>
    <x v="0"/>
    <n v="2"/>
    <x v="1"/>
    <x v="0"/>
    <x v="2"/>
    <s v="14-Nov-1966"/>
    <x v="766"/>
    <x v="2"/>
    <s v="tier - 3"/>
    <x v="2"/>
    <n v="56"/>
  </r>
  <r>
    <s v="Id768"/>
    <s v=" Ms"/>
    <x v="49"/>
    <x v="448"/>
    <s v="Yes"/>
    <s v="No"/>
    <x v="0"/>
    <n v="2"/>
    <x v="1"/>
    <x v="0"/>
    <x v="0"/>
    <s v="3-Nov-1961"/>
    <x v="767"/>
    <x v="2"/>
    <s v="tier - 3"/>
    <x v="1"/>
    <n v="61"/>
  </r>
  <r>
    <s v="Id769"/>
    <s v=" Ms"/>
    <x v="519"/>
    <x v="159"/>
    <s v="No"/>
    <s v="No"/>
    <x v="0"/>
    <n v="0"/>
    <x v="1"/>
    <x v="0"/>
    <x v="2"/>
    <s v="17-Jun-1994"/>
    <x v="768"/>
    <x v="2"/>
    <s v="tier - 3"/>
    <x v="1"/>
    <n v="28"/>
  </r>
  <r>
    <s v="Id770"/>
    <s v=" Ms"/>
    <x v="615"/>
    <x v="449"/>
    <s v="Yes"/>
    <s v="No"/>
    <x v="0"/>
    <n v="2"/>
    <x v="1"/>
    <x v="2"/>
    <x v="0"/>
    <s v="22-Jul-1961"/>
    <x v="769"/>
    <x v="2"/>
    <s v="tier - 2"/>
    <x v="1"/>
    <n v="61"/>
  </r>
  <r>
    <s v="Id771"/>
    <s v=" Mr"/>
    <x v="616"/>
    <x v="74"/>
    <s v="No"/>
    <s v="No"/>
    <x v="0"/>
    <n v="1"/>
    <x v="1"/>
    <x v="0"/>
    <x v="1"/>
    <s v="19-Dec-1992"/>
    <x v="770"/>
    <x v="2"/>
    <s v="tier - 3"/>
    <x v="8"/>
    <n v="30"/>
  </r>
  <r>
    <s v="Id772"/>
    <s v=" Mr"/>
    <x v="617"/>
    <x v="236"/>
    <s v="Yes"/>
    <s v="No"/>
    <x v="0"/>
    <n v="2"/>
    <x v="1"/>
    <x v="0"/>
    <x v="1"/>
    <s v="20-Dec-1959"/>
    <x v="771"/>
    <x v="2"/>
    <s v="tier - 3"/>
    <x v="0"/>
    <n v="63"/>
  </r>
  <r>
    <s v="Id773"/>
    <s v=" Mr"/>
    <x v="382"/>
    <x v="27"/>
    <s v="Yes"/>
    <s v="No"/>
    <x v="0"/>
    <n v="2"/>
    <x v="1"/>
    <x v="0"/>
    <x v="2"/>
    <s v="25-Nov-1959"/>
    <x v="772"/>
    <x v="2"/>
    <s v="tier - 1"/>
    <x v="3"/>
    <n v="63"/>
  </r>
  <r>
    <s v="Id774"/>
    <s v=" Mr"/>
    <x v="65"/>
    <x v="161"/>
    <s v="Yes"/>
    <s v="No"/>
    <x v="0"/>
    <n v="2"/>
    <x v="1"/>
    <x v="0"/>
    <x v="2"/>
    <s v="9-Dec-1959"/>
    <x v="773"/>
    <x v="2"/>
    <s v="tier - 3"/>
    <x v="3"/>
    <n v="63"/>
  </r>
  <r>
    <s v="Id775"/>
    <s v=" Mr"/>
    <x v="618"/>
    <x v="134"/>
    <s v="No"/>
    <s v="No"/>
    <x v="0"/>
    <n v="1"/>
    <x v="1"/>
    <x v="0"/>
    <x v="2"/>
    <s v="6-Jun-1984"/>
    <x v="774"/>
    <x v="2"/>
    <s v="tier - 2"/>
    <x v="8"/>
    <n v="39"/>
  </r>
  <r>
    <s v="Id776"/>
    <s v=" Mrs"/>
    <x v="619"/>
    <x v="409"/>
    <s v="No"/>
    <s v="No"/>
    <x v="1"/>
    <n v="1"/>
    <x v="1"/>
    <x v="0"/>
    <x v="2"/>
    <s v="30-Sep-1979"/>
    <x v="775"/>
    <x v="2"/>
    <s v="tier - 3"/>
    <x v="12"/>
    <n v="43"/>
  </r>
  <r>
    <s v="Id777"/>
    <s v=" Mrs"/>
    <x v="620"/>
    <x v="450"/>
    <s v="Yes"/>
    <s v="No"/>
    <x v="0"/>
    <n v="1"/>
    <x v="1"/>
    <x v="0"/>
    <x v="2"/>
    <s v="24-Sep-1964"/>
    <x v="776"/>
    <x v="2"/>
    <s v="tier - 2"/>
    <x v="15"/>
    <n v="58"/>
  </r>
  <r>
    <s v="Id778"/>
    <s v=" Ms"/>
    <x v="621"/>
    <x v="319"/>
    <s v="No"/>
    <s v="No"/>
    <x v="0"/>
    <n v="0"/>
    <x v="1"/>
    <x v="0"/>
    <x v="2"/>
    <s v="2-Oct-1990"/>
    <x v="777"/>
    <x v="2"/>
    <s v="tier - 1"/>
    <x v="1"/>
    <n v="32"/>
  </r>
  <r>
    <s v="Id779"/>
    <s v=" Mr"/>
    <x v="226"/>
    <x v="451"/>
    <s v="No"/>
    <s v="No"/>
    <x v="0"/>
    <n v="0"/>
    <x v="1"/>
    <x v="0"/>
    <x v="0"/>
    <s v="11-Nov-1960"/>
    <x v="778"/>
    <x v="2"/>
    <s v="tier - 1"/>
    <x v="1"/>
    <n v="62"/>
  </r>
  <r>
    <s v="Id780"/>
    <s v=" Ms"/>
    <x v="622"/>
    <x v="251"/>
    <s v="Yes"/>
    <s v="No"/>
    <x v="0"/>
    <n v="0"/>
    <x v="1"/>
    <x v="0"/>
    <x v="2"/>
    <s v="23-Aug-1976"/>
    <x v="779"/>
    <x v="2"/>
    <s v="tier - 2"/>
    <x v="1"/>
    <n v="46"/>
  </r>
  <r>
    <s v="Id781"/>
    <s v=" Mr"/>
    <x v="623"/>
    <x v="326"/>
    <s v="No"/>
    <s v="No"/>
    <x v="0"/>
    <n v="0"/>
    <x v="1"/>
    <x v="0"/>
    <x v="2"/>
    <s v="1-Jul-1994"/>
    <x v="780"/>
    <x v="2"/>
    <s v="tier - 3"/>
    <x v="1"/>
    <n v="28"/>
  </r>
  <r>
    <s v="Id782"/>
    <s v=" Ms"/>
    <x v="624"/>
    <x v="452"/>
    <s v="No"/>
    <s v="No"/>
    <x v="0"/>
    <n v="0"/>
    <x v="1"/>
    <x v="0"/>
    <x v="0"/>
    <s v="11-Oct-1962"/>
    <x v="781"/>
    <x v="2"/>
    <s v="tier - 3"/>
    <x v="8"/>
    <n v="60"/>
  </r>
  <r>
    <s v="Id783"/>
    <s v=" Ms"/>
    <x v="625"/>
    <x v="453"/>
    <s v="No"/>
    <s v="No"/>
    <x v="0"/>
    <n v="0"/>
    <x v="1"/>
    <x v="1"/>
    <x v="0"/>
    <s v="24-Nov-1962"/>
    <x v="782"/>
    <x v="2"/>
    <s v="tier - 2"/>
    <x v="3"/>
    <n v="60"/>
  </r>
  <r>
    <s v="Id784"/>
    <s v=" Ms"/>
    <x v="626"/>
    <x v="454"/>
    <s v="No"/>
    <s v="No"/>
    <x v="0"/>
    <n v="0"/>
    <x v="1"/>
    <x v="0"/>
    <x v="0"/>
    <s v="13-Nov-1965"/>
    <x v="783"/>
    <x v="2"/>
    <s v="tier - 3"/>
    <x v="2"/>
    <n v="57"/>
  </r>
  <r>
    <s v="Id785"/>
    <s v=" Ms"/>
    <x v="589"/>
    <x v="455"/>
    <s v="No"/>
    <s v="No"/>
    <x v="0"/>
    <n v="0"/>
    <x v="1"/>
    <x v="1"/>
    <x v="0"/>
    <s v="7-Dec-1962"/>
    <x v="784"/>
    <x v="2"/>
    <s v="tier - 1"/>
    <x v="2"/>
    <n v="60"/>
  </r>
  <r>
    <s v="Id786"/>
    <s v=" Ms"/>
    <x v="627"/>
    <x v="140"/>
    <s v="No"/>
    <s v="No"/>
    <x v="0"/>
    <n v="0"/>
    <x v="1"/>
    <x v="0"/>
    <x v="2"/>
    <s v="15-Oct-1982"/>
    <x v="785"/>
    <x v="2"/>
    <s v="tier - 2"/>
    <x v="1"/>
    <n v="40"/>
  </r>
  <r>
    <s v="Id787"/>
    <s v=" Ms"/>
    <x v="628"/>
    <x v="221"/>
    <s v="No"/>
    <s v="No"/>
    <x v="0"/>
    <n v="0"/>
    <x v="1"/>
    <x v="3"/>
    <x v="0"/>
    <s v="5-Aug-1962"/>
    <x v="786"/>
    <x v="2"/>
    <s v="tier - 1"/>
    <x v="2"/>
    <n v="60"/>
  </r>
  <r>
    <s v="Id788"/>
    <s v=" Mr"/>
    <x v="629"/>
    <x v="411"/>
    <s v="Yes"/>
    <s v="No"/>
    <x v="0"/>
    <n v="2"/>
    <x v="1"/>
    <x v="0"/>
    <x v="0"/>
    <s v="6-Dec-1961"/>
    <x v="787"/>
    <x v="2"/>
    <s v="tier - 2"/>
    <x v="4"/>
    <n v="61"/>
  </r>
  <r>
    <s v="Id789"/>
    <s v=" Mr"/>
    <x v="203"/>
    <x v="108"/>
    <s v="Yes"/>
    <s v="No"/>
    <x v="0"/>
    <n v="2"/>
    <x v="1"/>
    <x v="0"/>
    <x v="0"/>
    <s v="6-Dec-1961"/>
    <x v="788"/>
    <x v="2"/>
    <s v="tier - 2"/>
    <x v="16"/>
    <n v="61"/>
  </r>
  <r>
    <s v="Id790"/>
    <s v=" Mr"/>
    <x v="351"/>
    <x v="456"/>
    <s v="Yes"/>
    <s v="No"/>
    <x v="0"/>
    <n v="2"/>
    <x v="1"/>
    <x v="2"/>
    <x v="0"/>
    <s v="7-Sep-1961"/>
    <x v="789"/>
    <x v="2"/>
    <s v="tier - 2"/>
    <x v="6"/>
    <n v="61"/>
  </r>
  <r>
    <s v="Id791"/>
    <s v=" Ms"/>
    <x v="378"/>
    <x v="252"/>
    <s v="No"/>
    <s v="No"/>
    <x v="0"/>
    <n v="0"/>
    <x v="1"/>
    <x v="1"/>
    <x v="2"/>
    <s v="16-Aug-1999"/>
    <x v="790"/>
    <x v="2"/>
    <s v="tier - 3"/>
    <x v="3"/>
    <n v="23"/>
  </r>
  <r>
    <s v="Id792"/>
    <s v=" Ms"/>
    <x v="322"/>
    <x v="457"/>
    <s v="Yes"/>
    <s v="No"/>
    <x v="1"/>
    <n v="1"/>
    <x v="1"/>
    <x v="0"/>
    <x v="0"/>
    <s v="14-Sep-1963"/>
    <x v="791"/>
    <x v="2"/>
    <s v="tier - 1"/>
    <x v="1"/>
    <n v="59"/>
  </r>
  <r>
    <s v="Id793"/>
    <s v=" Mrs"/>
    <x v="630"/>
    <x v="458"/>
    <s v="No"/>
    <s v="No"/>
    <x v="0"/>
    <n v="1"/>
    <x v="1"/>
    <x v="0"/>
    <x v="2"/>
    <s v="12-Aug-1992"/>
    <x v="792"/>
    <x v="2"/>
    <s v="tier - 2"/>
    <x v="12"/>
    <n v="30"/>
  </r>
  <r>
    <s v="Id794"/>
    <s v=" Mr"/>
    <x v="362"/>
    <x v="459"/>
    <s v="No"/>
    <s v="No"/>
    <x v="0"/>
    <n v="0"/>
    <x v="1"/>
    <x v="2"/>
    <x v="0"/>
    <s v="2-Aug-1962"/>
    <x v="793"/>
    <x v="2"/>
    <s v="tier - 3"/>
    <x v="1"/>
    <n v="60"/>
  </r>
  <r>
    <s v="Id795"/>
    <s v=" Ms"/>
    <x v="9"/>
    <x v="460"/>
    <s v="No"/>
    <s v="No"/>
    <x v="0"/>
    <n v="0"/>
    <x v="1"/>
    <x v="0"/>
    <x v="0"/>
    <s v="30-Oct-1971"/>
    <x v="794"/>
    <x v="2"/>
    <s v="tier - 2"/>
    <x v="3"/>
    <n v="51"/>
  </r>
  <r>
    <s v="Id796"/>
    <s v=" Mrs"/>
    <x v="10"/>
    <x v="461"/>
    <s v="No"/>
    <s v="No"/>
    <x v="0"/>
    <n v="0"/>
    <x v="1"/>
    <x v="0"/>
    <x v="0"/>
    <s v="17-Jul-1978"/>
    <x v="795"/>
    <x v="2"/>
    <s v="tier - 2"/>
    <x v="12"/>
    <n v="44"/>
  </r>
  <r>
    <s v="Id797"/>
    <s v=" Ms"/>
    <x v="631"/>
    <x v="390"/>
    <s v="Yes"/>
    <s v="No"/>
    <x v="0"/>
    <n v="2"/>
    <x v="1"/>
    <x v="0"/>
    <x v="0"/>
    <s v="6-Nov-1961"/>
    <x v="796"/>
    <x v="2"/>
    <s v="tier - 2"/>
    <x v="3"/>
    <n v="61"/>
  </r>
  <r>
    <s v="Id798"/>
    <s v=" Mrs"/>
    <x v="632"/>
    <x v="65"/>
    <s v="Yes"/>
    <s v="No"/>
    <x v="0"/>
    <n v="0"/>
    <x v="1"/>
    <x v="0"/>
    <x v="1"/>
    <s v="26-Oct-1985"/>
    <x v="797"/>
    <x v="2"/>
    <s v="tier - 1"/>
    <x v="12"/>
    <n v="37"/>
  </r>
  <r>
    <s v="Id799"/>
    <s v=" Ms"/>
    <x v="275"/>
    <x v="462"/>
    <s v="Yes"/>
    <s v="No"/>
    <x v="0"/>
    <n v="0"/>
    <x v="1"/>
    <x v="1"/>
    <x v="0"/>
    <s v="6-Aug-1967"/>
    <x v="798"/>
    <x v="2"/>
    <s v="tier - 3"/>
    <x v="2"/>
    <n v="55"/>
  </r>
  <r>
    <s v="Id800"/>
    <s v=" Ms"/>
    <x v="633"/>
    <x v="85"/>
    <s v="Yes"/>
    <s v="No"/>
    <x v="1"/>
    <n v="1"/>
    <x v="1"/>
    <x v="0"/>
    <x v="1"/>
    <s v="23-Sep-1969"/>
    <x v="799"/>
    <x v="2"/>
    <s v="tier - 1"/>
    <x v="1"/>
    <n v="53"/>
  </r>
  <r>
    <s v="Id801"/>
    <s v=" Ms"/>
    <x v="634"/>
    <x v="463"/>
    <s v="Yes"/>
    <s v="No"/>
    <x v="0"/>
    <n v="2"/>
    <x v="1"/>
    <x v="1"/>
    <x v="0"/>
    <s v="9-Nov-1961"/>
    <x v="800"/>
    <x v="2"/>
    <s v="tier - 1"/>
    <x v="3"/>
    <n v="61"/>
  </r>
  <r>
    <s v="Id802"/>
    <s v=" Mrs"/>
    <x v="635"/>
    <x v="464"/>
    <s v="No"/>
    <s v="No"/>
    <x v="0"/>
    <n v="0"/>
    <x v="1"/>
    <x v="0"/>
    <x v="0"/>
    <s v="4-Nov-1965"/>
    <x v="801"/>
    <x v="2"/>
    <s v="tier - 2"/>
    <x v="15"/>
    <n v="57"/>
  </r>
  <r>
    <s v="Id803"/>
    <s v=" Ms"/>
    <x v="443"/>
    <x v="159"/>
    <s v="Yes"/>
    <s v="No"/>
    <x v="0"/>
    <n v="1"/>
    <x v="1"/>
    <x v="0"/>
    <x v="2"/>
    <s v="23-Sep-1964"/>
    <x v="802"/>
    <x v="2"/>
    <s v="tier - 1"/>
    <x v="2"/>
    <n v="58"/>
  </r>
  <r>
    <s v="Id804"/>
    <s v=" Ms"/>
    <x v="636"/>
    <x v="308"/>
    <s v="No"/>
    <s v="No"/>
    <x v="0"/>
    <n v="0"/>
    <x v="1"/>
    <x v="2"/>
    <x v="0"/>
    <s v="20-Jul-1962"/>
    <x v="803"/>
    <x v="2"/>
    <s v="tier - 1"/>
    <x v="1"/>
    <n v="60"/>
  </r>
  <r>
    <s v="Id805"/>
    <s v=" Mr"/>
    <x v="637"/>
    <x v="319"/>
    <s v="No"/>
    <s v="No"/>
    <x v="0"/>
    <n v="2"/>
    <x v="1"/>
    <x v="0"/>
    <x v="2"/>
    <s v="27-Sep-1972"/>
    <x v="804"/>
    <x v="2"/>
    <s v="tier - 2"/>
    <x v="1"/>
    <n v="50"/>
  </r>
  <r>
    <s v="Id806"/>
    <s v=" Mr"/>
    <x v="638"/>
    <x v="272"/>
    <s v="Yes"/>
    <s v="No"/>
    <x v="1"/>
    <n v="1"/>
    <x v="1"/>
    <x v="0"/>
    <x v="1"/>
    <s v="13-Dec-1969"/>
    <x v="805"/>
    <x v="2"/>
    <s v="tier - 3"/>
    <x v="1"/>
    <n v="53"/>
  </r>
  <r>
    <s v="Id807"/>
    <s v=" Mr"/>
    <x v="639"/>
    <x v="257"/>
    <s v="No"/>
    <s v="No"/>
    <x v="0"/>
    <n v="0"/>
    <x v="1"/>
    <x v="1"/>
    <x v="0"/>
    <s v="24-Jun-1962"/>
    <x v="806"/>
    <x v="2"/>
    <s v="tier - 1"/>
    <x v="1"/>
    <n v="60"/>
  </r>
  <r>
    <s v="Id808"/>
    <s v=" Mr"/>
    <x v="640"/>
    <x v="465"/>
    <s v="Yes"/>
    <s v="No"/>
    <x v="0"/>
    <n v="0"/>
    <x v="1"/>
    <x v="0"/>
    <x v="0"/>
    <s v="30-Oct-1981"/>
    <x v="807"/>
    <x v="2"/>
    <s v="tier - 1"/>
    <x v="1"/>
    <n v="41"/>
  </r>
  <r>
    <s v="Id809"/>
    <s v=" Mrs"/>
    <x v="641"/>
    <x v="224"/>
    <s v="No"/>
    <s v="No"/>
    <x v="1"/>
    <n v="1"/>
    <x v="1"/>
    <x v="0"/>
    <x v="2"/>
    <s v="27-Nov-1979"/>
    <x v="808"/>
    <x v="2"/>
    <s v="tier - 2"/>
    <x v="12"/>
    <n v="43"/>
  </r>
  <r>
    <s v="Id810"/>
    <s v=" Mr"/>
    <x v="642"/>
    <x v="356"/>
    <s v="No"/>
    <s v="No"/>
    <x v="0"/>
    <n v="0"/>
    <x v="1"/>
    <x v="0"/>
    <x v="0"/>
    <s v="28-Nov-1960"/>
    <x v="809"/>
    <x v="2"/>
    <s v="tier - 1"/>
    <x v="0"/>
    <n v="62"/>
  </r>
  <r>
    <s v="Id811"/>
    <s v=" Mr"/>
    <x v="440"/>
    <x v="466"/>
    <s v="No"/>
    <s v="No"/>
    <x v="0"/>
    <n v="0"/>
    <x v="1"/>
    <x v="0"/>
    <x v="0"/>
    <s v="23-Sep-1960"/>
    <x v="810"/>
    <x v="2"/>
    <s v="tier - 3"/>
    <x v="0"/>
    <n v="62"/>
  </r>
  <r>
    <s v="Id812"/>
    <s v=" Mr"/>
    <x v="396"/>
    <x v="467"/>
    <s v="No"/>
    <s v="No"/>
    <x v="0"/>
    <n v="0"/>
    <x v="1"/>
    <x v="0"/>
    <x v="0"/>
    <s v="22-Jun-1960"/>
    <x v="811"/>
    <x v="2"/>
    <s v="tier - 1"/>
    <x v="3"/>
    <n v="62"/>
  </r>
  <r>
    <s v="Id813"/>
    <s v=" Mr"/>
    <x v="643"/>
    <x v="211"/>
    <s v="No"/>
    <s v="No"/>
    <x v="0"/>
    <n v="0"/>
    <x v="1"/>
    <x v="2"/>
    <x v="0"/>
    <s v="4-Nov-1960"/>
    <x v="812"/>
    <x v="2"/>
    <s v="tier - 1"/>
    <x v="3"/>
    <n v="62"/>
  </r>
  <r>
    <s v="Id814"/>
    <s v=" Mr"/>
    <x v="644"/>
    <x v="296"/>
    <s v="Yes"/>
    <s v="No"/>
    <x v="0"/>
    <n v="2"/>
    <x v="1"/>
    <x v="0"/>
    <x v="0"/>
    <s v="20-Aug-1961"/>
    <x v="813"/>
    <x v="2"/>
    <s v="tier - 1"/>
    <x v="1"/>
    <n v="61"/>
  </r>
  <r>
    <s v="Id815"/>
    <s v=" Mr"/>
    <x v="534"/>
    <x v="140"/>
    <s v="Yes"/>
    <s v="No"/>
    <x v="0"/>
    <n v="2"/>
    <x v="1"/>
    <x v="0"/>
    <x v="2"/>
    <s v="22-Dec-1966"/>
    <x v="814"/>
    <x v="2"/>
    <s v="tier - 3"/>
    <x v="0"/>
    <n v="56"/>
  </r>
  <r>
    <s v="Id816"/>
    <s v=" Mr"/>
    <x v="47"/>
    <x v="468"/>
    <s v="Yes"/>
    <s v="No"/>
    <x v="1"/>
    <n v="1"/>
    <x v="1"/>
    <x v="0"/>
    <x v="0"/>
    <s v="14-Aug-1963"/>
    <x v="815"/>
    <x v="2"/>
    <s v="tier - 2"/>
    <x v="0"/>
    <n v="59"/>
  </r>
  <r>
    <s v="Id817"/>
    <s v=" Mr"/>
    <x v="425"/>
    <x v="469"/>
    <s v="Yes"/>
    <s v="No"/>
    <x v="1"/>
    <n v="1"/>
    <x v="1"/>
    <x v="1"/>
    <x v="0"/>
    <s v="1-Sep-1963"/>
    <x v="816"/>
    <x v="2"/>
    <s v="tier - 2"/>
    <x v="0"/>
    <n v="59"/>
  </r>
  <r>
    <s v="Id818"/>
    <s v=" Mr"/>
    <x v="247"/>
    <x v="97"/>
    <s v="Yes"/>
    <s v="No"/>
    <x v="1"/>
    <n v="1"/>
    <x v="1"/>
    <x v="1"/>
    <x v="0"/>
    <s v="16-Aug-1963"/>
    <x v="817"/>
    <x v="2"/>
    <s v="tier - 2"/>
    <x v="4"/>
    <n v="59"/>
  </r>
  <r>
    <s v="Id819"/>
    <s v=" Mr"/>
    <x v="173"/>
    <x v="470"/>
    <s v="No"/>
    <s v="yes"/>
    <x v="0"/>
    <n v="1"/>
    <x v="1"/>
    <x v="0"/>
    <x v="2"/>
    <s v="9-Jul-2004"/>
    <x v="818"/>
    <x v="2"/>
    <s v="tier - 1"/>
    <x v="9"/>
    <n v="18"/>
  </r>
  <r>
    <s v="Id820"/>
    <s v=" Ms"/>
    <x v="645"/>
    <x v="436"/>
    <s v="No"/>
    <s v="No"/>
    <x v="0"/>
    <n v="1"/>
    <x v="1"/>
    <x v="0"/>
    <x v="2"/>
    <s v="6-Aug-1984"/>
    <x v="819"/>
    <x v="2"/>
    <s v="tier - 3"/>
    <x v="1"/>
    <n v="38"/>
  </r>
  <r>
    <s v="Id821"/>
    <s v=" Mr"/>
    <x v="646"/>
    <x v="471"/>
    <s v="Yes"/>
    <s v="No"/>
    <x v="1"/>
    <n v="1"/>
    <x v="1"/>
    <x v="1"/>
    <x v="0"/>
    <s v="27-Sep-1963"/>
    <x v="820"/>
    <x v="2"/>
    <s v="tier - 3"/>
    <x v="14"/>
    <n v="59"/>
  </r>
  <r>
    <s v="Id822"/>
    <s v=" Mr"/>
    <x v="647"/>
    <x v="472"/>
    <s v="No"/>
    <s v="No"/>
    <x v="0"/>
    <n v="2"/>
    <x v="1"/>
    <x v="0"/>
    <x v="0"/>
    <s v="22-Sep-1973"/>
    <x v="821"/>
    <x v="2"/>
    <s v="tier - 1"/>
    <x v="1"/>
    <n v="49"/>
  </r>
  <r>
    <s v="Id823"/>
    <s v=" Mr"/>
    <x v="648"/>
    <x v="89"/>
    <s v="No"/>
    <s v="No"/>
    <x v="1"/>
    <n v="1"/>
    <x v="1"/>
    <x v="0"/>
    <x v="2"/>
    <s v="27-Sep-1993"/>
    <x v="822"/>
    <x v="2"/>
    <s v="tier - 2"/>
    <x v="1"/>
    <n v="29"/>
  </r>
  <r>
    <s v="Id824"/>
    <s v=" Mr"/>
    <x v="649"/>
    <x v="473"/>
    <s v="No"/>
    <s v="yes"/>
    <x v="0"/>
    <n v="1"/>
    <x v="0"/>
    <x v="3"/>
    <x v="2"/>
    <s v="9-Nov-2004"/>
    <x v="823"/>
    <x v="2"/>
    <s v="tier - 3"/>
    <x v="4"/>
    <n v="18"/>
  </r>
  <r>
    <s v="Id825"/>
    <s v=" Mr"/>
    <x v="650"/>
    <x v="474"/>
    <s v="Yes"/>
    <s v="No"/>
    <x v="0"/>
    <n v="0"/>
    <x v="1"/>
    <x v="0"/>
    <x v="0"/>
    <s v="25-Sep-1967"/>
    <x v="824"/>
    <x v="2"/>
    <s v="tier - 3"/>
    <x v="14"/>
    <n v="55"/>
  </r>
  <r>
    <s v="Id826"/>
    <s v=" Ms"/>
    <x v="651"/>
    <x v="423"/>
    <s v="Yes"/>
    <s v="No"/>
    <x v="1"/>
    <n v="1"/>
    <x v="1"/>
    <x v="1"/>
    <x v="0"/>
    <s v="20-Jul-1963"/>
    <x v="825"/>
    <x v="2"/>
    <s v="tier - 3"/>
    <x v="2"/>
    <n v="59"/>
  </r>
  <r>
    <s v="Id827"/>
    <s v=" Ms"/>
    <x v="56"/>
    <x v="305"/>
    <s v="No"/>
    <s v="No"/>
    <x v="0"/>
    <n v="0"/>
    <x v="1"/>
    <x v="0"/>
    <x v="0"/>
    <s v="24-Jul-1978"/>
    <x v="826"/>
    <x v="2"/>
    <s v="tier - 1"/>
    <x v="2"/>
    <n v="44"/>
  </r>
  <r>
    <s v="Id828"/>
    <s v=" Mrs"/>
    <x v="568"/>
    <x v="219"/>
    <s v="Yes"/>
    <s v="No"/>
    <x v="1"/>
    <n v="1"/>
    <x v="1"/>
    <x v="0"/>
    <x v="2"/>
    <s v="29-Oct-1983"/>
    <x v="827"/>
    <x v="2"/>
    <s v="tier - 1"/>
    <x v="12"/>
    <n v="39"/>
  </r>
  <r>
    <s v="Id829"/>
    <s v=" Mrs"/>
    <x v="652"/>
    <x v="475"/>
    <s v="Yes"/>
    <s v="No"/>
    <x v="1"/>
    <n v="1"/>
    <x v="1"/>
    <x v="1"/>
    <x v="0"/>
    <s v="5-Dec-1963"/>
    <x v="828"/>
    <x v="2"/>
    <s v="tier - 3"/>
    <x v="15"/>
    <n v="59"/>
  </r>
  <r>
    <s v="Id830"/>
    <s v=" Mrs"/>
    <x v="653"/>
    <x v="351"/>
    <s v="No"/>
    <s v="No"/>
    <x v="0"/>
    <n v="2"/>
    <x v="1"/>
    <x v="0"/>
    <x v="2"/>
    <s v="7-Oct-1972"/>
    <x v="829"/>
    <x v="2"/>
    <s v="tier - 3"/>
    <x v="12"/>
    <n v="50"/>
  </r>
  <r>
    <s v="Id831"/>
    <s v=" Mr"/>
    <x v="654"/>
    <x v="354"/>
    <s v="Yes"/>
    <s v="No"/>
    <x v="0"/>
    <n v="1"/>
    <x v="1"/>
    <x v="0"/>
    <x v="0"/>
    <s v="25-Sep-1975"/>
    <x v="830"/>
    <x v="2"/>
    <s v="tier - 3"/>
    <x v="14"/>
    <n v="47"/>
  </r>
  <r>
    <s v="Id832"/>
    <s v=" Mr"/>
    <x v="18"/>
    <x v="476"/>
    <s v="No"/>
    <s v="No"/>
    <x v="0"/>
    <n v="0"/>
    <x v="1"/>
    <x v="0"/>
    <x v="0"/>
    <s v="1-Oct-1962"/>
    <x v="831"/>
    <x v="2"/>
    <s v="tier - 1"/>
    <x v="6"/>
    <n v="60"/>
  </r>
  <r>
    <s v="Id833"/>
    <s v=" Mr"/>
    <x v="366"/>
    <x v="477"/>
    <s v="No"/>
    <s v="No"/>
    <x v="0"/>
    <n v="0"/>
    <x v="1"/>
    <x v="1"/>
    <x v="0"/>
    <s v="2-Sep-1962"/>
    <x v="832"/>
    <x v="2"/>
    <s v="tier - 3"/>
    <x v="4"/>
    <n v="60"/>
  </r>
  <r>
    <s v="Id834"/>
    <s v=" Mrs"/>
    <x v="655"/>
    <x v="478"/>
    <s v="Yes"/>
    <s v="No"/>
    <x v="0"/>
    <n v="1"/>
    <x v="1"/>
    <x v="0"/>
    <x v="1"/>
    <s v="17-Jul-1988"/>
    <x v="833"/>
    <x v="2"/>
    <s v="tier - 1"/>
    <x v="12"/>
    <n v="34"/>
  </r>
  <r>
    <s v="Id835"/>
    <s v=" Ms"/>
    <x v="656"/>
    <x v="463"/>
    <s v="Yes"/>
    <s v="No"/>
    <x v="0"/>
    <n v="2"/>
    <x v="1"/>
    <x v="0"/>
    <x v="0"/>
    <s v="8-Jul-1970"/>
    <x v="834"/>
    <x v="2"/>
    <s v="tier - 1"/>
    <x v="3"/>
    <n v="52"/>
  </r>
  <r>
    <s v="Id836"/>
    <s v=" Ms"/>
    <x v="657"/>
    <x v="184"/>
    <s v="Yes"/>
    <s v="No"/>
    <x v="0"/>
    <n v="1"/>
    <x v="1"/>
    <x v="0"/>
    <x v="1"/>
    <s v="28-Nov-1964"/>
    <x v="835"/>
    <x v="2"/>
    <s v="tier - 3"/>
    <x v="3"/>
    <n v="58"/>
  </r>
  <r>
    <s v="Id837"/>
    <s v=" Ms"/>
    <x v="658"/>
    <x v="216"/>
    <s v="No"/>
    <s v="No"/>
    <x v="0"/>
    <n v="1"/>
    <x v="1"/>
    <x v="0"/>
    <x v="1"/>
    <s v="7-Jul-1992"/>
    <x v="836"/>
    <x v="2"/>
    <s v="tier - 2"/>
    <x v="3"/>
    <n v="30"/>
  </r>
  <r>
    <s v="Id838"/>
    <s v=" Mr"/>
    <x v="106"/>
    <x v="466"/>
    <s v="No"/>
    <s v="No"/>
    <x v="0"/>
    <n v="0"/>
    <x v="1"/>
    <x v="0"/>
    <x v="0"/>
    <s v="24-Sep-1974"/>
    <x v="837"/>
    <x v="2"/>
    <s v="tier - 3"/>
    <x v="14"/>
    <n v="48"/>
  </r>
  <r>
    <s v="Id839"/>
    <s v=" Ms"/>
    <x v="9"/>
    <x v="479"/>
    <s v="No"/>
    <s v="No"/>
    <x v="0"/>
    <n v="0"/>
    <x v="1"/>
    <x v="0"/>
    <x v="0"/>
    <s v="27-Aug-1962"/>
    <x v="838"/>
    <x v="2"/>
    <s v="tier - 2"/>
    <x v="0"/>
    <n v="60"/>
  </r>
  <r>
    <s v="Id840"/>
    <s v=" Ms"/>
    <x v="659"/>
    <x v="480"/>
    <s v="No"/>
    <s v="No"/>
    <x v="0"/>
    <n v="0"/>
    <x v="1"/>
    <x v="0"/>
    <x v="0"/>
    <s v="14-Sep-1965"/>
    <x v="839"/>
    <x v="2"/>
    <s v="tier - 2"/>
    <x v="3"/>
    <n v="57"/>
  </r>
  <r>
    <s v="Id841"/>
    <s v=" Ms"/>
    <x v="660"/>
    <x v="481"/>
    <s v="No"/>
    <s v="No"/>
    <x v="0"/>
    <n v="0"/>
    <x v="1"/>
    <x v="0"/>
    <x v="0"/>
    <s v="11-Jul-1962"/>
    <x v="840"/>
    <x v="2"/>
    <s v="tier - 2"/>
    <x v="3"/>
    <n v="60"/>
  </r>
  <r>
    <s v="Id842"/>
    <s v=" Ms"/>
    <x v="428"/>
    <x v="256"/>
    <s v="Yes"/>
    <s v="No"/>
    <x v="0"/>
    <n v="2"/>
    <x v="1"/>
    <x v="0"/>
    <x v="1"/>
    <s v="17-Dec-1966"/>
    <x v="841"/>
    <x v="2"/>
    <s v="tier - 1"/>
    <x v="1"/>
    <n v="56"/>
  </r>
  <r>
    <s v="Id843"/>
    <s v=" Ms"/>
    <x v="661"/>
    <x v="482"/>
    <s v="No"/>
    <s v="No"/>
    <x v="0"/>
    <n v="2"/>
    <x v="1"/>
    <x v="0"/>
    <x v="2"/>
    <s v="5-Sep-1972"/>
    <x v="842"/>
    <x v="2"/>
    <s v="tier - 1"/>
    <x v="3"/>
    <n v="50"/>
  </r>
  <r>
    <s v="Id844"/>
    <s v=" Ms"/>
    <x v="662"/>
    <x v="207"/>
    <s v="No"/>
    <s v="No"/>
    <x v="0"/>
    <n v="0"/>
    <x v="1"/>
    <x v="0"/>
    <x v="0"/>
    <s v="22-Jul-1962"/>
    <x v="843"/>
    <x v="2"/>
    <s v="tier - 1"/>
    <x v="3"/>
    <n v="60"/>
  </r>
  <r>
    <s v="Id845"/>
    <s v=" Mrs"/>
    <x v="663"/>
    <x v="290"/>
    <s v="No"/>
    <s v="No"/>
    <x v="0"/>
    <n v="0"/>
    <x v="1"/>
    <x v="2"/>
    <x v="0"/>
    <s v="22-Nov-1962"/>
    <x v="844"/>
    <x v="2"/>
    <s v="tier - 3"/>
    <x v="0"/>
    <n v="60"/>
  </r>
  <r>
    <s v="Id846"/>
    <s v=" Ms"/>
    <x v="664"/>
    <x v="185"/>
    <s v="No"/>
    <s v="No"/>
    <x v="0"/>
    <n v="0"/>
    <x v="1"/>
    <x v="1"/>
    <x v="0"/>
    <s v="4-Oct-1965"/>
    <x v="845"/>
    <x v="2"/>
    <s v="tier - 1"/>
    <x v="0"/>
    <n v="57"/>
  </r>
  <r>
    <s v="Id847"/>
    <s v=" Ms"/>
    <x v="665"/>
    <x v="483"/>
    <s v="Yes"/>
    <s v="No"/>
    <x v="0"/>
    <n v="2"/>
    <x v="1"/>
    <x v="0"/>
    <x v="0"/>
    <s v="28-Dec-1970"/>
    <x v="846"/>
    <x v="2"/>
    <s v="tier - 1"/>
    <x v="1"/>
    <n v="52"/>
  </r>
  <r>
    <s v="Id848"/>
    <s v=" Ms"/>
    <x v="32"/>
    <x v="484"/>
    <s v="Yes"/>
    <s v="No"/>
    <x v="1"/>
    <n v="1"/>
    <x v="1"/>
    <x v="0"/>
    <x v="0"/>
    <s v="19-Aug-1963"/>
    <x v="847"/>
    <x v="2"/>
    <s v="tier - 1"/>
    <x v="1"/>
    <n v="59"/>
  </r>
  <r>
    <s v="Id849"/>
    <s v=" Mr"/>
    <x v="666"/>
    <x v="388"/>
    <s v="No"/>
    <s v="No"/>
    <x v="0"/>
    <n v="1"/>
    <x v="1"/>
    <x v="1"/>
    <x v="2"/>
    <s v="18-Nov-1998"/>
    <x v="848"/>
    <x v="2"/>
    <s v="tier - 3"/>
    <x v="1"/>
    <n v="24"/>
  </r>
  <r>
    <s v="Id850"/>
    <s v=" Mr"/>
    <x v="667"/>
    <x v="184"/>
    <s v="Yes"/>
    <s v="No"/>
    <x v="0"/>
    <n v="1"/>
    <x v="1"/>
    <x v="0"/>
    <x v="1"/>
    <s v="11-Aug-1988"/>
    <x v="849"/>
    <x v="2"/>
    <s v="tier - 1"/>
    <x v="8"/>
    <n v="34"/>
  </r>
  <r>
    <s v="Id851"/>
    <s v=" Ms"/>
    <x v="668"/>
    <x v="485"/>
    <s v="Yes"/>
    <s v="No"/>
    <x v="0"/>
    <n v="2"/>
    <x v="1"/>
    <x v="0"/>
    <x v="0"/>
    <s v="18-Jun-1970"/>
    <x v="850"/>
    <x v="2"/>
    <s v="tier - 2"/>
    <x v="0"/>
    <n v="52"/>
  </r>
  <r>
    <s v="Id852"/>
    <s v=" Mrs"/>
    <x v="669"/>
    <x v="93"/>
    <s v="Yes"/>
    <s v="No"/>
    <x v="1"/>
    <n v="1"/>
    <x v="1"/>
    <x v="0"/>
    <x v="2"/>
    <s v="26-Nov-1969"/>
    <x v="851"/>
    <x v="2"/>
    <s v="tier - 1"/>
    <x v="15"/>
    <n v="53"/>
  </r>
  <r>
    <s v="Id853"/>
    <s v=" Mr"/>
    <x v="670"/>
    <x v="486"/>
    <s v="Yes"/>
    <s v="No"/>
    <x v="0"/>
    <n v="2"/>
    <x v="1"/>
    <x v="0"/>
    <x v="0"/>
    <s v="28-Nov-1961"/>
    <x v="852"/>
    <x v="2"/>
    <s v="tier - 1"/>
    <x v="3"/>
    <n v="61"/>
  </r>
  <r>
    <s v="Id854"/>
    <s v=" Mr"/>
    <x v="671"/>
    <x v="487"/>
    <s v="Yes"/>
    <s v="No"/>
    <x v="0"/>
    <n v="2"/>
    <x v="1"/>
    <x v="0"/>
    <x v="0"/>
    <s v="28-Nov-1961"/>
    <x v="853"/>
    <x v="2"/>
    <s v="tier - 3"/>
    <x v="0"/>
    <n v="61"/>
  </r>
  <r>
    <s v="Id855"/>
    <s v=" Mr"/>
    <x v="362"/>
    <x v="488"/>
    <s v="No"/>
    <s v="No"/>
    <x v="0"/>
    <n v="0"/>
    <x v="1"/>
    <x v="2"/>
    <x v="0"/>
    <s v="16-Oct-1962"/>
    <x v="854"/>
    <x v="2"/>
    <s v="tier - 3"/>
    <x v="1"/>
    <n v="60"/>
  </r>
  <r>
    <s v="Id856"/>
    <s v=" Mr"/>
    <x v="672"/>
    <x v="473"/>
    <s v="Yes"/>
    <s v="No"/>
    <x v="0"/>
    <n v="2"/>
    <x v="1"/>
    <x v="0"/>
    <x v="2"/>
    <s v="12-Jul-1966"/>
    <x v="855"/>
    <x v="2"/>
    <s v="tier - 2"/>
    <x v="1"/>
    <n v="56"/>
  </r>
  <r>
    <s v="Id857"/>
    <s v=" Ms"/>
    <x v="673"/>
    <x v="266"/>
    <s v="No"/>
    <s v="No"/>
    <x v="0"/>
    <n v="0"/>
    <x v="1"/>
    <x v="0"/>
    <x v="0"/>
    <s v="3-Dec-1968"/>
    <x v="856"/>
    <x v="2"/>
    <s v="tier - 3"/>
    <x v="1"/>
    <n v="54"/>
  </r>
  <r>
    <s v="Id858"/>
    <s v=" Ms"/>
    <x v="674"/>
    <x v="489"/>
    <s v="Yes"/>
    <s v="No"/>
    <x v="0"/>
    <n v="0"/>
    <x v="1"/>
    <x v="0"/>
    <x v="0"/>
    <s v="1-Sep-1967"/>
    <x v="857"/>
    <x v="2"/>
    <s v="tier - 3"/>
    <x v="0"/>
    <n v="55"/>
  </r>
  <r>
    <s v="Id859"/>
    <s v=" Ms"/>
    <x v="403"/>
    <x v="488"/>
    <s v="No"/>
    <s v="No"/>
    <x v="0"/>
    <n v="0"/>
    <x v="1"/>
    <x v="2"/>
    <x v="0"/>
    <s v="12-Nov-1968"/>
    <x v="858"/>
    <x v="2"/>
    <s v="tier - 3"/>
    <x v="1"/>
    <n v="54"/>
  </r>
  <r>
    <s v="Id860"/>
    <s v=" Ms"/>
    <x v="675"/>
    <x v="490"/>
    <s v="No"/>
    <s v="No"/>
    <x v="0"/>
    <n v="0"/>
    <x v="1"/>
    <x v="2"/>
    <x v="0"/>
    <s v="26-Nov-1968"/>
    <x v="859"/>
    <x v="2"/>
    <s v="tier - 1"/>
    <x v="1"/>
    <n v="54"/>
  </r>
  <r>
    <s v="Id861"/>
    <s v=" Mr"/>
    <x v="676"/>
    <x v="98"/>
    <s v="Yes"/>
    <s v="No"/>
    <x v="0"/>
    <n v="1"/>
    <x v="1"/>
    <x v="0"/>
    <x v="2"/>
    <s v="9-Aug-1995"/>
    <x v="860"/>
    <x v="2"/>
    <s v="tier - 3"/>
    <x v="1"/>
    <n v="27"/>
  </r>
  <r>
    <s v="Id862"/>
    <s v=" Ms"/>
    <x v="520"/>
    <x v="259"/>
    <s v="Yes"/>
    <s v="No"/>
    <x v="0"/>
    <n v="1"/>
    <x v="1"/>
    <x v="0"/>
    <x v="1"/>
    <s v="4-Aug-1964"/>
    <x v="861"/>
    <x v="2"/>
    <s v="tier - 3"/>
    <x v="2"/>
    <n v="58"/>
  </r>
  <r>
    <s v="Id863"/>
    <s v=" Mr"/>
    <x v="677"/>
    <x v="473"/>
    <s v="No"/>
    <s v="No"/>
    <x v="1"/>
    <n v="1"/>
    <x v="1"/>
    <x v="0"/>
    <x v="2"/>
    <s v="14-Jul-1979"/>
    <x v="862"/>
    <x v="2"/>
    <s v="tier - 1"/>
    <x v="13"/>
    <n v="43"/>
  </r>
  <r>
    <s v="Id864"/>
    <s v=" Mr"/>
    <x v="606"/>
    <x v="189"/>
    <s v="No"/>
    <s v="No"/>
    <x v="0"/>
    <n v="2"/>
    <x v="1"/>
    <x v="0"/>
    <x v="2"/>
    <s v="21-Aug-1972"/>
    <x v="863"/>
    <x v="2"/>
    <s v="tier - 2"/>
    <x v="14"/>
    <n v="50"/>
  </r>
  <r>
    <s v="Id865"/>
    <s v=" Mr"/>
    <x v="678"/>
    <x v="368"/>
    <s v="No"/>
    <s v="No"/>
    <x v="0"/>
    <n v="0"/>
    <x v="1"/>
    <x v="0"/>
    <x v="2"/>
    <s v="29-Dec-1989"/>
    <x v="864"/>
    <x v="2"/>
    <s v="tier - 3"/>
    <x v="4"/>
    <n v="33"/>
  </r>
  <r>
    <s v="Id866"/>
    <s v=" Mrs"/>
    <x v="679"/>
    <x v="398"/>
    <s v="No"/>
    <s v="No"/>
    <x v="0"/>
    <n v="0"/>
    <x v="1"/>
    <x v="1"/>
    <x v="0"/>
    <s v="26-Sep-1962"/>
    <x v="865"/>
    <x v="2"/>
    <s v="tier - 2"/>
    <x v="2"/>
    <n v="60"/>
  </r>
  <r>
    <s v="Id867"/>
    <s v=" Mr"/>
    <x v="315"/>
    <x v="120"/>
    <s v="Yes"/>
    <s v="No"/>
    <x v="0"/>
    <n v="2"/>
    <x v="1"/>
    <x v="0"/>
    <x v="2"/>
    <s v="29-Dec-1966"/>
    <x v="866"/>
    <x v="2"/>
    <s v="tier - 3"/>
    <x v="3"/>
    <n v="56"/>
  </r>
  <r>
    <s v="Id868"/>
    <s v=" Mr"/>
    <x v="680"/>
    <x v="491"/>
    <s v="Yes"/>
    <s v="No"/>
    <x v="1"/>
    <n v="1"/>
    <x v="1"/>
    <x v="0"/>
    <x v="0"/>
    <s v="22-Sep-1963"/>
    <x v="867"/>
    <x v="2"/>
    <s v="tier - 3"/>
    <x v="3"/>
    <n v="59"/>
  </r>
  <r>
    <s v="Id869"/>
    <s v=" Mr"/>
    <x v="419"/>
    <x v="492"/>
    <s v="Yes"/>
    <s v="No"/>
    <x v="1"/>
    <n v="1"/>
    <x v="1"/>
    <x v="1"/>
    <x v="0"/>
    <s v="2-Aug-1963"/>
    <x v="868"/>
    <x v="2"/>
    <s v="tier - 2"/>
    <x v="3"/>
    <n v="59"/>
  </r>
  <r>
    <s v="Id870"/>
    <s v=" Mr"/>
    <x v="278"/>
    <x v="493"/>
    <s v="Yes"/>
    <s v="No"/>
    <x v="1"/>
    <n v="1"/>
    <x v="1"/>
    <x v="2"/>
    <x v="0"/>
    <s v="29-Aug-1963"/>
    <x v="869"/>
    <x v="2"/>
    <s v="tier - 3"/>
    <x v="6"/>
    <n v="59"/>
  </r>
  <r>
    <s v="Id871"/>
    <s v=" Mrs"/>
    <x v="681"/>
    <x v="494"/>
    <s v="Yes"/>
    <s v="No"/>
    <x v="1"/>
    <n v="1"/>
    <x v="1"/>
    <x v="1"/>
    <x v="0"/>
    <s v="28-Oct-1963"/>
    <x v="870"/>
    <x v="2"/>
    <s v="tier - 1"/>
    <x v="15"/>
    <n v="59"/>
  </r>
  <r>
    <s v="Id872"/>
    <s v=" Ms"/>
    <x v="682"/>
    <x v="239"/>
    <s v="No"/>
    <s v="No"/>
    <x v="0"/>
    <n v="0"/>
    <x v="1"/>
    <x v="0"/>
    <x v="2"/>
    <s v="29-Oct-1990"/>
    <x v="871"/>
    <x v="2"/>
    <s v="tier - 1"/>
    <x v="3"/>
    <n v="32"/>
  </r>
  <r>
    <s v="Id873"/>
    <s v=" Mrs"/>
    <x v="683"/>
    <x v="495"/>
    <s v="Yes"/>
    <s v="No"/>
    <x v="0"/>
    <n v="2"/>
    <x v="1"/>
    <x v="1"/>
    <x v="2"/>
    <s v="16-Nov-1966"/>
    <x v="872"/>
    <x v="2"/>
    <s v="tier - 1"/>
    <x v="15"/>
    <n v="56"/>
  </r>
  <r>
    <s v="Id874"/>
    <s v=" Ms"/>
    <x v="203"/>
    <x v="295"/>
    <s v="Yes"/>
    <s v="No"/>
    <x v="0"/>
    <n v="0"/>
    <x v="1"/>
    <x v="0"/>
    <x v="0"/>
    <s v="28-Aug-1967"/>
    <x v="873"/>
    <x v="2"/>
    <s v="tier - 2"/>
    <x v="1"/>
    <n v="55"/>
  </r>
  <r>
    <s v="Id875"/>
    <s v=" Ms"/>
    <x v="101"/>
    <x v="68"/>
    <s v="Yes"/>
    <s v="No"/>
    <x v="0"/>
    <n v="0"/>
    <x v="1"/>
    <x v="0"/>
    <x v="0"/>
    <s v="30-Dec-1967"/>
    <x v="874"/>
    <x v="2"/>
    <s v="tier - 1"/>
    <x v="1"/>
    <n v="55"/>
  </r>
  <r>
    <s v="Id876"/>
    <s v=" Ms"/>
    <x v="684"/>
    <x v="335"/>
    <s v="Yes"/>
    <s v="No"/>
    <x v="0"/>
    <n v="2"/>
    <x v="1"/>
    <x v="0"/>
    <x v="2"/>
    <s v="6-Dec-1966"/>
    <x v="875"/>
    <x v="2"/>
    <s v="tier - 3"/>
    <x v="0"/>
    <n v="56"/>
  </r>
  <r>
    <s v="Id877"/>
    <s v=" Mrs"/>
    <x v="685"/>
    <x v="496"/>
    <s v="Yes"/>
    <s v="No"/>
    <x v="0"/>
    <n v="1"/>
    <x v="1"/>
    <x v="0"/>
    <x v="0"/>
    <s v="13-Aug-1986"/>
    <x v="876"/>
    <x v="2"/>
    <s v="tier - 2"/>
    <x v="12"/>
    <n v="36"/>
  </r>
  <r>
    <s v="Id878"/>
    <s v=" Mrs"/>
    <x v="11"/>
    <x v="497"/>
    <s v="No"/>
    <s v="No"/>
    <x v="0"/>
    <n v="0"/>
    <x v="1"/>
    <x v="0"/>
    <x v="2"/>
    <s v="23-Nov-1989"/>
    <x v="877"/>
    <x v="2"/>
    <s v="tier - 3"/>
    <x v="12"/>
    <n v="33"/>
  </r>
  <r>
    <s v="Id879"/>
    <s v=" Ms"/>
    <x v="243"/>
    <x v="498"/>
    <s v="No"/>
    <s v="No"/>
    <x v="0"/>
    <n v="0"/>
    <x v="1"/>
    <x v="0"/>
    <x v="0"/>
    <s v="23-Jun-1974"/>
    <x v="878"/>
    <x v="2"/>
    <s v="tier - 1"/>
    <x v="1"/>
    <n v="48"/>
  </r>
  <r>
    <s v="Id880"/>
    <s v=" Ms"/>
    <x v="40"/>
    <x v="55"/>
    <s v="Yes"/>
    <s v="No"/>
    <x v="1"/>
    <n v="1"/>
    <x v="1"/>
    <x v="0"/>
    <x v="0"/>
    <s v="17-Jul-1963"/>
    <x v="879"/>
    <x v="2"/>
    <s v="tier - 1"/>
    <x v="0"/>
    <n v="59"/>
  </r>
  <r>
    <s v="Id881"/>
    <s v=" Ms"/>
    <x v="686"/>
    <x v="122"/>
    <s v="Yes"/>
    <s v="No"/>
    <x v="0"/>
    <n v="2"/>
    <x v="1"/>
    <x v="0"/>
    <x v="2"/>
    <s v="29-Jul-1966"/>
    <x v="880"/>
    <x v="2"/>
    <s v="tier - 3"/>
    <x v="1"/>
    <n v="56"/>
  </r>
  <r>
    <s v="Id882"/>
    <s v=" Ms"/>
    <x v="56"/>
    <x v="203"/>
    <s v="Yes"/>
    <s v="No"/>
    <x v="0"/>
    <n v="1"/>
    <x v="1"/>
    <x v="0"/>
    <x v="2"/>
    <s v="15-Oct-1964"/>
    <x v="881"/>
    <x v="2"/>
    <s v="tier - 3"/>
    <x v="1"/>
    <n v="58"/>
  </r>
  <r>
    <s v="Id883"/>
    <s v=" Ms"/>
    <x v="419"/>
    <x v="404"/>
    <s v="Yes"/>
    <s v="No"/>
    <x v="1"/>
    <n v="1"/>
    <x v="1"/>
    <x v="1"/>
    <x v="0"/>
    <s v="19-Jul-1963"/>
    <x v="882"/>
    <x v="2"/>
    <s v="tier - 1"/>
    <x v="3"/>
    <n v="59"/>
  </r>
  <r>
    <s v="Id884"/>
    <s v=" Ms"/>
    <x v="687"/>
    <x v="229"/>
    <s v="Yes"/>
    <s v="No"/>
    <x v="0"/>
    <n v="1"/>
    <x v="1"/>
    <x v="0"/>
    <x v="1"/>
    <s v="24-Jun-1964"/>
    <x v="883"/>
    <x v="2"/>
    <s v="tier - 3"/>
    <x v="1"/>
    <n v="58"/>
  </r>
  <r>
    <s v="Id885"/>
    <s v=" Ms"/>
    <x v="360"/>
    <x v="109"/>
    <s v="Yes"/>
    <s v="No"/>
    <x v="0"/>
    <n v="1"/>
    <x v="1"/>
    <x v="1"/>
    <x v="1"/>
    <s v="2-Jul-1964"/>
    <x v="884"/>
    <x v="2"/>
    <s v="tier - 1"/>
    <x v="1"/>
    <n v="58"/>
  </r>
  <r>
    <s v="Id886"/>
    <s v=" Ms"/>
    <x v="688"/>
    <x v="85"/>
    <s v="Yes"/>
    <s v="No"/>
    <x v="0"/>
    <n v="1"/>
    <x v="1"/>
    <x v="1"/>
    <x v="1"/>
    <s v="20-Jul-1964"/>
    <x v="885"/>
    <x v="2"/>
    <s v="tier - 2"/>
    <x v="1"/>
    <n v="58"/>
  </r>
  <r>
    <s v="Id887"/>
    <s v=" Ms"/>
    <x v="689"/>
    <x v="65"/>
    <s v="No"/>
    <s v="No"/>
    <x v="0"/>
    <n v="0"/>
    <x v="1"/>
    <x v="0"/>
    <x v="1"/>
    <s v="14-Aug-1977"/>
    <x v="886"/>
    <x v="2"/>
    <s v="tier - 1"/>
    <x v="1"/>
    <n v="45"/>
  </r>
  <r>
    <s v="Id888"/>
    <s v=" Mrs"/>
    <x v="690"/>
    <x v="149"/>
    <s v="No"/>
    <s v="No"/>
    <x v="0"/>
    <n v="0"/>
    <x v="1"/>
    <x v="0"/>
    <x v="1"/>
    <s v="29-Aug-1991"/>
    <x v="887"/>
    <x v="2"/>
    <s v="tier - 3"/>
    <x v="12"/>
    <n v="31"/>
  </r>
  <r>
    <s v="Id889"/>
    <s v=" Mr"/>
    <x v="691"/>
    <x v="178"/>
    <s v="No"/>
    <s v="No"/>
    <x v="0"/>
    <n v="1"/>
    <x v="1"/>
    <x v="0"/>
    <x v="1"/>
    <s v="5-Oct-1987"/>
    <x v="888"/>
    <x v="2"/>
    <s v="tier - 3"/>
    <x v="1"/>
    <n v="35"/>
  </r>
  <r>
    <s v="Id890"/>
    <s v=" Mr"/>
    <x v="692"/>
    <x v="499"/>
    <s v="No"/>
    <s v="No"/>
    <x v="0"/>
    <n v="0"/>
    <x v="1"/>
    <x v="1"/>
    <x v="0"/>
    <s v="15-Sep-1962"/>
    <x v="889"/>
    <x v="2"/>
    <s v="tier - 3"/>
    <x v="3"/>
    <n v="60"/>
  </r>
  <r>
    <s v="Id891"/>
    <s v=" Mr"/>
    <x v="664"/>
    <x v="469"/>
    <s v="No"/>
    <s v="No"/>
    <x v="0"/>
    <n v="0"/>
    <x v="1"/>
    <x v="1"/>
    <x v="0"/>
    <s v="4-Nov-1962"/>
    <x v="890"/>
    <x v="2"/>
    <s v="tier - 2"/>
    <x v="0"/>
    <n v="60"/>
  </r>
  <r>
    <s v="Id892"/>
    <s v=" Mr"/>
    <x v="693"/>
    <x v="265"/>
    <s v="No"/>
    <s v="No"/>
    <x v="0"/>
    <n v="0"/>
    <x v="1"/>
    <x v="0"/>
    <x v="0"/>
    <s v="16-Sep-1974"/>
    <x v="891"/>
    <x v="2"/>
    <s v="tier - 3"/>
    <x v="1"/>
    <n v="48"/>
  </r>
  <r>
    <s v="Id893"/>
    <s v=" Mrs"/>
    <x v="694"/>
    <x v="500"/>
    <s v="No"/>
    <s v="No"/>
    <x v="0"/>
    <n v="0"/>
    <x v="1"/>
    <x v="0"/>
    <x v="2"/>
    <s v="6-Nov-1991"/>
    <x v="892"/>
    <x v="2"/>
    <s v="tier - 3"/>
    <x v="12"/>
    <n v="31"/>
  </r>
  <r>
    <s v="Id894"/>
    <s v=" Mr"/>
    <x v="570"/>
    <x v="501"/>
    <s v="Yes"/>
    <s v="No"/>
    <x v="1"/>
    <n v="1"/>
    <x v="1"/>
    <x v="1"/>
    <x v="0"/>
    <s v="4-Jun-1963"/>
    <x v="893"/>
    <x v="2"/>
    <s v="tier - 1"/>
    <x v="1"/>
    <n v="60"/>
  </r>
  <r>
    <s v="Id895"/>
    <s v=" Mr"/>
    <x v="247"/>
    <x v="453"/>
    <s v="Yes"/>
    <s v="No"/>
    <x v="1"/>
    <n v="1"/>
    <x v="1"/>
    <x v="1"/>
    <x v="0"/>
    <s v="20-Jul-1963"/>
    <x v="894"/>
    <x v="2"/>
    <s v="tier - 1"/>
    <x v="1"/>
    <n v="59"/>
  </r>
  <r>
    <s v="Id896"/>
    <s v=" Ms"/>
    <x v="65"/>
    <x v="400"/>
    <s v="No"/>
    <s v="No"/>
    <x v="0"/>
    <n v="0"/>
    <x v="1"/>
    <x v="0"/>
    <x v="0"/>
    <s v="25-Oct-1968"/>
    <x v="895"/>
    <x v="2"/>
    <s v="tier - 3"/>
    <x v="3"/>
    <n v="54"/>
  </r>
  <r>
    <s v="Id897"/>
    <s v=" Ms"/>
    <x v="467"/>
    <x v="20"/>
    <s v="No"/>
    <s v="No"/>
    <x v="0"/>
    <n v="0"/>
    <x v="1"/>
    <x v="1"/>
    <x v="0"/>
    <s v="9-Dec-1968"/>
    <x v="896"/>
    <x v="2"/>
    <s v="tier - 1"/>
    <x v="2"/>
    <n v="54"/>
  </r>
  <r>
    <s v="Id898"/>
    <s v=" Ms"/>
    <x v="257"/>
    <x v="502"/>
    <s v="No"/>
    <s v="No"/>
    <x v="0"/>
    <n v="0"/>
    <x v="1"/>
    <x v="2"/>
    <x v="0"/>
    <s v="21-Jun-1968"/>
    <x v="897"/>
    <x v="2"/>
    <s v="tier - 3"/>
    <x v="3"/>
    <n v="54"/>
  </r>
  <r>
    <s v="Id899"/>
    <s v=" Mr"/>
    <x v="695"/>
    <x v="58"/>
    <s v="No"/>
    <s v="No"/>
    <x v="0"/>
    <n v="1"/>
    <x v="1"/>
    <x v="0"/>
    <x v="1"/>
    <s v="2-Sep-1984"/>
    <x v="898"/>
    <x v="2"/>
    <s v="tier - 2"/>
    <x v="13"/>
    <n v="38"/>
  </r>
  <r>
    <s v="Id900"/>
    <s v=" Mrs"/>
    <x v="696"/>
    <x v="12"/>
    <s v="Yes"/>
    <s v="No"/>
    <x v="0"/>
    <n v="1"/>
    <x v="1"/>
    <x v="0"/>
    <x v="0"/>
    <s v="7-Sep-1986"/>
    <x v="899"/>
    <x v="2"/>
    <s v="tier - 2"/>
    <x v="12"/>
    <n v="36"/>
  </r>
  <r>
    <s v="Id901"/>
    <s v=" Ms"/>
    <x v="401"/>
    <x v="103"/>
    <s v="Yes"/>
    <s v="No"/>
    <x v="0"/>
    <n v="2"/>
    <x v="1"/>
    <x v="1"/>
    <x v="2"/>
    <s v="24-Nov-1966"/>
    <x v="900"/>
    <x v="2"/>
    <s v="tier - 1"/>
    <x v="1"/>
    <n v="56"/>
  </r>
  <r>
    <s v="Id902"/>
    <s v=" Mr"/>
    <x v="697"/>
    <x v="81"/>
    <s v="No"/>
    <s v="No"/>
    <x v="1"/>
    <n v="1"/>
    <x v="1"/>
    <x v="0"/>
    <x v="2"/>
    <s v="16-Oct-1979"/>
    <x v="901"/>
    <x v="2"/>
    <s v="tier - 3"/>
    <x v="14"/>
    <n v="43"/>
  </r>
  <r>
    <s v="Id903"/>
    <s v=" Ms"/>
    <x v="698"/>
    <x v="130"/>
    <s v="No"/>
    <s v="No"/>
    <x v="0"/>
    <n v="0"/>
    <x v="1"/>
    <x v="2"/>
    <x v="0"/>
    <s v="29-Oct-1965"/>
    <x v="902"/>
    <x v="2"/>
    <s v="tier - 1"/>
    <x v="3"/>
    <n v="57"/>
  </r>
  <r>
    <s v="Id904"/>
    <s v=" Ms"/>
    <x v="699"/>
    <x v="503"/>
    <s v="No"/>
    <s v="No"/>
    <x v="0"/>
    <n v="0"/>
    <x v="1"/>
    <x v="2"/>
    <x v="0"/>
    <s v="9-Jun-1965"/>
    <x v="903"/>
    <x v="2"/>
    <s v="tier - 2"/>
    <x v="2"/>
    <n v="57"/>
  </r>
  <r>
    <s v="Id905"/>
    <s v=" Mr"/>
    <x v="566"/>
    <x v="200"/>
    <s v="No"/>
    <s v="No"/>
    <x v="0"/>
    <n v="0"/>
    <x v="1"/>
    <x v="0"/>
    <x v="1"/>
    <s v="17-Oct-1982"/>
    <x v="904"/>
    <x v="2"/>
    <s v="tier - 3"/>
    <x v="14"/>
    <n v="40"/>
  </r>
  <r>
    <s v="Id906"/>
    <s v=" Ms"/>
    <x v="700"/>
    <x v="70"/>
    <s v="No"/>
    <s v="No"/>
    <x v="1"/>
    <n v="1"/>
    <x v="1"/>
    <x v="0"/>
    <x v="2"/>
    <s v="12-Dec-1993"/>
    <x v="905"/>
    <x v="2"/>
    <s v="tier - 2"/>
    <x v="1"/>
    <n v="29"/>
  </r>
  <r>
    <s v="Id907"/>
    <s v=" Mrs"/>
    <x v="677"/>
    <x v="208"/>
    <s v="Yes"/>
    <s v="No"/>
    <x v="1"/>
    <n v="1"/>
    <x v="1"/>
    <x v="0"/>
    <x v="1"/>
    <s v="4-Jul-1983"/>
    <x v="906"/>
    <x v="2"/>
    <s v="tier - 2"/>
    <x v="12"/>
    <n v="39"/>
  </r>
  <r>
    <s v="Id908"/>
    <s v=" Mr"/>
    <x v="25"/>
    <x v="386"/>
    <s v="Yes"/>
    <s v="No"/>
    <x v="0"/>
    <n v="0"/>
    <x v="1"/>
    <x v="0"/>
    <x v="0"/>
    <s v="22-Dec-1967"/>
    <x v="907"/>
    <x v="2"/>
    <s v="tier - 3"/>
    <x v="0"/>
    <n v="55"/>
  </r>
  <r>
    <s v="Id909"/>
    <s v=" Mr"/>
    <x v="701"/>
    <x v="31"/>
    <s v="Yes"/>
    <s v="No"/>
    <x v="0"/>
    <n v="1"/>
    <x v="1"/>
    <x v="0"/>
    <x v="2"/>
    <s v="29-Sep-1964"/>
    <x v="908"/>
    <x v="2"/>
    <s v="tier - 2"/>
    <x v="0"/>
    <n v="58"/>
  </r>
  <r>
    <s v="Id910"/>
    <s v=" Mr"/>
    <x v="44"/>
    <x v="271"/>
    <s v="No"/>
    <s v="No"/>
    <x v="0"/>
    <n v="0"/>
    <x v="1"/>
    <x v="0"/>
    <x v="0"/>
    <s v="1-Nov-1965"/>
    <x v="909"/>
    <x v="2"/>
    <s v="tier - 2"/>
    <x v="1"/>
    <n v="57"/>
  </r>
  <r>
    <s v="Id911"/>
    <s v=" Mr"/>
    <x v="702"/>
    <x v="353"/>
    <s v="Yes"/>
    <s v="No"/>
    <x v="0"/>
    <n v="1"/>
    <x v="1"/>
    <x v="0"/>
    <x v="2"/>
    <s v="25-Dec-1964"/>
    <x v="910"/>
    <x v="2"/>
    <s v="tier - 2"/>
    <x v="4"/>
    <n v="58"/>
  </r>
  <r>
    <s v="Id912"/>
    <s v=" Mr"/>
    <x v="525"/>
    <x v="374"/>
    <s v="No"/>
    <s v="No"/>
    <x v="0"/>
    <n v="0"/>
    <x v="1"/>
    <x v="0"/>
    <x v="2"/>
    <s v="19-Oct-1991"/>
    <x v="911"/>
    <x v="2"/>
    <s v="tier - 1"/>
    <x v="8"/>
    <n v="31"/>
  </r>
  <r>
    <s v="Id913"/>
    <s v=" Mr"/>
    <x v="703"/>
    <x v="159"/>
    <s v="Yes"/>
    <s v="No"/>
    <x v="0"/>
    <n v="1"/>
    <x v="1"/>
    <x v="0"/>
    <x v="2"/>
    <s v="2-Aug-1964"/>
    <x v="912"/>
    <x v="2"/>
    <s v="tier - 3"/>
    <x v="9"/>
    <n v="58"/>
  </r>
  <r>
    <s v="Id914"/>
    <s v=" Mr"/>
    <x v="524"/>
    <x v="252"/>
    <s v="Yes"/>
    <s v="No"/>
    <x v="0"/>
    <n v="1"/>
    <x v="1"/>
    <x v="1"/>
    <x v="2"/>
    <s v="20-Dec-1964"/>
    <x v="913"/>
    <x v="2"/>
    <s v="tier - 1"/>
    <x v="9"/>
    <n v="58"/>
  </r>
  <r>
    <s v="Id915"/>
    <s v=" Mr"/>
    <x v="190"/>
    <x v="251"/>
    <s v="Yes"/>
    <s v="No"/>
    <x v="0"/>
    <n v="1"/>
    <x v="1"/>
    <x v="1"/>
    <x v="2"/>
    <s v="19-Nov-1964"/>
    <x v="914"/>
    <x v="2"/>
    <s v="tier - 1"/>
    <x v="14"/>
    <n v="58"/>
  </r>
  <r>
    <s v="Id916"/>
    <s v=" Mr"/>
    <x v="704"/>
    <x v="352"/>
    <s v="No"/>
    <s v="yes"/>
    <x v="0"/>
    <n v="1"/>
    <x v="1"/>
    <x v="2"/>
    <x v="2"/>
    <s v="2-Jun-2004"/>
    <x v="915"/>
    <x v="2"/>
    <s v="tier - 3"/>
    <x v="0"/>
    <n v="19"/>
  </r>
  <r>
    <s v="Id917"/>
    <s v=" Ms"/>
    <x v="705"/>
    <x v="306"/>
    <s v="Yes"/>
    <s v="No"/>
    <x v="0"/>
    <n v="0"/>
    <x v="1"/>
    <x v="0"/>
    <x v="0"/>
    <s v="29-Oct-1967"/>
    <x v="916"/>
    <x v="2"/>
    <s v="tier - 1"/>
    <x v="0"/>
    <n v="55"/>
  </r>
  <r>
    <s v="Id918"/>
    <s v=" Ms"/>
    <x v="425"/>
    <x v="423"/>
    <s v="Yes"/>
    <s v="No"/>
    <x v="0"/>
    <n v="0"/>
    <x v="1"/>
    <x v="1"/>
    <x v="0"/>
    <s v="14-Jul-1967"/>
    <x v="917"/>
    <x v="2"/>
    <s v="tier - 2"/>
    <x v="3"/>
    <n v="55"/>
  </r>
  <r>
    <s v="Id919"/>
    <s v=" Ms"/>
    <x v="443"/>
    <x v="504"/>
    <s v="Yes"/>
    <s v="No"/>
    <x v="0"/>
    <n v="0"/>
    <x v="1"/>
    <x v="0"/>
    <x v="0"/>
    <s v="24-Aug-1967"/>
    <x v="918"/>
    <x v="2"/>
    <s v="tier - 3"/>
    <x v="2"/>
    <n v="55"/>
  </r>
  <r>
    <s v="Id920"/>
    <s v=" Ms"/>
    <x v="171"/>
    <x v="279"/>
    <s v="No"/>
    <s v="No"/>
    <x v="0"/>
    <n v="0"/>
    <x v="1"/>
    <x v="0"/>
    <x v="0"/>
    <s v="7-Jul-1974"/>
    <x v="919"/>
    <x v="2"/>
    <s v="tier - 3"/>
    <x v="3"/>
    <n v="48"/>
  </r>
  <r>
    <s v="Id921"/>
    <s v=" Ms"/>
    <x v="85"/>
    <x v="173"/>
    <s v="Yes"/>
    <s v="No"/>
    <x v="0"/>
    <n v="1"/>
    <x v="1"/>
    <x v="0"/>
    <x v="2"/>
    <s v="29-Sep-1964"/>
    <x v="920"/>
    <x v="2"/>
    <s v="tier - 2"/>
    <x v="0"/>
    <n v="58"/>
  </r>
  <r>
    <s v="Id922"/>
    <s v=" Ms"/>
    <x v="382"/>
    <x v="339"/>
    <s v="Yes"/>
    <s v="No"/>
    <x v="0"/>
    <n v="1"/>
    <x v="1"/>
    <x v="0"/>
    <x v="2"/>
    <s v="27-Jun-1964"/>
    <x v="921"/>
    <x v="2"/>
    <s v="tier - 2"/>
    <x v="3"/>
    <n v="58"/>
  </r>
  <r>
    <s v="Id923"/>
    <s v=" Ms"/>
    <x v="80"/>
    <x v="480"/>
    <s v="No"/>
    <s v="No"/>
    <x v="0"/>
    <n v="0"/>
    <x v="1"/>
    <x v="0"/>
    <x v="0"/>
    <s v="10-Nov-1965"/>
    <x v="922"/>
    <x v="2"/>
    <s v="tier - 3"/>
    <x v="1"/>
    <n v="57"/>
  </r>
  <r>
    <s v="Id924"/>
    <s v=" Ms"/>
    <x v="683"/>
    <x v="69"/>
    <s v="Yes"/>
    <s v="No"/>
    <x v="0"/>
    <n v="1"/>
    <x v="1"/>
    <x v="1"/>
    <x v="2"/>
    <s v="11-Jul-1964"/>
    <x v="923"/>
    <x v="2"/>
    <s v="tier - 2"/>
    <x v="3"/>
    <n v="58"/>
  </r>
  <r>
    <s v="Id925"/>
    <s v=" Ms"/>
    <x v="88"/>
    <x v="64"/>
    <s v="No"/>
    <s v="No"/>
    <x v="0"/>
    <n v="0"/>
    <x v="1"/>
    <x v="0"/>
    <x v="0"/>
    <s v="25-Sep-1965"/>
    <x v="924"/>
    <x v="2"/>
    <s v="tier - 2"/>
    <x v="1"/>
    <n v="57"/>
  </r>
  <r>
    <s v="Id926"/>
    <s v=" Ms"/>
    <x v="706"/>
    <x v="178"/>
    <s v="Yes"/>
    <s v="No"/>
    <x v="0"/>
    <n v="1"/>
    <x v="1"/>
    <x v="1"/>
    <x v="1"/>
    <s v="11-Sep-1964"/>
    <x v="925"/>
    <x v="2"/>
    <s v="tier - 3"/>
    <x v="3"/>
    <n v="58"/>
  </r>
  <r>
    <s v="Id927"/>
    <s v=" Ms"/>
    <x v="316"/>
    <x v="47"/>
    <s v="Yes"/>
    <s v="No"/>
    <x v="0"/>
    <n v="1"/>
    <x v="1"/>
    <x v="2"/>
    <x v="2"/>
    <s v="27-Jun-1964"/>
    <x v="926"/>
    <x v="2"/>
    <s v="tier - 3"/>
    <x v="0"/>
    <n v="58"/>
  </r>
  <r>
    <s v="Id928"/>
    <s v=" Ms"/>
    <x v="567"/>
    <x v="205"/>
    <s v="No"/>
    <s v="No"/>
    <x v="0"/>
    <n v="0"/>
    <x v="1"/>
    <x v="2"/>
    <x v="0"/>
    <s v="3-Oct-1965"/>
    <x v="927"/>
    <x v="2"/>
    <s v="tier - 1"/>
    <x v="1"/>
    <n v="57"/>
  </r>
  <r>
    <s v="Id929"/>
    <s v=" Mrs"/>
    <x v="707"/>
    <x v="251"/>
    <s v="No"/>
    <s v="No"/>
    <x v="0"/>
    <n v="0"/>
    <x v="1"/>
    <x v="0"/>
    <x v="2"/>
    <s v="20-Nov-1982"/>
    <x v="928"/>
    <x v="2"/>
    <s v="tier - 3"/>
    <x v="12"/>
    <n v="40"/>
  </r>
  <r>
    <s v="Id930"/>
    <s v=" Mr"/>
    <x v="355"/>
    <x v="505"/>
    <s v="Yes"/>
    <s v="No"/>
    <x v="0"/>
    <n v="2"/>
    <x v="1"/>
    <x v="0"/>
    <x v="2"/>
    <s v="25-Jul-1966"/>
    <x v="929"/>
    <x v="2"/>
    <s v="tier - 3"/>
    <x v="4"/>
    <n v="56"/>
  </r>
  <r>
    <s v="Id931"/>
    <s v=" Mrs"/>
    <x v="708"/>
    <x v="478"/>
    <s v="No"/>
    <s v="No"/>
    <x v="1"/>
    <n v="1"/>
    <x v="1"/>
    <x v="0"/>
    <x v="1"/>
    <s v="6-Nov-1979"/>
    <x v="930"/>
    <x v="2"/>
    <s v="tier - 1"/>
    <x v="12"/>
    <n v="43"/>
  </r>
  <r>
    <s v="Id932"/>
    <s v=" Mr"/>
    <x v="124"/>
    <x v="288"/>
    <s v="Yes"/>
    <s v="No"/>
    <x v="0"/>
    <n v="1"/>
    <x v="1"/>
    <x v="0"/>
    <x v="1"/>
    <s v="2-Dec-1964"/>
    <x v="931"/>
    <x v="2"/>
    <s v="tier - 1"/>
    <x v="1"/>
    <n v="58"/>
  </r>
  <r>
    <s v="Id933"/>
    <s v=" Mr"/>
    <x v="350"/>
    <x v="506"/>
    <s v="Yes"/>
    <s v="No"/>
    <x v="1"/>
    <n v="1"/>
    <x v="1"/>
    <x v="1"/>
    <x v="0"/>
    <s v="9-Jun-1963"/>
    <x v="932"/>
    <x v="2"/>
    <s v="tier - 3"/>
    <x v="0"/>
    <n v="59"/>
  </r>
  <r>
    <s v="Id934"/>
    <s v=" Ms"/>
    <x v="709"/>
    <x v="427"/>
    <s v="Yes"/>
    <s v="No"/>
    <x v="1"/>
    <n v="1"/>
    <x v="1"/>
    <x v="1"/>
    <x v="1"/>
    <s v="12-Nov-1969"/>
    <x v="933"/>
    <x v="2"/>
    <s v="tier - 1"/>
    <x v="3"/>
    <n v="53"/>
  </r>
  <r>
    <s v="Id935"/>
    <s v=" Mr"/>
    <x v="710"/>
    <x v="117"/>
    <s v="Yes"/>
    <s v="No"/>
    <x v="0"/>
    <n v="1"/>
    <x v="1"/>
    <x v="1"/>
    <x v="2"/>
    <s v="5-Sep-1988"/>
    <x v="934"/>
    <x v="2"/>
    <s v="tier - 1"/>
    <x v="3"/>
    <n v="34"/>
  </r>
  <r>
    <s v="Id936"/>
    <s v=" Mr"/>
    <x v="276"/>
    <x v="82"/>
    <s v="Yes"/>
    <s v="No"/>
    <x v="0"/>
    <n v="1"/>
    <x v="1"/>
    <x v="1"/>
    <x v="2"/>
    <s v="9-Nov-1964"/>
    <x v="935"/>
    <x v="2"/>
    <s v="tier - 1"/>
    <x v="1"/>
    <n v="58"/>
  </r>
  <r>
    <s v="Id937"/>
    <s v=" Mrs"/>
    <x v="677"/>
    <x v="169"/>
    <s v="No"/>
    <s v="No"/>
    <x v="0"/>
    <n v="1"/>
    <x v="1"/>
    <x v="0"/>
    <x v="1"/>
    <s v="26-Nov-1984"/>
    <x v="936"/>
    <x v="2"/>
    <s v="tier - 3"/>
    <x v="12"/>
    <n v="38"/>
  </r>
  <r>
    <s v="Id938"/>
    <s v=" Ms"/>
    <x v="711"/>
    <x v="140"/>
    <s v="Yes"/>
    <s v="No"/>
    <x v="1"/>
    <n v="1"/>
    <x v="1"/>
    <x v="2"/>
    <x v="2"/>
    <s v="12-Oct-1969"/>
    <x v="937"/>
    <x v="2"/>
    <s v="tier - 1"/>
    <x v="2"/>
    <n v="53"/>
  </r>
  <r>
    <s v="Id939"/>
    <s v=" Mr"/>
    <x v="712"/>
    <x v="243"/>
    <s v="No"/>
    <s v="No"/>
    <x v="0"/>
    <n v="0"/>
    <x v="1"/>
    <x v="0"/>
    <x v="2"/>
    <s v="21-Oct-1982"/>
    <x v="938"/>
    <x v="2"/>
    <s v="tier - 2"/>
    <x v="14"/>
    <n v="40"/>
  </r>
  <r>
    <s v="Id940"/>
    <s v=" Mr"/>
    <x v="713"/>
    <x v="310"/>
    <s v="Yes"/>
    <s v="No"/>
    <x v="0"/>
    <n v="2"/>
    <x v="1"/>
    <x v="0"/>
    <x v="0"/>
    <s v="1-Dec-1970"/>
    <x v="939"/>
    <x v="2"/>
    <s v="tier - 1"/>
    <x v="14"/>
    <n v="52"/>
  </r>
  <r>
    <s v="Id941"/>
    <s v=" Ms"/>
    <x v="184"/>
    <x v="507"/>
    <s v="Yes"/>
    <s v="No"/>
    <x v="0"/>
    <n v="2"/>
    <x v="1"/>
    <x v="0"/>
    <x v="2"/>
    <s v="9-Nov-1966"/>
    <x v="940"/>
    <x v="2"/>
    <s v="tier - 1"/>
    <x v="3"/>
    <n v="56"/>
  </r>
  <r>
    <s v="Id942"/>
    <s v=" Ms"/>
    <x v="570"/>
    <x v="180"/>
    <s v="Yes"/>
    <s v="No"/>
    <x v="0"/>
    <n v="2"/>
    <x v="1"/>
    <x v="1"/>
    <x v="2"/>
    <s v="23-Aug-1966"/>
    <x v="941"/>
    <x v="2"/>
    <s v="tier - 3"/>
    <x v="2"/>
    <n v="56"/>
  </r>
  <r>
    <s v="Id943"/>
    <s v=" Ms"/>
    <x v="276"/>
    <x v="98"/>
    <s v="Yes"/>
    <s v="No"/>
    <x v="0"/>
    <n v="2"/>
    <x v="1"/>
    <x v="1"/>
    <x v="2"/>
    <s v="6-Jul-1966"/>
    <x v="942"/>
    <x v="2"/>
    <s v="tier - 1"/>
    <x v="2"/>
    <n v="56"/>
  </r>
  <r>
    <s v="Id944"/>
    <s v=" Mr"/>
    <x v="209"/>
    <x v="83"/>
    <s v="No"/>
    <s v="No"/>
    <x v="0"/>
    <n v="0"/>
    <x v="1"/>
    <x v="0"/>
    <x v="2"/>
    <s v="20-Jul-1994"/>
    <x v="943"/>
    <x v="2"/>
    <s v="tier - 2"/>
    <x v="8"/>
    <n v="28"/>
  </r>
  <r>
    <s v="Id945"/>
    <s v=" Ms"/>
    <x v="237"/>
    <x v="508"/>
    <s v="Yes"/>
    <s v="No"/>
    <x v="0"/>
    <n v="2"/>
    <x v="1"/>
    <x v="1"/>
    <x v="2"/>
    <s v="4-Oct-1966"/>
    <x v="944"/>
    <x v="2"/>
    <s v="tier - 2"/>
    <x v="2"/>
    <n v="56"/>
  </r>
  <r>
    <s v="Id946"/>
    <s v=" Mr"/>
    <x v="66"/>
    <x v="509"/>
    <s v="Yes"/>
    <s v="No"/>
    <x v="0"/>
    <n v="1"/>
    <x v="1"/>
    <x v="0"/>
    <x v="0"/>
    <s v="17-Jul-1986"/>
    <x v="945"/>
    <x v="2"/>
    <s v="tier - 3"/>
    <x v="13"/>
    <n v="36"/>
  </r>
  <r>
    <s v="Id947"/>
    <s v=" Mr"/>
    <x v="714"/>
    <x v="507"/>
    <s v="Yes"/>
    <s v="No"/>
    <x v="0"/>
    <n v="1"/>
    <x v="1"/>
    <x v="1"/>
    <x v="2"/>
    <s v="20-Jun-1964"/>
    <x v="946"/>
    <x v="2"/>
    <s v="tier - 1"/>
    <x v="16"/>
    <n v="58"/>
  </r>
  <r>
    <s v="Id948"/>
    <s v=" Mr"/>
    <x v="715"/>
    <x v="510"/>
    <s v="No"/>
    <s v="No"/>
    <x v="0"/>
    <n v="0"/>
    <x v="1"/>
    <x v="0"/>
    <x v="0"/>
    <s v="6-Nov-1965"/>
    <x v="947"/>
    <x v="2"/>
    <s v="tier - 3"/>
    <x v="3"/>
    <n v="57"/>
  </r>
  <r>
    <s v="Id949"/>
    <s v=" Mr"/>
    <x v="716"/>
    <x v="511"/>
    <s v="No"/>
    <s v="No"/>
    <x v="0"/>
    <n v="0"/>
    <x v="1"/>
    <x v="0"/>
    <x v="0"/>
    <s v="25-Dec-1965"/>
    <x v="948"/>
    <x v="2"/>
    <s v="tier - 3"/>
    <x v="4"/>
    <n v="57"/>
  </r>
  <r>
    <s v="Id950"/>
    <s v=" Mr"/>
    <x v="438"/>
    <x v="487"/>
    <s v="No"/>
    <s v="No"/>
    <x v="0"/>
    <n v="0"/>
    <x v="1"/>
    <x v="1"/>
    <x v="0"/>
    <s v="27-Oct-1965"/>
    <x v="949"/>
    <x v="2"/>
    <s v="tier - 1"/>
    <x v="0"/>
    <n v="57"/>
  </r>
  <r>
    <s v="Id951"/>
    <s v=" Ms"/>
    <x v="330"/>
    <x v="371"/>
    <s v="No"/>
    <s v="No"/>
    <x v="0"/>
    <n v="2"/>
    <x v="1"/>
    <x v="0"/>
    <x v="0"/>
    <s v="23-Jul-1973"/>
    <x v="950"/>
    <x v="2"/>
    <s v="tier - 2"/>
    <x v="3"/>
    <n v="49"/>
  </r>
  <r>
    <s v="Id952"/>
    <s v=" Ms"/>
    <x v="717"/>
    <x v="512"/>
    <s v="No"/>
    <s v="No"/>
    <x v="0"/>
    <n v="0"/>
    <x v="1"/>
    <x v="0"/>
    <x v="0"/>
    <s v="1-Dec-1971"/>
    <x v="951"/>
    <x v="2"/>
    <s v="tier - 1"/>
    <x v="1"/>
    <n v="51"/>
  </r>
  <r>
    <s v="Id953"/>
    <s v=" Ms"/>
    <x v="516"/>
    <x v="333"/>
    <s v="No"/>
    <s v="No"/>
    <x v="0"/>
    <n v="0"/>
    <x v="1"/>
    <x v="0"/>
    <x v="0"/>
    <s v="14-Nov-1968"/>
    <x v="952"/>
    <x v="2"/>
    <s v="tier - 1"/>
    <x v="3"/>
    <n v="54"/>
  </r>
  <r>
    <s v="Id954"/>
    <s v=" Mr"/>
    <x v="628"/>
    <x v="187"/>
    <s v="No"/>
    <s v="No"/>
    <x v="0"/>
    <n v="0"/>
    <x v="1"/>
    <x v="3"/>
    <x v="0"/>
    <s v="3-Oct-1965"/>
    <x v="953"/>
    <x v="2"/>
    <s v="tier - 1"/>
    <x v="6"/>
    <n v="57"/>
  </r>
  <r>
    <s v="Id955"/>
    <s v=" Mr"/>
    <x v="718"/>
    <x v="513"/>
    <s v="Yes"/>
    <s v="No"/>
    <x v="0"/>
    <n v="2"/>
    <x v="1"/>
    <x v="0"/>
    <x v="0"/>
    <s v="23-Jul-1970"/>
    <x v="954"/>
    <x v="2"/>
    <s v="tier - 1"/>
    <x v="1"/>
    <n v="52"/>
  </r>
  <r>
    <s v="Id956"/>
    <s v=" Mrs"/>
    <x v="719"/>
    <x v="133"/>
    <s v="Yes"/>
    <s v="No"/>
    <x v="0"/>
    <n v="1"/>
    <x v="1"/>
    <x v="0"/>
    <x v="2"/>
    <s v="12-Jun-1988"/>
    <x v="955"/>
    <x v="2"/>
    <s v="tier - 1"/>
    <x v="12"/>
    <n v="34"/>
  </r>
  <r>
    <s v="Id957"/>
    <s v=" Mr"/>
    <x v="720"/>
    <x v="323"/>
    <s v="No"/>
    <s v="No"/>
    <x v="0"/>
    <n v="0"/>
    <x v="1"/>
    <x v="2"/>
    <x v="0"/>
    <s v="19-Dec-1971"/>
    <x v="956"/>
    <x v="2"/>
    <s v="tier - 1"/>
    <x v="1"/>
    <n v="51"/>
  </r>
  <r>
    <s v="Id958"/>
    <s v=" Ms"/>
    <x v="67"/>
    <x v="514"/>
    <s v="No"/>
    <s v="No"/>
    <x v="0"/>
    <n v="0"/>
    <x v="1"/>
    <x v="0"/>
    <x v="0"/>
    <s v="24-Jun-1968"/>
    <x v="957"/>
    <x v="2"/>
    <s v="tier - 1"/>
    <x v="2"/>
    <n v="54"/>
  </r>
  <r>
    <s v="Id959"/>
    <s v=" Mrs"/>
    <x v="721"/>
    <x v="39"/>
    <s v="No"/>
    <s v="No"/>
    <x v="0"/>
    <n v="0"/>
    <x v="1"/>
    <x v="0"/>
    <x v="2"/>
    <s v="6-Oct-1989"/>
    <x v="958"/>
    <x v="2"/>
    <s v="tier - 3"/>
    <x v="12"/>
    <n v="33"/>
  </r>
  <r>
    <s v="Id960"/>
    <s v=" Ms"/>
    <x v="391"/>
    <x v="515"/>
    <s v="Yes"/>
    <s v="No"/>
    <x v="1"/>
    <n v="1"/>
    <x v="1"/>
    <x v="0"/>
    <x v="2"/>
    <s v="11-Aug-1969"/>
    <x v="959"/>
    <x v="2"/>
    <s v="tier - 1"/>
    <x v="1"/>
    <n v="53"/>
  </r>
  <r>
    <s v="Id961"/>
    <s v=" Mrs"/>
    <x v="722"/>
    <x v="49"/>
    <s v="Yes"/>
    <s v="No"/>
    <x v="1"/>
    <n v="1"/>
    <x v="1"/>
    <x v="0"/>
    <x v="2"/>
    <s v="7-Jun-1983"/>
    <x v="960"/>
    <x v="2"/>
    <s v="tier - 3"/>
    <x v="12"/>
    <n v="40"/>
  </r>
  <r>
    <s v="Id962"/>
    <s v=" Mr"/>
    <x v="723"/>
    <x v="354"/>
    <s v="Yes"/>
    <s v="No"/>
    <x v="0"/>
    <n v="2"/>
    <x v="1"/>
    <x v="0"/>
    <x v="0"/>
    <s v="13-Oct-1970"/>
    <x v="961"/>
    <x v="2"/>
    <s v="tier - 1"/>
    <x v="7"/>
    <n v="52"/>
  </r>
  <r>
    <s v="Id963"/>
    <s v=" Ms"/>
    <x v="25"/>
    <x v="82"/>
    <s v="No"/>
    <s v="yes"/>
    <x v="0"/>
    <n v="1"/>
    <x v="1"/>
    <x v="0"/>
    <x v="2"/>
    <s v="10-Sep-2004"/>
    <x v="962"/>
    <x v="2"/>
    <s v="tier - 2"/>
    <x v="0"/>
    <n v="18"/>
  </r>
  <r>
    <s v="Id964"/>
    <s v=" Mrs"/>
    <x v="724"/>
    <x v="67"/>
    <s v="Yes"/>
    <s v="No"/>
    <x v="0"/>
    <n v="2"/>
    <x v="1"/>
    <x v="1"/>
    <x v="2"/>
    <s v="7-Sep-1966"/>
    <x v="963"/>
    <x v="2"/>
    <s v="tier - 2"/>
    <x v="15"/>
    <n v="56"/>
  </r>
  <r>
    <s v="Id965"/>
    <s v=" Ms"/>
    <x v="625"/>
    <x v="516"/>
    <s v="No"/>
    <s v="No"/>
    <x v="0"/>
    <n v="0"/>
    <x v="1"/>
    <x v="1"/>
    <x v="0"/>
    <s v="23-Jun-1965"/>
    <x v="964"/>
    <x v="2"/>
    <s v="tier - 2"/>
    <x v="3"/>
    <n v="57"/>
  </r>
  <r>
    <s v="Id966"/>
    <s v=" Ms"/>
    <x v="725"/>
    <x v="458"/>
    <s v="Yes"/>
    <s v="No"/>
    <x v="0"/>
    <n v="2"/>
    <x v="1"/>
    <x v="1"/>
    <x v="2"/>
    <s v="14-Jun-1966"/>
    <x v="965"/>
    <x v="2"/>
    <s v="tier - 1"/>
    <x v="1"/>
    <n v="56"/>
  </r>
  <r>
    <s v="Id967"/>
    <s v=" Ms"/>
    <x v="14"/>
    <x v="517"/>
    <s v="No"/>
    <s v="No"/>
    <x v="0"/>
    <n v="0"/>
    <x v="1"/>
    <x v="0"/>
    <x v="0"/>
    <s v="12-Sep-1971"/>
    <x v="966"/>
    <x v="2"/>
    <s v="tier - 3"/>
    <x v="1"/>
    <n v="51"/>
  </r>
  <r>
    <s v="Id968"/>
    <s v=" Mr"/>
    <x v="726"/>
    <x v="120"/>
    <s v="No"/>
    <s v="No"/>
    <x v="0"/>
    <n v="0"/>
    <x v="1"/>
    <x v="0"/>
    <x v="2"/>
    <s v="17-Jul-1980"/>
    <x v="967"/>
    <x v="2"/>
    <s v="tier - 3"/>
    <x v="14"/>
    <n v="42"/>
  </r>
  <r>
    <s v="Id969"/>
    <s v=" Ms"/>
    <x v="727"/>
    <x v="144"/>
    <s v="Yes"/>
    <s v="No"/>
    <x v="0"/>
    <n v="0"/>
    <x v="1"/>
    <x v="0"/>
    <x v="2"/>
    <s v="9-Jun-1985"/>
    <x v="968"/>
    <x v="2"/>
    <s v="tier - 1"/>
    <x v="1"/>
    <n v="37"/>
  </r>
  <r>
    <s v="Id970"/>
    <s v=" Mr"/>
    <x v="728"/>
    <x v="435"/>
    <s v="Yes"/>
    <s v="No"/>
    <x v="1"/>
    <n v="1"/>
    <x v="1"/>
    <x v="0"/>
    <x v="2"/>
    <s v="23-Oct-1983"/>
    <x v="969"/>
    <x v="2"/>
    <s v="tier - 1"/>
    <x v="14"/>
    <n v="39"/>
  </r>
  <r>
    <s v="Id971"/>
    <s v=" Ms"/>
    <x v="729"/>
    <x v="518"/>
    <s v="Yes"/>
    <s v="No"/>
    <x v="0"/>
    <n v="2"/>
    <x v="1"/>
    <x v="0"/>
    <x v="0"/>
    <s v="7-Oct-1970"/>
    <x v="970"/>
    <x v="2"/>
    <s v="tier - 2"/>
    <x v="3"/>
    <n v="52"/>
  </r>
  <r>
    <s v="Id972"/>
    <s v=" Ms"/>
    <x v="644"/>
    <x v="519"/>
    <s v="Yes"/>
    <s v="No"/>
    <x v="0"/>
    <n v="2"/>
    <x v="1"/>
    <x v="0"/>
    <x v="0"/>
    <s v="2-Oct-1970"/>
    <x v="971"/>
    <x v="2"/>
    <s v="tier - 3"/>
    <x v="2"/>
    <n v="52"/>
  </r>
  <r>
    <s v="Id973"/>
    <s v=" Mr"/>
    <x v="678"/>
    <x v="520"/>
    <s v="Yes"/>
    <s v="No"/>
    <x v="0"/>
    <n v="0"/>
    <x v="1"/>
    <x v="0"/>
    <x v="0"/>
    <s v="19-Dec-1967"/>
    <x v="972"/>
    <x v="2"/>
    <s v="tier - 1"/>
    <x v="11"/>
    <n v="55"/>
  </r>
  <r>
    <s v="Id974"/>
    <s v=" Mrs"/>
    <x v="730"/>
    <x v="199"/>
    <s v="Yes"/>
    <s v="No"/>
    <x v="1"/>
    <n v="1"/>
    <x v="1"/>
    <x v="0"/>
    <x v="2"/>
    <s v="28-Jul-1997"/>
    <x v="973"/>
    <x v="2"/>
    <s v="tier - 2"/>
    <x v="12"/>
    <n v="25"/>
  </r>
  <r>
    <s v="Id975"/>
    <s v=" Mr"/>
    <x v="731"/>
    <x v="508"/>
    <s v="Yes"/>
    <s v="No"/>
    <x v="0"/>
    <n v="1"/>
    <x v="1"/>
    <x v="0"/>
    <x v="2"/>
    <s v="13-Jun-1964"/>
    <x v="974"/>
    <x v="2"/>
    <s v="tier - 2"/>
    <x v="0"/>
    <n v="58"/>
  </r>
  <r>
    <s v="Id976"/>
    <s v=" Mrs"/>
    <x v="732"/>
    <x v="99"/>
    <s v="No"/>
    <s v="No"/>
    <x v="0"/>
    <n v="2"/>
    <x v="1"/>
    <x v="0"/>
    <x v="1"/>
    <s v="6-Dec-1972"/>
    <x v="975"/>
    <x v="2"/>
    <s v="tier - 2"/>
    <x v="15"/>
    <n v="50"/>
  </r>
  <r>
    <s v="Id977"/>
    <s v=" Mrs"/>
    <x v="733"/>
    <x v="3"/>
    <s v="No"/>
    <s v="No"/>
    <x v="1"/>
    <n v="1"/>
    <x v="1"/>
    <x v="0"/>
    <x v="1"/>
    <s v="7-Jun-1979"/>
    <x v="976"/>
    <x v="2"/>
    <s v="tier - 1"/>
    <x v="12"/>
    <n v="44"/>
  </r>
  <r>
    <s v="Id978"/>
    <s v=" Mr"/>
    <x v="659"/>
    <x v="245"/>
    <s v="Yes"/>
    <s v="No"/>
    <x v="0"/>
    <n v="1"/>
    <x v="1"/>
    <x v="0"/>
    <x v="1"/>
    <s v="13-Dec-1964"/>
    <x v="977"/>
    <x v="2"/>
    <s v="tier - 2"/>
    <x v="3"/>
    <n v="58"/>
  </r>
  <r>
    <s v="Id979"/>
    <s v=" Mr"/>
    <x v="61"/>
    <x v="208"/>
    <s v="Yes"/>
    <s v="No"/>
    <x v="0"/>
    <n v="1"/>
    <x v="1"/>
    <x v="0"/>
    <x v="1"/>
    <s v="3-Jul-1964"/>
    <x v="978"/>
    <x v="2"/>
    <s v="tier - 1"/>
    <x v="0"/>
    <n v="58"/>
  </r>
  <r>
    <s v="Id980"/>
    <s v=" Mr"/>
    <x v="697"/>
    <x v="324"/>
    <s v="Yes"/>
    <s v="No"/>
    <x v="0"/>
    <n v="1"/>
    <x v="1"/>
    <x v="0"/>
    <x v="2"/>
    <s v="4-Jul-1964"/>
    <x v="979"/>
    <x v="2"/>
    <s v="tier - 1"/>
    <x v="3"/>
    <n v="58"/>
  </r>
  <r>
    <s v="Id981"/>
    <s v=" Mr"/>
    <x v="734"/>
    <x v="521"/>
    <s v="No"/>
    <s v="No"/>
    <x v="0"/>
    <n v="0"/>
    <x v="1"/>
    <x v="0"/>
    <x v="0"/>
    <s v="26-Sep-1965"/>
    <x v="980"/>
    <x v="2"/>
    <s v="tier - 3"/>
    <x v="1"/>
    <n v="57"/>
  </r>
  <r>
    <s v="Id982"/>
    <s v=" Mr"/>
    <x v="735"/>
    <x v="379"/>
    <s v="No"/>
    <s v="No"/>
    <x v="0"/>
    <n v="0"/>
    <x v="1"/>
    <x v="0"/>
    <x v="0"/>
    <s v="29-Nov-1965"/>
    <x v="981"/>
    <x v="2"/>
    <s v="tier - 1"/>
    <x v="1"/>
    <n v="57"/>
  </r>
  <r>
    <s v="Id983"/>
    <s v=" Mr"/>
    <x v="736"/>
    <x v="332"/>
    <s v="Yes"/>
    <s v="No"/>
    <x v="0"/>
    <n v="1"/>
    <x v="1"/>
    <x v="2"/>
    <x v="2"/>
    <s v="12-Jul-1964"/>
    <x v="982"/>
    <x v="2"/>
    <s v="tier - 3"/>
    <x v="3"/>
    <n v="58"/>
  </r>
  <r>
    <s v="Id984"/>
    <s v=" Mrs"/>
    <x v="737"/>
    <x v="502"/>
    <s v="No"/>
    <s v="No"/>
    <x v="0"/>
    <n v="0"/>
    <x v="1"/>
    <x v="1"/>
    <x v="0"/>
    <s v="2-Nov-1968"/>
    <x v="983"/>
    <x v="2"/>
    <s v="tier - 2"/>
    <x v="15"/>
    <n v="54"/>
  </r>
  <r>
    <s v="Id985"/>
    <s v=" Mr"/>
    <x v="738"/>
    <x v="92"/>
    <s v="No"/>
    <s v="No"/>
    <x v="0"/>
    <n v="0"/>
    <x v="1"/>
    <x v="0"/>
    <x v="2"/>
    <s v="19-Aug-1989"/>
    <x v="984"/>
    <x v="2"/>
    <s v="tier - 3"/>
    <x v="0"/>
    <n v="33"/>
  </r>
  <r>
    <s v="Id986"/>
    <s v=" Ms"/>
    <x v="414"/>
    <x v="488"/>
    <s v="No"/>
    <s v="No"/>
    <x v="0"/>
    <n v="0"/>
    <x v="1"/>
    <x v="0"/>
    <x v="0"/>
    <s v="20-Sep-2002"/>
    <x v="985"/>
    <x v="2"/>
    <s v="tier - 3"/>
    <x v="1"/>
    <n v="20"/>
  </r>
  <r>
    <s v="Id987"/>
    <s v=" Ms"/>
    <x v="739"/>
    <x v="522"/>
    <s v="Yes"/>
    <s v="No"/>
    <x v="1"/>
    <n v="1"/>
    <x v="1"/>
    <x v="1"/>
    <x v="0"/>
    <s v="11-Jul-1963"/>
    <x v="986"/>
    <x v="2"/>
    <s v="tier - 1"/>
    <x v="1"/>
    <n v="59"/>
  </r>
  <r>
    <s v="Id988"/>
    <s v=" Mrs"/>
    <x v="740"/>
    <x v="523"/>
    <s v="Yes"/>
    <s v="No"/>
    <x v="0"/>
    <n v="1"/>
    <x v="1"/>
    <x v="0"/>
    <x v="2"/>
    <s v="10-Dec-1995"/>
    <x v="987"/>
    <x v="2"/>
    <s v="tier - 2"/>
    <x v="12"/>
    <n v="27"/>
  </r>
  <r>
    <s v="Id989"/>
    <s v=" Ms"/>
    <x v="741"/>
    <x v="524"/>
    <s v="Yes"/>
    <s v="No"/>
    <x v="1"/>
    <n v="1"/>
    <x v="1"/>
    <x v="1"/>
    <x v="0"/>
    <s v="22-Nov-1963"/>
    <x v="988"/>
    <x v="2"/>
    <s v="tier - 3"/>
    <x v="1"/>
    <n v="59"/>
  </r>
  <r>
    <s v="Id990"/>
    <s v=" Ms"/>
    <x v="308"/>
    <x v="525"/>
    <s v="No"/>
    <s v="No"/>
    <x v="0"/>
    <n v="0"/>
    <x v="1"/>
    <x v="1"/>
    <x v="0"/>
    <s v="6-Oct-1968"/>
    <x v="989"/>
    <x v="2"/>
    <s v="tier - 1"/>
    <x v="1"/>
    <n v="54"/>
  </r>
  <r>
    <s v="Id991"/>
    <s v=" Ms"/>
    <x v="742"/>
    <x v="138"/>
    <s v="No"/>
    <s v="No"/>
    <x v="0"/>
    <n v="2"/>
    <x v="1"/>
    <x v="0"/>
    <x v="2"/>
    <s v="25-Sep-1972"/>
    <x v="990"/>
    <x v="2"/>
    <s v="tier - 2"/>
    <x v="3"/>
    <n v="50"/>
  </r>
  <r>
    <s v="Id992"/>
    <s v=" Mr"/>
    <x v="743"/>
    <x v="409"/>
    <s v="Yes"/>
    <s v="No"/>
    <x v="0"/>
    <n v="1"/>
    <x v="1"/>
    <x v="0"/>
    <x v="2"/>
    <s v="14-Nov-1988"/>
    <x v="991"/>
    <x v="2"/>
    <s v="tier - 1"/>
    <x v="13"/>
    <n v="34"/>
  </r>
  <r>
    <s v="Id993"/>
    <s v=" Mr"/>
    <x v="101"/>
    <x v="526"/>
    <s v="Yes"/>
    <s v="No"/>
    <x v="0"/>
    <n v="2"/>
    <x v="1"/>
    <x v="0"/>
    <x v="0"/>
    <s v="22-Jun-1970"/>
    <x v="992"/>
    <x v="2"/>
    <s v="tier - 1"/>
    <x v="1"/>
    <n v="52"/>
  </r>
  <r>
    <s v="Id994"/>
    <s v=" Ms"/>
    <x v="277"/>
    <x v="527"/>
    <s v="Yes"/>
    <s v="No"/>
    <x v="0"/>
    <n v="0"/>
    <x v="1"/>
    <x v="1"/>
    <x v="0"/>
    <s v="14-Jun-1967"/>
    <x v="993"/>
    <x v="2"/>
    <s v="tier - 3"/>
    <x v="2"/>
    <n v="55"/>
  </r>
  <r>
    <s v="Id995"/>
    <s v=" Mr"/>
    <x v="237"/>
    <x v="188"/>
    <s v="No"/>
    <s v="yes"/>
    <x v="0"/>
    <n v="1"/>
    <x v="1"/>
    <x v="1"/>
    <x v="2"/>
    <s v="4-Oct-2004"/>
    <x v="994"/>
    <x v="2"/>
    <s v="tier - 2"/>
    <x v="9"/>
    <n v="18"/>
  </r>
  <r>
    <s v="Id996"/>
    <s v=" Mrs"/>
    <x v="744"/>
    <x v="211"/>
    <s v="No"/>
    <s v="No"/>
    <x v="0"/>
    <n v="0"/>
    <x v="1"/>
    <x v="1"/>
    <x v="0"/>
    <s v="26-Dec-1971"/>
    <x v="995"/>
    <x v="2"/>
    <s v="tier - 1"/>
    <x v="15"/>
    <n v="51"/>
  </r>
  <r>
    <s v="Id997"/>
    <s v=" Mr"/>
    <x v="745"/>
    <x v="112"/>
    <s v="Yes"/>
    <s v="No"/>
    <x v="1"/>
    <n v="1"/>
    <x v="1"/>
    <x v="0"/>
    <x v="2"/>
    <s v="11-Oct-1969"/>
    <x v="996"/>
    <x v="2"/>
    <s v="tier - 2"/>
    <x v="3"/>
    <n v="53"/>
  </r>
  <r>
    <s v="Id998"/>
    <s v=" Mrs"/>
    <x v="746"/>
    <x v="528"/>
    <s v="Yes"/>
    <s v="No"/>
    <x v="0"/>
    <n v="0"/>
    <x v="1"/>
    <x v="0"/>
    <x v="0"/>
    <s v="2-Oct-1981"/>
    <x v="997"/>
    <x v="2"/>
    <s v="tier - 1"/>
    <x v="12"/>
    <n v="41"/>
  </r>
  <r>
    <s v="Id999"/>
    <s v=" Mr"/>
    <x v="747"/>
    <x v="209"/>
    <s v="Yes"/>
    <s v="No"/>
    <x v="1"/>
    <n v="1"/>
    <x v="1"/>
    <x v="1"/>
    <x v="2"/>
    <s v="20-Aug-1969"/>
    <x v="998"/>
    <x v="2"/>
    <s v="tier - 1"/>
    <x v="3"/>
    <n v="53"/>
  </r>
  <r>
    <s v="Id1000"/>
    <s v=" Mrs"/>
    <x v="748"/>
    <x v="325"/>
    <s v="No"/>
    <s v="No"/>
    <x v="0"/>
    <n v="0"/>
    <x v="1"/>
    <x v="0"/>
    <x v="2"/>
    <s v="17-Dec-1989"/>
    <x v="999"/>
    <x v="2"/>
    <s v="tier - 2"/>
    <x v="12"/>
    <n v="33"/>
  </r>
  <r>
    <s v="Id1001"/>
    <s v=" Mr"/>
    <x v="421"/>
    <x v="74"/>
    <s v="Yes"/>
    <s v="No"/>
    <x v="1"/>
    <n v="1"/>
    <x v="1"/>
    <x v="1"/>
    <x v="1"/>
    <s v="30-Dec-1969"/>
    <x v="1000"/>
    <x v="2"/>
    <s v="tier - 1"/>
    <x v="4"/>
    <n v="53"/>
  </r>
  <r>
    <s v="Id1002"/>
    <s v=" Mrs"/>
    <x v="749"/>
    <x v="330"/>
    <s v="Yes"/>
    <s v="No"/>
    <x v="0"/>
    <n v="0"/>
    <x v="1"/>
    <x v="0"/>
    <x v="1"/>
    <s v="28-Jun-1976"/>
    <x v="1001"/>
    <x v="2"/>
    <s v="tier - 2"/>
    <x v="15"/>
    <n v="46"/>
  </r>
  <r>
    <s v="Id1003"/>
    <s v=" Ms"/>
    <x v="170"/>
    <x v="179"/>
    <s v="Yes"/>
    <s v="No"/>
    <x v="0"/>
    <n v="2"/>
    <x v="1"/>
    <x v="0"/>
    <x v="0"/>
    <s v="14-Jun-1970"/>
    <x v="1002"/>
    <x v="2"/>
    <s v="tier - 2"/>
    <x v="1"/>
    <n v="52"/>
  </r>
  <r>
    <s v="Id1004"/>
    <s v=" Mr"/>
    <x v="750"/>
    <x v="361"/>
    <s v="No"/>
    <s v="No"/>
    <x v="0"/>
    <n v="2"/>
    <x v="1"/>
    <x v="0"/>
    <x v="2"/>
    <s v="3-Sep-1972"/>
    <x v="1003"/>
    <x v="2"/>
    <s v="tier - 2"/>
    <x v="14"/>
    <n v="50"/>
  </r>
  <r>
    <s v="Id1005"/>
    <s v=" Mr"/>
    <x v="751"/>
    <x v="10"/>
    <s v="Yes"/>
    <s v="No"/>
    <x v="0"/>
    <n v="2"/>
    <x v="1"/>
    <x v="1"/>
    <x v="1"/>
    <s v="6-Aug-1966"/>
    <x v="1004"/>
    <x v="2"/>
    <s v="tier - 1"/>
    <x v="4"/>
    <n v="56"/>
  </r>
  <r>
    <s v="Id1006"/>
    <s v=" Ms"/>
    <x v="752"/>
    <x v="239"/>
    <s v="Yes"/>
    <s v="No"/>
    <x v="1"/>
    <n v="1"/>
    <x v="1"/>
    <x v="0"/>
    <x v="2"/>
    <s v="25-Jun-1969"/>
    <x v="1005"/>
    <x v="2"/>
    <s v="tier - 2"/>
    <x v="3"/>
    <n v="53"/>
  </r>
  <r>
    <s v="Id1007"/>
    <s v=" Ms"/>
    <x v="385"/>
    <x v="111"/>
    <s v="Yes"/>
    <s v="No"/>
    <x v="1"/>
    <n v="1"/>
    <x v="1"/>
    <x v="1"/>
    <x v="2"/>
    <s v="30-Nov-1969"/>
    <x v="1006"/>
    <x v="2"/>
    <s v="tier - 2"/>
    <x v="3"/>
    <n v="53"/>
  </r>
  <r>
    <s v="Id1008"/>
    <s v=" Mr"/>
    <x v="753"/>
    <x v="529"/>
    <s v="No"/>
    <s v="No"/>
    <x v="0"/>
    <n v="0"/>
    <x v="1"/>
    <x v="0"/>
    <x v="2"/>
    <s v="20-Aug-1980"/>
    <x v="1007"/>
    <x v="2"/>
    <s v="tier - 1"/>
    <x v="14"/>
    <n v="42"/>
  </r>
  <r>
    <s v="Id1009"/>
    <s v=" Ms"/>
    <x v="372"/>
    <x v="329"/>
    <s v="Yes"/>
    <s v="No"/>
    <x v="0"/>
    <n v="2"/>
    <x v="1"/>
    <x v="0"/>
    <x v="2"/>
    <s v="5-Jul-1966"/>
    <x v="1008"/>
    <x v="2"/>
    <s v="tier - 1"/>
    <x v="0"/>
    <n v="56"/>
  </r>
  <r>
    <s v="Id1010"/>
    <s v=" Ms"/>
    <x v="754"/>
    <x v="3"/>
    <s v="Yes"/>
    <s v="No"/>
    <x v="0"/>
    <n v="2"/>
    <x v="1"/>
    <x v="0"/>
    <x v="1"/>
    <s v="9-Sep-1966"/>
    <x v="1009"/>
    <x v="2"/>
    <s v="tier - 1"/>
    <x v="0"/>
    <n v="56"/>
  </r>
  <r>
    <s v="Id1011"/>
    <s v=" Ms"/>
    <x v="389"/>
    <x v="145"/>
    <s v="No"/>
    <s v="No"/>
    <x v="0"/>
    <n v="2"/>
    <x v="1"/>
    <x v="1"/>
    <x v="2"/>
    <s v="7-Oct-1972"/>
    <x v="1010"/>
    <x v="2"/>
    <s v="tier - 2"/>
    <x v="1"/>
    <n v="50"/>
  </r>
  <r>
    <s v="Id1012"/>
    <s v=" Ms"/>
    <x v="303"/>
    <x v="241"/>
    <s v="Yes"/>
    <s v="No"/>
    <x v="0"/>
    <n v="0"/>
    <x v="1"/>
    <x v="1"/>
    <x v="0"/>
    <s v="4-Sep-1967"/>
    <x v="1011"/>
    <x v="2"/>
    <s v="tier - 2"/>
    <x v="1"/>
    <n v="55"/>
  </r>
  <r>
    <s v="Id1013"/>
    <s v=" Ms"/>
    <x v="755"/>
    <x v="87"/>
    <s v="Yes"/>
    <s v="No"/>
    <x v="0"/>
    <n v="2"/>
    <x v="1"/>
    <x v="1"/>
    <x v="1"/>
    <s v="20-Nov-1966"/>
    <x v="1012"/>
    <x v="2"/>
    <s v="tier - 3"/>
    <x v="3"/>
    <n v="56"/>
  </r>
  <r>
    <s v="Id1014"/>
    <s v=" Ms"/>
    <x v="367"/>
    <x v="27"/>
    <s v="Yes"/>
    <s v="No"/>
    <x v="0"/>
    <n v="2"/>
    <x v="1"/>
    <x v="1"/>
    <x v="2"/>
    <s v="7-Nov-1966"/>
    <x v="1013"/>
    <x v="2"/>
    <s v="tier - 3"/>
    <x v="3"/>
    <n v="56"/>
  </r>
  <r>
    <s v="Id1015"/>
    <s v=" Ms"/>
    <x v="215"/>
    <x v="307"/>
    <s v="No"/>
    <s v="No"/>
    <x v="0"/>
    <n v="0"/>
    <x v="1"/>
    <x v="0"/>
    <x v="0"/>
    <s v="9-Nov-1971"/>
    <x v="1014"/>
    <x v="2"/>
    <s v="tier - 2"/>
    <x v="1"/>
    <n v="51"/>
  </r>
  <r>
    <s v="Id1016"/>
    <s v=" Ms"/>
    <x v="756"/>
    <x v="82"/>
    <s v="Yes"/>
    <s v="yes"/>
    <x v="0"/>
    <n v="2"/>
    <x v="1"/>
    <x v="0"/>
    <x v="2"/>
    <s v="18-Sep-2000"/>
    <x v="1015"/>
    <x v="2"/>
    <s v="tier - 1"/>
    <x v="3"/>
    <n v="22"/>
  </r>
  <r>
    <s v="Id1017"/>
    <s v=" Mrs"/>
    <x v="508"/>
    <x v="134"/>
    <s v="Yes"/>
    <s v="No"/>
    <x v="0"/>
    <n v="0"/>
    <x v="1"/>
    <x v="0"/>
    <x v="2"/>
    <s v="17-Dec-2001"/>
    <x v="1016"/>
    <x v="2"/>
    <s v="tier - 1"/>
    <x v="12"/>
    <n v="21"/>
  </r>
  <r>
    <s v="Id1018"/>
    <s v=" Mrs"/>
    <x v="757"/>
    <x v="530"/>
    <s v="No"/>
    <s v="No"/>
    <x v="0"/>
    <n v="0"/>
    <x v="1"/>
    <x v="0"/>
    <x v="0"/>
    <s v="30-Aug-1974"/>
    <x v="1017"/>
    <x v="2"/>
    <s v="tier - 2"/>
    <x v="15"/>
    <n v="48"/>
  </r>
  <r>
    <s v="Id1019"/>
    <s v=" Mr"/>
    <x v="758"/>
    <x v="122"/>
    <s v="No"/>
    <s v="No"/>
    <x v="0"/>
    <n v="0"/>
    <x v="1"/>
    <x v="0"/>
    <x v="2"/>
    <s v="25-Oct-1989"/>
    <x v="1018"/>
    <x v="2"/>
    <s v="tier - 1"/>
    <x v="1"/>
    <n v="33"/>
  </r>
  <r>
    <s v="Id1020"/>
    <s v=" Ms"/>
    <x v="759"/>
    <x v="457"/>
    <s v="No"/>
    <s v="No"/>
    <x v="0"/>
    <n v="0"/>
    <x v="1"/>
    <x v="0"/>
    <x v="0"/>
    <s v="10-Dec-1974"/>
    <x v="1019"/>
    <x v="2"/>
    <s v="tier - 3"/>
    <x v="1"/>
    <n v="48"/>
  </r>
  <r>
    <s v="Id1021"/>
    <s v=" Mr"/>
    <x v="760"/>
    <x v="267"/>
    <s v="Yes"/>
    <s v="No"/>
    <x v="0"/>
    <n v="0"/>
    <x v="1"/>
    <x v="0"/>
    <x v="2"/>
    <s v="21-Jul-1996"/>
    <x v="1020"/>
    <x v="2"/>
    <s v="tier - 3"/>
    <x v="1"/>
    <n v="26"/>
  </r>
  <r>
    <s v="Id1022"/>
    <s v=" Ms"/>
    <x v="761"/>
    <x v="450"/>
    <s v="No"/>
    <s v="No"/>
    <x v="0"/>
    <n v="0"/>
    <x v="1"/>
    <x v="0"/>
    <x v="2"/>
    <s v="26-Jun-1991"/>
    <x v="1021"/>
    <x v="2"/>
    <s v="tier - 2"/>
    <x v="1"/>
    <n v="31"/>
  </r>
  <r>
    <s v="Id1023"/>
    <s v=" Ms"/>
    <x v="445"/>
    <x v="531"/>
    <s v="No"/>
    <s v="No"/>
    <x v="0"/>
    <n v="0"/>
    <x v="1"/>
    <x v="1"/>
    <x v="0"/>
    <s v="15-Dec-1974"/>
    <x v="1022"/>
    <x v="2"/>
    <s v="tier - 1"/>
    <x v="1"/>
    <n v="48"/>
  </r>
  <r>
    <s v="Id1024"/>
    <s v=" Mr"/>
    <x v="762"/>
    <x v="36"/>
    <s v="No"/>
    <s v="No"/>
    <x v="0"/>
    <n v="0"/>
    <x v="1"/>
    <x v="2"/>
    <x v="0"/>
    <s v="24-Oct-1968"/>
    <x v="1023"/>
    <x v="2"/>
    <s v="tier - 1"/>
    <x v="0"/>
    <n v="54"/>
  </r>
  <r>
    <s v="Id1025"/>
    <s v=" Mr"/>
    <x v="763"/>
    <x v="388"/>
    <s v="Yes"/>
    <s v="yes"/>
    <x v="0"/>
    <n v="2"/>
    <x v="1"/>
    <x v="0"/>
    <x v="2"/>
    <s v="17-Sep-2000"/>
    <x v="1024"/>
    <x v="2"/>
    <s v="tier - 3"/>
    <x v="1"/>
    <n v="22"/>
  </r>
  <r>
    <s v="Id1026"/>
    <s v=" Mr"/>
    <x v="45"/>
    <x v="465"/>
    <s v="No"/>
    <s v="No"/>
    <x v="0"/>
    <n v="0"/>
    <x v="1"/>
    <x v="0"/>
    <x v="0"/>
    <s v="18-Dec-1965"/>
    <x v="1025"/>
    <x v="2"/>
    <s v="tier - 3"/>
    <x v="0"/>
    <n v="57"/>
  </r>
  <r>
    <s v="Id1027"/>
    <s v=" Ms"/>
    <x v="617"/>
    <x v="532"/>
    <s v="No"/>
    <s v="No"/>
    <x v="0"/>
    <n v="2"/>
    <x v="1"/>
    <x v="0"/>
    <x v="0"/>
    <s v="21-Oct-1973"/>
    <x v="1026"/>
    <x v="2"/>
    <s v="tier - 1"/>
    <x v="0"/>
    <n v="49"/>
  </r>
  <r>
    <s v="Id1028"/>
    <s v=" Mr"/>
    <x v="764"/>
    <x v="49"/>
    <s v="Yes"/>
    <s v="No"/>
    <x v="0"/>
    <n v="2"/>
    <x v="1"/>
    <x v="0"/>
    <x v="2"/>
    <s v="9-Jul-1966"/>
    <x v="1027"/>
    <x v="2"/>
    <s v="tier - 2"/>
    <x v="1"/>
    <n v="56"/>
  </r>
  <r>
    <s v="Id1029"/>
    <s v=" Mr"/>
    <x v="709"/>
    <x v="533"/>
    <s v="No"/>
    <s v="No"/>
    <x v="0"/>
    <n v="0"/>
    <x v="1"/>
    <x v="1"/>
    <x v="0"/>
    <s v="19-Jun-1965"/>
    <x v="1028"/>
    <x v="2"/>
    <s v="tier - 2"/>
    <x v="3"/>
    <n v="57"/>
  </r>
  <r>
    <s v="Id1030"/>
    <s v=" Ms"/>
    <x v="661"/>
    <x v="261"/>
    <s v="Yes"/>
    <s v="No"/>
    <x v="1"/>
    <n v="1"/>
    <x v="1"/>
    <x v="0"/>
    <x v="2"/>
    <s v="14-Aug-1969"/>
    <x v="1029"/>
    <x v="2"/>
    <s v="tier - 3"/>
    <x v="1"/>
    <n v="53"/>
  </r>
  <r>
    <s v="Id1031"/>
    <s v=" Mr"/>
    <x v="765"/>
    <x v="446"/>
    <s v="No"/>
    <s v="No"/>
    <x v="0"/>
    <n v="0"/>
    <x v="1"/>
    <x v="2"/>
    <x v="0"/>
    <s v="4-Dec-1965"/>
    <x v="1030"/>
    <x v="2"/>
    <s v="tier - 3"/>
    <x v="3"/>
    <n v="57"/>
  </r>
  <r>
    <s v="Id1032"/>
    <s v=" Ms"/>
    <x v="376"/>
    <x v="212"/>
    <s v="Yes"/>
    <s v="No"/>
    <x v="1"/>
    <n v="1"/>
    <x v="1"/>
    <x v="2"/>
    <x v="2"/>
    <s v="10-Nov-1969"/>
    <x v="1031"/>
    <x v="2"/>
    <s v="tier - 3"/>
    <x v="1"/>
    <n v="53"/>
  </r>
  <r>
    <s v="Id1033"/>
    <s v=" Ms"/>
    <x v="330"/>
    <x v="43"/>
    <s v="No"/>
    <s v="No"/>
    <x v="0"/>
    <n v="0"/>
    <x v="1"/>
    <x v="0"/>
    <x v="0"/>
    <s v="12-Nov-1968"/>
    <x v="1032"/>
    <x v="2"/>
    <s v="tier - 3"/>
    <x v="0"/>
    <n v="54"/>
  </r>
  <r>
    <s v="Id1034"/>
    <s v=" Ms"/>
    <x v="349"/>
    <x v="534"/>
    <s v="No"/>
    <s v="No"/>
    <x v="0"/>
    <n v="0"/>
    <x v="1"/>
    <x v="0"/>
    <x v="0"/>
    <s v="13-Nov-1968"/>
    <x v="1033"/>
    <x v="2"/>
    <s v="tier - 1"/>
    <x v="2"/>
    <n v="54"/>
  </r>
  <r>
    <s v="Id1035"/>
    <s v=" Ms"/>
    <x v="482"/>
    <x v="283"/>
    <s v="No"/>
    <s v="No"/>
    <x v="0"/>
    <n v="0"/>
    <x v="1"/>
    <x v="0"/>
    <x v="2"/>
    <s v="6-Sep-1994"/>
    <x v="1034"/>
    <x v="2"/>
    <s v="tier - 3"/>
    <x v="1"/>
    <n v="28"/>
  </r>
  <r>
    <s v="Id1036"/>
    <s v=" Ms"/>
    <x v="106"/>
    <x v="535"/>
    <s v="No"/>
    <s v="No"/>
    <x v="0"/>
    <n v="0"/>
    <x v="1"/>
    <x v="0"/>
    <x v="0"/>
    <s v="20-Dec-1971"/>
    <x v="1035"/>
    <x v="2"/>
    <s v="tier - 3"/>
    <x v="1"/>
    <n v="51"/>
  </r>
  <r>
    <s v="Id1037"/>
    <s v=" Mr"/>
    <x v="44"/>
    <x v="291"/>
    <s v="No"/>
    <s v="No"/>
    <x v="0"/>
    <n v="0"/>
    <x v="1"/>
    <x v="0"/>
    <x v="0"/>
    <s v="28-Jul-1968"/>
    <x v="1036"/>
    <x v="2"/>
    <s v="tier - 3"/>
    <x v="1"/>
    <n v="54"/>
  </r>
  <r>
    <s v="Id1038"/>
    <s v=" Mr"/>
    <x v="235"/>
    <x v="536"/>
    <s v="Yes"/>
    <s v="No"/>
    <x v="0"/>
    <n v="0"/>
    <x v="1"/>
    <x v="0"/>
    <x v="0"/>
    <s v="2-Oct-1967"/>
    <x v="1037"/>
    <x v="2"/>
    <s v="tier - 2"/>
    <x v="0"/>
    <n v="55"/>
  </r>
  <r>
    <s v="Id1039"/>
    <s v=" Ms"/>
    <x v="766"/>
    <x v="296"/>
    <s v="Yes"/>
    <s v="No"/>
    <x v="0"/>
    <n v="2"/>
    <x v="1"/>
    <x v="0"/>
    <x v="0"/>
    <s v="18-Dec-1970"/>
    <x v="1038"/>
    <x v="2"/>
    <s v="tier - 2"/>
    <x v="3"/>
    <n v="52"/>
  </r>
  <r>
    <s v="Id1040"/>
    <s v=" Ms"/>
    <x v="111"/>
    <x v="537"/>
    <s v="Yes"/>
    <s v="No"/>
    <x v="0"/>
    <n v="2"/>
    <x v="1"/>
    <x v="0"/>
    <x v="0"/>
    <s v="28-Oct-1970"/>
    <x v="1039"/>
    <x v="2"/>
    <s v="tier - 2"/>
    <x v="8"/>
    <n v="52"/>
  </r>
  <r>
    <s v="Id1041"/>
    <s v=" Mr"/>
    <x v="331"/>
    <x v="469"/>
    <s v="Yes"/>
    <s v="No"/>
    <x v="0"/>
    <n v="0"/>
    <x v="1"/>
    <x v="1"/>
    <x v="0"/>
    <s v="23-Oct-1967"/>
    <x v="1040"/>
    <x v="2"/>
    <s v="tier - 1"/>
    <x v="9"/>
    <n v="55"/>
  </r>
  <r>
    <s v="Id1042"/>
    <s v=" Ms"/>
    <x v="127"/>
    <x v="95"/>
    <s v="No"/>
    <s v="No"/>
    <x v="0"/>
    <n v="0"/>
    <x v="1"/>
    <x v="0"/>
    <x v="2"/>
    <s v="24-Dec-1999"/>
    <x v="1041"/>
    <x v="2"/>
    <s v="tier - 1"/>
    <x v="3"/>
    <n v="23"/>
  </r>
  <r>
    <s v="Id1043"/>
    <s v=" Mr"/>
    <x v="767"/>
    <x v="68"/>
    <s v="Yes"/>
    <s v="No"/>
    <x v="0"/>
    <n v="0"/>
    <x v="1"/>
    <x v="2"/>
    <x v="0"/>
    <s v="11-Nov-1967"/>
    <x v="1042"/>
    <x v="2"/>
    <s v="tier - 2"/>
    <x v="3"/>
    <n v="55"/>
  </r>
  <r>
    <s v="Id1044"/>
    <s v=" Mr"/>
    <x v="641"/>
    <x v="85"/>
    <s v="No"/>
    <s v="No"/>
    <x v="0"/>
    <n v="0"/>
    <x v="1"/>
    <x v="0"/>
    <x v="1"/>
    <s v="25-Nov-1989"/>
    <x v="1043"/>
    <x v="2"/>
    <s v="tier - 2"/>
    <x v="13"/>
    <n v="33"/>
  </r>
  <r>
    <s v="Id1045"/>
    <s v=" Mrs"/>
    <x v="768"/>
    <x v="234"/>
    <s v="Yes"/>
    <s v="No"/>
    <x v="0"/>
    <n v="1"/>
    <x v="1"/>
    <x v="0"/>
    <x v="0"/>
    <s v="29-Aug-1986"/>
    <x v="1044"/>
    <x v="2"/>
    <s v="tier - 1"/>
    <x v="12"/>
    <n v="36"/>
  </r>
  <r>
    <s v="Id1046"/>
    <s v=" Mr"/>
    <x v="144"/>
    <x v="9"/>
    <s v="No"/>
    <s v="No"/>
    <x v="0"/>
    <n v="0"/>
    <x v="1"/>
    <x v="0"/>
    <x v="0"/>
    <s v="9-Dec-1974"/>
    <x v="1045"/>
    <x v="2"/>
    <s v="tier - 1"/>
    <x v="4"/>
    <n v="48"/>
  </r>
  <r>
    <s v="Id1047"/>
    <s v=" Mr"/>
    <x v="769"/>
    <x v="538"/>
    <s v="No"/>
    <s v="No"/>
    <x v="0"/>
    <n v="1"/>
    <x v="1"/>
    <x v="0"/>
    <x v="2"/>
    <s v="25-Jun-1992"/>
    <x v="1046"/>
    <x v="2"/>
    <s v="tier - 1"/>
    <x v="1"/>
    <n v="30"/>
  </r>
  <r>
    <s v="Id1048"/>
    <s v=" Ms"/>
    <x v="680"/>
    <x v="463"/>
    <s v="Yes"/>
    <s v="No"/>
    <x v="0"/>
    <n v="0"/>
    <x v="1"/>
    <x v="0"/>
    <x v="0"/>
    <s v="5-Oct-1967"/>
    <x v="1047"/>
    <x v="2"/>
    <s v="tier - 3"/>
    <x v="3"/>
    <n v="55"/>
  </r>
  <r>
    <s v="Id1049"/>
    <s v=" Ms"/>
    <x v="662"/>
    <x v="539"/>
    <s v="Yes"/>
    <s v="No"/>
    <x v="0"/>
    <n v="0"/>
    <x v="1"/>
    <x v="0"/>
    <x v="0"/>
    <s v="30-Jul-1967"/>
    <x v="1048"/>
    <x v="2"/>
    <s v="tier - 2"/>
    <x v="3"/>
    <n v="55"/>
  </r>
  <r>
    <s v="Id1050"/>
    <s v=" Ms"/>
    <x v="225"/>
    <x v="209"/>
    <s v="No"/>
    <s v="No"/>
    <x v="0"/>
    <n v="2"/>
    <x v="1"/>
    <x v="1"/>
    <x v="2"/>
    <s v="24-Oct-1972"/>
    <x v="1049"/>
    <x v="2"/>
    <s v="tier - 3"/>
    <x v="0"/>
    <n v="50"/>
  </r>
  <r>
    <s v="Id1051"/>
    <s v=" Mrs"/>
    <x v="770"/>
    <x v="409"/>
    <s v="Yes"/>
    <s v="No"/>
    <x v="0"/>
    <n v="0"/>
    <x v="1"/>
    <x v="1"/>
    <x v="2"/>
    <s v="30-Sep-1976"/>
    <x v="1050"/>
    <x v="2"/>
    <s v="tier - 1"/>
    <x v="15"/>
    <n v="46"/>
  </r>
  <r>
    <s v="Id1052"/>
    <s v=" Mr"/>
    <x v="771"/>
    <x v="347"/>
    <s v="No"/>
    <s v="No"/>
    <x v="0"/>
    <n v="0"/>
    <x v="1"/>
    <x v="0"/>
    <x v="2"/>
    <s v="2-Aug-1977"/>
    <x v="1051"/>
    <x v="2"/>
    <s v="tier - 2"/>
    <x v="14"/>
    <n v="45"/>
  </r>
  <r>
    <s v="Id1053"/>
    <s v=" Ms"/>
    <x v="772"/>
    <x v="290"/>
    <s v="No"/>
    <s v="No"/>
    <x v="0"/>
    <n v="0"/>
    <x v="1"/>
    <x v="2"/>
    <x v="0"/>
    <s v="7-Sep-1962"/>
    <x v="1052"/>
    <x v="2"/>
    <s v="tier - 3"/>
    <x v="0"/>
    <n v="60"/>
  </r>
  <r>
    <s v="Id1054"/>
    <s v=" Mr"/>
    <x v="773"/>
    <x v="193"/>
    <s v="Yes"/>
    <s v="No"/>
    <x v="0"/>
    <n v="0"/>
    <x v="1"/>
    <x v="1"/>
    <x v="2"/>
    <s v="22-Nov-1976"/>
    <x v="1053"/>
    <x v="2"/>
    <s v="tier - 2"/>
    <x v="14"/>
    <n v="46"/>
  </r>
  <r>
    <s v="Id1055"/>
    <s v=" Mrs"/>
    <x v="774"/>
    <x v="473"/>
    <s v="Yes"/>
    <s v="No"/>
    <x v="0"/>
    <n v="1"/>
    <x v="1"/>
    <x v="1"/>
    <x v="2"/>
    <s v="8-Aug-1964"/>
    <x v="1054"/>
    <x v="2"/>
    <s v="tier - 3"/>
    <x v="0"/>
    <n v="58"/>
  </r>
  <r>
    <s v="Id1056"/>
    <s v=" Ms"/>
    <x v="775"/>
    <x v="231"/>
    <s v="No"/>
    <s v="No"/>
    <x v="0"/>
    <n v="0"/>
    <x v="1"/>
    <x v="0"/>
    <x v="1"/>
    <s v="6-Jul-1990"/>
    <x v="1055"/>
    <x v="2"/>
    <s v="tier - 3"/>
    <x v="1"/>
    <n v="32"/>
  </r>
  <r>
    <s v="Id1057"/>
    <s v=" Mrs"/>
    <x v="776"/>
    <x v="268"/>
    <s v="No"/>
    <s v="No"/>
    <x v="0"/>
    <n v="1"/>
    <x v="1"/>
    <x v="0"/>
    <x v="1"/>
    <s v="23-Jul-1992"/>
    <x v="1056"/>
    <x v="2"/>
    <s v="tier - 3"/>
    <x v="12"/>
    <n v="30"/>
  </r>
  <r>
    <s v="Id1058"/>
    <s v=" Ms"/>
    <x v="777"/>
    <x v="232"/>
    <s v="No"/>
    <s v="No"/>
    <x v="0"/>
    <n v="0"/>
    <x v="1"/>
    <x v="2"/>
    <x v="0"/>
    <s v="27-Jun-1965"/>
    <x v="1057"/>
    <x v="2"/>
    <s v="tier - 3"/>
    <x v="1"/>
    <n v="57"/>
  </r>
  <r>
    <s v="Id1059"/>
    <s v=" Mr"/>
    <x v="778"/>
    <x v="352"/>
    <s v="Yes"/>
    <s v="No"/>
    <x v="0"/>
    <n v="2"/>
    <x v="1"/>
    <x v="0"/>
    <x v="2"/>
    <s v="2-Jul-1966"/>
    <x v="1058"/>
    <x v="2"/>
    <s v="tier - 3"/>
    <x v="3"/>
    <n v="56"/>
  </r>
  <r>
    <s v="Id1060"/>
    <s v=" Mr"/>
    <x v="101"/>
    <x v="439"/>
    <s v="Yes"/>
    <s v="No"/>
    <x v="0"/>
    <n v="0"/>
    <x v="1"/>
    <x v="0"/>
    <x v="0"/>
    <s v="23-Jun-1967"/>
    <x v="1059"/>
    <x v="2"/>
    <s v="tier - 2"/>
    <x v="1"/>
    <n v="55"/>
  </r>
  <r>
    <s v="Id1061"/>
    <s v=" Mr"/>
    <x v="529"/>
    <x v="78"/>
    <s v="Yes"/>
    <s v="No"/>
    <x v="0"/>
    <n v="2"/>
    <x v="1"/>
    <x v="0"/>
    <x v="2"/>
    <s v="20-Jul-1966"/>
    <x v="1060"/>
    <x v="2"/>
    <s v="tier - 2"/>
    <x v="3"/>
    <n v="56"/>
  </r>
  <r>
    <s v="Id1062"/>
    <s v=" Mr"/>
    <x v="779"/>
    <x v="540"/>
    <s v="No"/>
    <s v="No"/>
    <x v="0"/>
    <n v="2"/>
    <x v="1"/>
    <x v="0"/>
    <x v="2"/>
    <s v="14-Dec-1972"/>
    <x v="1061"/>
    <x v="2"/>
    <s v="tier - 1"/>
    <x v="1"/>
    <n v="50"/>
  </r>
  <r>
    <s v="Id1063"/>
    <s v=" Mr"/>
    <x v="308"/>
    <x v="541"/>
    <s v="Yes"/>
    <s v="No"/>
    <x v="0"/>
    <n v="0"/>
    <x v="1"/>
    <x v="1"/>
    <x v="0"/>
    <s v="29-Nov-1967"/>
    <x v="1062"/>
    <x v="2"/>
    <s v="tier - 1"/>
    <x v="1"/>
    <n v="55"/>
  </r>
  <r>
    <s v="Id1064"/>
    <s v=" Mr"/>
    <x v="139"/>
    <x v="10"/>
    <s v="Yes"/>
    <s v="No"/>
    <x v="0"/>
    <n v="2"/>
    <x v="1"/>
    <x v="0"/>
    <x v="1"/>
    <s v="3-Nov-1966"/>
    <x v="1063"/>
    <x v="2"/>
    <s v="tier - 3"/>
    <x v="0"/>
    <n v="56"/>
  </r>
  <r>
    <s v="Id1065"/>
    <s v=" Ms"/>
    <x v="529"/>
    <x v="321"/>
    <s v="Yes"/>
    <s v="No"/>
    <x v="1"/>
    <n v="1"/>
    <x v="1"/>
    <x v="0"/>
    <x v="2"/>
    <s v="25-Dec-1969"/>
    <x v="1064"/>
    <x v="2"/>
    <s v="tier - 3"/>
    <x v="0"/>
    <n v="53"/>
  </r>
  <r>
    <s v="Id1066"/>
    <s v=" Mr"/>
    <x v="780"/>
    <x v="347"/>
    <s v="Yes"/>
    <s v="No"/>
    <x v="0"/>
    <n v="2"/>
    <x v="1"/>
    <x v="2"/>
    <x v="2"/>
    <s v="11-Dec-1966"/>
    <x v="1065"/>
    <x v="2"/>
    <s v="tier - 3"/>
    <x v="3"/>
    <n v="56"/>
  </r>
  <r>
    <s v="Id1067"/>
    <s v=" Ms"/>
    <x v="781"/>
    <x v="409"/>
    <s v="Yes"/>
    <s v="No"/>
    <x v="1"/>
    <n v="1"/>
    <x v="1"/>
    <x v="0"/>
    <x v="2"/>
    <s v="17-Jul-1969"/>
    <x v="1066"/>
    <x v="2"/>
    <s v="tier - 1"/>
    <x v="2"/>
    <n v="53"/>
  </r>
  <r>
    <s v="Id1068"/>
    <s v=" Mr"/>
    <x v="161"/>
    <x v="542"/>
    <s v="No"/>
    <s v="No"/>
    <x v="0"/>
    <n v="0"/>
    <x v="1"/>
    <x v="0"/>
    <x v="0"/>
    <s v="29-Jun-1971"/>
    <x v="1067"/>
    <x v="2"/>
    <s v="tier - 2"/>
    <x v="0"/>
    <n v="51"/>
  </r>
  <r>
    <s v="Id1069"/>
    <s v=" Ms"/>
    <x v="662"/>
    <x v="9"/>
    <s v="No"/>
    <s v="No"/>
    <x v="0"/>
    <n v="0"/>
    <x v="1"/>
    <x v="0"/>
    <x v="0"/>
    <s v="26-Sep-1971"/>
    <x v="1068"/>
    <x v="2"/>
    <s v="tier - 3"/>
    <x v="3"/>
    <n v="51"/>
  </r>
  <r>
    <s v="Id1070"/>
    <s v=" Ms"/>
    <x v="782"/>
    <x v="180"/>
    <s v="No"/>
    <s v="No"/>
    <x v="0"/>
    <n v="0"/>
    <x v="1"/>
    <x v="0"/>
    <x v="2"/>
    <s v="25-Oct-1977"/>
    <x v="1069"/>
    <x v="2"/>
    <s v="tier - 1"/>
    <x v="1"/>
    <n v="45"/>
  </r>
  <r>
    <s v="Id1071"/>
    <s v=" Ms"/>
    <x v="577"/>
    <x v="334"/>
    <s v="No"/>
    <s v="No"/>
    <x v="0"/>
    <n v="2"/>
    <x v="1"/>
    <x v="1"/>
    <x v="1"/>
    <s v="19-Oct-1972"/>
    <x v="1070"/>
    <x v="2"/>
    <s v="tier - 1"/>
    <x v="1"/>
    <n v="50"/>
  </r>
  <r>
    <s v="Id1072"/>
    <s v=" Mrs"/>
    <x v="783"/>
    <x v="543"/>
    <s v="No"/>
    <s v="No"/>
    <x v="0"/>
    <n v="0"/>
    <x v="1"/>
    <x v="0"/>
    <x v="0"/>
    <s v="21-Aug-1978"/>
    <x v="1071"/>
    <x v="2"/>
    <s v="tier - 3"/>
    <x v="15"/>
    <n v="44"/>
  </r>
  <r>
    <s v="Id1073"/>
    <s v=" Ms"/>
    <x v="784"/>
    <x v="213"/>
    <s v="No"/>
    <s v="No"/>
    <x v="0"/>
    <n v="1"/>
    <x v="1"/>
    <x v="0"/>
    <x v="1"/>
    <s v="28-Jun-1987"/>
    <x v="1072"/>
    <x v="2"/>
    <s v="tier - 1"/>
    <x v="1"/>
    <n v="35"/>
  </r>
  <r>
    <s v="Id1074"/>
    <s v=" Mr"/>
    <x v="49"/>
    <x v="228"/>
    <s v="Yes"/>
    <s v="No"/>
    <x v="1"/>
    <n v="1"/>
    <x v="1"/>
    <x v="0"/>
    <x v="2"/>
    <s v="22-Sep-1969"/>
    <x v="1073"/>
    <x v="2"/>
    <s v="tier - 1"/>
    <x v="1"/>
    <n v="53"/>
  </r>
  <r>
    <s v="Id1075"/>
    <s v=" Mr"/>
    <x v="785"/>
    <x v="98"/>
    <s v="Yes"/>
    <s v="No"/>
    <x v="0"/>
    <n v="1"/>
    <x v="1"/>
    <x v="1"/>
    <x v="2"/>
    <s v="27-Jul-1964"/>
    <x v="1074"/>
    <x v="2"/>
    <s v="tier - 1"/>
    <x v="0"/>
    <n v="58"/>
  </r>
  <r>
    <s v="Id1076"/>
    <s v=" Mr"/>
    <x v="786"/>
    <x v="544"/>
    <s v="Yes"/>
    <s v="No"/>
    <x v="0"/>
    <n v="0"/>
    <x v="1"/>
    <x v="1"/>
    <x v="2"/>
    <s v="3-Aug-1976"/>
    <x v="1075"/>
    <x v="2"/>
    <s v="tier - 2"/>
    <x v="14"/>
    <n v="46"/>
  </r>
  <r>
    <s v="Id1077"/>
    <s v=" Ms"/>
    <x v="787"/>
    <x v="325"/>
    <s v="Yes"/>
    <s v="No"/>
    <x v="0"/>
    <n v="1"/>
    <x v="1"/>
    <x v="2"/>
    <x v="2"/>
    <s v="14-Oct-1964"/>
    <x v="1076"/>
    <x v="2"/>
    <s v="tier - 1"/>
    <x v="1"/>
    <n v="58"/>
  </r>
  <r>
    <s v="Id1078"/>
    <s v=" Mr"/>
    <x v="529"/>
    <x v="545"/>
    <s v="No"/>
    <s v="No"/>
    <x v="0"/>
    <n v="0"/>
    <x v="1"/>
    <x v="0"/>
    <x v="0"/>
    <s v="8-Nov-1968"/>
    <x v="1077"/>
    <x v="2"/>
    <s v="tier - 1"/>
    <x v="3"/>
    <n v="54"/>
  </r>
  <r>
    <s v="Id1079"/>
    <s v=" Mr"/>
    <x v="788"/>
    <x v="546"/>
    <s v="No"/>
    <s v="No"/>
    <x v="0"/>
    <n v="0"/>
    <x v="1"/>
    <x v="1"/>
    <x v="0"/>
    <s v="29-Aug-1968"/>
    <x v="1078"/>
    <x v="2"/>
    <s v="tier - 3"/>
    <x v="3"/>
    <n v="54"/>
  </r>
  <r>
    <s v="Id1080"/>
    <s v=" Mr"/>
    <x v="101"/>
    <x v="547"/>
    <s v="No"/>
    <s v="No"/>
    <x v="0"/>
    <n v="0"/>
    <x v="1"/>
    <x v="0"/>
    <x v="0"/>
    <s v="23-Aug-1968"/>
    <x v="1079"/>
    <x v="2"/>
    <s v="tier - 1"/>
    <x v="4"/>
    <n v="54"/>
  </r>
  <r>
    <s v="Id1081"/>
    <s v=" Mr"/>
    <x v="636"/>
    <x v="519"/>
    <s v="No"/>
    <s v="No"/>
    <x v="0"/>
    <n v="0"/>
    <x v="1"/>
    <x v="2"/>
    <x v="0"/>
    <s v="27-Dec-1968"/>
    <x v="1080"/>
    <x v="2"/>
    <s v="tier - 1"/>
    <x v="6"/>
    <n v="54"/>
  </r>
  <r>
    <s v="Id1082"/>
    <s v=" Mrs"/>
    <x v="789"/>
    <x v="256"/>
    <s v="No"/>
    <s v="No"/>
    <x v="1"/>
    <n v="1"/>
    <x v="1"/>
    <x v="0"/>
    <x v="1"/>
    <s v="25-Nov-1979"/>
    <x v="1081"/>
    <x v="2"/>
    <s v="tier - 2"/>
    <x v="15"/>
    <n v="43"/>
  </r>
  <r>
    <s v="Id1083"/>
    <s v=" Mrs"/>
    <x v="646"/>
    <x v="548"/>
    <s v="No"/>
    <s v="No"/>
    <x v="0"/>
    <n v="2"/>
    <x v="1"/>
    <x v="1"/>
    <x v="0"/>
    <s v="11-Oct-1973"/>
    <x v="1082"/>
    <x v="2"/>
    <s v="tier - 2"/>
    <x v="15"/>
    <n v="49"/>
  </r>
  <r>
    <s v="Id1084"/>
    <s v=" Mr"/>
    <x v="790"/>
    <x v="92"/>
    <s v="No"/>
    <s v="No"/>
    <x v="0"/>
    <n v="0"/>
    <x v="1"/>
    <x v="0"/>
    <x v="2"/>
    <s v="24-Oct-1980"/>
    <x v="1083"/>
    <x v="2"/>
    <s v="tier - 1"/>
    <x v="14"/>
    <n v="42"/>
  </r>
  <r>
    <s v="Id1085"/>
    <s v=" Mr"/>
    <x v="360"/>
    <x v="549"/>
    <s v="Yes"/>
    <s v="No"/>
    <x v="0"/>
    <n v="1"/>
    <x v="1"/>
    <x v="1"/>
    <x v="0"/>
    <s v="5-Jun-1975"/>
    <x v="1084"/>
    <x v="2"/>
    <s v="tier - 1"/>
    <x v="5"/>
    <n v="48"/>
  </r>
  <r>
    <s v="Id1086"/>
    <s v=" Mr"/>
    <x v="791"/>
    <x v="550"/>
    <s v="Yes"/>
    <s v="No"/>
    <x v="1"/>
    <n v="1"/>
    <x v="1"/>
    <x v="1"/>
    <x v="2"/>
    <s v="7-Jul-1969"/>
    <x v="1085"/>
    <x v="2"/>
    <s v="tier - 2"/>
    <x v="16"/>
    <n v="53"/>
  </r>
  <r>
    <s v="Id1087"/>
    <s v=" Ms"/>
    <x v="53"/>
    <x v="551"/>
    <s v="No"/>
    <s v="No"/>
    <x v="0"/>
    <n v="2"/>
    <x v="1"/>
    <x v="0"/>
    <x v="0"/>
    <s v="19-Sep-1973"/>
    <x v="1086"/>
    <x v="2"/>
    <s v="tier - 3"/>
    <x v="0"/>
    <n v="49"/>
  </r>
  <r>
    <s v="Id1088"/>
    <s v=" Ms"/>
    <x v="408"/>
    <x v="524"/>
    <s v="No"/>
    <s v="No"/>
    <x v="0"/>
    <n v="2"/>
    <x v="1"/>
    <x v="0"/>
    <x v="0"/>
    <s v="29-Sep-1973"/>
    <x v="1087"/>
    <x v="2"/>
    <s v="tier - 3"/>
    <x v="2"/>
    <n v="49"/>
  </r>
  <r>
    <s v="Id1089"/>
    <s v=" Mrs"/>
    <x v="792"/>
    <x v="381"/>
    <s v="No"/>
    <s v="No"/>
    <x v="0"/>
    <n v="0"/>
    <x v="1"/>
    <x v="1"/>
    <x v="0"/>
    <s v="6-Sep-1971"/>
    <x v="1088"/>
    <x v="2"/>
    <s v="tier - 1"/>
    <x v="15"/>
    <n v="51"/>
  </r>
  <r>
    <s v="Id1090"/>
    <s v=" Ms"/>
    <x v="401"/>
    <x v="173"/>
    <s v="Yes"/>
    <s v="No"/>
    <x v="1"/>
    <n v="1"/>
    <x v="1"/>
    <x v="1"/>
    <x v="2"/>
    <s v="17-Jun-1969"/>
    <x v="1089"/>
    <x v="2"/>
    <s v="tier - 1"/>
    <x v="1"/>
    <n v="53"/>
  </r>
  <r>
    <s v="Id1091"/>
    <s v=" Ms"/>
    <x v="793"/>
    <x v="55"/>
    <s v="No"/>
    <s v="No"/>
    <x v="0"/>
    <n v="0"/>
    <x v="1"/>
    <x v="0"/>
    <x v="0"/>
    <s v="29-Sep-1974"/>
    <x v="1090"/>
    <x v="2"/>
    <s v="tier - 1"/>
    <x v="1"/>
    <n v="48"/>
  </r>
  <r>
    <s v="Id1092"/>
    <s v=" Mr"/>
    <x v="794"/>
    <x v="64"/>
    <s v="No"/>
    <s v="No"/>
    <x v="0"/>
    <n v="2"/>
    <x v="1"/>
    <x v="1"/>
    <x v="0"/>
    <s v="8-Aug-1973"/>
    <x v="1091"/>
    <x v="2"/>
    <s v="tier - 2"/>
    <x v="14"/>
    <n v="49"/>
  </r>
  <r>
    <s v="Id1093"/>
    <s v=" Ms"/>
    <x v="718"/>
    <x v="552"/>
    <s v="No"/>
    <s v="No"/>
    <x v="0"/>
    <n v="0"/>
    <x v="1"/>
    <x v="0"/>
    <x v="0"/>
    <s v="19-Jul-1968"/>
    <x v="1092"/>
    <x v="2"/>
    <s v="tier - 1"/>
    <x v="0"/>
    <n v="54"/>
  </r>
  <r>
    <s v="Id1094"/>
    <s v=" Mr"/>
    <x v="735"/>
    <x v="321"/>
    <s v="No"/>
    <s v="No"/>
    <x v="0"/>
    <n v="0"/>
    <x v="1"/>
    <x v="0"/>
    <x v="2"/>
    <s v="21-Jul-1982"/>
    <x v="1093"/>
    <x v="2"/>
    <s v="tier - 1"/>
    <x v="14"/>
    <n v="40"/>
  </r>
  <r>
    <s v="Id1095"/>
    <s v=" Mr"/>
    <x v="795"/>
    <x v="463"/>
    <s v="Yes"/>
    <s v="No"/>
    <x v="0"/>
    <n v="2"/>
    <x v="1"/>
    <x v="0"/>
    <x v="0"/>
    <s v="1-Dec-1970"/>
    <x v="1094"/>
    <x v="2"/>
    <s v="tier - 3"/>
    <x v="3"/>
    <n v="52"/>
  </r>
  <r>
    <s v="Id1096"/>
    <s v=" Mrs"/>
    <x v="796"/>
    <x v="87"/>
    <s v="No"/>
    <s v="No"/>
    <x v="0"/>
    <n v="0"/>
    <x v="1"/>
    <x v="0"/>
    <x v="1"/>
    <s v="21-Aug-1991"/>
    <x v="1095"/>
    <x v="2"/>
    <s v="tier - 1"/>
    <x v="12"/>
    <n v="31"/>
  </r>
  <r>
    <s v="Id1097"/>
    <s v=" Ms"/>
    <x v="797"/>
    <x v="89"/>
    <s v="No"/>
    <s v="No"/>
    <x v="0"/>
    <n v="0"/>
    <x v="1"/>
    <x v="0"/>
    <x v="2"/>
    <s v="17-Nov-1991"/>
    <x v="1096"/>
    <x v="2"/>
    <s v="tier - 2"/>
    <x v="1"/>
    <n v="31"/>
  </r>
  <r>
    <s v="Id1098"/>
    <s v=" Ms"/>
    <x v="359"/>
    <x v="553"/>
    <s v="No"/>
    <s v="No"/>
    <x v="0"/>
    <n v="0"/>
    <x v="1"/>
    <x v="2"/>
    <x v="0"/>
    <s v="12-Jul-1962"/>
    <x v="1097"/>
    <x v="2"/>
    <s v="tier - 3"/>
    <x v="1"/>
    <n v="60"/>
  </r>
  <r>
    <s v="Id1099"/>
    <s v=" Ms"/>
    <x v="798"/>
    <x v="8"/>
    <s v="Yes"/>
    <s v="No"/>
    <x v="1"/>
    <n v="1"/>
    <x v="1"/>
    <x v="2"/>
    <x v="0"/>
    <s v="24-Sep-1963"/>
    <x v="1098"/>
    <x v="2"/>
    <s v="tier - 1"/>
    <x v="0"/>
    <n v="59"/>
  </r>
  <r>
    <s v="Id1100"/>
    <s v=" Mr"/>
    <x v="746"/>
    <x v="554"/>
    <s v="Yes"/>
    <s v="No"/>
    <x v="0"/>
    <n v="1"/>
    <x v="1"/>
    <x v="0"/>
    <x v="1"/>
    <s v="14-Sep-1988"/>
    <x v="1099"/>
    <x v="2"/>
    <s v="tier - 1"/>
    <x v="14"/>
    <n v="34"/>
  </r>
  <r>
    <s v="Id1101"/>
    <s v=" Mrs"/>
    <x v="799"/>
    <x v="555"/>
    <s v="Yes"/>
    <s v="No"/>
    <x v="0"/>
    <n v="2"/>
    <x v="1"/>
    <x v="1"/>
    <x v="0"/>
    <s v="21-Jun-1970"/>
    <x v="1100"/>
    <x v="2"/>
    <s v="tier - 1"/>
    <x v="2"/>
    <n v="52"/>
  </r>
  <r>
    <s v="Id1102"/>
    <s v=" Mr"/>
    <x v="67"/>
    <x v="556"/>
    <s v="No"/>
    <s v="No"/>
    <x v="0"/>
    <n v="2"/>
    <x v="1"/>
    <x v="0"/>
    <x v="0"/>
    <s v="27-Nov-1973"/>
    <x v="1101"/>
    <x v="2"/>
    <s v="tier - 3"/>
    <x v="1"/>
    <n v="49"/>
  </r>
  <r>
    <s v="Id1103"/>
    <s v=" Mr"/>
    <x v="411"/>
    <x v="557"/>
    <s v="No"/>
    <s v="No"/>
    <x v="0"/>
    <n v="2"/>
    <x v="1"/>
    <x v="1"/>
    <x v="0"/>
    <s v="5-Sep-1973"/>
    <x v="1102"/>
    <x v="2"/>
    <s v="tier - 2"/>
    <x v="1"/>
    <n v="49"/>
  </r>
  <r>
    <s v="Id1104"/>
    <s v=" Ms"/>
    <x v="800"/>
    <x v="457"/>
    <s v="Yes"/>
    <s v="No"/>
    <x v="0"/>
    <n v="1"/>
    <x v="1"/>
    <x v="0"/>
    <x v="0"/>
    <s v="15-Aug-1975"/>
    <x v="1103"/>
    <x v="2"/>
    <s v="tier - 2"/>
    <x v="3"/>
    <n v="47"/>
  </r>
  <r>
    <s v="Id1105"/>
    <s v=" Mr"/>
    <x v="43"/>
    <x v="558"/>
    <s v="No"/>
    <s v="No"/>
    <x v="0"/>
    <n v="0"/>
    <x v="1"/>
    <x v="0"/>
    <x v="0"/>
    <s v="23-Sep-1968"/>
    <x v="1104"/>
    <x v="2"/>
    <s v="tier - 1"/>
    <x v="1"/>
    <n v="54"/>
  </r>
  <r>
    <s v="Id1106"/>
    <s v=" Mr"/>
    <x v="166"/>
    <x v="559"/>
    <s v="Yes"/>
    <s v="No"/>
    <x v="0"/>
    <n v="0"/>
    <x v="1"/>
    <x v="0"/>
    <x v="0"/>
    <s v="28-Jun-1967"/>
    <x v="1105"/>
    <x v="2"/>
    <s v="tier - 3"/>
    <x v="0"/>
    <n v="55"/>
  </r>
  <r>
    <s v="Id1107"/>
    <s v=" Mr"/>
    <x v="801"/>
    <x v="254"/>
    <s v="Yes"/>
    <s v="No"/>
    <x v="0"/>
    <n v="0"/>
    <x v="1"/>
    <x v="1"/>
    <x v="0"/>
    <s v="26-Sep-1967"/>
    <x v="1106"/>
    <x v="2"/>
    <s v="tier - 2"/>
    <x v="3"/>
    <n v="55"/>
  </r>
  <r>
    <s v="Id1108"/>
    <s v=" Ms"/>
    <x v="567"/>
    <x v="560"/>
    <s v="Yes"/>
    <s v="No"/>
    <x v="0"/>
    <n v="2"/>
    <x v="1"/>
    <x v="2"/>
    <x v="0"/>
    <s v="24-Dec-1970"/>
    <x v="1107"/>
    <x v="2"/>
    <s v="tier - 1"/>
    <x v="2"/>
    <n v="52"/>
  </r>
  <r>
    <s v="Id1109"/>
    <s v=" Mrs"/>
    <x v="802"/>
    <x v="103"/>
    <s v="Yes"/>
    <s v="No"/>
    <x v="0"/>
    <n v="0"/>
    <x v="1"/>
    <x v="0"/>
    <x v="2"/>
    <s v="16-Oct-1985"/>
    <x v="1108"/>
    <x v="2"/>
    <s v="tier - 2"/>
    <x v="12"/>
    <n v="37"/>
  </r>
  <r>
    <s v="Id1110"/>
    <s v=" Mrs"/>
    <x v="803"/>
    <x v="561"/>
    <s v="No"/>
    <s v="No"/>
    <x v="0"/>
    <n v="2"/>
    <x v="1"/>
    <x v="1"/>
    <x v="1"/>
    <s v="10-Jul-1972"/>
    <x v="1109"/>
    <x v="2"/>
    <s v="tier - 3"/>
    <x v="15"/>
    <n v="50"/>
  </r>
  <r>
    <s v="Id1111"/>
    <s v=" Ms"/>
    <x v="567"/>
    <x v="525"/>
    <s v="No"/>
    <s v="No"/>
    <x v="0"/>
    <n v="2"/>
    <x v="1"/>
    <x v="2"/>
    <x v="0"/>
    <s v="13-Oct-1973"/>
    <x v="1110"/>
    <x v="2"/>
    <s v="tier - 2"/>
    <x v="1"/>
    <n v="49"/>
  </r>
  <r>
    <s v="Id1112"/>
    <s v=" Mrs"/>
    <x v="804"/>
    <x v="282"/>
    <s v="Yes"/>
    <s v="No"/>
    <x v="0"/>
    <n v="0"/>
    <x v="1"/>
    <x v="0"/>
    <x v="0"/>
    <s v="12-Jun-1981"/>
    <x v="1111"/>
    <x v="2"/>
    <s v="tier - 1"/>
    <x v="15"/>
    <n v="41"/>
  </r>
  <r>
    <s v="Id1113"/>
    <s v=" Mr"/>
    <x v="111"/>
    <x v="447"/>
    <s v="No"/>
    <s v="No"/>
    <x v="0"/>
    <n v="0"/>
    <x v="1"/>
    <x v="0"/>
    <x v="0"/>
    <s v="30-Dec-1974"/>
    <x v="1112"/>
    <x v="2"/>
    <s v="tier - 1"/>
    <x v="4"/>
    <n v="48"/>
  </r>
  <r>
    <s v="Id1114"/>
    <s v=" Ms"/>
    <x v="805"/>
    <x v="109"/>
    <s v="Yes"/>
    <s v="No"/>
    <x v="1"/>
    <n v="1"/>
    <x v="1"/>
    <x v="0"/>
    <x v="1"/>
    <s v="5-Sep-1997"/>
    <x v="1113"/>
    <x v="2"/>
    <s v="tier - 2"/>
    <x v="1"/>
    <n v="25"/>
  </r>
  <r>
    <s v="Id1115"/>
    <s v=" Ms"/>
    <x v="806"/>
    <x v="56"/>
    <s v="No"/>
    <s v="No"/>
    <x v="0"/>
    <n v="2"/>
    <x v="1"/>
    <x v="0"/>
    <x v="1"/>
    <s v="16-Nov-1972"/>
    <x v="1114"/>
    <x v="2"/>
    <s v="tier - 3"/>
    <x v="3"/>
    <n v="50"/>
  </r>
  <r>
    <s v="Id1116"/>
    <s v=" Ms"/>
    <x v="629"/>
    <x v="485"/>
    <s v="Yes"/>
    <s v="No"/>
    <x v="0"/>
    <n v="1"/>
    <x v="1"/>
    <x v="0"/>
    <x v="0"/>
    <s v="2-Jul-1975"/>
    <x v="1115"/>
    <x v="2"/>
    <s v="tier - 3"/>
    <x v="1"/>
    <n v="47"/>
  </r>
  <r>
    <s v="Id1117"/>
    <s v=" Ms"/>
    <x v="807"/>
    <x v="199"/>
    <s v="No"/>
    <s v="No"/>
    <x v="0"/>
    <n v="2"/>
    <x v="1"/>
    <x v="2"/>
    <x v="2"/>
    <s v="8-Aug-1972"/>
    <x v="1116"/>
    <x v="2"/>
    <s v="tier - 1"/>
    <x v="0"/>
    <n v="50"/>
  </r>
  <r>
    <s v="Id1118"/>
    <s v=" Ms"/>
    <x v="808"/>
    <x v="500"/>
    <s v="No"/>
    <s v="No"/>
    <x v="0"/>
    <n v="2"/>
    <x v="1"/>
    <x v="1"/>
    <x v="2"/>
    <s v="19-Oct-1972"/>
    <x v="1117"/>
    <x v="2"/>
    <s v="tier - 1"/>
    <x v="2"/>
    <n v="50"/>
  </r>
  <r>
    <s v="Id1119"/>
    <s v=" Mr"/>
    <x v="809"/>
    <x v="315"/>
    <s v="Yes"/>
    <s v="No"/>
    <x v="0"/>
    <n v="0"/>
    <x v="1"/>
    <x v="1"/>
    <x v="2"/>
    <s v="19-Dec-1976"/>
    <x v="1118"/>
    <x v="2"/>
    <s v="tier - 2"/>
    <x v="3"/>
    <n v="46"/>
  </r>
  <r>
    <s v="Id1120"/>
    <s v=" Mr"/>
    <x v="315"/>
    <x v="473"/>
    <s v="Yes"/>
    <s v="No"/>
    <x v="1"/>
    <n v="1"/>
    <x v="1"/>
    <x v="0"/>
    <x v="2"/>
    <s v="3-Jul-1969"/>
    <x v="1119"/>
    <x v="2"/>
    <s v="tier - 3"/>
    <x v="3"/>
    <n v="53"/>
  </r>
  <r>
    <s v="Id1121"/>
    <s v=" Mr"/>
    <x v="88"/>
    <x v="300"/>
    <s v="Yes"/>
    <s v="No"/>
    <x v="1"/>
    <n v="1"/>
    <x v="1"/>
    <x v="0"/>
    <x v="1"/>
    <s v="27-Oct-1969"/>
    <x v="1120"/>
    <x v="2"/>
    <s v="tier - 1"/>
    <x v="6"/>
    <n v="53"/>
  </r>
  <r>
    <s v="Id1122"/>
    <s v=" Mr"/>
    <x v="643"/>
    <x v="562"/>
    <s v="Yes"/>
    <s v="No"/>
    <x v="1"/>
    <n v="1"/>
    <x v="1"/>
    <x v="2"/>
    <x v="1"/>
    <s v="22-Aug-1969"/>
    <x v="1121"/>
    <x v="2"/>
    <s v="tier - 2"/>
    <x v="3"/>
    <n v="53"/>
  </r>
  <r>
    <s v="Id1123"/>
    <s v=" Ms"/>
    <x v="67"/>
    <x v="172"/>
    <s v="No"/>
    <s v="No"/>
    <x v="0"/>
    <n v="0"/>
    <x v="1"/>
    <x v="0"/>
    <x v="0"/>
    <s v="30-Aug-1974"/>
    <x v="1122"/>
    <x v="2"/>
    <s v="tier - 2"/>
    <x v="2"/>
    <n v="48"/>
  </r>
  <r>
    <s v="Id1124"/>
    <s v=" Mr"/>
    <x v="175"/>
    <x v="561"/>
    <s v="No"/>
    <s v="No"/>
    <x v="1"/>
    <n v="1"/>
    <x v="1"/>
    <x v="1"/>
    <x v="1"/>
    <s v="28-Dec-1979"/>
    <x v="1123"/>
    <x v="2"/>
    <s v="tier - 1"/>
    <x v="14"/>
    <n v="43"/>
  </r>
  <r>
    <s v="Id1125"/>
    <s v=" Mrs"/>
    <x v="810"/>
    <x v="563"/>
    <s v="Yes"/>
    <s v="No"/>
    <x v="0"/>
    <n v="1"/>
    <x v="1"/>
    <x v="0"/>
    <x v="1"/>
    <s v="3-Jul-1988"/>
    <x v="1124"/>
    <x v="2"/>
    <s v="tier - 3"/>
    <x v="12"/>
    <n v="34"/>
  </r>
  <r>
    <s v="Id1126"/>
    <s v=" Ms"/>
    <x v="628"/>
    <x v="564"/>
    <s v="Yes"/>
    <s v="No"/>
    <x v="0"/>
    <n v="2"/>
    <x v="1"/>
    <x v="3"/>
    <x v="0"/>
    <s v="11-Aug-1970"/>
    <x v="1125"/>
    <x v="1"/>
    <s v="tier - 3"/>
    <x v="1"/>
    <n v="52"/>
  </r>
  <r>
    <s v="Id1127"/>
    <s v=" Mr"/>
    <x v="67"/>
    <x v="399"/>
    <s v="No"/>
    <s v="No"/>
    <x v="0"/>
    <n v="0"/>
    <x v="1"/>
    <x v="0"/>
    <x v="0"/>
    <s v="6-Oct-1971"/>
    <x v="1126"/>
    <x v="1"/>
    <s v="tier - 2"/>
    <x v="9"/>
    <n v="51"/>
  </r>
  <r>
    <s v="Id1128"/>
    <s v=" Mr"/>
    <x v="292"/>
    <x v="410"/>
    <s v="No"/>
    <s v="No"/>
    <x v="0"/>
    <n v="0"/>
    <x v="1"/>
    <x v="1"/>
    <x v="0"/>
    <s v="26-Dec-1971"/>
    <x v="1127"/>
    <x v="1"/>
    <s v="tier - 3"/>
    <x v="11"/>
    <n v="51"/>
  </r>
  <r>
    <s v="Id1129"/>
    <s v=" Mr"/>
    <x v="811"/>
    <x v="138"/>
    <s v="Yes"/>
    <s v="No"/>
    <x v="0"/>
    <n v="1"/>
    <x v="1"/>
    <x v="2"/>
    <x v="2"/>
    <s v="11-Sep-1964"/>
    <x v="1128"/>
    <x v="2"/>
    <s v="tier - 3"/>
    <x v="0"/>
    <n v="58"/>
  </r>
  <r>
    <s v="Id1130"/>
    <s v=" Ms"/>
    <x v="607"/>
    <x v="180"/>
    <s v="Yes"/>
    <s v="No"/>
    <x v="1"/>
    <n v="1"/>
    <x v="1"/>
    <x v="0"/>
    <x v="2"/>
    <s v="3-Dec-1983"/>
    <x v="1129"/>
    <x v="1"/>
    <s v="tier - 2"/>
    <x v="1"/>
    <n v="39"/>
  </r>
  <r>
    <s v="Id1131"/>
    <s v=" Mrs"/>
    <x v="812"/>
    <x v="332"/>
    <s v="Yes"/>
    <s v="No"/>
    <x v="0"/>
    <n v="0"/>
    <x v="1"/>
    <x v="0"/>
    <x v="2"/>
    <s v="19-Aug-1985"/>
    <x v="1130"/>
    <x v="1"/>
    <s v="tier - 3"/>
    <x v="15"/>
    <n v="37"/>
  </r>
  <r>
    <s v="Id1132"/>
    <s v=" Ms"/>
    <x v="402"/>
    <x v="115"/>
    <s v="No"/>
    <s v="No"/>
    <x v="0"/>
    <n v="2"/>
    <x v="1"/>
    <x v="0"/>
    <x v="2"/>
    <s v="14-Sep-1972"/>
    <x v="1131"/>
    <x v="1"/>
    <s v="tier - 3"/>
    <x v="1"/>
    <n v="50"/>
  </r>
  <r>
    <s v="Id1133"/>
    <s v=" Mr"/>
    <x v="813"/>
    <x v="64"/>
    <s v="No"/>
    <s v="No"/>
    <x v="0"/>
    <n v="0"/>
    <x v="1"/>
    <x v="2"/>
    <x v="0"/>
    <s v="17-Aug-1962"/>
    <x v="1132"/>
    <x v="2"/>
    <s v="tier - 2"/>
    <x v="0"/>
    <n v="60"/>
  </r>
  <r>
    <s v="Id1134"/>
    <s v=" Ms"/>
    <x v="814"/>
    <x v="80"/>
    <s v="Yes"/>
    <s v="No"/>
    <x v="0"/>
    <n v="0"/>
    <x v="1"/>
    <x v="0"/>
    <x v="2"/>
    <s v="8-Jul-1996"/>
    <x v="1133"/>
    <x v="1"/>
    <s v="tier - 3"/>
    <x v="1"/>
    <n v="26"/>
  </r>
  <r>
    <s v="Id1135"/>
    <s v=" Ms"/>
    <x v="613"/>
    <x v="134"/>
    <s v="Yes"/>
    <s v="No"/>
    <x v="0"/>
    <n v="2"/>
    <x v="1"/>
    <x v="1"/>
    <x v="2"/>
    <s v="5-Nov-1966"/>
    <x v="1134"/>
    <x v="2"/>
    <s v="tier - 3"/>
    <x v="0"/>
    <n v="56"/>
  </r>
  <r>
    <s v="Id1136"/>
    <s v=" Ms"/>
    <x v="815"/>
    <x v="485"/>
    <s v="No"/>
    <s v="No"/>
    <x v="0"/>
    <n v="0"/>
    <x v="1"/>
    <x v="0"/>
    <x v="0"/>
    <s v="8-Nov-1971"/>
    <x v="1135"/>
    <x v="1"/>
    <s v="tier - 3"/>
    <x v="3"/>
    <n v="51"/>
  </r>
  <r>
    <s v="Id1137"/>
    <s v=" Ms"/>
    <x v="816"/>
    <x v="565"/>
    <s v="No"/>
    <s v="No"/>
    <x v="0"/>
    <n v="0"/>
    <x v="1"/>
    <x v="0"/>
    <x v="0"/>
    <s v="3-Oct-1971"/>
    <x v="1136"/>
    <x v="1"/>
    <s v="tier - 1"/>
    <x v="0"/>
    <n v="51"/>
  </r>
  <r>
    <s v="Id1138"/>
    <s v=" Ms"/>
    <x v="817"/>
    <x v="220"/>
    <s v="No"/>
    <s v="No"/>
    <x v="0"/>
    <n v="0"/>
    <x v="1"/>
    <x v="0"/>
    <x v="0"/>
    <s v="3-Jul-1971"/>
    <x v="1137"/>
    <x v="1"/>
    <s v="tier - 3"/>
    <x v="2"/>
    <n v="51"/>
  </r>
  <r>
    <s v="Id1139"/>
    <s v=" Ms"/>
    <x v="54"/>
    <x v="566"/>
    <s v="No"/>
    <s v="No"/>
    <x v="0"/>
    <n v="0"/>
    <x v="1"/>
    <x v="0"/>
    <x v="0"/>
    <s v="22-Dec-1971"/>
    <x v="1138"/>
    <x v="1"/>
    <s v="tier - 2"/>
    <x v="3"/>
    <n v="51"/>
  </r>
  <r>
    <s v="Id1140"/>
    <s v=" Mr"/>
    <x v="547"/>
    <x v="85"/>
    <s v="No"/>
    <s v="No"/>
    <x v="0"/>
    <n v="1"/>
    <x v="1"/>
    <x v="0"/>
    <x v="1"/>
    <s v="6-Jul-1998"/>
    <x v="1139"/>
    <x v="1"/>
    <s v="tier - 2"/>
    <x v="8"/>
    <n v="24"/>
  </r>
  <r>
    <s v="Id1141"/>
    <s v=" Mr"/>
    <x v="467"/>
    <x v="320"/>
    <s v="Yes"/>
    <s v="No"/>
    <x v="1"/>
    <n v="1"/>
    <x v="1"/>
    <x v="1"/>
    <x v="2"/>
    <s v="13-Aug-1969"/>
    <x v="1140"/>
    <x v="2"/>
    <s v="tier - 3"/>
    <x v="1"/>
    <n v="53"/>
  </r>
  <r>
    <s v="Id1142"/>
    <s v=" Ms"/>
    <x v="629"/>
    <x v="453"/>
    <s v="No"/>
    <s v="No"/>
    <x v="0"/>
    <n v="0"/>
    <x v="1"/>
    <x v="0"/>
    <x v="0"/>
    <s v="9-Nov-1971"/>
    <x v="1141"/>
    <x v="1"/>
    <s v="tier - 3"/>
    <x v="2"/>
    <n v="51"/>
  </r>
  <r>
    <s v="Id1143"/>
    <s v=" Mr"/>
    <x v="362"/>
    <x v="259"/>
    <s v="Yes"/>
    <s v="No"/>
    <x v="1"/>
    <n v="1"/>
    <x v="1"/>
    <x v="2"/>
    <x v="1"/>
    <s v="20-Oct-1969"/>
    <x v="1142"/>
    <x v="2"/>
    <s v="tier - 3"/>
    <x v="1"/>
    <n v="53"/>
  </r>
  <r>
    <s v="Id1144"/>
    <s v=" Ms"/>
    <x v="809"/>
    <x v="567"/>
    <s v="No"/>
    <s v="No"/>
    <x v="0"/>
    <n v="0"/>
    <x v="1"/>
    <x v="1"/>
    <x v="0"/>
    <s v="17-Jul-1971"/>
    <x v="1143"/>
    <x v="1"/>
    <s v="tier - 2"/>
    <x v="3"/>
    <n v="51"/>
  </r>
  <r>
    <s v="Id1145"/>
    <s v=" Ms"/>
    <x v="818"/>
    <x v="525"/>
    <s v="No"/>
    <s v="No"/>
    <x v="0"/>
    <n v="0"/>
    <x v="1"/>
    <x v="2"/>
    <x v="0"/>
    <s v="23-Oct-1971"/>
    <x v="1144"/>
    <x v="1"/>
    <s v="tier - 3"/>
    <x v="0"/>
    <n v="51"/>
  </r>
  <r>
    <s v="Id1146"/>
    <s v=" Mr"/>
    <x v="806"/>
    <x v="423"/>
    <s v="No"/>
    <s v="No"/>
    <x v="0"/>
    <n v="0"/>
    <x v="1"/>
    <x v="0"/>
    <x v="0"/>
    <s v="4-Nov-1968"/>
    <x v="1145"/>
    <x v="2"/>
    <s v="tier - 3"/>
    <x v="3"/>
    <n v="54"/>
  </r>
  <r>
    <s v="Id1147"/>
    <s v=" Mr"/>
    <x v="819"/>
    <x v="375"/>
    <s v="No"/>
    <s v="No"/>
    <x v="0"/>
    <n v="1"/>
    <x v="1"/>
    <x v="0"/>
    <x v="2"/>
    <s v="13-Aug-1992"/>
    <x v="1146"/>
    <x v="1"/>
    <s v="tier - 1"/>
    <x v="1"/>
    <n v="30"/>
  </r>
  <r>
    <s v="Id1148"/>
    <s v=" Mr"/>
    <x v="820"/>
    <x v="56"/>
    <s v="No"/>
    <s v="No"/>
    <x v="0"/>
    <n v="2"/>
    <x v="1"/>
    <x v="1"/>
    <x v="1"/>
    <s v="26-Sep-1972"/>
    <x v="1147"/>
    <x v="1"/>
    <s v="tier - 3"/>
    <x v="14"/>
    <n v="50"/>
  </r>
  <r>
    <s v="Id1149"/>
    <s v=" Mr"/>
    <x v="821"/>
    <x v="336"/>
    <s v="No"/>
    <s v="No"/>
    <x v="0"/>
    <n v="2"/>
    <x v="1"/>
    <x v="1"/>
    <x v="1"/>
    <s v="28-Jun-1972"/>
    <x v="1148"/>
    <x v="1"/>
    <s v="tier - 2"/>
    <x v="14"/>
    <n v="50"/>
  </r>
  <r>
    <s v="Id1150"/>
    <s v=" Ms"/>
    <x v="822"/>
    <x v="568"/>
    <s v="No"/>
    <s v="No"/>
    <x v="0"/>
    <n v="2"/>
    <x v="1"/>
    <x v="0"/>
    <x v="0"/>
    <s v="17-Sep-1973"/>
    <x v="1149"/>
    <x v="1"/>
    <s v="tier - 1"/>
    <x v="0"/>
    <n v="49"/>
  </r>
  <r>
    <s v="Id1151"/>
    <s v=" Mr"/>
    <x v="823"/>
    <x v="240"/>
    <s v="No"/>
    <s v="No"/>
    <x v="0"/>
    <n v="0"/>
    <x v="1"/>
    <x v="2"/>
    <x v="1"/>
    <s v="7-Jun-1977"/>
    <x v="1150"/>
    <x v="2"/>
    <s v="tier - 2"/>
    <x v="0"/>
    <n v="46"/>
  </r>
  <r>
    <s v="Id1152"/>
    <s v=" Mr"/>
    <x v="824"/>
    <x v="111"/>
    <s v="Yes"/>
    <s v="No"/>
    <x v="0"/>
    <n v="0"/>
    <x v="1"/>
    <x v="0"/>
    <x v="2"/>
    <s v="8-Aug-1996"/>
    <x v="1151"/>
    <x v="1"/>
    <s v="tier - 3"/>
    <x v="8"/>
    <n v="26"/>
  </r>
  <r>
    <s v="Id1153"/>
    <s v=" Ms"/>
    <x v="111"/>
    <x v="569"/>
    <s v="No"/>
    <s v="No"/>
    <x v="0"/>
    <n v="2"/>
    <x v="1"/>
    <x v="0"/>
    <x v="0"/>
    <s v="7-Jul-1973"/>
    <x v="1152"/>
    <x v="1"/>
    <s v="tier - 2"/>
    <x v="2"/>
    <n v="49"/>
  </r>
  <r>
    <s v="Id1154"/>
    <s v=" Ms"/>
    <x v="825"/>
    <x v="400"/>
    <s v="No"/>
    <s v="No"/>
    <x v="0"/>
    <n v="0"/>
    <x v="1"/>
    <x v="2"/>
    <x v="0"/>
    <s v="5-Sep-1965"/>
    <x v="1153"/>
    <x v="2"/>
    <s v="tier - 1"/>
    <x v="1"/>
    <n v="57"/>
  </r>
  <r>
    <s v="Id1155"/>
    <s v=" Ms"/>
    <x v="469"/>
    <x v="562"/>
    <s v="Yes"/>
    <s v="No"/>
    <x v="0"/>
    <n v="0"/>
    <x v="1"/>
    <x v="0"/>
    <x v="1"/>
    <s v="14-Jul-2001"/>
    <x v="1154"/>
    <x v="1"/>
    <s v="tier - 2"/>
    <x v="1"/>
    <n v="21"/>
  </r>
  <r>
    <s v="Id1156"/>
    <s v=" Mr"/>
    <x v="826"/>
    <x v="424"/>
    <s v="Yes"/>
    <s v="No"/>
    <x v="0"/>
    <n v="2"/>
    <x v="1"/>
    <x v="0"/>
    <x v="0"/>
    <s v="4-Jul-1970"/>
    <x v="1155"/>
    <x v="1"/>
    <s v="tier - 1"/>
    <x v="0"/>
    <n v="52"/>
  </r>
  <r>
    <s v="Id1157"/>
    <s v=" Mr"/>
    <x v="117"/>
    <x v="502"/>
    <s v="Yes"/>
    <s v="No"/>
    <x v="0"/>
    <n v="2"/>
    <x v="1"/>
    <x v="0"/>
    <x v="0"/>
    <s v="18-Aug-1970"/>
    <x v="1156"/>
    <x v="2"/>
    <s v="tier - 1"/>
    <x v="3"/>
    <n v="52"/>
  </r>
  <r>
    <s v="Id1158"/>
    <s v=" Mr"/>
    <x v="781"/>
    <x v="513"/>
    <s v="Yes"/>
    <s v="No"/>
    <x v="0"/>
    <n v="2"/>
    <x v="1"/>
    <x v="0"/>
    <x v="0"/>
    <s v="12-Sep-1970"/>
    <x v="1157"/>
    <x v="2"/>
    <s v="tier - 1"/>
    <x v="4"/>
    <n v="52"/>
  </r>
  <r>
    <s v="Id1159"/>
    <s v=" Ms"/>
    <x v="401"/>
    <x v="113"/>
    <s v="Yes"/>
    <s v="No"/>
    <x v="0"/>
    <n v="1"/>
    <x v="1"/>
    <x v="1"/>
    <x v="0"/>
    <s v="27-Jun-1975"/>
    <x v="1158"/>
    <x v="1"/>
    <s v="tier - 1"/>
    <x v="2"/>
    <n v="47"/>
  </r>
  <r>
    <s v="Id1160"/>
    <s v=" Mr"/>
    <x v="827"/>
    <x v="200"/>
    <s v="No"/>
    <s v="No"/>
    <x v="0"/>
    <n v="2"/>
    <x v="1"/>
    <x v="1"/>
    <x v="1"/>
    <s v="10-Jul-1972"/>
    <x v="1159"/>
    <x v="1"/>
    <s v="tier - 1"/>
    <x v="14"/>
    <n v="50"/>
  </r>
  <r>
    <s v="Id1161"/>
    <s v=" Ms"/>
    <x v="828"/>
    <x v="347"/>
    <s v="No"/>
    <s v="No"/>
    <x v="0"/>
    <n v="0"/>
    <x v="1"/>
    <x v="0"/>
    <x v="2"/>
    <s v="19-Sep-1977"/>
    <x v="1160"/>
    <x v="1"/>
    <s v="tier - 3"/>
    <x v="2"/>
    <n v="45"/>
  </r>
  <r>
    <s v="Id1162"/>
    <s v=" Ms"/>
    <x v="829"/>
    <x v="231"/>
    <s v="Yes"/>
    <s v="No"/>
    <x v="0"/>
    <n v="1"/>
    <x v="1"/>
    <x v="2"/>
    <x v="1"/>
    <s v="7-Nov-1964"/>
    <x v="1161"/>
    <x v="2"/>
    <s v="tier - 3"/>
    <x v="0"/>
    <n v="58"/>
  </r>
  <r>
    <s v="Id1163"/>
    <s v=" Mr"/>
    <x v="830"/>
    <x v="180"/>
    <s v="Yes"/>
    <s v="No"/>
    <x v="0"/>
    <n v="2"/>
    <x v="1"/>
    <x v="2"/>
    <x v="2"/>
    <s v="16-Sep-1966"/>
    <x v="1162"/>
    <x v="2"/>
    <s v="tier - 2"/>
    <x v="0"/>
    <n v="56"/>
  </r>
  <r>
    <s v="Id1164"/>
    <s v=" Ms"/>
    <x v="831"/>
    <x v="570"/>
    <s v="Yes"/>
    <s v="No"/>
    <x v="0"/>
    <n v="0"/>
    <x v="1"/>
    <x v="0"/>
    <x v="0"/>
    <s v="8-Aug-1981"/>
    <x v="1163"/>
    <x v="1"/>
    <s v="tier - 3"/>
    <x v="3"/>
    <n v="41"/>
  </r>
  <r>
    <s v="Id1165"/>
    <s v=" Ms"/>
    <x v="705"/>
    <x v="571"/>
    <s v="No"/>
    <s v="No"/>
    <x v="0"/>
    <n v="0"/>
    <x v="1"/>
    <x v="0"/>
    <x v="0"/>
    <s v="8-Jul-1974"/>
    <x v="1164"/>
    <x v="1"/>
    <s v="tier - 2"/>
    <x v="3"/>
    <n v="48"/>
  </r>
  <r>
    <s v="Id1166"/>
    <s v=" Ms"/>
    <x v="832"/>
    <x v="457"/>
    <s v="No"/>
    <s v="No"/>
    <x v="0"/>
    <n v="0"/>
    <x v="1"/>
    <x v="3"/>
    <x v="0"/>
    <s v="19-Jul-1971"/>
    <x v="1165"/>
    <x v="1"/>
    <s v="tier - 1"/>
    <x v="1"/>
    <n v="51"/>
  </r>
  <r>
    <s v="Id1167"/>
    <s v=" Ms"/>
    <x v="396"/>
    <x v="521"/>
    <s v="Yes"/>
    <s v="No"/>
    <x v="0"/>
    <n v="2"/>
    <x v="1"/>
    <x v="0"/>
    <x v="0"/>
    <s v="30-Sep-1970"/>
    <x v="1166"/>
    <x v="1"/>
    <s v="tier - 2"/>
    <x v="3"/>
    <n v="52"/>
  </r>
  <r>
    <s v="Id1168"/>
    <s v=" Mrs"/>
    <x v="833"/>
    <x v="572"/>
    <s v="No"/>
    <s v="No"/>
    <x v="0"/>
    <n v="0"/>
    <x v="1"/>
    <x v="1"/>
    <x v="0"/>
    <s v="22-Jun-1968"/>
    <x v="1167"/>
    <x v="2"/>
    <s v="tier - 2"/>
    <x v="0"/>
    <n v="54"/>
  </r>
  <r>
    <s v="Id1169"/>
    <s v=" Mr"/>
    <x v="67"/>
    <x v="161"/>
    <s v="No"/>
    <s v="No"/>
    <x v="0"/>
    <n v="2"/>
    <x v="1"/>
    <x v="0"/>
    <x v="2"/>
    <s v="23-Oct-1972"/>
    <x v="1168"/>
    <x v="1"/>
    <s v="tier - 2"/>
    <x v="3"/>
    <n v="50"/>
  </r>
  <r>
    <s v="Id1170"/>
    <s v=" Mr"/>
    <x v="834"/>
    <x v="136"/>
    <s v="No"/>
    <s v="No"/>
    <x v="1"/>
    <n v="1"/>
    <x v="1"/>
    <x v="1"/>
    <x v="1"/>
    <s v="19-Dec-1979"/>
    <x v="1169"/>
    <x v="1"/>
    <s v="tier - 2"/>
    <x v="14"/>
    <n v="43"/>
  </r>
  <r>
    <s v="Id1171"/>
    <s v=" Mrs"/>
    <x v="78"/>
    <x v="98"/>
    <s v="No"/>
    <s v="No"/>
    <x v="0"/>
    <n v="1"/>
    <x v="1"/>
    <x v="0"/>
    <x v="2"/>
    <s v="23-Jun-1998"/>
    <x v="1170"/>
    <x v="1"/>
    <s v="tier - 2"/>
    <x v="12"/>
    <n v="24"/>
  </r>
  <r>
    <s v="Id1172"/>
    <s v=" Ms"/>
    <x v="835"/>
    <x v="573"/>
    <s v="Yes"/>
    <s v="No"/>
    <x v="0"/>
    <n v="2"/>
    <x v="1"/>
    <x v="0"/>
    <x v="0"/>
    <s v="16-Dec-1970"/>
    <x v="1171"/>
    <x v="1"/>
    <s v="tier - 3"/>
    <x v="3"/>
    <n v="52"/>
  </r>
  <r>
    <s v="Id1173"/>
    <s v=" Mr"/>
    <x v="277"/>
    <x v="570"/>
    <s v="Yes"/>
    <s v="No"/>
    <x v="0"/>
    <n v="1"/>
    <x v="1"/>
    <x v="1"/>
    <x v="0"/>
    <s v="29-Oct-1975"/>
    <x v="1172"/>
    <x v="2"/>
    <s v="tier - 3"/>
    <x v="1"/>
    <n v="47"/>
  </r>
  <r>
    <s v="Id1174"/>
    <s v=" Mrs"/>
    <x v="183"/>
    <x v="188"/>
    <s v="No"/>
    <s v="No"/>
    <x v="0"/>
    <n v="0"/>
    <x v="1"/>
    <x v="1"/>
    <x v="2"/>
    <s v="29-Aug-1982"/>
    <x v="1173"/>
    <x v="1"/>
    <s v="tier - 1"/>
    <x v="15"/>
    <n v="40"/>
  </r>
  <r>
    <s v="Id1175"/>
    <s v=" Mr"/>
    <x v="836"/>
    <x v="297"/>
    <s v="No"/>
    <s v="No"/>
    <x v="0"/>
    <n v="2"/>
    <x v="1"/>
    <x v="1"/>
    <x v="1"/>
    <s v="27-Dec-1972"/>
    <x v="1174"/>
    <x v="2"/>
    <s v="tier - 3"/>
    <x v="4"/>
    <n v="50"/>
  </r>
  <r>
    <s v="Id1176"/>
    <s v=" Mr"/>
    <x v="837"/>
    <x v="60"/>
    <s v="Yes"/>
    <s v="No"/>
    <x v="0"/>
    <n v="1"/>
    <x v="1"/>
    <x v="2"/>
    <x v="1"/>
    <s v="15-Dec-1964"/>
    <x v="1175"/>
    <x v="2"/>
    <s v="tier - 3"/>
    <x v="0"/>
    <n v="58"/>
  </r>
  <r>
    <s v="Id1177"/>
    <s v=" Mr"/>
    <x v="757"/>
    <x v="574"/>
    <s v="Yes"/>
    <s v="No"/>
    <x v="0"/>
    <n v="0"/>
    <x v="1"/>
    <x v="0"/>
    <x v="0"/>
    <s v="18-Oct-1981"/>
    <x v="1176"/>
    <x v="1"/>
    <s v="tier - 1"/>
    <x v="14"/>
    <n v="41"/>
  </r>
  <r>
    <s v="Id1178"/>
    <s v=" Ms"/>
    <x v="838"/>
    <x v="116"/>
    <s v="No"/>
    <s v="No"/>
    <x v="0"/>
    <n v="2"/>
    <x v="1"/>
    <x v="0"/>
    <x v="0"/>
    <s v="28-Nov-1973"/>
    <x v="1177"/>
    <x v="1"/>
    <s v="tier - 3"/>
    <x v="1"/>
    <n v="49"/>
  </r>
  <r>
    <s v="Id1179"/>
    <s v=" Mr"/>
    <x v="839"/>
    <x v="161"/>
    <s v="Yes"/>
    <s v="No"/>
    <x v="0"/>
    <n v="2"/>
    <x v="1"/>
    <x v="2"/>
    <x v="2"/>
    <s v="4-Dec-1966"/>
    <x v="1178"/>
    <x v="2"/>
    <s v="tier - 2"/>
    <x v="0"/>
    <n v="56"/>
  </r>
  <r>
    <s v="Id1180"/>
    <s v=" Ms"/>
    <x v="361"/>
    <x v="575"/>
    <s v="No"/>
    <s v="No"/>
    <x v="0"/>
    <n v="2"/>
    <x v="1"/>
    <x v="2"/>
    <x v="0"/>
    <s v="1-Dec-1973"/>
    <x v="1179"/>
    <x v="1"/>
    <s v="tier - 1"/>
    <x v="1"/>
    <n v="49"/>
  </r>
  <r>
    <s v="Id1181"/>
    <s v=" Mr"/>
    <x v="606"/>
    <x v="410"/>
    <s v="No"/>
    <s v="No"/>
    <x v="0"/>
    <n v="0"/>
    <x v="1"/>
    <x v="0"/>
    <x v="0"/>
    <s v="14-Aug-1974"/>
    <x v="1180"/>
    <x v="2"/>
    <s v="tier - 1"/>
    <x v="3"/>
    <n v="48"/>
  </r>
  <r>
    <s v="Id1182"/>
    <s v=" Ms"/>
    <x v="840"/>
    <x v="576"/>
    <s v="No"/>
    <s v="No"/>
    <x v="0"/>
    <n v="2"/>
    <x v="1"/>
    <x v="0"/>
    <x v="2"/>
    <s v="22-Sep-1972"/>
    <x v="1181"/>
    <x v="1"/>
    <s v="tier - 1"/>
    <x v="0"/>
    <n v="50"/>
  </r>
  <r>
    <s v="Id1183"/>
    <s v=" Ms"/>
    <x v="841"/>
    <x v="27"/>
    <s v="No"/>
    <s v="No"/>
    <x v="0"/>
    <n v="2"/>
    <x v="1"/>
    <x v="0"/>
    <x v="2"/>
    <s v="22-Sep-1972"/>
    <x v="1182"/>
    <x v="1"/>
    <s v="tier - 1"/>
    <x v="2"/>
    <n v="50"/>
  </r>
  <r>
    <s v="Id1184"/>
    <s v=" Mrs"/>
    <x v="842"/>
    <x v="242"/>
    <s v="Yes"/>
    <s v="No"/>
    <x v="0"/>
    <n v="1"/>
    <x v="1"/>
    <x v="1"/>
    <x v="0"/>
    <s v="28-Jul-1975"/>
    <x v="1183"/>
    <x v="1"/>
    <s v="tier - 2"/>
    <x v="2"/>
    <n v="47"/>
  </r>
  <r>
    <s v="Id1185"/>
    <s v=" Mr"/>
    <x v="401"/>
    <x v="354"/>
    <s v="No"/>
    <s v="No"/>
    <x v="0"/>
    <n v="2"/>
    <x v="1"/>
    <x v="1"/>
    <x v="0"/>
    <s v="21-Dec-1973"/>
    <x v="1184"/>
    <x v="1"/>
    <s v="tier - 3"/>
    <x v="14"/>
    <n v="49"/>
  </r>
  <r>
    <s v="Id1186"/>
    <s v=" Ms"/>
    <x v="419"/>
    <x v="483"/>
    <s v="No"/>
    <s v="No"/>
    <x v="0"/>
    <n v="0"/>
    <x v="1"/>
    <x v="1"/>
    <x v="0"/>
    <s v="29-Nov-1971"/>
    <x v="1185"/>
    <x v="1"/>
    <s v="tier - 2"/>
    <x v="3"/>
    <n v="51"/>
  </r>
  <r>
    <s v="Id1187"/>
    <s v=" Ms"/>
    <x v="843"/>
    <x v="152"/>
    <s v="No"/>
    <s v="No"/>
    <x v="0"/>
    <n v="1"/>
    <x v="1"/>
    <x v="0"/>
    <x v="2"/>
    <s v="22-Aug-1992"/>
    <x v="1186"/>
    <x v="1"/>
    <s v="tier - 1"/>
    <x v="1"/>
    <n v="30"/>
  </r>
  <r>
    <s v="Id1188"/>
    <s v=" Mr"/>
    <x v="617"/>
    <x v="577"/>
    <s v="Yes"/>
    <s v="No"/>
    <x v="1"/>
    <n v="1"/>
    <x v="1"/>
    <x v="0"/>
    <x v="2"/>
    <s v="24-Aug-1969"/>
    <x v="1187"/>
    <x v="2"/>
    <s v="tier - 2"/>
    <x v="0"/>
    <n v="53"/>
  </r>
  <r>
    <s v="Id1189"/>
    <s v=" Mr"/>
    <x v="376"/>
    <x v="3"/>
    <s v="Yes"/>
    <s v="No"/>
    <x v="0"/>
    <n v="0"/>
    <x v="1"/>
    <x v="2"/>
    <x v="1"/>
    <s v="28-Nov-1976"/>
    <x v="1188"/>
    <x v="1"/>
    <s v="tier - 3"/>
    <x v="6"/>
    <n v="46"/>
  </r>
  <r>
    <s v="Id1190"/>
    <s v=" Mr"/>
    <x v="844"/>
    <x v="507"/>
    <s v="Yes"/>
    <s v="No"/>
    <x v="1"/>
    <n v="1"/>
    <x v="1"/>
    <x v="1"/>
    <x v="2"/>
    <s v="4-Jun-1969"/>
    <x v="1189"/>
    <x v="1"/>
    <s v="tier - 2"/>
    <x v="0"/>
    <n v="54"/>
  </r>
  <r>
    <s v="Id1191"/>
    <s v=" Mr"/>
    <x v="845"/>
    <x v="87"/>
    <s v="No"/>
    <s v="No"/>
    <x v="1"/>
    <n v="1"/>
    <x v="1"/>
    <x v="1"/>
    <x v="1"/>
    <s v="17-Jul-1979"/>
    <x v="1190"/>
    <x v="1"/>
    <s v="tier - 2"/>
    <x v="14"/>
    <n v="43"/>
  </r>
  <r>
    <s v="Id1192"/>
    <s v=" Mr"/>
    <x v="558"/>
    <x v="27"/>
    <s v="No"/>
    <s v="No"/>
    <x v="0"/>
    <n v="1"/>
    <x v="1"/>
    <x v="0"/>
    <x v="2"/>
    <s v="14-Nov-1987"/>
    <x v="1191"/>
    <x v="1"/>
    <s v="tier - 3"/>
    <x v="14"/>
    <n v="35"/>
  </r>
  <r>
    <s v="Id1193"/>
    <s v=" Ms"/>
    <x v="352"/>
    <x v="254"/>
    <s v="No"/>
    <s v="No"/>
    <x v="0"/>
    <n v="0"/>
    <x v="1"/>
    <x v="1"/>
    <x v="0"/>
    <s v="8-Jun-1974"/>
    <x v="1192"/>
    <x v="1"/>
    <s v="tier - 3"/>
    <x v="2"/>
    <n v="49"/>
  </r>
  <r>
    <s v="Id1194"/>
    <s v=" Ms"/>
    <x v="384"/>
    <x v="271"/>
    <s v="No"/>
    <s v="No"/>
    <x v="0"/>
    <n v="0"/>
    <x v="1"/>
    <x v="1"/>
    <x v="0"/>
    <s v="27-Nov-1974"/>
    <x v="1193"/>
    <x v="1"/>
    <s v="tier - 1"/>
    <x v="2"/>
    <n v="48"/>
  </r>
  <r>
    <s v="Id1195"/>
    <s v=" Ms"/>
    <x v="846"/>
    <x v="81"/>
    <s v="Yes"/>
    <s v="No"/>
    <x v="0"/>
    <n v="0"/>
    <x v="1"/>
    <x v="0"/>
    <x v="2"/>
    <s v="3-Nov-1976"/>
    <x v="1194"/>
    <x v="1"/>
    <s v="tier - 1"/>
    <x v="2"/>
    <n v="46"/>
  </r>
  <r>
    <s v="Id1196"/>
    <s v=" Ms"/>
    <x v="65"/>
    <x v="182"/>
    <s v="Yes"/>
    <s v="No"/>
    <x v="0"/>
    <n v="0"/>
    <x v="1"/>
    <x v="0"/>
    <x v="2"/>
    <s v="30-Oct-1976"/>
    <x v="1195"/>
    <x v="1"/>
    <s v="tier - 2"/>
    <x v="3"/>
    <n v="46"/>
  </r>
  <r>
    <s v="Id1197"/>
    <s v=" Ms"/>
    <x v="67"/>
    <x v="203"/>
    <s v="Yes"/>
    <s v="No"/>
    <x v="0"/>
    <n v="0"/>
    <x v="1"/>
    <x v="0"/>
    <x v="2"/>
    <s v="17-Oct-1976"/>
    <x v="1196"/>
    <x v="1"/>
    <s v="tier - 3"/>
    <x v="2"/>
    <n v="46"/>
  </r>
  <r>
    <s v="Id1198"/>
    <s v=" Mr"/>
    <x v="573"/>
    <x v="578"/>
    <s v="No"/>
    <s v="No"/>
    <x v="0"/>
    <n v="0"/>
    <x v="1"/>
    <x v="0"/>
    <x v="0"/>
    <s v="20-Oct-1971"/>
    <x v="1197"/>
    <x v="2"/>
    <s v="tier - 3"/>
    <x v="3"/>
    <n v="51"/>
  </r>
  <r>
    <s v="Id1199"/>
    <s v=" Mr"/>
    <x v="63"/>
    <x v="480"/>
    <s v="No"/>
    <s v="No"/>
    <x v="0"/>
    <n v="0"/>
    <x v="1"/>
    <x v="0"/>
    <x v="0"/>
    <s v="29-Dec-1971"/>
    <x v="1198"/>
    <x v="2"/>
    <s v="tier - 2"/>
    <x v="0"/>
    <n v="51"/>
  </r>
  <r>
    <s v="Id1200"/>
    <s v=" Mrs"/>
    <x v="847"/>
    <x v="407"/>
    <s v="Yes"/>
    <s v="No"/>
    <x v="0"/>
    <n v="1"/>
    <x v="1"/>
    <x v="1"/>
    <x v="0"/>
    <s v="2-Dec-1975"/>
    <x v="1199"/>
    <x v="1"/>
    <s v="tier - 2"/>
    <x v="2"/>
    <n v="47"/>
  </r>
  <r>
    <s v="Id1201"/>
    <s v=" Mr"/>
    <x v="848"/>
    <x v="73"/>
    <s v="No"/>
    <s v="No"/>
    <x v="0"/>
    <n v="0"/>
    <x v="1"/>
    <x v="0"/>
    <x v="0"/>
    <s v="26-Nov-1971"/>
    <x v="1200"/>
    <x v="1"/>
    <s v="tier - 1"/>
    <x v="0"/>
    <n v="51"/>
  </r>
  <r>
    <s v="Id1202"/>
    <s v=" Mrs"/>
    <x v="849"/>
    <x v="216"/>
    <s v="Yes"/>
    <s v="No"/>
    <x v="1"/>
    <n v="1"/>
    <x v="1"/>
    <x v="1"/>
    <x v="1"/>
    <s v="24-Nov-1969"/>
    <x v="1201"/>
    <x v="1"/>
    <s v="tier - 3"/>
    <x v="0"/>
    <n v="53"/>
  </r>
  <r>
    <s v="Id1203"/>
    <s v=" Mr"/>
    <x v="329"/>
    <x v="71"/>
    <s v="No"/>
    <s v="No"/>
    <x v="0"/>
    <n v="0"/>
    <x v="1"/>
    <x v="2"/>
    <x v="0"/>
    <s v="8-Oct-1971"/>
    <x v="1202"/>
    <x v="2"/>
    <s v="tier - 1"/>
    <x v="4"/>
    <n v="51"/>
  </r>
  <r>
    <s v="Id1204"/>
    <s v=" Mr"/>
    <x v="314"/>
    <x v="214"/>
    <s v="Yes"/>
    <s v="No"/>
    <x v="0"/>
    <n v="1"/>
    <x v="1"/>
    <x v="0"/>
    <x v="1"/>
    <s v="1-Jul-1988"/>
    <x v="1203"/>
    <x v="1"/>
    <s v="tier - 1"/>
    <x v="14"/>
    <n v="34"/>
  </r>
  <r>
    <s v="Id1205"/>
    <s v=" Mrs"/>
    <x v="850"/>
    <x v="229"/>
    <s v="Yes"/>
    <s v="No"/>
    <x v="0"/>
    <n v="0"/>
    <x v="1"/>
    <x v="0"/>
    <x v="1"/>
    <s v="12-Oct-1996"/>
    <x v="1204"/>
    <x v="1"/>
    <s v="tier - 1"/>
    <x v="12"/>
    <n v="26"/>
  </r>
  <r>
    <s v="Id1206"/>
    <s v=" Mr"/>
    <x v="851"/>
    <x v="326"/>
    <s v="Yes"/>
    <s v="No"/>
    <x v="0"/>
    <n v="1"/>
    <x v="1"/>
    <x v="0"/>
    <x v="2"/>
    <s v="9-Jul-1988"/>
    <x v="1205"/>
    <x v="1"/>
    <s v="tier - 1"/>
    <x v="1"/>
    <n v="34"/>
  </r>
  <r>
    <s v="Id1207"/>
    <s v=" Mrs"/>
    <x v="852"/>
    <x v="178"/>
    <s v="No"/>
    <s v="No"/>
    <x v="0"/>
    <n v="0"/>
    <x v="1"/>
    <x v="1"/>
    <x v="1"/>
    <s v="12-Oct-1977"/>
    <x v="1206"/>
    <x v="1"/>
    <s v="tier - 1"/>
    <x v="2"/>
    <n v="45"/>
  </r>
  <r>
    <s v="Id1208"/>
    <s v=" Ms"/>
    <x v="853"/>
    <x v="385"/>
    <s v="Yes"/>
    <s v="No"/>
    <x v="1"/>
    <n v="1"/>
    <x v="1"/>
    <x v="2"/>
    <x v="0"/>
    <s v="8-Jun-1963"/>
    <x v="1207"/>
    <x v="2"/>
    <s v="tier - 1"/>
    <x v="0"/>
    <n v="60"/>
  </r>
  <r>
    <s v="Id1209"/>
    <s v=" Mr"/>
    <x v="684"/>
    <x v="579"/>
    <s v="No"/>
    <s v="No"/>
    <x v="0"/>
    <n v="2"/>
    <x v="1"/>
    <x v="0"/>
    <x v="0"/>
    <s v="16-Oct-1973"/>
    <x v="1208"/>
    <x v="2"/>
    <s v="tier - 3"/>
    <x v="0"/>
    <n v="49"/>
  </r>
  <r>
    <s v="Id1210"/>
    <s v=" Mr"/>
    <x v="854"/>
    <x v="184"/>
    <s v="Yes"/>
    <s v="No"/>
    <x v="0"/>
    <n v="0"/>
    <x v="1"/>
    <x v="1"/>
    <x v="1"/>
    <s v="3-Nov-1976"/>
    <x v="1209"/>
    <x v="1"/>
    <s v="tier - 1"/>
    <x v="1"/>
    <n v="46"/>
  </r>
  <r>
    <s v="Id1211"/>
    <s v=" Mr"/>
    <x v="32"/>
    <x v="517"/>
    <s v="No"/>
    <s v="No"/>
    <x v="0"/>
    <n v="2"/>
    <x v="1"/>
    <x v="0"/>
    <x v="0"/>
    <s v="18-Sep-1973"/>
    <x v="1210"/>
    <x v="2"/>
    <s v="tier - 3"/>
    <x v="4"/>
    <n v="49"/>
  </r>
  <r>
    <s v="Id1212"/>
    <s v=" Mr"/>
    <x v="277"/>
    <x v="64"/>
    <s v="No"/>
    <s v="No"/>
    <x v="0"/>
    <n v="2"/>
    <x v="1"/>
    <x v="1"/>
    <x v="0"/>
    <s v="16-Oct-1973"/>
    <x v="1211"/>
    <x v="1"/>
    <s v="tier - 3"/>
    <x v="11"/>
    <n v="49"/>
  </r>
  <r>
    <s v="Id1213"/>
    <s v=" Mrs"/>
    <x v="855"/>
    <x v="251"/>
    <s v="Yes"/>
    <s v="No"/>
    <x v="1"/>
    <n v="1"/>
    <x v="1"/>
    <x v="1"/>
    <x v="2"/>
    <s v="26-Nov-1969"/>
    <x v="1212"/>
    <x v="1"/>
    <s v="tier - 3"/>
    <x v="0"/>
    <n v="53"/>
  </r>
  <r>
    <s v="Id1214"/>
    <s v=" Ms"/>
    <x v="97"/>
    <x v="113"/>
    <s v="No"/>
    <s v="No"/>
    <x v="0"/>
    <n v="0"/>
    <x v="1"/>
    <x v="0"/>
    <x v="0"/>
    <s v="2-Jul-1971"/>
    <x v="1213"/>
    <x v="1"/>
    <s v="tier - 3"/>
    <x v="0"/>
    <n v="51"/>
  </r>
  <r>
    <s v="Id1215"/>
    <s v=" Mr"/>
    <x v="304"/>
    <x v="349"/>
    <s v="No"/>
    <s v="No"/>
    <x v="0"/>
    <n v="2"/>
    <x v="1"/>
    <x v="1"/>
    <x v="0"/>
    <s v="27-Oct-1973"/>
    <x v="1214"/>
    <x v="2"/>
    <s v="tier - 2"/>
    <x v="4"/>
    <n v="49"/>
  </r>
  <r>
    <s v="Id1216"/>
    <s v=" Ms"/>
    <x v="856"/>
    <x v="580"/>
    <s v="No"/>
    <s v="No"/>
    <x v="0"/>
    <n v="0"/>
    <x v="1"/>
    <x v="2"/>
    <x v="0"/>
    <s v="6-Aug-1971"/>
    <x v="1215"/>
    <x v="1"/>
    <s v="tier - 1"/>
    <x v="3"/>
    <n v="51"/>
  </r>
  <r>
    <s v="Id1217"/>
    <s v=" Ms"/>
    <x v="467"/>
    <x v="581"/>
    <s v="No"/>
    <s v="No"/>
    <x v="0"/>
    <n v="0"/>
    <x v="1"/>
    <x v="1"/>
    <x v="0"/>
    <s v="21-Aug-1974"/>
    <x v="1216"/>
    <x v="1"/>
    <s v="tier - 1"/>
    <x v="1"/>
    <n v="48"/>
  </r>
  <r>
    <s v="Id1218"/>
    <s v=" Mr"/>
    <x v="857"/>
    <x v="332"/>
    <s v="No"/>
    <s v="No"/>
    <x v="0"/>
    <n v="0"/>
    <x v="1"/>
    <x v="1"/>
    <x v="2"/>
    <s v="5-Oct-1980"/>
    <x v="1217"/>
    <x v="1"/>
    <s v="tier - 1"/>
    <x v="14"/>
    <n v="42"/>
  </r>
  <r>
    <s v="Id1219"/>
    <s v=" Mr"/>
    <x v="247"/>
    <x v="384"/>
    <s v="Yes"/>
    <s v="No"/>
    <x v="0"/>
    <n v="1"/>
    <x v="1"/>
    <x v="1"/>
    <x v="0"/>
    <s v="6-Dec-1975"/>
    <x v="1218"/>
    <x v="2"/>
    <s v="tier - 3"/>
    <x v="5"/>
    <n v="47"/>
  </r>
  <r>
    <s v="Id1220"/>
    <s v=" Mr"/>
    <x v="366"/>
    <x v="137"/>
    <s v="Yes"/>
    <s v="No"/>
    <x v="0"/>
    <n v="0"/>
    <x v="1"/>
    <x v="1"/>
    <x v="0"/>
    <s v="5-Dec-1981"/>
    <x v="1219"/>
    <x v="1"/>
    <s v="tier - 3"/>
    <x v="9"/>
    <n v="41"/>
  </r>
  <r>
    <s v="Id1221"/>
    <s v=" Mr"/>
    <x v="858"/>
    <x v="582"/>
    <s v="Yes"/>
    <s v="No"/>
    <x v="0"/>
    <n v="1"/>
    <x v="1"/>
    <x v="0"/>
    <x v="0"/>
    <s v="25-Dec-1986"/>
    <x v="1220"/>
    <x v="1"/>
    <s v="tier - 3"/>
    <x v="14"/>
    <n v="36"/>
  </r>
  <r>
    <s v="Id1222"/>
    <s v=" Ms"/>
    <x v="387"/>
    <x v="149"/>
    <s v="Yes"/>
    <s v="No"/>
    <x v="0"/>
    <n v="0"/>
    <x v="1"/>
    <x v="2"/>
    <x v="1"/>
    <s v="10-Sep-1976"/>
    <x v="1221"/>
    <x v="1"/>
    <s v="tier - 1"/>
    <x v="1"/>
    <n v="46"/>
  </r>
  <r>
    <s v="Id1223"/>
    <s v=" Ms"/>
    <x v="859"/>
    <x v="583"/>
    <s v="No"/>
    <s v="No"/>
    <x v="0"/>
    <n v="2"/>
    <x v="1"/>
    <x v="2"/>
    <x v="0"/>
    <s v="25-Dec-1973"/>
    <x v="1222"/>
    <x v="1"/>
    <s v="tier - 3"/>
    <x v="3"/>
    <n v="49"/>
  </r>
  <r>
    <s v="Id1224"/>
    <s v=" Mr"/>
    <x v="860"/>
    <x v="498"/>
    <s v="No"/>
    <s v="No"/>
    <x v="0"/>
    <n v="0"/>
    <x v="1"/>
    <x v="0"/>
    <x v="0"/>
    <s v="29-Dec-1971"/>
    <x v="1223"/>
    <x v="2"/>
    <s v="tier - 1"/>
    <x v="1"/>
    <n v="51"/>
  </r>
  <r>
    <s v="Id1225"/>
    <s v=" Ms"/>
    <x v="861"/>
    <x v="16"/>
    <s v="Yes"/>
    <s v="No"/>
    <x v="0"/>
    <n v="2"/>
    <x v="1"/>
    <x v="2"/>
    <x v="0"/>
    <s v="24-Oct-1970"/>
    <x v="1224"/>
    <x v="1"/>
    <s v="tier - 2"/>
    <x v="1"/>
    <n v="52"/>
  </r>
  <r>
    <s v="Id1226"/>
    <s v=" Mr"/>
    <x v="851"/>
    <x v="259"/>
    <s v="No"/>
    <s v="No"/>
    <x v="0"/>
    <n v="0"/>
    <x v="1"/>
    <x v="0"/>
    <x v="1"/>
    <s v="23-Aug-1990"/>
    <x v="1225"/>
    <x v="1"/>
    <s v="tier - 2"/>
    <x v="14"/>
    <n v="32"/>
  </r>
  <r>
    <s v="Id1227"/>
    <s v=" Ms"/>
    <x v="256"/>
    <x v="268"/>
    <s v="No"/>
    <s v="No"/>
    <x v="0"/>
    <n v="0"/>
    <x v="1"/>
    <x v="1"/>
    <x v="1"/>
    <s v="8-Dec-1982"/>
    <x v="1226"/>
    <x v="1"/>
    <s v="tier - 1"/>
    <x v="1"/>
    <n v="40"/>
  </r>
  <r>
    <s v="Id1228"/>
    <s v=" Mr"/>
    <x v="862"/>
    <x v="234"/>
    <s v="Yes"/>
    <s v="No"/>
    <x v="0"/>
    <n v="2"/>
    <x v="1"/>
    <x v="0"/>
    <x v="0"/>
    <s v="18-Oct-1970"/>
    <x v="1227"/>
    <x v="2"/>
    <s v="tier - 2"/>
    <x v="3"/>
    <n v="52"/>
  </r>
  <r>
    <s v="Id1229"/>
    <s v=" Mr"/>
    <x v="97"/>
    <x v="275"/>
    <s v="Yes"/>
    <s v="No"/>
    <x v="0"/>
    <n v="2"/>
    <x v="1"/>
    <x v="0"/>
    <x v="0"/>
    <s v="12-Aug-1970"/>
    <x v="1228"/>
    <x v="2"/>
    <s v="tier - 3"/>
    <x v="0"/>
    <n v="52"/>
  </r>
  <r>
    <s v="Id1230"/>
    <s v=" Ms"/>
    <x v="460"/>
    <x v="515"/>
    <s v="No"/>
    <s v="No"/>
    <x v="0"/>
    <n v="0"/>
    <x v="1"/>
    <x v="1"/>
    <x v="2"/>
    <s v="2-Dec-1977"/>
    <x v="1229"/>
    <x v="1"/>
    <s v="tier - 1"/>
    <x v="3"/>
    <n v="45"/>
  </r>
  <r>
    <s v="Id1231"/>
    <s v=" Ms"/>
    <x v="863"/>
    <x v="584"/>
    <s v="No"/>
    <s v="No"/>
    <x v="0"/>
    <n v="0"/>
    <x v="1"/>
    <x v="2"/>
    <x v="0"/>
    <s v="9-Nov-1965"/>
    <x v="1230"/>
    <x v="2"/>
    <s v="tier - 1"/>
    <x v="3"/>
    <n v="57"/>
  </r>
  <r>
    <s v="Id1232"/>
    <s v=" Ms"/>
    <x v="524"/>
    <x v="435"/>
    <s v="No"/>
    <s v="No"/>
    <x v="0"/>
    <n v="0"/>
    <x v="1"/>
    <x v="1"/>
    <x v="2"/>
    <s v="4-Nov-1977"/>
    <x v="1231"/>
    <x v="1"/>
    <s v="tier - 2"/>
    <x v="2"/>
    <n v="45"/>
  </r>
  <r>
    <s v="Id1233"/>
    <s v=" Mr"/>
    <x v="864"/>
    <x v="81"/>
    <s v="No"/>
    <s v="No"/>
    <x v="0"/>
    <n v="2"/>
    <x v="1"/>
    <x v="0"/>
    <x v="2"/>
    <s v="2-Dec-1972"/>
    <x v="1232"/>
    <x v="2"/>
    <s v="tier - 2"/>
    <x v="0"/>
    <n v="50"/>
  </r>
  <r>
    <s v="Id1234"/>
    <s v=" Mr"/>
    <x v="103"/>
    <x v="363"/>
    <s v="No"/>
    <s v="No"/>
    <x v="0"/>
    <n v="2"/>
    <x v="1"/>
    <x v="0"/>
    <x v="2"/>
    <s v="7-Dec-1972"/>
    <x v="1233"/>
    <x v="1"/>
    <s v="tier - 2"/>
    <x v="0"/>
    <n v="50"/>
  </r>
  <r>
    <s v="Id1235"/>
    <s v=" Mrs"/>
    <x v="142"/>
    <x v="585"/>
    <s v="No"/>
    <s v="No"/>
    <x v="1"/>
    <n v="1"/>
    <x v="1"/>
    <x v="0"/>
    <x v="2"/>
    <s v="1-Dec-1993"/>
    <x v="1234"/>
    <x v="1"/>
    <s v="tier - 3"/>
    <x v="12"/>
    <n v="29"/>
  </r>
  <r>
    <s v="Id1236"/>
    <s v=" Mrs"/>
    <x v="865"/>
    <x v="538"/>
    <s v="No"/>
    <s v="No"/>
    <x v="1"/>
    <n v="1"/>
    <x v="1"/>
    <x v="1"/>
    <x v="2"/>
    <s v="16-Dec-1979"/>
    <x v="1235"/>
    <x v="1"/>
    <s v="tier - 1"/>
    <x v="15"/>
    <n v="43"/>
  </r>
  <r>
    <s v="Id1237"/>
    <s v=" Ms"/>
    <x v="386"/>
    <x v="586"/>
    <s v="No"/>
    <s v="No"/>
    <x v="0"/>
    <n v="2"/>
    <x v="1"/>
    <x v="0"/>
    <x v="0"/>
    <s v="11-Oct-1973"/>
    <x v="1236"/>
    <x v="1"/>
    <s v="tier - 1"/>
    <x v="1"/>
    <n v="49"/>
  </r>
  <r>
    <s v="Id1238"/>
    <s v=" Mr"/>
    <x v="866"/>
    <x v="284"/>
    <s v="No"/>
    <s v="No"/>
    <x v="0"/>
    <n v="0"/>
    <x v="1"/>
    <x v="0"/>
    <x v="0"/>
    <s v="21-Jul-1974"/>
    <x v="1237"/>
    <x v="1"/>
    <s v="tier - 2"/>
    <x v="0"/>
    <n v="48"/>
  </r>
  <r>
    <s v="Id1239"/>
    <s v=" Mr"/>
    <x v="117"/>
    <x v="499"/>
    <s v="No"/>
    <s v="No"/>
    <x v="0"/>
    <n v="0"/>
    <x v="1"/>
    <x v="0"/>
    <x v="0"/>
    <s v="8-Sep-1974"/>
    <x v="1238"/>
    <x v="2"/>
    <s v="tier - 2"/>
    <x v="3"/>
    <n v="48"/>
  </r>
  <r>
    <s v="Id1240"/>
    <s v=" Ms"/>
    <x v="388"/>
    <x v="69"/>
    <s v="Yes"/>
    <s v="No"/>
    <x v="1"/>
    <n v="1"/>
    <x v="1"/>
    <x v="2"/>
    <x v="2"/>
    <s v="15-Jul-1983"/>
    <x v="1239"/>
    <x v="1"/>
    <s v="tier - 3"/>
    <x v="1"/>
    <n v="39"/>
  </r>
  <r>
    <s v="Id1241"/>
    <s v=" Mr"/>
    <x v="588"/>
    <x v="509"/>
    <s v="No"/>
    <s v="No"/>
    <x v="0"/>
    <n v="0"/>
    <x v="1"/>
    <x v="0"/>
    <x v="0"/>
    <s v="17-Aug-1974"/>
    <x v="1240"/>
    <x v="2"/>
    <s v="tier - 2"/>
    <x v="4"/>
    <n v="48"/>
  </r>
  <r>
    <s v="Id1242"/>
    <s v=" Mrs"/>
    <x v="867"/>
    <x v="144"/>
    <s v="No"/>
    <s v="No"/>
    <x v="0"/>
    <n v="1"/>
    <x v="1"/>
    <x v="0"/>
    <x v="2"/>
    <s v="27-Sep-1992"/>
    <x v="1241"/>
    <x v="1"/>
    <s v="tier - 3"/>
    <x v="12"/>
    <n v="30"/>
  </r>
  <r>
    <s v="Id1243"/>
    <s v=" Mr"/>
    <x v="30"/>
    <x v="147"/>
    <s v="Yes"/>
    <s v="No"/>
    <x v="0"/>
    <n v="0"/>
    <x v="1"/>
    <x v="0"/>
    <x v="1"/>
    <s v="25-Dec-1976"/>
    <x v="1242"/>
    <x v="2"/>
    <s v="tier - 2"/>
    <x v="0"/>
    <n v="46"/>
  </r>
  <r>
    <s v="Id1244"/>
    <s v=" Ms"/>
    <x v="380"/>
    <x v="120"/>
    <s v="No"/>
    <s v="No"/>
    <x v="0"/>
    <n v="2"/>
    <x v="1"/>
    <x v="1"/>
    <x v="2"/>
    <s v="6-Jun-1972"/>
    <x v="1243"/>
    <x v="1"/>
    <s v="tier - 1"/>
    <x v="3"/>
    <n v="51"/>
  </r>
  <r>
    <s v="Id1245"/>
    <s v=" Ms"/>
    <x v="868"/>
    <x v="12"/>
    <s v="Yes"/>
    <s v="No"/>
    <x v="0"/>
    <n v="1"/>
    <x v="1"/>
    <x v="1"/>
    <x v="0"/>
    <s v="7-Jul-1975"/>
    <x v="1244"/>
    <x v="1"/>
    <s v="tier - 2"/>
    <x v="1"/>
    <n v="47"/>
  </r>
  <r>
    <s v="Id1246"/>
    <s v=" Mr"/>
    <x v="869"/>
    <x v="499"/>
    <s v="Yes"/>
    <s v="No"/>
    <x v="0"/>
    <n v="0"/>
    <x v="1"/>
    <x v="2"/>
    <x v="0"/>
    <s v="6-Sep-1967"/>
    <x v="1245"/>
    <x v="2"/>
    <s v="tier - 2"/>
    <x v="0"/>
    <n v="55"/>
  </r>
  <r>
    <s v="Id1247"/>
    <s v=" Mr"/>
    <x v="870"/>
    <x v="587"/>
    <s v="Yes"/>
    <s v="No"/>
    <x v="1"/>
    <n v="1"/>
    <x v="1"/>
    <x v="0"/>
    <x v="2"/>
    <s v="28-Nov-1997"/>
    <x v="1246"/>
    <x v="1"/>
    <s v="tier - 2"/>
    <x v="1"/>
    <n v="25"/>
  </r>
  <r>
    <s v="Id1248"/>
    <s v=" Mr"/>
    <x v="507"/>
    <x v="548"/>
    <s v="No"/>
    <s v="No"/>
    <x v="0"/>
    <n v="0"/>
    <x v="1"/>
    <x v="2"/>
    <x v="0"/>
    <s v="16-Dec-1978"/>
    <x v="1247"/>
    <x v="1"/>
    <s v="tier - 3"/>
    <x v="6"/>
    <n v="44"/>
  </r>
  <r>
    <s v="Id1249"/>
    <s v=" Mr"/>
    <x v="871"/>
    <x v="588"/>
    <s v="No"/>
    <s v="No"/>
    <x v="0"/>
    <n v="2"/>
    <x v="1"/>
    <x v="1"/>
    <x v="0"/>
    <s v="9-Sep-1973"/>
    <x v="1248"/>
    <x v="1"/>
    <s v="tier - 3"/>
    <x v="1"/>
    <n v="49"/>
  </r>
  <r>
    <s v="Id1250"/>
    <s v=" Ms"/>
    <x v="456"/>
    <x v="350"/>
    <s v="No"/>
    <s v="No"/>
    <x v="0"/>
    <n v="0"/>
    <x v="1"/>
    <x v="0"/>
    <x v="0"/>
    <s v="18-Jun-1974"/>
    <x v="1249"/>
    <x v="1"/>
    <s v="tier - 3"/>
    <x v="0"/>
    <n v="48"/>
  </r>
  <r>
    <s v="Id1251"/>
    <s v=" Mr"/>
    <x v="723"/>
    <x v="105"/>
    <s v="No"/>
    <s v="No"/>
    <x v="0"/>
    <n v="2"/>
    <x v="1"/>
    <x v="0"/>
    <x v="1"/>
    <s v="22-Nov-1972"/>
    <x v="1250"/>
    <x v="2"/>
    <s v="tier - 2"/>
    <x v="1"/>
    <n v="50"/>
  </r>
  <r>
    <s v="Id1252"/>
    <s v=" Mr"/>
    <x v="421"/>
    <x v="337"/>
    <s v="No"/>
    <s v="No"/>
    <x v="0"/>
    <n v="2"/>
    <x v="1"/>
    <x v="1"/>
    <x v="2"/>
    <s v="14-Nov-1972"/>
    <x v="1251"/>
    <x v="2"/>
    <s v="tier - 1"/>
    <x v="1"/>
    <n v="50"/>
  </r>
  <r>
    <s v="Id1253"/>
    <s v=" Ms"/>
    <x v="117"/>
    <x v="178"/>
    <s v="Yes"/>
    <s v="No"/>
    <x v="0"/>
    <n v="0"/>
    <x v="1"/>
    <x v="0"/>
    <x v="1"/>
    <s v="14-Jul-1976"/>
    <x v="1252"/>
    <x v="1"/>
    <s v="tier - 3"/>
    <x v="3"/>
    <n v="46"/>
  </r>
  <r>
    <s v="Id1254"/>
    <s v=" Mrs"/>
    <x v="872"/>
    <x v="425"/>
    <s v="Yes"/>
    <s v="No"/>
    <x v="0"/>
    <n v="1"/>
    <x v="1"/>
    <x v="0"/>
    <x v="1"/>
    <s v="22-Aug-1988"/>
    <x v="1253"/>
    <x v="1"/>
    <s v="tier - 1"/>
    <x v="15"/>
    <n v="34"/>
  </r>
  <r>
    <s v="Id1255"/>
    <s v=" Ms"/>
    <x v="764"/>
    <x v="589"/>
    <s v="Yes"/>
    <s v="No"/>
    <x v="0"/>
    <n v="0"/>
    <x v="1"/>
    <x v="0"/>
    <x v="0"/>
    <s v="19-Oct-1976"/>
    <x v="1254"/>
    <x v="1"/>
    <s v="tier - 3"/>
    <x v="2"/>
    <n v="46"/>
  </r>
  <r>
    <s v="Id1256"/>
    <s v=" Ms"/>
    <x v="692"/>
    <x v="300"/>
    <s v="Yes"/>
    <s v="No"/>
    <x v="0"/>
    <n v="0"/>
    <x v="1"/>
    <x v="1"/>
    <x v="1"/>
    <s v="14-Jun-1976"/>
    <x v="1255"/>
    <x v="1"/>
    <s v="tier - 1"/>
    <x v="3"/>
    <n v="46"/>
  </r>
  <r>
    <s v="Id1257"/>
    <s v=" Mr"/>
    <x v="873"/>
    <x v="46"/>
    <s v="Yes"/>
    <s v="No"/>
    <x v="0"/>
    <n v="0"/>
    <x v="1"/>
    <x v="0"/>
    <x v="2"/>
    <s v="7-Nov-2001"/>
    <x v="1256"/>
    <x v="1"/>
    <s v="tier - 3"/>
    <x v="8"/>
    <n v="21"/>
  </r>
  <r>
    <s v="Id1258"/>
    <s v=" Ms"/>
    <x v="874"/>
    <x v="364"/>
    <s v="No"/>
    <s v="No"/>
    <x v="0"/>
    <n v="0"/>
    <x v="1"/>
    <x v="2"/>
    <x v="0"/>
    <s v="29-Aug-1965"/>
    <x v="1257"/>
    <x v="2"/>
    <s v="tier - 2"/>
    <x v="0"/>
    <n v="57"/>
  </r>
  <r>
    <s v="Id1259"/>
    <s v=" Mr"/>
    <x v="875"/>
    <x v="356"/>
    <s v="No"/>
    <s v="No"/>
    <x v="0"/>
    <n v="0"/>
    <x v="1"/>
    <x v="0"/>
    <x v="0"/>
    <s v="18-Jun-1971"/>
    <x v="1258"/>
    <x v="1"/>
    <s v="tier - 1"/>
    <x v="3"/>
    <n v="51"/>
  </r>
  <r>
    <s v="Id1260"/>
    <s v=" Mr"/>
    <x v="876"/>
    <x v="499"/>
    <s v="No"/>
    <s v="No"/>
    <x v="0"/>
    <n v="0"/>
    <x v="1"/>
    <x v="1"/>
    <x v="0"/>
    <s v="23-Aug-1971"/>
    <x v="1259"/>
    <x v="1"/>
    <s v="tier - 3"/>
    <x v="3"/>
    <n v="51"/>
  </r>
  <r>
    <s v="Id1261"/>
    <s v=" Mr"/>
    <x v="67"/>
    <x v="116"/>
    <s v="No"/>
    <s v="No"/>
    <x v="0"/>
    <n v="0"/>
    <x v="1"/>
    <x v="0"/>
    <x v="0"/>
    <s v="6-Sep-1974"/>
    <x v="1260"/>
    <x v="1"/>
    <s v="tier - 3"/>
    <x v="1"/>
    <n v="48"/>
  </r>
  <r>
    <s v="Id1262"/>
    <s v=" Ms"/>
    <x v="305"/>
    <x v="117"/>
    <s v="Yes"/>
    <s v="No"/>
    <x v="1"/>
    <n v="1"/>
    <x v="1"/>
    <x v="2"/>
    <x v="2"/>
    <s v="9-Sep-1969"/>
    <x v="1261"/>
    <x v="1"/>
    <s v="tier - 1"/>
    <x v="0"/>
    <n v="53"/>
  </r>
  <r>
    <s v="Id1263"/>
    <s v=" Ms"/>
    <x v="441"/>
    <x v="268"/>
    <s v="No"/>
    <s v="No"/>
    <x v="0"/>
    <n v="0"/>
    <x v="1"/>
    <x v="0"/>
    <x v="1"/>
    <s v="23-Aug-1999"/>
    <x v="1262"/>
    <x v="1"/>
    <s v="tier - 3"/>
    <x v="3"/>
    <n v="23"/>
  </r>
  <r>
    <s v="Id1264"/>
    <s v=" Mr"/>
    <x v="877"/>
    <x v="178"/>
    <s v="Yes"/>
    <s v="No"/>
    <x v="0"/>
    <n v="0"/>
    <x v="1"/>
    <x v="0"/>
    <x v="1"/>
    <s v="17-Jun-1976"/>
    <x v="1263"/>
    <x v="1"/>
    <s v="tier - 3"/>
    <x v="1"/>
    <n v="46"/>
  </r>
  <r>
    <s v="Id1265"/>
    <s v=" Mr"/>
    <x v="625"/>
    <x v="302"/>
    <s v="No"/>
    <s v="No"/>
    <x v="0"/>
    <n v="2"/>
    <x v="1"/>
    <x v="1"/>
    <x v="0"/>
    <s v="25-Jun-1973"/>
    <x v="1264"/>
    <x v="2"/>
    <s v="tier - 3"/>
    <x v="3"/>
    <n v="49"/>
  </r>
  <r>
    <s v="Id1266"/>
    <s v=" Mr"/>
    <x v="724"/>
    <x v="155"/>
    <s v="No"/>
    <s v="No"/>
    <x v="0"/>
    <n v="0"/>
    <x v="1"/>
    <x v="1"/>
    <x v="2"/>
    <s v="28-Oct-1980"/>
    <x v="1265"/>
    <x v="1"/>
    <s v="tier - 3"/>
    <x v="14"/>
    <n v="42"/>
  </r>
  <r>
    <s v="Id1267"/>
    <s v=" Mr"/>
    <x v="878"/>
    <x v="590"/>
    <s v="No"/>
    <s v="No"/>
    <x v="0"/>
    <n v="2"/>
    <x v="1"/>
    <x v="2"/>
    <x v="0"/>
    <s v="11-Oct-1973"/>
    <x v="1266"/>
    <x v="1"/>
    <s v="tier - 1"/>
    <x v="6"/>
    <n v="49"/>
  </r>
  <r>
    <s v="Id1268"/>
    <s v=" Ms"/>
    <x v="879"/>
    <x v="455"/>
    <s v="No"/>
    <s v="No"/>
    <x v="0"/>
    <n v="0"/>
    <x v="1"/>
    <x v="0"/>
    <x v="0"/>
    <s v="16-Aug-1974"/>
    <x v="1267"/>
    <x v="1"/>
    <s v="tier - 1"/>
    <x v="1"/>
    <n v="48"/>
  </r>
  <r>
    <s v="Id1269"/>
    <s v=" Ms"/>
    <x v="880"/>
    <x v="78"/>
    <s v="Yes"/>
    <s v="No"/>
    <x v="1"/>
    <n v="1"/>
    <x v="1"/>
    <x v="2"/>
    <x v="2"/>
    <s v="10-Aug-1969"/>
    <x v="1268"/>
    <x v="1"/>
    <s v="tier - 3"/>
    <x v="0"/>
    <n v="53"/>
  </r>
  <r>
    <s v="Id1270"/>
    <s v=" Ms"/>
    <x v="881"/>
    <x v="591"/>
    <s v="No"/>
    <s v="No"/>
    <x v="0"/>
    <n v="0"/>
    <x v="1"/>
    <x v="2"/>
    <x v="0"/>
    <s v="21-Oct-1965"/>
    <x v="1269"/>
    <x v="2"/>
    <s v="tier - 2"/>
    <x v="1"/>
    <n v="57"/>
  </r>
  <r>
    <s v="Id1271"/>
    <s v=" Mr"/>
    <x v="882"/>
    <x v="367"/>
    <s v="Yes"/>
    <s v="No"/>
    <x v="0"/>
    <n v="1"/>
    <x v="1"/>
    <x v="2"/>
    <x v="0"/>
    <s v="3-Aug-1975"/>
    <x v="1270"/>
    <x v="1"/>
    <s v="tier - 2"/>
    <x v="6"/>
    <n v="47"/>
  </r>
  <r>
    <s v="Id1272"/>
    <s v=" Mr"/>
    <x v="419"/>
    <x v="100"/>
    <s v="No"/>
    <s v="No"/>
    <x v="0"/>
    <n v="0"/>
    <x v="1"/>
    <x v="1"/>
    <x v="1"/>
    <s v="2-Sep-1977"/>
    <x v="1271"/>
    <x v="1"/>
    <s v="tier - 3"/>
    <x v="3"/>
    <n v="45"/>
  </r>
  <r>
    <s v="Id1273"/>
    <s v=" Mr"/>
    <x v="352"/>
    <x v="10"/>
    <s v="No"/>
    <s v="No"/>
    <x v="1"/>
    <n v="1"/>
    <x v="1"/>
    <x v="1"/>
    <x v="1"/>
    <s v="17-Jul-1979"/>
    <x v="1272"/>
    <x v="0"/>
    <s v="tier - 2"/>
    <x v="7"/>
    <n v="43"/>
  </r>
  <r>
    <s v="Id1274"/>
    <s v=" Mr"/>
    <x v="883"/>
    <x v="243"/>
    <s v="No"/>
    <s v="No"/>
    <x v="0"/>
    <n v="0"/>
    <x v="1"/>
    <x v="2"/>
    <x v="2"/>
    <s v="15-Oct-1977"/>
    <x v="1273"/>
    <x v="1"/>
    <s v="tier - 2"/>
    <x v="0"/>
    <n v="45"/>
  </r>
  <r>
    <s v="Id1275"/>
    <s v=" Mr"/>
    <x v="636"/>
    <x v="184"/>
    <s v="No"/>
    <s v="No"/>
    <x v="0"/>
    <n v="0"/>
    <x v="1"/>
    <x v="2"/>
    <x v="1"/>
    <s v="12-Nov-1977"/>
    <x v="1274"/>
    <x v="2"/>
    <s v="tier - 2"/>
    <x v="4"/>
    <n v="45"/>
  </r>
  <r>
    <s v="Id1276"/>
    <s v=" Mr"/>
    <x v="288"/>
    <x v="412"/>
    <s v="No"/>
    <s v="No"/>
    <x v="0"/>
    <n v="0"/>
    <x v="1"/>
    <x v="2"/>
    <x v="1"/>
    <s v="24-Sep-1977"/>
    <x v="1275"/>
    <x v="1"/>
    <s v="tier - 1"/>
    <x v="9"/>
    <n v="45"/>
  </r>
  <r>
    <s v="Id1277"/>
    <s v=" Ms"/>
    <x v="688"/>
    <x v="592"/>
    <s v="No"/>
    <s v="No"/>
    <x v="0"/>
    <n v="2"/>
    <x v="1"/>
    <x v="1"/>
    <x v="0"/>
    <s v="11-Jul-1973"/>
    <x v="1276"/>
    <x v="1"/>
    <s v="tier - 1"/>
    <x v="0"/>
    <n v="49"/>
  </r>
  <r>
    <s v="Id1278"/>
    <s v=" Ms"/>
    <x v="884"/>
    <x v="155"/>
    <s v="Yes"/>
    <s v="No"/>
    <x v="1"/>
    <n v="1"/>
    <x v="1"/>
    <x v="0"/>
    <x v="2"/>
    <s v="25-Jul-1983"/>
    <x v="1277"/>
    <x v="1"/>
    <s v="tier - 3"/>
    <x v="0"/>
    <n v="39"/>
  </r>
  <r>
    <s v="Id1279"/>
    <s v=" Ms"/>
    <x v="885"/>
    <x v="372"/>
    <s v="Yes"/>
    <s v="No"/>
    <x v="1"/>
    <n v="1"/>
    <x v="1"/>
    <x v="2"/>
    <x v="2"/>
    <s v="30-Dec-1983"/>
    <x v="1278"/>
    <x v="1"/>
    <s v="tier - 1"/>
    <x v="0"/>
    <n v="39"/>
  </r>
  <r>
    <s v="Id1280"/>
    <s v=" Mr"/>
    <x v="886"/>
    <x v="69"/>
    <s v="No"/>
    <s v="No"/>
    <x v="0"/>
    <n v="1"/>
    <x v="1"/>
    <x v="0"/>
    <x v="2"/>
    <s v="11-Nov-1987"/>
    <x v="1279"/>
    <x v="1"/>
    <s v="tier - 2"/>
    <x v="14"/>
    <n v="35"/>
  </r>
  <r>
    <s v="Id1281"/>
    <s v=" Mr"/>
    <x v="865"/>
    <x v="315"/>
    <s v="No"/>
    <s v="No"/>
    <x v="0"/>
    <n v="0"/>
    <x v="1"/>
    <x v="1"/>
    <x v="2"/>
    <s v="6-Dec-1982"/>
    <x v="1280"/>
    <x v="1"/>
    <s v="tier - 2"/>
    <x v="14"/>
    <n v="40"/>
  </r>
  <r>
    <s v="Id1282"/>
    <s v=" Ms"/>
    <x v="887"/>
    <x v="593"/>
    <s v="Yes"/>
    <s v="No"/>
    <x v="0"/>
    <n v="1"/>
    <x v="1"/>
    <x v="0"/>
    <x v="0"/>
    <s v="26-Sep-1975"/>
    <x v="1281"/>
    <x v="1"/>
    <s v="tier - 3"/>
    <x v="0"/>
    <n v="47"/>
  </r>
  <r>
    <s v="Id1283"/>
    <s v=" Mr"/>
    <x v="888"/>
    <x v="48"/>
    <s v="Yes"/>
    <s v="No"/>
    <x v="0"/>
    <n v="1"/>
    <x v="1"/>
    <x v="0"/>
    <x v="2"/>
    <s v="21-Sep-1988"/>
    <x v="1282"/>
    <x v="1"/>
    <s v="tier - 1"/>
    <x v="1"/>
    <n v="34"/>
  </r>
  <r>
    <s v="Id1284"/>
    <s v=" Ms"/>
    <x v="889"/>
    <x v="539"/>
    <s v="Yes"/>
    <s v="No"/>
    <x v="0"/>
    <n v="1"/>
    <x v="1"/>
    <x v="0"/>
    <x v="0"/>
    <s v="21-Aug-1975"/>
    <x v="1283"/>
    <x v="1"/>
    <s v="tier - 1"/>
    <x v="3"/>
    <n v="47"/>
  </r>
  <r>
    <s v="Id1285"/>
    <s v=" Ms"/>
    <x v="890"/>
    <x v="594"/>
    <s v="Yes"/>
    <s v="No"/>
    <x v="0"/>
    <n v="1"/>
    <x v="1"/>
    <x v="0"/>
    <x v="0"/>
    <s v="6-Aug-1975"/>
    <x v="1284"/>
    <x v="1"/>
    <s v="tier - 2"/>
    <x v="3"/>
    <n v="47"/>
  </r>
  <r>
    <s v="Id1286"/>
    <s v=" Ms"/>
    <x v="891"/>
    <x v="126"/>
    <s v="Yes"/>
    <s v="No"/>
    <x v="0"/>
    <n v="1"/>
    <x v="1"/>
    <x v="1"/>
    <x v="0"/>
    <s v="12-Dec-1982.84152071764"/>
    <x v="1285"/>
    <x v="1"/>
    <s v="tier - 1"/>
    <x v="0"/>
    <e v="#VALUE!"/>
  </r>
  <r>
    <s v="Id1287"/>
    <s v=" Ms"/>
    <x v="892"/>
    <x v="565"/>
    <s v="Yes"/>
    <s v="No"/>
    <x v="0"/>
    <n v="1"/>
    <x v="1"/>
    <x v="2"/>
    <x v="0"/>
    <s v="6-Nov-1975"/>
    <x v="1286"/>
    <x v="1"/>
    <s v="tier - 3"/>
    <x v="3"/>
    <n v="47"/>
  </r>
  <r>
    <s v="Id1288"/>
    <s v=" Ms"/>
    <x v="893"/>
    <x v="354"/>
    <s v="Yes"/>
    <s v="No"/>
    <x v="0"/>
    <n v="0"/>
    <x v="1"/>
    <x v="0"/>
    <x v="0"/>
    <s v="27-Dec-1981"/>
    <x v="1287"/>
    <x v="1"/>
    <s v="tier - 3"/>
    <x v="2"/>
    <n v="41"/>
  </r>
  <r>
    <s v="Id1289"/>
    <s v=" Ms"/>
    <x v="362"/>
    <x v="162"/>
    <s v="Yes"/>
    <s v="No"/>
    <x v="0"/>
    <n v="1"/>
    <x v="1"/>
    <x v="2"/>
    <x v="0"/>
    <s v="24-Jul-1982.84152071764"/>
    <x v="1288"/>
    <x v="1"/>
    <s v="tier - 3"/>
    <x v="2"/>
    <e v="#VALUE!"/>
  </r>
  <r>
    <s v="Id1290"/>
    <s v=" Ms"/>
    <x v="20"/>
    <x v="152"/>
    <s v="No"/>
    <s v="No"/>
    <x v="0"/>
    <n v="0"/>
    <x v="1"/>
    <x v="0"/>
    <x v="2"/>
    <s v="26-Jul-1977"/>
    <x v="1289"/>
    <x v="1"/>
    <s v="tier - 2"/>
    <x v="0"/>
    <n v="45"/>
  </r>
  <r>
    <s v="Id1291"/>
    <s v=" Ms"/>
    <x v="169"/>
    <x v="436"/>
    <s v="No"/>
    <s v="No"/>
    <x v="1"/>
    <n v="1"/>
    <x v="1"/>
    <x v="0"/>
    <x v="2"/>
    <s v="13-Aug-1979"/>
    <x v="1290"/>
    <x v="1"/>
    <s v="tier - 2"/>
    <x v="3"/>
    <n v="43"/>
  </r>
  <r>
    <s v="Id1292"/>
    <s v=" Ms"/>
    <x v="107"/>
    <x v="264"/>
    <s v="No"/>
    <s v="No"/>
    <x v="0"/>
    <n v="0"/>
    <x v="1"/>
    <x v="0"/>
    <x v="2"/>
    <s v="29-Dec-1977"/>
    <x v="1291"/>
    <x v="1"/>
    <s v="tier - 3"/>
    <x v="3"/>
    <n v="45"/>
  </r>
  <r>
    <s v="Id1293"/>
    <s v=" Ms"/>
    <x v="747"/>
    <x v="140"/>
    <s v="No"/>
    <s v="No"/>
    <x v="0"/>
    <n v="0"/>
    <x v="1"/>
    <x v="1"/>
    <x v="2"/>
    <s v="21-Jun-1977"/>
    <x v="1292"/>
    <x v="1"/>
    <s v="tier - 1"/>
    <x v="0"/>
    <n v="45"/>
  </r>
  <r>
    <s v="Id1294"/>
    <s v=" Ms"/>
    <x v="383"/>
    <x v="125"/>
    <s v="No"/>
    <s v="No"/>
    <x v="0"/>
    <n v="0"/>
    <x v="1"/>
    <x v="1"/>
    <x v="2"/>
    <s v="26-Dec-1977"/>
    <x v="1293"/>
    <x v="1"/>
    <s v="tier - 2"/>
    <x v="0"/>
    <n v="45"/>
  </r>
  <r>
    <s v="Id1295"/>
    <s v=" Mr"/>
    <x v="894"/>
    <x v="272"/>
    <s v="No"/>
    <s v="No"/>
    <x v="1"/>
    <n v="1"/>
    <x v="1"/>
    <x v="0"/>
    <x v="1"/>
    <s v="10-Nov-1993"/>
    <x v="1294"/>
    <x v="1"/>
    <s v="tier - 1"/>
    <x v="1"/>
    <n v="29"/>
  </r>
  <r>
    <s v="Id1296"/>
    <s v=" Ms"/>
    <x v="895"/>
    <x v="216"/>
    <s v="No"/>
    <s v="No"/>
    <x v="0"/>
    <n v="1"/>
    <x v="1"/>
    <x v="0"/>
    <x v="1"/>
    <s v="9-Sep-1992"/>
    <x v="1295"/>
    <x v="1"/>
    <s v="tier - 2"/>
    <x v="1"/>
    <n v="30"/>
  </r>
  <r>
    <s v="Id1297"/>
    <s v=" Mr"/>
    <x v="896"/>
    <x v="473"/>
    <s v="No"/>
    <s v="No"/>
    <x v="0"/>
    <n v="2"/>
    <x v="1"/>
    <x v="0"/>
    <x v="2"/>
    <s v="26-Dec-1972"/>
    <x v="1296"/>
    <x v="1"/>
    <s v="tier - 3"/>
    <x v="3"/>
    <n v="50"/>
  </r>
  <r>
    <s v="Id1298"/>
    <s v=" Mrs"/>
    <x v="897"/>
    <x v="450"/>
    <s v="No"/>
    <s v="No"/>
    <x v="0"/>
    <n v="1"/>
    <x v="1"/>
    <x v="1"/>
    <x v="2"/>
    <s v="19-Jun-1984"/>
    <x v="1297"/>
    <x v="1"/>
    <s v="tier - 2"/>
    <x v="15"/>
    <n v="38"/>
  </r>
  <r>
    <s v="Id1299"/>
    <s v=" Ms"/>
    <x v="898"/>
    <x v="107"/>
    <s v="Yes"/>
    <s v="No"/>
    <x v="0"/>
    <n v="2"/>
    <x v="1"/>
    <x v="2"/>
    <x v="2"/>
    <s v="12-Jun-1966"/>
    <x v="1298"/>
    <x v="2"/>
    <s v="tier - 1"/>
    <x v="0"/>
    <n v="56"/>
  </r>
  <r>
    <s v="Id1300"/>
    <s v=" Mr"/>
    <x v="401"/>
    <x v="109"/>
    <s v="No"/>
    <s v="No"/>
    <x v="0"/>
    <n v="2"/>
    <x v="1"/>
    <x v="1"/>
    <x v="1"/>
    <s v="4-Sep-1972"/>
    <x v="1299"/>
    <x v="2"/>
    <s v="tier - 1"/>
    <x v="3"/>
    <n v="50"/>
  </r>
  <r>
    <s v="Id1301"/>
    <s v=" Mr"/>
    <x v="367"/>
    <x v="326"/>
    <s v="No"/>
    <s v="No"/>
    <x v="0"/>
    <n v="2"/>
    <x v="1"/>
    <x v="1"/>
    <x v="2"/>
    <s v="9-Sep-1972"/>
    <x v="1300"/>
    <x v="1"/>
    <s v="tier - 3"/>
    <x v="0"/>
    <n v="50"/>
  </r>
  <r>
    <s v="Id1302"/>
    <s v=" Mr"/>
    <x v="899"/>
    <x v="131"/>
    <s v="Yes"/>
    <s v="No"/>
    <x v="1"/>
    <n v="1"/>
    <x v="1"/>
    <x v="2"/>
    <x v="0"/>
    <s v="24-Sep-1963"/>
    <x v="1301"/>
    <x v="2"/>
    <s v="tier - 2"/>
    <x v="0"/>
    <n v="59"/>
  </r>
  <r>
    <s v="Id1303"/>
    <s v=" Mr"/>
    <x v="900"/>
    <x v="534"/>
    <s v="Yes"/>
    <s v="No"/>
    <x v="0"/>
    <n v="1"/>
    <x v="1"/>
    <x v="2"/>
    <x v="0"/>
    <s v="28-Sep-1975"/>
    <x v="1302"/>
    <x v="2"/>
    <s v="tier - 2"/>
    <x v="1"/>
    <n v="47"/>
  </r>
  <r>
    <s v="Id1304"/>
    <s v=" Mr"/>
    <x v="88"/>
    <x v="412"/>
    <s v="No"/>
    <s v="No"/>
    <x v="0"/>
    <n v="0"/>
    <x v="1"/>
    <x v="0"/>
    <x v="1"/>
    <s v="4-Sep-1977"/>
    <x v="1303"/>
    <x v="2"/>
    <s v="tier - 1"/>
    <x v="1"/>
    <n v="45"/>
  </r>
  <r>
    <s v="Id1305"/>
    <s v=" Mr"/>
    <x v="402"/>
    <x v="300"/>
    <s v="No"/>
    <s v="No"/>
    <x v="1"/>
    <n v="1"/>
    <x v="1"/>
    <x v="0"/>
    <x v="1"/>
    <s v="11-Jun-1979"/>
    <x v="1304"/>
    <x v="1"/>
    <s v="tier - 2"/>
    <x v="1"/>
    <n v="43"/>
  </r>
  <r>
    <s v="Id1306"/>
    <s v=" Mr"/>
    <x v="830"/>
    <x v="571"/>
    <s v="No"/>
    <s v="No"/>
    <x v="0"/>
    <n v="0"/>
    <x v="1"/>
    <x v="2"/>
    <x v="0"/>
    <s v="18-Sep-1971"/>
    <x v="1305"/>
    <x v="1"/>
    <s v="tier - 3"/>
    <x v="0"/>
    <n v="51"/>
  </r>
  <r>
    <s v="Id1307"/>
    <s v=" Mr"/>
    <x v="901"/>
    <x v="14"/>
    <s v="No"/>
    <s v="No"/>
    <x v="0"/>
    <n v="0"/>
    <x v="1"/>
    <x v="2"/>
    <x v="0"/>
    <s v="4-Sep-1971"/>
    <x v="1306"/>
    <x v="1"/>
    <s v="tier - 3"/>
    <x v="0"/>
    <n v="51"/>
  </r>
  <r>
    <s v="Id1308"/>
    <s v=" Mr"/>
    <x v="902"/>
    <x v="42"/>
    <s v="Yes"/>
    <s v="No"/>
    <x v="1"/>
    <n v="1"/>
    <x v="1"/>
    <x v="3"/>
    <x v="0"/>
    <s v="21-Sep-1963"/>
    <x v="1307"/>
    <x v="2"/>
    <s v="tier - 3"/>
    <x v="1"/>
    <n v="59"/>
  </r>
  <r>
    <s v="Id1309"/>
    <s v=" Mr"/>
    <x v="168"/>
    <x v="376"/>
    <s v="Yes"/>
    <s v="No"/>
    <x v="0"/>
    <n v="0"/>
    <x v="1"/>
    <x v="0"/>
    <x v="2"/>
    <s v="12-Jun-1976"/>
    <x v="1308"/>
    <x v="1"/>
    <s v="tier - 1"/>
    <x v="0"/>
    <n v="46"/>
  </r>
  <r>
    <s v="Id1310"/>
    <s v=" Mr"/>
    <x v="903"/>
    <x v="70"/>
    <s v="Yes"/>
    <s v="No"/>
    <x v="0"/>
    <n v="0"/>
    <x v="1"/>
    <x v="0"/>
    <x v="2"/>
    <s v="7-Jul-1976"/>
    <x v="1309"/>
    <x v="2"/>
    <s v="tier - 1"/>
    <x v="4"/>
    <n v="46"/>
  </r>
  <r>
    <s v="Id1311"/>
    <s v=" Mr"/>
    <x v="687"/>
    <x v="149"/>
    <s v="Yes"/>
    <s v="No"/>
    <x v="0"/>
    <n v="0"/>
    <x v="1"/>
    <x v="0"/>
    <x v="1"/>
    <s v="20-Jul-1976"/>
    <x v="1310"/>
    <x v="2"/>
    <s v="tier - 2"/>
    <x v="4"/>
    <n v="46"/>
  </r>
  <r>
    <s v="Id1312"/>
    <s v=" Mr"/>
    <x v="408"/>
    <x v="576"/>
    <s v="Yes"/>
    <s v="No"/>
    <x v="0"/>
    <n v="0"/>
    <x v="1"/>
    <x v="0"/>
    <x v="2"/>
    <s v="12-Jul-1976"/>
    <x v="1311"/>
    <x v="2"/>
    <s v="tier - 2"/>
    <x v="4"/>
    <n v="46"/>
  </r>
  <r>
    <s v="Id1313"/>
    <s v=" Ms"/>
    <x v="904"/>
    <x v="31"/>
    <s v="No"/>
    <s v="No"/>
    <x v="1"/>
    <n v="1"/>
    <x v="1"/>
    <x v="0"/>
    <x v="2"/>
    <s v="22-Jun-1993"/>
    <x v="1312"/>
    <x v="1"/>
    <s v="tier - 1"/>
    <x v="1"/>
    <n v="29"/>
  </r>
  <r>
    <s v="Id1314"/>
    <s v=" Ms"/>
    <x v="60"/>
    <x v="189"/>
    <s v="No"/>
    <s v="No"/>
    <x v="1"/>
    <n v="1"/>
    <x v="1"/>
    <x v="0"/>
    <x v="2"/>
    <s v="7-Aug-1979"/>
    <x v="1313"/>
    <x v="1"/>
    <s v="tier - 2"/>
    <x v="1"/>
    <n v="43"/>
  </r>
  <r>
    <s v="Id1315"/>
    <s v=" Mr"/>
    <x v="905"/>
    <x v="595"/>
    <s v="No"/>
    <s v="No"/>
    <x v="0"/>
    <n v="0"/>
    <x v="1"/>
    <x v="2"/>
    <x v="0"/>
    <s v="26-Jun-1978"/>
    <x v="1314"/>
    <x v="2"/>
    <s v="tier - 3"/>
    <x v="4"/>
    <n v="44"/>
  </r>
  <r>
    <s v="Id1316"/>
    <s v=" Ms"/>
    <x v="161"/>
    <x v="596"/>
    <s v="No"/>
    <s v="No"/>
    <x v="0"/>
    <n v="0"/>
    <x v="1"/>
    <x v="0"/>
    <x v="0"/>
    <s v="6-Jun-1974"/>
    <x v="1315"/>
    <x v="1"/>
    <s v="tier - 3"/>
    <x v="0"/>
    <n v="49"/>
  </r>
  <r>
    <s v="Id1317"/>
    <s v=" Ms"/>
    <x v="201"/>
    <x v="481"/>
    <s v="No"/>
    <s v="No"/>
    <x v="0"/>
    <n v="0"/>
    <x v="1"/>
    <x v="0"/>
    <x v="0"/>
    <s v="22-Dec-1974"/>
    <x v="1316"/>
    <x v="1"/>
    <s v="tier - 2"/>
    <x v="0"/>
    <n v="48"/>
  </r>
  <r>
    <s v="Id1318"/>
    <s v=" Ms"/>
    <x v="692"/>
    <x v="454"/>
    <s v="No"/>
    <s v="No"/>
    <x v="0"/>
    <n v="0"/>
    <x v="1"/>
    <x v="1"/>
    <x v="0"/>
    <s v="26-Sep-1974"/>
    <x v="1317"/>
    <x v="1"/>
    <s v="tier - 2"/>
    <x v="3"/>
    <n v="48"/>
  </r>
  <r>
    <s v="Id1319"/>
    <s v=" Mr"/>
    <x v="906"/>
    <x v="148"/>
    <s v="Yes"/>
    <s v="yes"/>
    <x v="0"/>
    <n v="1"/>
    <x v="1"/>
    <x v="0"/>
    <x v="1"/>
    <s v="28-Nov-2000"/>
    <x v="1318"/>
    <x v="1"/>
    <s v="tier - 1"/>
    <x v="8"/>
    <n v="22"/>
  </r>
  <r>
    <s v="Id1320"/>
    <s v=" Ms"/>
    <x v="907"/>
    <x v="42"/>
    <s v="No"/>
    <s v="No"/>
    <x v="0"/>
    <n v="0"/>
    <x v="1"/>
    <x v="2"/>
    <x v="0"/>
    <s v="5-Aug-1974"/>
    <x v="1319"/>
    <x v="1"/>
    <s v="tier - 1"/>
    <x v="3"/>
    <n v="48"/>
  </r>
  <r>
    <s v="Id1321"/>
    <s v=" Mr"/>
    <x v="908"/>
    <x v="544"/>
    <s v="Yes"/>
    <s v="No"/>
    <x v="0"/>
    <n v="1"/>
    <x v="1"/>
    <x v="2"/>
    <x v="2"/>
    <s v="5-Sep-1964"/>
    <x v="1320"/>
    <x v="2"/>
    <s v="tier - 3"/>
    <x v="0"/>
    <n v="58"/>
  </r>
  <r>
    <s v="Id1322"/>
    <s v=" Ms"/>
    <x v="424"/>
    <x v="80"/>
    <s v="No"/>
    <s v="No"/>
    <x v="0"/>
    <n v="0"/>
    <x v="1"/>
    <x v="2"/>
    <x v="2"/>
    <s v="27-Sep-1982"/>
    <x v="1321"/>
    <x v="1"/>
    <s v="tier - 2"/>
    <x v="2"/>
    <n v="40"/>
  </r>
  <r>
    <s v="Id1323"/>
    <s v=" Ms"/>
    <x v="687"/>
    <x v="18"/>
    <s v="Yes"/>
    <s v="No"/>
    <x v="0"/>
    <n v="0"/>
    <x v="1"/>
    <x v="0"/>
    <x v="2"/>
    <s v="2-Sep-1976"/>
    <x v="1322"/>
    <x v="1"/>
    <s v="tier - 2"/>
    <x v="0"/>
    <n v="46"/>
  </r>
  <r>
    <s v="Id1324"/>
    <s v=" Ms"/>
    <x v="909"/>
    <x v="507"/>
    <s v="Yes"/>
    <s v="No"/>
    <x v="0"/>
    <n v="0"/>
    <x v="1"/>
    <x v="1"/>
    <x v="2"/>
    <s v="30-Jun-1976"/>
    <x v="1323"/>
    <x v="1"/>
    <s v="tier - 2"/>
    <x v="0"/>
    <n v="46"/>
  </r>
  <r>
    <s v="Id1325"/>
    <s v=" Ms"/>
    <x v="586"/>
    <x v="334"/>
    <s v="Yes"/>
    <s v="No"/>
    <x v="0"/>
    <n v="0"/>
    <x v="1"/>
    <x v="1"/>
    <x v="1"/>
    <s v="3-Sep-1976"/>
    <x v="1324"/>
    <x v="1"/>
    <s v="tier - 3"/>
    <x v="0"/>
    <n v="46"/>
  </r>
  <r>
    <s v="Id1326"/>
    <s v=" Ms"/>
    <x v="326"/>
    <x v="572"/>
    <s v="No"/>
    <s v="No"/>
    <x v="0"/>
    <n v="0"/>
    <x v="1"/>
    <x v="1"/>
    <x v="0"/>
    <s v="30-Jun-1978"/>
    <x v="1325"/>
    <x v="1"/>
    <s v="tier - 2"/>
    <x v="0"/>
    <n v="44"/>
  </r>
  <r>
    <s v="Id1327"/>
    <s v=" Ms"/>
    <x v="390"/>
    <x v="514"/>
    <s v="No"/>
    <s v="No"/>
    <x v="0"/>
    <n v="0"/>
    <x v="1"/>
    <x v="2"/>
    <x v="0"/>
    <s v="24-Oct-1978"/>
    <x v="1326"/>
    <x v="1"/>
    <s v="tier - 3"/>
    <x v="0"/>
    <n v="44"/>
  </r>
  <r>
    <s v="Id1328"/>
    <s v=" Mr"/>
    <x v="910"/>
    <x v="597"/>
    <s v="No"/>
    <s v="No"/>
    <x v="0"/>
    <n v="0"/>
    <x v="1"/>
    <x v="3"/>
    <x v="0"/>
    <s v="23-Nov-1962"/>
    <x v="1327"/>
    <x v="2"/>
    <s v="tier - 3"/>
    <x v="0"/>
    <n v="60"/>
  </r>
  <r>
    <s v="Id1329"/>
    <s v=" Mrs"/>
    <x v="911"/>
    <x v="180"/>
    <s v="Yes"/>
    <s v="No"/>
    <x v="1"/>
    <n v="1"/>
    <x v="1"/>
    <x v="0"/>
    <x v="2"/>
    <s v="21-Oct-1997"/>
    <x v="1328"/>
    <x v="1"/>
    <s v="tier - 1"/>
    <x v="12"/>
    <n v="25"/>
  </r>
  <r>
    <s v="Id1330"/>
    <s v=" Mr"/>
    <x v="912"/>
    <x v="82"/>
    <s v="Yes"/>
    <s v="No"/>
    <x v="1"/>
    <n v="1"/>
    <x v="1"/>
    <x v="1"/>
    <x v="2"/>
    <s v="8-Jun-1983"/>
    <x v="1329"/>
    <x v="1"/>
    <s v="tier - 2"/>
    <x v="16"/>
    <n v="40"/>
  </r>
  <r>
    <s v="Id1331"/>
    <s v=" Ms"/>
    <x v="913"/>
    <x v="598"/>
    <s v="Yes"/>
    <s v="No"/>
    <x v="1"/>
    <n v="1"/>
    <x v="1"/>
    <x v="3"/>
    <x v="0"/>
    <s v="5-Nov-1963"/>
    <x v="1330"/>
    <x v="2"/>
    <s v="tier - 1"/>
    <x v="0"/>
    <n v="59"/>
  </r>
  <r>
    <s v="Id1332"/>
    <s v=" Mr"/>
    <x v="26"/>
    <x v="276"/>
    <s v="No"/>
    <s v="No"/>
    <x v="0"/>
    <n v="0"/>
    <x v="1"/>
    <x v="0"/>
    <x v="2"/>
    <s v="28-Jun-1982"/>
    <x v="1331"/>
    <x v="2"/>
    <s v="tier - 3"/>
    <x v="1"/>
    <n v="40"/>
  </r>
  <r>
    <s v="Id1333"/>
    <s v=" Mrs"/>
    <x v="914"/>
    <x v="326"/>
    <s v="No"/>
    <s v="No"/>
    <x v="0"/>
    <n v="0"/>
    <x v="1"/>
    <x v="0"/>
    <x v="2"/>
    <s v="21-Jun-1990"/>
    <x v="1332"/>
    <x v="1"/>
    <s v="tier - 3"/>
    <x v="15"/>
    <n v="32"/>
  </r>
  <r>
    <s v="Id1334"/>
    <s v=" Mr"/>
    <x v="172"/>
    <x v="63"/>
    <s v="No"/>
    <s v="No"/>
    <x v="0"/>
    <n v="2"/>
    <x v="1"/>
    <x v="0"/>
    <x v="0"/>
    <s v="3-Sep-1973"/>
    <x v="1333"/>
    <x v="1"/>
    <s v="tier - 2"/>
    <x v="0"/>
    <n v="49"/>
  </r>
  <r>
    <s v="Id1335"/>
    <s v=" Mr"/>
    <x v="28"/>
    <x v="7"/>
    <s v="No"/>
    <s v="No"/>
    <x v="0"/>
    <n v="2"/>
    <x v="1"/>
    <x v="0"/>
    <x v="0"/>
    <s v="30-Aug-1973"/>
    <x v="1334"/>
    <x v="2"/>
    <s v="tier - 1"/>
    <x v="0"/>
    <n v="49"/>
  </r>
  <r>
    <s v="Id1336"/>
    <s v=" Mr"/>
    <x v="782"/>
    <x v="306"/>
    <s v="No"/>
    <s v="No"/>
    <x v="0"/>
    <n v="2"/>
    <x v="1"/>
    <x v="0"/>
    <x v="0"/>
    <s v="16-Dec-1973"/>
    <x v="1335"/>
    <x v="2"/>
    <s v="tier - 1"/>
    <x v="3"/>
    <n v="49"/>
  </r>
  <r>
    <s v="Id1337"/>
    <s v=" Mr"/>
    <x v="35"/>
    <x v="16"/>
    <s v="No"/>
    <s v="No"/>
    <x v="0"/>
    <n v="0"/>
    <x v="1"/>
    <x v="0"/>
    <x v="0"/>
    <s v="1-Sep-1978"/>
    <x v="1336"/>
    <x v="2"/>
    <s v="tier - 1"/>
    <x v="1"/>
    <n v="44"/>
  </r>
  <r>
    <s v="Id1338"/>
    <s v=" Mrs"/>
    <x v="915"/>
    <x v="317"/>
    <s v="No"/>
    <s v="No"/>
    <x v="0"/>
    <n v="2"/>
    <x v="1"/>
    <x v="1"/>
    <x v="0"/>
    <s v="11-Oct-1973"/>
    <x v="1337"/>
    <x v="1"/>
    <s v="tier - 2"/>
    <x v="0"/>
    <n v="49"/>
  </r>
  <r>
    <s v="Id1339"/>
    <s v=" Mr"/>
    <x v="916"/>
    <x v="220"/>
    <s v="Yes"/>
    <s v="No"/>
    <x v="0"/>
    <n v="0"/>
    <x v="1"/>
    <x v="2"/>
    <x v="0"/>
    <s v="10-Jun-1967"/>
    <x v="1338"/>
    <x v="2"/>
    <s v="tier - 1"/>
    <x v="1"/>
    <n v="55"/>
  </r>
  <r>
    <s v="Id1340"/>
    <s v=" Mr"/>
    <x v="917"/>
    <x v="271"/>
    <s v="Yes"/>
    <s v="No"/>
    <x v="0"/>
    <n v="1"/>
    <x v="1"/>
    <x v="0"/>
    <x v="0"/>
    <s v="21-Dec-1975"/>
    <x v="1339"/>
    <x v="2"/>
    <s v="tier - 3"/>
    <x v="0"/>
    <n v="47"/>
  </r>
  <r>
    <s v="Id1341"/>
    <s v=" Mrs"/>
    <x v="227"/>
    <x v="341"/>
    <s v="No"/>
    <s v="No"/>
    <x v="0"/>
    <n v="0"/>
    <x v="1"/>
    <x v="0"/>
    <x v="1"/>
    <s v="12-Oct-1994"/>
    <x v="1340"/>
    <x v="1"/>
    <s v="tier - 2"/>
    <x v="12"/>
    <n v="28"/>
  </r>
  <r>
    <s v="Id1342"/>
    <s v=" Ms"/>
    <x v="918"/>
    <x v="391"/>
    <s v="Yes"/>
    <s v="No"/>
    <x v="0"/>
    <n v="0"/>
    <x v="1"/>
    <x v="0"/>
    <x v="2"/>
    <s v="28-Aug-2001"/>
    <x v="1341"/>
    <x v="1"/>
    <s v="tier - 2"/>
    <x v="1"/>
    <n v="21"/>
  </r>
  <r>
    <s v="Id1343"/>
    <s v=" Mrs"/>
    <x v="29"/>
    <x v="435"/>
    <s v="No"/>
    <s v="No"/>
    <x v="1"/>
    <n v="1"/>
    <x v="1"/>
    <x v="0"/>
    <x v="2"/>
    <s v="7-Nov-1993"/>
    <x v="1342"/>
    <x v="1"/>
    <s v="tier - 1"/>
    <x v="12"/>
    <n v="29"/>
  </r>
  <r>
    <s v="Id1344"/>
    <s v=" Ms"/>
    <x v="919"/>
    <x v="441"/>
    <s v="No"/>
    <s v="No"/>
    <x v="0"/>
    <n v="0"/>
    <x v="1"/>
    <x v="2"/>
    <x v="0"/>
    <s v="21-Oct-1965"/>
    <x v="1343"/>
    <x v="2"/>
    <s v="tier - 1"/>
    <x v="3"/>
    <n v="57"/>
  </r>
  <r>
    <s v="Id1345"/>
    <s v=" Mr"/>
    <x v="896"/>
    <x v="599"/>
    <s v="Yes"/>
    <s v="No"/>
    <x v="0"/>
    <n v="1"/>
    <x v="1"/>
    <x v="0"/>
    <x v="0"/>
    <s v="15-Dec-1975"/>
    <x v="1344"/>
    <x v="2"/>
    <s v="tier - 2"/>
    <x v="3"/>
    <n v="47"/>
  </r>
  <r>
    <s v="Id1346"/>
    <s v=" Ms"/>
    <x v="920"/>
    <x v="432"/>
    <s v="No"/>
    <s v="No"/>
    <x v="0"/>
    <n v="0"/>
    <x v="1"/>
    <x v="2"/>
    <x v="0"/>
    <s v="11-Aug-1965"/>
    <x v="1345"/>
    <x v="2"/>
    <s v="tier - 1"/>
    <x v="0"/>
    <n v="57"/>
  </r>
  <r>
    <s v="Id1347"/>
    <s v=" Mr"/>
    <x v="67"/>
    <x v="28"/>
    <s v="Yes"/>
    <s v="No"/>
    <x v="0"/>
    <n v="1"/>
    <x v="1"/>
    <x v="0"/>
    <x v="0"/>
    <s v="28-Jun-1975"/>
    <x v="1346"/>
    <x v="2"/>
    <s v="tier - 3"/>
    <x v="3"/>
    <n v="47"/>
  </r>
  <r>
    <s v="Id1348"/>
    <s v=" Ms"/>
    <x v="921"/>
    <x v="600"/>
    <s v="Yes"/>
    <s v="No"/>
    <x v="0"/>
    <n v="2"/>
    <x v="1"/>
    <x v="2"/>
    <x v="0"/>
    <s v="12-Dec-1970"/>
    <x v="1347"/>
    <x v="1"/>
    <s v="tier - 1"/>
    <x v="0"/>
    <n v="52"/>
  </r>
  <r>
    <s v="Id1349"/>
    <s v=" Mrs"/>
    <x v="411"/>
    <x v="66"/>
    <s v="No"/>
    <s v="No"/>
    <x v="0"/>
    <n v="0"/>
    <x v="1"/>
    <x v="1"/>
    <x v="2"/>
    <s v="27-Dec-1982"/>
    <x v="1348"/>
    <x v="1"/>
    <s v="tier - 3"/>
    <x v="1"/>
    <n v="40"/>
  </r>
  <r>
    <s v="Id1350"/>
    <s v=" Mr"/>
    <x v="225"/>
    <x v="224"/>
    <s v="Yes"/>
    <s v="No"/>
    <x v="0"/>
    <n v="0"/>
    <x v="1"/>
    <x v="1"/>
    <x v="2"/>
    <s v="28-Nov-1985"/>
    <x v="1349"/>
    <x v="1"/>
    <s v="tier - 3"/>
    <x v="1"/>
    <n v="37"/>
  </r>
  <r>
    <s v="Id1351"/>
    <s v=" Ms"/>
    <x v="64"/>
    <x v="85"/>
    <s v="No"/>
    <s v="No"/>
    <x v="1"/>
    <n v="1"/>
    <x v="1"/>
    <x v="0"/>
    <x v="1"/>
    <s v="12-Dec-2003"/>
    <x v="1350"/>
    <x v="1"/>
    <s v="tier - 2"/>
    <x v="1"/>
    <n v="19"/>
  </r>
  <r>
    <s v="Id1352"/>
    <s v=" Mr"/>
    <x v="625"/>
    <x v="267"/>
    <s v="No"/>
    <s v="No"/>
    <x v="0"/>
    <n v="0"/>
    <x v="1"/>
    <x v="1"/>
    <x v="2"/>
    <s v="6-Nov-1977"/>
    <x v="1351"/>
    <x v="2"/>
    <s v="tier - 2"/>
    <x v="3"/>
    <n v="45"/>
  </r>
  <r>
    <s v="Id1353"/>
    <s v=" Ms"/>
    <x v="292"/>
    <x v="87"/>
    <s v="Yes"/>
    <s v="No"/>
    <x v="0"/>
    <n v="0"/>
    <x v="1"/>
    <x v="1"/>
    <x v="1"/>
    <s v="20-Dec-1976"/>
    <x v="1352"/>
    <x v="1"/>
    <s v="tier - 2"/>
    <x v="1"/>
    <n v="46"/>
  </r>
  <r>
    <s v="Id1354"/>
    <s v=" Ms"/>
    <x v="18"/>
    <x v="601"/>
    <s v="No"/>
    <s v="No"/>
    <x v="0"/>
    <n v="0"/>
    <x v="1"/>
    <x v="0"/>
    <x v="0"/>
    <s v="17-Jul-1978"/>
    <x v="1353"/>
    <x v="1"/>
    <s v="tier - 3"/>
    <x v="1"/>
    <n v="44"/>
  </r>
  <r>
    <s v="Id1355"/>
    <s v=" Ms"/>
    <x v="713"/>
    <x v="259"/>
    <s v="No"/>
    <s v="No"/>
    <x v="0"/>
    <n v="0"/>
    <x v="1"/>
    <x v="0"/>
    <x v="1"/>
    <s v="3-Nov-1989"/>
    <x v="1354"/>
    <x v="1"/>
    <s v="tier - 1"/>
    <x v="1"/>
    <n v="33"/>
  </r>
  <r>
    <s v="Id1356"/>
    <s v=" Ms"/>
    <x v="381"/>
    <x v="176"/>
    <s v="No"/>
    <s v="No"/>
    <x v="0"/>
    <n v="0"/>
    <x v="1"/>
    <x v="1"/>
    <x v="2"/>
    <s v="8-Nov-1980"/>
    <x v="1355"/>
    <x v="1"/>
    <s v="tier - 2"/>
    <x v="1"/>
    <n v="42"/>
  </r>
  <r>
    <s v="Id1357"/>
    <s v=" Ms"/>
    <x v="922"/>
    <x v="18"/>
    <s v="Yes"/>
    <s v="No"/>
    <x v="0"/>
    <n v="1"/>
    <x v="1"/>
    <x v="0"/>
    <x v="2"/>
    <s v="18-Sep-1995"/>
    <x v="1356"/>
    <x v="1"/>
    <s v="tier - 3"/>
    <x v="1"/>
    <n v="27"/>
  </r>
  <r>
    <s v="Id1358"/>
    <s v=" Mr"/>
    <x v="923"/>
    <x v="602"/>
    <s v="No"/>
    <s v="No"/>
    <x v="0"/>
    <n v="0"/>
    <x v="1"/>
    <x v="3"/>
    <x v="0"/>
    <s v="22-Aug-1962"/>
    <x v="1357"/>
    <x v="2"/>
    <s v="tier - 1"/>
    <x v="0"/>
    <n v="60"/>
  </r>
  <r>
    <s v="Id1359"/>
    <s v=" Ms"/>
    <x v="924"/>
    <x v="106"/>
    <s v="Yes"/>
    <s v="No"/>
    <x v="1"/>
    <n v="1"/>
    <x v="1"/>
    <x v="2"/>
    <x v="1"/>
    <s v="20-Aug-1983"/>
    <x v="1358"/>
    <x v="1"/>
    <s v="tier - 3"/>
    <x v="2"/>
    <n v="39"/>
  </r>
  <r>
    <s v="Id1360"/>
    <s v=" Ms"/>
    <x v="907"/>
    <x v="144"/>
    <s v="Yes"/>
    <s v="No"/>
    <x v="1"/>
    <n v="1"/>
    <x v="1"/>
    <x v="2"/>
    <x v="2"/>
    <s v="28-Aug-1983"/>
    <x v="1359"/>
    <x v="1"/>
    <s v="tier - 1"/>
    <x v="2"/>
    <n v="39"/>
  </r>
  <r>
    <s v="Id1361"/>
    <s v=" Mr"/>
    <x v="925"/>
    <x v="508"/>
    <s v="No"/>
    <s v="No"/>
    <x v="0"/>
    <n v="2"/>
    <x v="1"/>
    <x v="2"/>
    <x v="2"/>
    <s v="23-Nov-1972"/>
    <x v="1360"/>
    <x v="1"/>
    <s v="tier - 2"/>
    <x v="0"/>
    <n v="50"/>
  </r>
  <r>
    <s v="Id1362"/>
    <s v=" Mr"/>
    <x v="926"/>
    <x v="96"/>
    <s v="Yes"/>
    <s v="No"/>
    <x v="0"/>
    <n v="1"/>
    <x v="1"/>
    <x v="1"/>
    <x v="0"/>
    <s v="10-Aug-1975"/>
    <x v="1361"/>
    <x v="1"/>
    <s v="tier - 2"/>
    <x v="0"/>
    <n v="47"/>
  </r>
  <r>
    <s v="Id1363"/>
    <s v=" Mr"/>
    <x v="309"/>
    <x v="531"/>
    <s v="Yes"/>
    <s v="No"/>
    <x v="0"/>
    <n v="2"/>
    <x v="1"/>
    <x v="2"/>
    <x v="0"/>
    <s v="19-Jun-1970"/>
    <x v="1362"/>
    <x v="1"/>
    <s v="tier - 2"/>
    <x v="0"/>
    <n v="52"/>
  </r>
  <r>
    <s v="Id1364"/>
    <s v=" Ms"/>
    <x v="927"/>
    <x v="555"/>
    <s v="Yes"/>
    <s v="No"/>
    <x v="0"/>
    <n v="0"/>
    <x v="1"/>
    <x v="0"/>
    <x v="0"/>
    <s v="28-Dec-1981"/>
    <x v="1363"/>
    <x v="1"/>
    <s v="tier - 2"/>
    <x v="3"/>
    <n v="41"/>
  </r>
  <r>
    <s v="Id1365"/>
    <s v=" Ms"/>
    <x v="928"/>
    <x v="21"/>
    <s v="Yes"/>
    <s v="No"/>
    <x v="0"/>
    <n v="2"/>
    <x v="1"/>
    <x v="3"/>
    <x v="1"/>
    <s v="9-Jul-1966"/>
    <x v="1364"/>
    <x v="2"/>
    <s v="tier - 3"/>
    <x v="1"/>
    <n v="56"/>
  </r>
  <r>
    <s v="Id1366"/>
    <s v=" Mrs"/>
    <x v="929"/>
    <x v="427"/>
    <s v="No"/>
    <s v="No"/>
    <x v="0"/>
    <n v="1"/>
    <x v="1"/>
    <x v="1"/>
    <x v="1"/>
    <s v="29-Oct-1987"/>
    <x v="1365"/>
    <x v="1"/>
    <s v="tier - 3"/>
    <x v="15"/>
    <n v="35"/>
  </r>
  <r>
    <s v="Id1367"/>
    <s v=" Ms"/>
    <x v="930"/>
    <x v="86"/>
    <s v="No"/>
    <s v="No"/>
    <x v="0"/>
    <n v="0"/>
    <x v="1"/>
    <x v="0"/>
    <x v="2"/>
    <s v="20-Jul-1977"/>
    <x v="1366"/>
    <x v="1"/>
    <s v="tier - 1"/>
    <x v="2"/>
    <n v="45"/>
  </r>
  <r>
    <s v="Id1368"/>
    <s v=" Mr"/>
    <x v="931"/>
    <x v="53"/>
    <s v="No"/>
    <s v="No"/>
    <x v="0"/>
    <n v="0"/>
    <x v="1"/>
    <x v="3"/>
    <x v="0"/>
    <s v="10-Oct-1962"/>
    <x v="1367"/>
    <x v="2"/>
    <s v="tier - 2"/>
    <x v="0"/>
    <n v="60"/>
  </r>
  <r>
    <s v="Id1369"/>
    <s v=" Mr"/>
    <x v="932"/>
    <x v="128"/>
    <s v="No"/>
    <s v="No"/>
    <x v="0"/>
    <n v="0"/>
    <x v="1"/>
    <x v="0"/>
    <x v="1"/>
    <s v="17-Nov-1994"/>
    <x v="1368"/>
    <x v="1"/>
    <s v="tier - 3"/>
    <x v="1"/>
    <n v="28"/>
  </r>
  <r>
    <s v="Id1370"/>
    <s v=" Mr"/>
    <x v="933"/>
    <x v="372"/>
    <s v="Yes"/>
    <s v="No"/>
    <x v="0"/>
    <n v="0"/>
    <x v="1"/>
    <x v="0"/>
    <x v="2"/>
    <s v="5-Oct-2001"/>
    <x v="1369"/>
    <x v="1"/>
    <s v="tier - 2"/>
    <x v="1"/>
    <n v="21"/>
  </r>
  <r>
    <s v="Id1371"/>
    <s v=" Ms"/>
    <x v="934"/>
    <x v="337"/>
    <s v="No"/>
    <s v="No"/>
    <x v="0"/>
    <n v="0"/>
    <x v="1"/>
    <x v="0"/>
    <x v="2"/>
    <s v="12-Oct-1989"/>
    <x v="1370"/>
    <x v="1"/>
    <s v="tier - 2"/>
    <x v="1"/>
    <n v="33"/>
  </r>
  <r>
    <s v="Id1372"/>
    <s v=" Ms"/>
    <x v="935"/>
    <x v="214"/>
    <s v="No"/>
    <s v="No"/>
    <x v="0"/>
    <n v="0"/>
    <x v="1"/>
    <x v="0"/>
    <x v="1"/>
    <s v="21-Dec-1991"/>
    <x v="1371"/>
    <x v="1"/>
    <s v="tier - 1"/>
    <x v="1"/>
    <n v="31"/>
  </r>
  <r>
    <s v="Id1373"/>
    <s v=" Mr"/>
    <x v="136"/>
    <x v="496"/>
    <s v="No"/>
    <s v="No"/>
    <x v="0"/>
    <n v="0"/>
    <x v="1"/>
    <x v="0"/>
    <x v="0"/>
    <s v="9-Nov-1974"/>
    <x v="1372"/>
    <x v="1"/>
    <s v="tier - 3"/>
    <x v="0"/>
    <n v="48"/>
  </r>
  <r>
    <s v="Id1374"/>
    <s v=" Mr"/>
    <x v="627"/>
    <x v="128"/>
    <s v="Yes"/>
    <s v="No"/>
    <x v="1"/>
    <n v="1"/>
    <x v="1"/>
    <x v="0"/>
    <x v="1"/>
    <s v="2-Dec-1997"/>
    <x v="1373"/>
    <x v="1"/>
    <s v="tier - 3"/>
    <x v="1"/>
    <n v="25"/>
  </r>
  <r>
    <s v="Id1375"/>
    <s v=" Mrs"/>
    <x v="936"/>
    <x v="124"/>
    <s v="No"/>
    <s v="No"/>
    <x v="0"/>
    <n v="0"/>
    <x v="1"/>
    <x v="0"/>
    <x v="2"/>
    <s v="25-Dec-1999"/>
    <x v="1374"/>
    <x v="1"/>
    <s v="tier - 2"/>
    <x v="12"/>
    <n v="23"/>
  </r>
  <r>
    <s v="Id1376"/>
    <s v=" Mr"/>
    <x v="425"/>
    <x v="355"/>
    <s v="No"/>
    <s v="No"/>
    <x v="0"/>
    <n v="0"/>
    <x v="1"/>
    <x v="1"/>
    <x v="0"/>
    <s v="6-Dec-1974"/>
    <x v="1375"/>
    <x v="0"/>
    <s v="tier - 3"/>
    <x v="0"/>
    <n v="48"/>
  </r>
  <r>
    <s v="Id1377"/>
    <s v=" Mr"/>
    <x v="937"/>
    <x v="134"/>
    <s v="Yes"/>
    <s v="No"/>
    <x v="1"/>
    <n v="1"/>
    <x v="1"/>
    <x v="0"/>
    <x v="2"/>
    <s v="21-Dec-1997"/>
    <x v="1376"/>
    <x v="1"/>
    <s v="tier - 1"/>
    <x v="1"/>
    <n v="25"/>
  </r>
  <r>
    <s v="Id1378"/>
    <s v=" Ms"/>
    <x v="938"/>
    <x v="399"/>
    <s v="Yes"/>
    <s v="No"/>
    <x v="0"/>
    <n v="0"/>
    <x v="1"/>
    <x v="0"/>
    <x v="0"/>
    <s v="30-Jun-1981"/>
    <x v="1377"/>
    <x v="1"/>
    <s v="tier - 1"/>
    <x v="1"/>
    <n v="41"/>
  </r>
  <r>
    <s v="Id1379"/>
    <s v=" Mr"/>
    <x v="234"/>
    <x v="259"/>
    <s v="Yes"/>
    <s v="No"/>
    <x v="0"/>
    <n v="0"/>
    <x v="1"/>
    <x v="1"/>
    <x v="1"/>
    <s v="12-Dec-1976"/>
    <x v="1378"/>
    <x v="2"/>
    <s v="tier - 2"/>
    <x v="0"/>
    <n v="46"/>
  </r>
  <r>
    <s v="Id1380"/>
    <s v=" Mr"/>
    <x v="680"/>
    <x v="421"/>
    <s v="No"/>
    <s v="No"/>
    <x v="0"/>
    <n v="0"/>
    <x v="1"/>
    <x v="0"/>
    <x v="0"/>
    <s v="4-Sep-1978"/>
    <x v="1379"/>
    <x v="0"/>
    <s v="tier - 1"/>
    <x v="3"/>
    <n v="44"/>
  </r>
  <r>
    <s v="Id1381"/>
    <s v=" Mr"/>
    <x v="939"/>
    <x v="547"/>
    <s v="No"/>
    <s v="No"/>
    <x v="0"/>
    <n v="0"/>
    <x v="1"/>
    <x v="3"/>
    <x v="0"/>
    <s v="18-Jul-1965"/>
    <x v="1380"/>
    <x v="2"/>
    <s v="tier - 2"/>
    <x v="0"/>
    <n v="57"/>
  </r>
  <r>
    <s v="Id1382"/>
    <s v=" Ms"/>
    <x v="673"/>
    <x v="195"/>
    <s v="No"/>
    <s v="No"/>
    <x v="0"/>
    <n v="0"/>
    <x v="1"/>
    <x v="0"/>
    <x v="1"/>
    <s v="29-Aug-1977"/>
    <x v="1381"/>
    <x v="1"/>
    <s v="tier - 3"/>
    <x v="1"/>
    <n v="45"/>
  </r>
  <r>
    <s v="Id1383"/>
    <s v=" Mr"/>
    <x v="713"/>
    <x v="364"/>
    <s v="No"/>
    <s v="No"/>
    <x v="0"/>
    <n v="0"/>
    <x v="1"/>
    <x v="0"/>
    <x v="0"/>
    <s v="4-Dec-1978"/>
    <x v="1382"/>
    <x v="2"/>
    <s v="tier - 2"/>
    <x v="0"/>
    <n v="44"/>
  </r>
  <r>
    <s v="Id1384"/>
    <s v=" Mr"/>
    <x v="379"/>
    <x v="151"/>
    <s v="No"/>
    <s v="No"/>
    <x v="0"/>
    <n v="0"/>
    <x v="1"/>
    <x v="1"/>
    <x v="2"/>
    <s v="10-Sep-1980"/>
    <x v="1383"/>
    <x v="2"/>
    <s v="tier - 1"/>
    <x v="4"/>
    <n v="42"/>
  </r>
  <r>
    <s v="Id1385"/>
    <s v=" Ms"/>
    <x v="940"/>
    <x v="562"/>
    <s v="No"/>
    <s v="No"/>
    <x v="1"/>
    <n v="1"/>
    <x v="1"/>
    <x v="0"/>
    <x v="1"/>
    <s v="2-Jun-1979"/>
    <x v="1384"/>
    <x v="1"/>
    <s v="tier - 3"/>
    <x v="1"/>
    <n v="44"/>
  </r>
  <r>
    <s v="Id1386"/>
    <s v=" Mr"/>
    <x v="941"/>
    <x v="603"/>
    <s v="No"/>
    <s v="No"/>
    <x v="0"/>
    <n v="0"/>
    <x v="1"/>
    <x v="1"/>
    <x v="0"/>
    <s v="29-Dec-1978"/>
    <x v="1385"/>
    <x v="0"/>
    <s v="tier - 2"/>
    <x v="3"/>
    <n v="44"/>
  </r>
  <r>
    <s v="Id1387"/>
    <s v=" Mr"/>
    <x v="942"/>
    <x v="92"/>
    <s v="No"/>
    <s v="No"/>
    <x v="0"/>
    <n v="1"/>
    <x v="1"/>
    <x v="1"/>
    <x v="2"/>
    <s v="12-Jul-1987"/>
    <x v="1386"/>
    <x v="1"/>
    <s v="tier - 3"/>
    <x v="14"/>
    <n v="35"/>
  </r>
  <r>
    <s v="Id1388"/>
    <s v=" Ms"/>
    <x v="409"/>
    <x v="90"/>
    <s v="No"/>
    <s v="No"/>
    <x v="0"/>
    <n v="0"/>
    <x v="1"/>
    <x v="0"/>
    <x v="2"/>
    <s v="18-Dec-1982"/>
    <x v="1387"/>
    <x v="1"/>
    <s v="tier - 1"/>
    <x v="0"/>
    <n v="40"/>
  </r>
  <r>
    <s v="Id1389"/>
    <s v=" Mr"/>
    <x v="852"/>
    <x v="579"/>
    <s v="Yes"/>
    <s v="No"/>
    <x v="0"/>
    <n v="0"/>
    <x v="1"/>
    <x v="1"/>
    <x v="0"/>
    <s v="19-Dec-1981"/>
    <x v="1388"/>
    <x v="1"/>
    <s v="tier - 2"/>
    <x v="16"/>
    <n v="41"/>
  </r>
  <r>
    <s v="Id1390"/>
    <s v=" Mr"/>
    <x v="943"/>
    <x v="604"/>
    <s v="No"/>
    <s v="No"/>
    <x v="0"/>
    <n v="0"/>
    <x v="1"/>
    <x v="2"/>
    <x v="0"/>
    <s v="11-Oct-1971"/>
    <x v="1389"/>
    <x v="1"/>
    <s v="tier - 1"/>
    <x v="0"/>
    <n v="51"/>
  </r>
  <r>
    <s v="Id1391"/>
    <s v=" Mr"/>
    <x v="944"/>
    <x v="105"/>
    <s v="Yes"/>
    <s v="No"/>
    <x v="0"/>
    <n v="1"/>
    <x v="1"/>
    <x v="0"/>
    <x v="1"/>
    <s v="13-Sep-1995"/>
    <x v="1390"/>
    <x v="1"/>
    <s v="tier - 1"/>
    <x v="1"/>
    <n v="27"/>
  </r>
  <r>
    <s v="Id1392"/>
    <s v=" Mr"/>
    <x v="945"/>
    <x v="4"/>
    <s v="Yes"/>
    <s v="No"/>
    <x v="0"/>
    <n v="0"/>
    <x v="1"/>
    <x v="0"/>
    <x v="2"/>
    <s v="24-Nov-1996"/>
    <x v="1391"/>
    <x v="1"/>
    <s v="tier - 2"/>
    <x v="13"/>
    <n v="26"/>
  </r>
  <r>
    <s v="Id1393"/>
    <s v=" Ms"/>
    <x v="946"/>
    <x v="105"/>
    <s v="Yes"/>
    <s v="No"/>
    <x v="0"/>
    <n v="0"/>
    <x v="1"/>
    <x v="2"/>
    <x v="1"/>
    <s v="9-Oct-1976"/>
    <x v="1392"/>
    <x v="1"/>
    <s v="tier - 1"/>
    <x v="3"/>
    <n v="46"/>
  </r>
  <r>
    <s v="Id1394"/>
    <s v=" Ms"/>
    <x v="947"/>
    <x v="594"/>
    <s v="No"/>
    <s v="No"/>
    <x v="0"/>
    <n v="0"/>
    <x v="1"/>
    <x v="3"/>
    <x v="0"/>
    <s v="27-Dec-1965"/>
    <x v="1393"/>
    <x v="2"/>
    <s v="tier - 3"/>
    <x v="1"/>
    <n v="57"/>
  </r>
  <r>
    <s v="Id1395"/>
    <s v=" Mr"/>
    <x v="758"/>
    <x v="197"/>
    <s v="No"/>
    <s v="No"/>
    <x v="0"/>
    <n v="1"/>
    <x v="1"/>
    <x v="0"/>
    <x v="2"/>
    <s v="30-Sep-1998"/>
    <x v="1394"/>
    <x v="1"/>
    <s v="tier - 3"/>
    <x v="8"/>
    <n v="24"/>
  </r>
  <r>
    <s v="Id1396"/>
    <s v=" Mr"/>
    <x v="948"/>
    <x v="473"/>
    <s v="No"/>
    <s v="No"/>
    <x v="1"/>
    <n v="1"/>
    <x v="1"/>
    <x v="0"/>
    <x v="2"/>
    <s v="10-Aug-1993"/>
    <x v="1395"/>
    <x v="1"/>
    <s v="tier - 2"/>
    <x v="1"/>
    <n v="29"/>
  </r>
  <r>
    <s v="Id1397"/>
    <s v=" Ms"/>
    <x v="462"/>
    <x v="1"/>
    <s v="No"/>
    <s v="No"/>
    <x v="0"/>
    <n v="0"/>
    <x v="1"/>
    <x v="0"/>
    <x v="1"/>
    <s v="16-Oct-1980"/>
    <x v="1396"/>
    <x v="1"/>
    <s v="tier - 2"/>
    <x v="2"/>
    <n v="42"/>
  </r>
  <r>
    <s v="Id1398"/>
    <s v=" Mrs"/>
    <x v="949"/>
    <x v="85"/>
    <s v="No"/>
    <s v="No"/>
    <x v="0"/>
    <n v="0"/>
    <x v="1"/>
    <x v="0"/>
    <x v="1"/>
    <s v="15-Jun-1999"/>
    <x v="1397"/>
    <x v="1"/>
    <s v="tier - 2"/>
    <x v="12"/>
    <n v="23"/>
  </r>
  <r>
    <s v="Id1399"/>
    <s v=" Ms"/>
    <x v="844"/>
    <x v="470"/>
    <s v="No"/>
    <s v="No"/>
    <x v="0"/>
    <n v="0"/>
    <x v="1"/>
    <x v="1"/>
    <x v="2"/>
    <s v="24-Jul-1980"/>
    <x v="1398"/>
    <x v="1"/>
    <s v="tier - 1"/>
    <x v="0"/>
    <n v="42"/>
  </r>
  <r>
    <s v="Id1400"/>
    <s v=" Ms"/>
    <x v="893"/>
    <x v="103"/>
    <s v="No"/>
    <s v="No"/>
    <x v="0"/>
    <n v="0"/>
    <x v="1"/>
    <x v="0"/>
    <x v="2"/>
    <s v="20-Jun-1980"/>
    <x v="1399"/>
    <x v="1"/>
    <s v="tier - 2"/>
    <x v="2"/>
    <n v="42"/>
  </r>
  <r>
    <s v="Id1401"/>
    <s v=" Ms"/>
    <x v="950"/>
    <x v="336"/>
    <s v="Yes"/>
    <s v="No"/>
    <x v="0"/>
    <n v="0"/>
    <x v="1"/>
    <x v="0"/>
    <x v="1"/>
    <s v="13-Dec-2001"/>
    <x v="1400"/>
    <x v="1"/>
    <s v="tier - 3"/>
    <x v="1"/>
    <n v="21"/>
  </r>
  <r>
    <s v="Id1402"/>
    <s v=" Ms"/>
    <x v="951"/>
    <x v="533"/>
    <s v="No"/>
    <s v="No"/>
    <x v="0"/>
    <n v="0"/>
    <x v="1"/>
    <x v="0"/>
    <x v="0"/>
    <s v="24-Aug-1978"/>
    <x v="1401"/>
    <x v="1"/>
    <s v="tier - 1"/>
    <x v="0"/>
    <n v="44"/>
  </r>
  <r>
    <s v="Id1403"/>
    <s v=" Ms"/>
    <x v="419"/>
    <x v="605"/>
    <s v="No"/>
    <s v="No"/>
    <x v="0"/>
    <n v="0"/>
    <x v="1"/>
    <x v="1"/>
    <x v="0"/>
    <s v="29-Nov-1978"/>
    <x v="1402"/>
    <x v="1"/>
    <s v="tier - 2"/>
    <x v="3"/>
    <n v="44"/>
  </r>
  <r>
    <s v="Id1404"/>
    <s v=" Ms"/>
    <x v="809"/>
    <x v="606"/>
    <s v="No"/>
    <s v="No"/>
    <x v="0"/>
    <n v="0"/>
    <x v="1"/>
    <x v="1"/>
    <x v="0"/>
    <s v="6-Nov-1978"/>
    <x v="1403"/>
    <x v="1"/>
    <s v="tier - 1"/>
    <x v="3"/>
    <n v="44"/>
  </r>
  <r>
    <s v="Id1405"/>
    <s v=" Ms"/>
    <x v="613"/>
    <x v="607"/>
    <s v="No"/>
    <s v="No"/>
    <x v="0"/>
    <n v="0"/>
    <x v="1"/>
    <x v="1"/>
    <x v="0"/>
    <s v="28-Nov-1978"/>
    <x v="1404"/>
    <x v="1"/>
    <s v="tier - 1"/>
    <x v="3"/>
    <n v="44"/>
  </r>
  <r>
    <s v="Id1406"/>
    <s v=" Mr"/>
    <x v="645"/>
    <x v="237"/>
    <s v="Yes"/>
    <s v="No"/>
    <x v="0"/>
    <n v="0"/>
    <x v="1"/>
    <x v="0"/>
    <x v="2"/>
    <s v="17-Sep-1996"/>
    <x v="1405"/>
    <x v="1"/>
    <s v="tier - 3"/>
    <x v="3"/>
    <n v="26"/>
  </r>
  <r>
    <s v="Id1407"/>
    <s v=" Ms"/>
    <x v="952"/>
    <x v="608"/>
    <s v="No"/>
    <s v="No"/>
    <x v="0"/>
    <n v="0"/>
    <x v="1"/>
    <x v="3"/>
    <x v="0"/>
    <s v="3-Jul-1968"/>
    <x v="1406"/>
    <x v="2"/>
    <s v="tier - 2"/>
    <x v="1"/>
    <n v="54"/>
  </r>
  <r>
    <s v="Id1408"/>
    <s v=" Mr"/>
    <x v="953"/>
    <x v="21"/>
    <s v="Yes"/>
    <s v="No"/>
    <x v="1"/>
    <n v="1"/>
    <x v="1"/>
    <x v="0"/>
    <x v="1"/>
    <s v="30-Sep-1997"/>
    <x v="1407"/>
    <x v="1"/>
    <s v="tier - 2"/>
    <x v="1"/>
    <n v="25"/>
  </r>
  <r>
    <s v="Id1409"/>
    <s v=" Mr"/>
    <x v="954"/>
    <x v="609"/>
    <s v="Yes"/>
    <s v="No"/>
    <x v="0"/>
    <n v="0"/>
    <x v="1"/>
    <x v="2"/>
    <x v="0"/>
    <s v="17-Jul-1967"/>
    <x v="1408"/>
    <x v="2"/>
    <s v="tier - 2"/>
    <x v="0"/>
    <n v="55"/>
  </r>
  <r>
    <s v="Id1410"/>
    <s v=" Mr"/>
    <x v="955"/>
    <x v="259"/>
    <s v="No"/>
    <s v="No"/>
    <x v="0"/>
    <n v="0"/>
    <x v="1"/>
    <x v="0"/>
    <x v="1"/>
    <s v="14-Aug-1994"/>
    <x v="1409"/>
    <x v="1"/>
    <s v="tier - 2"/>
    <x v="14"/>
    <n v="28"/>
  </r>
  <r>
    <s v="Id1411"/>
    <s v=" Ms"/>
    <x v="956"/>
    <x v="120"/>
    <s v="Yes"/>
    <s v="No"/>
    <x v="0"/>
    <n v="1"/>
    <x v="1"/>
    <x v="1"/>
    <x v="2"/>
    <s v="15-Dec-1988"/>
    <x v="1410"/>
    <x v="1"/>
    <s v="tier - 2"/>
    <x v="1"/>
    <n v="34"/>
  </r>
  <r>
    <s v="Id1412"/>
    <s v=" Ms"/>
    <x v="43"/>
    <x v="335"/>
    <s v="No"/>
    <s v="No"/>
    <x v="0"/>
    <n v="1"/>
    <x v="1"/>
    <x v="0"/>
    <x v="2"/>
    <s v="22-Aug-1984"/>
    <x v="1411"/>
    <x v="1"/>
    <s v="tier - 2"/>
    <x v="1"/>
    <n v="38"/>
  </r>
  <r>
    <s v="Id1413"/>
    <s v=" Ms"/>
    <x v="957"/>
    <x v="96"/>
    <s v="No"/>
    <s v="No"/>
    <x v="0"/>
    <n v="0"/>
    <x v="1"/>
    <x v="2"/>
    <x v="0"/>
    <s v="14-Dec-1978"/>
    <x v="1412"/>
    <x v="1"/>
    <s v="tier - 1"/>
    <x v="0"/>
    <n v="44"/>
  </r>
  <r>
    <s v="Id1414"/>
    <s v=" Mr"/>
    <x v="958"/>
    <x v="268"/>
    <s v="Yes"/>
    <s v="No"/>
    <x v="0"/>
    <n v="0"/>
    <x v="1"/>
    <x v="2"/>
    <x v="1"/>
    <s v="10-Oct-1976"/>
    <x v="1413"/>
    <x v="2"/>
    <s v="tier - 1"/>
    <x v="1"/>
    <n v="46"/>
  </r>
  <r>
    <s v="Id1415"/>
    <s v=" Mr"/>
    <x v="275"/>
    <x v="308"/>
    <s v="No"/>
    <s v="No"/>
    <x v="0"/>
    <n v="0"/>
    <x v="1"/>
    <x v="1"/>
    <x v="0"/>
    <s v="18-Oct-1978"/>
    <x v="1414"/>
    <x v="1"/>
    <s v="tier - 3"/>
    <x v="1"/>
    <n v="44"/>
  </r>
  <r>
    <s v="Id1416"/>
    <s v=" Mr"/>
    <x v="404"/>
    <x v="331"/>
    <s v="Yes"/>
    <s v="No"/>
    <x v="1"/>
    <n v="1"/>
    <x v="1"/>
    <x v="1"/>
    <x v="1"/>
    <s v="10-Jul-1983"/>
    <x v="1415"/>
    <x v="2"/>
    <s v="tier - 2"/>
    <x v="3"/>
    <n v="39"/>
  </r>
  <r>
    <s v="Id1417"/>
    <s v=" Ms"/>
    <x v="959"/>
    <x v="148"/>
    <s v="Yes"/>
    <s v="No"/>
    <x v="1"/>
    <n v="1"/>
    <x v="1"/>
    <x v="0"/>
    <x v="1"/>
    <s v="28-Oct-1997"/>
    <x v="1416"/>
    <x v="1"/>
    <s v="tier - 1"/>
    <x v="1"/>
    <n v="25"/>
  </r>
  <r>
    <s v="Id1418"/>
    <s v=" Mrs"/>
    <x v="960"/>
    <x v="27"/>
    <s v="Yes"/>
    <s v="No"/>
    <x v="0"/>
    <n v="1"/>
    <x v="1"/>
    <x v="1"/>
    <x v="2"/>
    <s v="15-Dec-1988"/>
    <x v="1417"/>
    <x v="1"/>
    <s v="tier - 3"/>
    <x v="15"/>
    <n v="34"/>
  </r>
  <r>
    <s v="Id1419"/>
    <s v=" Mr"/>
    <x v="961"/>
    <x v="191"/>
    <s v="Yes"/>
    <s v="No"/>
    <x v="0"/>
    <n v="0"/>
    <x v="1"/>
    <x v="0"/>
    <x v="2"/>
    <s v="14-Jun-1996"/>
    <x v="1418"/>
    <x v="1"/>
    <s v="tier - 3"/>
    <x v="1"/>
    <n v="26"/>
  </r>
  <r>
    <s v="Id1420"/>
    <s v=" Mr"/>
    <x v="962"/>
    <x v="137"/>
    <s v="Yes"/>
    <s v="No"/>
    <x v="0"/>
    <n v="0"/>
    <x v="1"/>
    <x v="2"/>
    <x v="0"/>
    <s v="4-Aug-1967"/>
    <x v="1419"/>
    <x v="2"/>
    <s v="tier - 3"/>
    <x v="0"/>
    <n v="55"/>
  </r>
  <r>
    <s v="Id1421"/>
    <s v=" Ms"/>
    <x v="963"/>
    <x v="87"/>
    <s v="Yes"/>
    <s v="No"/>
    <x v="0"/>
    <n v="0"/>
    <x v="1"/>
    <x v="0"/>
    <x v="1"/>
    <s v="1-Jun-2001"/>
    <x v="1420"/>
    <x v="1"/>
    <s v="tier - 2"/>
    <x v="1"/>
    <n v="22"/>
  </r>
  <r>
    <s v="Id1422"/>
    <s v=" Mr"/>
    <x v="964"/>
    <x v="119"/>
    <s v="No"/>
    <s v="No"/>
    <x v="0"/>
    <n v="0"/>
    <x v="1"/>
    <x v="0"/>
    <x v="1"/>
    <s v="30-Sep-1977"/>
    <x v="1421"/>
    <x v="2"/>
    <s v="tier - 3"/>
    <x v="6"/>
    <n v="45"/>
  </r>
  <r>
    <s v="Id1423"/>
    <s v=" Mr"/>
    <x v="742"/>
    <x v="231"/>
    <s v="No"/>
    <s v="No"/>
    <x v="0"/>
    <n v="0"/>
    <x v="1"/>
    <x v="0"/>
    <x v="1"/>
    <s v="25-Sep-1977"/>
    <x v="1422"/>
    <x v="2"/>
    <s v="tier - 1"/>
    <x v="3"/>
    <n v="45"/>
  </r>
  <r>
    <s v="Id1424"/>
    <s v=" Ms"/>
    <x v="965"/>
    <x v="21"/>
    <s v="No"/>
    <s v="No"/>
    <x v="0"/>
    <n v="0"/>
    <x v="1"/>
    <x v="0"/>
    <x v="1"/>
    <s v="7-Jul-1980"/>
    <x v="1423"/>
    <x v="1"/>
    <s v="tier - 3"/>
    <x v="1"/>
    <n v="42"/>
  </r>
  <r>
    <s v="Id1425"/>
    <s v=" Mr"/>
    <x v="927"/>
    <x v="208"/>
    <s v="No"/>
    <s v="No"/>
    <x v="1"/>
    <n v="1"/>
    <x v="1"/>
    <x v="0"/>
    <x v="1"/>
    <s v="1-Sep-1979"/>
    <x v="1424"/>
    <x v="2"/>
    <s v="tier - 2"/>
    <x v="3"/>
    <n v="43"/>
  </r>
  <r>
    <s v="Id1426"/>
    <s v=" Mr"/>
    <x v="117"/>
    <x v="155"/>
    <s v="No"/>
    <s v="No"/>
    <x v="0"/>
    <n v="0"/>
    <x v="1"/>
    <x v="0"/>
    <x v="2"/>
    <s v="25-Aug-1977"/>
    <x v="1425"/>
    <x v="2"/>
    <s v="tier - 2"/>
    <x v="3"/>
    <n v="45"/>
  </r>
  <r>
    <s v="Id1427"/>
    <s v=" Ms"/>
    <x v="308"/>
    <x v="418"/>
    <s v="No"/>
    <s v="No"/>
    <x v="0"/>
    <n v="0"/>
    <x v="1"/>
    <x v="1"/>
    <x v="0"/>
    <s v="2-Dec-1978"/>
    <x v="1426"/>
    <x v="1"/>
    <s v="tier - 3"/>
    <x v="1"/>
    <n v="44"/>
  </r>
  <r>
    <s v="Id1428"/>
    <s v=" Ms"/>
    <x v="421"/>
    <x v="154"/>
    <s v="No"/>
    <s v="No"/>
    <x v="0"/>
    <n v="0"/>
    <x v="1"/>
    <x v="1"/>
    <x v="0"/>
    <s v="12-Nov-1978"/>
    <x v="1427"/>
    <x v="1"/>
    <s v="tier - 2"/>
    <x v="1"/>
    <n v="44"/>
  </r>
  <r>
    <s v="Id1429"/>
    <s v=" Ms"/>
    <x v="97"/>
    <x v="109"/>
    <s v="Yes"/>
    <s v="No"/>
    <x v="1"/>
    <n v="1"/>
    <x v="1"/>
    <x v="0"/>
    <x v="1"/>
    <s v="19-Sep-1983"/>
    <x v="1428"/>
    <x v="1"/>
    <s v="tier - 2"/>
    <x v="3"/>
    <n v="39"/>
  </r>
  <r>
    <s v="Id1430"/>
    <s v=" Mr"/>
    <x v="966"/>
    <x v="568"/>
    <s v="No"/>
    <s v="No"/>
    <x v="0"/>
    <n v="0"/>
    <x v="1"/>
    <x v="3"/>
    <x v="0"/>
    <s v="5-Dec-1965"/>
    <x v="1429"/>
    <x v="2"/>
    <s v="tier - 2"/>
    <x v="0"/>
    <n v="57"/>
  </r>
  <r>
    <s v="Id1431"/>
    <s v=" Mrs"/>
    <x v="967"/>
    <x v="226"/>
    <s v="No"/>
    <s v="No"/>
    <x v="1"/>
    <n v="1"/>
    <x v="1"/>
    <x v="0"/>
    <x v="2"/>
    <s v="22-Jul-1993"/>
    <x v="1430"/>
    <x v="1"/>
    <s v="tier - 2"/>
    <x v="12"/>
    <n v="29"/>
  </r>
  <r>
    <s v="Id1432"/>
    <s v=" Ms"/>
    <x v="680"/>
    <x v="541"/>
    <s v="Yes"/>
    <s v="No"/>
    <x v="0"/>
    <n v="0"/>
    <x v="1"/>
    <x v="0"/>
    <x v="0"/>
    <s v="24-Nov-1981"/>
    <x v="1431"/>
    <x v="1"/>
    <s v="tier - 1"/>
    <x v="3"/>
    <n v="41"/>
  </r>
  <r>
    <s v="Id1433"/>
    <s v=" Ms"/>
    <x v="968"/>
    <x v="154"/>
    <s v="No"/>
    <s v="No"/>
    <x v="0"/>
    <n v="0"/>
    <x v="1"/>
    <x v="3"/>
    <x v="0"/>
    <s v="9-Dec-1965"/>
    <x v="1432"/>
    <x v="2"/>
    <s v="tier - 3"/>
    <x v="0"/>
    <n v="57"/>
  </r>
  <r>
    <s v="Id1434"/>
    <s v=" Ms"/>
    <x v="860"/>
    <x v="402"/>
    <s v="Yes"/>
    <s v="No"/>
    <x v="0"/>
    <n v="0"/>
    <x v="1"/>
    <x v="0"/>
    <x v="0"/>
    <s v="16-Jul-1981"/>
    <x v="1433"/>
    <x v="1"/>
    <s v="tier - 3"/>
    <x v="2"/>
    <n v="41"/>
  </r>
  <r>
    <s v="Id1435"/>
    <s v=" Ms"/>
    <x v="969"/>
    <x v="21"/>
    <s v="Yes"/>
    <s v="No"/>
    <x v="1"/>
    <n v="1"/>
    <x v="1"/>
    <x v="2"/>
    <x v="1"/>
    <s v="21-Jun-1983"/>
    <x v="1434"/>
    <x v="1"/>
    <s v="tier - 2"/>
    <x v="1"/>
    <n v="39"/>
  </r>
  <r>
    <s v="Id1436"/>
    <s v=" Mr"/>
    <x v="970"/>
    <x v="229"/>
    <s v="No"/>
    <s v="No"/>
    <x v="1"/>
    <n v="1"/>
    <x v="1"/>
    <x v="0"/>
    <x v="1"/>
    <s v="5-Oct-1993"/>
    <x v="1435"/>
    <x v="1"/>
    <s v="tier - 2"/>
    <x v="14"/>
    <n v="29"/>
  </r>
  <r>
    <s v="Id1437"/>
    <s v=" Ms"/>
    <x v="98"/>
    <x v="150"/>
    <s v="No"/>
    <s v="No"/>
    <x v="0"/>
    <n v="0"/>
    <x v="1"/>
    <x v="0"/>
    <x v="2"/>
    <s v="1-Dec-1977"/>
    <x v="1436"/>
    <x v="1"/>
    <s v="tier - 1"/>
    <x v="3"/>
    <n v="45"/>
  </r>
  <r>
    <s v="Id1438"/>
    <s v=" Ms"/>
    <x v="971"/>
    <x v="331"/>
    <s v="No"/>
    <s v="No"/>
    <x v="1"/>
    <n v="1"/>
    <x v="1"/>
    <x v="0"/>
    <x v="1"/>
    <s v="26-Jun-1979"/>
    <x v="1437"/>
    <x v="1"/>
    <s v="tier - 1"/>
    <x v="0"/>
    <n v="43"/>
  </r>
  <r>
    <s v="Id1439"/>
    <s v=" Ms"/>
    <x v="382"/>
    <x v="328"/>
    <s v="No"/>
    <s v="No"/>
    <x v="0"/>
    <n v="0"/>
    <x v="1"/>
    <x v="0"/>
    <x v="2"/>
    <s v="18-Dec-1977"/>
    <x v="1438"/>
    <x v="1"/>
    <s v="tier - 1"/>
    <x v="3"/>
    <n v="45"/>
  </r>
  <r>
    <s v="Id1440"/>
    <s v=" Ms"/>
    <x v="421"/>
    <x v="179"/>
    <s v="Yes"/>
    <s v="No"/>
    <x v="0"/>
    <n v="1"/>
    <x v="1"/>
    <x v="1"/>
    <x v="0"/>
    <s v="15-Jun-1986"/>
    <x v="1439"/>
    <x v="1"/>
    <s v="tier - 2"/>
    <x v="1"/>
    <n v="36"/>
  </r>
  <r>
    <s v="Id1441"/>
    <s v=" Ms"/>
    <x v="801"/>
    <x v="173"/>
    <s v="No"/>
    <s v="No"/>
    <x v="1"/>
    <n v="1"/>
    <x v="1"/>
    <x v="1"/>
    <x v="2"/>
    <s v="19-Sep-1979"/>
    <x v="1440"/>
    <x v="1"/>
    <s v="tier - 3"/>
    <x v="3"/>
    <n v="43"/>
  </r>
  <r>
    <s v="Id1442"/>
    <s v=" Mr"/>
    <x v="972"/>
    <x v="99"/>
    <s v="No"/>
    <s v="No"/>
    <x v="0"/>
    <n v="1"/>
    <x v="1"/>
    <x v="1"/>
    <x v="1"/>
    <s v="25-Jul-1984"/>
    <x v="1441"/>
    <x v="1"/>
    <s v="tier - 1"/>
    <x v="1"/>
    <n v="38"/>
  </r>
  <r>
    <s v="Id1443"/>
    <s v=" Ms"/>
    <x v="369"/>
    <x v="330"/>
    <s v="No"/>
    <s v="No"/>
    <x v="1"/>
    <n v="1"/>
    <x v="1"/>
    <x v="1"/>
    <x v="1"/>
    <s v="19-Jun-1979"/>
    <x v="1442"/>
    <x v="1"/>
    <s v="tier - 3"/>
    <x v="2"/>
    <n v="43"/>
  </r>
  <r>
    <s v="Id1444"/>
    <s v=" Ms"/>
    <x v="973"/>
    <x v="189"/>
    <s v="No"/>
    <s v="yes"/>
    <x v="0"/>
    <n v="1"/>
    <x v="1"/>
    <x v="1"/>
    <x v="2"/>
    <s v="15-Nov-2004"/>
    <x v="1443"/>
    <x v="1"/>
    <s v="tier - 2"/>
    <x v="2"/>
    <n v="18"/>
  </r>
  <r>
    <s v="Id1445"/>
    <s v=" Mr"/>
    <x v="974"/>
    <x v="584"/>
    <s v="No"/>
    <s v="No"/>
    <x v="0"/>
    <n v="0"/>
    <x v="1"/>
    <x v="3"/>
    <x v="0"/>
    <s v="11-Jul-1965"/>
    <x v="1444"/>
    <x v="2"/>
    <s v="tier - 3"/>
    <x v="1"/>
    <n v="57"/>
  </r>
  <r>
    <s v="Id1446"/>
    <s v=" Ms"/>
    <x v="387"/>
    <x v="67"/>
    <s v="No"/>
    <s v="No"/>
    <x v="0"/>
    <n v="2"/>
    <x v="1"/>
    <x v="2"/>
    <x v="2"/>
    <s v="11-Aug-1972"/>
    <x v="1445"/>
    <x v="1"/>
    <s v="tier - 3"/>
    <x v="1"/>
    <n v="50"/>
  </r>
  <r>
    <s v="Id1447"/>
    <s v=" Ms"/>
    <x v="975"/>
    <x v="405"/>
    <s v="No"/>
    <s v="No"/>
    <x v="0"/>
    <n v="0"/>
    <x v="1"/>
    <x v="3"/>
    <x v="0"/>
    <s v="25-Jun-1965"/>
    <x v="1446"/>
    <x v="2"/>
    <s v="tier - 1"/>
    <x v="0"/>
    <n v="57"/>
  </r>
  <r>
    <s v="Id1448"/>
    <s v=" Ms"/>
    <x v="976"/>
    <x v="610"/>
    <s v="No"/>
    <s v="No"/>
    <x v="0"/>
    <n v="0"/>
    <x v="1"/>
    <x v="3"/>
    <x v="0"/>
    <s v="6-Jun-1965"/>
    <x v="1447"/>
    <x v="2"/>
    <s v="tier - 3"/>
    <x v="0"/>
    <n v="58"/>
  </r>
  <r>
    <s v="Id1449"/>
    <s v=" Ms"/>
    <x v="977"/>
    <x v="206"/>
    <s v="Yes"/>
    <s v="No"/>
    <x v="0"/>
    <n v="2"/>
    <x v="1"/>
    <x v="3"/>
    <x v="2"/>
    <s v="26-Dec-1966"/>
    <x v="1448"/>
    <x v="2"/>
    <s v="tier - 1"/>
    <x v="1"/>
    <n v="56"/>
  </r>
  <r>
    <s v="Id1450"/>
    <s v=" Ms"/>
    <x v="292"/>
    <x v="10"/>
    <s v="Yes"/>
    <s v="No"/>
    <x v="0"/>
    <n v="0"/>
    <x v="1"/>
    <x v="1"/>
    <x v="1"/>
    <s v="2-Nov-1985"/>
    <x v="1449"/>
    <x v="1"/>
    <s v="tier - 1"/>
    <x v="1"/>
    <n v="37"/>
  </r>
  <r>
    <s v="Id1451"/>
    <s v=" Mr"/>
    <x v="978"/>
    <x v="473"/>
    <s v="Yes"/>
    <s v="No"/>
    <x v="0"/>
    <n v="0"/>
    <x v="1"/>
    <x v="2"/>
    <x v="2"/>
    <s v="18-Dec-1976"/>
    <x v="1450"/>
    <x v="1"/>
    <s v="tier - 1"/>
    <x v="0"/>
    <n v="46"/>
  </r>
  <r>
    <s v="Id1452"/>
    <s v=" Mr"/>
    <x v="29"/>
    <x v="531"/>
    <s v="Yes"/>
    <s v="No"/>
    <x v="0"/>
    <n v="0"/>
    <x v="1"/>
    <x v="0"/>
    <x v="0"/>
    <s v="4-Aug-1981"/>
    <x v="1451"/>
    <x v="2"/>
    <s v="tier - 3"/>
    <x v="1"/>
    <n v="41"/>
  </r>
  <r>
    <s v="Id1453"/>
    <s v=" Mr"/>
    <x v="979"/>
    <x v="317"/>
    <s v="No"/>
    <s v="No"/>
    <x v="0"/>
    <n v="2"/>
    <x v="1"/>
    <x v="2"/>
    <x v="0"/>
    <s v="25-Oct-1973"/>
    <x v="1452"/>
    <x v="1"/>
    <s v="tier - 2"/>
    <x v="0"/>
    <n v="49"/>
  </r>
  <r>
    <s v="Id1454"/>
    <s v=" Mr"/>
    <x v="54"/>
    <x v="611"/>
    <s v="Yes"/>
    <s v="No"/>
    <x v="0"/>
    <n v="0"/>
    <x v="1"/>
    <x v="0"/>
    <x v="0"/>
    <s v="13-Jun-1981"/>
    <x v="1453"/>
    <x v="2"/>
    <s v="tier - 3"/>
    <x v="1"/>
    <n v="41"/>
  </r>
  <r>
    <s v="Id1455"/>
    <s v=" Mr"/>
    <x v="375"/>
    <x v="612"/>
    <s v="Yes"/>
    <s v="No"/>
    <x v="0"/>
    <n v="0"/>
    <x v="1"/>
    <x v="0"/>
    <x v="0"/>
    <s v="14-Aug-1981"/>
    <x v="1454"/>
    <x v="2"/>
    <s v="tier - 2"/>
    <x v="1"/>
    <n v="41"/>
  </r>
  <r>
    <s v="Id1456"/>
    <s v=" Mr"/>
    <x v="980"/>
    <x v="3"/>
    <s v="No"/>
    <s v="No"/>
    <x v="0"/>
    <n v="0"/>
    <x v="1"/>
    <x v="1"/>
    <x v="1"/>
    <s v="24-Jul-1982"/>
    <x v="1455"/>
    <x v="1"/>
    <s v="tier - 1"/>
    <x v="0"/>
    <n v="40"/>
  </r>
  <r>
    <s v="Id1457"/>
    <s v=" Ms"/>
    <x v="981"/>
    <x v="525"/>
    <s v="Yes"/>
    <s v="No"/>
    <x v="0"/>
    <n v="1"/>
    <x v="1"/>
    <x v="1"/>
    <x v="0"/>
    <s v="2-Sep-1986"/>
    <x v="1456"/>
    <x v="1"/>
    <s v="tier - 3"/>
    <x v="0"/>
    <n v="36"/>
  </r>
  <r>
    <s v="Id1458"/>
    <s v=" Ms"/>
    <x v="905"/>
    <x v="592"/>
    <s v="Yes"/>
    <s v="No"/>
    <x v="0"/>
    <n v="1"/>
    <x v="1"/>
    <x v="2"/>
    <x v="0"/>
    <s v="13-Jul-1986"/>
    <x v="1457"/>
    <x v="1"/>
    <s v="tier - 1"/>
    <x v="2"/>
    <n v="36"/>
  </r>
  <r>
    <s v="Id1459"/>
    <s v=" Mr"/>
    <x v="982"/>
    <x v="538"/>
    <s v="No"/>
    <s v="No"/>
    <x v="0"/>
    <n v="0"/>
    <x v="1"/>
    <x v="2"/>
    <x v="2"/>
    <s v="15-Sep-1977"/>
    <x v="1458"/>
    <x v="2"/>
    <s v="tier - 3"/>
    <x v="1"/>
    <n v="45"/>
  </r>
  <r>
    <s v="Id1460"/>
    <s v=" Mr"/>
    <x v="983"/>
    <x v="161"/>
    <s v="No"/>
    <s v="No"/>
    <x v="0"/>
    <n v="0"/>
    <x v="1"/>
    <x v="1"/>
    <x v="2"/>
    <s v="28-Jun-1991"/>
    <x v="1459"/>
    <x v="1"/>
    <s v="tier - 2"/>
    <x v="14"/>
    <n v="31"/>
  </r>
  <r>
    <s v="Id1461"/>
    <s v=" Ms"/>
    <x v="141"/>
    <x v="358"/>
    <s v="Yes"/>
    <s v="No"/>
    <x v="1"/>
    <n v="1"/>
    <x v="1"/>
    <x v="0"/>
    <x v="2"/>
    <s v="21-Nov-1983"/>
    <x v="1460"/>
    <x v="1"/>
    <s v="tier - 3"/>
    <x v="1"/>
    <n v="39"/>
  </r>
  <r>
    <s v="Id1462"/>
    <s v=" Ms"/>
    <x v="984"/>
    <x v="176"/>
    <s v="Yes"/>
    <s v="No"/>
    <x v="1"/>
    <n v="1"/>
    <x v="1"/>
    <x v="1"/>
    <x v="2"/>
    <s v="11-Aug-1983"/>
    <x v="1461"/>
    <x v="1"/>
    <s v="tier - 3"/>
    <x v="1"/>
    <n v="39"/>
  </r>
  <r>
    <s v="Id1463"/>
    <s v=" Mr"/>
    <x v="98"/>
    <x v="495"/>
    <s v="No"/>
    <s v="No"/>
    <x v="0"/>
    <n v="0"/>
    <x v="1"/>
    <x v="0"/>
    <x v="2"/>
    <s v="14-Sep-1982"/>
    <x v="1462"/>
    <x v="2"/>
    <s v="tier - 2"/>
    <x v="3"/>
    <n v="40"/>
  </r>
  <r>
    <s v="Id1464"/>
    <s v=" Mr"/>
    <x v="985"/>
    <x v="613"/>
    <s v="No"/>
    <s v="No"/>
    <x v="0"/>
    <n v="0"/>
    <x v="1"/>
    <x v="2"/>
    <x v="0"/>
    <s v="26-Aug-1968"/>
    <x v="1463"/>
    <x v="2"/>
    <s v="tier - 3"/>
    <x v="0"/>
    <n v="54"/>
  </r>
  <r>
    <s v="Id1465"/>
    <s v=" Ms"/>
    <x v="813"/>
    <x v="433"/>
    <s v="Yes"/>
    <s v="No"/>
    <x v="0"/>
    <n v="1"/>
    <x v="1"/>
    <x v="2"/>
    <x v="0"/>
    <s v="19-Jul-1975"/>
    <x v="1464"/>
    <x v="1"/>
    <s v="tier - 3"/>
    <x v="0"/>
    <n v="47"/>
  </r>
  <r>
    <s v="Id1466"/>
    <s v=" Mr"/>
    <x v="393"/>
    <x v="105"/>
    <s v="No"/>
    <s v="No"/>
    <x v="0"/>
    <n v="0"/>
    <x v="1"/>
    <x v="2"/>
    <x v="1"/>
    <s v="16-Aug-1982"/>
    <x v="1465"/>
    <x v="2"/>
    <s v="tier - 2"/>
    <x v="4"/>
    <n v="40"/>
  </r>
  <r>
    <s v="Id1467"/>
    <s v=" Mr"/>
    <x v="160"/>
    <x v="143"/>
    <s v="No"/>
    <s v="No"/>
    <x v="0"/>
    <n v="0"/>
    <x v="1"/>
    <x v="0"/>
    <x v="2"/>
    <s v="30-Sep-1980"/>
    <x v="1466"/>
    <x v="1"/>
    <s v="tier - 3"/>
    <x v="0"/>
    <n v="42"/>
  </r>
  <r>
    <s v="Id1468"/>
    <s v=" Mr"/>
    <x v="63"/>
    <x v="192"/>
    <s v="No"/>
    <s v="No"/>
    <x v="0"/>
    <n v="0"/>
    <x v="1"/>
    <x v="0"/>
    <x v="2"/>
    <s v="7-Oct-1980"/>
    <x v="1467"/>
    <x v="1"/>
    <s v="tier - 1"/>
    <x v="0"/>
    <n v="42"/>
  </r>
  <r>
    <s v="Id1469"/>
    <s v=" Mr"/>
    <x v="184"/>
    <x v="614"/>
    <s v="No"/>
    <s v="No"/>
    <x v="0"/>
    <n v="0"/>
    <x v="1"/>
    <x v="0"/>
    <x v="2"/>
    <s v="22-Jun-1980"/>
    <x v="1468"/>
    <x v="1"/>
    <s v="tier - 2"/>
    <x v="3"/>
    <n v="42"/>
  </r>
  <r>
    <s v="Id1470"/>
    <s v=" Ms"/>
    <x v="237"/>
    <x v="488"/>
    <s v="Yes"/>
    <s v="No"/>
    <x v="0"/>
    <n v="0"/>
    <x v="1"/>
    <x v="1"/>
    <x v="0"/>
    <s v="17-Jul-1981"/>
    <x v="1469"/>
    <x v="1"/>
    <s v="tier - 1"/>
    <x v="1"/>
    <n v="41"/>
  </r>
  <r>
    <s v="Id1471"/>
    <s v=" Mr"/>
    <x v="9"/>
    <x v="537"/>
    <s v="No"/>
    <s v="No"/>
    <x v="0"/>
    <n v="0"/>
    <x v="1"/>
    <x v="0"/>
    <x v="0"/>
    <s v="6-Sep-1978"/>
    <x v="1470"/>
    <x v="2"/>
    <s v="tier - 2"/>
    <x v="0"/>
    <n v="44"/>
  </r>
  <r>
    <s v="Id1472"/>
    <s v=" Ms"/>
    <x v="378"/>
    <x v="27"/>
    <s v="No"/>
    <s v="No"/>
    <x v="0"/>
    <n v="1"/>
    <x v="1"/>
    <x v="1"/>
    <x v="2"/>
    <s v="29-Jun-1984"/>
    <x v="1471"/>
    <x v="1"/>
    <s v="tier - 2"/>
    <x v="3"/>
    <n v="38"/>
  </r>
  <r>
    <s v="Id1473"/>
    <s v=" Mr"/>
    <x v="884"/>
    <x v="401"/>
    <s v="No"/>
    <s v="No"/>
    <x v="0"/>
    <n v="0"/>
    <x v="1"/>
    <x v="0"/>
    <x v="0"/>
    <s v="30-Jul-1978"/>
    <x v="1472"/>
    <x v="1"/>
    <s v="tier - 3"/>
    <x v="0"/>
    <n v="44"/>
  </r>
  <r>
    <s v="Id1474"/>
    <s v=" Mr"/>
    <x v="986"/>
    <x v="436"/>
    <s v="Yes"/>
    <s v="No"/>
    <x v="0"/>
    <n v="0"/>
    <x v="1"/>
    <x v="2"/>
    <x v="2"/>
    <s v="24-Jun-1976"/>
    <x v="1473"/>
    <x v="2"/>
    <s v="tier - 2"/>
    <x v="3"/>
    <n v="46"/>
  </r>
  <r>
    <s v="Id1475"/>
    <s v=" Ms"/>
    <x v="422"/>
    <x v="100"/>
    <s v="No"/>
    <s v="No"/>
    <x v="0"/>
    <n v="1"/>
    <x v="1"/>
    <x v="1"/>
    <x v="1"/>
    <s v="21-Nov-1984"/>
    <x v="1474"/>
    <x v="1"/>
    <s v="tier - 2"/>
    <x v="2"/>
    <n v="38"/>
  </r>
  <r>
    <s v="Id1476"/>
    <s v=" Mr"/>
    <x v="488"/>
    <x v="332"/>
    <s v="No"/>
    <s v="No"/>
    <x v="0"/>
    <n v="0"/>
    <x v="1"/>
    <x v="0"/>
    <x v="2"/>
    <s v="8-Aug-1999"/>
    <x v="1475"/>
    <x v="1"/>
    <s v="tier - 1"/>
    <x v="13"/>
    <n v="23"/>
  </r>
  <r>
    <s v="Id1477"/>
    <s v=" Ms"/>
    <x v="387"/>
    <x v="184"/>
    <s v="No"/>
    <s v="No"/>
    <x v="0"/>
    <n v="1"/>
    <x v="1"/>
    <x v="2"/>
    <x v="1"/>
    <s v="7-Jul-1984"/>
    <x v="1476"/>
    <x v="1"/>
    <s v="tier - 1"/>
    <x v="2"/>
    <n v="38"/>
  </r>
  <r>
    <s v="Id1478"/>
    <s v=" Mr"/>
    <x v="987"/>
    <x v="316"/>
    <s v="No"/>
    <s v="No"/>
    <x v="1"/>
    <n v="1"/>
    <x v="1"/>
    <x v="0"/>
    <x v="2"/>
    <s v="1-Aug-1993"/>
    <x v="1477"/>
    <x v="1"/>
    <s v="tier - 2"/>
    <x v="14"/>
    <n v="29"/>
  </r>
  <r>
    <s v="Id1479"/>
    <s v=" Mr"/>
    <x v="988"/>
    <x v="379"/>
    <s v="No"/>
    <s v="No"/>
    <x v="0"/>
    <n v="0"/>
    <x v="1"/>
    <x v="2"/>
    <x v="0"/>
    <s v="29-Jun-1968"/>
    <x v="1478"/>
    <x v="2"/>
    <s v="tier - 2"/>
    <x v="0"/>
    <n v="54"/>
  </r>
  <r>
    <s v="Id1480"/>
    <s v=" Ms"/>
    <x v="989"/>
    <x v="267"/>
    <s v="No"/>
    <s v="No"/>
    <x v="0"/>
    <n v="1"/>
    <x v="1"/>
    <x v="1"/>
    <x v="2"/>
    <s v="11-Aug-1987"/>
    <x v="1479"/>
    <x v="1"/>
    <s v="tier - 1"/>
    <x v="1"/>
    <n v="35"/>
  </r>
  <r>
    <s v="Id1481"/>
    <s v=" Mr"/>
    <x v="990"/>
    <x v="427"/>
    <s v="No"/>
    <s v="No"/>
    <x v="0"/>
    <n v="1"/>
    <x v="1"/>
    <x v="0"/>
    <x v="1"/>
    <s v="18-Jun-1992"/>
    <x v="1480"/>
    <x v="1"/>
    <s v="tier - 2"/>
    <x v="1"/>
    <n v="30"/>
  </r>
  <r>
    <s v="Id1482"/>
    <s v=" Ms"/>
    <x v="247"/>
    <x v="144"/>
    <s v="No"/>
    <s v="No"/>
    <x v="0"/>
    <n v="0"/>
    <x v="1"/>
    <x v="1"/>
    <x v="2"/>
    <s v="6-Oct-1982"/>
    <x v="1481"/>
    <x v="1"/>
    <s v="tier - 3"/>
    <x v="2"/>
    <n v="40"/>
  </r>
  <r>
    <s v="Id1483"/>
    <s v=" Mr"/>
    <x v="991"/>
    <x v="615"/>
    <s v="No"/>
    <s v="No"/>
    <x v="0"/>
    <n v="0"/>
    <x v="1"/>
    <x v="2"/>
    <x v="0"/>
    <s v="24-Jun-1978"/>
    <x v="1482"/>
    <x v="1"/>
    <s v="tier - 2"/>
    <x v="0"/>
    <n v="44"/>
  </r>
  <r>
    <s v="Id1484"/>
    <s v=" Ms"/>
    <x v="683"/>
    <x v="176"/>
    <s v="No"/>
    <s v="No"/>
    <x v="0"/>
    <n v="0"/>
    <x v="1"/>
    <x v="1"/>
    <x v="2"/>
    <s v="28-Jun-1980"/>
    <x v="1483"/>
    <x v="1"/>
    <s v="tier - 3"/>
    <x v="3"/>
    <n v="42"/>
  </r>
  <r>
    <s v="Id1485"/>
    <s v=" Ms"/>
    <x v="992"/>
    <x v="196"/>
    <s v="No"/>
    <s v="No"/>
    <x v="0"/>
    <n v="0"/>
    <x v="1"/>
    <x v="0"/>
    <x v="2"/>
    <s v="21-Jul-1980"/>
    <x v="1484"/>
    <x v="1"/>
    <s v="tier - 1"/>
    <x v="2"/>
    <n v="42"/>
  </r>
  <r>
    <s v="Id1486"/>
    <s v=" Ms"/>
    <x v="993"/>
    <x v="507"/>
    <s v="No"/>
    <s v="No"/>
    <x v="0"/>
    <n v="0"/>
    <x v="1"/>
    <x v="1"/>
    <x v="2"/>
    <s v="22-Oct-1980"/>
    <x v="1485"/>
    <x v="1"/>
    <s v="tier - 3"/>
    <x v="0"/>
    <n v="42"/>
  </r>
  <r>
    <s v="Id1487"/>
    <s v=" Ms"/>
    <x v="367"/>
    <x v="89"/>
    <s v="No"/>
    <s v="No"/>
    <x v="0"/>
    <n v="0"/>
    <x v="1"/>
    <x v="1"/>
    <x v="2"/>
    <s v="26-Jul-1980"/>
    <x v="1486"/>
    <x v="1"/>
    <s v="tier - 1"/>
    <x v="3"/>
    <n v="42"/>
  </r>
  <r>
    <s v="Id1488"/>
    <s v=" Mr"/>
    <x v="994"/>
    <x v="616"/>
    <s v="Yes"/>
    <s v="No"/>
    <x v="0"/>
    <n v="1"/>
    <x v="1"/>
    <x v="0"/>
    <x v="2"/>
    <s v="29-Oct-1995"/>
    <x v="1487"/>
    <x v="1"/>
    <s v="tier - 3"/>
    <x v="1"/>
    <n v="27"/>
  </r>
  <r>
    <s v="Id1489"/>
    <s v=" Ms"/>
    <x v="995"/>
    <x v="617"/>
    <s v="No"/>
    <s v="No"/>
    <x v="0"/>
    <n v="0"/>
    <x v="1"/>
    <x v="2"/>
    <x v="0"/>
    <s v="2-Jun-1978"/>
    <x v="1488"/>
    <x v="1"/>
    <s v="tier - 2"/>
    <x v="0"/>
    <n v="45"/>
  </r>
  <r>
    <s v="Id1490"/>
    <s v=" Ms"/>
    <x v="996"/>
    <x v="316"/>
    <s v="Yes"/>
    <s v="No"/>
    <x v="1"/>
    <n v="1"/>
    <x v="1"/>
    <x v="2"/>
    <x v="2"/>
    <s v="6-Jul-1969"/>
    <x v="1489"/>
    <x v="1"/>
    <s v="tier - 3"/>
    <x v="0"/>
    <n v="53"/>
  </r>
  <r>
    <s v="Id1491"/>
    <s v=" Ms"/>
    <x v="997"/>
    <x v="252"/>
    <s v="No"/>
    <s v="No"/>
    <x v="0"/>
    <n v="0"/>
    <x v="1"/>
    <x v="2"/>
    <x v="2"/>
    <s v="1-Sep-1982"/>
    <x v="1490"/>
    <x v="1"/>
    <s v="tier - 1"/>
    <x v="0"/>
    <n v="40"/>
  </r>
  <r>
    <s v="Id1492"/>
    <s v=" Mr"/>
    <x v="67"/>
    <x v="391"/>
    <s v="No"/>
    <s v="No"/>
    <x v="0"/>
    <n v="0"/>
    <x v="1"/>
    <x v="0"/>
    <x v="2"/>
    <s v="18-Oct-1982"/>
    <x v="1491"/>
    <x v="2"/>
    <s v="tier - 1"/>
    <x v="1"/>
    <n v="40"/>
  </r>
  <r>
    <s v="Id1493"/>
    <s v=" Mr"/>
    <x v="393"/>
    <x v="90"/>
    <s v="Yes"/>
    <s v="No"/>
    <x v="0"/>
    <n v="0"/>
    <x v="1"/>
    <x v="2"/>
    <x v="2"/>
    <s v="10-Dec-1985"/>
    <x v="1492"/>
    <x v="1"/>
    <s v="tier - 2"/>
    <x v="9"/>
    <n v="37"/>
  </r>
  <r>
    <s v="Id1494"/>
    <s v=" Ms"/>
    <x v="998"/>
    <x v="234"/>
    <s v="Yes"/>
    <s v="No"/>
    <x v="0"/>
    <n v="1"/>
    <x v="1"/>
    <x v="2"/>
    <x v="0"/>
    <s v="3-Jun-1975"/>
    <x v="1493"/>
    <x v="1"/>
    <s v="tier - 3"/>
    <x v="0"/>
    <n v="48"/>
  </r>
  <r>
    <s v="Id1495"/>
    <s v=" Mr"/>
    <x v="999"/>
    <x v="70"/>
    <s v="No"/>
    <s v="No"/>
    <x v="0"/>
    <n v="0"/>
    <x v="1"/>
    <x v="2"/>
    <x v="2"/>
    <s v="18-Aug-1980"/>
    <x v="1494"/>
    <x v="1"/>
    <s v="tier - 2"/>
    <x v="0"/>
    <n v="42"/>
  </r>
  <r>
    <s v="Id1496"/>
    <s v=" Mr"/>
    <x v="1000"/>
    <x v="536"/>
    <s v="No"/>
    <s v="No"/>
    <x v="0"/>
    <n v="0"/>
    <x v="1"/>
    <x v="0"/>
    <x v="0"/>
    <s v="15-Dec-1978"/>
    <x v="1495"/>
    <x v="0"/>
    <s v="tier - 2"/>
    <x v="1"/>
    <n v="44"/>
  </r>
  <r>
    <s v="Id1497"/>
    <s v=" Mr"/>
    <x v="1001"/>
    <x v="145"/>
    <s v="No"/>
    <s v="No"/>
    <x v="0"/>
    <n v="0"/>
    <x v="1"/>
    <x v="2"/>
    <x v="2"/>
    <s v="5-Oct-1980"/>
    <x v="1496"/>
    <x v="1"/>
    <s v="tier - 3"/>
    <x v="0"/>
    <n v="42"/>
  </r>
  <r>
    <s v="Id1498"/>
    <s v=" Mr"/>
    <x v="984"/>
    <x v="216"/>
    <s v="No"/>
    <s v="No"/>
    <x v="0"/>
    <n v="0"/>
    <x v="1"/>
    <x v="1"/>
    <x v="1"/>
    <s v="30-Aug-1980"/>
    <x v="1497"/>
    <x v="1"/>
    <s v="tier - 2"/>
    <x v="1"/>
    <n v="42"/>
  </r>
  <r>
    <s v="Id1499"/>
    <s v=" Ms"/>
    <x v="1002"/>
    <x v="258"/>
    <s v="No"/>
    <s v="No"/>
    <x v="0"/>
    <n v="0"/>
    <x v="1"/>
    <x v="2"/>
    <x v="0"/>
    <s v="29-Nov-1978"/>
    <x v="1498"/>
    <x v="1"/>
    <s v="tier - 2"/>
    <x v="0"/>
    <n v="44"/>
  </r>
  <r>
    <s v="Id1500"/>
    <s v=" Ms"/>
    <x v="1003"/>
    <x v="435"/>
    <s v="No"/>
    <s v="No"/>
    <x v="0"/>
    <n v="1"/>
    <x v="1"/>
    <x v="2"/>
    <x v="2"/>
    <s v="5-Sep-1984"/>
    <x v="1499"/>
    <x v="1"/>
    <s v="tier - 3"/>
    <x v="1"/>
    <n v="38"/>
  </r>
  <r>
    <s v="Id1501"/>
    <s v=" Mrs"/>
    <x v="842"/>
    <x v="270"/>
    <s v="No"/>
    <s v="No"/>
    <x v="0"/>
    <n v="0"/>
    <x v="1"/>
    <x v="1"/>
    <x v="2"/>
    <s v="21-Dec-1989"/>
    <x v="1500"/>
    <x v="1"/>
    <s v="tier - 3"/>
    <x v="2"/>
    <n v="33"/>
  </r>
  <r>
    <s v="Id1502"/>
    <s v=" Ms"/>
    <x v="649"/>
    <x v="353"/>
    <s v="Yes"/>
    <s v="No"/>
    <x v="0"/>
    <n v="0"/>
    <x v="1"/>
    <x v="3"/>
    <x v="2"/>
    <s v="10-Sep-1985"/>
    <x v="1501"/>
    <x v="1"/>
    <s v="tier - 1"/>
    <x v="2"/>
    <n v="37"/>
  </r>
  <r>
    <s v="Id1503"/>
    <s v=" Ms"/>
    <x v="1004"/>
    <x v="189"/>
    <s v="No"/>
    <s v="yes"/>
    <x v="0"/>
    <n v="1"/>
    <x v="1"/>
    <x v="0"/>
    <x v="2"/>
    <s v="24-Dec-2004"/>
    <x v="1502"/>
    <x v="1"/>
    <s v="tier - 1"/>
    <x v="1"/>
    <n v="18"/>
  </r>
  <r>
    <s v="Id1504"/>
    <s v=" Mr"/>
    <x v="21"/>
    <x v="618"/>
    <s v="Yes"/>
    <s v="No"/>
    <x v="0"/>
    <n v="0"/>
    <x v="1"/>
    <x v="0"/>
    <x v="0"/>
    <s v="23-Jun-1981"/>
    <x v="1503"/>
    <x v="1"/>
    <s v="tier - 2"/>
    <x v="3"/>
    <n v="41"/>
  </r>
  <r>
    <s v="Id1505"/>
    <s v=" Mr"/>
    <x v="988"/>
    <x v="324"/>
    <s v="Yes"/>
    <s v="No"/>
    <x v="1"/>
    <n v="1"/>
    <x v="1"/>
    <x v="2"/>
    <x v="2"/>
    <s v="23-Oct-1969"/>
    <x v="1504"/>
    <x v="1"/>
    <s v="tier - 2"/>
    <x v="0"/>
    <n v="53"/>
  </r>
  <r>
    <s v="Id1506"/>
    <s v=" Ms"/>
    <x v="1005"/>
    <x v="461"/>
    <s v="No"/>
    <s v="No"/>
    <x v="0"/>
    <n v="0"/>
    <x v="1"/>
    <x v="2"/>
    <x v="0"/>
    <s v="5-Aug-1978"/>
    <x v="1505"/>
    <x v="1"/>
    <s v="tier - 1"/>
    <x v="0"/>
    <n v="44"/>
  </r>
  <r>
    <s v="Id1507"/>
    <s v=" Mr"/>
    <x v="305"/>
    <x v="537"/>
    <s v="Yes"/>
    <s v="No"/>
    <x v="0"/>
    <n v="0"/>
    <x v="1"/>
    <x v="2"/>
    <x v="0"/>
    <s v="19-Jun-1981"/>
    <x v="1506"/>
    <x v="1"/>
    <s v="tier - 2"/>
    <x v="9"/>
    <n v="41"/>
  </r>
  <r>
    <s v="Id1508"/>
    <s v=" Mr"/>
    <x v="1006"/>
    <x v="495"/>
    <s v="No"/>
    <s v="No"/>
    <x v="1"/>
    <n v="1"/>
    <x v="1"/>
    <x v="0"/>
    <x v="2"/>
    <s v="4-Nov-1979"/>
    <x v="1507"/>
    <x v="1"/>
    <s v="tier - 2"/>
    <x v="3"/>
    <n v="43"/>
  </r>
  <r>
    <s v="Id1509"/>
    <s v=" Mr"/>
    <x v="1007"/>
    <x v="562"/>
    <s v="No"/>
    <s v="No"/>
    <x v="0"/>
    <n v="0"/>
    <x v="1"/>
    <x v="2"/>
    <x v="1"/>
    <s v="15-Jun-1977"/>
    <x v="1508"/>
    <x v="1"/>
    <s v="tier - 1"/>
    <x v="0"/>
    <n v="45"/>
  </r>
  <r>
    <s v="Id1510"/>
    <s v=" Ms"/>
    <x v="1008"/>
    <x v="86"/>
    <s v="No"/>
    <s v="yes"/>
    <x v="0"/>
    <n v="1"/>
    <x v="1"/>
    <x v="0"/>
    <x v="2"/>
    <s v="30-Nov-2000"/>
    <x v="1509"/>
    <x v="1"/>
    <s v="tier - 1"/>
    <x v="1"/>
    <n v="22"/>
  </r>
  <r>
    <s v="Id1511"/>
    <s v=" Mr"/>
    <x v="497"/>
    <x v="47"/>
    <s v="No"/>
    <s v="No"/>
    <x v="1"/>
    <n v="1"/>
    <x v="1"/>
    <x v="1"/>
    <x v="2"/>
    <s v="15-Jul-1979"/>
    <x v="1510"/>
    <x v="2"/>
    <s v="tier - 1"/>
    <x v="4"/>
    <n v="43"/>
  </r>
  <r>
    <s v="Id1512"/>
    <s v=" Mr"/>
    <x v="1009"/>
    <x v="106"/>
    <s v="No"/>
    <s v="No"/>
    <x v="0"/>
    <n v="0"/>
    <x v="1"/>
    <x v="0"/>
    <x v="1"/>
    <s v="8-Jul-1994"/>
    <x v="1511"/>
    <x v="1"/>
    <s v="tier - 2"/>
    <x v="14"/>
    <n v="28"/>
  </r>
  <r>
    <s v="Id1513"/>
    <s v=" Ms"/>
    <x v="1010"/>
    <x v="619"/>
    <s v="Yes"/>
    <s v="No"/>
    <x v="0"/>
    <n v="1"/>
    <x v="1"/>
    <x v="2"/>
    <x v="0"/>
    <s v="17-Aug-1975"/>
    <x v="1512"/>
    <x v="1"/>
    <s v="tier - 1"/>
    <x v="1"/>
    <n v="47"/>
  </r>
  <r>
    <s v="Id1514"/>
    <s v=" Mr"/>
    <x v="191"/>
    <x v="67"/>
    <s v="No"/>
    <s v="No"/>
    <x v="0"/>
    <n v="0"/>
    <x v="1"/>
    <x v="1"/>
    <x v="2"/>
    <s v="29-Jun-1991"/>
    <x v="1513"/>
    <x v="0"/>
    <s v="tier - 2"/>
    <x v="7"/>
    <n v="31"/>
  </r>
  <r>
    <s v="Id1515"/>
    <s v=" Mr"/>
    <x v="26"/>
    <x v="419"/>
    <s v="Yes"/>
    <s v="No"/>
    <x v="0"/>
    <n v="0"/>
    <x v="1"/>
    <x v="0"/>
    <x v="2"/>
    <s v="24-Dec-1985"/>
    <x v="1514"/>
    <x v="2"/>
    <s v="tier - 3"/>
    <x v="1"/>
    <n v="37"/>
  </r>
  <r>
    <s v="Id1516"/>
    <s v=" Mr"/>
    <x v="1011"/>
    <x v="24"/>
    <s v="No"/>
    <s v="No"/>
    <x v="0"/>
    <n v="0"/>
    <x v="1"/>
    <x v="2"/>
    <x v="2"/>
    <s v="23-Nov-1980"/>
    <x v="1515"/>
    <x v="1"/>
    <s v="tier - 2"/>
    <x v="0"/>
    <n v="42"/>
  </r>
  <r>
    <s v="Id1517"/>
    <s v=" Ms"/>
    <x v="61"/>
    <x v="429"/>
    <s v="Yes"/>
    <s v="No"/>
    <x v="0"/>
    <n v="0"/>
    <x v="1"/>
    <x v="0"/>
    <x v="0"/>
    <s v="8-Oct-1981"/>
    <x v="1516"/>
    <x v="1"/>
    <s v="tier - 1"/>
    <x v="0"/>
    <n v="41"/>
  </r>
  <r>
    <s v="Id1518"/>
    <s v=" Ms"/>
    <x v="21"/>
    <x v="620"/>
    <s v="Yes"/>
    <s v="No"/>
    <x v="0"/>
    <n v="0"/>
    <x v="1"/>
    <x v="0"/>
    <x v="0"/>
    <s v="3-Sep-1981"/>
    <x v="1517"/>
    <x v="1"/>
    <s v="tier - 3"/>
    <x v="3"/>
    <n v="41"/>
  </r>
  <r>
    <s v="Id1519"/>
    <s v=" Ms"/>
    <x v="909"/>
    <x v="543"/>
    <s v="Yes"/>
    <s v="No"/>
    <x v="0"/>
    <n v="0"/>
    <x v="1"/>
    <x v="1"/>
    <x v="0"/>
    <s v="21-Sep-1981"/>
    <x v="1518"/>
    <x v="1"/>
    <s v="tier - 3"/>
    <x v="0"/>
    <n v="41"/>
  </r>
  <r>
    <s v="Id1520"/>
    <s v=" Ms"/>
    <x v="1012"/>
    <x v="339"/>
    <s v="Yes"/>
    <s v="No"/>
    <x v="0"/>
    <n v="1"/>
    <x v="1"/>
    <x v="2"/>
    <x v="2"/>
    <s v="10-Oct-1988"/>
    <x v="1519"/>
    <x v="1"/>
    <s v="tier - 2"/>
    <x v="2"/>
    <n v="34"/>
  </r>
  <r>
    <s v="Id1521"/>
    <s v=" Mr"/>
    <x v="1013"/>
    <x v="117"/>
    <s v="Yes"/>
    <s v="No"/>
    <x v="0"/>
    <n v="2"/>
    <x v="1"/>
    <x v="3"/>
    <x v="2"/>
    <s v="9-Dec-1966"/>
    <x v="1520"/>
    <x v="2"/>
    <s v="tier - 2"/>
    <x v="0"/>
    <n v="56"/>
  </r>
  <r>
    <s v="Id1522"/>
    <s v=" Ms"/>
    <x v="1014"/>
    <x v="621"/>
    <s v="Yes"/>
    <s v="No"/>
    <x v="0"/>
    <n v="2"/>
    <x v="1"/>
    <x v="2"/>
    <x v="0"/>
    <s v="17-Jun-1970"/>
    <x v="1521"/>
    <x v="1"/>
    <s v="tier - 1"/>
    <x v="0"/>
    <n v="52"/>
  </r>
  <r>
    <s v="Id1523"/>
    <s v=" Mr"/>
    <x v="467"/>
    <x v="5"/>
    <s v="Yes"/>
    <s v="No"/>
    <x v="0"/>
    <n v="1"/>
    <x v="1"/>
    <x v="1"/>
    <x v="0"/>
    <s v="5-Jun-1986"/>
    <x v="1522"/>
    <x v="2"/>
    <s v="tier - 1"/>
    <x v="4"/>
    <n v="37"/>
  </r>
  <r>
    <s v="Id1524"/>
    <s v=" Mr"/>
    <x v="589"/>
    <x v="535"/>
    <s v="Yes"/>
    <s v="No"/>
    <x v="0"/>
    <n v="1"/>
    <x v="1"/>
    <x v="1"/>
    <x v="0"/>
    <s v="7-Aug-1986"/>
    <x v="1523"/>
    <x v="2"/>
    <s v="tier - 2"/>
    <x v="4"/>
    <n v="36"/>
  </r>
  <r>
    <s v="Id1525"/>
    <s v=" Mr"/>
    <x v="1015"/>
    <x v="461"/>
    <s v="No"/>
    <s v="No"/>
    <x v="0"/>
    <n v="0"/>
    <x v="1"/>
    <x v="3"/>
    <x v="0"/>
    <s v="18-Jul-1968"/>
    <x v="1524"/>
    <x v="2"/>
    <s v="tier - 1"/>
    <x v="1"/>
    <n v="54"/>
  </r>
  <r>
    <s v="Id1526"/>
    <s v=" Ms"/>
    <x v="1016"/>
    <x v="104"/>
    <s v="No"/>
    <s v="No"/>
    <x v="0"/>
    <n v="0"/>
    <x v="1"/>
    <x v="2"/>
    <x v="0"/>
    <s v="21-Oct-1978"/>
    <x v="1525"/>
    <x v="1"/>
    <s v="tier - 3"/>
    <x v="0"/>
    <n v="44"/>
  </r>
  <r>
    <s v="Id1527"/>
    <s v=" Ms"/>
    <x v="1017"/>
    <x v="56"/>
    <s v="No"/>
    <s v="No"/>
    <x v="0"/>
    <n v="0"/>
    <x v="1"/>
    <x v="0"/>
    <x v="1"/>
    <s v="13-Jun-1994"/>
    <x v="1526"/>
    <x v="1"/>
    <s v="tier - 1"/>
    <x v="1"/>
    <n v="28"/>
  </r>
  <r>
    <s v="Id1528"/>
    <s v=" Mr"/>
    <x v="1018"/>
    <x v="249"/>
    <s v="Yes"/>
    <s v="No"/>
    <x v="1"/>
    <n v="1"/>
    <x v="1"/>
    <x v="2"/>
    <x v="2"/>
    <s v="12-Jun-1983"/>
    <x v="1527"/>
    <x v="2"/>
    <s v="tier - 3"/>
    <x v="1"/>
    <n v="39"/>
  </r>
  <r>
    <s v="Id1529"/>
    <s v=" Ms"/>
    <x v="1019"/>
    <x v="398"/>
    <s v="No"/>
    <s v="No"/>
    <x v="0"/>
    <n v="0"/>
    <x v="1"/>
    <x v="2"/>
    <x v="0"/>
    <s v="12-Dec-1971"/>
    <x v="1528"/>
    <x v="1"/>
    <s v="tier - 1"/>
    <x v="0"/>
    <n v="51"/>
  </r>
  <r>
    <s v="Id1530"/>
    <s v=" Ms"/>
    <x v="1020"/>
    <x v="12"/>
    <s v="No"/>
    <s v="No"/>
    <x v="0"/>
    <n v="0"/>
    <x v="1"/>
    <x v="3"/>
    <x v="0"/>
    <s v="13-Jul-1968"/>
    <x v="1529"/>
    <x v="2"/>
    <s v="tier - 1"/>
    <x v="1"/>
    <n v="54"/>
  </r>
  <r>
    <s v="Id1531"/>
    <s v=" Ms"/>
    <x v="424"/>
    <x v="450"/>
    <s v="Yes"/>
    <s v="No"/>
    <x v="0"/>
    <n v="0"/>
    <x v="1"/>
    <x v="2"/>
    <x v="2"/>
    <s v="9-Jul-1985"/>
    <x v="1530"/>
    <x v="1"/>
    <s v="tier - 3"/>
    <x v="1"/>
    <n v="37"/>
  </r>
  <r>
    <s v="Id1532"/>
    <s v=" Mr"/>
    <x v="1021"/>
    <x v="81"/>
    <s v="No"/>
    <s v="No"/>
    <x v="0"/>
    <n v="0"/>
    <x v="1"/>
    <x v="0"/>
    <x v="2"/>
    <s v="20-Oct-1989"/>
    <x v="1531"/>
    <x v="2"/>
    <s v="tier - 1"/>
    <x v="3"/>
    <n v="33"/>
  </r>
  <r>
    <s v="Id1533"/>
    <s v=" Mr"/>
    <x v="1022"/>
    <x v="13"/>
    <s v="Yes"/>
    <s v="No"/>
    <x v="0"/>
    <n v="0"/>
    <x v="1"/>
    <x v="1"/>
    <x v="0"/>
    <s v="17-Sep-1981"/>
    <x v="1532"/>
    <x v="2"/>
    <s v="tier - 1"/>
    <x v="1"/>
    <n v="41"/>
  </r>
  <r>
    <s v="Id1534"/>
    <s v=" Ms"/>
    <x v="1023"/>
    <x v="47"/>
    <s v="No"/>
    <s v="No"/>
    <x v="0"/>
    <n v="0"/>
    <x v="1"/>
    <x v="2"/>
    <x v="2"/>
    <s v="27-Sep-1982"/>
    <x v="1533"/>
    <x v="1"/>
    <s v="tier - 2"/>
    <x v="0"/>
    <n v="40"/>
  </r>
  <r>
    <s v="Id1535"/>
    <s v=" Mr"/>
    <x v="687"/>
    <x v="117"/>
    <s v="No"/>
    <s v="No"/>
    <x v="0"/>
    <n v="0"/>
    <x v="1"/>
    <x v="0"/>
    <x v="2"/>
    <s v="19-Nov-1989"/>
    <x v="1534"/>
    <x v="1"/>
    <s v="tier - 1"/>
    <x v="0"/>
    <n v="33"/>
  </r>
  <r>
    <s v="Id1536"/>
    <s v=" Mr"/>
    <x v="1024"/>
    <x v="115"/>
    <s v="No"/>
    <s v="No"/>
    <x v="0"/>
    <n v="1"/>
    <x v="1"/>
    <x v="2"/>
    <x v="2"/>
    <s v="1-Jul-1984"/>
    <x v="1535"/>
    <x v="2"/>
    <s v="tier - 2"/>
    <x v="0"/>
    <n v="38"/>
  </r>
  <r>
    <s v="Id1537"/>
    <s v=" Ms"/>
    <x v="1025"/>
    <x v="293"/>
    <s v="Yes"/>
    <s v="No"/>
    <x v="0"/>
    <n v="2"/>
    <x v="1"/>
    <x v="3"/>
    <x v="0"/>
    <s v="8-Nov-1970"/>
    <x v="1536"/>
    <x v="1"/>
    <s v="tier - 3"/>
    <x v="0"/>
    <n v="52"/>
  </r>
  <r>
    <s v="Id1538"/>
    <s v=" Mr"/>
    <x v="1026"/>
    <x v="507"/>
    <s v="No"/>
    <s v="No"/>
    <x v="0"/>
    <n v="1"/>
    <x v="1"/>
    <x v="3"/>
    <x v="2"/>
    <s v="8-Dec-1984"/>
    <x v="1537"/>
    <x v="1"/>
    <s v="tier - 3"/>
    <x v="9"/>
    <n v="38"/>
  </r>
  <r>
    <s v="Id1539"/>
    <s v=" Mr"/>
    <x v="820"/>
    <x v="419"/>
    <s v="No"/>
    <s v="No"/>
    <x v="0"/>
    <n v="0"/>
    <x v="1"/>
    <x v="1"/>
    <x v="2"/>
    <s v="6-Jun-1990"/>
    <x v="1538"/>
    <x v="1"/>
    <s v="tier - 2"/>
    <x v="14"/>
    <n v="33"/>
  </r>
  <r>
    <s v="Id1540"/>
    <s v=" Ms"/>
    <x v="307"/>
    <x v="587"/>
    <s v="No"/>
    <s v="No"/>
    <x v="1"/>
    <n v="1"/>
    <x v="1"/>
    <x v="0"/>
    <x v="2"/>
    <s v="4-Sep-2003"/>
    <x v="1539"/>
    <x v="1"/>
    <s v="tier - 1"/>
    <x v="1"/>
    <n v="19"/>
  </r>
  <r>
    <s v="Id1541"/>
    <s v=" Ms"/>
    <x v="1027"/>
    <x v="622"/>
    <s v="No"/>
    <s v="No"/>
    <x v="0"/>
    <n v="2"/>
    <x v="1"/>
    <x v="2"/>
    <x v="0"/>
    <s v="29-Aug-1973"/>
    <x v="1540"/>
    <x v="1"/>
    <s v="tier - 1"/>
    <x v="0"/>
    <n v="49"/>
  </r>
  <r>
    <s v="Id1542"/>
    <s v=" Mr"/>
    <x v="759"/>
    <x v="180"/>
    <s v="No"/>
    <s v="No"/>
    <x v="0"/>
    <n v="0"/>
    <x v="1"/>
    <x v="0"/>
    <x v="2"/>
    <s v="28-Aug-1982"/>
    <x v="1541"/>
    <x v="2"/>
    <s v="tier - 2"/>
    <x v="5"/>
    <n v="40"/>
  </r>
  <r>
    <s v="Id1543"/>
    <s v=" Mr"/>
    <x v="801"/>
    <x v="119"/>
    <s v="No"/>
    <s v="No"/>
    <x v="0"/>
    <n v="0"/>
    <x v="1"/>
    <x v="1"/>
    <x v="1"/>
    <s v="7-Nov-1982"/>
    <x v="1542"/>
    <x v="1"/>
    <s v="tier - 3"/>
    <x v="3"/>
    <n v="40"/>
  </r>
  <r>
    <s v="Id1544"/>
    <s v=" Mr"/>
    <x v="50"/>
    <x v="623"/>
    <s v="No"/>
    <s v="No"/>
    <x v="0"/>
    <n v="0"/>
    <x v="1"/>
    <x v="0"/>
    <x v="1"/>
    <s v="29-Dec-1982"/>
    <x v="1543"/>
    <x v="2"/>
    <s v="tier - 2"/>
    <x v="4"/>
    <n v="40"/>
  </r>
  <r>
    <s v="Id1545"/>
    <s v=" Mr"/>
    <x v="1028"/>
    <x v="585"/>
    <s v="No"/>
    <s v="No"/>
    <x v="0"/>
    <n v="0"/>
    <x v="1"/>
    <x v="1"/>
    <x v="2"/>
    <s v="22-Nov-1982"/>
    <x v="1544"/>
    <x v="1"/>
    <s v="tier - 1"/>
    <x v="0"/>
    <n v="40"/>
  </r>
  <r>
    <s v="Id1546"/>
    <s v=" Ms"/>
    <x v="105"/>
    <x v="40"/>
    <s v="No"/>
    <s v="No"/>
    <x v="0"/>
    <n v="1"/>
    <x v="1"/>
    <x v="0"/>
    <x v="2"/>
    <s v="5-Oct-1984"/>
    <x v="1545"/>
    <x v="1"/>
    <s v="tier - 3"/>
    <x v="3"/>
    <n v="38"/>
  </r>
  <r>
    <s v="Id1547"/>
    <s v=" Ms"/>
    <x v="520"/>
    <x v="624"/>
    <s v="Yes"/>
    <s v="No"/>
    <x v="0"/>
    <n v="0"/>
    <x v="1"/>
    <x v="0"/>
    <x v="0"/>
    <s v="20-Jul-1981"/>
    <x v="1546"/>
    <x v="1"/>
    <s v="tier - 1"/>
    <x v="1"/>
    <n v="41"/>
  </r>
  <r>
    <s v="Id1548"/>
    <s v=" Ms"/>
    <x v="384"/>
    <x v="49"/>
    <s v="No"/>
    <s v="No"/>
    <x v="0"/>
    <n v="1"/>
    <x v="1"/>
    <x v="1"/>
    <x v="2"/>
    <s v="20-Sep-1984"/>
    <x v="1547"/>
    <x v="1"/>
    <s v="tier - 2"/>
    <x v="2"/>
    <n v="38"/>
  </r>
  <r>
    <s v="Id1549"/>
    <s v=" Mr"/>
    <x v="1029"/>
    <x v="519"/>
    <s v="No"/>
    <s v="No"/>
    <x v="0"/>
    <n v="0"/>
    <x v="1"/>
    <x v="3"/>
    <x v="0"/>
    <s v="11-Dec-1968"/>
    <x v="1548"/>
    <x v="2"/>
    <s v="tier - 2"/>
    <x v="0"/>
    <n v="54"/>
  </r>
  <r>
    <s v="Id1550"/>
    <s v=" Ms"/>
    <x v="1030"/>
    <x v="195"/>
    <s v="No"/>
    <s v="No"/>
    <x v="0"/>
    <n v="0"/>
    <x v="1"/>
    <x v="0"/>
    <x v="1"/>
    <s v="6-Aug-1989"/>
    <x v="1549"/>
    <x v="1"/>
    <s v="tier - 2"/>
    <x v="2"/>
    <n v="33"/>
  </r>
  <r>
    <s v="Id1551"/>
    <s v=" Mr"/>
    <x v="276"/>
    <x v="625"/>
    <s v="Yes"/>
    <s v="No"/>
    <x v="0"/>
    <n v="1"/>
    <x v="1"/>
    <x v="1"/>
    <x v="0"/>
    <s v="18-Dec-1986"/>
    <x v="1550"/>
    <x v="1"/>
    <s v="tier - 3"/>
    <x v="1"/>
    <n v="36"/>
  </r>
  <r>
    <s v="Id1552"/>
    <s v=" Mr"/>
    <x v="1031"/>
    <x v="56"/>
    <s v="Yes"/>
    <s v="No"/>
    <x v="1"/>
    <n v="1"/>
    <x v="1"/>
    <x v="3"/>
    <x v="1"/>
    <s v="3-Dec-1969"/>
    <x v="1551"/>
    <x v="1"/>
    <s v="tier - 3"/>
    <x v="0"/>
    <n v="53"/>
  </r>
  <r>
    <s v="Id1553"/>
    <s v=" Mr"/>
    <x v="643"/>
    <x v="374"/>
    <s v="No"/>
    <s v="No"/>
    <x v="0"/>
    <n v="0"/>
    <x v="1"/>
    <x v="2"/>
    <x v="2"/>
    <s v="2-Oct-1982"/>
    <x v="1552"/>
    <x v="1"/>
    <s v="tier - 2"/>
    <x v="1"/>
    <n v="40"/>
  </r>
  <r>
    <s v="Id1554"/>
    <s v=" Ms"/>
    <x v="837"/>
    <x v="82"/>
    <s v="No"/>
    <s v="No"/>
    <x v="0"/>
    <n v="0"/>
    <x v="1"/>
    <x v="2"/>
    <x v="2"/>
    <s v="12-Aug-1982"/>
    <x v="1553"/>
    <x v="1"/>
    <s v="tier - 1"/>
    <x v="0"/>
    <n v="40"/>
  </r>
  <r>
    <s v="Id1555"/>
    <s v=" Ms"/>
    <x v="1032"/>
    <x v="133"/>
    <s v="Yes"/>
    <s v="No"/>
    <x v="0"/>
    <n v="0"/>
    <x v="1"/>
    <x v="2"/>
    <x v="2"/>
    <s v="23-Oct-1976"/>
    <x v="1554"/>
    <x v="1"/>
    <s v="tier - 1"/>
    <x v="0"/>
    <n v="46"/>
  </r>
  <r>
    <s v="Id1556"/>
    <s v=" Mr"/>
    <x v="222"/>
    <x v="31"/>
    <s v="No"/>
    <s v="No"/>
    <x v="0"/>
    <n v="0"/>
    <x v="1"/>
    <x v="0"/>
    <x v="2"/>
    <s v="7-Jul-1994"/>
    <x v="1555"/>
    <x v="1"/>
    <s v="tier - 1"/>
    <x v="14"/>
    <n v="28"/>
  </r>
  <r>
    <s v="Id1557"/>
    <s v=" Ms"/>
    <x v="326"/>
    <x v="124"/>
    <s v="No"/>
    <s v="No"/>
    <x v="0"/>
    <n v="0"/>
    <x v="1"/>
    <x v="1"/>
    <x v="2"/>
    <s v="28-Aug-1982"/>
    <x v="1556"/>
    <x v="1"/>
    <s v="tier - 2"/>
    <x v="0"/>
    <n v="40"/>
  </r>
  <r>
    <s v="Id1558"/>
    <s v=" Ms"/>
    <x v="941"/>
    <x v="152"/>
    <s v="No"/>
    <s v="No"/>
    <x v="0"/>
    <n v="0"/>
    <x v="1"/>
    <x v="1"/>
    <x v="2"/>
    <s v="9-Oct-1982"/>
    <x v="1557"/>
    <x v="1"/>
    <s v="tier - 3"/>
    <x v="3"/>
    <n v="40"/>
  </r>
  <r>
    <s v="Id1559"/>
    <s v=" Ms"/>
    <x v="1033"/>
    <x v="428"/>
    <s v="Yes"/>
    <s v="No"/>
    <x v="0"/>
    <n v="2"/>
    <x v="1"/>
    <x v="3"/>
    <x v="0"/>
    <s v="1-Dec-1970"/>
    <x v="1558"/>
    <x v="1"/>
    <s v="tier - 2"/>
    <x v="0"/>
    <n v="52"/>
  </r>
  <r>
    <s v="Id1560"/>
    <s v=" Ms"/>
    <x v="528"/>
    <x v="334"/>
    <s v="No"/>
    <s v="No"/>
    <x v="0"/>
    <n v="0"/>
    <x v="1"/>
    <x v="0"/>
    <x v="1"/>
    <s v="8-Jun-1980"/>
    <x v="1559"/>
    <x v="1"/>
    <s v="tier - 3"/>
    <x v="3"/>
    <n v="43"/>
  </r>
  <r>
    <s v="Id1561"/>
    <s v=" Mr"/>
    <x v="397"/>
    <x v="42"/>
    <s v="Yes"/>
    <s v="No"/>
    <x v="0"/>
    <n v="0"/>
    <x v="1"/>
    <x v="1"/>
    <x v="0"/>
    <s v="27-Jul-1981"/>
    <x v="1560"/>
    <x v="1"/>
    <s v="tier - 2"/>
    <x v="0"/>
    <n v="41"/>
  </r>
  <r>
    <s v="Id1562"/>
    <s v=" Mr"/>
    <x v="1034"/>
    <x v="79"/>
    <s v="No"/>
    <s v="No"/>
    <x v="0"/>
    <n v="1"/>
    <x v="1"/>
    <x v="1"/>
    <x v="2"/>
    <s v="1-Nov-1984"/>
    <x v="1561"/>
    <x v="1"/>
    <s v="tier - 3"/>
    <x v="1"/>
    <n v="38"/>
  </r>
  <r>
    <s v="Id1563"/>
    <s v=" Mr"/>
    <x v="422"/>
    <x v="176"/>
    <s v="No"/>
    <s v="No"/>
    <x v="0"/>
    <n v="1"/>
    <x v="1"/>
    <x v="1"/>
    <x v="2"/>
    <s v="26-Aug-1984"/>
    <x v="1562"/>
    <x v="2"/>
    <s v="tier - 3"/>
    <x v="1"/>
    <n v="38"/>
  </r>
  <r>
    <s v="Id1564"/>
    <s v=" Mr"/>
    <x v="1035"/>
    <x v="626"/>
    <s v="Yes"/>
    <s v="No"/>
    <x v="0"/>
    <n v="0"/>
    <x v="1"/>
    <x v="0"/>
    <x v="2"/>
    <s v="22-Jul-1985"/>
    <x v="1563"/>
    <x v="2"/>
    <s v="tier - 2"/>
    <x v="0"/>
    <n v="37"/>
  </r>
  <r>
    <s v="Id1565"/>
    <s v=" Mr"/>
    <x v="1036"/>
    <x v="573"/>
    <s v="Yes"/>
    <s v="No"/>
    <x v="0"/>
    <n v="1"/>
    <x v="1"/>
    <x v="2"/>
    <x v="0"/>
    <s v="5-Aug-1975"/>
    <x v="1564"/>
    <x v="1"/>
    <s v="tier - 3"/>
    <x v="0"/>
    <n v="47"/>
  </r>
  <r>
    <s v="Id1566"/>
    <s v=" Ms"/>
    <x v="1037"/>
    <x v="34"/>
    <s v="Yes"/>
    <s v="No"/>
    <x v="0"/>
    <n v="0"/>
    <x v="1"/>
    <x v="2"/>
    <x v="1"/>
    <s v="30-Dec-1976"/>
    <x v="1565"/>
    <x v="1"/>
    <s v="tier - 3"/>
    <x v="0"/>
    <n v="46"/>
  </r>
  <r>
    <s v="Id1567"/>
    <s v=" Ms"/>
    <x v="500"/>
    <x v="380"/>
    <s v="No"/>
    <s v="No"/>
    <x v="0"/>
    <n v="1"/>
    <x v="1"/>
    <x v="1"/>
    <x v="2"/>
    <s v="4-Sep-1987"/>
    <x v="1566"/>
    <x v="1"/>
    <s v="tier - 2"/>
    <x v="3"/>
    <n v="35"/>
  </r>
  <r>
    <s v="Id1568"/>
    <s v=" Mr"/>
    <x v="1038"/>
    <x v="222"/>
    <s v="No"/>
    <s v="No"/>
    <x v="0"/>
    <n v="0"/>
    <x v="1"/>
    <x v="2"/>
    <x v="0"/>
    <s v="22-Aug-1971"/>
    <x v="1567"/>
    <x v="1"/>
    <s v="tier - 3"/>
    <x v="0"/>
    <n v="51"/>
  </r>
  <r>
    <s v="Id1569"/>
    <s v=" Ms"/>
    <x v="1039"/>
    <x v="590"/>
    <s v="Yes"/>
    <s v="No"/>
    <x v="0"/>
    <n v="2"/>
    <x v="1"/>
    <x v="3"/>
    <x v="0"/>
    <s v="20-Aug-1970"/>
    <x v="1568"/>
    <x v="1"/>
    <s v="tier - 1"/>
    <x v="0"/>
    <n v="52"/>
  </r>
  <r>
    <s v="Id1570"/>
    <s v=" Mr"/>
    <x v="277"/>
    <x v="52"/>
    <s v="Yes"/>
    <s v="No"/>
    <x v="0"/>
    <n v="0"/>
    <x v="1"/>
    <x v="1"/>
    <x v="2"/>
    <s v="10-Dec-1985"/>
    <x v="1569"/>
    <x v="0"/>
    <s v="tier - 3"/>
    <x v="7"/>
    <n v="37"/>
  </r>
  <r>
    <s v="Id1571"/>
    <s v=" Ms"/>
    <x v="1040"/>
    <x v="209"/>
    <s v="No"/>
    <s v="No"/>
    <x v="0"/>
    <n v="1"/>
    <x v="1"/>
    <x v="2"/>
    <x v="2"/>
    <s v="9-Sep-1987"/>
    <x v="1570"/>
    <x v="1"/>
    <s v="tier - 3"/>
    <x v="2"/>
    <n v="35"/>
  </r>
  <r>
    <s v="Id1572"/>
    <s v=" Mr"/>
    <x v="1041"/>
    <x v="280"/>
    <s v="No"/>
    <s v="No"/>
    <x v="0"/>
    <n v="0"/>
    <x v="1"/>
    <x v="1"/>
    <x v="2"/>
    <s v="28-Oct-1982"/>
    <x v="1571"/>
    <x v="1"/>
    <s v="tier - 1"/>
    <x v="1"/>
    <n v="40"/>
  </r>
  <r>
    <s v="Id1573"/>
    <s v=" Mr"/>
    <x v="728"/>
    <x v="127"/>
    <s v="Yes"/>
    <s v="No"/>
    <x v="1"/>
    <n v="1"/>
    <x v="1"/>
    <x v="0"/>
    <x v="2"/>
    <s v="16-Aug-1997"/>
    <x v="1572"/>
    <x v="1"/>
    <s v="tier - 2"/>
    <x v="14"/>
    <n v="25"/>
  </r>
  <r>
    <s v="Id1574"/>
    <s v=" Mr"/>
    <x v="984"/>
    <x v="256"/>
    <s v="No"/>
    <s v="No"/>
    <x v="0"/>
    <n v="0"/>
    <x v="1"/>
    <x v="1"/>
    <x v="1"/>
    <s v="6-Aug-1982"/>
    <x v="1573"/>
    <x v="0"/>
    <s v="tier - 2"/>
    <x v="1"/>
    <n v="40"/>
  </r>
  <r>
    <s v="Id1575"/>
    <s v=" Mr"/>
    <x v="1042"/>
    <x v="358"/>
    <s v="Yes"/>
    <s v="No"/>
    <x v="0"/>
    <n v="0"/>
    <x v="1"/>
    <x v="2"/>
    <x v="2"/>
    <s v="18-Nov-1976"/>
    <x v="1574"/>
    <x v="1"/>
    <s v="tier - 2"/>
    <x v="0"/>
    <n v="46"/>
  </r>
  <r>
    <s v="Id1576"/>
    <s v=" Ms"/>
    <x v="13"/>
    <x v="585"/>
    <s v="No"/>
    <s v="No"/>
    <x v="0"/>
    <n v="1"/>
    <x v="1"/>
    <x v="0"/>
    <x v="2"/>
    <s v="13-Aug-1984"/>
    <x v="1575"/>
    <x v="1"/>
    <s v="tier - 1"/>
    <x v="1"/>
    <n v="38"/>
  </r>
  <r>
    <s v="Id1577"/>
    <s v=" Mr"/>
    <x v="1043"/>
    <x v="627"/>
    <s v="Yes"/>
    <s v="No"/>
    <x v="0"/>
    <n v="2"/>
    <x v="1"/>
    <x v="3"/>
    <x v="0"/>
    <s v="9-Nov-1970"/>
    <x v="1576"/>
    <x v="1"/>
    <s v="tier - 1"/>
    <x v="0"/>
    <n v="52"/>
  </r>
  <r>
    <s v="Id1578"/>
    <s v=" Mr"/>
    <x v="1044"/>
    <x v="213"/>
    <s v="Yes"/>
    <s v="No"/>
    <x v="0"/>
    <n v="0"/>
    <x v="1"/>
    <x v="0"/>
    <x v="1"/>
    <s v="7-Jul-1996"/>
    <x v="1577"/>
    <x v="1"/>
    <s v="tier - 3"/>
    <x v="14"/>
    <n v="26"/>
  </r>
  <r>
    <s v="Id1579"/>
    <s v=" Ms"/>
    <x v="1045"/>
    <x v="83"/>
    <s v="No"/>
    <s v="No"/>
    <x v="0"/>
    <n v="0"/>
    <x v="1"/>
    <x v="0"/>
    <x v="2"/>
    <s v="24-Jun-1989"/>
    <x v="1578"/>
    <x v="1"/>
    <s v="tier - 2"/>
    <x v="1"/>
    <n v="33"/>
  </r>
  <r>
    <s v="Id1580"/>
    <s v=" Mr"/>
    <x v="1046"/>
    <x v="587"/>
    <s v="No"/>
    <s v="No"/>
    <x v="0"/>
    <n v="0"/>
    <x v="1"/>
    <x v="0"/>
    <x v="2"/>
    <s v="30-Oct-1980"/>
    <x v="1579"/>
    <x v="1"/>
    <s v="tier - 1"/>
    <x v="1"/>
    <n v="42"/>
  </r>
  <r>
    <s v="Id1581"/>
    <s v=" Mr"/>
    <x v="1047"/>
    <x v="80"/>
    <s v="Yes"/>
    <s v="No"/>
    <x v="1"/>
    <n v="1"/>
    <x v="1"/>
    <x v="0"/>
    <x v="2"/>
    <s v="19-Aug-1983"/>
    <x v="1580"/>
    <x v="2"/>
    <s v="tier - 2"/>
    <x v="0"/>
    <n v="39"/>
  </r>
  <r>
    <s v="Id1582"/>
    <s v=" Mr"/>
    <x v="951"/>
    <x v="316"/>
    <s v="Yes"/>
    <s v="No"/>
    <x v="1"/>
    <n v="1"/>
    <x v="1"/>
    <x v="0"/>
    <x v="2"/>
    <s v="21-Oct-1983"/>
    <x v="1581"/>
    <x v="1"/>
    <s v="tier - 1"/>
    <x v="0"/>
    <n v="39"/>
  </r>
  <r>
    <s v="Id1583"/>
    <s v=" Mrs"/>
    <x v="247"/>
    <x v="628"/>
    <s v="Yes"/>
    <s v="No"/>
    <x v="0"/>
    <n v="1"/>
    <x v="1"/>
    <x v="1"/>
    <x v="0"/>
    <s v="25-Sep-1986"/>
    <x v="1582"/>
    <x v="1"/>
    <s v="tier - 2"/>
    <x v="0"/>
    <n v="36"/>
  </r>
  <r>
    <s v="Id1584"/>
    <s v=" Ms"/>
    <x v="1048"/>
    <x v="134"/>
    <s v="No"/>
    <s v="No"/>
    <x v="0"/>
    <n v="0"/>
    <x v="1"/>
    <x v="0"/>
    <x v="2"/>
    <s v="13-Aug-1990"/>
    <x v="1583"/>
    <x v="1"/>
    <s v="tier - 2"/>
    <x v="2"/>
    <n v="32"/>
  </r>
  <r>
    <s v="Id1585"/>
    <s v=" Mrs"/>
    <x v="65"/>
    <x v="334"/>
    <s v="Yes"/>
    <s v="No"/>
    <x v="0"/>
    <n v="0"/>
    <x v="1"/>
    <x v="0"/>
    <x v="1"/>
    <s v="15-Dec-1985"/>
    <x v="1584"/>
    <x v="1"/>
    <s v="tier - 1"/>
    <x v="0"/>
    <n v="37"/>
  </r>
  <r>
    <s v="Id1586"/>
    <s v=" Ms"/>
    <x v="1049"/>
    <x v="540"/>
    <s v="Yes"/>
    <s v="No"/>
    <x v="0"/>
    <n v="0"/>
    <x v="1"/>
    <x v="1"/>
    <x v="2"/>
    <s v="19-Nov-1985"/>
    <x v="1585"/>
    <x v="1"/>
    <s v="tier - 1"/>
    <x v="3"/>
    <n v="37"/>
  </r>
  <r>
    <s v="Id1587"/>
    <s v=" Mr"/>
    <x v="1050"/>
    <x v="561"/>
    <s v="No"/>
    <s v="yes"/>
    <x v="0"/>
    <n v="1"/>
    <x v="1"/>
    <x v="0"/>
    <x v="1"/>
    <s v="27-Jul-2004"/>
    <x v="1586"/>
    <x v="1"/>
    <s v="tier - 2"/>
    <x v="3"/>
    <n v="18"/>
  </r>
  <r>
    <s v="Id1588"/>
    <s v=" Mr"/>
    <x v="1051"/>
    <x v="239"/>
    <s v="Yes"/>
    <s v="No"/>
    <x v="1"/>
    <n v="1"/>
    <x v="1"/>
    <x v="3"/>
    <x v="2"/>
    <s v="4-Sep-1969"/>
    <x v="1587"/>
    <x v="1"/>
    <s v="tier - 2"/>
    <x v="1"/>
    <n v="53"/>
  </r>
  <r>
    <s v="Id1589"/>
    <s v=" Ms"/>
    <x v="1052"/>
    <x v="305"/>
    <s v="No"/>
    <s v="No"/>
    <x v="0"/>
    <n v="0"/>
    <x v="1"/>
    <x v="2"/>
    <x v="0"/>
    <s v="17-Sep-1974"/>
    <x v="1588"/>
    <x v="1"/>
    <s v="tier - 1"/>
    <x v="0"/>
    <n v="48"/>
  </r>
  <r>
    <s v="Id1590"/>
    <s v=" Mr"/>
    <x v="1053"/>
    <x v="224"/>
    <s v="Yes"/>
    <s v="No"/>
    <x v="0"/>
    <n v="0"/>
    <x v="1"/>
    <x v="0"/>
    <x v="2"/>
    <s v="4-Jul-1996"/>
    <x v="1589"/>
    <x v="1"/>
    <s v="tier - 3"/>
    <x v="14"/>
    <n v="26"/>
  </r>
  <r>
    <s v="Id1591"/>
    <s v=" Mr"/>
    <x v="41"/>
    <x v="318"/>
    <s v="Yes"/>
    <s v="No"/>
    <x v="0"/>
    <n v="0"/>
    <x v="1"/>
    <x v="0"/>
    <x v="0"/>
    <s v="26-Aug-1981"/>
    <x v="1590"/>
    <x v="1"/>
    <s v="tier - 3"/>
    <x v="0"/>
    <n v="41"/>
  </r>
  <r>
    <s v="Id1592"/>
    <s v=" Mr"/>
    <x v="1054"/>
    <x v="19"/>
    <s v="Yes"/>
    <s v="No"/>
    <x v="0"/>
    <n v="0"/>
    <x v="1"/>
    <x v="1"/>
    <x v="0"/>
    <s v="24-Nov-1981"/>
    <x v="1591"/>
    <x v="1"/>
    <s v="tier - 1"/>
    <x v="3"/>
    <n v="41"/>
  </r>
  <r>
    <s v="Id1593"/>
    <s v=" Mrs"/>
    <x v="650"/>
    <x v="135"/>
    <s v="No"/>
    <s v="No"/>
    <x v="1"/>
    <n v="1"/>
    <x v="1"/>
    <x v="0"/>
    <x v="2"/>
    <s v="16-Oct-1993"/>
    <x v="1592"/>
    <x v="1"/>
    <s v="tier - 1"/>
    <x v="15"/>
    <n v="29"/>
  </r>
  <r>
    <s v="Id1594"/>
    <s v=" Mr"/>
    <x v="704"/>
    <x v="629"/>
    <s v="Yes"/>
    <s v="No"/>
    <x v="0"/>
    <n v="0"/>
    <x v="1"/>
    <x v="2"/>
    <x v="0"/>
    <s v="30-Jun-1981"/>
    <x v="1593"/>
    <x v="0"/>
    <s v="tier - 3"/>
    <x v="0"/>
    <n v="41"/>
  </r>
  <r>
    <s v="Id1595"/>
    <s v=" Ms"/>
    <x v="711"/>
    <x v="52"/>
    <s v="No"/>
    <s v="No"/>
    <x v="0"/>
    <n v="1"/>
    <x v="1"/>
    <x v="2"/>
    <x v="2"/>
    <s v="25-Sep-1984"/>
    <x v="1594"/>
    <x v="1"/>
    <s v="tier - 1"/>
    <x v="0"/>
    <n v="38"/>
  </r>
  <r>
    <s v="Id1596"/>
    <s v=" Mrs"/>
    <x v="1055"/>
    <x v="103"/>
    <s v="Yes"/>
    <s v="No"/>
    <x v="0"/>
    <n v="1"/>
    <x v="1"/>
    <x v="0"/>
    <x v="2"/>
    <s v="17-Oct-1995"/>
    <x v="1595"/>
    <x v="1"/>
    <s v="tier - 1"/>
    <x v="12"/>
    <n v="27"/>
  </r>
  <r>
    <s v="Id1597"/>
    <s v=" Mr"/>
    <x v="1056"/>
    <x v="583"/>
    <s v="Yes"/>
    <s v="No"/>
    <x v="0"/>
    <n v="2"/>
    <x v="1"/>
    <x v="3"/>
    <x v="0"/>
    <s v="11-Oct-1970"/>
    <x v="1596"/>
    <x v="1"/>
    <s v="tier - 2"/>
    <x v="0"/>
    <n v="52"/>
  </r>
  <r>
    <s v="Id1598"/>
    <s v=" Mr"/>
    <x v="1057"/>
    <x v="589"/>
    <s v="No"/>
    <s v="No"/>
    <x v="0"/>
    <n v="2"/>
    <x v="1"/>
    <x v="3"/>
    <x v="0"/>
    <s v="8-Sep-1972"/>
    <x v="1597"/>
    <x v="1"/>
    <s v="tier - 2"/>
    <x v="1"/>
    <n v="50"/>
  </r>
  <r>
    <s v="Id1599"/>
    <s v=" Mr"/>
    <x v="1058"/>
    <x v="315"/>
    <s v="No"/>
    <s v="No"/>
    <x v="0"/>
    <n v="2"/>
    <x v="1"/>
    <x v="2"/>
    <x v="2"/>
    <s v="11-Nov-1972"/>
    <x v="1598"/>
    <x v="1"/>
    <s v="tier - 2"/>
    <x v="0"/>
    <n v="50"/>
  </r>
  <r>
    <s v="Id1600"/>
    <s v=" Mr"/>
    <x v="1059"/>
    <x v="500"/>
    <s v="No"/>
    <s v="No"/>
    <x v="1"/>
    <n v="1"/>
    <x v="1"/>
    <x v="2"/>
    <x v="2"/>
    <s v="10-Oct-1979"/>
    <x v="1599"/>
    <x v="1"/>
    <s v="tier - 1"/>
    <x v="3"/>
    <n v="43"/>
  </r>
  <r>
    <s v="Id1601"/>
    <s v=" Ms"/>
    <x v="1060"/>
    <x v="164"/>
    <s v="Yes"/>
    <s v="No"/>
    <x v="1"/>
    <n v="1"/>
    <x v="1"/>
    <x v="0"/>
    <x v="2"/>
    <s v="11-Aug-1983"/>
    <x v="1600"/>
    <x v="1"/>
    <s v="tier - 1"/>
    <x v="3"/>
    <n v="39"/>
  </r>
  <r>
    <s v="Id1602"/>
    <s v=" Mr"/>
    <x v="405"/>
    <x v="457"/>
    <s v="No"/>
    <s v="No"/>
    <x v="0"/>
    <n v="0"/>
    <x v="1"/>
    <x v="2"/>
    <x v="0"/>
    <s v="19-Sep-1978"/>
    <x v="1601"/>
    <x v="1"/>
    <s v="tier - 2"/>
    <x v="0"/>
    <n v="44"/>
  </r>
  <r>
    <s v="Id1603"/>
    <s v=" Mr"/>
    <x v="1061"/>
    <x v="261"/>
    <s v="No"/>
    <s v="No"/>
    <x v="0"/>
    <n v="2"/>
    <x v="1"/>
    <x v="2"/>
    <x v="2"/>
    <s v="29-Jun-1972"/>
    <x v="1602"/>
    <x v="1"/>
    <s v="tier - 2"/>
    <x v="0"/>
    <n v="50"/>
  </r>
  <r>
    <s v="Id1604"/>
    <s v=" Mr"/>
    <x v="1062"/>
    <x v="124"/>
    <s v="No"/>
    <s v="No"/>
    <x v="0"/>
    <n v="1"/>
    <x v="1"/>
    <x v="0"/>
    <x v="2"/>
    <s v="12-Aug-1992"/>
    <x v="1603"/>
    <x v="1"/>
    <s v="tier - 1"/>
    <x v="14"/>
    <n v="30"/>
  </r>
  <r>
    <s v="Id1605"/>
    <s v=" Mrs"/>
    <x v="61"/>
    <x v="144"/>
    <s v="No"/>
    <s v="No"/>
    <x v="0"/>
    <n v="0"/>
    <x v="1"/>
    <x v="0"/>
    <x v="2"/>
    <s v="10-Sep-1999"/>
    <x v="1604"/>
    <x v="1"/>
    <s v="tier - 2"/>
    <x v="12"/>
    <n v="23"/>
  </r>
  <r>
    <s v="Id1606"/>
    <s v=" Mr"/>
    <x v="410"/>
    <x v="363"/>
    <s v="Yes"/>
    <s v="No"/>
    <x v="0"/>
    <n v="0"/>
    <x v="1"/>
    <x v="1"/>
    <x v="2"/>
    <s v="22-Sep-1985"/>
    <x v="1605"/>
    <x v="1"/>
    <s v="tier - 2"/>
    <x v="1"/>
    <n v="37"/>
  </r>
  <r>
    <s v="Id1607"/>
    <s v=" Mr"/>
    <x v="362"/>
    <x v="209"/>
    <s v="Yes"/>
    <s v="No"/>
    <x v="0"/>
    <n v="0"/>
    <x v="1"/>
    <x v="2"/>
    <x v="2"/>
    <s v="22-Jul-1985"/>
    <x v="1606"/>
    <x v="1"/>
    <s v="tier - 1"/>
    <x v="1"/>
    <n v="37"/>
  </r>
  <r>
    <s v="Id1608"/>
    <s v=" Ms"/>
    <x v="659"/>
    <x v="86"/>
    <s v="Yes"/>
    <s v="No"/>
    <x v="0"/>
    <n v="1"/>
    <x v="1"/>
    <x v="0"/>
    <x v="2"/>
    <s v="23-Oct-1988"/>
    <x v="1607"/>
    <x v="1"/>
    <s v="tier - 1"/>
    <x v="3"/>
    <n v="34"/>
  </r>
  <r>
    <s v="Id1609"/>
    <s v=" Ms"/>
    <x v="806"/>
    <x v="218"/>
    <s v="Yes"/>
    <s v="No"/>
    <x v="0"/>
    <n v="0"/>
    <x v="1"/>
    <x v="0"/>
    <x v="0"/>
    <s v="1-Oct-1981"/>
    <x v="1608"/>
    <x v="1"/>
    <s v="tier - 3"/>
    <x v="3"/>
    <n v="41"/>
  </r>
  <r>
    <s v="Id1610"/>
    <s v=" Ms"/>
    <x v="181"/>
    <x v="630"/>
    <s v="Yes"/>
    <s v="No"/>
    <x v="0"/>
    <n v="0"/>
    <x v="1"/>
    <x v="0"/>
    <x v="0"/>
    <s v="22-Nov-1981"/>
    <x v="1609"/>
    <x v="1"/>
    <s v="tier - 1"/>
    <x v="0"/>
    <n v="41"/>
  </r>
  <r>
    <s v="Id1611"/>
    <s v=" Ms"/>
    <x v="1034"/>
    <x v="251"/>
    <s v="Yes"/>
    <s v="No"/>
    <x v="0"/>
    <n v="1"/>
    <x v="1"/>
    <x v="1"/>
    <x v="2"/>
    <s v="1-Nov-1988"/>
    <x v="1610"/>
    <x v="1"/>
    <s v="tier - 3"/>
    <x v="0"/>
    <n v="34"/>
  </r>
  <r>
    <s v="Id1612"/>
    <s v=" Ms"/>
    <x v="1063"/>
    <x v="14"/>
    <s v="Yes"/>
    <s v="No"/>
    <x v="0"/>
    <n v="2"/>
    <x v="1"/>
    <x v="3"/>
    <x v="0"/>
    <s v="5-Oct-1970"/>
    <x v="1611"/>
    <x v="1"/>
    <s v="tier - 2"/>
    <x v="1"/>
    <n v="52"/>
  </r>
  <r>
    <s v="Id1613"/>
    <s v=" Mr"/>
    <x v="1064"/>
    <x v="111"/>
    <s v="Yes"/>
    <s v="No"/>
    <x v="0"/>
    <n v="0"/>
    <x v="1"/>
    <x v="2"/>
    <x v="2"/>
    <s v="9-Aug-1985"/>
    <x v="1612"/>
    <x v="1"/>
    <s v="tier - 2"/>
    <x v="1"/>
    <n v="37"/>
  </r>
  <r>
    <s v="Id1614"/>
    <s v=" Ms"/>
    <x v="1065"/>
    <x v="139"/>
    <s v="No"/>
    <s v="No"/>
    <x v="0"/>
    <n v="1"/>
    <x v="1"/>
    <x v="2"/>
    <x v="2"/>
    <s v="6-Oct-1984"/>
    <x v="1613"/>
    <x v="1"/>
    <s v="tier - 1"/>
    <x v="0"/>
    <n v="38"/>
  </r>
  <r>
    <s v="Id1615"/>
    <s v=" Mr"/>
    <x v="1066"/>
    <x v="83"/>
    <s v="Yes"/>
    <s v="No"/>
    <x v="0"/>
    <n v="0"/>
    <x v="1"/>
    <x v="2"/>
    <x v="2"/>
    <s v="15-Oct-1985"/>
    <x v="1614"/>
    <x v="1"/>
    <s v="tier - 1"/>
    <x v="1"/>
    <n v="37"/>
  </r>
  <r>
    <s v="Id1616"/>
    <s v=" Ms"/>
    <x v="1067"/>
    <x v="543"/>
    <s v="No"/>
    <s v="No"/>
    <x v="0"/>
    <n v="2"/>
    <x v="1"/>
    <x v="2"/>
    <x v="0"/>
    <s v="6-Nov-1973"/>
    <x v="1615"/>
    <x v="1"/>
    <s v="tier - 3"/>
    <x v="0"/>
    <n v="49"/>
  </r>
  <r>
    <s v="Id1617"/>
    <s v=" Mr"/>
    <x v="1068"/>
    <x v="631"/>
    <s v="Yes"/>
    <s v="No"/>
    <x v="0"/>
    <n v="2"/>
    <x v="1"/>
    <x v="3"/>
    <x v="0"/>
    <s v="14-Oct-1970"/>
    <x v="1616"/>
    <x v="1"/>
    <s v="tier - 3"/>
    <x v="1"/>
    <n v="52"/>
  </r>
  <r>
    <s v="Id1618"/>
    <s v=" Ms"/>
    <x v="1069"/>
    <x v="319"/>
    <s v="Yes"/>
    <s v="No"/>
    <x v="0"/>
    <n v="0"/>
    <x v="1"/>
    <x v="2"/>
    <x v="2"/>
    <s v="12-Dec-1976"/>
    <x v="1617"/>
    <x v="1"/>
    <s v="tier - 3"/>
    <x v="0"/>
    <n v="46"/>
  </r>
  <r>
    <s v="Id1619"/>
    <s v=" Mr"/>
    <x v="1070"/>
    <x v="632"/>
    <s v="No"/>
    <s v="No"/>
    <x v="0"/>
    <n v="0"/>
    <x v="1"/>
    <x v="2"/>
    <x v="0"/>
    <s v="5-Sep-1978"/>
    <x v="1618"/>
    <x v="1"/>
    <s v="tier - 1"/>
    <x v="0"/>
    <n v="44"/>
  </r>
  <r>
    <s v="Id1620"/>
    <s v=" Ms"/>
    <x v="1071"/>
    <x v="90"/>
    <s v="Yes"/>
    <s v="No"/>
    <x v="1"/>
    <n v="1"/>
    <x v="1"/>
    <x v="3"/>
    <x v="2"/>
    <s v="9-Nov-1969"/>
    <x v="1619"/>
    <x v="1"/>
    <s v="tier - 2"/>
    <x v="3"/>
    <n v="53"/>
  </r>
  <r>
    <s v="Id1621"/>
    <s v=" Ms"/>
    <x v="893"/>
    <x v="538"/>
    <s v="No"/>
    <s v="No"/>
    <x v="0"/>
    <n v="0"/>
    <x v="1"/>
    <x v="0"/>
    <x v="2"/>
    <s v="18-Aug-1990"/>
    <x v="1620"/>
    <x v="1"/>
    <s v="tier - 3"/>
    <x v="1"/>
    <n v="32"/>
  </r>
  <r>
    <s v="Id1622"/>
    <s v=" Mr"/>
    <x v="577"/>
    <x v="252"/>
    <s v="Yes"/>
    <s v="No"/>
    <x v="1"/>
    <n v="1"/>
    <x v="1"/>
    <x v="1"/>
    <x v="2"/>
    <s v="16-Nov-1983"/>
    <x v="1621"/>
    <x v="2"/>
    <s v="tier - 2"/>
    <x v="1"/>
    <n v="39"/>
  </r>
  <r>
    <s v="Id1623"/>
    <s v=" Mr"/>
    <x v="507"/>
    <x v="274"/>
    <s v="Yes"/>
    <s v="No"/>
    <x v="1"/>
    <n v="1"/>
    <x v="1"/>
    <x v="2"/>
    <x v="2"/>
    <s v="11-Aug-1983"/>
    <x v="1622"/>
    <x v="1"/>
    <s v="tier - 3"/>
    <x v="1"/>
    <n v="39"/>
  </r>
  <r>
    <s v="Id1624"/>
    <s v=" Ms"/>
    <x v="88"/>
    <x v="178"/>
    <s v="No"/>
    <s v="No"/>
    <x v="0"/>
    <n v="0"/>
    <x v="1"/>
    <x v="0"/>
    <x v="1"/>
    <s v="25-Jul-1991"/>
    <x v="1623"/>
    <x v="1"/>
    <s v="tier - 2"/>
    <x v="2"/>
    <n v="31"/>
  </r>
  <r>
    <s v="Id1625"/>
    <s v=" Ms"/>
    <x v="50"/>
    <x v="215"/>
    <s v="Yes"/>
    <s v="No"/>
    <x v="0"/>
    <n v="0"/>
    <x v="1"/>
    <x v="0"/>
    <x v="2"/>
    <s v="21-Jul-1985"/>
    <x v="1624"/>
    <x v="1"/>
    <s v="tier - 1"/>
    <x v="1"/>
    <n v="37"/>
  </r>
  <r>
    <s v="Id1626"/>
    <s v=" Mrs"/>
    <x v="1072"/>
    <x v="614"/>
    <s v="Yes"/>
    <s v="No"/>
    <x v="0"/>
    <n v="1"/>
    <x v="1"/>
    <x v="0"/>
    <x v="2"/>
    <s v="9-Sep-1995"/>
    <x v="1625"/>
    <x v="1"/>
    <s v="tier - 3"/>
    <x v="12"/>
    <n v="27"/>
  </r>
  <r>
    <s v="Id1627"/>
    <s v=" Ms"/>
    <x v="1073"/>
    <x v="35"/>
    <s v="Yes"/>
    <s v="No"/>
    <x v="0"/>
    <n v="2"/>
    <x v="1"/>
    <x v="3"/>
    <x v="0"/>
    <s v="9-Jun-1970"/>
    <x v="1626"/>
    <x v="1"/>
    <s v="tier - 2"/>
    <x v="0"/>
    <n v="52"/>
  </r>
  <r>
    <s v="Id1628"/>
    <s v=" Mr"/>
    <x v="165"/>
    <x v="87"/>
    <s v="No"/>
    <s v="No"/>
    <x v="0"/>
    <n v="1"/>
    <x v="1"/>
    <x v="0"/>
    <x v="1"/>
    <s v="25-Jul-1984"/>
    <x v="1627"/>
    <x v="0"/>
    <s v="tier - 2"/>
    <x v="3"/>
    <n v="38"/>
  </r>
  <r>
    <s v="Id1629"/>
    <s v=" Mr"/>
    <x v="29"/>
    <x v="233"/>
    <s v="No"/>
    <s v="No"/>
    <x v="0"/>
    <n v="1"/>
    <x v="1"/>
    <x v="0"/>
    <x v="2"/>
    <s v="14-Oct-1984"/>
    <x v="1628"/>
    <x v="0"/>
    <s v="tier - 1"/>
    <x v="7"/>
    <n v="38"/>
  </r>
  <r>
    <s v="Id1630"/>
    <s v=" Ms"/>
    <x v="1074"/>
    <x v="150"/>
    <s v="No"/>
    <s v="No"/>
    <x v="1"/>
    <n v="1"/>
    <x v="1"/>
    <x v="2"/>
    <x v="2"/>
    <s v="8-Aug-1979"/>
    <x v="1629"/>
    <x v="1"/>
    <s v="tier - 2"/>
    <x v="1"/>
    <n v="43"/>
  </r>
  <r>
    <s v="Id1631"/>
    <s v=" Mr"/>
    <x v="410"/>
    <x v="633"/>
    <s v="No"/>
    <s v="No"/>
    <x v="0"/>
    <n v="1"/>
    <x v="1"/>
    <x v="1"/>
    <x v="2"/>
    <s v="21-Sep-1984"/>
    <x v="1630"/>
    <x v="2"/>
    <s v="tier - 1"/>
    <x v="4"/>
    <n v="38"/>
  </r>
  <r>
    <s v="Id1632"/>
    <s v=" Mr"/>
    <x v="24"/>
    <x v="85"/>
    <s v="No"/>
    <s v="No"/>
    <x v="0"/>
    <n v="0"/>
    <x v="1"/>
    <x v="0"/>
    <x v="1"/>
    <s v="8-Nov-1994"/>
    <x v="1631"/>
    <x v="1"/>
    <s v="tier - 2"/>
    <x v="3"/>
    <n v="28"/>
  </r>
  <r>
    <s v="Id1633"/>
    <s v=" Ms"/>
    <x v="1075"/>
    <x v="127"/>
    <s v="Yes"/>
    <s v="No"/>
    <x v="0"/>
    <n v="0"/>
    <x v="1"/>
    <x v="0"/>
    <x v="2"/>
    <s v="28-Jul-1996"/>
    <x v="1632"/>
    <x v="1"/>
    <s v="tier - 3"/>
    <x v="1"/>
    <n v="26"/>
  </r>
  <r>
    <s v="Id1634"/>
    <s v=" Mr"/>
    <x v="1076"/>
    <x v="228"/>
    <s v="No"/>
    <s v="No"/>
    <x v="0"/>
    <n v="0"/>
    <x v="1"/>
    <x v="1"/>
    <x v="2"/>
    <s v="16-Aug-1989"/>
    <x v="1633"/>
    <x v="1"/>
    <s v="tier - 1"/>
    <x v="3"/>
    <n v="33"/>
  </r>
  <r>
    <s v="Id1635"/>
    <s v=" Ms"/>
    <x v="1077"/>
    <x v="550"/>
    <s v="No"/>
    <s v="No"/>
    <x v="0"/>
    <n v="0"/>
    <x v="1"/>
    <x v="2"/>
    <x v="2"/>
    <s v="8-Aug-1980"/>
    <x v="1634"/>
    <x v="1"/>
    <s v="tier - 3"/>
    <x v="0"/>
    <n v="42"/>
  </r>
  <r>
    <s v="Id1636"/>
    <s v=" Ms"/>
    <x v="1078"/>
    <x v="499"/>
    <s v="No"/>
    <s v="No"/>
    <x v="0"/>
    <n v="0"/>
    <x v="1"/>
    <x v="2"/>
    <x v="0"/>
    <s v="17-Aug-1974"/>
    <x v="1635"/>
    <x v="1"/>
    <s v="tier - 2"/>
    <x v="0"/>
    <n v="48"/>
  </r>
  <r>
    <s v="Id1637"/>
    <s v=" Ms"/>
    <x v="1079"/>
    <x v="106"/>
    <s v="Yes"/>
    <s v="No"/>
    <x v="0"/>
    <n v="1"/>
    <x v="1"/>
    <x v="0"/>
    <x v="1"/>
    <s v="10-Jun-1988"/>
    <x v="1636"/>
    <x v="1"/>
    <s v="tier - 1"/>
    <x v="1"/>
    <n v="34"/>
  </r>
  <r>
    <s v="Id1638"/>
    <s v=" Ms"/>
    <x v="1037"/>
    <x v="41"/>
    <s v="No"/>
    <s v="No"/>
    <x v="0"/>
    <n v="0"/>
    <x v="1"/>
    <x v="2"/>
    <x v="0"/>
    <s v="11-Oct-1974"/>
    <x v="1637"/>
    <x v="1"/>
    <s v="tier - 3"/>
    <x v="0"/>
    <n v="48"/>
  </r>
  <r>
    <s v="Id1639"/>
    <s v=" Mr"/>
    <x v="97"/>
    <x v="361"/>
    <s v="No"/>
    <s v="No"/>
    <x v="0"/>
    <n v="0"/>
    <x v="1"/>
    <x v="0"/>
    <x v="2"/>
    <s v="10-Oct-1980"/>
    <x v="1638"/>
    <x v="1"/>
    <s v="tier - 2"/>
    <x v="3"/>
    <n v="42"/>
  </r>
  <r>
    <s v="Id1640"/>
    <s v=" Ms"/>
    <x v="1080"/>
    <x v="452"/>
    <s v="Yes"/>
    <s v="No"/>
    <x v="0"/>
    <n v="2"/>
    <x v="1"/>
    <x v="3"/>
    <x v="0"/>
    <s v="25-Jun-1970"/>
    <x v="1639"/>
    <x v="1"/>
    <s v="tier - 3"/>
    <x v="0"/>
    <n v="52"/>
  </r>
  <r>
    <s v="Id1641"/>
    <s v=" Ms"/>
    <x v="713"/>
    <x v="249"/>
    <s v="No"/>
    <s v="No"/>
    <x v="0"/>
    <n v="1"/>
    <x v="1"/>
    <x v="0"/>
    <x v="2"/>
    <s v="11-Nov-1984"/>
    <x v="1640"/>
    <x v="1"/>
    <s v="tier - 2"/>
    <x v="0"/>
    <n v="38"/>
  </r>
  <r>
    <s v="Id1642"/>
    <s v=" Ms"/>
    <x v="427"/>
    <x v="189"/>
    <s v="No"/>
    <s v="No"/>
    <x v="0"/>
    <n v="1"/>
    <x v="1"/>
    <x v="1"/>
    <x v="2"/>
    <s v="19-Sep-1984"/>
    <x v="1641"/>
    <x v="1"/>
    <s v="tier - 3"/>
    <x v="0"/>
    <n v="38"/>
  </r>
  <r>
    <s v="Id1643"/>
    <s v=" Ms"/>
    <x v="1081"/>
    <x v="141"/>
    <s v="No"/>
    <s v="No"/>
    <x v="0"/>
    <n v="0"/>
    <x v="1"/>
    <x v="0"/>
    <x v="2"/>
    <s v="22-Jul-1989"/>
    <x v="1642"/>
    <x v="1"/>
    <s v="tier - 2"/>
    <x v="3"/>
    <n v="33"/>
  </r>
  <r>
    <s v="Id1644"/>
    <s v=" Mr"/>
    <x v="1082"/>
    <x v="212"/>
    <s v="No"/>
    <s v="No"/>
    <x v="0"/>
    <n v="0"/>
    <x v="1"/>
    <x v="1"/>
    <x v="2"/>
    <s v="21-Jul-1980"/>
    <x v="1643"/>
    <x v="2"/>
    <s v="tier - 3"/>
    <x v="3"/>
    <n v="42"/>
  </r>
  <r>
    <s v="Id1645"/>
    <s v=" Mr"/>
    <x v="332"/>
    <x v="195"/>
    <s v="No"/>
    <s v="No"/>
    <x v="0"/>
    <n v="0"/>
    <x v="1"/>
    <x v="2"/>
    <x v="1"/>
    <s v="5-Aug-1980"/>
    <x v="1644"/>
    <x v="1"/>
    <s v="tier - 3"/>
    <x v="0"/>
    <n v="42"/>
  </r>
  <r>
    <s v="Id1646"/>
    <s v=" Mrs"/>
    <x v="173"/>
    <x v="149"/>
    <s v="No"/>
    <s v="yes"/>
    <x v="0"/>
    <n v="1"/>
    <x v="1"/>
    <x v="0"/>
    <x v="1"/>
    <s v="15-Jul-2004"/>
    <x v="1645"/>
    <x v="1"/>
    <s v="tier - 1"/>
    <x v="12"/>
    <n v="18"/>
  </r>
  <r>
    <s v="Id1647"/>
    <s v=" Mr"/>
    <x v="142"/>
    <x v="331"/>
    <s v="No"/>
    <s v="No"/>
    <x v="1"/>
    <n v="1"/>
    <x v="1"/>
    <x v="0"/>
    <x v="1"/>
    <s v="13-Aug-2003"/>
    <x v="1646"/>
    <x v="1"/>
    <s v="tier - 2"/>
    <x v="1"/>
    <n v="19"/>
  </r>
  <r>
    <s v="Id1648"/>
    <s v=" Mr"/>
    <x v="884"/>
    <x v="361"/>
    <s v="No"/>
    <s v="No"/>
    <x v="0"/>
    <n v="1"/>
    <x v="1"/>
    <x v="0"/>
    <x v="2"/>
    <s v="14-Jul-1987"/>
    <x v="1647"/>
    <x v="2"/>
    <s v="tier - 2"/>
    <x v="0"/>
    <n v="35"/>
  </r>
  <r>
    <s v="Id1649"/>
    <s v=" Ms"/>
    <x v="1083"/>
    <x v="167"/>
    <s v="No"/>
    <s v="No"/>
    <x v="0"/>
    <n v="0"/>
    <x v="1"/>
    <x v="0"/>
    <x v="2"/>
    <s v="30-Jul-1994"/>
    <x v="1648"/>
    <x v="1"/>
    <s v="tier - 1"/>
    <x v="1"/>
    <n v="28"/>
  </r>
  <r>
    <s v="Id1650"/>
    <s v=" Mrs"/>
    <x v="620"/>
    <x v="105"/>
    <s v="No"/>
    <s v="No"/>
    <x v="1"/>
    <n v="1"/>
    <x v="1"/>
    <x v="0"/>
    <x v="1"/>
    <s v="13-Aug-1993"/>
    <x v="1649"/>
    <x v="1"/>
    <s v="tier - 2"/>
    <x v="15"/>
    <n v="29"/>
  </r>
  <r>
    <s v="Id1651"/>
    <s v=" Mr"/>
    <x v="692"/>
    <x v="332"/>
    <s v="No"/>
    <s v="No"/>
    <x v="0"/>
    <n v="1"/>
    <x v="1"/>
    <x v="1"/>
    <x v="2"/>
    <s v="29-Jul-1987"/>
    <x v="1650"/>
    <x v="2"/>
    <s v="tier - 3"/>
    <x v="3"/>
    <n v="35"/>
  </r>
  <r>
    <s v="Id1652"/>
    <s v=" Ms"/>
    <x v="71"/>
    <x v="167"/>
    <s v="No"/>
    <s v="No"/>
    <x v="0"/>
    <n v="0"/>
    <x v="1"/>
    <x v="0"/>
    <x v="2"/>
    <s v="21-Dec-1982"/>
    <x v="1651"/>
    <x v="1"/>
    <s v="tier - 1"/>
    <x v="0"/>
    <n v="40"/>
  </r>
  <r>
    <s v="Id1653"/>
    <s v=" Ms"/>
    <x v="404"/>
    <x v="197"/>
    <s v="No"/>
    <s v="No"/>
    <x v="0"/>
    <n v="0"/>
    <x v="1"/>
    <x v="1"/>
    <x v="2"/>
    <s v="8-Jul-1982"/>
    <x v="1652"/>
    <x v="1"/>
    <s v="tier - 1"/>
    <x v="3"/>
    <n v="40"/>
  </r>
  <r>
    <s v="Id1654"/>
    <s v=" Mr"/>
    <x v="1084"/>
    <x v="128"/>
    <s v="No"/>
    <s v="No"/>
    <x v="1"/>
    <n v="1"/>
    <x v="1"/>
    <x v="0"/>
    <x v="1"/>
    <s v="19-Oct-1993"/>
    <x v="1653"/>
    <x v="1"/>
    <s v="tier - 2"/>
    <x v="14"/>
    <n v="29"/>
  </r>
  <r>
    <s v="Id1655"/>
    <s v=" Mr"/>
    <x v="387"/>
    <x v="125"/>
    <s v="No"/>
    <s v="No"/>
    <x v="0"/>
    <n v="1"/>
    <x v="1"/>
    <x v="2"/>
    <x v="2"/>
    <s v="22-Nov-1984"/>
    <x v="1654"/>
    <x v="1"/>
    <s v="tier - 3"/>
    <x v="1"/>
    <n v="38"/>
  </r>
  <r>
    <s v="Id1656"/>
    <s v=" Mr"/>
    <x v="468"/>
    <x v="56"/>
    <s v="Yes"/>
    <s v="No"/>
    <x v="0"/>
    <n v="0"/>
    <x v="1"/>
    <x v="2"/>
    <x v="1"/>
    <s v="18-Jun-1985"/>
    <x v="1655"/>
    <x v="1"/>
    <s v="tier - 1"/>
    <x v="0"/>
    <n v="37"/>
  </r>
  <r>
    <s v="Id1657"/>
    <s v=" Ms"/>
    <x v="1085"/>
    <x v="470"/>
    <s v="No"/>
    <s v="No"/>
    <x v="0"/>
    <n v="1"/>
    <x v="1"/>
    <x v="0"/>
    <x v="2"/>
    <s v="30-Sep-1987"/>
    <x v="1656"/>
    <x v="1"/>
    <s v="tier - 2"/>
    <x v="0"/>
    <n v="35"/>
  </r>
  <r>
    <s v="Id1658"/>
    <s v=" Mrs"/>
    <x v="1086"/>
    <x v="135"/>
    <s v="Yes"/>
    <s v="No"/>
    <x v="0"/>
    <n v="1"/>
    <x v="1"/>
    <x v="0"/>
    <x v="2"/>
    <s v="20-Aug-1995"/>
    <x v="1657"/>
    <x v="1"/>
    <s v="tier - 2"/>
    <x v="15"/>
    <n v="27"/>
  </r>
  <r>
    <s v="Id1659"/>
    <s v=" Ms"/>
    <x v="28"/>
    <x v="21"/>
    <s v="No"/>
    <s v="No"/>
    <x v="0"/>
    <n v="1"/>
    <x v="1"/>
    <x v="0"/>
    <x v="1"/>
    <s v="27-Jul-1987"/>
    <x v="1658"/>
    <x v="1"/>
    <s v="tier - 3"/>
    <x v="0"/>
    <n v="35"/>
  </r>
  <r>
    <s v="Id1660"/>
    <s v=" Mr"/>
    <x v="1087"/>
    <x v="163"/>
    <s v="No"/>
    <s v="No"/>
    <x v="0"/>
    <n v="0"/>
    <x v="1"/>
    <x v="3"/>
    <x v="0"/>
    <s v="27-Sep-1971"/>
    <x v="1659"/>
    <x v="1"/>
    <s v="tier - 3"/>
    <x v="1"/>
    <n v="51"/>
  </r>
  <r>
    <s v="Id1661"/>
    <s v=" Mrs"/>
    <x v="1088"/>
    <x v="417"/>
    <s v="No"/>
    <s v="No"/>
    <x v="0"/>
    <n v="0"/>
    <x v="1"/>
    <x v="0"/>
    <x v="0"/>
    <s v="22-Jul-2002"/>
    <x v="1660"/>
    <x v="1"/>
    <s v="tier - 2"/>
    <x v="12"/>
    <n v="20"/>
  </r>
  <r>
    <s v="Id1662"/>
    <s v=" Mr"/>
    <x v="1089"/>
    <x v="497"/>
    <s v="No"/>
    <s v="No"/>
    <x v="0"/>
    <n v="2"/>
    <x v="1"/>
    <x v="3"/>
    <x v="2"/>
    <s v="2-Nov-1972"/>
    <x v="1661"/>
    <x v="1"/>
    <s v="tier - 2"/>
    <x v="0"/>
    <n v="50"/>
  </r>
  <r>
    <s v="Id1663"/>
    <s v=" Ms"/>
    <x v="1090"/>
    <x v="106"/>
    <s v="No"/>
    <s v="No"/>
    <x v="0"/>
    <n v="0"/>
    <x v="1"/>
    <x v="2"/>
    <x v="1"/>
    <s v="18-Sep-1980"/>
    <x v="1662"/>
    <x v="1"/>
    <s v="tier - 3"/>
    <x v="0"/>
    <n v="42"/>
  </r>
  <r>
    <s v="Id1664"/>
    <s v=" Mr"/>
    <x v="1091"/>
    <x v="127"/>
    <s v="No"/>
    <s v="yes"/>
    <x v="0"/>
    <n v="1"/>
    <x v="1"/>
    <x v="0"/>
    <x v="2"/>
    <s v="1-Nov-2004"/>
    <x v="1663"/>
    <x v="1"/>
    <s v="tier - 3"/>
    <x v="13"/>
    <n v="18"/>
  </r>
  <r>
    <s v="Id1665"/>
    <s v=" Mr"/>
    <x v="1092"/>
    <x v="425"/>
    <s v="Yes"/>
    <s v="No"/>
    <x v="1"/>
    <n v="1"/>
    <x v="1"/>
    <x v="0"/>
    <x v="1"/>
    <s v="30-Aug-1983"/>
    <x v="1664"/>
    <x v="1"/>
    <s v="tier - 3"/>
    <x v="9"/>
    <n v="39"/>
  </r>
  <r>
    <s v="Id1666"/>
    <s v=" Mr"/>
    <x v="1093"/>
    <x v="45"/>
    <s v="No"/>
    <s v="No"/>
    <x v="1"/>
    <n v="1"/>
    <x v="1"/>
    <x v="0"/>
    <x v="2"/>
    <s v="10-Jun-1993"/>
    <x v="1665"/>
    <x v="1"/>
    <s v="tier - 1"/>
    <x v="14"/>
    <n v="29"/>
  </r>
  <r>
    <s v="Id1667"/>
    <s v=" Mr"/>
    <x v="1056"/>
    <x v="245"/>
    <s v="No"/>
    <s v="No"/>
    <x v="0"/>
    <n v="2"/>
    <x v="1"/>
    <x v="3"/>
    <x v="1"/>
    <s v="21-Aug-1972"/>
    <x v="1666"/>
    <x v="1"/>
    <s v="tier - 3"/>
    <x v="0"/>
    <n v="50"/>
  </r>
  <r>
    <s v="Id1668"/>
    <s v=" Mr"/>
    <x v="838"/>
    <x v="47"/>
    <s v="No"/>
    <s v="No"/>
    <x v="0"/>
    <n v="1"/>
    <x v="1"/>
    <x v="0"/>
    <x v="2"/>
    <s v="19-Oct-1987"/>
    <x v="1667"/>
    <x v="0"/>
    <s v="tier - 2"/>
    <x v="1"/>
    <n v="35"/>
  </r>
  <r>
    <s v="Id1669"/>
    <s v=" Mr"/>
    <x v="1094"/>
    <x v="531"/>
    <s v="No"/>
    <s v="No"/>
    <x v="0"/>
    <n v="0"/>
    <x v="1"/>
    <x v="3"/>
    <x v="0"/>
    <s v="18-Dec-1971"/>
    <x v="1668"/>
    <x v="1"/>
    <s v="tier - 1"/>
    <x v="0"/>
    <n v="51"/>
  </r>
  <r>
    <s v="Id1670"/>
    <s v=" Mr"/>
    <x v="1095"/>
    <x v="634"/>
    <s v="Yes"/>
    <s v="No"/>
    <x v="0"/>
    <n v="0"/>
    <x v="1"/>
    <x v="0"/>
    <x v="0"/>
    <s v="30-Aug-1981"/>
    <x v="1669"/>
    <x v="2"/>
    <s v="tier - 3"/>
    <x v="0"/>
    <n v="41"/>
  </r>
  <r>
    <s v="Id1671"/>
    <s v=" Ms"/>
    <x v="380"/>
    <x v="100"/>
    <s v="No"/>
    <s v="No"/>
    <x v="1"/>
    <n v="1"/>
    <x v="1"/>
    <x v="1"/>
    <x v="1"/>
    <s v="3-Nov-1993"/>
    <x v="1670"/>
    <x v="1"/>
    <s v="tier - 1"/>
    <x v="3"/>
    <n v="29"/>
  </r>
  <r>
    <s v="Id1672"/>
    <s v=" Mr"/>
    <x v="1096"/>
    <x v="333"/>
    <s v="Yes"/>
    <s v="No"/>
    <x v="0"/>
    <n v="0"/>
    <x v="1"/>
    <x v="0"/>
    <x v="0"/>
    <s v="15-Jun-1981"/>
    <x v="1671"/>
    <x v="1"/>
    <s v="tier - 3"/>
    <x v="0"/>
    <n v="41"/>
  </r>
  <r>
    <s v="Id1673"/>
    <s v=" Ms"/>
    <x v="1097"/>
    <x v="627"/>
    <s v="No"/>
    <s v="No"/>
    <x v="0"/>
    <n v="0"/>
    <x v="1"/>
    <x v="3"/>
    <x v="0"/>
    <s v="6-Jul-1974"/>
    <x v="1672"/>
    <x v="1"/>
    <s v="tier - 2"/>
    <x v="1"/>
    <n v="48"/>
  </r>
  <r>
    <s v="Id1674"/>
    <s v=" Ms"/>
    <x v="387"/>
    <x v="458"/>
    <s v="No"/>
    <s v="No"/>
    <x v="0"/>
    <n v="1"/>
    <x v="1"/>
    <x v="2"/>
    <x v="2"/>
    <s v="3-Nov-1992"/>
    <x v="1673"/>
    <x v="1"/>
    <s v="tier - 3"/>
    <x v="1"/>
    <n v="30"/>
  </r>
  <r>
    <s v="Id1675"/>
    <s v=" Mr"/>
    <x v="1098"/>
    <x v="80"/>
    <s v="No"/>
    <s v="No"/>
    <x v="0"/>
    <n v="2"/>
    <x v="1"/>
    <x v="3"/>
    <x v="2"/>
    <s v="28-Oct-1972"/>
    <x v="1674"/>
    <x v="1"/>
    <s v="tier - 1"/>
    <x v="0"/>
    <n v="50"/>
  </r>
  <r>
    <s v="Id1676"/>
    <s v=" Ms"/>
    <x v="1099"/>
    <x v="170"/>
    <s v="No"/>
    <s v="No"/>
    <x v="0"/>
    <n v="1"/>
    <x v="1"/>
    <x v="2"/>
    <x v="2"/>
    <s v="12-Aug-1984"/>
    <x v="1675"/>
    <x v="1"/>
    <s v="tier - 2"/>
    <x v="0"/>
    <n v="38"/>
  </r>
  <r>
    <s v="Id1677"/>
    <s v=" Ms"/>
    <x v="23"/>
    <x v="99"/>
    <s v="Yes"/>
    <s v="No"/>
    <x v="1"/>
    <n v="1"/>
    <x v="1"/>
    <x v="0"/>
    <x v="1"/>
    <s v="3-Sep-1983"/>
    <x v="1676"/>
    <x v="1"/>
    <s v="tier - 1"/>
    <x v="0"/>
    <n v="39"/>
  </r>
  <r>
    <s v="Id1678"/>
    <s v=" Mr"/>
    <x v="261"/>
    <x v="569"/>
    <s v="No"/>
    <s v="No"/>
    <x v="0"/>
    <n v="0"/>
    <x v="1"/>
    <x v="2"/>
    <x v="0"/>
    <s v="27-Sep-1978"/>
    <x v="1677"/>
    <x v="1"/>
    <s v="tier - 1"/>
    <x v="0"/>
    <n v="44"/>
  </r>
  <r>
    <s v="Id1679"/>
    <s v=" Ms"/>
    <x v="5"/>
    <x v="635"/>
    <s v="Yes"/>
    <s v="No"/>
    <x v="1"/>
    <n v="1"/>
    <x v="1"/>
    <x v="0"/>
    <x v="1"/>
    <s v="8-Jun-1983"/>
    <x v="1678"/>
    <x v="1"/>
    <s v="tier - 3"/>
    <x v="3"/>
    <n v="40"/>
  </r>
  <r>
    <s v="Id1680"/>
    <s v=" Ms"/>
    <x v="673"/>
    <x v="325"/>
    <s v="No"/>
    <s v="No"/>
    <x v="0"/>
    <n v="1"/>
    <x v="1"/>
    <x v="0"/>
    <x v="2"/>
    <s v="9-Dec-1987"/>
    <x v="1679"/>
    <x v="1"/>
    <s v="tier - 3"/>
    <x v="1"/>
    <n v="35"/>
  </r>
  <r>
    <s v="Id1681"/>
    <s v=" Mr"/>
    <x v="925"/>
    <x v="195"/>
    <s v="No"/>
    <s v="No"/>
    <x v="0"/>
    <n v="0"/>
    <x v="1"/>
    <x v="2"/>
    <x v="1"/>
    <s v="15-Nov-1994"/>
    <x v="1680"/>
    <x v="1"/>
    <s v="tier - 3"/>
    <x v="3"/>
    <n v="28"/>
  </r>
  <r>
    <s v="Id1682"/>
    <s v=" Mr"/>
    <x v="1100"/>
    <x v="534"/>
    <s v="No"/>
    <s v="No"/>
    <x v="0"/>
    <n v="0"/>
    <x v="1"/>
    <x v="2"/>
    <x v="0"/>
    <s v="11-Sep-1978"/>
    <x v="1681"/>
    <x v="1"/>
    <s v="tier - 3"/>
    <x v="0"/>
    <n v="44"/>
  </r>
  <r>
    <s v="Id1683"/>
    <s v=" Ms"/>
    <x v="781"/>
    <x v="133"/>
    <s v="Yes"/>
    <s v="No"/>
    <x v="0"/>
    <n v="1"/>
    <x v="1"/>
    <x v="0"/>
    <x v="2"/>
    <s v="18-Nov-1988"/>
    <x v="1682"/>
    <x v="1"/>
    <s v="tier - 3"/>
    <x v="2"/>
    <n v="34"/>
  </r>
  <r>
    <s v="Id1684"/>
    <s v=" Mr"/>
    <x v="1101"/>
    <x v="117"/>
    <s v="Yes"/>
    <s v="No"/>
    <x v="1"/>
    <n v="1"/>
    <x v="1"/>
    <x v="2"/>
    <x v="2"/>
    <s v="3-Oct-1983"/>
    <x v="1683"/>
    <x v="1"/>
    <s v="tier - 1"/>
    <x v="0"/>
    <n v="39"/>
  </r>
  <r>
    <s v="Id1685"/>
    <s v=" Mr"/>
    <x v="139"/>
    <x v="636"/>
    <s v="Yes"/>
    <s v="No"/>
    <x v="0"/>
    <n v="1"/>
    <x v="1"/>
    <x v="0"/>
    <x v="0"/>
    <s v="21-Nov-1986"/>
    <x v="1684"/>
    <x v="2"/>
    <s v="tier - 1"/>
    <x v="0"/>
    <n v="36"/>
  </r>
  <r>
    <s v="Id1686"/>
    <s v=" Mr"/>
    <x v="1102"/>
    <x v="67"/>
    <s v="Yes"/>
    <s v="No"/>
    <x v="0"/>
    <n v="0"/>
    <x v="1"/>
    <x v="2"/>
    <x v="2"/>
    <s v="5-Sep-1985"/>
    <x v="1685"/>
    <x v="1"/>
    <s v="tier - 1"/>
    <x v="1"/>
    <n v="37"/>
  </r>
  <r>
    <s v="Id1687"/>
    <s v=" Ms"/>
    <x v="1103"/>
    <x v="564"/>
    <s v="No"/>
    <s v="No"/>
    <x v="0"/>
    <n v="0"/>
    <x v="1"/>
    <x v="3"/>
    <x v="0"/>
    <s v="18-Sep-1974"/>
    <x v="1686"/>
    <x v="1"/>
    <s v="tier - 3"/>
    <x v="0"/>
    <n v="48"/>
  </r>
  <r>
    <s v="Id1688"/>
    <s v=" Mrs"/>
    <x v="851"/>
    <x v="140"/>
    <s v="No"/>
    <s v="No"/>
    <x v="0"/>
    <n v="0"/>
    <x v="1"/>
    <x v="0"/>
    <x v="2"/>
    <s v="22-Sep-1999"/>
    <x v="1687"/>
    <x v="1"/>
    <s v="tier - 3"/>
    <x v="12"/>
    <n v="23"/>
  </r>
  <r>
    <s v="Id1689"/>
    <s v=" Mr"/>
    <x v="1104"/>
    <x v="89"/>
    <s v="No"/>
    <s v="No"/>
    <x v="0"/>
    <n v="0"/>
    <x v="1"/>
    <x v="3"/>
    <x v="2"/>
    <s v="7-Dec-1980"/>
    <x v="1688"/>
    <x v="1"/>
    <s v="tier - 2"/>
    <x v="1"/>
    <n v="42"/>
  </r>
  <r>
    <s v="Id1690"/>
    <s v=" Ms"/>
    <x v="1105"/>
    <x v="77"/>
    <s v="Yes"/>
    <s v="No"/>
    <x v="0"/>
    <n v="0"/>
    <x v="1"/>
    <x v="2"/>
    <x v="0"/>
    <s v="7-Nov-1981"/>
    <x v="1689"/>
    <x v="1"/>
    <s v="tier - 2"/>
    <x v="0"/>
    <n v="41"/>
  </r>
  <r>
    <s v="Id1691"/>
    <s v=" Ms"/>
    <x v="1106"/>
    <x v="637"/>
    <s v="Yes"/>
    <s v="No"/>
    <x v="0"/>
    <n v="1"/>
    <x v="1"/>
    <x v="2"/>
    <x v="1"/>
    <s v="29-Jul-1988"/>
    <x v="1690"/>
    <x v="1"/>
    <s v="tier - 2"/>
    <x v="1"/>
    <n v="34"/>
  </r>
  <r>
    <s v="Id1692"/>
    <s v=" Mr"/>
    <x v="1107"/>
    <x v="372"/>
    <s v="No"/>
    <s v="No"/>
    <x v="0"/>
    <n v="1"/>
    <x v="1"/>
    <x v="0"/>
    <x v="2"/>
    <s v="17-Aug-1984"/>
    <x v="1691"/>
    <x v="1"/>
    <s v="tier - 3"/>
    <x v="3"/>
    <n v="38"/>
  </r>
  <r>
    <s v="Id1693"/>
    <s v=" Mr"/>
    <x v="1108"/>
    <x v="473"/>
    <s v="No"/>
    <s v="No"/>
    <x v="0"/>
    <n v="1"/>
    <x v="1"/>
    <x v="1"/>
    <x v="2"/>
    <s v="26-Aug-1984"/>
    <x v="1692"/>
    <x v="1"/>
    <s v="tier - 2"/>
    <x v="0"/>
    <n v="38"/>
  </r>
  <r>
    <s v="Id1694"/>
    <s v=" Ms"/>
    <x v="264"/>
    <x v="269"/>
    <s v="Yes"/>
    <s v="No"/>
    <x v="0"/>
    <n v="1"/>
    <x v="1"/>
    <x v="0"/>
    <x v="0"/>
    <s v="30-Sep-1986"/>
    <x v="1693"/>
    <x v="1"/>
    <s v="tier - 3"/>
    <x v="0"/>
    <n v="36"/>
  </r>
  <r>
    <s v="Id1695"/>
    <s v=" Ms"/>
    <x v="436"/>
    <x v="438"/>
    <s v="Yes"/>
    <s v="No"/>
    <x v="0"/>
    <n v="1"/>
    <x v="1"/>
    <x v="1"/>
    <x v="0"/>
    <s v="12-Jul-1986"/>
    <x v="1694"/>
    <x v="1"/>
    <s v="tier - 3"/>
    <x v="3"/>
    <n v="36"/>
  </r>
  <r>
    <s v="Id1696"/>
    <s v=" Ms"/>
    <x v="292"/>
    <x v="179"/>
    <s v="Yes"/>
    <s v="No"/>
    <x v="0"/>
    <n v="1"/>
    <x v="1"/>
    <x v="1"/>
    <x v="0"/>
    <s v="2-Dec-1986"/>
    <x v="1695"/>
    <x v="1"/>
    <s v="tier - 2"/>
    <x v="2"/>
    <n v="36"/>
  </r>
  <r>
    <s v="Id1697"/>
    <s v=" Ms"/>
    <x v="1109"/>
    <x v="638"/>
    <s v="No"/>
    <s v="No"/>
    <x v="0"/>
    <n v="2"/>
    <x v="1"/>
    <x v="3"/>
    <x v="0"/>
    <s v="24-Oct-1973"/>
    <x v="1696"/>
    <x v="1"/>
    <s v="tier - 2"/>
    <x v="0"/>
    <n v="49"/>
  </r>
  <r>
    <s v="Id1698"/>
    <s v=" Ms"/>
    <x v="958"/>
    <x v="639"/>
    <s v="Yes"/>
    <s v="No"/>
    <x v="0"/>
    <n v="1"/>
    <x v="1"/>
    <x v="2"/>
    <x v="0"/>
    <s v="25-Dec-1986"/>
    <x v="1697"/>
    <x v="1"/>
    <s v="tier - 2"/>
    <x v="2"/>
    <n v="36"/>
  </r>
  <r>
    <s v="Id1699"/>
    <s v=" Mr"/>
    <x v="1110"/>
    <x v="123"/>
    <s v="No"/>
    <s v="No"/>
    <x v="0"/>
    <n v="0"/>
    <x v="1"/>
    <x v="0"/>
    <x v="1"/>
    <s v="25-Aug-1982"/>
    <x v="1698"/>
    <x v="2"/>
    <s v="tier - 2"/>
    <x v="0"/>
    <n v="40"/>
  </r>
  <r>
    <s v="Id1700"/>
    <s v=" Ms"/>
    <x v="1111"/>
    <x v="446"/>
    <s v="No"/>
    <s v="No"/>
    <x v="0"/>
    <n v="0"/>
    <x v="1"/>
    <x v="3"/>
    <x v="0"/>
    <s v="8-Jun-1978"/>
    <x v="1699"/>
    <x v="1"/>
    <s v="tier - 2"/>
    <x v="1"/>
    <n v="45"/>
  </r>
  <r>
    <s v="Id1701"/>
    <s v=" Mr"/>
    <x v="661"/>
    <x v="193"/>
    <s v="No"/>
    <s v="No"/>
    <x v="0"/>
    <n v="1"/>
    <x v="1"/>
    <x v="0"/>
    <x v="2"/>
    <s v="17-Sep-1992"/>
    <x v="1700"/>
    <x v="2"/>
    <s v="tier - 1"/>
    <x v="6"/>
    <n v="30"/>
  </r>
  <r>
    <s v="Id1702"/>
    <s v=" Mr"/>
    <x v="210"/>
    <x v="268"/>
    <s v="No"/>
    <s v="No"/>
    <x v="0"/>
    <n v="0"/>
    <x v="1"/>
    <x v="0"/>
    <x v="1"/>
    <s v="6-Jul-1991"/>
    <x v="1701"/>
    <x v="1"/>
    <s v="tier - 1"/>
    <x v="1"/>
    <n v="31"/>
  </r>
  <r>
    <s v="Id1703"/>
    <s v=" Mr"/>
    <x v="369"/>
    <x v="372"/>
    <s v="No"/>
    <s v="No"/>
    <x v="0"/>
    <n v="0"/>
    <x v="1"/>
    <x v="1"/>
    <x v="2"/>
    <s v="27-Sep-1982"/>
    <x v="1702"/>
    <x v="1"/>
    <s v="tier - 3"/>
    <x v="0"/>
    <n v="40"/>
  </r>
  <r>
    <s v="Id1704"/>
    <s v=" Ms"/>
    <x v="1087"/>
    <x v="570"/>
    <s v="Yes"/>
    <s v="No"/>
    <x v="0"/>
    <n v="1"/>
    <x v="1"/>
    <x v="3"/>
    <x v="0"/>
    <s v="27-Sep-1975"/>
    <x v="1703"/>
    <x v="1"/>
    <s v="tier - 3"/>
    <x v="1"/>
    <n v="47"/>
  </r>
  <r>
    <s v="Id1705"/>
    <s v=" Mr"/>
    <x v="1112"/>
    <x v="27"/>
    <s v="Yes"/>
    <s v="No"/>
    <x v="0"/>
    <n v="0"/>
    <x v="1"/>
    <x v="2"/>
    <x v="2"/>
    <s v="23-Dec-1985"/>
    <x v="1704"/>
    <x v="1"/>
    <s v="tier - 1"/>
    <x v="0"/>
    <n v="37"/>
  </r>
  <r>
    <s v="Id1706"/>
    <s v=" Ms"/>
    <x v="136"/>
    <x v="623"/>
    <s v="No"/>
    <s v="No"/>
    <x v="0"/>
    <n v="1"/>
    <x v="1"/>
    <x v="0"/>
    <x v="1"/>
    <s v="1-Aug-1984"/>
    <x v="1705"/>
    <x v="1"/>
    <s v="tier - 2"/>
    <x v="0"/>
    <n v="38"/>
  </r>
  <r>
    <s v="Id1707"/>
    <s v=" Ms"/>
    <x v="816"/>
    <x v="109"/>
    <s v="No"/>
    <s v="No"/>
    <x v="0"/>
    <n v="1"/>
    <x v="1"/>
    <x v="0"/>
    <x v="1"/>
    <s v="3-Sep-1984"/>
    <x v="1706"/>
    <x v="1"/>
    <s v="tier - 2"/>
    <x v="0"/>
    <n v="38"/>
  </r>
  <r>
    <s v="Id1708"/>
    <s v=" Mr"/>
    <x v="1113"/>
    <x v="166"/>
    <s v="No"/>
    <s v="No"/>
    <x v="0"/>
    <n v="0"/>
    <x v="1"/>
    <x v="1"/>
    <x v="2"/>
    <s v="6-Nov-1989"/>
    <x v="1707"/>
    <x v="1"/>
    <s v="tier - 3"/>
    <x v="0"/>
    <n v="33"/>
  </r>
  <r>
    <s v="Id1709"/>
    <s v=" Ms"/>
    <x v="421"/>
    <x v="103"/>
    <s v="Yes"/>
    <s v="No"/>
    <x v="0"/>
    <n v="1"/>
    <x v="1"/>
    <x v="1"/>
    <x v="2"/>
    <s v="8-Aug-1988"/>
    <x v="1708"/>
    <x v="1"/>
    <s v="tier - 3"/>
    <x v="1"/>
    <n v="34"/>
  </r>
  <r>
    <s v="Id1710"/>
    <s v=" Ms"/>
    <x v="368"/>
    <x v="196"/>
    <s v="No"/>
    <s v="No"/>
    <x v="0"/>
    <n v="1"/>
    <x v="1"/>
    <x v="1"/>
    <x v="2"/>
    <s v="1-Jun-1984"/>
    <x v="1709"/>
    <x v="1"/>
    <s v="tier - 3"/>
    <x v="3"/>
    <n v="39"/>
  </r>
  <r>
    <s v="Id1711"/>
    <s v=" Mr"/>
    <x v="428"/>
    <x v="640"/>
    <s v="Yes"/>
    <s v="No"/>
    <x v="0"/>
    <n v="1"/>
    <x v="1"/>
    <x v="0"/>
    <x v="0"/>
    <s v="22-Jul-1986"/>
    <x v="1710"/>
    <x v="1"/>
    <s v="tier - 3"/>
    <x v="1"/>
    <n v="36"/>
  </r>
  <r>
    <s v="Id1712"/>
    <s v=" Ms"/>
    <x v="174"/>
    <x v="261"/>
    <s v="No"/>
    <s v="No"/>
    <x v="0"/>
    <n v="0"/>
    <x v="1"/>
    <x v="0"/>
    <x v="2"/>
    <s v="18-Nov-1989"/>
    <x v="1711"/>
    <x v="1"/>
    <s v="tier - 1"/>
    <x v="3"/>
    <n v="33"/>
  </r>
  <r>
    <s v="Id1713"/>
    <s v=" Mr"/>
    <x v="26"/>
    <x v="114"/>
    <s v="Yes"/>
    <s v="No"/>
    <x v="0"/>
    <n v="1"/>
    <x v="1"/>
    <x v="0"/>
    <x v="0"/>
    <s v="1-Jun-1986"/>
    <x v="1712"/>
    <x v="1"/>
    <s v="tier - 2"/>
    <x v="1"/>
    <n v="37"/>
  </r>
  <r>
    <s v="Id1714"/>
    <s v=" Ms"/>
    <x v="1114"/>
    <x v="119"/>
    <s v="No"/>
    <s v="No"/>
    <x v="0"/>
    <n v="0"/>
    <x v="1"/>
    <x v="0"/>
    <x v="1"/>
    <s v="7-Dec-1994"/>
    <x v="1713"/>
    <x v="1"/>
    <s v="tier - 1"/>
    <x v="3"/>
    <n v="28"/>
  </r>
  <r>
    <s v="Id1715"/>
    <s v=" Ms"/>
    <x v="905"/>
    <x v="199"/>
    <s v="No"/>
    <s v="No"/>
    <x v="0"/>
    <n v="0"/>
    <x v="1"/>
    <x v="2"/>
    <x v="2"/>
    <s v="7-Nov-1989"/>
    <x v="1714"/>
    <x v="1"/>
    <s v="tier - 3"/>
    <x v="2"/>
    <n v="33"/>
  </r>
  <r>
    <s v="Id1716"/>
    <s v=" Mr"/>
    <x v="1115"/>
    <x v="31"/>
    <s v="No"/>
    <s v="No"/>
    <x v="0"/>
    <n v="2"/>
    <x v="1"/>
    <x v="3"/>
    <x v="2"/>
    <s v="15-Dec-1972"/>
    <x v="1715"/>
    <x v="1"/>
    <s v="tier - 3"/>
    <x v="0"/>
    <n v="50"/>
  </r>
  <r>
    <s v="Id1717"/>
    <s v=" Ms"/>
    <x v="101"/>
    <x v="505"/>
    <s v="No"/>
    <s v="No"/>
    <x v="0"/>
    <n v="0"/>
    <x v="1"/>
    <x v="0"/>
    <x v="2"/>
    <s v="28-Aug-1991"/>
    <x v="1716"/>
    <x v="1"/>
    <s v="tier - 1"/>
    <x v="1"/>
    <n v="31"/>
  </r>
  <r>
    <s v="Id1718"/>
    <s v=" Ms"/>
    <x v="107"/>
    <x v="3"/>
    <s v="No"/>
    <s v="No"/>
    <x v="0"/>
    <n v="1"/>
    <x v="1"/>
    <x v="0"/>
    <x v="1"/>
    <s v="18-Jun-1992"/>
    <x v="1717"/>
    <x v="1"/>
    <s v="tier - 1"/>
    <x v="3"/>
    <n v="30"/>
  </r>
  <r>
    <s v="Id1719"/>
    <s v=" Ms"/>
    <x v="1116"/>
    <x v="162"/>
    <s v="No"/>
    <s v="No"/>
    <x v="0"/>
    <n v="0"/>
    <x v="1"/>
    <x v="3"/>
    <x v="0"/>
    <s v="2-Sep-1974"/>
    <x v="1718"/>
    <x v="1"/>
    <s v="tier - 1"/>
    <x v="1"/>
    <n v="48"/>
  </r>
  <r>
    <s v="Id1720"/>
    <s v=" Ms"/>
    <x v="984"/>
    <x v="136"/>
    <s v="No"/>
    <s v="No"/>
    <x v="0"/>
    <n v="0"/>
    <x v="1"/>
    <x v="1"/>
    <x v="1"/>
    <s v="13-Nov-1994"/>
    <x v="1719"/>
    <x v="1"/>
    <s v="tier - 2"/>
    <x v="1"/>
    <n v="28"/>
  </r>
  <r>
    <s v="Id1721"/>
    <s v=" Mr"/>
    <x v="1117"/>
    <x v="120"/>
    <s v="No"/>
    <s v="yes"/>
    <x v="0"/>
    <n v="1"/>
    <x v="1"/>
    <x v="0"/>
    <x v="2"/>
    <s v="9-Sep-2000"/>
    <x v="1720"/>
    <x v="1"/>
    <s v="tier - 3"/>
    <x v="1"/>
    <n v="22"/>
  </r>
  <r>
    <s v="Id1722"/>
    <s v=" Mr"/>
    <x v="1118"/>
    <x v="169"/>
    <s v="No"/>
    <s v="yes"/>
    <x v="0"/>
    <n v="1"/>
    <x v="1"/>
    <x v="0"/>
    <x v="1"/>
    <s v="22-Aug-2004"/>
    <x v="1721"/>
    <x v="1"/>
    <s v="tier - 2"/>
    <x v="13"/>
    <n v="18"/>
  </r>
  <r>
    <s v="Id1723"/>
    <s v=" Ms"/>
    <x v="1119"/>
    <x v="327"/>
    <s v="No"/>
    <s v="No"/>
    <x v="0"/>
    <n v="0"/>
    <x v="1"/>
    <x v="3"/>
    <x v="0"/>
    <s v="12-Nov-1974"/>
    <x v="1722"/>
    <x v="1"/>
    <s v="tier - 2"/>
    <x v="1"/>
    <n v="48"/>
  </r>
  <r>
    <s v="Id1724"/>
    <s v=" Mr"/>
    <x v="1120"/>
    <x v="149"/>
    <s v="No"/>
    <s v="No"/>
    <x v="0"/>
    <n v="1"/>
    <x v="1"/>
    <x v="2"/>
    <x v="1"/>
    <s v="1-Sep-1987"/>
    <x v="1723"/>
    <x v="1"/>
    <s v="tier - 2"/>
    <x v="0"/>
    <n v="35"/>
  </r>
  <r>
    <s v="Id1725"/>
    <s v=" Ms"/>
    <x v="226"/>
    <x v="281"/>
    <s v="Yes"/>
    <s v="No"/>
    <x v="0"/>
    <n v="1"/>
    <x v="1"/>
    <x v="0"/>
    <x v="0"/>
    <s v="20-Oct-1986"/>
    <x v="1724"/>
    <x v="1"/>
    <s v="tier - 3"/>
    <x v="1"/>
    <n v="36"/>
  </r>
  <r>
    <s v="Id1726"/>
    <s v=" Ms"/>
    <x v="295"/>
    <x v="262"/>
    <s v="Yes"/>
    <s v="No"/>
    <x v="0"/>
    <n v="1"/>
    <x v="1"/>
    <x v="1"/>
    <x v="0"/>
    <s v="20-Sep-1986"/>
    <x v="1725"/>
    <x v="1"/>
    <s v="tier - 2"/>
    <x v="1"/>
    <n v="36"/>
  </r>
  <r>
    <s v="Id1727"/>
    <s v=" Ms"/>
    <x v="304"/>
    <x v="641"/>
    <s v="Yes"/>
    <s v="No"/>
    <x v="0"/>
    <n v="1"/>
    <x v="1"/>
    <x v="1"/>
    <x v="0"/>
    <s v="25-Oct-1986"/>
    <x v="1726"/>
    <x v="1"/>
    <s v="tier - 2"/>
    <x v="1"/>
    <n v="36"/>
  </r>
  <r>
    <s v="Id1728"/>
    <s v=" Mr"/>
    <x v="836"/>
    <x v="117"/>
    <s v="No"/>
    <s v="No"/>
    <x v="0"/>
    <n v="0"/>
    <x v="1"/>
    <x v="1"/>
    <x v="2"/>
    <s v="19-Jul-1989"/>
    <x v="1727"/>
    <x v="1"/>
    <s v="tier - 2"/>
    <x v="1"/>
    <n v="33"/>
  </r>
  <r>
    <s v="Id1729"/>
    <s v=" Mr"/>
    <x v="403"/>
    <x v="155"/>
    <s v="No"/>
    <s v="No"/>
    <x v="0"/>
    <n v="0"/>
    <x v="1"/>
    <x v="2"/>
    <x v="2"/>
    <s v="25-Nov-1989"/>
    <x v="1728"/>
    <x v="1"/>
    <s v="tier - 2"/>
    <x v="1"/>
    <n v="33"/>
  </r>
  <r>
    <s v="Id1730"/>
    <s v=" Mr"/>
    <x v="65"/>
    <x v="103"/>
    <s v="No"/>
    <s v="No"/>
    <x v="0"/>
    <n v="0"/>
    <x v="1"/>
    <x v="0"/>
    <x v="2"/>
    <s v="6-Jul-1990"/>
    <x v="1729"/>
    <x v="2"/>
    <s v="tier - 3"/>
    <x v="3"/>
    <n v="32"/>
  </r>
  <r>
    <s v="Id1731"/>
    <s v=" Ms"/>
    <x v="105"/>
    <x v="24"/>
    <s v="No"/>
    <s v="No"/>
    <x v="0"/>
    <n v="1"/>
    <x v="1"/>
    <x v="0"/>
    <x v="2"/>
    <s v="9-Sep-1987"/>
    <x v="1730"/>
    <x v="1"/>
    <s v="tier - 3"/>
    <x v="3"/>
    <n v="35"/>
  </r>
  <r>
    <s v="Id1732"/>
    <s v=" Ms"/>
    <x v="41"/>
    <x v="117"/>
    <s v="No"/>
    <s v="No"/>
    <x v="0"/>
    <n v="1"/>
    <x v="1"/>
    <x v="0"/>
    <x v="2"/>
    <s v="5-Jul-1987"/>
    <x v="1731"/>
    <x v="1"/>
    <s v="tier - 2"/>
    <x v="0"/>
    <n v="35"/>
  </r>
  <r>
    <s v="Id1733"/>
    <s v=" Ms"/>
    <x v="1107"/>
    <x v="626"/>
    <s v="No"/>
    <s v="No"/>
    <x v="0"/>
    <n v="1"/>
    <x v="1"/>
    <x v="0"/>
    <x v="2"/>
    <s v="26-Dec-1987"/>
    <x v="1732"/>
    <x v="1"/>
    <s v="tier - 2"/>
    <x v="3"/>
    <n v="35"/>
  </r>
  <r>
    <s v="Id1734"/>
    <s v=" Ms"/>
    <x v="379"/>
    <x v="122"/>
    <s v="No"/>
    <s v="No"/>
    <x v="0"/>
    <n v="1"/>
    <x v="1"/>
    <x v="1"/>
    <x v="2"/>
    <s v="29-Jun-1987"/>
    <x v="1733"/>
    <x v="1"/>
    <s v="tier - 1"/>
    <x v="2"/>
    <n v="35"/>
  </r>
  <r>
    <s v="Id1735"/>
    <s v=" Mrs"/>
    <x v="1121"/>
    <x v="79"/>
    <s v="Yes"/>
    <s v="No"/>
    <x v="0"/>
    <n v="1"/>
    <x v="1"/>
    <x v="0"/>
    <x v="2"/>
    <s v="6-Jun-1995"/>
    <x v="1734"/>
    <x v="1"/>
    <s v="tier - 2"/>
    <x v="15"/>
    <n v="28"/>
  </r>
  <r>
    <s v="Id1736"/>
    <s v=" Ms"/>
    <x v="1122"/>
    <x v="40"/>
    <s v="No"/>
    <s v="No"/>
    <x v="0"/>
    <n v="0"/>
    <x v="1"/>
    <x v="0"/>
    <x v="2"/>
    <s v="1-Dec-1999"/>
    <x v="1735"/>
    <x v="1"/>
    <s v="tier - 1"/>
    <x v="1"/>
    <n v="23"/>
  </r>
  <r>
    <s v="Id1737"/>
    <s v=" Mr"/>
    <x v="878"/>
    <x v="161"/>
    <s v="No"/>
    <s v="No"/>
    <x v="1"/>
    <n v="1"/>
    <x v="1"/>
    <x v="2"/>
    <x v="2"/>
    <s v="17-Jun-1993"/>
    <x v="1736"/>
    <x v="2"/>
    <s v="tier - 3"/>
    <x v="6"/>
    <n v="29"/>
  </r>
  <r>
    <s v="Id1738"/>
    <s v=" Mr"/>
    <x v="1123"/>
    <x v="391"/>
    <s v="Yes"/>
    <s v="No"/>
    <x v="1"/>
    <n v="1"/>
    <x v="1"/>
    <x v="3"/>
    <x v="2"/>
    <s v="24-Oct-1983"/>
    <x v="1737"/>
    <x v="1"/>
    <s v="tier - 2"/>
    <x v="1"/>
    <n v="39"/>
  </r>
  <r>
    <s v="Id1739"/>
    <s v=" Mr"/>
    <x v="1124"/>
    <x v="497"/>
    <s v="No"/>
    <s v="yes"/>
    <x v="0"/>
    <n v="1"/>
    <x v="1"/>
    <x v="0"/>
    <x v="2"/>
    <s v="6-Jun-2004"/>
    <x v="1738"/>
    <x v="1"/>
    <s v="tier - 2"/>
    <x v="13"/>
    <n v="19"/>
  </r>
  <r>
    <s v="Id1740"/>
    <s v=" Ms"/>
    <x v="1125"/>
    <x v="366"/>
    <s v="No"/>
    <s v="No"/>
    <x v="1"/>
    <n v="1"/>
    <x v="1"/>
    <x v="3"/>
    <x v="1"/>
    <s v="12-Sep-1979"/>
    <x v="1739"/>
    <x v="1"/>
    <s v="tier - 2"/>
    <x v="0"/>
    <n v="43"/>
  </r>
  <r>
    <s v="Id1741"/>
    <s v=" Ms"/>
    <x v="1126"/>
    <x v="320"/>
    <s v="No"/>
    <s v="No"/>
    <x v="0"/>
    <n v="1"/>
    <x v="1"/>
    <x v="2"/>
    <x v="2"/>
    <s v="16-Oct-1984"/>
    <x v="1740"/>
    <x v="1"/>
    <s v="tier - 1"/>
    <x v="0"/>
    <n v="38"/>
  </r>
  <r>
    <s v="Id1742"/>
    <s v=" Ms"/>
    <x v="1127"/>
    <x v="435"/>
    <s v="No"/>
    <s v="No"/>
    <x v="0"/>
    <n v="0"/>
    <x v="1"/>
    <x v="2"/>
    <x v="2"/>
    <s v="29-Aug-1991"/>
    <x v="1741"/>
    <x v="1"/>
    <s v="tier - 2"/>
    <x v="1"/>
    <n v="31"/>
  </r>
  <r>
    <s v="Id1743"/>
    <s v=" Ms"/>
    <x v="356"/>
    <x v="100"/>
    <s v="No"/>
    <s v="No"/>
    <x v="0"/>
    <n v="0"/>
    <x v="1"/>
    <x v="1"/>
    <x v="1"/>
    <s v="9-Oct-1990"/>
    <x v="1742"/>
    <x v="1"/>
    <s v="tier - 2"/>
    <x v="3"/>
    <n v="32"/>
  </r>
  <r>
    <s v="Id1744"/>
    <s v=" Ms"/>
    <x v="735"/>
    <x v="380"/>
    <s v="No"/>
    <s v="No"/>
    <x v="0"/>
    <n v="0"/>
    <x v="1"/>
    <x v="0"/>
    <x v="2"/>
    <s v="22-Aug-1990"/>
    <x v="1743"/>
    <x v="1"/>
    <s v="tier - 2"/>
    <x v="2"/>
    <n v="32"/>
  </r>
  <r>
    <s v="Id1745"/>
    <s v=" Mr"/>
    <x v="1128"/>
    <x v="122"/>
    <s v="No"/>
    <s v="No"/>
    <x v="0"/>
    <n v="1"/>
    <x v="1"/>
    <x v="2"/>
    <x v="2"/>
    <s v="22-Aug-1984"/>
    <x v="1744"/>
    <x v="1"/>
    <s v="tier - 1"/>
    <x v="0"/>
    <n v="38"/>
  </r>
  <r>
    <s v="Id1746"/>
    <s v=" Ms"/>
    <x v="440"/>
    <x v="226"/>
    <s v="No"/>
    <s v="No"/>
    <x v="1"/>
    <n v="1"/>
    <x v="1"/>
    <x v="0"/>
    <x v="2"/>
    <s v="10-Dec-1993"/>
    <x v="1745"/>
    <x v="1"/>
    <s v="tier - 2"/>
    <x v="0"/>
    <n v="29"/>
  </r>
  <r>
    <s v="Id1747"/>
    <s v=" Ms"/>
    <x v="1129"/>
    <x v="347"/>
    <s v="Yes"/>
    <s v="No"/>
    <x v="0"/>
    <n v="1"/>
    <x v="1"/>
    <x v="2"/>
    <x v="2"/>
    <s v="15-Sep-1988"/>
    <x v="1746"/>
    <x v="1"/>
    <s v="tier - 1"/>
    <x v="0"/>
    <n v="34"/>
  </r>
  <r>
    <s v="Id1748"/>
    <s v=" Mr"/>
    <x v="377"/>
    <x v="112"/>
    <s v="No"/>
    <s v="No"/>
    <x v="0"/>
    <n v="1"/>
    <x v="1"/>
    <x v="2"/>
    <x v="2"/>
    <s v="13-Sep-1987"/>
    <x v="1747"/>
    <x v="0"/>
    <s v="tier - 2"/>
    <x v="1"/>
    <n v="35"/>
  </r>
  <r>
    <s v="Id1749"/>
    <s v=" Mr"/>
    <x v="11"/>
    <x v="117"/>
    <s v="Yes"/>
    <s v="No"/>
    <x v="0"/>
    <n v="1"/>
    <x v="1"/>
    <x v="0"/>
    <x v="2"/>
    <s v="1-Nov-1988"/>
    <x v="1748"/>
    <x v="1"/>
    <s v="tier - 3"/>
    <x v="0"/>
    <n v="34"/>
  </r>
  <r>
    <s v="Id1750"/>
    <s v=" Mr"/>
    <x v="1130"/>
    <x v="92"/>
    <s v="No"/>
    <s v="No"/>
    <x v="0"/>
    <n v="1"/>
    <x v="1"/>
    <x v="3"/>
    <x v="2"/>
    <s v="18-Nov-1987"/>
    <x v="1749"/>
    <x v="1"/>
    <s v="tier - 2"/>
    <x v="1"/>
    <n v="35"/>
  </r>
  <r>
    <s v="Id1751"/>
    <s v=" Mrs"/>
    <x v="176"/>
    <x v="368"/>
    <s v="No"/>
    <s v="No"/>
    <x v="0"/>
    <n v="0"/>
    <x v="1"/>
    <x v="0"/>
    <x v="2"/>
    <s v="19-Jun-1999"/>
    <x v="1750"/>
    <x v="1"/>
    <s v="tier - 2"/>
    <x v="12"/>
    <n v="23"/>
  </r>
  <r>
    <s v="Id1752"/>
    <s v=" Mr"/>
    <x v="861"/>
    <x v="87"/>
    <s v="Yes"/>
    <s v="No"/>
    <x v="1"/>
    <n v="1"/>
    <x v="1"/>
    <x v="2"/>
    <x v="1"/>
    <s v="14-Jul-1997"/>
    <x v="1751"/>
    <x v="2"/>
    <s v="tier - 2"/>
    <x v="3"/>
    <n v="25"/>
  </r>
  <r>
    <s v="Id1753"/>
    <s v=" Mr"/>
    <x v="1131"/>
    <x v="642"/>
    <s v="No"/>
    <s v="No"/>
    <x v="0"/>
    <n v="0"/>
    <x v="1"/>
    <x v="3"/>
    <x v="0"/>
    <s v="22-Nov-1978"/>
    <x v="1752"/>
    <x v="1"/>
    <s v="tier - 3"/>
    <x v="1"/>
    <n v="44"/>
  </r>
  <r>
    <s v="Id1754"/>
    <s v=" Mr"/>
    <x v="1132"/>
    <x v="49"/>
    <s v="No"/>
    <s v="No"/>
    <x v="1"/>
    <n v="1"/>
    <x v="1"/>
    <x v="1"/>
    <x v="2"/>
    <s v="11-Jun-1993"/>
    <x v="1753"/>
    <x v="1"/>
    <s v="tier - 1"/>
    <x v="14"/>
    <n v="29"/>
  </r>
  <r>
    <s v="Id1755"/>
    <s v=" Ms"/>
    <x v="1133"/>
    <x v="436"/>
    <s v="No"/>
    <s v="No"/>
    <x v="0"/>
    <n v="0"/>
    <x v="1"/>
    <x v="2"/>
    <x v="2"/>
    <s v="7-Sep-1980"/>
    <x v="1754"/>
    <x v="1"/>
    <s v="tier - 2"/>
    <x v="0"/>
    <n v="42"/>
  </r>
  <r>
    <s v="Id1756"/>
    <s v=" Ms"/>
    <x v="1134"/>
    <x v="643"/>
    <s v="Yes"/>
    <s v="No"/>
    <x v="1"/>
    <n v="1"/>
    <x v="1"/>
    <x v="0"/>
    <x v="0"/>
    <s v="29-Jul-1997"/>
    <x v="1755"/>
    <x v="1"/>
    <s v="tier - 2"/>
    <x v="1"/>
    <n v="25"/>
  </r>
  <r>
    <s v="Id1757"/>
    <s v=" Mr"/>
    <x v="1135"/>
    <x v="3"/>
    <s v="Yes"/>
    <s v="No"/>
    <x v="0"/>
    <n v="0"/>
    <x v="1"/>
    <x v="0"/>
    <x v="1"/>
    <s v="16-Oct-2001"/>
    <x v="1756"/>
    <x v="1"/>
    <s v="tier - 3"/>
    <x v="3"/>
    <n v="21"/>
  </r>
  <r>
    <s v="Id1758"/>
    <s v=" Mrs"/>
    <x v="1136"/>
    <x v="70"/>
    <s v="Yes"/>
    <s v="No"/>
    <x v="1"/>
    <n v="1"/>
    <x v="1"/>
    <x v="0"/>
    <x v="2"/>
    <s v="4-Dec-1997"/>
    <x v="1757"/>
    <x v="1"/>
    <s v="tier - 2"/>
    <x v="15"/>
    <n v="25"/>
  </r>
  <r>
    <s v="Id1759"/>
    <s v=" Mr"/>
    <x v="1099"/>
    <x v="379"/>
    <s v="Yes"/>
    <s v="No"/>
    <x v="0"/>
    <n v="1"/>
    <x v="1"/>
    <x v="2"/>
    <x v="0"/>
    <s v="29-Jun-1986"/>
    <x v="1758"/>
    <x v="1"/>
    <s v="tier - 2"/>
    <x v="0"/>
    <n v="36"/>
  </r>
  <r>
    <s v="Id1760"/>
    <s v=" Mr"/>
    <x v="308"/>
    <x v="155"/>
    <s v="No"/>
    <s v="No"/>
    <x v="0"/>
    <n v="0"/>
    <x v="1"/>
    <x v="1"/>
    <x v="2"/>
    <s v="10-Sep-1991"/>
    <x v="1759"/>
    <x v="2"/>
    <s v="tier - 1"/>
    <x v="4"/>
    <n v="31"/>
  </r>
  <r>
    <s v="Id1761"/>
    <s v=" Mr"/>
    <x v="366"/>
    <x v="391"/>
    <s v="Yes"/>
    <s v="No"/>
    <x v="0"/>
    <n v="0"/>
    <x v="1"/>
    <x v="1"/>
    <x v="2"/>
    <s v="28-Dec-1985"/>
    <x v="1760"/>
    <x v="0"/>
    <s v="tier - 2"/>
    <x v="1"/>
    <n v="37"/>
  </r>
  <r>
    <s v="Id1762"/>
    <s v=" Ms"/>
    <x v="742"/>
    <x v="538"/>
    <s v="Yes"/>
    <s v="No"/>
    <x v="0"/>
    <n v="1"/>
    <x v="1"/>
    <x v="0"/>
    <x v="2"/>
    <s v="9-Nov-1988"/>
    <x v="1761"/>
    <x v="1"/>
    <s v="tier - 3"/>
    <x v="3"/>
    <n v="34"/>
  </r>
  <r>
    <s v="Id1763"/>
    <s v=" Ms"/>
    <x v="419"/>
    <x v="80"/>
    <s v="Yes"/>
    <s v="No"/>
    <x v="0"/>
    <n v="1"/>
    <x v="1"/>
    <x v="1"/>
    <x v="2"/>
    <s v="8-Jul-1988"/>
    <x v="1762"/>
    <x v="1"/>
    <s v="tier - 3"/>
    <x v="3"/>
    <n v="34"/>
  </r>
  <r>
    <s v="Id1764"/>
    <s v=" Ms"/>
    <x v="1111"/>
    <x v="34"/>
    <s v="No"/>
    <s v="No"/>
    <x v="0"/>
    <n v="0"/>
    <x v="1"/>
    <x v="3"/>
    <x v="1"/>
    <s v="9-Jun-1977"/>
    <x v="1763"/>
    <x v="1"/>
    <s v="tier - 3"/>
    <x v="0"/>
    <n v="45"/>
  </r>
  <r>
    <s v="Id1765"/>
    <s v=" Ms"/>
    <x v="1137"/>
    <x v="435"/>
    <s v="Yes"/>
    <s v="No"/>
    <x v="0"/>
    <n v="1"/>
    <x v="1"/>
    <x v="1"/>
    <x v="2"/>
    <s v="4-Sep-1988"/>
    <x v="1764"/>
    <x v="1"/>
    <s v="tier - 2"/>
    <x v="0"/>
    <n v="34"/>
  </r>
  <r>
    <s v="Id1766"/>
    <s v=" Mr"/>
    <x v="1138"/>
    <x v="195"/>
    <s v="Yes"/>
    <s v="No"/>
    <x v="0"/>
    <n v="0"/>
    <x v="1"/>
    <x v="0"/>
    <x v="1"/>
    <s v="5-Oct-2001"/>
    <x v="1765"/>
    <x v="1"/>
    <s v="tier - 2"/>
    <x v="3"/>
    <n v="21"/>
  </r>
  <r>
    <s v="Id1767"/>
    <s v=" Ms"/>
    <x v="288"/>
    <x v="4"/>
    <s v="Yes"/>
    <s v="No"/>
    <x v="0"/>
    <n v="1"/>
    <x v="1"/>
    <x v="2"/>
    <x v="2"/>
    <s v="24-Jun-1988"/>
    <x v="1766"/>
    <x v="1"/>
    <s v="tier - 3"/>
    <x v="2"/>
    <n v="34"/>
  </r>
  <r>
    <s v="Id1768"/>
    <s v=" Ms"/>
    <x v="1139"/>
    <x v="532"/>
    <s v="No"/>
    <s v="No"/>
    <x v="0"/>
    <n v="2"/>
    <x v="1"/>
    <x v="3"/>
    <x v="0"/>
    <s v="7-Nov-1973"/>
    <x v="1767"/>
    <x v="1"/>
    <s v="tier - 3"/>
    <x v="0"/>
    <n v="49"/>
  </r>
  <r>
    <s v="Id1769"/>
    <s v=" Ms"/>
    <x v="53"/>
    <x v="616"/>
    <s v="No"/>
    <s v="No"/>
    <x v="0"/>
    <n v="0"/>
    <x v="1"/>
    <x v="0"/>
    <x v="2"/>
    <s v="30-Aug-1991"/>
    <x v="1768"/>
    <x v="1"/>
    <s v="tier - 1"/>
    <x v="0"/>
    <n v="31"/>
  </r>
  <r>
    <s v="Id1770"/>
    <s v=" Ms"/>
    <x v="1140"/>
    <x v="644"/>
    <s v="No"/>
    <s v="No"/>
    <x v="0"/>
    <n v="0"/>
    <x v="1"/>
    <x v="3"/>
    <x v="0"/>
    <s v="26-Jun-1974"/>
    <x v="1769"/>
    <x v="1"/>
    <s v="tier - 2"/>
    <x v="0"/>
    <n v="48"/>
  </r>
  <r>
    <s v="Id1771"/>
    <s v=" Ms"/>
    <x v="809"/>
    <x v="319"/>
    <s v="No"/>
    <s v="No"/>
    <x v="0"/>
    <n v="0"/>
    <x v="1"/>
    <x v="1"/>
    <x v="2"/>
    <s v="27-Nov-1991"/>
    <x v="1770"/>
    <x v="1"/>
    <s v="tier - 3"/>
    <x v="3"/>
    <n v="31"/>
  </r>
  <r>
    <s v="Id1772"/>
    <s v=" Ms"/>
    <x v="892"/>
    <x v="280"/>
    <s v="No"/>
    <s v="No"/>
    <x v="0"/>
    <n v="0"/>
    <x v="1"/>
    <x v="2"/>
    <x v="2"/>
    <s v="23-Aug-1991"/>
    <x v="1771"/>
    <x v="1"/>
    <s v="tier - 3"/>
    <x v="3"/>
    <n v="31"/>
  </r>
  <r>
    <s v="Id1773"/>
    <s v=" Ms"/>
    <x v="355"/>
    <x v="149"/>
    <s v="No"/>
    <s v="No"/>
    <x v="1"/>
    <n v="1"/>
    <x v="1"/>
    <x v="0"/>
    <x v="1"/>
    <s v="10-Aug-1993"/>
    <x v="1772"/>
    <x v="1"/>
    <s v="tier - 2"/>
    <x v="1"/>
    <n v="29"/>
  </r>
  <r>
    <s v="Id1774"/>
    <s v=" Mr"/>
    <x v="402"/>
    <x v="429"/>
    <s v="No"/>
    <s v="No"/>
    <x v="0"/>
    <n v="0"/>
    <x v="1"/>
    <x v="0"/>
    <x v="0"/>
    <s v="21-Aug-2002"/>
    <x v="1773"/>
    <x v="1"/>
    <s v="tier - 1"/>
    <x v="6"/>
    <n v="20"/>
  </r>
  <r>
    <s v="Id1775"/>
    <s v=" Ms"/>
    <x v="1141"/>
    <x v="445"/>
    <s v="Yes"/>
    <s v="No"/>
    <x v="0"/>
    <n v="0"/>
    <x v="1"/>
    <x v="2"/>
    <x v="0"/>
    <s v="18-Oct-1981"/>
    <x v="1774"/>
    <x v="1"/>
    <s v="tier - 3"/>
    <x v="0"/>
    <n v="41"/>
  </r>
  <r>
    <s v="Id1776"/>
    <s v=" Ms"/>
    <x v="429"/>
    <x v="27"/>
    <s v="No"/>
    <s v="No"/>
    <x v="1"/>
    <n v="1"/>
    <x v="1"/>
    <x v="2"/>
    <x v="2"/>
    <s v="10-Jul-1993"/>
    <x v="1775"/>
    <x v="1"/>
    <s v="tier - 1"/>
    <x v="1"/>
    <n v="29"/>
  </r>
  <r>
    <s v="Id1777"/>
    <s v=" Mr"/>
    <x v="397"/>
    <x v="155"/>
    <s v="Yes"/>
    <s v="No"/>
    <x v="0"/>
    <n v="1"/>
    <x v="1"/>
    <x v="1"/>
    <x v="2"/>
    <s v="23-Sep-1988"/>
    <x v="1776"/>
    <x v="2"/>
    <s v="tier - 3"/>
    <x v="1"/>
    <n v="34"/>
  </r>
  <r>
    <s v="Id1778"/>
    <s v=" Ms"/>
    <x v="1142"/>
    <x v="259"/>
    <s v="No"/>
    <s v="No"/>
    <x v="0"/>
    <n v="0"/>
    <x v="1"/>
    <x v="2"/>
    <x v="1"/>
    <s v="28-Nov-1990"/>
    <x v="1777"/>
    <x v="1"/>
    <s v="tier - 3"/>
    <x v="0"/>
    <n v="32"/>
  </r>
  <r>
    <s v="Id1779"/>
    <s v=" Mr"/>
    <x v="94"/>
    <x v="103"/>
    <s v="No"/>
    <s v="No"/>
    <x v="0"/>
    <n v="0"/>
    <x v="1"/>
    <x v="0"/>
    <x v="2"/>
    <s v="10-Jul-1989"/>
    <x v="1778"/>
    <x v="2"/>
    <s v="tier - 2"/>
    <x v="0"/>
    <n v="33"/>
  </r>
  <r>
    <s v="Id1780"/>
    <s v=" Ms"/>
    <x v="264"/>
    <x v="221"/>
    <s v="Yes"/>
    <s v="No"/>
    <x v="0"/>
    <n v="1"/>
    <x v="1"/>
    <x v="0"/>
    <x v="0"/>
    <s v="27-Oct-1986"/>
    <x v="1779"/>
    <x v="1"/>
    <s v="tier - 1"/>
    <x v="0"/>
    <n v="36"/>
  </r>
  <r>
    <s v="Id1781"/>
    <s v=" Ms"/>
    <x v="1143"/>
    <x v="185"/>
    <s v="Yes"/>
    <s v="No"/>
    <x v="0"/>
    <n v="1"/>
    <x v="1"/>
    <x v="1"/>
    <x v="0"/>
    <s v="23-Dec-1986"/>
    <x v="1780"/>
    <x v="1"/>
    <s v="tier - 1"/>
    <x v="3"/>
    <n v="36"/>
  </r>
  <r>
    <s v="Id1782"/>
    <s v=" Mr"/>
    <x v="312"/>
    <x v="139"/>
    <s v="Yes"/>
    <s v="No"/>
    <x v="1"/>
    <n v="1"/>
    <x v="1"/>
    <x v="1"/>
    <x v="2"/>
    <s v="29-Sep-1997"/>
    <x v="1781"/>
    <x v="1"/>
    <s v="tier - 3"/>
    <x v="1"/>
    <n v="25"/>
  </r>
  <r>
    <s v="Id1783"/>
    <s v=" Ms"/>
    <x v="1144"/>
    <x v="335"/>
    <s v="No"/>
    <s v="No"/>
    <x v="0"/>
    <n v="0"/>
    <x v="1"/>
    <x v="2"/>
    <x v="2"/>
    <s v="1-Sep-1989"/>
    <x v="1782"/>
    <x v="1"/>
    <s v="tier - 3"/>
    <x v="3"/>
    <n v="33"/>
  </r>
  <r>
    <s v="Id1784"/>
    <s v=" Mr"/>
    <x v="1145"/>
    <x v="328"/>
    <s v="Yes"/>
    <s v="No"/>
    <x v="0"/>
    <n v="1"/>
    <x v="1"/>
    <x v="0"/>
    <x v="2"/>
    <s v="27-Dec-1995"/>
    <x v="1783"/>
    <x v="1"/>
    <s v="tier - 3"/>
    <x v="6"/>
    <n v="27"/>
  </r>
  <r>
    <s v="Id1785"/>
    <s v=" Mr"/>
    <x v="1146"/>
    <x v="374"/>
    <s v="Yes"/>
    <s v="No"/>
    <x v="0"/>
    <n v="0"/>
    <x v="1"/>
    <x v="0"/>
    <x v="2"/>
    <s v="7-Jun-2001"/>
    <x v="1784"/>
    <x v="1"/>
    <s v="tier - 3"/>
    <x v="14"/>
    <n v="22"/>
  </r>
  <r>
    <s v="Id1786"/>
    <s v=" Mr"/>
    <x v="1147"/>
    <x v="645"/>
    <s v="No"/>
    <s v="No"/>
    <x v="0"/>
    <n v="0"/>
    <x v="1"/>
    <x v="3"/>
    <x v="0"/>
    <s v="11-Sep-1974"/>
    <x v="1785"/>
    <x v="1"/>
    <s v="tier - 2"/>
    <x v="0"/>
    <n v="48"/>
  </r>
  <r>
    <s v="Id1787"/>
    <s v=" Mr"/>
    <x v="1098"/>
    <x v="623"/>
    <s v="No"/>
    <s v="No"/>
    <x v="1"/>
    <n v="1"/>
    <x v="1"/>
    <x v="3"/>
    <x v="1"/>
    <s v="13-Dec-1979"/>
    <x v="1786"/>
    <x v="1"/>
    <s v="tier - 3"/>
    <x v="0"/>
    <n v="43"/>
  </r>
  <r>
    <s v="Id1788"/>
    <s v=" Mr"/>
    <x v="1148"/>
    <x v="109"/>
    <s v="Yes"/>
    <s v="No"/>
    <x v="0"/>
    <n v="1"/>
    <x v="1"/>
    <x v="1"/>
    <x v="1"/>
    <s v="29-Sep-1995"/>
    <x v="1787"/>
    <x v="1"/>
    <s v="tier - 1"/>
    <x v="14"/>
    <n v="27"/>
  </r>
  <r>
    <s v="Id1789"/>
    <s v=" Mr"/>
    <x v="1089"/>
    <x v="120"/>
    <s v="No"/>
    <s v="No"/>
    <x v="0"/>
    <n v="1"/>
    <x v="1"/>
    <x v="3"/>
    <x v="2"/>
    <s v="15-Oct-1984"/>
    <x v="1788"/>
    <x v="1"/>
    <s v="tier - 1"/>
    <x v="1"/>
    <n v="38"/>
  </r>
  <r>
    <s v="Id1790"/>
    <s v=" Mr"/>
    <x v="671"/>
    <x v="259"/>
    <s v="No"/>
    <s v="No"/>
    <x v="0"/>
    <n v="1"/>
    <x v="1"/>
    <x v="0"/>
    <x v="1"/>
    <s v="10-Sep-1992"/>
    <x v="1789"/>
    <x v="2"/>
    <s v="tier - 2"/>
    <x v="0"/>
    <n v="30"/>
  </r>
  <r>
    <s v="Id1791"/>
    <s v=" Mr"/>
    <x v="314"/>
    <x v="151"/>
    <s v="No"/>
    <s v="yes"/>
    <x v="0"/>
    <n v="1"/>
    <x v="1"/>
    <x v="0"/>
    <x v="2"/>
    <s v="11-Dec-2000"/>
    <x v="1790"/>
    <x v="1"/>
    <s v="tier - 2"/>
    <x v="14"/>
    <n v="22"/>
  </r>
  <r>
    <s v="Id1792"/>
    <s v=" Ms"/>
    <x v="875"/>
    <x v="278"/>
    <s v="No"/>
    <s v="No"/>
    <x v="0"/>
    <n v="0"/>
    <x v="1"/>
    <x v="0"/>
    <x v="0"/>
    <s v="27-Jun-2002"/>
    <x v="1791"/>
    <x v="1"/>
    <s v="tier - 1"/>
    <x v="3"/>
    <n v="20"/>
  </r>
  <r>
    <s v="Id1793"/>
    <s v=" Mr"/>
    <x v="1149"/>
    <x v="470"/>
    <s v="Yes"/>
    <s v="No"/>
    <x v="0"/>
    <n v="1"/>
    <x v="1"/>
    <x v="2"/>
    <x v="2"/>
    <s v="1-Dec-1995"/>
    <x v="1792"/>
    <x v="0"/>
    <s v="tier - 2"/>
    <x v="10"/>
    <n v="27"/>
  </r>
  <r>
    <s v="Id1794"/>
    <s v=" Ms"/>
    <x v="306"/>
    <x v="646"/>
    <s v="Yes"/>
    <s v="No"/>
    <x v="0"/>
    <n v="0"/>
    <x v="1"/>
    <x v="2"/>
    <x v="0"/>
    <s v="3-Jul-1981"/>
    <x v="1793"/>
    <x v="1"/>
    <s v="tier - 1"/>
    <x v="0"/>
    <n v="41"/>
  </r>
  <r>
    <s v="Id1795"/>
    <s v=" Mr"/>
    <x v="1150"/>
    <x v="647"/>
    <s v="No"/>
    <s v="No"/>
    <x v="0"/>
    <n v="0"/>
    <x v="1"/>
    <x v="3"/>
    <x v="0"/>
    <s v="3-Oct-1978"/>
    <x v="1794"/>
    <x v="1"/>
    <s v="tier - 3"/>
    <x v="0"/>
    <n v="44"/>
  </r>
  <r>
    <s v="Id1796"/>
    <s v=" Ms"/>
    <x v="754"/>
    <x v="87"/>
    <s v="No"/>
    <s v="No"/>
    <x v="0"/>
    <n v="0"/>
    <x v="1"/>
    <x v="0"/>
    <x v="1"/>
    <s v="16-Dec-1989"/>
    <x v="1795"/>
    <x v="1"/>
    <s v="tier - 1"/>
    <x v="0"/>
    <n v="33"/>
  </r>
  <r>
    <s v="Id1797"/>
    <s v=" Mr"/>
    <x v="604"/>
    <x v="236"/>
    <s v="No"/>
    <s v="No"/>
    <x v="0"/>
    <n v="1"/>
    <x v="1"/>
    <x v="2"/>
    <x v="1"/>
    <s v="22-Jun-1987"/>
    <x v="1796"/>
    <x v="1"/>
    <s v="tier - 3"/>
    <x v="0"/>
    <n v="35"/>
  </r>
  <r>
    <s v="Id1798"/>
    <s v=" Ms"/>
    <x v="1108"/>
    <x v="196"/>
    <s v="No"/>
    <s v="No"/>
    <x v="0"/>
    <n v="0"/>
    <x v="1"/>
    <x v="1"/>
    <x v="2"/>
    <s v="9-Dec-1989"/>
    <x v="1797"/>
    <x v="1"/>
    <s v="tier - 3"/>
    <x v="0"/>
    <n v="33"/>
  </r>
  <r>
    <s v="Id1799"/>
    <s v=" Ms"/>
    <x v="1151"/>
    <x v="196"/>
    <s v="No"/>
    <s v="No"/>
    <x v="0"/>
    <n v="0"/>
    <x v="1"/>
    <x v="2"/>
    <x v="2"/>
    <s v="1-Aug-1989"/>
    <x v="1798"/>
    <x v="1"/>
    <s v="tier - 3"/>
    <x v="3"/>
    <n v="33"/>
  </r>
  <r>
    <s v="Id1800"/>
    <s v=" Mr"/>
    <x v="795"/>
    <x v="216"/>
    <s v="No"/>
    <s v="No"/>
    <x v="0"/>
    <n v="1"/>
    <x v="1"/>
    <x v="0"/>
    <x v="1"/>
    <s v="27-Sep-1987"/>
    <x v="1799"/>
    <x v="2"/>
    <s v="tier - 3"/>
    <x v="3"/>
    <n v="35"/>
  </r>
  <r>
    <s v="Id1801"/>
    <s v=" Ms"/>
    <x v="1152"/>
    <x v="178"/>
    <s v="No"/>
    <s v="No"/>
    <x v="0"/>
    <n v="1"/>
    <x v="1"/>
    <x v="0"/>
    <x v="1"/>
    <s v="16-Aug-1992"/>
    <x v="1800"/>
    <x v="1"/>
    <s v="tier - 3"/>
    <x v="0"/>
    <n v="30"/>
  </r>
  <r>
    <s v="Id1802"/>
    <s v=" Mr"/>
    <x v="662"/>
    <x v="358"/>
    <s v="No"/>
    <s v="No"/>
    <x v="0"/>
    <n v="1"/>
    <x v="1"/>
    <x v="0"/>
    <x v="2"/>
    <s v="22-Nov-1987"/>
    <x v="1801"/>
    <x v="2"/>
    <s v="tier - 1"/>
    <x v="3"/>
    <n v="35"/>
  </r>
  <r>
    <s v="Id1803"/>
    <s v=" Mr"/>
    <x v="1153"/>
    <x v="192"/>
    <s v="No"/>
    <s v="No"/>
    <x v="0"/>
    <n v="1"/>
    <x v="1"/>
    <x v="1"/>
    <x v="2"/>
    <s v="2-Sep-1987"/>
    <x v="1802"/>
    <x v="1"/>
    <s v="tier - 2"/>
    <x v="0"/>
    <n v="35"/>
  </r>
  <r>
    <s v="Id1804"/>
    <s v=" Mr"/>
    <x v="346"/>
    <x v="31"/>
    <s v="No"/>
    <s v="No"/>
    <x v="0"/>
    <n v="1"/>
    <x v="1"/>
    <x v="1"/>
    <x v="2"/>
    <s v="5-Jun-1987"/>
    <x v="1803"/>
    <x v="1"/>
    <s v="tier - 2"/>
    <x v="3"/>
    <n v="36"/>
  </r>
  <r>
    <s v="Id1805"/>
    <s v=" Mr"/>
    <x v="746"/>
    <x v="508"/>
    <s v="No"/>
    <s v="yes"/>
    <x v="0"/>
    <n v="1"/>
    <x v="1"/>
    <x v="0"/>
    <x v="2"/>
    <s v="24-Nov-2004"/>
    <x v="1804"/>
    <x v="1"/>
    <s v="tier - 3"/>
    <x v="14"/>
    <n v="18"/>
  </r>
  <r>
    <s v="Id1806"/>
    <s v=" Ms"/>
    <x v="349"/>
    <x v="576"/>
    <s v="No"/>
    <s v="No"/>
    <x v="0"/>
    <n v="0"/>
    <x v="1"/>
    <x v="0"/>
    <x v="2"/>
    <s v="12-Oct-1991"/>
    <x v="1805"/>
    <x v="1"/>
    <s v="tier - 3"/>
    <x v="1"/>
    <n v="31"/>
  </r>
  <r>
    <s v="Id1807"/>
    <s v=" Ms"/>
    <x v="1154"/>
    <x v="648"/>
    <s v="Yes"/>
    <s v="No"/>
    <x v="0"/>
    <n v="1"/>
    <x v="1"/>
    <x v="2"/>
    <x v="0"/>
    <s v="5-Sep-1986"/>
    <x v="1806"/>
    <x v="1"/>
    <s v="tier - 1"/>
    <x v="0"/>
    <n v="36"/>
  </r>
  <r>
    <s v="Id1808"/>
    <s v=" Ms"/>
    <x v="1155"/>
    <x v="6"/>
    <s v="No"/>
    <s v="No"/>
    <x v="0"/>
    <n v="0"/>
    <x v="1"/>
    <x v="3"/>
    <x v="1"/>
    <s v="2-Jul-1980"/>
    <x v="1807"/>
    <x v="1"/>
    <s v="tier - 3"/>
    <x v="1"/>
    <n v="42"/>
  </r>
  <r>
    <s v="Id1809"/>
    <s v=" Ms"/>
    <x v="374"/>
    <x v="67"/>
    <s v="No"/>
    <s v="No"/>
    <x v="0"/>
    <n v="0"/>
    <x v="1"/>
    <x v="2"/>
    <x v="2"/>
    <s v="12-Aug-1994"/>
    <x v="1808"/>
    <x v="1"/>
    <s v="tier - 1"/>
    <x v="1"/>
    <n v="28"/>
  </r>
  <r>
    <s v="Id1810"/>
    <s v=" Ms"/>
    <x v="192"/>
    <x v="219"/>
    <s v="No"/>
    <s v="No"/>
    <x v="0"/>
    <n v="1"/>
    <x v="1"/>
    <x v="2"/>
    <x v="2"/>
    <s v="28-Sep-1992"/>
    <x v="1809"/>
    <x v="1"/>
    <s v="tier - 2"/>
    <x v="2"/>
    <n v="30"/>
  </r>
  <r>
    <s v="Id1811"/>
    <s v=" Ms"/>
    <x v="1156"/>
    <x v="191"/>
    <s v="No"/>
    <s v="No"/>
    <x v="0"/>
    <n v="1"/>
    <x v="1"/>
    <x v="2"/>
    <x v="2"/>
    <s v="9-Oct-1992"/>
    <x v="1810"/>
    <x v="1"/>
    <s v="tier - 3"/>
    <x v="2"/>
    <n v="30"/>
  </r>
  <r>
    <s v="Id1812"/>
    <s v=" Ms"/>
    <x v="1157"/>
    <x v="416"/>
    <s v="Yes"/>
    <s v="No"/>
    <x v="0"/>
    <n v="0"/>
    <x v="1"/>
    <x v="2"/>
    <x v="0"/>
    <s v="12-Aug-1981"/>
    <x v="1811"/>
    <x v="1"/>
    <s v="tier - 3"/>
    <x v="3"/>
    <n v="41"/>
  </r>
  <r>
    <s v="Id1813"/>
    <s v=" Mr"/>
    <x v="1158"/>
    <x v="1"/>
    <s v="No"/>
    <s v="No"/>
    <x v="0"/>
    <n v="0"/>
    <x v="1"/>
    <x v="3"/>
    <x v="1"/>
    <s v="4-Dec-1977"/>
    <x v="1812"/>
    <x v="1"/>
    <s v="tier - 3"/>
    <x v="0"/>
    <n v="45"/>
  </r>
  <r>
    <s v="Id1814"/>
    <s v=" Ms"/>
    <x v="747"/>
    <x v="637"/>
    <s v="No"/>
    <s v="No"/>
    <x v="1"/>
    <n v="1"/>
    <x v="1"/>
    <x v="1"/>
    <x v="1"/>
    <s v="22-Jun-2003"/>
    <x v="1813"/>
    <x v="1"/>
    <s v="tier - 3"/>
    <x v="3"/>
    <n v="19"/>
  </r>
  <r>
    <s v="Id1815"/>
    <s v=" Mr"/>
    <x v="1035"/>
    <x v="243"/>
    <s v="No"/>
    <s v="No"/>
    <x v="0"/>
    <n v="0"/>
    <x v="1"/>
    <x v="0"/>
    <x v="2"/>
    <s v="4-Sep-1990"/>
    <x v="1814"/>
    <x v="2"/>
    <s v="tier - 3"/>
    <x v="0"/>
    <n v="32"/>
  </r>
  <r>
    <s v="Id1816"/>
    <s v=" Mr"/>
    <x v="1159"/>
    <x v="199"/>
    <s v="No"/>
    <s v="No"/>
    <x v="1"/>
    <n v="1"/>
    <x v="1"/>
    <x v="0"/>
    <x v="2"/>
    <s v="4-Oct-2003"/>
    <x v="1815"/>
    <x v="1"/>
    <s v="tier - 1"/>
    <x v="14"/>
    <n v="19"/>
  </r>
  <r>
    <s v="Id1817"/>
    <s v=" Mr"/>
    <x v="1160"/>
    <x v="352"/>
    <s v="No"/>
    <s v="No"/>
    <x v="1"/>
    <n v="1"/>
    <x v="1"/>
    <x v="3"/>
    <x v="2"/>
    <s v="18-Oct-1979"/>
    <x v="1816"/>
    <x v="1"/>
    <s v="tier - 1"/>
    <x v="0"/>
    <n v="43"/>
  </r>
  <r>
    <s v="Id1818"/>
    <s v=" Mr"/>
    <x v="160"/>
    <x v="166"/>
    <s v="No"/>
    <s v="No"/>
    <x v="0"/>
    <n v="0"/>
    <x v="1"/>
    <x v="0"/>
    <x v="2"/>
    <s v="13-Jul-1990"/>
    <x v="1817"/>
    <x v="1"/>
    <s v="tier - 1"/>
    <x v="0"/>
    <n v="32"/>
  </r>
  <r>
    <s v="Id1819"/>
    <s v=" Mr"/>
    <x v="40"/>
    <x v="122"/>
    <s v="No"/>
    <s v="No"/>
    <x v="0"/>
    <n v="0"/>
    <x v="1"/>
    <x v="0"/>
    <x v="2"/>
    <s v="26-Sep-1990"/>
    <x v="1818"/>
    <x v="1"/>
    <s v="tier - 2"/>
    <x v="3"/>
    <n v="32"/>
  </r>
  <r>
    <s v="Id1820"/>
    <s v=" Mr"/>
    <x v="1079"/>
    <x v="436"/>
    <s v="No"/>
    <s v="No"/>
    <x v="0"/>
    <n v="0"/>
    <x v="1"/>
    <x v="0"/>
    <x v="2"/>
    <s v="5-Aug-1990"/>
    <x v="1819"/>
    <x v="2"/>
    <s v="tier - 3"/>
    <x v="4"/>
    <n v="32"/>
  </r>
  <r>
    <s v="Id1821"/>
    <s v=" Mr"/>
    <x v="384"/>
    <x v="649"/>
    <s v="Yes"/>
    <s v="No"/>
    <x v="0"/>
    <n v="0"/>
    <x v="1"/>
    <x v="1"/>
    <x v="0"/>
    <s v="25-Oct-1996"/>
    <x v="1820"/>
    <x v="1"/>
    <s v="tier - 1"/>
    <x v="6"/>
    <n v="26"/>
  </r>
  <r>
    <s v="Id1822"/>
    <s v=" Mr"/>
    <x v="65"/>
    <x v="166"/>
    <s v="Yes"/>
    <s v="No"/>
    <x v="0"/>
    <n v="0"/>
    <x v="1"/>
    <x v="0"/>
    <x v="2"/>
    <s v="22-Jun-1985"/>
    <x v="1821"/>
    <x v="0"/>
    <s v="tier - 1"/>
    <x v="3"/>
    <n v="37"/>
  </r>
  <r>
    <s v="Id1823"/>
    <s v=" Ms"/>
    <x v="43"/>
    <x v="127"/>
    <s v="No"/>
    <s v="No"/>
    <x v="0"/>
    <n v="1"/>
    <x v="1"/>
    <x v="0"/>
    <x v="2"/>
    <s v="29-Jun-1998"/>
    <x v="1822"/>
    <x v="1"/>
    <s v="tier - 1"/>
    <x v="1"/>
    <n v="24"/>
  </r>
  <r>
    <s v="Id1824"/>
    <s v=" Mr"/>
    <x v="722"/>
    <x v="351"/>
    <s v="No"/>
    <s v="yes"/>
    <x v="0"/>
    <n v="1"/>
    <x v="1"/>
    <x v="0"/>
    <x v="2"/>
    <s v="2-Jul-2000"/>
    <x v="1823"/>
    <x v="1"/>
    <s v="tier - 3"/>
    <x v="3"/>
    <n v="22"/>
  </r>
  <r>
    <s v="Id1825"/>
    <s v=" Ms"/>
    <x v="312"/>
    <x v="124"/>
    <s v="No"/>
    <s v="No"/>
    <x v="0"/>
    <n v="0"/>
    <x v="1"/>
    <x v="1"/>
    <x v="2"/>
    <s v="18-Sep-1989"/>
    <x v="1824"/>
    <x v="1"/>
    <s v="tier - 2"/>
    <x v="1"/>
    <n v="33"/>
  </r>
  <r>
    <s v="Id1826"/>
    <s v=" Ms"/>
    <x v="1041"/>
    <x v="82"/>
    <s v="Yes"/>
    <s v="No"/>
    <x v="0"/>
    <n v="0"/>
    <x v="1"/>
    <x v="1"/>
    <x v="2"/>
    <s v="25-Dec-1996"/>
    <x v="1825"/>
    <x v="1"/>
    <s v="tier - 2"/>
    <x v="2"/>
    <n v="26"/>
  </r>
  <r>
    <s v="Id1827"/>
    <s v=" Ms"/>
    <x v="1161"/>
    <x v="81"/>
    <s v="No"/>
    <s v="No"/>
    <x v="0"/>
    <n v="0"/>
    <x v="1"/>
    <x v="1"/>
    <x v="2"/>
    <s v="20-Sep-1990"/>
    <x v="1826"/>
    <x v="1"/>
    <s v="tier - 2"/>
    <x v="0"/>
    <n v="32"/>
  </r>
  <r>
    <s v="Id1828"/>
    <s v=" Ms"/>
    <x v="32"/>
    <x v="267"/>
    <s v="No"/>
    <s v="yes"/>
    <x v="0"/>
    <n v="1"/>
    <x v="1"/>
    <x v="0"/>
    <x v="2"/>
    <s v="22-Dec-2004"/>
    <x v="1827"/>
    <x v="1"/>
    <s v="tier - 2"/>
    <x v="2"/>
    <n v="18"/>
  </r>
  <r>
    <s v="Id1829"/>
    <s v=" Ms"/>
    <x v="559"/>
    <x v="249"/>
    <s v="No"/>
    <s v="No"/>
    <x v="0"/>
    <n v="0"/>
    <x v="1"/>
    <x v="2"/>
    <x v="2"/>
    <s v="17-Nov-1990"/>
    <x v="1828"/>
    <x v="1"/>
    <s v="tier - 1"/>
    <x v="2"/>
    <n v="32"/>
  </r>
  <r>
    <s v="Id1830"/>
    <s v=" Mr"/>
    <x v="19"/>
    <x v="189"/>
    <s v="Yes"/>
    <s v="No"/>
    <x v="0"/>
    <n v="1"/>
    <x v="1"/>
    <x v="0"/>
    <x v="2"/>
    <s v="13-Jun-1988"/>
    <x v="1829"/>
    <x v="1"/>
    <s v="tier - 2"/>
    <x v="3"/>
    <n v="34"/>
  </r>
  <r>
    <s v="Id1831"/>
    <s v=" Ms"/>
    <x v="473"/>
    <x v="236"/>
    <s v="No"/>
    <s v="No"/>
    <x v="1"/>
    <n v="1"/>
    <x v="1"/>
    <x v="2"/>
    <x v="1"/>
    <s v="29-Jun-1993"/>
    <x v="1830"/>
    <x v="1"/>
    <s v="tier - 1"/>
    <x v="3"/>
    <n v="29"/>
  </r>
  <r>
    <s v="Id1832"/>
    <s v=" Ms"/>
    <x v="1022"/>
    <x v="198"/>
    <s v="No"/>
    <s v="No"/>
    <x v="0"/>
    <n v="1"/>
    <x v="1"/>
    <x v="1"/>
    <x v="2"/>
    <s v="13-Aug-1992"/>
    <x v="1831"/>
    <x v="1"/>
    <s v="tier - 2"/>
    <x v="1"/>
    <n v="30"/>
  </r>
  <r>
    <s v="Id1833"/>
    <s v=" Mr"/>
    <x v="1162"/>
    <x v="268"/>
    <s v="Yes"/>
    <s v="No"/>
    <x v="0"/>
    <n v="1"/>
    <x v="1"/>
    <x v="0"/>
    <x v="1"/>
    <s v="21-Dec-1988"/>
    <x v="1832"/>
    <x v="1"/>
    <s v="tier - 2"/>
    <x v="6"/>
    <n v="34"/>
  </r>
  <r>
    <s v="Id1834"/>
    <s v=" Ms"/>
    <x v="1163"/>
    <x v="100"/>
    <s v="No"/>
    <s v="No"/>
    <x v="0"/>
    <n v="1"/>
    <x v="1"/>
    <x v="2"/>
    <x v="1"/>
    <s v="5-Dec-1987"/>
    <x v="1833"/>
    <x v="1"/>
    <s v="tier - 3"/>
    <x v="1"/>
    <n v="35"/>
  </r>
  <r>
    <s v="Id1835"/>
    <s v=" Mrs"/>
    <x v="1164"/>
    <x v="120"/>
    <s v="No"/>
    <s v="No"/>
    <x v="1"/>
    <n v="1"/>
    <x v="1"/>
    <x v="0"/>
    <x v="2"/>
    <s v="2-Oct-2003"/>
    <x v="1834"/>
    <x v="1"/>
    <s v="tier - 3"/>
    <x v="12"/>
    <n v="19"/>
  </r>
  <r>
    <s v="Id1836"/>
    <s v=" Mr"/>
    <x v="910"/>
    <x v="203"/>
    <s v="No"/>
    <s v="No"/>
    <x v="0"/>
    <n v="0"/>
    <x v="1"/>
    <x v="3"/>
    <x v="2"/>
    <s v="16-Jun-1980"/>
    <x v="1835"/>
    <x v="1"/>
    <s v="tier - 3"/>
    <x v="0"/>
    <n v="42"/>
  </r>
  <r>
    <s v="Id1837"/>
    <s v=" Mr"/>
    <x v="1165"/>
    <x v="106"/>
    <s v="No"/>
    <s v="No"/>
    <x v="0"/>
    <n v="0"/>
    <x v="1"/>
    <x v="3"/>
    <x v="1"/>
    <s v="27-Sep-1982"/>
    <x v="1836"/>
    <x v="1"/>
    <s v="tier - 3"/>
    <x v="0"/>
    <n v="40"/>
  </r>
  <r>
    <s v="Id1838"/>
    <s v=" Mr"/>
    <x v="534"/>
    <x v="337"/>
    <s v="Yes"/>
    <s v="No"/>
    <x v="1"/>
    <n v="1"/>
    <x v="1"/>
    <x v="0"/>
    <x v="2"/>
    <s v="13-Oct-1997"/>
    <x v="1837"/>
    <x v="0"/>
    <s v="tier - 2"/>
    <x v="0"/>
    <n v="25"/>
  </r>
  <r>
    <s v="Id1839"/>
    <s v=" Mr"/>
    <x v="982"/>
    <x v="366"/>
    <s v="Yes"/>
    <s v="No"/>
    <x v="0"/>
    <n v="1"/>
    <x v="1"/>
    <x v="2"/>
    <x v="1"/>
    <s v="26-Jun-1988"/>
    <x v="1838"/>
    <x v="1"/>
    <s v="tier - 1"/>
    <x v="6"/>
    <n v="34"/>
  </r>
  <r>
    <s v="Id1840"/>
    <s v=" Mr"/>
    <x v="1166"/>
    <x v="214"/>
    <s v="No"/>
    <s v="No"/>
    <x v="0"/>
    <n v="1"/>
    <x v="1"/>
    <x v="1"/>
    <x v="1"/>
    <s v="12-Jul-1992"/>
    <x v="1839"/>
    <x v="1"/>
    <s v="tier - 3"/>
    <x v="1"/>
    <n v="30"/>
  </r>
  <r>
    <s v="Id1841"/>
    <s v=" Ms"/>
    <x v="1167"/>
    <x v="6"/>
    <s v="No"/>
    <s v="yes"/>
    <x v="0"/>
    <n v="1"/>
    <x v="1"/>
    <x v="0"/>
    <x v="1"/>
    <s v="18-Jul-2004"/>
    <x v="1840"/>
    <x v="1"/>
    <s v="tier - 2"/>
    <x v="1"/>
    <n v="18"/>
  </r>
  <r>
    <s v="Id1842"/>
    <s v=" Ms"/>
    <x v="37"/>
    <x v="507"/>
    <s v="No"/>
    <s v="No"/>
    <x v="0"/>
    <n v="0"/>
    <x v="1"/>
    <x v="0"/>
    <x v="2"/>
    <s v="20-Nov-1999"/>
    <x v="1841"/>
    <x v="1"/>
    <s v="tier - 2"/>
    <x v="1"/>
    <n v="23"/>
  </r>
  <r>
    <s v="Id1843"/>
    <s v=" Mr"/>
    <x v="66"/>
    <x v="3"/>
    <s v="No"/>
    <s v="No"/>
    <x v="0"/>
    <n v="0"/>
    <x v="1"/>
    <x v="0"/>
    <x v="1"/>
    <s v="4-Jul-1991"/>
    <x v="1842"/>
    <x v="2"/>
    <s v="tier - 3"/>
    <x v="0"/>
    <n v="31"/>
  </r>
  <r>
    <s v="Id1844"/>
    <s v=" Mr"/>
    <x v="428"/>
    <x v="347"/>
    <s v="No"/>
    <s v="No"/>
    <x v="0"/>
    <n v="0"/>
    <x v="1"/>
    <x v="0"/>
    <x v="2"/>
    <s v="15-Jul-1990"/>
    <x v="1843"/>
    <x v="1"/>
    <s v="tier - 3"/>
    <x v="1"/>
    <n v="32"/>
  </r>
  <r>
    <s v="Id1845"/>
    <s v=" Mr"/>
    <x v="422"/>
    <x v="191"/>
    <s v="No"/>
    <s v="No"/>
    <x v="0"/>
    <n v="0"/>
    <x v="1"/>
    <x v="1"/>
    <x v="2"/>
    <s v="8-Aug-1990"/>
    <x v="1844"/>
    <x v="1"/>
    <s v="tier - 3"/>
    <x v="1"/>
    <n v="32"/>
  </r>
  <r>
    <s v="Id1846"/>
    <s v=" Mr"/>
    <x v="409"/>
    <x v="125"/>
    <s v="No"/>
    <s v="No"/>
    <x v="0"/>
    <n v="0"/>
    <x v="1"/>
    <x v="0"/>
    <x v="2"/>
    <s v="28-Jun-1994"/>
    <x v="1845"/>
    <x v="0"/>
    <s v="tier - 2"/>
    <x v="0"/>
    <n v="28"/>
  </r>
  <r>
    <s v="Id1847"/>
    <s v=" Mr"/>
    <x v="295"/>
    <x v="236"/>
    <s v="No"/>
    <s v="No"/>
    <x v="0"/>
    <n v="0"/>
    <x v="1"/>
    <x v="1"/>
    <x v="1"/>
    <s v="3-Sep-1991"/>
    <x v="1846"/>
    <x v="0"/>
    <s v="tier - 2"/>
    <x v="7"/>
    <n v="31"/>
  </r>
  <r>
    <s v="Id1848"/>
    <s v=" Mr"/>
    <x v="1034"/>
    <x v="321"/>
    <s v="No"/>
    <s v="No"/>
    <x v="0"/>
    <n v="0"/>
    <x v="1"/>
    <x v="1"/>
    <x v="2"/>
    <s v="24-Oct-1994"/>
    <x v="1847"/>
    <x v="1"/>
    <s v="tier - 3"/>
    <x v="6"/>
    <n v="28"/>
  </r>
  <r>
    <s v="Id1849"/>
    <s v=" Mr"/>
    <x v="303"/>
    <x v="500"/>
    <s v="No"/>
    <s v="No"/>
    <x v="0"/>
    <n v="0"/>
    <x v="1"/>
    <x v="1"/>
    <x v="2"/>
    <s v="8-Oct-1994"/>
    <x v="1848"/>
    <x v="2"/>
    <s v="tier - 2"/>
    <x v="4"/>
    <n v="28"/>
  </r>
  <r>
    <s v="Id1850"/>
    <s v=" Mr"/>
    <x v="355"/>
    <x v="27"/>
    <s v="No"/>
    <s v="No"/>
    <x v="1"/>
    <n v="1"/>
    <x v="1"/>
    <x v="0"/>
    <x v="2"/>
    <s v="23-Dec-1993"/>
    <x v="1849"/>
    <x v="1"/>
    <s v="tier - 2"/>
    <x v="1"/>
    <n v="29"/>
  </r>
  <r>
    <s v="Id1851"/>
    <s v=" Mr"/>
    <x v="170"/>
    <x v="361"/>
    <s v="No"/>
    <s v="No"/>
    <x v="1"/>
    <n v="1"/>
    <x v="1"/>
    <x v="0"/>
    <x v="2"/>
    <s v="4-Sep-1993"/>
    <x v="1850"/>
    <x v="1"/>
    <s v="tier - 3"/>
    <x v="1"/>
    <n v="29"/>
  </r>
  <r>
    <s v="Id1852"/>
    <s v=" Mr"/>
    <x v="878"/>
    <x v="180"/>
    <s v="No"/>
    <s v="No"/>
    <x v="0"/>
    <n v="0"/>
    <x v="1"/>
    <x v="2"/>
    <x v="2"/>
    <s v="29-Dec-1994"/>
    <x v="1851"/>
    <x v="2"/>
    <s v="tier - 1"/>
    <x v="6"/>
    <n v="28"/>
  </r>
  <r>
    <s v="Id1853"/>
    <s v=" Mr"/>
    <x v="436"/>
    <x v="4"/>
    <s v="No"/>
    <s v="No"/>
    <x v="0"/>
    <n v="1"/>
    <x v="1"/>
    <x v="1"/>
    <x v="2"/>
    <s v="15-Aug-1992"/>
    <x v="1852"/>
    <x v="1"/>
    <s v="tier - 3"/>
    <x v="16"/>
    <n v="30"/>
  </r>
  <r>
    <s v="Id1854"/>
    <s v=" Ms"/>
    <x v="586"/>
    <x v="52"/>
    <s v="Yes"/>
    <s v="No"/>
    <x v="0"/>
    <n v="1"/>
    <x v="1"/>
    <x v="1"/>
    <x v="2"/>
    <s v="16-Sep-1988"/>
    <x v="1853"/>
    <x v="1"/>
    <s v="tier - 1"/>
    <x v="0"/>
    <n v="34"/>
  </r>
  <r>
    <s v="Id1855"/>
    <s v=" Mr"/>
    <x v="1168"/>
    <x v="385"/>
    <s v="Yes"/>
    <s v="No"/>
    <x v="0"/>
    <n v="1"/>
    <x v="1"/>
    <x v="0"/>
    <x v="0"/>
    <s v="13-Jul-1986"/>
    <x v="1854"/>
    <x v="1"/>
    <s v="tier - 2"/>
    <x v="3"/>
    <n v="36"/>
  </r>
  <r>
    <s v="Id1856"/>
    <s v=" Mr"/>
    <x v="425"/>
    <x v="650"/>
    <s v="Yes"/>
    <s v="No"/>
    <x v="0"/>
    <n v="1"/>
    <x v="1"/>
    <x v="1"/>
    <x v="0"/>
    <s v="11-Aug-1986"/>
    <x v="1855"/>
    <x v="2"/>
    <s v="tier - 2"/>
    <x v="0"/>
    <n v="36"/>
  </r>
  <r>
    <s v="Id1857"/>
    <s v=" Ms"/>
    <x v="1169"/>
    <x v="332"/>
    <s v="Yes"/>
    <s v="No"/>
    <x v="0"/>
    <n v="1"/>
    <x v="1"/>
    <x v="2"/>
    <x v="2"/>
    <s v="18-Jul-1988"/>
    <x v="1856"/>
    <x v="1"/>
    <s v="tier - 2"/>
    <x v="0"/>
    <n v="34"/>
  </r>
  <r>
    <s v="Id1858"/>
    <s v=" Mr"/>
    <x v="1170"/>
    <x v="363"/>
    <s v="No"/>
    <s v="No"/>
    <x v="0"/>
    <n v="0"/>
    <x v="1"/>
    <x v="3"/>
    <x v="2"/>
    <s v="29-Jun-1982"/>
    <x v="1857"/>
    <x v="1"/>
    <s v="tier - 2"/>
    <x v="0"/>
    <n v="40"/>
  </r>
  <r>
    <s v="Id1859"/>
    <s v=" Ms"/>
    <x v="925"/>
    <x v="166"/>
    <s v="Yes"/>
    <s v="No"/>
    <x v="1"/>
    <n v="1"/>
    <x v="1"/>
    <x v="2"/>
    <x v="2"/>
    <s v="29-Nov-1997"/>
    <x v="1858"/>
    <x v="1"/>
    <s v="tier - 2"/>
    <x v="3"/>
    <n v="25"/>
  </r>
  <r>
    <s v="Id1860"/>
    <s v=" Ms"/>
    <x v="252"/>
    <x v="123"/>
    <s v="No"/>
    <s v="No"/>
    <x v="0"/>
    <n v="0"/>
    <x v="1"/>
    <x v="1"/>
    <x v="1"/>
    <s v="28-Aug-1990"/>
    <x v="1859"/>
    <x v="1"/>
    <s v="tier - 3"/>
    <x v="1"/>
    <n v="32"/>
  </r>
  <r>
    <s v="Id1861"/>
    <s v=" Ms"/>
    <x v="1034"/>
    <x v="577"/>
    <s v="No"/>
    <s v="No"/>
    <x v="0"/>
    <n v="0"/>
    <x v="1"/>
    <x v="1"/>
    <x v="2"/>
    <s v="13-Sep-1991"/>
    <x v="1860"/>
    <x v="1"/>
    <s v="tier - 2"/>
    <x v="0"/>
    <n v="31"/>
  </r>
  <r>
    <s v="Id1862"/>
    <s v=" Ms"/>
    <x v="409"/>
    <x v="288"/>
    <s v="No"/>
    <s v="No"/>
    <x v="0"/>
    <n v="0"/>
    <x v="1"/>
    <x v="0"/>
    <x v="1"/>
    <s v="1-Nov-1994"/>
    <x v="1861"/>
    <x v="1"/>
    <s v="tier - 2"/>
    <x v="0"/>
    <n v="28"/>
  </r>
  <r>
    <s v="Id1863"/>
    <s v=" Ms"/>
    <x v="210"/>
    <x v="80"/>
    <s v="No"/>
    <s v="No"/>
    <x v="0"/>
    <n v="0"/>
    <x v="1"/>
    <x v="0"/>
    <x v="2"/>
    <s v="1-Jun-1991"/>
    <x v="1862"/>
    <x v="1"/>
    <s v="tier - 1"/>
    <x v="2"/>
    <n v="32"/>
  </r>
  <r>
    <s v="Id1864"/>
    <s v=" Ms"/>
    <x v="1171"/>
    <x v="331"/>
    <s v="No"/>
    <s v="No"/>
    <x v="0"/>
    <n v="0"/>
    <x v="1"/>
    <x v="1"/>
    <x v="1"/>
    <s v="26-Oct-1994"/>
    <x v="1863"/>
    <x v="1"/>
    <s v="tier - 1"/>
    <x v="0"/>
    <n v="28"/>
  </r>
  <r>
    <s v="Id1865"/>
    <s v=" Ms"/>
    <x v="467"/>
    <x v="98"/>
    <s v="No"/>
    <s v="No"/>
    <x v="0"/>
    <n v="0"/>
    <x v="1"/>
    <x v="1"/>
    <x v="2"/>
    <s v="2-Nov-1994"/>
    <x v="1864"/>
    <x v="1"/>
    <s v="tier - 1"/>
    <x v="2"/>
    <n v="28"/>
  </r>
  <r>
    <s v="Id1866"/>
    <s v=" Mr"/>
    <x v="673"/>
    <x v="78"/>
    <s v="Yes"/>
    <s v="No"/>
    <x v="0"/>
    <n v="1"/>
    <x v="1"/>
    <x v="0"/>
    <x v="2"/>
    <s v="19-Dec-1988"/>
    <x v="1865"/>
    <x v="1"/>
    <s v="tier - 1"/>
    <x v="1"/>
    <n v="34"/>
  </r>
  <r>
    <s v="Id1867"/>
    <s v=" Ms"/>
    <x v="1172"/>
    <x v="458"/>
    <s v="No"/>
    <s v="yes"/>
    <x v="0"/>
    <n v="1"/>
    <x v="1"/>
    <x v="2"/>
    <x v="2"/>
    <s v="25-Nov-2000"/>
    <x v="1866"/>
    <x v="1"/>
    <s v="tier - 3"/>
    <x v="1"/>
    <n v="22"/>
  </r>
  <r>
    <s v="Id1868"/>
    <s v=" Mr"/>
    <x v="1173"/>
    <x v="651"/>
    <s v="No"/>
    <s v="No"/>
    <x v="1"/>
    <n v="1"/>
    <x v="1"/>
    <x v="0"/>
    <x v="0"/>
    <s v="8-Jun-2003"/>
    <x v="1867"/>
    <x v="1"/>
    <s v="tier - 1"/>
    <x v="14"/>
    <n v="20"/>
  </r>
  <r>
    <s v="Id1869"/>
    <s v=" Mr"/>
    <x v="1174"/>
    <x v="40"/>
    <s v="No"/>
    <s v="No"/>
    <x v="0"/>
    <n v="1"/>
    <x v="1"/>
    <x v="0"/>
    <x v="2"/>
    <s v="18-Jun-1992"/>
    <x v="1868"/>
    <x v="2"/>
    <s v="tier - 2"/>
    <x v="0"/>
    <n v="30"/>
  </r>
  <r>
    <s v="Id1870"/>
    <s v=" Mr"/>
    <x v="1175"/>
    <x v="115"/>
    <s v="Yes"/>
    <s v="No"/>
    <x v="1"/>
    <n v="1"/>
    <x v="1"/>
    <x v="3"/>
    <x v="2"/>
    <s v="20-Nov-1983"/>
    <x v="1869"/>
    <x v="1"/>
    <s v="tier - 1"/>
    <x v="1"/>
    <n v="39"/>
  </r>
  <r>
    <s v="Id1871"/>
    <s v=" Mr"/>
    <x v="782"/>
    <x v="372"/>
    <s v="Yes"/>
    <s v="No"/>
    <x v="0"/>
    <n v="1"/>
    <x v="1"/>
    <x v="0"/>
    <x v="2"/>
    <s v="14-Oct-1995"/>
    <x v="1870"/>
    <x v="2"/>
    <s v="tier - 2"/>
    <x v="3"/>
    <n v="27"/>
  </r>
  <r>
    <s v="Id1872"/>
    <s v=" Mr"/>
    <x v="1176"/>
    <x v="339"/>
    <s v="No"/>
    <s v="No"/>
    <x v="0"/>
    <n v="0"/>
    <x v="1"/>
    <x v="3"/>
    <x v="2"/>
    <s v="16-Jun-1982"/>
    <x v="1871"/>
    <x v="1"/>
    <s v="tier - 3"/>
    <x v="0"/>
    <n v="40"/>
  </r>
  <r>
    <s v="Id1873"/>
    <s v=" Mr"/>
    <x v="276"/>
    <x v="508"/>
    <s v="No"/>
    <s v="No"/>
    <x v="0"/>
    <n v="0"/>
    <x v="1"/>
    <x v="1"/>
    <x v="2"/>
    <s v="1-Dec-1991"/>
    <x v="1872"/>
    <x v="2"/>
    <s v="tier - 1"/>
    <x v="1"/>
    <n v="31"/>
  </r>
  <r>
    <s v="Id1874"/>
    <s v=" Mr"/>
    <x v="751"/>
    <x v="144"/>
    <s v="No"/>
    <s v="No"/>
    <x v="0"/>
    <n v="0"/>
    <x v="1"/>
    <x v="1"/>
    <x v="2"/>
    <s v="3-Nov-1991"/>
    <x v="1873"/>
    <x v="1"/>
    <s v="tier - 2"/>
    <x v="1"/>
    <n v="31"/>
  </r>
  <r>
    <s v="Id1875"/>
    <s v=" Mr"/>
    <x v="308"/>
    <x v="174"/>
    <s v="No"/>
    <s v="No"/>
    <x v="0"/>
    <n v="1"/>
    <x v="1"/>
    <x v="1"/>
    <x v="2"/>
    <s v="27-Jun-1992"/>
    <x v="1874"/>
    <x v="2"/>
    <s v="tier - 1"/>
    <x v="4"/>
    <n v="30"/>
  </r>
  <r>
    <s v="Id1876"/>
    <s v=" Ms"/>
    <x v="1006"/>
    <x v="299"/>
    <s v="No"/>
    <s v="No"/>
    <x v="0"/>
    <n v="1"/>
    <x v="1"/>
    <x v="0"/>
    <x v="2"/>
    <s v="14-Dec-1998"/>
    <x v="1875"/>
    <x v="1"/>
    <s v="tier - 1"/>
    <x v="3"/>
    <n v="24"/>
  </r>
  <r>
    <s v="Id1877"/>
    <s v=" Ms"/>
    <x v="666"/>
    <x v="633"/>
    <s v="Yes"/>
    <s v="No"/>
    <x v="1"/>
    <n v="1"/>
    <x v="1"/>
    <x v="1"/>
    <x v="2"/>
    <s v="6-Sep-1997"/>
    <x v="1876"/>
    <x v="1"/>
    <s v="tier - 2"/>
    <x v="1"/>
    <n v="25"/>
  </r>
  <r>
    <s v="Id1878"/>
    <s v=" Mrs"/>
    <x v="346"/>
    <x v="138"/>
    <s v="Yes"/>
    <s v="No"/>
    <x v="0"/>
    <n v="1"/>
    <x v="1"/>
    <x v="1"/>
    <x v="2"/>
    <s v="3-Oct-1995"/>
    <x v="1877"/>
    <x v="1"/>
    <s v="tier - 2"/>
    <x v="15"/>
    <n v="27"/>
  </r>
  <r>
    <s v="Id1879"/>
    <s v=" Ms"/>
    <x v="823"/>
    <x v="66"/>
    <s v="No"/>
    <s v="No"/>
    <x v="0"/>
    <n v="0"/>
    <x v="1"/>
    <x v="2"/>
    <x v="2"/>
    <s v="25-Jun-1989"/>
    <x v="1878"/>
    <x v="1"/>
    <s v="tier - 3"/>
    <x v="0"/>
    <n v="33"/>
  </r>
  <r>
    <s v="Id1880"/>
    <s v=" Ms"/>
    <x v="1177"/>
    <x v="336"/>
    <s v="No"/>
    <s v="No"/>
    <x v="0"/>
    <n v="1"/>
    <x v="1"/>
    <x v="3"/>
    <x v="1"/>
    <s v="16-Sep-1984"/>
    <x v="1879"/>
    <x v="1"/>
    <s v="tier - 2"/>
    <x v="1"/>
    <n v="38"/>
  </r>
  <r>
    <s v="Id1881"/>
    <s v=" Mr"/>
    <x v="750"/>
    <x v="99"/>
    <s v="No"/>
    <s v="No"/>
    <x v="0"/>
    <n v="1"/>
    <x v="1"/>
    <x v="0"/>
    <x v="1"/>
    <s v="26-Nov-1998"/>
    <x v="1880"/>
    <x v="1"/>
    <s v="tier - 1"/>
    <x v="1"/>
    <n v="24"/>
  </r>
  <r>
    <s v="Id1882"/>
    <s v=" Ms"/>
    <x v="161"/>
    <x v="48"/>
    <s v="No"/>
    <s v="No"/>
    <x v="0"/>
    <n v="1"/>
    <x v="1"/>
    <x v="0"/>
    <x v="2"/>
    <s v="4-Aug-1992"/>
    <x v="1881"/>
    <x v="1"/>
    <s v="tier - 2"/>
    <x v="0"/>
    <n v="30"/>
  </r>
  <r>
    <s v="Id1883"/>
    <s v=" Ms"/>
    <x v="1178"/>
    <x v="31"/>
    <s v="No"/>
    <s v="No"/>
    <x v="0"/>
    <n v="1"/>
    <x v="1"/>
    <x v="0"/>
    <x v="2"/>
    <s v="28-Jun-1992"/>
    <x v="1882"/>
    <x v="1"/>
    <s v="tier - 1"/>
    <x v="3"/>
    <n v="30"/>
  </r>
  <r>
    <s v="Id1884"/>
    <s v=" Ms"/>
    <x v="445"/>
    <x v="450"/>
    <s v="No"/>
    <s v="No"/>
    <x v="0"/>
    <n v="1"/>
    <x v="1"/>
    <x v="1"/>
    <x v="2"/>
    <s v="18-Jun-1992"/>
    <x v="1883"/>
    <x v="1"/>
    <s v="tier - 3"/>
    <x v="2"/>
    <n v="30"/>
  </r>
  <r>
    <s v="Id1885"/>
    <s v=" Ms"/>
    <x v="491"/>
    <x v="89"/>
    <s v="No"/>
    <s v="No"/>
    <x v="0"/>
    <n v="0"/>
    <x v="1"/>
    <x v="2"/>
    <x v="2"/>
    <s v="6-Aug-1991"/>
    <x v="1884"/>
    <x v="1"/>
    <s v="tier - 1"/>
    <x v="1"/>
    <n v="31"/>
  </r>
  <r>
    <s v="Id1886"/>
    <s v=" Ms"/>
    <x v="751"/>
    <x v="436"/>
    <s v="No"/>
    <s v="No"/>
    <x v="0"/>
    <n v="0"/>
    <x v="1"/>
    <x v="1"/>
    <x v="2"/>
    <s v="21-Aug-1994"/>
    <x v="1885"/>
    <x v="1"/>
    <s v="tier - 3"/>
    <x v="1"/>
    <n v="28"/>
  </r>
  <r>
    <s v="Id1887"/>
    <s v=" Mr"/>
    <x v="1168"/>
    <x v="635"/>
    <s v="No"/>
    <s v="No"/>
    <x v="0"/>
    <n v="0"/>
    <x v="1"/>
    <x v="0"/>
    <x v="1"/>
    <s v="14-Dec-1990"/>
    <x v="1886"/>
    <x v="1"/>
    <s v="tier - 3"/>
    <x v="3"/>
    <n v="32"/>
  </r>
  <r>
    <s v="Id1888"/>
    <s v=" Mr"/>
    <x v="848"/>
    <x v="652"/>
    <s v="No"/>
    <s v="No"/>
    <x v="0"/>
    <n v="0"/>
    <x v="1"/>
    <x v="0"/>
    <x v="0"/>
    <s v="1-Dec-1990"/>
    <x v="1887"/>
    <x v="2"/>
    <s v="tier - 2"/>
    <x v="0"/>
    <n v="32"/>
  </r>
  <r>
    <s v="Id1889"/>
    <s v=" Mr"/>
    <x v="596"/>
    <x v="653"/>
    <s v="No"/>
    <s v="No"/>
    <x v="0"/>
    <n v="0"/>
    <x v="1"/>
    <x v="0"/>
    <x v="0"/>
    <s v="18-Oct-2002"/>
    <x v="1888"/>
    <x v="1"/>
    <s v="tier - 1"/>
    <x v="1"/>
    <n v="20"/>
  </r>
  <r>
    <s v="Id1890"/>
    <s v=" Ms"/>
    <x v="1179"/>
    <x v="614"/>
    <s v="Yes"/>
    <s v="No"/>
    <x v="1"/>
    <n v="1"/>
    <x v="1"/>
    <x v="3"/>
    <x v="2"/>
    <s v="16-Sep-1983"/>
    <x v="1889"/>
    <x v="1"/>
    <s v="tier - 1"/>
    <x v="0"/>
    <n v="39"/>
  </r>
  <r>
    <s v="Id1891"/>
    <s v=" Mr"/>
    <x v="893"/>
    <x v="352"/>
    <s v="Yes"/>
    <s v="No"/>
    <x v="0"/>
    <n v="1"/>
    <x v="1"/>
    <x v="0"/>
    <x v="2"/>
    <s v="14-Sep-1995"/>
    <x v="1890"/>
    <x v="2"/>
    <s v="tier - 3"/>
    <x v="1"/>
    <n v="27"/>
  </r>
  <r>
    <s v="Id1892"/>
    <s v=" Mr"/>
    <x v="866"/>
    <x v="202"/>
    <s v="No"/>
    <s v="No"/>
    <x v="1"/>
    <n v="1"/>
    <x v="1"/>
    <x v="0"/>
    <x v="2"/>
    <s v="13-Aug-1993"/>
    <x v="1891"/>
    <x v="1"/>
    <s v="tier - 1"/>
    <x v="0"/>
    <n v="29"/>
  </r>
  <r>
    <s v="Id1893"/>
    <s v=" Ms"/>
    <x v="1180"/>
    <x v="635"/>
    <s v="Yes"/>
    <s v="No"/>
    <x v="0"/>
    <n v="1"/>
    <x v="1"/>
    <x v="2"/>
    <x v="1"/>
    <s v="30-Nov-1988"/>
    <x v="1892"/>
    <x v="1"/>
    <s v="tier - 1"/>
    <x v="0"/>
    <n v="34"/>
  </r>
  <r>
    <s v="Id1894"/>
    <s v=" Mr"/>
    <x v="331"/>
    <x v="198"/>
    <s v="No"/>
    <s v="No"/>
    <x v="1"/>
    <n v="1"/>
    <x v="1"/>
    <x v="1"/>
    <x v="2"/>
    <s v="26-Dec-1993"/>
    <x v="1893"/>
    <x v="2"/>
    <s v="tier - 3"/>
    <x v="5"/>
    <n v="29"/>
  </r>
  <r>
    <s v="Id1895"/>
    <s v=" Ms"/>
    <x v="1181"/>
    <x v="1"/>
    <s v="Yes"/>
    <s v="No"/>
    <x v="1"/>
    <n v="1"/>
    <x v="1"/>
    <x v="3"/>
    <x v="1"/>
    <s v="10-Nov-1983"/>
    <x v="1894"/>
    <x v="1"/>
    <s v="tier - 1"/>
    <x v="0"/>
    <n v="39"/>
  </r>
  <r>
    <s v="Id1896"/>
    <s v=" Mr"/>
    <x v="1182"/>
    <x v="58"/>
    <s v="No"/>
    <s v="No"/>
    <x v="0"/>
    <n v="1"/>
    <x v="1"/>
    <x v="3"/>
    <x v="1"/>
    <s v="7-Jul-1984"/>
    <x v="1895"/>
    <x v="1"/>
    <s v="tier - 1"/>
    <x v="0"/>
    <n v="38"/>
  </r>
  <r>
    <s v="Id1897"/>
    <s v=" Mr"/>
    <x v="377"/>
    <x v="495"/>
    <s v="No"/>
    <s v="No"/>
    <x v="0"/>
    <n v="1"/>
    <x v="1"/>
    <x v="2"/>
    <x v="2"/>
    <s v="11-Oct-1992"/>
    <x v="1896"/>
    <x v="2"/>
    <s v="tier - 3"/>
    <x v="1"/>
    <n v="30"/>
  </r>
  <r>
    <s v="Id1898"/>
    <s v=" Mr"/>
    <x v="387"/>
    <x v="273"/>
    <s v="No"/>
    <s v="yes"/>
    <x v="0"/>
    <n v="2"/>
    <x v="1"/>
    <x v="2"/>
    <x v="2"/>
    <s v="13-Sep-2000"/>
    <x v="1897"/>
    <x v="1"/>
    <s v="tier - 1"/>
    <x v="5"/>
    <n v="22"/>
  </r>
  <r>
    <s v="Id1899"/>
    <s v=" Mr"/>
    <x v="317"/>
    <x v="326"/>
    <s v="No"/>
    <s v="No"/>
    <x v="0"/>
    <n v="0"/>
    <x v="1"/>
    <x v="2"/>
    <x v="2"/>
    <s v="10-Jul-1989"/>
    <x v="1898"/>
    <x v="1"/>
    <s v="tier - 1"/>
    <x v="0"/>
    <n v="33"/>
  </r>
  <r>
    <s v="Id1900"/>
    <s v=" Ms"/>
    <x v="1174"/>
    <x v="348"/>
    <s v="No"/>
    <s v="No"/>
    <x v="0"/>
    <n v="0"/>
    <x v="1"/>
    <x v="0"/>
    <x v="1"/>
    <s v="1-Nov-1990"/>
    <x v="1899"/>
    <x v="1"/>
    <s v="tier - 2"/>
    <x v="0"/>
    <n v="32"/>
  </r>
  <r>
    <s v="Id1901"/>
    <s v=" Ms"/>
    <x v="1183"/>
    <x v="427"/>
    <s v="No"/>
    <s v="No"/>
    <x v="0"/>
    <n v="0"/>
    <x v="1"/>
    <x v="0"/>
    <x v="1"/>
    <s v="22-Nov-1990"/>
    <x v="1900"/>
    <x v="1"/>
    <s v="tier - 2"/>
    <x v="3"/>
    <n v="32"/>
  </r>
  <r>
    <s v="Id1902"/>
    <s v=" Ms"/>
    <x v="54"/>
    <x v="226"/>
    <s v="Yes"/>
    <s v="No"/>
    <x v="0"/>
    <n v="0"/>
    <x v="1"/>
    <x v="0"/>
    <x v="2"/>
    <s v="8-Sep-1996"/>
    <x v="1901"/>
    <x v="1"/>
    <s v="tier - 2"/>
    <x v="3"/>
    <n v="26"/>
  </r>
  <r>
    <s v="Id1903"/>
    <s v=" Ms"/>
    <x v="264"/>
    <x v="216"/>
    <s v="Yes"/>
    <s v="No"/>
    <x v="0"/>
    <n v="0"/>
    <x v="1"/>
    <x v="0"/>
    <x v="1"/>
    <s v="17-Aug-1996"/>
    <x v="1902"/>
    <x v="1"/>
    <s v="tier - 2"/>
    <x v="0"/>
    <n v="26"/>
  </r>
  <r>
    <s v="Id1904"/>
    <s v=" Ms"/>
    <x v="427"/>
    <x v="321"/>
    <s v="No"/>
    <s v="No"/>
    <x v="0"/>
    <n v="0"/>
    <x v="1"/>
    <x v="1"/>
    <x v="2"/>
    <s v="29-Jul-1990"/>
    <x v="1903"/>
    <x v="1"/>
    <s v="tier - 3"/>
    <x v="0"/>
    <n v="32"/>
  </r>
  <r>
    <s v="Id1905"/>
    <s v=" Ms"/>
    <x v="1046"/>
    <x v="85"/>
    <s v="Yes"/>
    <s v="No"/>
    <x v="0"/>
    <n v="1"/>
    <x v="1"/>
    <x v="0"/>
    <x v="1"/>
    <s v="11-Jul-1995"/>
    <x v="1904"/>
    <x v="1"/>
    <s v="tier - 2"/>
    <x v="1"/>
    <n v="27"/>
  </r>
  <r>
    <s v="Id1906"/>
    <s v=" Mr"/>
    <x v="277"/>
    <x v="125"/>
    <s v="No"/>
    <s v="No"/>
    <x v="0"/>
    <n v="0"/>
    <x v="1"/>
    <x v="1"/>
    <x v="2"/>
    <s v="10-Jul-1999"/>
    <x v="1905"/>
    <x v="1"/>
    <s v="tier - 3"/>
    <x v="14"/>
    <n v="23"/>
  </r>
  <r>
    <s v="Id1907"/>
    <s v=" Ms"/>
    <x v="1161"/>
    <x v="635"/>
    <s v="No"/>
    <s v="No"/>
    <x v="1"/>
    <n v="1"/>
    <x v="1"/>
    <x v="1"/>
    <x v="1"/>
    <s v="11-Nov-1993"/>
    <x v="1906"/>
    <x v="1"/>
    <s v="tier - 2"/>
    <x v="0"/>
    <n v="29"/>
  </r>
  <r>
    <s v="Id1908"/>
    <s v=" Ms"/>
    <x v="49"/>
    <x v="326"/>
    <s v="No"/>
    <s v="No"/>
    <x v="1"/>
    <n v="1"/>
    <x v="1"/>
    <x v="0"/>
    <x v="2"/>
    <s v="29-Sep-1993"/>
    <x v="1907"/>
    <x v="1"/>
    <s v="tier - 3"/>
    <x v="2"/>
    <n v="29"/>
  </r>
  <r>
    <s v="Id1909"/>
    <s v=" Mr"/>
    <x v="41"/>
    <x v="338"/>
    <s v="Yes"/>
    <s v="No"/>
    <x v="0"/>
    <n v="1"/>
    <x v="1"/>
    <x v="0"/>
    <x v="2"/>
    <s v="24-Oct-1988"/>
    <x v="1908"/>
    <x v="2"/>
    <s v="tier - 1"/>
    <x v="0"/>
    <n v="34"/>
  </r>
  <r>
    <s v="Id1910"/>
    <s v=" Mr"/>
    <x v="1184"/>
    <x v="221"/>
    <s v="No"/>
    <s v="No"/>
    <x v="0"/>
    <n v="0"/>
    <x v="1"/>
    <x v="0"/>
    <x v="0"/>
    <s v="15-Jun-2002"/>
    <x v="1909"/>
    <x v="1"/>
    <s v="tier - 3"/>
    <x v="3"/>
    <n v="20"/>
  </r>
  <r>
    <s v="Id1911"/>
    <s v=" Ms"/>
    <x v="940"/>
    <x v="39"/>
    <s v="No"/>
    <s v="yes"/>
    <x v="0"/>
    <n v="2"/>
    <x v="1"/>
    <x v="0"/>
    <x v="2"/>
    <s v="10-Jul-2000"/>
    <x v="1910"/>
    <x v="1"/>
    <s v="tier - 2"/>
    <x v="2"/>
    <n v="22"/>
  </r>
  <r>
    <s v="Id1912"/>
    <s v=" Mr"/>
    <x v="279"/>
    <x v="587"/>
    <s v="Yes"/>
    <s v="No"/>
    <x v="0"/>
    <n v="0"/>
    <x v="1"/>
    <x v="3"/>
    <x v="2"/>
    <s v="5-Jul-1985"/>
    <x v="1911"/>
    <x v="1"/>
    <s v="tier - 2"/>
    <x v="0"/>
    <n v="37"/>
  </r>
  <r>
    <s v="Id1913"/>
    <s v=" Mr"/>
    <x v="190"/>
    <x v="194"/>
    <s v="Yes"/>
    <s v="No"/>
    <x v="1"/>
    <n v="1"/>
    <x v="1"/>
    <x v="1"/>
    <x v="1"/>
    <s v="24-Nov-1997"/>
    <x v="1912"/>
    <x v="2"/>
    <s v="tier - 3"/>
    <x v="3"/>
    <n v="25"/>
  </r>
  <r>
    <s v="Id1914"/>
    <s v=" Mr"/>
    <x v="1185"/>
    <x v="269"/>
    <s v="Yes"/>
    <s v="No"/>
    <x v="0"/>
    <n v="0"/>
    <x v="1"/>
    <x v="3"/>
    <x v="0"/>
    <s v="27-Aug-1981"/>
    <x v="1913"/>
    <x v="1"/>
    <s v="tier - 2"/>
    <x v="0"/>
    <n v="41"/>
  </r>
  <r>
    <s v="Id1915"/>
    <s v=" Ms"/>
    <x v="1186"/>
    <x v="46"/>
    <s v="No"/>
    <s v="No"/>
    <x v="1"/>
    <n v="1"/>
    <x v="1"/>
    <x v="1"/>
    <x v="2"/>
    <s v="14-Sep-1993"/>
    <x v="1914"/>
    <x v="1"/>
    <s v="tier - 2"/>
    <x v="1"/>
    <n v="29"/>
  </r>
  <r>
    <s v="Id1916"/>
    <s v=" Mr"/>
    <x v="1187"/>
    <x v="550"/>
    <s v="No"/>
    <s v="yes"/>
    <x v="0"/>
    <n v="1"/>
    <x v="1"/>
    <x v="0"/>
    <x v="2"/>
    <s v="13-Jul-2004"/>
    <x v="1915"/>
    <x v="1"/>
    <s v="tier - 2"/>
    <x v="1"/>
    <n v="18"/>
  </r>
  <r>
    <s v="Id1917"/>
    <s v=" Mr"/>
    <x v="26"/>
    <x v="436"/>
    <s v="Yes"/>
    <s v="No"/>
    <x v="0"/>
    <n v="0"/>
    <x v="1"/>
    <x v="0"/>
    <x v="2"/>
    <s v="23-Oct-1996"/>
    <x v="1916"/>
    <x v="0"/>
    <s v="tier - 3"/>
    <x v="1"/>
    <n v="26"/>
  </r>
  <r>
    <s v="Id1918"/>
    <s v=" Mr"/>
    <x v="1188"/>
    <x v="273"/>
    <s v="No"/>
    <s v="No"/>
    <x v="0"/>
    <n v="0"/>
    <x v="1"/>
    <x v="0"/>
    <x v="2"/>
    <s v="25-Jul-1991"/>
    <x v="1917"/>
    <x v="1"/>
    <s v="tier - 3"/>
    <x v="0"/>
    <n v="31"/>
  </r>
  <r>
    <s v="Id1919"/>
    <s v=" Mr"/>
    <x v="467"/>
    <x v="276"/>
    <s v="No"/>
    <s v="No"/>
    <x v="0"/>
    <n v="0"/>
    <x v="1"/>
    <x v="1"/>
    <x v="2"/>
    <s v="24-Jun-1990"/>
    <x v="1918"/>
    <x v="0"/>
    <s v="tier - 1"/>
    <x v="1"/>
    <n v="32"/>
  </r>
  <r>
    <s v="Id1920"/>
    <s v=" Mr"/>
    <x v="429"/>
    <x v="170"/>
    <s v="Yes"/>
    <s v="No"/>
    <x v="0"/>
    <n v="0"/>
    <x v="1"/>
    <x v="2"/>
    <x v="2"/>
    <s v="18-Oct-2001"/>
    <x v="1919"/>
    <x v="1"/>
    <s v="tier - 2"/>
    <x v="4"/>
    <n v="21"/>
  </r>
  <r>
    <s v="Id1921"/>
    <s v=" Mrs"/>
    <x v="1189"/>
    <x v="111"/>
    <s v="Yes"/>
    <s v="No"/>
    <x v="0"/>
    <n v="0"/>
    <x v="1"/>
    <x v="0"/>
    <x v="2"/>
    <s v="6-Jun-2001"/>
    <x v="1920"/>
    <x v="1"/>
    <s v="tier - 3"/>
    <x v="15"/>
    <n v="22"/>
  </r>
  <r>
    <s v="Id1922"/>
    <s v=" Mr"/>
    <x v="26"/>
    <x v="651"/>
    <s v="No"/>
    <s v="No"/>
    <x v="0"/>
    <n v="0"/>
    <x v="1"/>
    <x v="0"/>
    <x v="0"/>
    <s v="19-Aug-1991"/>
    <x v="1921"/>
    <x v="2"/>
    <s v="tier - 1"/>
    <x v="4"/>
    <n v="31"/>
  </r>
  <r>
    <s v="Id1923"/>
    <s v=" Mr"/>
    <x v="1190"/>
    <x v="337"/>
    <s v="No"/>
    <s v="No"/>
    <x v="0"/>
    <n v="0"/>
    <x v="1"/>
    <x v="2"/>
    <x v="2"/>
    <s v="12-Aug-1994"/>
    <x v="1922"/>
    <x v="2"/>
    <s v="tier - 2"/>
    <x v="3"/>
    <n v="28"/>
  </r>
  <r>
    <s v="Id1924"/>
    <s v=" Mr"/>
    <x v="1068"/>
    <x v="447"/>
    <s v="Yes"/>
    <s v="No"/>
    <x v="0"/>
    <n v="0"/>
    <x v="1"/>
    <x v="3"/>
    <x v="0"/>
    <s v="29-Sep-1981"/>
    <x v="1923"/>
    <x v="1"/>
    <s v="tier - 3"/>
    <x v="1"/>
    <n v="41"/>
  </r>
  <r>
    <s v="Id1925"/>
    <s v=" Mr"/>
    <x v="217"/>
    <x v="124"/>
    <s v="No"/>
    <s v="No"/>
    <x v="0"/>
    <n v="0"/>
    <x v="1"/>
    <x v="0"/>
    <x v="2"/>
    <s v="24-Jun-1999"/>
    <x v="1924"/>
    <x v="1"/>
    <s v="tier - 3"/>
    <x v="1"/>
    <n v="23"/>
  </r>
  <r>
    <s v="Id1926"/>
    <s v=" Ms"/>
    <x v="1191"/>
    <x v="507"/>
    <s v="Yes"/>
    <s v="No"/>
    <x v="0"/>
    <n v="1"/>
    <x v="1"/>
    <x v="2"/>
    <x v="2"/>
    <s v="28-Aug-1988"/>
    <x v="1925"/>
    <x v="1"/>
    <s v="tier - 3"/>
    <x v="0"/>
    <n v="34"/>
  </r>
  <r>
    <s v="Id1927"/>
    <s v=" Ms"/>
    <x v="1192"/>
    <x v="62"/>
    <s v="Yes"/>
    <s v="No"/>
    <x v="0"/>
    <n v="0"/>
    <x v="1"/>
    <x v="3"/>
    <x v="0"/>
    <s v="13-Dec-1981"/>
    <x v="1926"/>
    <x v="1"/>
    <s v="tier - 1"/>
    <x v="0"/>
    <n v="41"/>
  </r>
  <r>
    <s v="Id1928"/>
    <s v=" Mr"/>
    <x v="1193"/>
    <x v="329"/>
    <s v="No"/>
    <s v="No"/>
    <x v="0"/>
    <n v="1"/>
    <x v="1"/>
    <x v="2"/>
    <x v="2"/>
    <s v="24-Oct-1987"/>
    <x v="1927"/>
    <x v="1"/>
    <s v="tier - 3"/>
    <x v="0"/>
    <n v="35"/>
  </r>
  <r>
    <s v="Id1929"/>
    <s v=" Ms"/>
    <x v="149"/>
    <x v="237"/>
    <s v="No"/>
    <s v="No"/>
    <x v="0"/>
    <n v="0"/>
    <x v="1"/>
    <x v="0"/>
    <x v="2"/>
    <s v="21-Nov-1994"/>
    <x v="1928"/>
    <x v="1"/>
    <s v="tier - 1"/>
    <x v="0"/>
    <n v="28"/>
  </r>
  <r>
    <s v="Id1930"/>
    <s v=" Ms"/>
    <x v="770"/>
    <x v="145"/>
    <s v="No"/>
    <s v="No"/>
    <x v="0"/>
    <n v="0"/>
    <x v="1"/>
    <x v="1"/>
    <x v="2"/>
    <s v="24-Oct-1991"/>
    <x v="1929"/>
    <x v="1"/>
    <s v="tier - 3"/>
    <x v="3"/>
    <n v="31"/>
  </r>
  <r>
    <s v="Id1931"/>
    <s v=" Ms"/>
    <x v="234"/>
    <x v="149"/>
    <s v="No"/>
    <s v="No"/>
    <x v="0"/>
    <n v="0"/>
    <x v="1"/>
    <x v="1"/>
    <x v="1"/>
    <s v="25-Aug-1991"/>
    <x v="1930"/>
    <x v="1"/>
    <s v="tier - 1"/>
    <x v="0"/>
    <n v="31"/>
  </r>
  <r>
    <s v="Id1932"/>
    <s v=" Ms"/>
    <x v="664"/>
    <x v="74"/>
    <s v="No"/>
    <s v="No"/>
    <x v="0"/>
    <n v="0"/>
    <x v="1"/>
    <x v="1"/>
    <x v="1"/>
    <s v="28-Oct-1991"/>
    <x v="1931"/>
    <x v="1"/>
    <s v="tier - 2"/>
    <x v="0"/>
    <n v="31"/>
  </r>
  <r>
    <s v="Id1933"/>
    <s v=" Mr"/>
    <x v="1194"/>
    <x v="172"/>
    <s v="Yes"/>
    <s v="No"/>
    <x v="0"/>
    <n v="1"/>
    <x v="1"/>
    <x v="3"/>
    <x v="0"/>
    <s v="9-Sep-1986"/>
    <x v="1932"/>
    <x v="1"/>
    <s v="tier - 2"/>
    <x v="0"/>
    <n v="36"/>
  </r>
  <r>
    <s v="Id1934"/>
    <s v=" Ms"/>
    <x v="497"/>
    <x v="412"/>
    <s v="No"/>
    <s v="No"/>
    <x v="1"/>
    <n v="1"/>
    <x v="1"/>
    <x v="1"/>
    <x v="1"/>
    <s v="22-Jun-1993"/>
    <x v="1933"/>
    <x v="1"/>
    <s v="tier - 2"/>
    <x v="1"/>
    <n v="29"/>
  </r>
  <r>
    <s v="Id1935"/>
    <s v=" Ms"/>
    <x v="649"/>
    <x v="244"/>
    <s v="No"/>
    <s v="No"/>
    <x v="0"/>
    <n v="0"/>
    <x v="1"/>
    <x v="3"/>
    <x v="2"/>
    <s v="22-Aug-1994"/>
    <x v="1934"/>
    <x v="1"/>
    <s v="tier - 3"/>
    <x v="2"/>
    <n v="28"/>
  </r>
  <r>
    <s v="Id1936"/>
    <s v=" Mr"/>
    <x v="1195"/>
    <x v="654"/>
    <s v="Yes"/>
    <s v="No"/>
    <x v="0"/>
    <n v="1"/>
    <x v="1"/>
    <x v="3"/>
    <x v="0"/>
    <s v="1-Dec-1986"/>
    <x v="1935"/>
    <x v="1"/>
    <s v="tier - 2"/>
    <x v="0"/>
    <n v="36"/>
  </r>
  <r>
    <s v="Id1937"/>
    <s v=" Mrs"/>
    <x v="342"/>
    <x v="245"/>
    <s v="No"/>
    <s v="yes"/>
    <x v="0"/>
    <n v="1"/>
    <x v="1"/>
    <x v="0"/>
    <x v="1"/>
    <s v="5-Nov-2004"/>
    <x v="1936"/>
    <x v="1"/>
    <s v="tier - 2"/>
    <x v="15"/>
    <n v="18"/>
  </r>
  <r>
    <s v="Id1938"/>
    <s v=" Mr"/>
    <x v="215"/>
    <x v="372"/>
    <s v="No"/>
    <s v="No"/>
    <x v="0"/>
    <n v="0"/>
    <x v="1"/>
    <x v="0"/>
    <x v="2"/>
    <s v="2-Dec-1989"/>
    <x v="1937"/>
    <x v="1"/>
    <s v="tier - 2"/>
    <x v="0"/>
    <n v="33"/>
  </r>
  <r>
    <s v="Id1939"/>
    <s v=" Mr"/>
    <x v="1196"/>
    <x v="60"/>
    <s v="Yes"/>
    <s v="No"/>
    <x v="0"/>
    <n v="1"/>
    <x v="1"/>
    <x v="2"/>
    <x v="1"/>
    <s v="18-Aug-1988"/>
    <x v="1938"/>
    <x v="1"/>
    <s v="tier - 3"/>
    <x v="0"/>
    <n v="34"/>
  </r>
  <r>
    <s v="Id1940"/>
    <s v=" Mr"/>
    <x v="595"/>
    <x v="167"/>
    <s v="Yes"/>
    <s v="No"/>
    <x v="0"/>
    <n v="1"/>
    <x v="1"/>
    <x v="0"/>
    <x v="2"/>
    <s v="21-Oct-1995"/>
    <x v="1939"/>
    <x v="1"/>
    <s v="tier - 3"/>
    <x v="3"/>
    <n v="27"/>
  </r>
  <r>
    <s v="Id1941"/>
    <s v=" Mr"/>
    <x v="1029"/>
    <x v="356"/>
    <s v="Yes"/>
    <s v="No"/>
    <x v="0"/>
    <n v="0"/>
    <x v="1"/>
    <x v="3"/>
    <x v="0"/>
    <s v="14-Dec-1981"/>
    <x v="1940"/>
    <x v="1"/>
    <s v="tier - 2"/>
    <x v="0"/>
    <n v="41"/>
  </r>
  <r>
    <s v="Id1942"/>
    <s v=" Mr"/>
    <x v="1197"/>
    <x v="174"/>
    <s v="No"/>
    <s v="No"/>
    <x v="1"/>
    <n v="1"/>
    <x v="1"/>
    <x v="0"/>
    <x v="2"/>
    <s v="10-Jul-2003"/>
    <x v="1941"/>
    <x v="1"/>
    <s v="tier - 2"/>
    <x v="14"/>
    <n v="19"/>
  </r>
  <r>
    <s v="Id1943"/>
    <s v=" Mr"/>
    <x v="1080"/>
    <x v="52"/>
    <s v="No"/>
    <s v="No"/>
    <x v="0"/>
    <n v="1"/>
    <x v="1"/>
    <x v="3"/>
    <x v="2"/>
    <s v="6-Jul-1984"/>
    <x v="1942"/>
    <x v="1"/>
    <s v="tier - 3"/>
    <x v="0"/>
    <n v="38"/>
  </r>
  <r>
    <s v="Id1944"/>
    <s v=" Mr"/>
    <x v="199"/>
    <x v="169"/>
    <s v="No"/>
    <s v="No"/>
    <x v="0"/>
    <n v="1"/>
    <x v="1"/>
    <x v="0"/>
    <x v="1"/>
    <s v="14-Sep-1992"/>
    <x v="1943"/>
    <x v="2"/>
    <s v="tier - 1"/>
    <x v="3"/>
    <n v="30"/>
  </r>
  <r>
    <s v="Id1945"/>
    <s v=" Ms"/>
    <x v="1198"/>
    <x v="326"/>
    <s v="No"/>
    <s v="No"/>
    <x v="0"/>
    <n v="0"/>
    <x v="1"/>
    <x v="2"/>
    <x v="2"/>
    <s v="8-Nov-1990"/>
    <x v="1944"/>
    <x v="1"/>
    <s v="tier - 3"/>
    <x v="3"/>
    <n v="32"/>
  </r>
  <r>
    <s v="Id1946"/>
    <s v=" Mr"/>
    <x v="247"/>
    <x v="419"/>
    <s v="No"/>
    <s v="No"/>
    <x v="0"/>
    <n v="1"/>
    <x v="1"/>
    <x v="1"/>
    <x v="2"/>
    <s v="17-Nov-1992"/>
    <x v="1945"/>
    <x v="0"/>
    <s v="tier - 2"/>
    <x v="7"/>
    <n v="30"/>
  </r>
  <r>
    <s v="Id1947"/>
    <s v=" Mr"/>
    <x v="1170"/>
    <x v="330"/>
    <s v="Yes"/>
    <s v="No"/>
    <x v="0"/>
    <n v="0"/>
    <x v="1"/>
    <x v="3"/>
    <x v="1"/>
    <s v="14-Jun-1985"/>
    <x v="1946"/>
    <x v="1"/>
    <s v="tier - 1"/>
    <x v="0"/>
    <n v="37"/>
  </r>
  <r>
    <s v="Id1948"/>
    <s v=" Mr"/>
    <x v="1199"/>
    <x v="89"/>
    <s v="No"/>
    <s v="No"/>
    <x v="0"/>
    <n v="0"/>
    <x v="1"/>
    <x v="2"/>
    <x v="2"/>
    <s v="11-Oct-1990"/>
    <x v="1947"/>
    <x v="1"/>
    <s v="tier - 1"/>
    <x v="0"/>
    <n v="32"/>
  </r>
  <r>
    <s v="Id1949"/>
    <s v=" Ms"/>
    <x v="1038"/>
    <x v="213"/>
    <s v="Yes"/>
    <s v="No"/>
    <x v="0"/>
    <n v="1"/>
    <x v="1"/>
    <x v="2"/>
    <x v="1"/>
    <s v="4-Nov-1988"/>
    <x v="1948"/>
    <x v="1"/>
    <s v="tier - 1"/>
    <x v="0"/>
    <n v="34"/>
  </r>
  <r>
    <s v="Id1950"/>
    <s v=" Mr"/>
    <x v="680"/>
    <x v="339"/>
    <s v="No"/>
    <s v="No"/>
    <x v="0"/>
    <n v="0"/>
    <x v="1"/>
    <x v="0"/>
    <x v="2"/>
    <s v="12-Aug-1999"/>
    <x v="1949"/>
    <x v="1"/>
    <s v="tier - 2"/>
    <x v="3"/>
    <n v="23"/>
  </r>
  <r>
    <s v="Id1951"/>
    <s v=" Ms"/>
    <x v="878"/>
    <x v="470"/>
    <s v="Yes"/>
    <s v="No"/>
    <x v="1"/>
    <n v="1"/>
    <x v="1"/>
    <x v="2"/>
    <x v="2"/>
    <s v="4-Nov-1997"/>
    <x v="1950"/>
    <x v="1"/>
    <s v="tier - 2"/>
    <x v="1"/>
    <n v="25"/>
  </r>
  <r>
    <s v="Id1952"/>
    <s v=" Mr"/>
    <x v="204"/>
    <x v="497"/>
    <s v="No"/>
    <s v="No"/>
    <x v="0"/>
    <n v="0"/>
    <x v="1"/>
    <x v="0"/>
    <x v="2"/>
    <s v="6-Jun-1999"/>
    <x v="1951"/>
    <x v="1"/>
    <s v="tier - 3"/>
    <x v="3"/>
    <n v="24"/>
  </r>
  <r>
    <s v="Id1953"/>
    <s v=" Mr"/>
    <x v="1200"/>
    <x v="555"/>
    <s v="Yes"/>
    <s v="No"/>
    <x v="0"/>
    <n v="1"/>
    <x v="1"/>
    <x v="3"/>
    <x v="0"/>
    <s v="27-Dec-1986"/>
    <x v="1952"/>
    <x v="1"/>
    <s v="tier - 2"/>
    <x v="0"/>
    <n v="36"/>
  </r>
  <r>
    <s v="Id1954"/>
    <s v=" Ms"/>
    <x v="44"/>
    <x v="47"/>
    <s v="Yes"/>
    <s v="No"/>
    <x v="0"/>
    <n v="0"/>
    <x v="1"/>
    <x v="0"/>
    <x v="2"/>
    <s v="11-Nov-2001"/>
    <x v="1953"/>
    <x v="1"/>
    <s v="tier - 2"/>
    <x v="1"/>
    <n v="21"/>
  </r>
  <r>
    <s v="Id1955"/>
    <s v=" Ms"/>
    <x v="105"/>
    <x v="337"/>
    <s v="Yes"/>
    <s v="No"/>
    <x v="0"/>
    <n v="1"/>
    <x v="1"/>
    <x v="0"/>
    <x v="2"/>
    <s v="23-Aug-1995"/>
    <x v="1954"/>
    <x v="1"/>
    <s v="tier - 3"/>
    <x v="3"/>
    <n v="27"/>
  </r>
  <r>
    <s v="Id1956"/>
    <s v=" Ms"/>
    <x v="1201"/>
    <x v="49"/>
    <s v="Yes"/>
    <s v="No"/>
    <x v="0"/>
    <n v="1"/>
    <x v="1"/>
    <x v="3"/>
    <x v="2"/>
    <s v="18-Aug-1988"/>
    <x v="1955"/>
    <x v="1"/>
    <s v="tier - 1"/>
    <x v="1"/>
    <n v="34"/>
  </r>
  <r>
    <s v="Id1957"/>
    <s v=" Mr"/>
    <x v="1097"/>
    <x v="655"/>
    <s v="Yes"/>
    <s v="No"/>
    <x v="0"/>
    <n v="0"/>
    <x v="1"/>
    <x v="3"/>
    <x v="0"/>
    <s v="10-Oct-1981"/>
    <x v="1956"/>
    <x v="1"/>
    <s v="tier - 1"/>
    <x v="0"/>
    <n v="41"/>
  </r>
  <r>
    <s v="Id1958"/>
    <s v=" Ms"/>
    <x v="358"/>
    <x v="39"/>
    <s v="Yes"/>
    <s v="No"/>
    <x v="0"/>
    <n v="1"/>
    <x v="1"/>
    <x v="2"/>
    <x v="2"/>
    <s v="16-Jun-1995"/>
    <x v="1957"/>
    <x v="1"/>
    <s v="tier - 1"/>
    <x v="0"/>
    <n v="27"/>
  </r>
  <r>
    <s v="Id1959"/>
    <s v=" Ms"/>
    <x v="524"/>
    <x v="127"/>
    <s v="Yes"/>
    <s v="No"/>
    <x v="0"/>
    <n v="1"/>
    <x v="1"/>
    <x v="1"/>
    <x v="2"/>
    <s v="9-Oct-1995"/>
    <x v="1958"/>
    <x v="1"/>
    <s v="tier - 3"/>
    <x v="2"/>
    <n v="27"/>
  </r>
  <r>
    <s v="Id1960"/>
    <s v=" Ms"/>
    <x v="838"/>
    <x v="195"/>
    <s v="No"/>
    <s v="No"/>
    <x v="0"/>
    <n v="0"/>
    <x v="1"/>
    <x v="0"/>
    <x v="1"/>
    <s v="24-Sep-1994"/>
    <x v="1959"/>
    <x v="1"/>
    <s v="tier - 3"/>
    <x v="1"/>
    <n v="28"/>
  </r>
  <r>
    <s v="Id1961"/>
    <s v=" Ms"/>
    <x v="500"/>
    <x v="374"/>
    <s v="No"/>
    <s v="No"/>
    <x v="0"/>
    <n v="1"/>
    <x v="1"/>
    <x v="1"/>
    <x v="2"/>
    <s v="22-Dec-1992"/>
    <x v="1960"/>
    <x v="1"/>
    <s v="tier - 3"/>
    <x v="3"/>
    <n v="30"/>
  </r>
  <r>
    <s v="Id1962"/>
    <s v=" Mr"/>
    <x v="1202"/>
    <x v="18"/>
    <s v="Yes"/>
    <s v="No"/>
    <x v="0"/>
    <n v="1"/>
    <x v="1"/>
    <x v="2"/>
    <x v="2"/>
    <s v="15-Oct-1988"/>
    <x v="1961"/>
    <x v="1"/>
    <s v="tier - 1"/>
    <x v="0"/>
    <n v="34"/>
  </r>
  <r>
    <s v="Id1963"/>
    <s v=" Mr"/>
    <x v="235"/>
    <x v="145"/>
    <s v="No"/>
    <s v="No"/>
    <x v="1"/>
    <n v="1"/>
    <x v="1"/>
    <x v="0"/>
    <x v="2"/>
    <s v="24-Aug-2003"/>
    <x v="1962"/>
    <x v="1"/>
    <s v="tier - 2"/>
    <x v="1"/>
    <n v="19"/>
  </r>
  <r>
    <s v="Id1964"/>
    <s v=" Mr"/>
    <x v="191"/>
    <x v="184"/>
    <s v="No"/>
    <s v="No"/>
    <x v="0"/>
    <n v="1"/>
    <x v="1"/>
    <x v="1"/>
    <x v="1"/>
    <s v="16-Sep-1998"/>
    <x v="1963"/>
    <x v="2"/>
    <s v="tier - 3"/>
    <x v="1"/>
    <n v="24"/>
  </r>
  <r>
    <s v="Id1965"/>
    <s v=" Ms"/>
    <x v="619"/>
    <x v="178"/>
    <s v="No"/>
    <s v="No"/>
    <x v="0"/>
    <n v="0"/>
    <x v="1"/>
    <x v="0"/>
    <x v="1"/>
    <s v="22-Sep-1999"/>
    <x v="1964"/>
    <x v="1"/>
    <s v="tier - 2"/>
    <x v="0"/>
    <n v="23"/>
  </r>
  <r>
    <s v="Id1966"/>
    <s v=" Mr"/>
    <x v="157"/>
    <x v="544"/>
    <s v="Yes"/>
    <s v="No"/>
    <x v="0"/>
    <n v="0"/>
    <x v="1"/>
    <x v="0"/>
    <x v="2"/>
    <s v="18-Sep-1996"/>
    <x v="1965"/>
    <x v="0"/>
    <s v="tier - 2"/>
    <x v="5"/>
    <n v="26"/>
  </r>
  <r>
    <s v="Id1967"/>
    <s v=" Mr"/>
    <x v="765"/>
    <x v="122"/>
    <s v="Yes"/>
    <s v="No"/>
    <x v="0"/>
    <n v="0"/>
    <x v="1"/>
    <x v="2"/>
    <x v="2"/>
    <s v="19-Sep-1996"/>
    <x v="1966"/>
    <x v="2"/>
    <s v="tier - 3"/>
    <x v="3"/>
    <n v="26"/>
  </r>
  <r>
    <s v="Id1968"/>
    <s v=" Mr"/>
    <x v="217"/>
    <x v="33"/>
    <s v="No"/>
    <s v="yes"/>
    <x v="0"/>
    <n v="1"/>
    <x v="1"/>
    <x v="0"/>
    <x v="1"/>
    <s v="26-Jun-2004"/>
    <x v="1967"/>
    <x v="1"/>
    <s v="tier - 3"/>
    <x v="4"/>
    <n v="18"/>
  </r>
  <r>
    <s v="Id1969"/>
    <s v=" Mr"/>
    <x v="42"/>
    <x v="67"/>
    <s v="No"/>
    <s v="No"/>
    <x v="1"/>
    <n v="1"/>
    <x v="1"/>
    <x v="0"/>
    <x v="2"/>
    <s v="12-Oct-1993"/>
    <x v="1968"/>
    <x v="1"/>
    <s v="tier - 2"/>
    <x v="0"/>
    <n v="29"/>
  </r>
  <r>
    <s v="Id1970"/>
    <s v=" Mrs"/>
    <x v="181"/>
    <x v="95"/>
    <s v="No"/>
    <s v="No"/>
    <x v="1"/>
    <n v="1"/>
    <x v="1"/>
    <x v="0"/>
    <x v="2"/>
    <s v="29-Jul-2003"/>
    <x v="1969"/>
    <x v="1"/>
    <s v="tier - 1"/>
    <x v="15"/>
    <n v="19"/>
  </r>
  <r>
    <s v="Id1971"/>
    <s v=" Ms"/>
    <x v="1203"/>
    <x v="176"/>
    <s v="No"/>
    <s v="No"/>
    <x v="0"/>
    <n v="1"/>
    <x v="1"/>
    <x v="3"/>
    <x v="2"/>
    <s v="14-Sep-1987"/>
    <x v="1970"/>
    <x v="1"/>
    <s v="tier - 1"/>
    <x v="3"/>
    <n v="35"/>
  </r>
  <r>
    <s v="Id1972"/>
    <s v=" Mr"/>
    <x v="105"/>
    <x v="614"/>
    <s v="Yes"/>
    <s v="yes"/>
    <x v="0"/>
    <n v="2"/>
    <x v="1"/>
    <x v="0"/>
    <x v="2"/>
    <s v="20-Jun-2000"/>
    <x v="1971"/>
    <x v="1"/>
    <s v="tier - 1"/>
    <x v="3"/>
    <n v="22"/>
  </r>
  <r>
    <s v="Id1973"/>
    <s v=" Mr"/>
    <x v="966"/>
    <x v="223"/>
    <s v="Yes"/>
    <s v="No"/>
    <x v="0"/>
    <n v="1"/>
    <x v="1"/>
    <x v="3"/>
    <x v="0"/>
    <s v="27-Aug-1986"/>
    <x v="1972"/>
    <x v="1"/>
    <s v="tier - 1"/>
    <x v="0"/>
    <n v="36"/>
  </r>
  <r>
    <s v="Id1974"/>
    <s v=" Ms"/>
    <x v="812"/>
    <x v="112"/>
    <s v="Yes"/>
    <s v="No"/>
    <x v="0"/>
    <n v="0"/>
    <x v="1"/>
    <x v="0"/>
    <x v="2"/>
    <s v="26-Dec-2001"/>
    <x v="1973"/>
    <x v="1"/>
    <s v="tier - 2"/>
    <x v="3"/>
    <n v="21"/>
  </r>
  <r>
    <s v="Id1975"/>
    <s v=" Ms"/>
    <x v="1021"/>
    <x v="102"/>
    <s v="Yes"/>
    <s v="No"/>
    <x v="0"/>
    <n v="0"/>
    <x v="1"/>
    <x v="0"/>
    <x v="2"/>
    <s v="19-Dec-1996"/>
    <x v="1974"/>
    <x v="1"/>
    <s v="tier - 2"/>
    <x v="3"/>
    <n v="26"/>
  </r>
  <r>
    <s v="Id1976"/>
    <s v=" Ms"/>
    <x v="1204"/>
    <x v="320"/>
    <s v="No"/>
    <s v="yes"/>
    <x v="0"/>
    <n v="1"/>
    <x v="1"/>
    <x v="0"/>
    <x v="2"/>
    <s v="16-Jul-2004"/>
    <x v="1975"/>
    <x v="1"/>
    <s v="tier - 2"/>
    <x v="8"/>
    <n v="18"/>
  </r>
  <r>
    <s v="Id1977"/>
    <s v=" Ms"/>
    <x v="264"/>
    <x v="206"/>
    <s v="Yes"/>
    <s v="No"/>
    <x v="0"/>
    <n v="0"/>
    <x v="1"/>
    <x v="0"/>
    <x v="2"/>
    <s v="27-Oct-1996"/>
    <x v="1976"/>
    <x v="1"/>
    <s v="tier - 3"/>
    <x v="0"/>
    <n v="26"/>
  </r>
  <r>
    <s v="Id1978"/>
    <s v=" Ms"/>
    <x v="844"/>
    <x v="197"/>
    <s v="Yes"/>
    <s v="No"/>
    <x v="0"/>
    <n v="0"/>
    <x v="1"/>
    <x v="1"/>
    <x v="2"/>
    <s v="10-Aug-1996"/>
    <x v="1977"/>
    <x v="1"/>
    <s v="tier - 3"/>
    <x v="0"/>
    <n v="26"/>
  </r>
  <r>
    <s v="Id1979"/>
    <s v=" Ms"/>
    <x v="570"/>
    <x v="283"/>
    <s v="Yes"/>
    <s v="No"/>
    <x v="0"/>
    <n v="0"/>
    <x v="1"/>
    <x v="1"/>
    <x v="2"/>
    <s v="13-Nov-1996"/>
    <x v="1978"/>
    <x v="1"/>
    <s v="tier - 2"/>
    <x v="2"/>
    <n v="26"/>
  </r>
  <r>
    <s v="Id1980"/>
    <s v=" Ms"/>
    <x v="477"/>
    <x v="544"/>
    <s v="Yes"/>
    <s v="No"/>
    <x v="0"/>
    <n v="0"/>
    <x v="1"/>
    <x v="2"/>
    <x v="2"/>
    <s v="14-Dec-1996"/>
    <x v="1979"/>
    <x v="1"/>
    <s v="tier - 1"/>
    <x v="3"/>
    <n v="26"/>
  </r>
  <r>
    <s v="Id1981"/>
    <s v=" Ms"/>
    <x v="4"/>
    <x v="82"/>
    <s v="No"/>
    <s v="No"/>
    <x v="1"/>
    <n v="1"/>
    <x v="1"/>
    <x v="0"/>
    <x v="2"/>
    <s v="7-Oct-1993"/>
    <x v="1980"/>
    <x v="1"/>
    <s v="tier - 2"/>
    <x v="0"/>
    <n v="29"/>
  </r>
  <r>
    <s v="Id1982"/>
    <s v=" Ms"/>
    <x v="675"/>
    <x v="93"/>
    <s v="Yes"/>
    <s v="No"/>
    <x v="0"/>
    <n v="1"/>
    <x v="1"/>
    <x v="2"/>
    <x v="2"/>
    <s v="23-Jun-1995"/>
    <x v="1981"/>
    <x v="1"/>
    <s v="tier - 3"/>
    <x v="1"/>
    <n v="27"/>
  </r>
  <r>
    <s v="Id1983"/>
    <s v=" Ms"/>
    <x v="436"/>
    <x v="89"/>
    <s v="No"/>
    <s v="No"/>
    <x v="1"/>
    <n v="1"/>
    <x v="1"/>
    <x v="1"/>
    <x v="2"/>
    <s v="28-Oct-1993"/>
    <x v="1982"/>
    <x v="1"/>
    <s v="tier - 1"/>
    <x v="3"/>
    <n v="29"/>
  </r>
  <r>
    <s v="Id1984"/>
    <s v=" Mr"/>
    <x v="1205"/>
    <x v="315"/>
    <s v="No"/>
    <s v="No"/>
    <x v="0"/>
    <n v="0"/>
    <x v="1"/>
    <x v="2"/>
    <x v="2"/>
    <s v="1-Sep-1991"/>
    <x v="1983"/>
    <x v="1"/>
    <s v="tier - 1"/>
    <x v="0"/>
    <n v="31"/>
  </r>
  <r>
    <s v="Id1985"/>
    <s v=" Mr"/>
    <x v="304"/>
    <x v="336"/>
    <s v="Yes"/>
    <s v="No"/>
    <x v="1"/>
    <n v="1"/>
    <x v="1"/>
    <x v="1"/>
    <x v="1"/>
    <s v="20-Jun-1997"/>
    <x v="1984"/>
    <x v="2"/>
    <s v="tier - 3"/>
    <x v="6"/>
    <n v="25"/>
  </r>
  <r>
    <s v="Id1986"/>
    <s v=" Mr"/>
    <x v="1084"/>
    <x v="361"/>
    <s v="No"/>
    <s v="No"/>
    <x v="1"/>
    <n v="1"/>
    <x v="1"/>
    <x v="0"/>
    <x v="2"/>
    <s v="18-Nov-2003"/>
    <x v="1985"/>
    <x v="1"/>
    <s v="tier - 1"/>
    <x v="14"/>
    <n v="19"/>
  </r>
  <r>
    <s v="Id1987"/>
    <s v=" Mrs"/>
    <x v="1206"/>
    <x v="633"/>
    <s v="No"/>
    <s v="No"/>
    <x v="1"/>
    <n v="1"/>
    <x v="1"/>
    <x v="0"/>
    <x v="2"/>
    <s v="5-Dec-2003"/>
    <x v="1986"/>
    <x v="1"/>
    <s v="tier - 2"/>
    <x v="15"/>
    <n v="19"/>
  </r>
  <r>
    <s v="Id1988"/>
    <s v=" Mr"/>
    <x v="629"/>
    <x v="85"/>
    <s v="Yes"/>
    <s v="No"/>
    <x v="0"/>
    <n v="0"/>
    <x v="1"/>
    <x v="0"/>
    <x v="1"/>
    <s v="17-Nov-1996"/>
    <x v="1987"/>
    <x v="1"/>
    <s v="tier - 2"/>
    <x v="1"/>
    <n v="26"/>
  </r>
  <r>
    <s v="Id1989"/>
    <s v=" Ms"/>
    <x v="1207"/>
    <x v="40"/>
    <s v="No"/>
    <s v="No"/>
    <x v="1"/>
    <n v="1"/>
    <x v="1"/>
    <x v="0"/>
    <x v="2"/>
    <s v="3-Jul-2003"/>
    <x v="1988"/>
    <x v="1"/>
    <s v="tier - 3"/>
    <x v="3"/>
    <n v="19"/>
  </r>
  <r>
    <s v="Id1990"/>
    <s v=" Mr"/>
    <x v="854"/>
    <x v="473"/>
    <s v="Yes"/>
    <s v="No"/>
    <x v="0"/>
    <n v="0"/>
    <x v="1"/>
    <x v="1"/>
    <x v="2"/>
    <s v="6-Oct-2001"/>
    <x v="1989"/>
    <x v="1"/>
    <s v="tier - 1"/>
    <x v="6"/>
    <n v="21"/>
  </r>
  <r>
    <s v="Id1991"/>
    <s v=" Mr"/>
    <x v="680"/>
    <x v="149"/>
    <s v="No"/>
    <s v="No"/>
    <x v="0"/>
    <n v="0"/>
    <x v="1"/>
    <x v="0"/>
    <x v="1"/>
    <s v="1-Jul-1994"/>
    <x v="1990"/>
    <x v="1"/>
    <s v="tier - 3"/>
    <x v="3"/>
    <n v="28"/>
  </r>
  <r>
    <s v="Id1992"/>
    <s v=" Mr"/>
    <x v="1208"/>
    <x v="336"/>
    <s v="No"/>
    <s v="No"/>
    <x v="0"/>
    <n v="0"/>
    <x v="1"/>
    <x v="0"/>
    <x v="1"/>
    <s v="2-Dec-1994"/>
    <x v="1991"/>
    <x v="2"/>
    <s v="tier - 1"/>
    <x v="4"/>
    <n v="28"/>
  </r>
  <r>
    <s v="Id1993"/>
    <s v=" Mr"/>
    <x v="1209"/>
    <x v="249"/>
    <s v="No"/>
    <s v="No"/>
    <x v="0"/>
    <n v="0"/>
    <x v="1"/>
    <x v="2"/>
    <x v="2"/>
    <s v="13-Nov-1991"/>
    <x v="1992"/>
    <x v="2"/>
    <s v="tier - 2"/>
    <x v="3"/>
    <n v="31"/>
  </r>
  <r>
    <s v="Id1994"/>
    <s v=" Ms"/>
    <x v="11"/>
    <x v="186"/>
    <s v="Yes"/>
    <s v="No"/>
    <x v="1"/>
    <n v="1"/>
    <x v="1"/>
    <x v="0"/>
    <x v="1"/>
    <s v="2-Sep-1997"/>
    <x v="1993"/>
    <x v="1"/>
    <s v="tier - 3"/>
    <x v="0"/>
    <n v="25"/>
  </r>
  <r>
    <s v="Id1995"/>
    <s v=" Ms"/>
    <x v="1210"/>
    <x v="249"/>
    <s v="Yes"/>
    <s v="No"/>
    <x v="1"/>
    <n v="1"/>
    <x v="1"/>
    <x v="0"/>
    <x v="2"/>
    <s v="2-Aug-1997"/>
    <x v="1994"/>
    <x v="1"/>
    <s v="tier - 3"/>
    <x v="0"/>
    <n v="25"/>
  </r>
  <r>
    <s v="Id1996"/>
    <s v=" Ms"/>
    <x v="276"/>
    <x v="419"/>
    <s v="Yes"/>
    <s v="No"/>
    <x v="1"/>
    <n v="1"/>
    <x v="1"/>
    <x v="1"/>
    <x v="2"/>
    <s v="6-Jul-1997"/>
    <x v="1995"/>
    <x v="1"/>
    <s v="tier - 2"/>
    <x v="2"/>
    <n v="25"/>
  </r>
  <r>
    <s v="Id1997"/>
    <s v=" Ms"/>
    <x v="1211"/>
    <x v="212"/>
    <s v="Yes"/>
    <s v="No"/>
    <x v="1"/>
    <n v="1"/>
    <x v="1"/>
    <x v="2"/>
    <x v="2"/>
    <s v="22-Dec-1997"/>
    <x v="1996"/>
    <x v="1"/>
    <s v="tier - 3"/>
    <x v="3"/>
    <n v="25"/>
  </r>
  <r>
    <s v="Id1998"/>
    <s v=" Ms"/>
    <x v="1040"/>
    <x v="106"/>
    <s v="Yes"/>
    <s v="No"/>
    <x v="1"/>
    <n v="1"/>
    <x v="1"/>
    <x v="2"/>
    <x v="1"/>
    <s v="5-Jul-1997"/>
    <x v="1997"/>
    <x v="1"/>
    <s v="tier - 3"/>
    <x v="2"/>
    <n v="25"/>
  </r>
  <r>
    <s v="Id1999"/>
    <s v=" Ms"/>
    <x v="1212"/>
    <x v="169"/>
    <s v="Yes"/>
    <s v="No"/>
    <x v="0"/>
    <n v="0"/>
    <x v="1"/>
    <x v="0"/>
    <x v="1"/>
    <s v="11-Oct-1996"/>
    <x v="1998"/>
    <x v="1"/>
    <s v="tier - 3"/>
    <x v="1"/>
    <n v="26"/>
  </r>
  <r>
    <s v="Id2000"/>
    <s v=" Ms"/>
    <x v="1213"/>
    <x v="186"/>
    <s v="Yes"/>
    <s v="No"/>
    <x v="0"/>
    <n v="0"/>
    <x v="1"/>
    <x v="2"/>
    <x v="1"/>
    <s v="2-Sep-2001"/>
    <x v="1999"/>
    <x v="1"/>
    <s v="tier - 2"/>
    <x v="0"/>
    <n v="21"/>
  </r>
  <r>
    <s v="Id2001"/>
    <s v=" Mr"/>
    <x v="1214"/>
    <x v="34"/>
    <s v="Yes"/>
    <s v="yes"/>
    <x v="0"/>
    <n v="2"/>
    <x v="1"/>
    <x v="1"/>
    <x v="1"/>
    <s v="23-Sep-2000"/>
    <x v="2000"/>
    <x v="1"/>
    <s v="tier - 2"/>
    <x v="1"/>
    <n v="22"/>
  </r>
  <r>
    <s v="Id2002"/>
    <s v=" Ms"/>
    <x v="361"/>
    <x v="69"/>
    <s v="Yes"/>
    <s v="No"/>
    <x v="0"/>
    <n v="0"/>
    <x v="1"/>
    <x v="2"/>
    <x v="2"/>
    <s v="3-Jul-1996"/>
    <x v="2001"/>
    <x v="1"/>
    <s v="tier - 1"/>
    <x v="1"/>
    <n v="26"/>
  </r>
  <r>
    <s v="Id2003"/>
    <s v=" Ms"/>
    <x v="699"/>
    <x v="34"/>
    <s v="Yes"/>
    <s v="No"/>
    <x v="0"/>
    <n v="0"/>
    <x v="1"/>
    <x v="2"/>
    <x v="1"/>
    <s v="14-Aug-1996"/>
    <x v="2002"/>
    <x v="1"/>
    <s v="tier - 2"/>
    <x v="1"/>
    <n v="26"/>
  </r>
  <r>
    <s v="Id2004"/>
    <s v=" Ms"/>
    <x v="127"/>
    <x v="49"/>
    <s v="No"/>
    <s v="No"/>
    <x v="0"/>
    <n v="0"/>
    <x v="1"/>
    <x v="0"/>
    <x v="2"/>
    <s v="6-Jul-1994"/>
    <x v="2003"/>
    <x v="1"/>
    <s v="tier - 1"/>
    <x v="3"/>
    <n v="28"/>
  </r>
  <r>
    <s v="Id2005"/>
    <s v=" Ms"/>
    <x v="82"/>
    <x v="507"/>
    <s v="No"/>
    <s v="No"/>
    <x v="0"/>
    <n v="0"/>
    <x v="1"/>
    <x v="0"/>
    <x v="2"/>
    <s v="25-Oct-1994"/>
    <x v="2004"/>
    <x v="1"/>
    <s v="tier - 3"/>
    <x v="0"/>
    <n v="28"/>
  </r>
  <r>
    <s v="Id2006"/>
    <s v=" Ms"/>
    <x v="1026"/>
    <x v="319"/>
    <s v="Yes"/>
    <s v="No"/>
    <x v="0"/>
    <n v="0"/>
    <x v="1"/>
    <x v="3"/>
    <x v="2"/>
    <s v="29-Aug-2001"/>
    <x v="2005"/>
    <x v="1"/>
    <s v="tier - 3"/>
    <x v="2"/>
    <n v="21"/>
  </r>
  <r>
    <s v="Id2007"/>
    <s v=" Mrs"/>
    <x v="1215"/>
    <x v="544"/>
    <s v="No"/>
    <s v="No"/>
    <x v="1"/>
    <n v="1"/>
    <x v="1"/>
    <x v="1"/>
    <x v="2"/>
    <s v="25-Sep-1993"/>
    <x v="2006"/>
    <x v="1"/>
    <s v="tier - 3"/>
    <x v="0"/>
    <n v="29"/>
  </r>
  <r>
    <s v="Id2008"/>
    <s v=" Ms"/>
    <x v="809"/>
    <x v="206"/>
    <s v="No"/>
    <s v="No"/>
    <x v="0"/>
    <n v="0"/>
    <x v="1"/>
    <x v="1"/>
    <x v="2"/>
    <s v="10-Jul-1994"/>
    <x v="2007"/>
    <x v="1"/>
    <s v="tier - 1"/>
    <x v="3"/>
    <n v="28"/>
  </r>
  <r>
    <s v="Id2009"/>
    <s v=" Mr"/>
    <x v="1216"/>
    <x v="45"/>
    <s v="No"/>
    <s v="No"/>
    <x v="0"/>
    <n v="0"/>
    <x v="1"/>
    <x v="1"/>
    <x v="2"/>
    <s v="25-Jun-1999"/>
    <x v="2008"/>
    <x v="1"/>
    <s v="tier - 3"/>
    <x v="14"/>
    <n v="23"/>
  </r>
  <r>
    <s v="Id2010"/>
    <s v=" Mr"/>
    <x v="1217"/>
    <x v="198"/>
    <s v="No"/>
    <s v="No"/>
    <x v="0"/>
    <n v="1"/>
    <x v="1"/>
    <x v="3"/>
    <x v="2"/>
    <s v="1-Aug-1987"/>
    <x v="2009"/>
    <x v="1"/>
    <s v="tier - 2"/>
    <x v="0"/>
    <n v="35"/>
  </r>
  <r>
    <s v="Id2011"/>
    <s v=" Mr"/>
    <x v="711"/>
    <x v="206"/>
    <s v="Yes"/>
    <s v="No"/>
    <x v="0"/>
    <n v="0"/>
    <x v="1"/>
    <x v="2"/>
    <x v="2"/>
    <s v="13-Oct-2001"/>
    <x v="2010"/>
    <x v="1"/>
    <s v="tier - 1"/>
    <x v="1"/>
    <n v="21"/>
  </r>
  <r>
    <s v="Id2012"/>
    <s v=" Mr"/>
    <x v="497"/>
    <x v="78"/>
    <s v="Yes"/>
    <s v="No"/>
    <x v="0"/>
    <n v="1"/>
    <x v="1"/>
    <x v="1"/>
    <x v="2"/>
    <s v="10-Sep-1995"/>
    <x v="2011"/>
    <x v="2"/>
    <s v="tier - 1"/>
    <x v="6"/>
    <n v="27"/>
  </r>
  <r>
    <s v="Id2013"/>
    <s v=" Ms"/>
    <x v="1218"/>
    <x v="425"/>
    <s v="No"/>
    <s v="No"/>
    <x v="0"/>
    <n v="0"/>
    <x v="1"/>
    <x v="3"/>
    <x v="1"/>
    <s v="1-Oct-1989"/>
    <x v="2012"/>
    <x v="1"/>
    <s v="tier - 1"/>
    <x v="1"/>
    <n v="33"/>
  </r>
  <r>
    <s v="Id2014"/>
    <s v=" Mr"/>
    <x v="26"/>
    <x v="540"/>
    <s v="No"/>
    <s v="No"/>
    <x v="0"/>
    <n v="0"/>
    <x v="1"/>
    <x v="0"/>
    <x v="2"/>
    <s v="26-Sep-1994"/>
    <x v="2013"/>
    <x v="2"/>
    <s v="tier - 1"/>
    <x v="1"/>
    <n v="28"/>
  </r>
  <r>
    <s v="Id2015"/>
    <s v=" Ms"/>
    <x v="47"/>
    <x v="656"/>
    <s v="No"/>
    <s v="No"/>
    <x v="0"/>
    <n v="0"/>
    <x v="1"/>
    <x v="0"/>
    <x v="0"/>
    <s v="21-Jun-2002"/>
    <x v="2014"/>
    <x v="1"/>
    <s v="tier - 3"/>
    <x v="0"/>
    <n v="20"/>
  </r>
  <r>
    <s v="Id2016"/>
    <s v=" Mr"/>
    <x v="1219"/>
    <x v="21"/>
    <s v="Yes"/>
    <s v="No"/>
    <x v="1"/>
    <n v="1"/>
    <x v="1"/>
    <x v="1"/>
    <x v="1"/>
    <s v="22-Dec-1997"/>
    <x v="2015"/>
    <x v="1"/>
    <s v="tier - 2"/>
    <x v="3"/>
    <n v="25"/>
  </r>
  <r>
    <s v="Id2017"/>
    <s v=" Ms"/>
    <x v="401"/>
    <x v="280"/>
    <s v="No"/>
    <s v="No"/>
    <x v="0"/>
    <n v="1"/>
    <x v="1"/>
    <x v="1"/>
    <x v="2"/>
    <s v="9-Aug-1998"/>
    <x v="2016"/>
    <x v="1"/>
    <s v="tier - 1"/>
    <x v="8"/>
    <n v="24"/>
  </r>
  <r>
    <s v="Id2018"/>
    <s v=" Ms"/>
    <x v="397"/>
    <x v="334"/>
    <s v="No"/>
    <s v="No"/>
    <x v="0"/>
    <n v="1"/>
    <x v="1"/>
    <x v="1"/>
    <x v="1"/>
    <s v="15-Sep-1998"/>
    <x v="2017"/>
    <x v="1"/>
    <s v="tier - 3"/>
    <x v="2"/>
    <n v="24"/>
  </r>
  <r>
    <s v="Id2019"/>
    <s v=" Ms"/>
    <x v="2"/>
    <x v="577"/>
    <s v="Yes"/>
    <s v="No"/>
    <x v="1"/>
    <n v="1"/>
    <x v="1"/>
    <x v="0"/>
    <x v="2"/>
    <s v="19-Dec-1997"/>
    <x v="2018"/>
    <x v="1"/>
    <s v="tier - 3"/>
    <x v="1"/>
    <n v="25"/>
  </r>
  <r>
    <s v="Id2020"/>
    <s v=" Mr"/>
    <x v="1155"/>
    <x v="212"/>
    <s v="Yes"/>
    <s v="No"/>
    <x v="0"/>
    <n v="1"/>
    <x v="1"/>
    <x v="3"/>
    <x v="2"/>
    <s v="28-Sep-1988"/>
    <x v="2019"/>
    <x v="1"/>
    <s v="tier - 2"/>
    <x v="1"/>
    <n v="34"/>
  </r>
  <r>
    <s v="Id2021"/>
    <s v=" Mr"/>
    <x v="1"/>
    <x v="464"/>
    <s v="No"/>
    <s v="No"/>
    <x v="0"/>
    <n v="0"/>
    <x v="1"/>
    <x v="0"/>
    <x v="0"/>
    <s v="15-Dec-2002"/>
    <x v="2020"/>
    <x v="1"/>
    <s v="tier - 3"/>
    <x v="1"/>
    <n v="20"/>
  </r>
  <r>
    <s v="Id2022"/>
    <s v=" Ms"/>
    <x v="1220"/>
    <x v="237"/>
    <s v="No"/>
    <s v="No"/>
    <x v="0"/>
    <n v="0"/>
    <x v="1"/>
    <x v="2"/>
    <x v="2"/>
    <s v="20-Nov-1991"/>
    <x v="2021"/>
    <x v="1"/>
    <s v="tier - 2"/>
    <x v="0"/>
    <n v="31"/>
  </r>
  <r>
    <s v="Id2023"/>
    <s v=" Mr"/>
    <x v="1221"/>
    <x v="237"/>
    <s v="No"/>
    <s v="No"/>
    <x v="0"/>
    <n v="1"/>
    <x v="1"/>
    <x v="3"/>
    <x v="2"/>
    <s v="18-Jun-1987"/>
    <x v="2022"/>
    <x v="1"/>
    <s v="tier - 3"/>
    <x v="0"/>
    <n v="35"/>
  </r>
  <r>
    <s v="Id2024"/>
    <s v=" Ms"/>
    <x v="345"/>
    <x v="171"/>
    <s v="Yes"/>
    <s v="No"/>
    <x v="0"/>
    <n v="1"/>
    <x v="1"/>
    <x v="2"/>
    <x v="2"/>
    <s v="24-Sep-1995"/>
    <x v="2023"/>
    <x v="1"/>
    <s v="tier - 1"/>
    <x v="3"/>
    <n v="27"/>
  </r>
  <r>
    <s v="Id2025"/>
    <s v=" Ms"/>
    <x v="1222"/>
    <x v="207"/>
    <s v="No"/>
    <s v="No"/>
    <x v="0"/>
    <n v="0"/>
    <x v="1"/>
    <x v="1"/>
    <x v="0"/>
    <s v="30-Sep-2002"/>
    <x v="2024"/>
    <x v="1"/>
    <s v="tier - 3"/>
    <x v="1"/>
    <n v="20"/>
  </r>
  <r>
    <s v="Id2026"/>
    <s v=" Mr"/>
    <x v="1035"/>
    <x v="95"/>
    <s v="Yes"/>
    <s v="No"/>
    <x v="0"/>
    <n v="0"/>
    <x v="1"/>
    <x v="0"/>
    <x v="2"/>
    <s v="30-Jun-1996"/>
    <x v="2025"/>
    <x v="1"/>
    <s v="tier - 2"/>
    <x v="0"/>
    <n v="26"/>
  </r>
  <r>
    <s v="Id2027"/>
    <s v=" Ms"/>
    <x v="1023"/>
    <x v="102"/>
    <s v="No"/>
    <s v="No"/>
    <x v="1"/>
    <n v="1"/>
    <x v="1"/>
    <x v="2"/>
    <x v="2"/>
    <s v="5-Jun-2003"/>
    <x v="2026"/>
    <x v="1"/>
    <s v="tier - 2"/>
    <x v="3"/>
    <n v="20"/>
  </r>
  <r>
    <s v="Id2028"/>
    <s v=" Mr"/>
    <x v="391"/>
    <x v="280"/>
    <s v="Yes"/>
    <s v="No"/>
    <x v="0"/>
    <n v="0"/>
    <x v="1"/>
    <x v="0"/>
    <x v="2"/>
    <s v="13-Jun-1996"/>
    <x v="2027"/>
    <x v="1"/>
    <s v="tier - 2"/>
    <x v="3"/>
    <n v="26"/>
  </r>
  <r>
    <s v="Id2029"/>
    <s v=" Mr"/>
    <x v="454"/>
    <x v="470"/>
    <s v="Yes"/>
    <s v="No"/>
    <x v="0"/>
    <n v="0"/>
    <x v="1"/>
    <x v="1"/>
    <x v="2"/>
    <s v="24-Oct-1996"/>
    <x v="2028"/>
    <x v="1"/>
    <s v="tier - 2"/>
    <x v="0"/>
    <n v="26"/>
  </r>
  <r>
    <s v="Id2030"/>
    <s v=" Ms"/>
    <x v="702"/>
    <x v="375"/>
    <s v="No"/>
    <s v="No"/>
    <x v="0"/>
    <n v="0"/>
    <x v="1"/>
    <x v="0"/>
    <x v="2"/>
    <s v="1-Nov-1999"/>
    <x v="2029"/>
    <x v="1"/>
    <s v="tier - 2"/>
    <x v="2"/>
    <n v="23"/>
  </r>
  <r>
    <s v="Id2031"/>
    <s v=" Ms"/>
    <x v="389"/>
    <x v="122"/>
    <s v="Yes"/>
    <s v="yes"/>
    <x v="0"/>
    <n v="2"/>
    <x v="1"/>
    <x v="1"/>
    <x v="2"/>
    <s v="14-Jul-2000"/>
    <x v="2030"/>
    <x v="1"/>
    <s v="tier - 1"/>
    <x v="1"/>
    <n v="22"/>
  </r>
  <r>
    <s v="Id2032"/>
    <s v=" Mr"/>
    <x v="1223"/>
    <x v="219"/>
    <s v="Yes"/>
    <s v="No"/>
    <x v="0"/>
    <n v="0"/>
    <x v="1"/>
    <x v="1"/>
    <x v="2"/>
    <s v="21-Jun-1996"/>
    <x v="2031"/>
    <x v="2"/>
    <s v="tier - 3"/>
    <x v="4"/>
    <n v="26"/>
  </r>
  <r>
    <s v="Id2033"/>
    <s v=" Mr"/>
    <x v="438"/>
    <x v="637"/>
    <s v="No"/>
    <s v="No"/>
    <x v="1"/>
    <n v="1"/>
    <x v="1"/>
    <x v="1"/>
    <x v="1"/>
    <s v="12-Aug-1993"/>
    <x v="2032"/>
    <x v="0"/>
    <s v="tier - 3"/>
    <x v="0"/>
    <n v="29"/>
  </r>
  <r>
    <s v="Id2034"/>
    <s v=" Mr"/>
    <x v="755"/>
    <x v="334"/>
    <s v="No"/>
    <s v="No"/>
    <x v="1"/>
    <n v="1"/>
    <x v="1"/>
    <x v="1"/>
    <x v="1"/>
    <s v="1-Nov-1993"/>
    <x v="2033"/>
    <x v="2"/>
    <s v="tier - 3"/>
    <x v="3"/>
    <n v="29"/>
  </r>
  <r>
    <s v="Id2035"/>
    <s v=" Ms"/>
    <x v="408"/>
    <x v="144"/>
    <s v="No"/>
    <s v="No"/>
    <x v="0"/>
    <n v="1"/>
    <x v="1"/>
    <x v="0"/>
    <x v="2"/>
    <s v="4-Sep-1998"/>
    <x v="2034"/>
    <x v="1"/>
    <s v="tier - 3"/>
    <x v="1"/>
    <n v="24"/>
  </r>
  <r>
    <s v="Id2036"/>
    <s v=" Ms"/>
    <x v="386"/>
    <x v="352"/>
    <s v="No"/>
    <s v="No"/>
    <x v="0"/>
    <n v="1"/>
    <x v="1"/>
    <x v="0"/>
    <x v="2"/>
    <s v="17-Jun-1998"/>
    <x v="2035"/>
    <x v="1"/>
    <s v="tier - 3"/>
    <x v="1"/>
    <n v="24"/>
  </r>
  <r>
    <s v="Id2037"/>
    <s v=" Ms"/>
    <x v="388"/>
    <x v="614"/>
    <s v="No"/>
    <s v="No"/>
    <x v="0"/>
    <n v="1"/>
    <x v="1"/>
    <x v="2"/>
    <x v="2"/>
    <s v="15-Nov-1998"/>
    <x v="2036"/>
    <x v="1"/>
    <s v="tier - 3"/>
    <x v="1"/>
    <n v="24"/>
  </r>
  <r>
    <s v="Id2038"/>
    <s v=" Ms"/>
    <x v="1224"/>
    <x v="251"/>
    <s v="No"/>
    <s v="yes"/>
    <x v="0"/>
    <n v="1"/>
    <x v="1"/>
    <x v="1"/>
    <x v="2"/>
    <s v="1-Oct-2000"/>
    <x v="2037"/>
    <x v="1"/>
    <s v="tier - 3"/>
    <x v="3"/>
    <n v="22"/>
  </r>
  <r>
    <s v="Id2039"/>
    <s v=" Mr"/>
    <x v="1225"/>
    <x v="3"/>
    <s v="No"/>
    <s v="No"/>
    <x v="1"/>
    <n v="1"/>
    <x v="1"/>
    <x v="2"/>
    <x v="1"/>
    <s v="23-Sep-2003"/>
    <x v="2038"/>
    <x v="1"/>
    <s v="tier - 1"/>
    <x v="1"/>
    <n v="19"/>
  </r>
  <r>
    <s v="Id2040"/>
    <s v=" Ms"/>
    <x v="1226"/>
    <x v="196"/>
    <s v="No"/>
    <s v="yes"/>
    <x v="0"/>
    <n v="1"/>
    <x v="1"/>
    <x v="0"/>
    <x v="2"/>
    <s v="4-Aug-2004"/>
    <x v="2039"/>
    <x v="1"/>
    <s v="tier - 3"/>
    <x v="0"/>
    <n v="18"/>
  </r>
  <r>
    <s v="Id2041"/>
    <s v=" Mr"/>
    <x v="352"/>
    <x v="21"/>
    <s v="No"/>
    <s v="No"/>
    <x v="0"/>
    <n v="0"/>
    <x v="1"/>
    <x v="1"/>
    <x v="1"/>
    <s v="24-Dec-1999"/>
    <x v="2040"/>
    <x v="1"/>
    <s v="tier - 3"/>
    <x v="1"/>
    <n v="23"/>
  </r>
  <r>
    <s v="Id2042"/>
    <s v=" Mr"/>
    <x v="1227"/>
    <x v="85"/>
    <s v="No"/>
    <s v="No"/>
    <x v="0"/>
    <n v="0"/>
    <x v="1"/>
    <x v="3"/>
    <x v="1"/>
    <s v="29-Aug-1999"/>
    <x v="2041"/>
    <x v="1"/>
    <s v="tier - 1"/>
    <x v="1"/>
    <n v="23"/>
  </r>
  <r>
    <s v="Id2043"/>
    <s v=" Mr"/>
    <x v="1121"/>
    <x v="268"/>
    <s v="No"/>
    <s v="yes"/>
    <x v="0"/>
    <n v="1"/>
    <x v="1"/>
    <x v="0"/>
    <x v="1"/>
    <s v="14-Nov-2004"/>
    <x v="2042"/>
    <x v="1"/>
    <s v="tier - 1"/>
    <x v="14"/>
    <n v="18"/>
  </r>
  <r>
    <s v="Id2044"/>
    <s v=" Ms"/>
    <x v="1228"/>
    <x v="60"/>
    <s v="Yes"/>
    <s v="No"/>
    <x v="1"/>
    <n v="1"/>
    <x v="1"/>
    <x v="1"/>
    <x v="1"/>
    <s v="10-Aug-1997"/>
    <x v="2043"/>
    <x v="1"/>
    <s v="tier - 1"/>
    <x v="1"/>
    <n v="25"/>
  </r>
  <r>
    <s v="Id2045"/>
    <s v=" Ms"/>
    <x v="964"/>
    <x v="24"/>
    <s v="No"/>
    <s v="yes"/>
    <x v="0"/>
    <n v="1"/>
    <x v="1"/>
    <x v="0"/>
    <x v="2"/>
    <s v="11-Oct-2000"/>
    <x v="2044"/>
    <x v="1"/>
    <s v="tier - 1"/>
    <x v="2"/>
    <n v="22"/>
  </r>
  <r>
    <s v="Id2046"/>
    <s v=" Ms"/>
    <x v="217"/>
    <x v="209"/>
    <s v="Yes"/>
    <s v="yes"/>
    <x v="0"/>
    <n v="1"/>
    <x v="1"/>
    <x v="0"/>
    <x v="2"/>
    <s v="3-Oct-2000"/>
    <x v="2045"/>
    <x v="1"/>
    <s v="tier - 3"/>
    <x v="2"/>
    <n v="22"/>
  </r>
  <r>
    <s v="Id2047"/>
    <s v=" Ms"/>
    <x v="567"/>
    <x v="180"/>
    <s v="No"/>
    <s v="yes"/>
    <x v="0"/>
    <n v="1"/>
    <x v="1"/>
    <x v="2"/>
    <x v="2"/>
    <s v="17-Dec-2000"/>
    <x v="2046"/>
    <x v="1"/>
    <s v="tier - 3"/>
    <x v="2"/>
    <n v="22"/>
  </r>
  <r>
    <s v="Id2048"/>
    <s v=" Ms"/>
    <x v="1229"/>
    <x v="147"/>
    <s v="No"/>
    <s v="No"/>
    <x v="1"/>
    <n v="1"/>
    <x v="1"/>
    <x v="0"/>
    <x v="1"/>
    <s v="3-Dec-2003"/>
    <x v="2047"/>
    <x v="1"/>
    <s v="tier - 3"/>
    <x v="1"/>
    <n v="19"/>
  </r>
  <r>
    <s v="Id2049"/>
    <s v=" Mr"/>
    <x v="375"/>
    <x v="562"/>
    <s v="Yes"/>
    <s v="No"/>
    <x v="1"/>
    <n v="1"/>
    <x v="1"/>
    <x v="0"/>
    <x v="1"/>
    <s v="6-Oct-1997"/>
    <x v="2048"/>
    <x v="2"/>
    <s v="tier - 3"/>
    <x v="4"/>
    <n v="25"/>
  </r>
  <r>
    <s v="Id2050"/>
    <s v=" Mr"/>
    <x v="1230"/>
    <x v="24"/>
    <s v="Yes"/>
    <s v="No"/>
    <x v="0"/>
    <n v="1"/>
    <x v="1"/>
    <x v="3"/>
    <x v="2"/>
    <s v="20-Aug-1988"/>
    <x v="2049"/>
    <x v="1"/>
    <s v="tier - 2"/>
    <x v="0"/>
    <n v="34"/>
  </r>
  <r>
    <s v="Id2051"/>
    <s v=" Mr"/>
    <x v="577"/>
    <x v="347"/>
    <s v="Yes"/>
    <s v="No"/>
    <x v="1"/>
    <n v="1"/>
    <x v="1"/>
    <x v="1"/>
    <x v="2"/>
    <s v="30-Oct-1997"/>
    <x v="2050"/>
    <x v="0"/>
    <s v="tier - 3"/>
    <x v="7"/>
    <n v="25"/>
  </r>
  <r>
    <s v="Id2052"/>
    <s v=" Ms"/>
    <x v="80"/>
    <x v="577"/>
    <s v="No"/>
    <s v="No"/>
    <x v="1"/>
    <n v="1"/>
    <x v="1"/>
    <x v="0"/>
    <x v="2"/>
    <s v="6-Aug-2003"/>
    <x v="2051"/>
    <x v="1"/>
    <s v="tier - 2"/>
    <x v="1"/>
    <n v="19"/>
  </r>
  <r>
    <s v="Id2053"/>
    <s v=" Ms"/>
    <x v="854"/>
    <x v="83"/>
    <s v="No"/>
    <s v="No"/>
    <x v="1"/>
    <n v="1"/>
    <x v="1"/>
    <x v="1"/>
    <x v="2"/>
    <s v="1-Dec-2003"/>
    <x v="2052"/>
    <x v="1"/>
    <s v="tier - 3"/>
    <x v="1"/>
    <n v="19"/>
  </r>
  <r>
    <s v="Id2054"/>
    <s v=" Ms"/>
    <x v="403"/>
    <x v="133"/>
    <s v="No"/>
    <s v="No"/>
    <x v="1"/>
    <n v="1"/>
    <x v="1"/>
    <x v="2"/>
    <x v="2"/>
    <s v="21-Nov-2003"/>
    <x v="2053"/>
    <x v="1"/>
    <s v="tier - 2"/>
    <x v="1"/>
    <n v="19"/>
  </r>
  <r>
    <s v="Id2055"/>
    <s v=" Ms"/>
    <x v="1018"/>
    <x v="180"/>
    <s v="No"/>
    <s v="No"/>
    <x v="1"/>
    <n v="1"/>
    <x v="1"/>
    <x v="2"/>
    <x v="2"/>
    <s v="17-Jul-2003"/>
    <x v="2054"/>
    <x v="1"/>
    <s v="tier - 2"/>
    <x v="1"/>
    <n v="19"/>
  </r>
  <r>
    <s v="Id2056"/>
    <s v=" Mr"/>
    <x v="210"/>
    <x v="90"/>
    <s v="Yes"/>
    <s v="No"/>
    <x v="0"/>
    <n v="0"/>
    <x v="1"/>
    <x v="0"/>
    <x v="2"/>
    <s v="13-Jun-1996"/>
    <x v="2055"/>
    <x v="1"/>
    <s v="tier - 1"/>
    <x v="1"/>
    <n v="26"/>
  </r>
  <r>
    <s v="Id2057"/>
    <s v=" Ms"/>
    <x v="389"/>
    <x v="203"/>
    <s v="No"/>
    <s v="No"/>
    <x v="0"/>
    <n v="0"/>
    <x v="1"/>
    <x v="1"/>
    <x v="2"/>
    <s v="11-Jun-1999"/>
    <x v="2056"/>
    <x v="1"/>
    <s v="tier - 2"/>
    <x v="1"/>
    <n v="23"/>
  </r>
  <r>
    <s v="Id2058"/>
    <s v=" Mr"/>
    <x v="9"/>
    <x v="635"/>
    <s v="No"/>
    <s v="No"/>
    <x v="0"/>
    <n v="0"/>
    <x v="1"/>
    <x v="0"/>
    <x v="1"/>
    <s v="2-Oct-1994"/>
    <x v="2057"/>
    <x v="2"/>
    <s v="tier - 2"/>
    <x v="0"/>
    <n v="28"/>
  </r>
  <r>
    <s v="Id2059"/>
    <s v=" Ms"/>
    <x v="1231"/>
    <x v="90"/>
    <s v="No"/>
    <s v="No"/>
    <x v="0"/>
    <n v="0"/>
    <x v="1"/>
    <x v="1"/>
    <x v="2"/>
    <s v="17-Sep-1994"/>
    <x v="2058"/>
    <x v="1"/>
    <s v="tier - 2"/>
    <x v="0"/>
    <n v="28"/>
  </r>
  <r>
    <s v="Id2060"/>
    <s v=" Mr"/>
    <x v="1232"/>
    <x v="102"/>
    <s v="Yes"/>
    <s v="No"/>
    <x v="0"/>
    <n v="0"/>
    <x v="1"/>
    <x v="3"/>
    <x v="2"/>
    <s v="5-Aug-1996"/>
    <x v="2059"/>
    <x v="2"/>
    <s v="tier - 2"/>
    <x v="1"/>
    <n v="26"/>
  </r>
  <r>
    <s v="Id2061"/>
    <s v=" Mr"/>
    <x v="32"/>
    <x v="85"/>
    <s v="No"/>
    <s v="yes"/>
    <x v="0"/>
    <n v="1"/>
    <x v="1"/>
    <x v="0"/>
    <x v="1"/>
    <s v="9-Dec-2000"/>
    <x v="2060"/>
    <x v="1"/>
    <s v="tier - 1"/>
    <x v="1"/>
    <n v="22"/>
  </r>
  <r>
    <s v="Id2062"/>
    <s v=" Mr"/>
    <x v="237"/>
    <x v="652"/>
    <s v="No"/>
    <s v="yes"/>
    <x v="0"/>
    <n v="1"/>
    <x v="1"/>
    <x v="1"/>
    <x v="0"/>
    <s v="24-Jun-2000"/>
    <x v="2061"/>
    <x v="1"/>
    <s v="tier - 2"/>
    <x v="1"/>
    <n v="22"/>
  </r>
  <r>
    <s v="Id2063"/>
    <s v=" Ms"/>
    <x v="782"/>
    <x v="376"/>
    <s v="Yes"/>
    <s v="No"/>
    <x v="1"/>
    <n v="1"/>
    <x v="1"/>
    <x v="0"/>
    <x v="2"/>
    <s v="26-Aug-1997"/>
    <x v="2062"/>
    <x v="1"/>
    <s v="tier - 1"/>
    <x v="3"/>
    <n v="25"/>
  </r>
  <r>
    <s v="Id2064"/>
    <s v=" Ms"/>
    <x v="350"/>
    <x v="21"/>
    <s v="Yes"/>
    <s v="No"/>
    <x v="0"/>
    <n v="0"/>
    <x v="1"/>
    <x v="1"/>
    <x v="1"/>
    <s v="26-Aug-2001"/>
    <x v="2063"/>
    <x v="1"/>
    <s v="tier - 1"/>
    <x v="3"/>
    <n v="21"/>
  </r>
  <r>
    <s v="Id2065"/>
    <s v=" Ms"/>
    <x v="905"/>
    <x v="135"/>
    <s v="Yes"/>
    <s v="No"/>
    <x v="0"/>
    <n v="0"/>
    <x v="1"/>
    <x v="2"/>
    <x v="2"/>
    <s v="28-Jul-2001"/>
    <x v="2064"/>
    <x v="1"/>
    <s v="tier - 2"/>
    <x v="2"/>
    <n v="21"/>
  </r>
  <r>
    <s v="Id2066"/>
    <s v=" Ms"/>
    <x v="1233"/>
    <x v="146"/>
    <s v="Yes"/>
    <s v="No"/>
    <x v="0"/>
    <n v="0"/>
    <x v="1"/>
    <x v="3"/>
    <x v="2"/>
    <s v="15-Oct-2001"/>
    <x v="2065"/>
    <x v="1"/>
    <s v="tier - 3"/>
    <x v="3"/>
    <n v="21"/>
  </r>
  <r>
    <s v="Id2067"/>
    <s v=" Mr"/>
    <x v="1234"/>
    <x v="640"/>
    <s v="No"/>
    <s v="No"/>
    <x v="0"/>
    <n v="0"/>
    <x v="1"/>
    <x v="1"/>
    <x v="0"/>
    <s v="20-Jul-2002"/>
    <x v="2066"/>
    <x v="1"/>
    <s v="tier - 2"/>
    <x v="14"/>
    <n v="20"/>
  </r>
  <r>
    <s v="Id2068"/>
    <s v=" Mr"/>
    <x v="201"/>
    <x v="657"/>
    <s v="No"/>
    <s v="No"/>
    <x v="0"/>
    <n v="0"/>
    <x v="1"/>
    <x v="0"/>
    <x v="0"/>
    <s v="11-Oct-2002"/>
    <x v="2067"/>
    <x v="1"/>
    <s v="tier - 3"/>
    <x v="0"/>
    <n v="20"/>
  </r>
  <r>
    <s v="Id2069"/>
    <s v=" Mr"/>
    <x v="1235"/>
    <x v="174"/>
    <s v="No"/>
    <s v="No"/>
    <x v="0"/>
    <n v="0"/>
    <x v="1"/>
    <x v="3"/>
    <x v="2"/>
    <s v="17-Nov-1991"/>
    <x v="2068"/>
    <x v="1"/>
    <s v="tier - 1"/>
    <x v="0"/>
    <n v="31"/>
  </r>
  <r>
    <s v="Id2070"/>
    <s v=" Ms"/>
    <x v="966"/>
    <x v="505"/>
    <s v="No"/>
    <s v="No"/>
    <x v="0"/>
    <n v="0"/>
    <x v="1"/>
    <x v="3"/>
    <x v="2"/>
    <s v="1-Oct-1990"/>
    <x v="2069"/>
    <x v="1"/>
    <s v="tier - 2"/>
    <x v="0"/>
    <n v="32"/>
  </r>
  <r>
    <s v="Id2071"/>
    <s v=" Mr"/>
    <x v="144"/>
    <x v="82"/>
    <s v="Yes"/>
    <s v="No"/>
    <x v="1"/>
    <n v="1"/>
    <x v="1"/>
    <x v="0"/>
    <x v="2"/>
    <s v="28-Jul-1997"/>
    <x v="2070"/>
    <x v="2"/>
    <s v="tier - 3"/>
    <x v="1"/>
    <n v="25"/>
  </r>
  <r>
    <s v="Id2072"/>
    <s v=" Ms"/>
    <x v="429"/>
    <x v="331"/>
    <s v="Yes"/>
    <s v="yes"/>
    <x v="0"/>
    <n v="2"/>
    <x v="1"/>
    <x v="2"/>
    <x v="1"/>
    <s v="25-Aug-2000"/>
    <x v="2071"/>
    <x v="1"/>
    <s v="tier - 3"/>
    <x v="1"/>
    <n v="22"/>
  </r>
  <r>
    <s v="Id2073"/>
    <s v=" Mr"/>
    <x v="589"/>
    <x v="176"/>
    <s v="Yes"/>
    <s v="No"/>
    <x v="1"/>
    <n v="1"/>
    <x v="1"/>
    <x v="1"/>
    <x v="2"/>
    <s v="2-Nov-1997"/>
    <x v="2072"/>
    <x v="2"/>
    <s v="tier - 1"/>
    <x v="1"/>
    <n v="25"/>
  </r>
  <r>
    <s v="Id2074"/>
    <s v=" Ms"/>
    <x v="1236"/>
    <x v="562"/>
    <s v="No"/>
    <s v="No"/>
    <x v="0"/>
    <n v="0"/>
    <x v="1"/>
    <x v="3"/>
    <x v="1"/>
    <s v="5-Aug-1991"/>
    <x v="2073"/>
    <x v="1"/>
    <s v="tier - 1"/>
    <x v="0"/>
    <n v="31"/>
  </r>
  <r>
    <s v="Id2075"/>
    <s v=" Ms"/>
    <x v="1237"/>
    <x v="100"/>
    <s v="No"/>
    <s v="yes"/>
    <x v="0"/>
    <n v="1"/>
    <x v="1"/>
    <x v="0"/>
    <x v="1"/>
    <s v="6-Sep-2004"/>
    <x v="2074"/>
    <x v="1"/>
    <s v="tier - 2"/>
    <x v="1"/>
    <n v="18"/>
  </r>
  <r>
    <s v="Id2076"/>
    <s v=" Mr"/>
    <x v="534"/>
    <x v="267"/>
    <s v="Yes"/>
    <s v="No"/>
    <x v="0"/>
    <n v="1"/>
    <x v="1"/>
    <x v="0"/>
    <x v="2"/>
    <s v="15-Oct-1995"/>
    <x v="2075"/>
    <x v="2"/>
    <s v="tier - 3"/>
    <x v="0"/>
    <n v="27"/>
  </r>
  <r>
    <s v="Id2077"/>
    <s v=" Mr"/>
    <x v="235"/>
    <x v="515"/>
    <s v="Yes"/>
    <s v="No"/>
    <x v="0"/>
    <n v="1"/>
    <x v="1"/>
    <x v="0"/>
    <x v="2"/>
    <s v="9-Jul-1995"/>
    <x v="2076"/>
    <x v="2"/>
    <s v="tier - 3"/>
    <x v="0"/>
    <n v="27"/>
  </r>
  <r>
    <s v="Id2078"/>
    <s v=" Mr"/>
    <x v="662"/>
    <x v="169"/>
    <s v="Yes"/>
    <s v="No"/>
    <x v="0"/>
    <n v="1"/>
    <x v="1"/>
    <x v="0"/>
    <x v="1"/>
    <s v="14-Oct-1995"/>
    <x v="2077"/>
    <x v="2"/>
    <s v="tier - 1"/>
    <x v="3"/>
    <n v="27"/>
  </r>
  <r>
    <s v="Id2079"/>
    <s v=" Mr"/>
    <x v="1238"/>
    <x v="563"/>
    <s v="Yes"/>
    <s v="No"/>
    <x v="0"/>
    <n v="1"/>
    <x v="1"/>
    <x v="2"/>
    <x v="1"/>
    <s v="6-Nov-1995"/>
    <x v="2078"/>
    <x v="2"/>
    <s v="tier - 2"/>
    <x v="0"/>
    <n v="27"/>
  </r>
  <r>
    <s v="Id2080"/>
    <s v=" Ms"/>
    <x v="1188"/>
    <x v="358"/>
    <s v="No"/>
    <s v="No"/>
    <x v="0"/>
    <n v="1"/>
    <x v="1"/>
    <x v="0"/>
    <x v="2"/>
    <s v="20-Jun-1998"/>
    <x v="2079"/>
    <x v="1"/>
    <s v="tier - 2"/>
    <x v="0"/>
    <n v="24"/>
  </r>
  <r>
    <s v="Id2081"/>
    <s v=" Ms"/>
    <x v="1210"/>
    <x v="188"/>
    <s v="No"/>
    <s v="No"/>
    <x v="0"/>
    <n v="1"/>
    <x v="1"/>
    <x v="0"/>
    <x v="2"/>
    <s v="2-Jul-1998"/>
    <x v="2080"/>
    <x v="1"/>
    <s v="tier - 3"/>
    <x v="0"/>
    <n v="24"/>
  </r>
  <r>
    <s v="Id2082"/>
    <s v=" Ms"/>
    <x v="586"/>
    <x v="658"/>
    <s v="No"/>
    <s v="No"/>
    <x v="0"/>
    <n v="1"/>
    <x v="1"/>
    <x v="1"/>
    <x v="0"/>
    <s v="17-Aug-1998"/>
    <x v="2081"/>
    <x v="1"/>
    <s v="tier - 3"/>
    <x v="0"/>
    <n v="24"/>
  </r>
  <r>
    <s v="Id2083"/>
    <s v=" Ms"/>
    <x v="375"/>
    <x v="659"/>
    <s v="No"/>
    <s v="No"/>
    <x v="0"/>
    <n v="0"/>
    <x v="1"/>
    <x v="0"/>
    <x v="0"/>
    <s v="11-Jul-2002"/>
    <x v="2082"/>
    <x v="1"/>
    <s v="tier - 2"/>
    <x v="2"/>
    <n v="20"/>
  </r>
  <r>
    <s v="Id2084"/>
    <s v=" Ms"/>
    <x v="450"/>
    <x v="60"/>
    <s v="No"/>
    <s v="No"/>
    <x v="0"/>
    <n v="1"/>
    <x v="1"/>
    <x v="2"/>
    <x v="1"/>
    <s v="19-Nov-1998"/>
    <x v="2083"/>
    <x v="1"/>
    <s v="tier - 1"/>
    <x v="3"/>
    <n v="24"/>
  </r>
  <r>
    <s v="Id2085"/>
    <s v=" Ms"/>
    <x v="570"/>
    <x v="163"/>
    <s v="No"/>
    <s v="No"/>
    <x v="0"/>
    <n v="0"/>
    <x v="1"/>
    <x v="1"/>
    <x v="0"/>
    <s v="29-Jul-2002"/>
    <x v="2084"/>
    <x v="1"/>
    <s v="tier - 1"/>
    <x v="2"/>
    <n v="20"/>
  </r>
  <r>
    <s v="Id2086"/>
    <s v=" Mr"/>
    <x v="1239"/>
    <x v="330"/>
    <s v="No"/>
    <s v="No"/>
    <x v="0"/>
    <n v="0"/>
    <x v="1"/>
    <x v="0"/>
    <x v="1"/>
    <s v="21-Nov-1999"/>
    <x v="2085"/>
    <x v="1"/>
    <s v="tier - 2"/>
    <x v="0"/>
    <n v="23"/>
  </r>
  <r>
    <s v="Id2087"/>
    <s v=" Mr"/>
    <x v="40"/>
    <x v="141"/>
    <s v="No"/>
    <s v="No"/>
    <x v="0"/>
    <n v="0"/>
    <x v="1"/>
    <x v="0"/>
    <x v="2"/>
    <s v="12-Nov-1999"/>
    <x v="2086"/>
    <x v="1"/>
    <s v="tier - 2"/>
    <x v="3"/>
    <n v="23"/>
  </r>
  <r>
    <s v="Id2088"/>
    <s v=" Ms"/>
    <x v="437"/>
    <x v="335"/>
    <s v="Yes"/>
    <s v="No"/>
    <x v="0"/>
    <n v="0"/>
    <x v="1"/>
    <x v="0"/>
    <x v="2"/>
    <s v="3-Jun-2001"/>
    <x v="2087"/>
    <x v="1"/>
    <s v="tier - 3"/>
    <x v="1"/>
    <n v="22"/>
  </r>
  <r>
    <s v="Id2089"/>
    <s v=" Mr"/>
    <x v="1018"/>
    <x v="164"/>
    <s v="No"/>
    <s v="No"/>
    <x v="0"/>
    <n v="0"/>
    <x v="1"/>
    <x v="2"/>
    <x v="2"/>
    <s v="10-Aug-1999"/>
    <x v="2088"/>
    <x v="1"/>
    <s v="tier - 1"/>
    <x v="9"/>
    <n v="23"/>
  </r>
  <r>
    <s v="Id2090"/>
    <s v=" Mr"/>
    <x v="374"/>
    <x v="46"/>
    <s v="No"/>
    <s v="No"/>
    <x v="0"/>
    <n v="0"/>
    <x v="1"/>
    <x v="2"/>
    <x v="2"/>
    <s v="17-Dec-1999"/>
    <x v="2089"/>
    <x v="1"/>
    <s v="tier - 1"/>
    <x v="7"/>
    <n v="23"/>
  </r>
  <r>
    <s v="Id2091"/>
    <s v=" Mr"/>
    <x v="1240"/>
    <x v="635"/>
    <s v="Yes"/>
    <s v="No"/>
    <x v="0"/>
    <n v="1"/>
    <x v="1"/>
    <x v="3"/>
    <x v="1"/>
    <s v="12-Dec-1988"/>
    <x v="2090"/>
    <x v="1"/>
    <s v="tier - 2"/>
    <x v="0"/>
    <n v="34"/>
  </r>
  <r>
    <s v="Id2092"/>
    <s v=" Mr"/>
    <x v="443"/>
    <x v="485"/>
    <s v="No"/>
    <s v="No"/>
    <x v="0"/>
    <n v="0"/>
    <x v="1"/>
    <x v="0"/>
    <x v="0"/>
    <s v="5-Nov-2002"/>
    <x v="2091"/>
    <x v="1"/>
    <s v="tier - 1"/>
    <x v="1"/>
    <n v="20"/>
  </r>
  <r>
    <s v="Id2093"/>
    <s v=" Mr"/>
    <x v="351"/>
    <x v="563"/>
    <s v="No"/>
    <s v="No"/>
    <x v="0"/>
    <n v="1"/>
    <x v="1"/>
    <x v="2"/>
    <x v="1"/>
    <s v="21-Oct-1998"/>
    <x v="2092"/>
    <x v="2"/>
    <s v="tier - 3"/>
    <x v="1"/>
    <n v="24"/>
  </r>
  <r>
    <s v="Id2094"/>
    <s v=" Ms"/>
    <x v="1241"/>
    <x v="412"/>
    <s v="No"/>
    <s v="No"/>
    <x v="1"/>
    <n v="1"/>
    <x v="1"/>
    <x v="1"/>
    <x v="1"/>
    <s v="18-Nov-2003"/>
    <x v="2093"/>
    <x v="1"/>
    <s v="tier - 3"/>
    <x v="3"/>
    <n v="19"/>
  </r>
  <r>
    <s v="Id2095"/>
    <s v=" Mr"/>
    <x v="768"/>
    <x v="202"/>
    <s v="Yes"/>
    <s v="No"/>
    <x v="0"/>
    <n v="0"/>
    <x v="1"/>
    <x v="0"/>
    <x v="2"/>
    <s v="17-Dec-1996"/>
    <x v="2094"/>
    <x v="1"/>
    <s v="tier - 1"/>
    <x v="0"/>
    <n v="26"/>
  </r>
  <r>
    <s v="Id2096"/>
    <s v=" Mr"/>
    <x v="993"/>
    <x v="65"/>
    <s v="No"/>
    <s v="yes"/>
    <x v="0"/>
    <n v="1"/>
    <x v="1"/>
    <x v="1"/>
    <x v="1"/>
    <s v="6-Sep-2004"/>
    <x v="2095"/>
    <x v="1"/>
    <s v="tier - 3"/>
    <x v="0"/>
    <n v="18"/>
  </r>
  <r>
    <s v="Id2097"/>
    <s v=" Mr"/>
    <x v="1211"/>
    <x v="189"/>
    <s v="Yes"/>
    <s v="No"/>
    <x v="0"/>
    <n v="0"/>
    <x v="1"/>
    <x v="2"/>
    <x v="2"/>
    <s v="28-Nov-1996"/>
    <x v="2096"/>
    <x v="0"/>
    <s v="tier - 2"/>
    <x v="3"/>
    <n v="26"/>
  </r>
  <r>
    <s v="Id2098"/>
    <s v=" Ms"/>
    <x v="1242"/>
    <x v="192"/>
    <s v="No"/>
    <s v="No"/>
    <x v="0"/>
    <n v="0"/>
    <x v="1"/>
    <x v="3"/>
    <x v="2"/>
    <s v="5-Oct-1989"/>
    <x v="2097"/>
    <x v="1"/>
    <s v="tier - 1"/>
    <x v="0"/>
    <n v="33"/>
  </r>
  <r>
    <s v="Id2099"/>
    <s v=" Mr"/>
    <x v="1232"/>
    <x v="226"/>
    <s v="No"/>
    <s v="No"/>
    <x v="0"/>
    <n v="0"/>
    <x v="1"/>
    <x v="3"/>
    <x v="2"/>
    <s v="16-Jun-1991"/>
    <x v="2098"/>
    <x v="1"/>
    <s v="tier - 1"/>
    <x v="0"/>
    <n v="31"/>
  </r>
  <r>
    <s v="Id2100"/>
    <s v=" Ms"/>
    <x v="141"/>
    <x v="53"/>
    <s v="No"/>
    <s v="No"/>
    <x v="0"/>
    <n v="0"/>
    <x v="1"/>
    <x v="0"/>
    <x v="0"/>
    <s v="12-Nov-2002"/>
    <x v="2099"/>
    <x v="1"/>
    <s v="tier - 1"/>
    <x v="1"/>
    <n v="20"/>
  </r>
  <r>
    <s v="Id2101"/>
    <s v=" Ms"/>
    <x v="331"/>
    <x v="580"/>
    <s v="No"/>
    <s v="No"/>
    <x v="0"/>
    <n v="0"/>
    <x v="1"/>
    <x v="1"/>
    <x v="0"/>
    <s v="15-Jul-2002"/>
    <x v="2100"/>
    <x v="1"/>
    <s v="tier - 1"/>
    <x v="1"/>
    <n v="20"/>
  </r>
  <r>
    <s v="Id2102"/>
    <s v=" Mr"/>
    <x v="170"/>
    <x v="226"/>
    <s v="Yes"/>
    <s v="yes"/>
    <x v="0"/>
    <n v="2"/>
    <x v="1"/>
    <x v="0"/>
    <x v="2"/>
    <s v="11-Dec-2000"/>
    <x v="2101"/>
    <x v="1"/>
    <s v="tier - 3"/>
    <x v="4"/>
    <n v="22"/>
  </r>
  <r>
    <s v="Id2103"/>
    <s v=" Mr"/>
    <x v="467"/>
    <x v="34"/>
    <s v="Yes"/>
    <s v="yes"/>
    <x v="0"/>
    <n v="2"/>
    <x v="1"/>
    <x v="1"/>
    <x v="1"/>
    <s v="30-Jun-2000"/>
    <x v="2102"/>
    <x v="1"/>
    <s v="tier - 2"/>
    <x v="11"/>
    <n v="22"/>
  </r>
  <r>
    <s v="Id2104"/>
    <s v=" Mr"/>
    <x v="417"/>
    <x v="78"/>
    <s v="No"/>
    <s v="No"/>
    <x v="1"/>
    <n v="1"/>
    <x v="1"/>
    <x v="1"/>
    <x v="2"/>
    <s v="10-Dec-2003"/>
    <x v="2103"/>
    <x v="1"/>
    <s v="tier - 3"/>
    <x v="1"/>
    <n v="19"/>
  </r>
  <r>
    <s v="Id2105"/>
    <s v=" Ms"/>
    <x v="866"/>
    <x v="135"/>
    <s v="No"/>
    <s v="yes"/>
    <x v="0"/>
    <n v="1"/>
    <x v="1"/>
    <x v="0"/>
    <x v="2"/>
    <s v="12-Dec-2004"/>
    <x v="2104"/>
    <x v="1"/>
    <s v="tier - 1"/>
    <x v="0"/>
    <n v="18"/>
  </r>
  <r>
    <s v="Id2106"/>
    <s v=" Ms"/>
    <x v="412"/>
    <x v="184"/>
    <s v="No"/>
    <s v="yes"/>
    <x v="0"/>
    <n v="1"/>
    <x v="1"/>
    <x v="0"/>
    <x v="1"/>
    <s v="25-Sep-2004"/>
    <x v="2105"/>
    <x v="1"/>
    <s v="tier - 1"/>
    <x v="2"/>
    <n v="18"/>
  </r>
  <r>
    <s v="Id2107"/>
    <s v=" Ms"/>
    <x v="1212"/>
    <x v="497"/>
    <s v="No"/>
    <s v="yes"/>
    <x v="0"/>
    <n v="1"/>
    <x v="1"/>
    <x v="0"/>
    <x v="2"/>
    <s v="13-Jun-2004"/>
    <x v="2106"/>
    <x v="1"/>
    <s v="tier - 1"/>
    <x v="2"/>
    <n v="18"/>
  </r>
  <r>
    <s v="Id2108"/>
    <s v=" Ms"/>
    <x v="1243"/>
    <x v="105"/>
    <s v="No"/>
    <s v="No"/>
    <x v="0"/>
    <n v="0"/>
    <x v="1"/>
    <x v="2"/>
    <x v="1"/>
    <s v="17-Nov-1994"/>
    <x v="2107"/>
    <x v="1"/>
    <s v="tier - 2"/>
    <x v="0"/>
    <n v="28"/>
  </r>
  <r>
    <s v="Id2109"/>
    <s v=" Ms"/>
    <x v="144"/>
    <x v="200"/>
    <s v="No"/>
    <s v="yes"/>
    <x v="0"/>
    <n v="1"/>
    <x v="1"/>
    <x v="0"/>
    <x v="1"/>
    <s v="27-Jul-2004"/>
    <x v="2108"/>
    <x v="1"/>
    <s v="tier - 2"/>
    <x v="2"/>
    <n v="18"/>
  </r>
  <r>
    <s v="Id2110"/>
    <s v=" Ms"/>
    <x v="893"/>
    <x v="192"/>
    <s v="No"/>
    <s v="yes"/>
    <x v="0"/>
    <n v="1"/>
    <x v="1"/>
    <x v="0"/>
    <x v="2"/>
    <s v="6-Aug-2004"/>
    <x v="2109"/>
    <x v="1"/>
    <s v="tier - 2"/>
    <x v="2"/>
    <n v="18"/>
  </r>
  <r>
    <s v="Id2111"/>
    <s v=" Ms"/>
    <x v="141"/>
    <x v="264"/>
    <s v="No"/>
    <s v="yes"/>
    <x v="0"/>
    <n v="1"/>
    <x v="1"/>
    <x v="0"/>
    <x v="2"/>
    <s v="13-Nov-2004"/>
    <x v="2110"/>
    <x v="1"/>
    <s v="tier - 3"/>
    <x v="2"/>
    <n v="18"/>
  </r>
  <r>
    <s v="Id2112"/>
    <s v=" Ms"/>
    <x v="703"/>
    <x v="31"/>
    <s v="No"/>
    <s v="yes"/>
    <x v="0"/>
    <n v="1"/>
    <x v="1"/>
    <x v="0"/>
    <x v="2"/>
    <s v="28-Oct-2004"/>
    <x v="2111"/>
    <x v="1"/>
    <s v="tier - 2"/>
    <x v="2"/>
    <n v="18"/>
  </r>
  <r>
    <s v="Id2113"/>
    <s v=" Ms"/>
    <x v="402"/>
    <x v="24"/>
    <s v="No"/>
    <s v="yes"/>
    <x v="0"/>
    <n v="1"/>
    <x v="1"/>
    <x v="0"/>
    <x v="2"/>
    <s v="6-Aug-2004"/>
    <x v="2112"/>
    <x v="1"/>
    <s v="tier - 2"/>
    <x v="2"/>
    <n v="18"/>
  </r>
  <r>
    <s v="Id2114"/>
    <s v=" Ms"/>
    <x v="1244"/>
    <x v="270"/>
    <s v="No"/>
    <s v="yes"/>
    <x v="0"/>
    <n v="1"/>
    <x v="1"/>
    <x v="2"/>
    <x v="2"/>
    <s v="27-Jul-2004"/>
    <x v="2113"/>
    <x v="1"/>
    <s v="tier - 3"/>
    <x v="0"/>
    <n v="18"/>
  </r>
  <r>
    <s v="Id2115"/>
    <s v=" Ms"/>
    <x v="360"/>
    <x v="139"/>
    <s v="No"/>
    <s v="yes"/>
    <x v="0"/>
    <n v="1"/>
    <x v="1"/>
    <x v="1"/>
    <x v="2"/>
    <s v="12-Sep-2004"/>
    <x v="2114"/>
    <x v="1"/>
    <s v="tier - 2"/>
    <x v="2"/>
    <n v="18"/>
  </r>
  <r>
    <s v="Id2116"/>
    <s v=" Ms"/>
    <x v="984"/>
    <x v="324"/>
    <s v="No"/>
    <s v="yes"/>
    <x v="0"/>
    <n v="1"/>
    <x v="1"/>
    <x v="1"/>
    <x v="2"/>
    <s v="3-Sep-2004"/>
    <x v="2115"/>
    <x v="1"/>
    <s v="tier - 1"/>
    <x v="8"/>
    <n v="18"/>
  </r>
  <r>
    <s v="Id2117"/>
    <s v=" Ms"/>
    <x v="369"/>
    <x v="111"/>
    <s v="No"/>
    <s v="yes"/>
    <x v="0"/>
    <n v="1"/>
    <x v="1"/>
    <x v="1"/>
    <x v="2"/>
    <s v="7-Dec-2004"/>
    <x v="2116"/>
    <x v="1"/>
    <s v="tier - 3"/>
    <x v="2"/>
    <n v="18"/>
  </r>
  <r>
    <s v="Id2118"/>
    <s v=" Mr"/>
    <x v="1245"/>
    <x v="31"/>
    <s v="No"/>
    <s v="No"/>
    <x v="0"/>
    <n v="0"/>
    <x v="1"/>
    <x v="3"/>
    <x v="2"/>
    <s v="16-Dec-1991"/>
    <x v="2117"/>
    <x v="1"/>
    <s v="tier - 2"/>
    <x v="1"/>
    <n v="31"/>
  </r>
  <r>
    <s v="Id2119"/>
    <s v=" Mr"/>
    <x v="1246"/>
    <x v="251"/>
    <s v="No"/>
    <s v="No"/>
    <x v="0"/>
    <n v="0"/>
    <x v="1"/>
    <x v="2"/>
    <x v="2"/>
    <s v="27-Sep-1994"/>
    <x v="2118"/>
    <x v="1"/>
    <s v="tier - 2"/>
    <x v="0"/>
    <n v="28"/>
  </r>
  <r>
    <s v="Id2120"/>
    <s v=" Ms"/>
    <x v="889"/>
    <x v="497"/>
    <s v="No"/>
    <s v="yes"/>
    <x v="0"/>
    <n v="1"/>
    <x v="1"/>
    <x v="0"/>
    <x v="2"/>
    <s v="23-Aug-2000"/>
    <x v="2119"/>
    <x v="1"/>
    <s v="tier - 2"/>
    <x v="3"/>
    <n v="22"/>
  </r>
  <r>
    <s v="Id2121"/>
    <s v=" Ms"/>
    <x v="1247"/>
    <x v="450"/>
    <s v="No"/>
    <s v="yes"/>
    <x v="0"/>
    <n v="1"/>
    <x v="1"/>
    <x v="1"/>
    <x v="2"/>
    <s v="10-Dec-2000"/>
    <x v="2120"/>
    <x v="1"/>
    <s v="tier - 2"/>
    <x v="0"/>
    <n v="22"/>
  </r>
  <r>
    <s v="Id2122"/>
    <s v=" Ms"/>
    <x v="909"/>
    <x v="58"/>
    <s v="No"/>
    <s v="yes"/>
    <x v="0"/>
    <n v="1"/>
    <x v="1"/>
    <x v="1"/>
    <x v="1"/>
    <s v="29-Nov-2000"/>
    <x v="2121"/>
    <x v="1"/>
    <s v="tier - 3"/>
    <x v="0"/>
    <n v="22"/>
  </r>
  <r>
    <s v="Id2123"/>
    <s v=" Ms"/>
    <x v="346"/>
    <x v="150"/>
    <s v="No"/>
    <s v="yes"/>
    <x v="0"/>
    <n v="1"/>
    <x v="1"/>
    <x v="1"/>
    <x v="2"/>
    <s v="22-Oct-2000"/>
    <x v="2122"/>
    <x v="1"/>
    <s v="tier - 2"/>
    <x v="3"/>
    <n v="22"/>
  </r>
  <r>
    <s v="Id2124"/>
    <s v=" Ms"/>
    <x v="925"/>
    <x v="148"/>
    <s v="Yes"/>
    <s v="yes"/>
    <x v="0"/>
    <n v="1"/>
    <x v="1"/>
    <x v="2"/>
    <x v="1"/>
    <s v="27-Dec-2000"/>
    <x v="2123"/>
    <x v="1"/>
    <s v="tier - 3"/>
    <x v="3"/>
    <n v="22"/>
  </r>
  <r>
    <s v="Id2125"/>
    <s v=" Ms"/>
    <x v="1248"/>
    <x v="87"/>
    <s v="No"/>
    <s v="yes"/>
    <x v="0"/>
    <n v="1"/>
    <x v="1"/>
    <x v="0"/>
    <x v="1"/>
    <s v="4-Oct-2004"/>
    <x v="2124"/>
    <x v="1"/>
    <s v="tier - 1"/>
    <x v="3"/>
    <n v="18"/>
  </r>
  <r>
    <s v="Id2126"/>
    <s v=" Ms"/>
    <x v="661"/>
    <x v="176"/>
    <s v="No"/>
    <s v="No"/>
    <x v="1"/>
    <n v="1"/>
    <x v="1"/>
    <x v="0"/>
    <x v="2"/>
    <s v="19-Aug-2003"/>
    <x v="2125"/>
    <x v="1"/>
    <s v="tier - 1"/>
    <x v="1"/>
    <n v="19"/>
  </r>
  <r>
    <s v="Id2127"/>
    <s v=" Mr"/>
    <x v="664"/>
    <x v="652"/>
    <s v="Yes"/>
    <s v="No"/>
    <x v="1"/>
    <n v="1"/>
    <x v="1"/>
    <x v="1"/>
    <x v="0"/>
    <s v="3-Sep-1997"/>
    <x v="2126"/>
    <x v="2"/>
    <s v="tier - 1"/>
    <x v="0"/>
    <n v="25"/>
  </r>
  <r>
    <s v="Id2128"/>
    <s v=" Ms"/>
    <x v="879"/>
    <x v="252"/>
    <s v="No"/>
    <s v="No"/>
    <x v="1"/>
    <n v="1"/>
    <x v="1"/>
    <x v="0"/>
    <x v="2"/>
    <s v="26-Sep-2003"/>
    <x v="2127"/>
    <x v="1"/>
    <s v="tier - 2"/>
    <x v="1"/>
    <n v="19"/>
  </r>
  <r>
    <s v="Id2129"/>
    <s v=" Ms"/>
    <x v="1249"/>
    <x v="324"/>
    <s v="No"/>
    <s v="No"/>
    <x v="1"/>
    <n v="1"/>
    <x v="1"/>
    <x v="0"/>
    <x v="2"/>
    <s v="1-Sep-2003"/>
    <x v="2128"/>
    <x v="1"/>
    <s v="tier - 3"/>
    <x v="1"/>
    <n v="19"/>
  </r>
  <r>
    <s v="Id2130"/>
    <s v=" Ms"/>
    <x v="355"/>
    <x v="46"/>
    <s v="No"/>
    <s v="No"/>
    <x v="1"/>
    <n v="1"/>
    <x v="1"/>
    <x v="0"/>
    <x v="2"/>
    <s v="22-Dec-2003"/>
    <x v="2129"/>
    <x v="1"/>
    <s v="tier - 3"/>
    <x v="1"/>
    <n v="19"/>
  </r>
  <r>
    <s v="Id2131"/>
    <s v=" Ms"/>
    <x v="88"/>
    <x v="436"/>
    <s v="No"/>
    <s v="No"/>
    <x v="1"/>
    <n v="1"/>
    <x v="1"/>
    <x v="0"/>
    <x v="2"/>
    <s v="30-Aug-2003"/>
    <x v="2130"/>
    <x v="1"/>
    <s v="tier - 1"/>
    <x v="1"/>
    <n v="19"/>
  </r>
  <r>
    <s v="Id2132"/>
    <s v=" Mr"/>
    <x v="1250"/>
    <x v="299"/>
    <s v="No"/>
    <s v="yes"/>
    <x v="0"/>
    <n v="1"/>
    <x v="1"/>
    <x v="1"/>
    <x v="2"/>
    <s v="4-Nov-2004"/>
    <x v="2131"/>
    <x v="1"/>
    <s v="tier - 1"/>
    <x v="1"/>
    <n v="18"/>
  </r>
  <r>
    <s v="Id2133"/>
    <s v=" Ms"/>
    <x v="878"/>
    <x v="623"/>
    <s v="No"/>
    <s v="No"/>
    <x v="1"/>
    <n v="1"/>
    <x v="1"/>
    <x v="2"/>
    <x v="1"/>
    <s v="30-Sep-2003"/>
    <x v="2132"/>
    <x v="1"/>
    <s v="tier - 3"/>
    <x v="1"/>
    <n v="19"/>
  </r>
  <r>
    <s v="Id2134"/>
    <s v=" Mr"/>
    <x v="947"/>
    <x v="80"/>
    <s v="No"/>
    <s v="No"/>
    <x v="0"/>
    <n v="0"/>
    <x v="1"/>
    <x v="3"/>
    <x v="2"/>
    <s v="21-Jul-1989"/>
    <x v="2133"/>
    <x v="1"/>
    <s v="tier - 2"/>
    <x v="0"/>
    <n v="33"/>
  </r>
  <r>
    <s v="Id2135"/>
    <s v=" Mr"/>
    <x v="352"/>
    <x v="450"/>
    <s v="Yes"/>
    <s v="No"/>
    <x v="0"/>
    <n v="0"/>
    <x v="1"/>
    <x v="1"/>
    <x v="2"/>
    <s v="28-Nov-2001"/>
    <x v="2134"/>
    <x v="1"/>
    <s v="tier - 1"/>
    <x v="4"/>
    <n v="21"/>
  </r>
  <r>
    <s v="Id2136"/>
    <s v=" Mr"/>
    <x v="986"/>
    <x v="143"/>
    <s v="Yes"/>
    <s v="No"/>
    <x v="0"/>
    <n v="0"/>
    <x v="1"/>
    <x v="2"/>
    <x v="2"/>
    <s v="22-Jun-2001"/>
    <x v="2135"/>
    <x v="2"/>
    <s v="tier - 2"/>
    <x v="3"/>
    <n v="21"/>
  </r>
  <r>
    <s v="Id2137"/>
    <s v=" Mr"/>
    <x v="497"/>
    <x v="336"/>
    <s v="Yes"/>
    <s v="No"/>
    <x v="0"/>
    <n v="0"/>
    <x v="1"/>
    <x v="1"/>
    <x v="1"/>
    <s v="14-Aug-2001"/>
    <x v="2136"/>
    <x v="2"/>
    <s v="tier - 2"/>
    <x v="9"/>
    <n v="21"/>
  </r>
  <r>
    <s v="Id2138"/>
    <s v=" Mrs"/>
    <x v="292"/>
    <x v="144"/>
    <s v="No"/>
    <s v="yes"/>
    <x v="0"/>
    <n v="1"/>
    <x v="1"/>
    <x v="1"/>
    <x v="2"/>
    <s v="12-Jun-2004"/>
    <x v="2137"/>
    <x v="2"/>
    <s v="tier - 2"/>
    <x v="15"/>
    <n v="18"/>
  </r>
  <r>
    <s v="Id2139"/>
    <s v=" Mr"/>
    <x v="355"/>
    <x v="79"/>
    <s v="Yes"/>
    <s v="yes"/>
    <x v="0"/>
    <n v="2"/>
    <x v="1"/>
    <x v="0"/>
    <x v="2"/>
    <s v="26-Jul-2000"/>
    <x v="2138"/>
    <x v="2"/>
    <s v="tier - 3"/>
    <x v="1"/>
    <n v="22"/>
  </r>
  <r>
    <s v="Id2140"/>
    <s v=" Mr"/>
    <x v="524"/>
    <x v="109"/>
    <s v="Yes"/>
    <s v="yes"/>
    <x v="0"/>
    <n v="2"/>
    <x v="1"/>
    <x v="1"/>
    <x v="1"/>
    <s v="2-Sep-2000"/>
    <x v="2139"/>
    <x v="2"/>
    <s v="tier - 3"/>
    <x v="1"/>
    <n v="22"/>
  </r>
  <r>
    <s v="Id2141"/>
    <s v=" Ms"/>
    <x v="1188"/>
    <x v="338"/>
    <s v="Yes"/>
    <s v="No"/>
    <x v="0"/>
    <n v="0"/>
    <x v="1"/>
    <x v="0"/>
    <x v="2"/>
    <s v="4-Aug-2001"/>
    <x v="2140"/>
    <x v="2"/>
    <s v="tier - 2"/>
    <x v="0"/>
    <n v="21"/>
  </r>
  <r>
    <s v="Id2142"/>
    <s v=" Ms"/>
    <x v="1251"/>
    <x v="49"/>
    <s v="Yes"/>
    <s v="No"/>
    <x v="0"/>
    <n v="0"/>
    <x v="1"/>
    <x v="0"/>
    <x v="2"/>
    <s v="6-Sep-2001"/>
    <x v="2141"/>
    <x v="2"/>
    <s v="tier - 2"/>
    <x v="0"/>
    <n v="21"/>
  </r>
  <r>
    <s v="Id2143"/>
    <s v=" Ms"/>
    <x v="72"/>
    <x v="146"/>
    <s v="Yes"/>
    <s v="No"/>
    <x v="0"/>
    <n v="0"/>
    <x v="1"/>
    <x v="0"/>
    <x v="2"/>
    <s v="1-Jul-2001"/>
    <x v="2142"/>
    <x v="2"/>
    <s v="tier - 1"/>
    <x v="3"/>
    <n v="21"/>
  </r>
  <r>
    <s v="Id2144"/>
    <s v=" Ms"/>
    <x v="809"/>
    <x v="109"/>
    <s v="Yes"/>
    <s v="No"/>
    <x v="0"/>
    <n v="0"/>
    <x v="1"/>
    <x v="1"/>
    <x v="1"/>
    <s v="14-Aug-2001"/>
    <x v="2143"/>
    <x v="2"/>
    <s v="tier - 2"/>
    <x v="3"/>
    <n v="21"/>
  </r>
  <r>
    <s v="Id2145"/>
    <s v=" Mr"/>
    <x v="28"/>
    <x v="280"/>
    <s v="No"/>
    <s v="No"/>
    <x v="0"/>
    <n v="1"/>
    <x v="1"/>
    <x v="0"/>
    <x v="2"/>
    <s v="14-Sep-1998"/>
    <x v="2144"/>
    <x v="2"/>
    <s v="tier - 2"/>
    <x v="0"/>
    <n v="24"/>
  </r>
  <r>
    <s v="Id2146"/>
    <s v=" Mr"/>
    <x v="1252"/>
    <x v="660"/>
    <s v="No"/>
    <s v="No"/>
    <x v="0"/>
    <n v="0"/>
    <x v="1"/>
    <x v="0"/>
    <x v="0"/>
    <s v="29-Sep-2002"/>
    <x v="2145"/>
    <x v="2"/>
    <s v="tier - 3"/>
    <x v="4"/>
    <n v="20"/>
  </r>
  <r>
    <s v="Id2147"/>
    <s v=" Mr"/>
    <x v="701"/>
    <x v="589"/>
    <s v="No"/>
    <s v="No"/>
    <x v="0"/>
    <n v="1"/>
    <x v="1"/>
    <x v="0"/>
    <x v="0"/>
    <s v="29-Dec-1998"/>
    <x v="2146"/>
    <x v="2"/>
    <s v="tier - 1"/>
    <x v="0"/>
    <n v="24"/>
  </r>
  <r>
    <s v="Id2148"/>
    <s v=" Mr"/>
    <x v="409"/>
    <x v="101"/>
    <s v="No"/>
    <s v="No"/>
    <x v="0"/>
    <n v="0"/>
    <x v="1"/>
    <x v="0"/>
    <x v="0"/>
    <s v="16-Jul-2002"/>
    <x v="2147"/>
    <x v="2"/>
    <s v="tier - 3"/>
    <x v="3"/>
    <n v="20"/>
  </r>
  <r>
    <s v="Id2149"/>
    <s v=" Mr"/>
    <x v="514"/>
    <x v="259"/>
    <s v="No"/>
    <s v="No"/>
    <x v="0"/>
    <n v="1"/>
    <x v="1"/>
    <x v="1"/>
    <x v="1"/>
    <s v="29-Sep-1998"/>
    <x v="2148"/>
    <x v="2"/>
    <s v="tier - 1"/>
    <x v="3"/>
    <n v="24"/>
  </r>
  <r>
    <s v="Id2150"/>
    <s v=" Mr"/>
    <x v="809"/>
    <x v="351"/>
    <s v="No"/>
    <s v="No"/>
    <x v="0"/>
    <n v="1"/>
    <x v="1"/>
    <x v="1"/>
    <x v="2"/>
    <s v="5-Oct-1998"/>
    <x v="2149"/>
    <x v="2"/>
    <s v="tier - 1"/>
    <x v="3"/>
    <n v="24"/>
  </r>
  <r>
    <s v="Id2151"/>
    <s v=" Mr"/>
    <x v="1023"/>
    <x v="180"/>
    <s v="No"/>
    <s v="No"/>
    <x v="0"/>
    <n v="1"/>
    <x v="1"/>
    <x v="2"/>
    <x v="2"/>
    <s v="28-Sep-1998"/>
    <x v="2150"/>
    <x v="2"/>
    <s v="tier - 3"/>
    <x v="3"/>
    <n v="24"/>
  </r>
  <r>
    <s v="Id2152"/>
    <s v=" Mr"/>
    <x v="445"/>
    <x v="502"/>
    <s v="No"/>
    <s v="No"/>
    <x v="0"/>
    <n v="0"/>
    <x v="1"/>
    <x v="1"/>
    <x v="0"/>
    <s v="29-Jul-2002"/>
    <x v="2151"/>
    <x v="2"/>
    <s v="tier - 2"/>
    <x v="4"/>
    <n v="20"/>
  </r>
  <r>
    <s v="Id2153"/>
    <s v=" Mr"/>
    <x v="1253"/>
    <x v="292"/>
    <s v="No"/>
    <s v="No"/>
    <x v="0"/>
    <n v="0"/>
    <x v="1"/>
    <x v="2"/>
    <x v="0"/>
    <s v="7-Sep-2002"/>
    <x v="2152"/>
    <x v="2"/>
    <s v="tier - 1"/>
    <x v="3"/>
    <n v="20"/>
  </r>
  <r>
    <s v="Id2154"/>
    <s v=" Mr"/>
    <x v="27"/>
    <x v="482"/>
    <s v="Yes"/>
    <s v="No"/>
    <x v="0"/>
    <n v="0"/>
    <x v="1"/>
    <x v="0"/>
    <x v="2"/>
    <s v="9-Dec-2001"/>
    <x v="2153"/>
    <x v="2"/>
    <s v="tier - 2"/>
    <x v="1"/>
    <n v="21"/>
  </r>
  <r>
    <s v="Id2155"/>
    <s v=" Mr"/>
    <x v="1046"/>
    <x v="206"/>
    <s v="Yes"/>
    <s v="No"/>
    <x v="0"/>
    <n v="0"/>
    <x v="1"/>
    <x v="0"/>
    <x v="2"/>
    <s v="3-Aug-2001"/>
    <x v="2154"/>
    <x v="2"/>
    <s v="tier - 3"/>
    <x v="1"/>
    <n v="21"/>
  </r>
  <r>
    <s v="Id2156"/>
    <s v=" Mr"/>
    <x v="1254"/>
    <x v="47"/>
    <s v="No"/>
    <s v="No"/>
    <x v="0"/>
    <n v="0"/>
    <x v="1"/>
    <x v="2"/>
    <x v="2"/>
    <s v="6-Oct-1994"/>
    <x v="2155"/>
    <x v="2"/>
    <s v="tier - 3"/>
    <x v="0"/>
    <n v="28"/>
  </r>
  <r>
    <s v="Id2157"/>
    <s v=" Mr"/>
    <x v="331"/>
    <x v="83"/>
    <s v="Yes"/>
    <s v="No"/>
    <x v="0"/>
    <n v="0"/>
    <x v="1"/>
    <x v="1"/>
    <x v="2"/>
    <s v="10-Aug-2001"/>
    <x v="2156"/>
    <x v="2"/>
    <s v="tier - 1"/>
    <x v="1"/>
    <n v="21"/>
  </r>
  <r>
    <s v="Id2158"/>
    <s v=" Ms"/>
    <x v="766"/>
    <x v="661"/>
    <s v="No"/>
    <s v="No"/>
    <x v="0"/>
    <n v="0"/>
    <x v="1"/>
    <x v="0"/>
    <x v="0"/>
    <s v="21-Aug-2002"/>
    <x v="2157"/>
    <x v="2"/>
    <s v="tier - 1"/>
    <x v="3"/>
    <n v="20"/>
  </r>
  <r>
    <s v="Id2159"/>
    <s v=" Ms"/>
    <x v="409"/>
    <x v="307"/>
    <s v="No"/>
    <s v="No"/>
    <x v="0"/>
    <n v="0"/>
    <x v="1"/>
    <x v="0"/>
    <x v="0"/>
    <s v="29-Aug-2002"/>
    <x v="2158"/>
    <x v="2"/>
    <s v="tier - 2"/>
    <x v="0"/>
    <n v="20"/>
  </r>
  <r>
    <s v="Id2160"/>
    <s v=" Ms"/>
    <x v="336"/>
    <x v="217"/>
    <s v="No"/>
    <s v="No"/>
    <x v="0"/>
    <n v="0"/>
    <x v="1"/>
    <x v="0"/>
    <x v="0"/>
    <s v="29-Oct-2002"/>
    <x v="2159"/>
    <x v="2"/>
    <s v="tier - 1"/>
    <x v="0"/>
    <n v="20"/>
  </r>
  <r>
    <s v="Id2161"/>
    <s v=" Ms"/>
    <x v="404"/>
    <x v="303"/>
    <s v="No"/>
    <s v="No"/>
    <x v="0"/>
    <n v="0"/>
    <x v="1"/>
    <x v="1"/>
    <x v="0"/>
    <s v="22-Sep-2002"/>
    <x v="2160"/>
    <x v="2"/>
    <s v="tier - 2"/>
    <x v="3"/>
    <n v="20"/>
  </r>
  <r>
    <s v="Id2162"/>
    <s v=" Ms"/>
    <x v="1255"/>
    <x v="46"/>
    <s v="Yes"/>
    <s v="No"/>
    <x v="0"/>
    <n v="0"/>
    <x v="1"/>
    <x v="2"/>
    <x v="2"/>
    <s v="2-Jul-1996"/>
    <x v="2161"/>
    <x v="2"/>
    <s v="tier - 3"/>
    <x v="1"/>
    <n v="26"/>
  </r>
  <r>
    <s v="Id2163"/>
    <s v=" Mrs"/>
    <x v="481"/>
    <x v="105"/>
    <s v="No"/>
    <s v="yes"/>
    <x v="0"/>
    <n v="1"/>
    <x v="1"/>
    <x v="1"/>
    <x v="1"/>
    <s v="27-Dec-2004"/>
    <x v="2162"/>
    <x v="2"/>
    <s v="tier - 1"/>
    <x v="15"/>
    <n v="18"/>
  </r>
  <r>
    <s v="Id2164"/>
    <s v=" Ms"/>
    <x v="1256"/>
    <x v="189"/>
    <s v="No"/>
    <s v="No"/>
    <x v="0"/>
    <n v="0"/>
    <x v="1"/>
    <x v="2"/>
    <x v="2"/>
    <s v="6-Dec-1994"/>
    <x v="2163"/>
    <x v="2"/>
    <s v="tier - 2"/>
    <x v="1"/>
    <n v="28"/>
  </r>
  <r>
    <s v="Id2165"/>
    <s v=" Mr"/>
    <x v="1241"/>
    <x v="167"/>
    <s v="No"/>
    <s v="No"/>
    <x v="1"/>
    <n v="1"/>
    <x v="1"/>
    <x v="1"/>
    <x v="2"/>
    <s v="20-Jul-2003"/>
    <x v="2164"/>
    <x v="2"/>
    <s v="tier - 2"/>
    <x v="3"/>
    <n v="19"/>
  </r>
  <r>
    <s v="Id2166"/>
    <s v=" Mr"/>
    <x v="372"/>
    <x v="366"/>
    <s v="No"/>
    <s v="No"/>
    <x v="0"/>
    <n v="0"/>
    <x v="1"/>
    <x v="0"/>
    <x v="1"/>
    <s v="12-Dec-1999"/>
    <x v="2165"/>
    <x v="2"/>
    <s v="tier - 2"/>
    <x v="0"/>
    <n v="23"/>
  </r>
  <r>
    <s v="Id2167"/>
    <s v=" Mr"/>
    <x v="473"/>
    <x v="366"/>
    <s v="No"/>
    <s v="No"/>
    <x v="1"/>
    <n v="1"/>
    <x v="1"/>
    <x v="2"/>
    <x v="1"/>
    <s v="4-Aug-2003"/>
    <x v="2166"/>
    <x v="2"/>
    <s v="tier - 2"/>
    <x v="3"/>
    <n v="19"/>
  </r>
  <r>
    <s v="Id2168"/>
    <s v=" Mr"/>
    <x v="405"/>
    <x v="89"/>
    <s v="No"/>
    <s v="No"/>
    <x v="1"/>
    <n v="1"/>
    <x v="1"/>
    <x v="2"/>
    <x v="2"/>
    <s v="11-Aug-2003"/>
    <x v="2167"/>
    <x v="2"/>
    <s v="tier - 3"/>
    <x v="3"/>
    <n v="19"/>
  </r>
  <r>
    <s v="Id2169"/>
    <s v=" Mr"/>
    <x v="169"/>
    <x v="299"/>
    <s v="No"/>
    <s v="No"/>
    <x v="0"/>
    <n v="0"/>
    <x v="1"/>
    <x v="0"/>
    <x v="2"/>
    <s v="1-Oct-1999"/>
    <x v="2168"/>
    <x v="2"/>
    <s v="tier - 2"/>
    <x v="3"/>
    <n v="23"/>
  </r>
  <r>
    <s v="Id2170"/>
    <s v=" Mr"/>
    <x v="84"/>
    <x v="332"/>
    <s v="No"/>
    <s v="No"/>
    <x v="0"/>
    <n v="0"/>
    <x v="1"/>
    <x v="0"/>
    <x v="2"/>
    <s v="17-Nov-1999"/>
    <x v="2169"/>
    <x v="2"/>
    <s v="tier - 3"/>
    <x v="0"/>
    <n v="23"/>
  </r>
  <r>
    <s v="Id2171"/>
    <s v=" Ms"/>
    <x v="1257"/>
    <x v="24"/>
    <s v="No"/>
    <s v="yes"/>
    <x v="0"/>
    <n v="1"/>
    <x v="1"/>
    <x v="1"/>
    <x v="2"/>
    <s v="19-Aug-2004"/>
    <x v="2170"/>
    <x v="2"/>
    <s v="tier - 1"/>
    <x v="1"/>
    <n v="18"/>
  </r>
  <r>
    <s v="Id2172"/>
    <s v=" Mr"/>
    <x v="1171"/>
    <x v="253"/>
    <s v="No"/>
    <s v="No"/>
    <x v="0"/>
    <n v="0"/>
    <x v="1"/>
    <x v="1"/>
    <x v="2"/>
    <s v="25-Sep-1999"/>
    <x v="2171"/>
    <x v="2"/>
    <s v="tier - 3"/>
    <x v="0"/>
    <n v="23"/>
  </r>
  <r>
    <s v="Id2173"/>
    <s v=" Mr"/>
    <x v="252"/>
    <x v="397"/>
    <s v="No"/>
    <s v="No"/>
    <x v="0"/>
    <n v="0"/>
    <x v="1"/>
    <x v="1"/>
    <x v="0"/>
    <s v="13-Dec-2002"/>
    <x v="2172"/>
    <x v="2"/>
    <s v="tier - 3"/>
    <x v="1"/>
    <n v="20"/>
  </r>
  <r>
    <s v="Id2174"/>
    <s v=" Ms"/>
    <x v="1258"/>
    <x v="66"/>
    <s v="No"/>
    <s v="No"/>
    <x v="1"/>
    <n v="1"/>
    <x v="1"/>
    <x v="0"/>
    <x v="2"/>
    <s v="19-Nov-2003"/>
    <x v="2173"/>
    <x v="2"/>
    <s v="tier - 1"/>
    <x v="3"/>
    <n v="19"/>
  </r>
  <r>
    <s v="Id2175"/>
    <s v=" Mr"/>
    <x v="1259"/>
    <x v="70"/>
    <s v="No"/>
    <s v="No"/>
    <x v="0"/>
    <n v="1"/>
    <x v="1"/>
    <x v="1"/>
    <x v="2"/>
    <s v="7-Oct-1998"/>
    <x v="2174"/>
    <x v="2"/>
    <s v="tier - 3"/>
    <x v="0"/>
    <n v="24"/>
  </r>
  <r>
    <s v="Id2176"/>
    <s v=" Ms"/>
    <x v="174"/>
    <x v="226"/>
    <s v="No"/>
    <s v="No"/>
    <x v="1"/>
    <n v="1"/>
    <x v="1"/>
    <x v="0"/>
    <x v="2"/>
    <s v="26-Sep-2003"/>
    <x v="2175"/>
    <x v="2"/>
    <s v="tier - 1"/>
    <x v="3"/>
    <n v="19"/>
  </r>
  <r>
    <s v="Id2177"/>
    <s v=" Ms"/>
    <x v="356"/>
    <x v="228"/>
    <s v="No"/>
    <s v="No"/>
    <x v="1"/>
    <n v="1"/>
    <x v="1"/>
    <x v="1"/>
    <x v="2"/>
    <s v="28-Jul-2003"/>
    <x v="2176"/>
    <x v="2"/>
    <s v="tier - 1"/>
    <x v="3"/>
    <n v="19"/>
  </r>
  <r>
    <s v="Id2178"/>
    <s v=" Ms"/>
    <x v="692"/>
    <x v="561"/>
    <s v="No"/>
    <s v="No"/>
    <x v="1"/>
    <n v="1"/>
    <x v="1"/>
    <x v="1"/>
    <x v="1"/>
    <s v="25-Jul-2003"/>
    <x v="2177"/>
    <x v="2"/>
    <s v="tier - 1"/>
    <x v="3"/>
    <n v="19"/>
  </r>
  <r>
    <s v="Id2179"/>
    <s v=" Ms"/>
    <x v="278"/>
    <x v="134"/>
    <s v="No"/>
    <s v="No"/>
    <x v="1"/>
    <n v="1"/>
    <x v="1"/>
    <x v="2"/>
    <x v="2"/>
    <s v="14-Nov-2003"/>
    <x v="2178"/>
    <x v="2"/>
    <s v="tier - 2"/>
    <x v="3"/>
    <n v="19"/>
  </r>
  <r>
    <s v="Id2180"/>
    <s v=" Ms"/>
    <x v="856"/>
    <x v="39"/>
    <s v="No"/>
    <s v="No"/>
    <x v="1"/>
    <n v="1"/>
    <x v="1"/>
    <x v="2"/>
    <x v="2"/>
    <s v="9-Nov-2003"/>
    <x v="2179"/>
    <x v="2"/>
    <s v="tier - 2"/>
    <x v="3"/>
    <n v="19"/>
  </r>
  <r>
    <s v="Id2181"/>
    <s v=" Ms"/>
    <x v="1260"/>
    <x v="633"/>
    <s v="No"/>
    <s v="No"/>
    <x v="1"/>
    <n v="1"/>
    <x v="1"/>
    <x v="2"/>
    <x v="2"/>
    <s v="1-Sep-2003"/>
    <x v="2180"/>
    <x v="2"/>
    <s v="tier - 2"/>
    <x v="3"/>
    <n v="19"/>
  </r>
  <r>
    <s v="Id2182"/>
    <s v=" Ms"/>
    <x v="1031"/>
    <x v="188"/>
    <s v="No"/>
    <s v="No"/>
    <x v="1"/>
    <n v="1"/>
    <x v="1"/>
    <x v="3"/>
    <x v="2"/>
    <s v="21-Nov-2003"/>
    <x v="2181"/>
    <x v="2"/>
    <s v="tier - 3"/>
    <x v="3"/>
    <n v="19"/>
  </r>
  <r>
    <s v="Id2183"/>
    <s v=" Mr"/>
    <x v="40"/>
    <x v="412"/>
    <s v="No"/>
    <s v="yes"/>
    <x v="0"/>
    <n v="1"/>
    <x v="1"/>
    <x v="0"/>
    <x v="1"/>
    <s v="9-Sep-2004"/>
    <x v="2182"/>
    <x v="2"/>
    <s v="tier - 1"/>
    <x v="0"/>
    <n v="18"/>
  </r>
  <r>
    <s v="Id2184"/>
    <s v=" Mr"/>
    <x v="1261"/>
    <x v="93"/>
    <s v="No"/>
    <s v="yes"/>
    <x v="0"/>
    <n v="1"/>
    <x v="1"/>
    <x v="0"/>
    <x v="2"/>
    <s v="21-Oct-2004"/>
    <x v="2183"/>
    <x v="2"/>
    <s v="tier - 2"/>
    <x v="0"/>
    <n v="18"/>
  </r>
  <r>
    <s v="Id2185"/>
    <s v=" Mr"/>
    <x v="848"/>
    <x v="299"/>
    <s v="No"/>
    <s v="yes"/>
    <x v="0"/>
    <n v="1"/>
    <x v="1"/>
    <x v="0"/>
    <x v="2"/>
    <s v="11-Sep-2004"/>
    <x v="2184"/>
    <x v="2"/>
    <s v="tier - 3"/>
    <x v="0"/>
    <n v="18"/>
  </r>
  <r>
    <s v="Id2186"/>
    <s v=" Mr"/>
    <x v="891"/>
    <x v="540"/>
    <s v="No"/>
    <s v="yes"/>
    <x v="0"/>
    <n v="1"/>
    <x v="1"/>
    <x v="1"/>
    <x v="2"/>
    <s v="10-Jun-2004"/>
    <x v="2185"/>
    <x v="2"/>
    <s v="tier - 3"/>
    <x v="0"/>
    <n v="18"/>
  </r>
  <r>
    <s v="Id2187"/>
    <s v=" Mr"/>
    <x v="191"/>
    <x v="79"/>
    <s v="No"/>
    <s v="yes"/>
    <x v="0"/>
    <n v="1"/>
    <x v="1"/>
    <x v="1"/>
    <x v="2"/>
    <s v="21-Sep-2004"/>
    <x v="2186"/>
    <x v="2"/>
    <s v="tier - 1"/>
    <x v="4"/>
    <n v="18"/>
  </r>
  <r>
    <s v="Id2188"/>
    <s v=" Mr"/>
    <x v="1262"/>
    <x v="133"/>
    <s v="No"/>
    <s v="yes"/>
    <x v="0"/>
    <n v="1"/>
    <x v="1"/>
    <x v="2"/>
    <x v="2"/>
    <s v="19-Sep-2004"/>
    <x v="2187"/>
    <x v="2"/>
    <s v="tier - 3"/>
    <x v="0"/>
    <n v="18"/>
  </r>
  <r>
    <s v="Id2189"/>
    <s v=" Mr"/>
    <x v="379"/>
    <x v="173"/>
    <s v="No"/>
    <s v="yes"/>
    <x v="0"/>
    <n v="1"/>
    <x v="1"/>
    <x v="1"/>
    <x v="2"/>
    <s v="12-Dec-2004"/>
    <x v="2188"/>
    <x v="2"/>
    <s v="tier - 1"/>
    <x v="9"/>
    <n v="18"/>
  </r>
  <r>
    <s v="Id2190"/>
    <s v=" Mr"/>
    <x v="247"/>
    <x v="107"/>
    <s v="No"/>
    <s v="yes"/>
    <x v="0"/>
    <n v="1"/>
    <x v="1"/>
    <x v="1"/>
    <x v="2"/>
    <s v="17-Oct-2004"/>
    <x v="2189"/>
    <x v="2"/>
    <s v="tier - 2"/>
    <x v="4"/>
    <n v="18"/>
  </r>
  <r>
    <s v="Id2191"/>
    <s v=" Mr"/>
    <x v="711"/>
    <x v="173"/>
    <s v="No"/>
    <s v="yes"/>
    <x v="0"/>
    <n v="1"/>
    <x v="1"/>
    <x v="2"/>
    <x v="2"/>
    <s v="6-Dec-2004"/>
    <x v="2190"/>
    <x v="1"/>
    <s v="tier - 2"/>
    <x v="5"/>
    <n v="18"/>
  </r>
  <r>
    <s v="Id2192"/>
    <s v=" Mr"/>
    <x v="564"/>
    <x v="133"/>
    <s v="No"/>
    <s v="yes"/>
    <x v="0"/>
    <n v="1"/>
    <x v="1"/>
    <x v="2"/>
    <x v="2"/>
    <s v="14-Dec-2004"/>
    <x v="2191"/>
    <x v="1"/>
    <s v="tier - 3"/>
    <x v="11"/>
    <n v="18"/>
  </r>
  <r>
    <s v="Id2193"/>
    <s v=" Mr"/>
    <x v="335"/>
    <x v="388"/>
    <s v="No"/>
    <s v="yes"/>
    <x v="0"/>
    <n v="1"/>
    <x v="1"/>
    <x v="2"/>
    <x v="2"/>
    <s v="7-Nov-2004"/>
    <x v="2192"/>
    <x v="1"/>
    <s v="tier - 1"/>
    <x v="4"/>
    <n v="18"/>
  </r>
  <r>
    <s v="Id2194"/>
    <s v=" Mr"/>
    <x v="675"/>
    <x v="164"/>
    <s v="No"/>
    <s v="yes"/>
    <x v="0"/>
    <n v="1"/>
    <x v="1"/>
    <x v="2"/>
    <x v="2"/>
    <s v="10-Dec-2004"/>
    <x v="2193"/>
    <x v="1"/>
    <s v="tier - 3"/>
    <x v="9"/>
    <n v="18"/>
  </r>
  <r>
    <s v="Id2195"/>
    <s v=" Mr"/>
    <x v="1263"/>
    <x v="576"/>
    <s v="No"/>
    <s v="yes"/>
    <x v="0"/>
    <n v="1"/>
    <x v="1"/>
    <x v="3"/>
    <x v="2"/>
    <s v="17-Nov-2004"/>
    <x v="2194"/>
    <x v="1"/>
    <s v="tier - 2"/>
    <x v="5"/>
    <n v="18"/>
  </r>
  <r>
    <s v="Id2196"/>
    <s v=" Mr"/>
    <x v="815"/>
    <x v="203"/>
    <s v="No"/>
    <s v="yes"/>
    <x v="0"/>
    <n v="1"/>
    <x v="1"/>
    <x v="0"/>
    <x v="2"/>
    <s v="21-Oct-2000"/>
    <x v="2195"/>
    <x v="1"/>
    <s v="tier - 2"/>
    <x v="3"/>
    <n v="22"/>
  </r>
  <r>
    <s v="Id2197"/>
    <s v=" Mr"/>
    <x v="1261"/>
    <x v="272"/>
    <s v="No"/>
    <s v="yes"/>
    <x v="0"/>
    <n v="1"/>
    <x v="1"/>
    <x v="0"/>
    <x v="1"/>
    <s v="10-Jun-2000"/>
    <x v="2196"/>
    <x v="1"/>
    <s v="tier - 2"/>
    <x v="0"/>
    <n v="22"/>
  </r>
  <r>
    <s v="Id2198"/>
    <s v=" Mr"/>
    <x v="480"/>
    <x v="74"/>
    <s v="Yes"/>
    <s v="yes"/>
    <x v="0"/>
    <n v="1"/>
    <x v="1"/>
    <x v="1"/>
    <x v="1"/>
    <s v="23-Oct-2000"/>
    <x v="2197"/>
    <x v="1"/>
    <s v="tier - 2"/>
    <x v="0"/>
    <n v="22"/>
  </r>
  <r>
    <s v="Id2199"/>
    <s v=" Mr"/>
    <x v="4"/>
    <x v="67"/>
    <s v="No"/>
    <s v="No"/>
    <x v="1"/>
    <n v="1"/>
    <x v="1"/>
    <x v="0"/>
    <x v="2"/>
    <s v="30-Dec-2003"/>
    <x v="2198"/>
    <x v="1"/>
    <s v="tier - 1"/>
    <x v="1"/>
    <n v="19"/>
  </r>
  <r>
    <s v="Id2200"/>
    <s v=" Mr"/>
    <x v="375"/>
    <x v="500"/>
    <s v="No"/>
    <s v="No"/>
    <x v="1"/>
    <n v="1"/>
    <x v="1"/>
    <x v="0"/>
    <x v="2"/>
    <s v="21-Aug-2003"/>
    <x v="2199"/>
    <x v="1"/>
    <s v="tier - 2"/>
    <x v="1"/>
    <n v="19"/>
  </r>
  <r>
    <s v="Id2201"/>
    <s v=" Mr"/>
    <x v="375"/>
    <x v="550"/>
    <s v="No"/>
    <s v="No"/>
    <x v="1"/>
    <n v="1"/>
    <x v="1"/>
    <x v="0"/>
    <x v="2"/>
    <s v="16-Sep-2003"/>
    <x v="2199"/>
    <x v="1"/>
    <s v="tier - 2"/>
    <x v="1"/>
    <n v="19"/>
  </r>
  <r>
    <s v="Id2202"/>
    <s v=" Mr"/>
    <x v="422"/>
    <x v="321"/>
    <s v="No"/>
    <s v="No"/>
    <x v="1"/>
    <n v="1"/>
    <x v="1"/>
    <x v="1"/>
    <x v="2"/>
    <s v="30-Dec-2003"/>
    <x v="2200"/>
    <x v="1"/>
    <s v="tier - 3"/>
    <x v="1"/>
    <n v="19"/>
  </r>
  <r>
    <s v="Id2203"/>
    <s v=" Ms"/>
    <x v="1095"/>
    <x v="315"/>
    <s v="No"/>
    <s v="yes"/>
    <x v="0"/>
    <n v="1"/>
    <x v="1"/>
    <x v="0"/>
    <x v="2"/>
    <s v="13-Jun-2004"/>
    <x v="2201"/>
    <x v="1"/>
    <s v="tier - 2"/>
    <x v="0"/>
    <n v="18"/>
  </r>
  <r>
    <s v="Id2204"/>
    <s v=" Ms"/>
    <x v="754"/>
    <x v="214"/>
    <s v="No"/>
    <s v="yes"/>
    <x v="0"/>
    <n v="1"/>
    <x v="1"/>
    <x v="0"/>
    <x v="1"/>
    <s v="8-Aug-2004"/>
    <x v="2202"/>
    <x v="1"/>
    <s v="tier - 1"/>
    <x v="0"/>
    <n v="18"/>
  </r>
  <r>
    <s v="Id2205"/>
    <s v=" Ms"/>
    <x v="568"/>
    <x v="336"/>
    <s v="No"/>
    <s v="yes"/>
    <x v="0"/>
    <n v="1"/>
    <x v="1"/>
    <x v="0"/>
    <x v="1"/>
    <s v="13-Dec-2004"/>
    <x v="2203"/>
    <x v="1"/>
    <s v="tier - 2"/>
    <x v="0"/>
    <n v="18"/>
  </r>
  <r>
    <s v="Id2206"/>
    <s v=" Mr"/>
    <x v="417"/>
    <x v="161"/>
    <s v="No"/>
    <s v="No"/>
    <x v="1"/>
    <n v="1"/>
    <x v="1"/>
    <x v="1"/>
    <x v="2"/>
    <s v="16-Sep-2003"/>
    <x v="2204"/>
    <x v="1"/>
    <s v="tier - 2"/>
    <x v="1"/>
    <n v="19"/>
  </r>
  <r>
    <s v="Id2207"/>
    <s v=" Mr"/>
    <x v="524"/>
    <x v="300"/>
    <s v="No"/>
    <s v="No"/>
    <x v="1"/>
    <n v="1"/>
    <x v="1"/>
    <x v="1"/>
    <x v="1"/>
    <s v="3-Oct-2003"/>
    <x v="2205"/>
    <x v="1"/>
    <s v="tier - 2"/>
    <x v="1"/>
    <n v="19"/>
  </r>
  <r>
    <s v="Id2208"/>
    <s v=" Ms"/>
    <x v="166"/>
    <x v="125"/>
    <s v="No"/>
    <s v="yes"/>
    <x v="0"/>
    <n v="1"/>
    <x v="1"/>
    <x v="0"/>
    <x v="2"/>
    <s v="9-Jul-2004"/>
    <x v="2206"/>
    <x v="1"/>
    <s v="tier - 1"/>
    <x v="0"/>
    <n v="18"/>
  </r>
  <r>
    <s v="Id2209"/>
    <s v=" Ms"/>
    <x v="168"/>
    <x v="212"/>
    <s v="No"/>
    <s v="yes"/>
    <x v="0"/>
    <n v="1"/>
    <x v="1"/>
    <x v="0"/>
    <x v="2"/>
    <s v="5-Dec-2004"/>
    <x v="2207"/>
    <x v="1"/>
    <s v="tier - 3"/>
    <x v="0"/>
    <n v="18"/>
  </r>
  <r>
    <s v="Id2210"/>
    <s v=" Ms"/>
    <x v="172"/>
    <x v="206"/>
    <s v="No"/>
    <s v="yes"/>
    <x v="0"/>
    <n v="1"/>
    <x v="1"/>
    <x v="0"/>
    <x v="2"/>
    <s v="4-Oct-2004"/>
    <x v="2208"/>
    <x v="1"/>
    <s v="tier - 2"/>
    <x v="0"/>
    <n v="18"/>
  </r>
  <r>
    <s v="Id2211"/>
    <s v=" Mr"/>
    <x v="361"/>
    <x v="251"/>
    <s v="No"/>
    <s v="No"/>
    <x v="1"/>
    <n v="1"/>
    <x v="1"/>
    <x v="2"/>
    <x v="2"/>
    <s v="17-Jul-2003"/>
    <x v="2209"/>
    <x v="1"/>
    <s v="tier - 1"/>
    <x v="1"/>
    <n v="19"/>
  </r>
  <r>
    <s v="Id2212"/>
    <s v=" Mr"/>
    <x v="491"/>
    <x v="34"/>
    <s v="No"/>
    <s v="No"/>
    <x v="1"/>
    <n v="1"/>
    <x v="1"/>
    <x v="2"/>
    <x v="1"/>
    <s v="4-Dec-2003"/>
    <x v="2210"/>
    <x v="1"/>
    <s v="tier - 2"/>
    <x v="1"/>
    <n v="19"/>
  </r>
  <r>
    <s v="Id2213"/>
    <s v=" Mr"/>
    <x v="1264"/>
    <x v="102"/>
    <s v="No"/>
    <s v="No"/>
    <x v="1"/>
    <n v="1"/>
    <x v="1"/>
    <x v="2"/>
    <x v="2"/>
    <s v="9-Sep-2003"/>
    <x v="2211"/>
    <x v="1"/>
    <s v="tier - 3"/>
    <x v="1"/>
    <n v="19"/>
  </r>
  <r>
    <s v="Id2214"/>
    <s v=" Ms"/>
    <x v="32"/>
    <x v="141"/>
    <s v="No"/>
    <s v="yes"/>
    <x v="0"/>
    <n v="1"/>
    <x v="1"/>
    <x v="0"/>
    <x v="2"/>
    <s v="25-Jul-2004"/>
    <x v="2212"/>
    <x v="1"/>
    <s v="tier - 1"/>
    <x v="0"/>
    <n v="18"/>
  </r>
  <r>
    <s v="Id2215"/>
    <s v=" Ms"/>
    <x v="201"/>
    <x v="214"/>
    <s v="No"/>
    <s v="yes"/>
    <x v="0"/>
    <n v="1"/>
    <x v="1"/>
    <x v="0"/>
    <x v="1"/>
    <s v="21-Aug-2004"/>
    <x v="2213"/>
    <x v="1"/>
    <s v="tier - 2"/>
    <x v="0"/>
    <n v="18"/>
  </r>
  <r>
    <s v="Id2216"/>
    <s v=" Mr"/>
    <x v="1265"/>
    <x v="662"/>
    <s v="No"/>
    <s v="No"/>
    <x v="1"/>
    <n v="1"/>
    <x v="1"/>
    <x v="3"/>
    <x v="2"/>
    <s v="14-Sep-2003"/>
    <x v="2214"/>
    <x v="1"/>
    <s v="tier - 2"/>
    <x v="1"/>
    <n v="19"/>
  </r>
  <r>
    <s v="Id2217"/>
    <s v=" Ms"/>
    <x v="1266"/>
    <x v="330"/>
    <s v="Yes"/>
    <s v="No"/>
    <x v="0"/>
    <n v="1"/>
    <x v="1"/>
    <x v="2"/>
    <x v="1"/>
    <s v="5-Aug-1995"/>
    <x v="2215"/>
    <x v="1"/>
    <s v="tier - 1"/>
    <x v="0"/>
    <n v="27"/>
  </r>
  <r>
    <s v="Id2218"/>
    <s v=" Ms"/>
    <x v="1137"/>
    <x v="31"/>
    <s v="No"/>
    <s v="yes"/>
    <x v="0"/>
    <n v="1"/>
    <x v="1"/>
    <x v="1"/>
    <x v="2"/>
    <s v="22-Jul-2004"/>
    <x v="2216"/>
    <x v="1"/>
    <s v="tier - 1"/>
    <x v="0"/>
    <n v="18"/>
  </r>
  <r>
    <s v="Id2219"/>
    <s v=" Ms"/>
    <x v="1267"/>
    <x v="85"/>
    <s v="No"/>
    <s v="yes"/>
    <x v="0"/>
    <n v="1"/>
    <x v="1"/>
    <x v="2"/>
    <x v="1"/>
    <s v="19-Nov-2004"/>
    <x v="2217"/>
    <x v="1"/>
    <s v="tier - 3"/>
    <x v="0"/>
    <n v="18"/>
  </r>
  <r>
    <s v="Id2220"/>
    <s v=" Ms"/>
    <x v="1268"/>
    <x v="325"/>
    <s v="No"/>
    <s v="No"/>
    <x v="0"/>
    <n v="1"/>
    <x v="1"/>
    <x v="2"/>
    <x v="2"/>
    <s v="22-Sep-1992"/>
    <x v="2218"/>
    <x v="1"/>
    <s v="tier - 1"/>
    <x v="0"/>
    <n v="30"/>
  </r>
  <r>
    <s v="Id2221"/>
    <s v=" Mr"/>
    <x v="172"/>
    <x v="67"/>
    <s v="Yes"/>
    <s v="No"/>
    <x v="0"/>
    <n v="0"/>
    <x v="1"/>
    <x v="0"/>
    <x v="2"/>
    <s v="5-Dec-2001"/>
    <x v="2219"/>
    <x v="1"/>
    <s v="tier - 2"/>
    <x v="0"/>
    <n v="21"/>
  </r>
  <r>
    <s v="Id2222"/>
    <s v=" Mr"/>
    <x v="4"/>
    <x v="188"/>
    <s v="Yes"/>
    <s v="No"/>
    <x v="0"/>
    <n v="0"/>
    <x v="1"/>
    <x v="0"/>
    <x v="2"/>
    <s v="2-Jun-2001"/>
    <x v="2220"/>
    <x v="1"/>
    <s v="tier - 2"/>
    <x v="0"/>
    <n v="22"/>
  </r>
  <r>
    <s v="Id2223"/>
    <s v=" Mr"/>
    <x v="1269"/>
    <x v="161"/>
    <s v="Yes"/>
    <s v="No"/>
    <x v="0"/>
    <n v="0"/>
    <x v="1"/>
    <x v="0"/>
    <x v="2"/>
    <s v="7-Jul-2001"/>
    <x v="2221"/>
    <x v="1"/>
    <s v="tier - 3"/>
    <x v="3"/>
    <n v="21"/>
  </r>
  <r>
    <s v="Id2224"/>
    <s v=" Mr"/>
    <x v="358"/>
    <x v="219"/>
    <s v="Yes"/>
    <s v="No"/>
    <x v="0"/>
    <n v="0"/>
    <x v="1"/>
    <x v="2"/>
    <x v="2"/>
    <s v="25-Aug-2001"/>
    <x v="2222"/>
    <x v="1"/>
    <s v="tier - 3"/>
    <x v="0"/>
    <n v="21"/>
  </r>
  <r>
    <s v="Id2225"/>
    <s v=" Mr"/>
    <x v="1270"/>
    <x v="10"/>
    <s v="No"/>
    <s v="No"/>
    <x v="0"/>
    <n v="1"/>
    <x v="1"/>
    <x v="3"/>
    <x v="1"/>
    <s v="19-Jun-1998"/>
    <x v="2223"/>
    <x v="1"/>
    <s v="tier - 2"/>
    <x v="0"/>
    <n v="24"/>
  </r>
  <r>
    <s v="Id2226"/>
    <s v=" Ms"/>
    <x v="1271"/>
    <x v="70"/>
    <s v="Yes"/>
    <s v="No"/>
    <x v="0"/>
    <n v="1"/>
    <x v="1"/>
    <x v="3"/>
    <x v="2"/>
    <s v="7-Oct-1995"/>
    <x v="2224"/>
    <x v="1"/>
    <s v="tier - 3"/>
    <x v="0"/>
    <n v="27"/>
  </r>
  <r>
    <s v="Id2227"/>
    <s v=" Ms"/>
    <x v="1272"/>
    <x v="167"/>
    <s v="Yes"/>
    <s v="No"/>
    <x v="1"/>
    <n v="1"/>
    <x v="1"/>
    <x v="3"/>
    <x v="2"/>
    <s v="9-Jun-1997"/>
    <x v="2225"/>
    <x v="1"/>
    <s v="tier - 1"/>
    <x v="1"/>
    <n v="25"/>
  </r>
  <r>
    <s v="Id2228"/>
    <s v=" Ms"/>
    <x v="1273"/>
    <x v="146"/>
    <s v="No"/>
    <s v="No"/>
    <x v="0"/>
    <n v="1"/>
    <x v="1"/>
    <x v="3"/>
    <x v="2"/>
    <s v="7-Dec-1998"/>
    <x v="2226"/>
    <x v="1"/>
    <s v="tier - 1"/>
    <x v="0"/>
    <n v="24"/>
  </r>
  <r>
    <s v="Id2229"/>
    <s v=" Ms"/>
    <x v="1274"/>
    <x v="450"/>
    <s v="No"/>
    <s v="No"/>
    <x v="1"/>
    <n v="1"/>
    <x v="1"/>
    <x v="2"/>
    <x v="2"/>
    <s v="20-Jun-2003"/>
    <x v="2227"/>
    <x v="1"/>
    <s v="tier - 2"/>
    <x v="0"/>
    <n v="19"/>
  </r>
  <r>
    <s v="Id2230"/>
    <s v=" Mr"/>
    <x v="910"/>
    <x v="109"/>
    <s v="Yes"/>
    <s v="No"/>
    <x v="1"/>
    <n v="1"/>
    <x v="1"/>
    <x v="3"/>
    <x v="1"/>
    <s v="19-Jun-1997"/>
    <x v="2228"/>
    <x v="1"/>
    <s v="tier - 1"/>
    <x v="0"/>
    <n v="25"/>
  </r>
  <r>
    <s v="Id2231"/>
    <s v=" Ms"/>
    <x v="279"/>
    <x v="40"/>
    <s v="No"/>
    <s v="yes"/>
    <x v="0"/>
    <n v="1"/>
    <x v="1"/>
    <x v="3"/>
    <x v="2"/>
    <s v="1-Sep-2000"/>
    <x v="2229"/>
    <x v="1"/>
    <s v="tier - 2"/>
    <x v="0"/>
    <n v="22"/>
  </r>
  <r>
    <s v="Id2232"/>
    <s v=" Ms"/>
    <x v="1176"/>
    <x v="577"/>
    <s v="Yes"/>
    <s v="No"/>
    <x v="1"/>
    <n v="1"/>
    <x v="1"/>
    <x v="3"/>
    <x v="2"/>
    <s v="5-Dec-1997"/>
    <x v="2230"/>
    <x v="1"/>
    <s v="tier - 2"/>
    <x v="0"/>
    <n v="25"/>
  </r>
  <r>
    <s v="Id2233"/>
    <s v=" Ms"/>
    <x v="1036"/>
    <x v="409"/>
    <s v="Yes"/>
    <s v="No"/>
    <x v="0"/>
    <n v="0"/>
    <x v="1"/>
    <x v="2"/>
    <x v="2"/>
    <s v="23-Aug-2001"/>
    <x v="2231"/>
    <x v="1"/>
    <s v="tier - 2"/>
    <x v="0"/>
    <n v="21"/>
  </r>
  <r>
    <s v="Id2234"/>
    <s v=" Mr"/>
    <x v="1080"/>
    <x v="92"/>
    <s v="Yes"/>
    <s v="No"/>
    <x v="0"/>
    <n v="0"/>
    <x v="1"/>
    <x v="3"/>
    <x v="2"/>
    <s v="23-Jun-1996"/>
    <x v="2232"/>
    <x v="1"/>
    <s v="tier - 3"/>
    <x v="0"/>
    <n v="26"/>
  </r>
  <r>
    <s v="Id2235"/>
    <s v=" Mr"/>
    <x v="1245"/>
    <x v="508"/>
    <s v="Yes"/>
    <s v="No"/>
    <x v="1"/>
    <n v="1"/>
    <x v="1"/>
    <x v="3"/>
    <x v="2"/>
    <s v="27-Oct-1997"/>
    <x v="2233"/>
    <x v="1"/>
    <s v="tier - 3"/>
    <x v="3"/>
    <n v="25"/>
  </r>
  <r>
    <s v="Id2236"/>
    <s v=" Mr"/>
    <x v="1275"/>
    <x v="24"/>
    <s v="No"/>
    <s v="No"/>
    <x v="0"/>
    <n v="1"/>
    <x v="1"/>
    <x v="2"/>
    <x v="2"/>
    <s v="5-Sep-1998"/>
    <x v="2234"/>
    <x v="1"/>
    <s v="tier - 2"/>
    <x v="0"/>
    <n v="24"/>
  </r>
  <r>
    <s v="Id2237"/>
    <s v=" Mr"/>
    <x v="161"/>
    <x v="663"/>
    <s v="No"/>
    <s v="No"/>
    <x v="0"/>
    <n v="0"/>
    <x v="1"/>
    <x v="0"/>
    <x v="0"/>
    <s v="22-Dec-2002"/>
    <x v="2235"/>
    <x v="1"/>
    <s v="tier - 1"/>
    <x v="0"/>
    <n v="20"/>
  </r>
  <r>
    <s v="Id2238"/>
    <s v=" Mr"/>
    <x v="1151"/>
    <x v="496"/>
    <s v="No"/>
    <s v="No"/>
    <x v="0"/>
    <n v="0"/>
    <x v="1"/>
    <x v="2"/>
    <x v="0"/>
    <s v="14-Nov-2002"/>
    <x v="2236"/>
    <x v="1"/>
    <s v="tier - 2"/>
    <x v="0"/>
    <n v="20"/>
  </r>
  <r>
    <s v="Id2239"/>
    <s v=" Mr"/>
    <x v="1276"/>
    <x v="21"/>
    <s v="No"/>
    <s v="No"/>
    <x v="0"/>
    <n v="0"/>
    <x v="1"/>
    <x v="2"/>
    <x v="1"/>
    <s v="6-Jul-1999"/>
    <x v="2237"/>
    <x v="1"/>
    <s v="tier - 2"/>
    <x v="0"/>
    <n v="23"/>
  </r>
  <r>
    <s v="Id2240"/>
    <s v=" Ms"/>
    <x v="1277"/>
    <x v="564"/>
    <s v="No"/>
    <s v="No"/>
    <x v="0"/>
    <n v="0"/>
    <x v="1"/>
    <x v="3"/>
    <x v="0"/>
    <s v="15-Aug-2002"/>
    <x v="2238"/>
    <x v="1"/>
    <s v="tier - 1"/>
    <x v="0"/>
    <n v="20"/>
  </r>
  <r>
    <s v="Id2241"/>
    <s v=" Ms"/>
    <x v="300"/>
    <x v="538"/>
    <s v="No"/>
    <s v="No"/>
    <x v="0"/>
    <n v="1"/>
    <x v="1"/>
    <x v="2"/>
    <x v="2"/>
    <s v="3-Dec-1998"/>
    <x v="2239"/>
    <x v="1"/>
    <s v="tier - 1"/>
    <x v="0"/>
    <n v="24"/>
  </r>
  <r>
    <s v="Id2242"/>
    <s v=" Ms"/>
    <x v="1169"/>
    <x v="120"/>
    <s v="Yes"/>
    <s v="No"/>
    <x v="1"/>
    <n v="1"/>
    <x v="1"/>
    <x v="2"/>
    <x v="2"/>
    <s v="7-Nov-1997"/>
    <x v="2240"/>
    <x v="1"/>
    <s v="tier - 2"/>
    <x v="1"/>
    <n v="25"/>
  </r>
  <r>
    <s v="Id2243"/>
    <s v=" Mr"/>
    <x v="1015"/>
    <x v="198"/>
    <s v="Yes"/>
    <s v="No"/>
    <x v="0"/>
    <n v="1"/>
    <x v="1"/>
    <x v="3"/>
    <x v="2"/>
    <s v="30-Jul-1995"/>
    <x v="2241"/>
    <x v="1"/>
    <s v="tier - 3"/>
    <x v="1"/>
    <n v="27"/>
  </r>
  <r>
    <s v="Id2244"/>
    <s v=" Mr"/>
    <x v="1278"/>
    <x v="149"/>
    <s v="No"/>
    <s v="No"/>
    <x v="0"/>
    <n v="1"/>
    <x v="1"/>
    <x v="2"/>
    <x v="1"/>
    <s v="12-Jul-1998"/>
    <x v="2242"/>
    <x v="1"/>
    <s v="tier - 3"/>
    <x v="0"/>
    <n v="24"/>
  </r>
  <r>
    <s v="Id2245"/>
    <s v=" Ms"/>
    <x v="496"/>
    <x v="249"/>
    <s v="No"/>
    <s v="No"/>
    <x v="0"/>
    <n v="0"/>
    <x v="1"/>
    <x v="2"/>
    <x v="2"/>
    <s v="14-Oct-1999"/>
    <x v="2243"/>
    <x v="1"/>
    <s v="tier - 3"/>
    <x v="0"/>
    <n v="23"/>
  </r>
  <r>
    <s v="Id2246"/>
    <s v=" Ms"/>
    <x v="1279"/>
    <x v="565"/>
    <s v="No"/>
    <s v="No"/>
    <x v="0"/>
    <n v="0"/>
    <x v="1"/>
    <x v="2"/>
    <x v="0"/>
    <s v="13-Oct-2002"/>
    <x v="2244"/>
    <x v="1"/>
    <s v="tier - 2"/>
    <x v="0"/>
    <n v="20"/>
  </r>
  <r>
    <s v="Id2247"/>
    <s v=" Ms"/>
    <x v="1280"/>
    <x v="117"/>
    <s v="No"/>
    <s v="No"/>
    <x v="0"/>
    <n v="0"/>
    <x v="1"/>
    <x v="2"/>
    <x v="2"/>
    <s v="2-Dec-1999"/>
    <x v="2245"/>
    <x v="1"/>
    <s v="tier - 2"/>
    <x v="0"/>
    <n v="23"/>
  </r>
  <r>
    <s v="Id2248"/>
    <s v=" Mr"/>
    <x v="1281"/>
    <x v="498"/>
    <s v="No"/>
    <s v="No"/>
    <x v="0"/>
    <n v="0"/>
    <x v="1"/>
    <x v="3"/>
    <x v="0"/>
    <s v="10-Dec-2002"/>
    <x v="2245"/>
    <x v="1"/>
    <s v="tier - 2"/>
    <x v="1"/>
    <n v="20"/>
  </r>
  <r>
    <s v="Id2249"/>
    <s v=" Mr"/>
    <x v="1282"/>
    <x v="79"/>
    <s v="Yes"/>
    <s v="No"/>
    <x v="0"/>
    <n v="0"/>
    <x v="1"/>
    <x v="3"/>
    <x v="2"/>
    <s v="29-Nov-2001"/>
    <x v="2246"/>
    <x v="1"/>
    <s v="tier - 3"/>
    <x v="1"/>
    <n v="21"/>
  </r>
  <r>
    <s v="Id2250"/>
    <s v=" Ms"/>
    <x v="1283"/>
    <x v="523"/>
    <s v="No"/>
    <s v="No"/>
    <x v="0"/>
    <n v="1"/>
    <x v="1"/>
    <x v="2"/>
    <x v="2"/>
    <s v="4-Jun-1998"/>
    <x v="2247"/>
    <x v="1"/>
    <s v="tier - 2"/>
    <x v="0"/>
    <n v="25"/>
  </r>
  <r>
    <s v="Id2251"/>
    <s v=" Ms"/>
    <x v="1013"/>
    <x v="209"/>
    <s v="No"/>
    <s v="yes"/>
    <x v="0"/>
    <n v="1"/>
    <x v="1"/>
    <x v="3"/>
    <x v="2"/>
    <s v="26-Jun-2000"/>
    <x v="2248"/>
    <x v="1"/>
    <s v="tier - 2"/>
    <x v="0"/>
    <n v="22"/>
  </r>
  <r>
    <s v="Id2252"/>
    <s v=" Mr"/>
    <x v="1244"/>
    <x v="276"/>
    <s v="No"/>
    <s v="yes"/>
    <x v="0"/>
    <n v="1"/>
    <x v="1"/>
    <x v="2"/>
    <x v="2"/>
    <s v="28-Jul-2004"/>
    <x v="2249"/>
    <x v="1"/>
    <s v="tier - 3"/>
    <x v="0"/>
    <n v="18"/>
  </r>
  <r>
    <s v="Id2253"/>
    <s v=" Ms"/>
    <x v="1284"/>
    <x v="561"/>
    <s v="No"/>
    <s v="yes"/>
    <x v="0"/>
    <n v="1"/>
    <x v="1"/>
    <x v="2"/>
    <x v="1"/>
    <s v="30-Sep-2004"/>
    <x v="2250"/>
    <x v="1"/>
    <s v="tier - 1"/>
    <x v="0"/>
    <n v="18"/>
  </r>
  <r>
    <s v="Id2254"/>
    <s v=" Ms"/>
    <x v="1285"/>
    <x v="329"/>
    <s v="Yes"/>
    <s v="No"/>
    <x v="1"/>
    <n v="1"/>
    <x v="1"/>
    <x v="3"/>
    <x v="2"/>
    <s v="26-Oct-1997"/>
    <x v="2251"/>
    <x v="1"/>
    <s v="tier - 2"/>
    <x v="1"/>
    <n v="25"/>
  </r>
  <r>
    <s v="Id2255"/>
    <s v=" Ms"/>
    <x v="1286"/>
    <x v="403"/>
    <s v="No"/>
    <s v="No"/>
    <x v="0"/>
    <n v="0"/>
    <x v="1"/>
    <x v="2"/>
    <x v="0"/>
    <s v="4-Dec-2002"/>
    <x v="2252"/>
    <x v="1"/>
    <s v="tier - 1"/>
    <x v="0"/>
    <n v="20"/>
  </r>
  <r>
    <s v="Id2256"/>
    <s v=" Mr"/>
    <x v="1287"/>
    <x v="425"/>
    <s v="No"/>
    <s v="No"/>
    <x v="1"/>
    <n v="1"/>
    <x v="1"/>
    <x v="0"/>
    <x v="1"/>
    <s v="21-Nov-2003"/>
    <x v="2253"/>
    <x v="1"/>
    <s v="tier - 3"/>
    <x v="3"/>
    <n v="19"/>
  </r>
  <r>
    <s v="Id2257"/>
    <s v=" Mr"/>
    <x v="169"/>
    <x v="155"/>
    <s v="No"/>
    <s v="No"/>
    <x v="1"/>
    <n v="1"/>
    <x v="1"/>
    <x v="0"/>
    <x v="2"/>
    <s v="15-Aug-2003"/>
    <x v="2254"/>
    <x v="1"/>
    <s v="tier - 3"/>
    <x v="3"/>
    <n v="19"/>
  </r>
  <r>
    <s v="Id2258"/>
    <s v=" Mr"/>
    <x v="97"/>
    <x v="351"/>
    <s v="No"/>
    <s v="No"/>
    <x v="1"/>
    <n v="1"/>
    <x v="1"/>
    <x v="0"/>
    <x v="2"/>
    <s v="30-Oct-2003"/>
    <x v="2255"/>
    <x v="1"/>
    <s v="tier - 3"/>
    <x v="3"/>
    <n v="19"/>
  </r>
  <r>
    <s v="Id2259"/>
    <s v=" Mr"/>
    <x v="217"/>
    <x v="372"/>
    <s v="No"/>
    <s v="No"/>
    <x v="1"/>
    <n v="1"/>
    <x v="1"/>
    <x v="0"/>
    <x v="2"/>
    <s v="13-Oct-2003"/>
    <x v="2256"/>
    <x v="1"/>
    <s v="tier - 3"/>
    <x v="3"/>
    <n v="19"/>
  </r>
  <r>
    <s v="Id2260"/>
    <s v=" Mr"/>
    <x v="625"/>
    <x v="115"/>
    <s v="No"/>
    <s v="No"/>
    <x v="1"/>
    <n v="1"/>
    <x v="1"/>
    <x v="1"/>
    <x v="2"/>
    <s v="10-Dec-2003"/>
    <x v="2257"/>
    <x v="1"/>
    <s v="tier - 2"/>
    <x v="3"/>
    <n v="19"/>
  </r>
  <r>
    <s v="Id2261"/>
    <s v=" Ms"/>
    <x v="1165"/>
    <x v="614"/>
    <s v="Yes"/>
    <s v="No"/>
    <x v="1"/>
    <n v="1"/>
    <x v="1"/>
    <x v="3"/>
    <x v="2"/>
    <s v="4-Nov-1997"/>
    <x v="2258"/>
    <x v="1"/>
    <s v="tier - 2"/>
    <x v="0"/>
    <n v="25"/>
  </r>
  <r>
    <s v="Id2262"/>
    <s v=" Mr"/>
    <x v="368"/>
    <x v="138"/>
    <s v="No"/>
    <s v="No"/>
    <x v="1"/>
    <n v="1"/>
    <x v="1"/>
    <x v="1"/>
    <x v="2"/>
    <s v="15-Sep-2003"/>
    <x v="2259"/>
    <x v="1"/>
    <s v="tier - 3"/>
    <x v="3"/>
    <n v="19"/>
  </r>
  <r>
    <s v="Id2263"/>
    <s v=" Mr"/>
    <x v="1288"/>
    <x v="326"/>
    <s v="No"/>
    <s v="No"/>
    <x v="1"/>
    <n v="1"/>
    <x v="1"/>
    <x v="2"/>
    <x v="2"/>
    <s v="8-Sep-2003"/>
    <x v="2260"/>
    <x v="1"/>
    <s v="tier - 1"/>
    <x v="3"/>
    <n v="19"/>
  </r>
  <r>
    <s v="Id2264"/>
    <s v=" Mr"/>
    <x v="1289"/>
    <x v="240"/>
    <s v="No"/>
    <s v="No"/>
    <x v="1"/>
    <n v="1"/>
    <x v="1"/>
    <x v="2"/>
    <x v="1"/>
    <s v="15-Sep-2003"/>
    <x v="2261"/>
    <x v="1"/>
    <s v="tier - 1"/>
    <x v="3"/>
    <n v="19"/>
  </r>
  <r>
    <s v="Id2265"/>
    <s v=" Mr"/>
    <x v="477"/>
    <x v="89"/>
    <s v="No"/>
    <s v="No"/>
    <x v="1"/>
    <n v="1"/>
    <x v="1"/>
    <x v="2"/>
    <x v="2"/>
    <s v="2-Aug-2003"/>
    <x v="2262"/>
    <x v="1"/>
    <s v="tier - 2"/>
    <x v="3"/>
    <n v="19"/>
  </r>
  <r>
    <s v="Id2266"/>
    <s v=" Ms"/>
    <x v="1290"/>
    <x v="350"/>
    <s v="No"/>
    <s v="No"/>
    <x v="0"/>
    <n v="0"/>
    <x v="1"/>
    <x v="2"/>
    <x v="0"/>
    <s v="1-Jul-2002"/>
    <x v="2263"/>
    <x v="1"/>
    <s v="tier - 2"/>
    <x v="0"/>
    <n v="20"/>
  </r>
  <r>
    <s v="Id2267"/>
    <s v=" Ms"/>
    <x v="1291"/>
    <x v="231"/>
    <s v="No"/>
    <s v="No"/>
    <x v="0"/>
    <n v="1"/>
    <x v="1"/>
    <x v="3"/>
    <x v="1"/>
    <s v="11-Oct-1998"/>
    <x v="2264"/>
    <x v="1"/>
    <s v="tier - 1"/>
    <x v="1"/>
    <n v="24"/>
  </r>
  <r>
    <s v="Id2268"/>
    <s v=" Ms"/>
    <x v="1292"/>
    <x v="355"/>
    <s v="No"/>
    <s v="No"/>
    <x v="0"/>
    <n v="0"/>
    <x v="1"/>
    <x v="2"/>
    <x v="0"/>
    <s v="12-Dec-2002"/>
    <x v="2265"/>
    <x v="1"/>
    <s v="tier - 2"/>
    <x v="0"/>
    <n v="20"/>
  </r>
  <r>
    <s v="Id2269"/>
    <s v=" Ms"/>
    <x v="1293"/>
    <x v="49"/>
    <s v="No"/>
    <s v="No"/>
    <x v="0"/>
    <n v="1"/>
    <x v="1"/>
    <x v="2"/>
    <x v="2"/>
    <s v="13-Jul-1998"/>
    <x v="2266"/>
    <x v="1"/>
    <s v="tier - 1"/>
    <x v="0"/>
    <n v="24"/>
  </r>
  <r>
    <s v="Id2270"/>
    <s v=" Ms"/>
    <x v="1058"/>
    <x v="70"/>
    <s v="No"/>
    <s v="yes"/>
    <x v="0"/>
    <n v="1"/>
    <x v="1"/>
    <x v="2"/>
    <x v="2"/>
    <s v="16-Oct-2004"/>
    <x v="2267"/>
    <x v="1"/>
    <s v="tier - 1"/>
    <x v="1"/>
    <n v="18"/>
  </r>
  <r>
    <s v="Id2271"/>
    <s v=" Mr"/>
    <x v="515"/>
    <x v="577"/>
    <s v="No"/>
    <s v="yes"/>
    <x v="0"/>
    <n v="1"/>
    <x v="1"/>
    <x v="2"/>
    <x v="2"/>
    <s v="9-Jul-2004"/>
    <x v="2268"/>
    <x v="1"/>
    <s v="tier - 1"/>
    <x v="0"/>
    <n v="18"/>
  </r>
  <r>
    <s v="Id2272"/>
    <s v=" Ms"/>
    <x v="1294"/>
    <x v="200"/>
    <s v="Yes"/>
    <s v="No"/>
    <x v="0"/>
    <n v="0"/>
    <x v="1"/>
    <x v="3"/>
    <x v="1"/>
    <s v="4-Nov-1996"/>
    <x v="2269"/>
    <x v="1"/>
    <s v="tier - 3"/>
    <x v="1"/>
    <n v="26"/>
  </r>
  <r>
    <s v="Id2273"/>
    <s v=" Mr"/>
    <x v="1295"/>
    <x v="193"/>
    <s v="No"/>
    <s v="yes"/>
    <x v="0"/>
    <n v="1"/>
    <x v="1"/>
    <x v="3"/>
    <x v="2"/>
    <s v="2-Jun-2004"/>
    <x v="2270"/>
    <x v="1"/>
    <s v="tier - 1"/>
    <x v="0"/>
    <n v="19"/>
  </r>
  <r>
    <s v="Id2274"/>
    <s v=" Ms"/>
    <x v="1296"/>
    <x v="4"/>
    <s v="No"/>
    <s v="No"/>
    <x v="0"/>
    <n v="1"/>
    <x v="1"/>
    <x v="2"/>
    <x v="2"/>
    <s v="6-Oct-1992"/>
    <x v="2271"/>
    <x v="1"/>
    <s v="tier - 3"/>
    <x v="0"/>
    <n v="30"/>
  </r>
  <r>
    <s v="Id2275"/>
    <s v=" Mr"/>
    <x v="1297"/>
    <x v="614"/>
    <s v="No"/>
    <s v="No"/>
    <x v="0"/>
    <n v="0"/>
    <x v="1"/>
    <x v="3"/>
    <x v="2"/>
    <s v="28-Jun-1999"/>
    <x v="2272"/>
    <x v="1"/>
    <s v="tier - 3"/>
    <x v="1"/>
    <n v="23"/>
  </r>
  <r>
    <s v="Id2276"/>
    <s v=" Mr"/>
    <x v="1298"/>
    <x v="664"/>
    <s v="No"/>
    <s v="No"/>
    <x v="0"/>
    <n v="0"/>
    <x v="1"/>
    <x v="2"/>
    <x v="0"/>
    <s v="26-Aug-2002"/>
    <x v="2273"/>
    <x v="1"/>
    <s v="tier - 1"/>
    <x v="0"/>
    <n v="20"/>
  </r>
  <r>
    <s v="Id2277"/>
    <s v=" Ms"/>
    <x v="1299"/>
    <x v="259"/>
    <s v="Yes"/>
    <s v="No"/>
    <x v="1"/>
    <n v="1"/>
    <x v="1"/>
    <x v="2"/>
    <x v="1"/>
    <s v="28-Jun-1997"/>
    <x v="2274"/>
    <x v="1"/>
    <s v="tier - 2"/>
    <x v="0"/>
    <n v="25"/>
  </r>
  <r>
    <s v="Id2278"/>
    <s v=" Mr"/>
    <x v="1300"/>
    <x v="273"/>
    <s v="Yes"/>
    <s v="No"/>
    <x v="0"/>
    <n v="0"/>
    <x v="1"/>
    <x v="3"/>
    <x v="2"/>
    <s v="11-Aug-1996"/>
    <x v="2275"/>
    <x v="1"/>
    <s v="tier - 3"/>
    <x v="0"/>
    <n v="26"/>
  </r>
  <r>
    <s v="Id2279"/>
    <s v=" Mr"/>
    <x v="1010"/>
    <x v="98"/>
    <s v="Yes"/>
    <s v="No"/>
    <x v="0"/>
    <n v="0"/>
    <x v="1"/>
    <x v="2"/>
    <x v="2"/>
    <s v="12-Nov-2001"/>
    <x v="2276"/>
    <x v="1"/>
    <s v="tier - 1"/>
    <x v="0"/>
    <n v="21"/>
  </r>
  <r>
    <s v="Id2280"/>
    <s v=" Mr"/>
    <x v="1301"/>
    <x v="400"/>
    <s v="No"/>
    <s v="No"/>
    <x v="0"/>
    <n v="0"/>
    <x v="1"/>
    <x v="3"/>
    <x v="0"/>
    <s v="11-Jun-2002"/>
    <x v="2277"/>
    <x v="1"/>
    <s v="tier - 3"/>
    <x v="1"/>
    <n v="20"/>
  </r>
  <r>
    <s v="Id2281"/>
    <s v=" Mr"/>
    <x v="1302"/>
    <x v="321"/>
    <s v="No"/>
    <s v="yes"/>
    <x v="0"/>
    <n v="1"/>
    <x v="1"/>
    <x v="0"/>
    <x v="2"/>
    <s v="11-Nov-2004"/>
    <x v="2278"/>
    <x v="1"/>
    <s v="tier - 3"/>
    <x v="0"/>
    <n v="18"/>
  </r>
  <r>
    <s v="Id2282"/>
    <s v=" Ms"/>
    <x v="1303"/>
    <x v="93"/>
    <s v="No"/>
    <s v="No"/>
    <x v="0"/>
    <n v="0"/>
    <x v="1"/>
    <x v="2"/>
    <x v="2"/>
    <s v="26-Jul-1994"/>
    <x v="2279"/>
    <x v="1"/>
    <s v="tier - 1"/>
    <x v="0"/>
    <n v="28"/>
  </r>
  <r>
    <s v="Id2283"/>
    <s v=" Mr"/>
    <x v="1304"/>
    <x v="576"/>
    <s v="No"/>
    <s v="yes"/>
    <x v="0"/>
    <n v="1"/>
    <x v="1"/>
    <x v="0"/>
    <x v="2"/>
    <s v="18-Jul-2004"/>
    <x v="2280"/>
    <x v="1"/>
    <s v="tier - 2"/>
    <x v="0"/>
    <n v="18"/>
  </r>
  <r>
    <s v="Id2284"/>
    <s v=" Ms"/>
    <x v="1305"/>
    <x v="325"/>
    <s v="No"/>
    <s v="No"/>
    <x v="1"/>
    <n v="1"/>
    <x v="1"/>
    <x v="3"/>
    <x v="2"/>
    <s v="12-Jun-2003"/>
    <x v="2281"/>
    <x v="1"/>
    <s v="tier - 1"/>
    <x v="1"/>
    <n v="19"/>
  </r>
  <r>
    <s v="Id2285"/>
    <s v=" Mr"/>
    <x v="8"/>
    <x v="216"/>
    <s v="No"/>
    <s v="yes"/>
    <x v="0"/>
    <n v="1"/>
    <x v="1"/>
    <x v="0"/>
    <x v="1"/>
    <s v="10-Jun-2004"/>
    <x v="2282"/>
    <x v="1"/>
    <s v="tier - 2"/>
    <x v="0"/>
    <n v="18"/>
  </r>
  <r>
    <s v="Id2286"/>
    <s v=" Ms"/>
    <x v="1306"/>
    <x v="582"/>
    <s v="No"/>
    <s v="No"/>
    <x v="0"/>
    <n v="0"/>
    <x v="1"/>
    <x v="3"/>
    <x v="0"/>
    <s v="1-Oct-2002"/>
    <x v="2283"/>
    <x v="2"/>
    <s v="tier - 2"/>
    <x v="3"/>
    <n v="20"/>
  </r>
  <r>
    <s v="Id2287"/>
    <s v=" Mr"/>
    <x v="866"/>
    <x v="52"/>
    <s v="No"/>
    <s v="yes"/>
    <x v="0"/>
    <n v="1"/>
    <x v="1"/>
    <x v="0"/>
    <x v="2"/>
    <s v="12-Sep-2004"/>
    <x v="2284"/>
    <x v="2"/>
    <s v="tier - 3"/>
    <x v="0"/>
    <n v="18"/>
  </r>
  <r>
    <s v="Id2288"/>
    <s v=" Ms"/>
    <x v="1307"/>
    <x v="337"/>
    <s v="Yes"/>
    <s v="No"/>
    <x v="0"/>
    <n v="0"/>
    <x v="1"/>
    <x v="3"/>
    <x v="2"/>
    <s v="25-Oct-2001"/>
    <x v="2285"/>
    <x v="2"/>
    <s v="tier - 1"/>
    <x v="0"/>
    <n v="21"/>
  </r>
  <r>
    <s v="Id2289"/>
    <s v=" Mr"/>
    <x v="139"/>
    <x v="159"/>
    <s v="No"/>
    <s v="yes"/>
    <x v="0"/>
    <n v="1"/>
    <x v="1"/>
    <x v="0"/>
    <x v="2"/>
    <s v="27-Nov-2004"/>
    <x v="2286"/>
    <x v="2"/>
    <s v="tier - 2"/>
    <x v="0"/>
    <n v="18"/>
  </r>
  <r>
    <s v="Id2290"/>
    <s v=" Mr"/>
    <x v="97"/>
    <x v="212"/>
    <s v="No"/>
    <s v="yes"/>
    <x v="0"/>
    <n v="1"/>
    <x v="1"/>
    <x v="0"/>
    <x v="2"/>
    <s v="15-Oct-2004"/>
    <x v="2287"/>
    <x v="2"/>
    <s v="tier - 1"/>
    <x v="0"/>
    <n v="18"/>
  </r>
  <r>
    <s v="Id2291"/>
    <s v=" Ms"/>
    <x v="515"/>
    <x v="665"/>
    <s v="No"/>
    <s v="No"/>
    <x v="0"/>
    <n v="0"/>
    <x v="1"/>
    <x v="2"/>
    <x v="0"/>
    <s v="11-Aug-2002"/>
    <x v="2288"/>
    <x v="2"/>
    <s v="tier - 1"/>
    <x v="0"/>
    <n v="20"/>
  </r>
  <r>
    <s v="Id2292"/>
    <s v=" Mr"/>
    <x v="534"/>
    <x v="268"/>
    <s v="No"/>
    <s v="yes"/>
    <x v="0"/>
    <n v="1"/>
    <x v="1"/>
    <x v="0"/>
    <x v="1"/>
    <s v="28-Nov-2004"/>
    <x v="2289"/>
    <x v="2"/>
    <s v="tier - 3"/>
    <x v="0"/>
    <n v="18"/>
  </r>
  <r>
    <s v="Id2293"/>
    <s v=" Mr"/>
    <x v="161"/>
    <x v="637"/>
    <s v="No"/>
    <s v="yes"/>
    <x v="0"/>
    <n v="1"/>
    <x v="1"/>
    <x v="0"/>
    <x v="1"/>
    <s v="11-Jun-2004"/>
    <x v="2290"/>
    <x v="2"/>
    <s v="tier - 3"/>
    <x v="0"/>
    <n v="18"/>
  </r>
  <r>
    <s v="Id2294"/>
    <s v=" Ms"/>
    <x v="1308"/>
    <x v="268"/>
    <s v="No"/>
    <s v="yes"/>
    <x v="0"/>
    <n v="1"/>
    <x v="1"/>
    <x v="2"/>
    <x v="1"/>
    <s v="6-Oct-2004"/>
    <x v="2291"/>
    <x v="2"/>
    <s v="tier - 3"/>
    <x v="0"/>
    <n v="18"/>
  </r>
  <r>
    <s v="Id2295"/>
    <s v=" Mr"/>
    <x v="1309"/>
    <x v="402"/>
    <s v="No"/>
    <s v="No"/>
    <x v="0"/>
    <n v="0"/>
    <x v="1"/>
    <x v="3"/>
    <x v="0"/>
    <s v="19-Jul-2002"/>
    <x v="2292"/>
    <x v="2"/>
    <s v="tier - 1"/>
    <x v="0"/>
    <n v="20"/>
  </r>
  <r>
    <s v="Id2296"/>
    <s v=" Mr"/>
    <x v="705"/>
    <x v="206"/>
    <s v="No"/>
    <s v="yes"/>
    <x v="0"/>
    <n v="1"/>
    <x v="1"/>
    <x v="0"/>
    <x v="2"/>
    <s v="14-Jun-2004"/>
    <x v="2293"/>
    <x v="2"/>
    <s v="tier - 1"/>
    <x v="0"/>
    <n v="18"/>
  </r>
  <r>
    <s v="Id2297"/>
    <s v=" Mr"/>
    <x v="358"/>
    <x v="161"/>
    <s v="No"/>
    <s v="yes"/>
    <x v="0"/>
    <n v="1"/>
    <x v="1"/>
    <x v="2"/>
    <x v="2"/>
    <s v="12-Nov-2004"/>
    <x v="2294"/>
    <x v="2"/>
    <s v="tier - 1"/>
    <x v="0"/>
    <n v="18"/>
  </r>
  <r>
    <s v="Id2298"/>
    <s v=" Ms"/>
    <x v="1310"/>
    <x v="666"/>
    <s v="No"/>
    <s v="No"/>
    <x v="0"/>
    <n v="0"/>
    <x v="1"/>
    <x v="3"/>
    <x v="0"/>
    <s v="13-Aug-2002"/>
    <x v="2295"/>
    <x v="2"/>
    <s v="tier - 3"/>
    <x v="0"/>
    <n v="20"/>
  </r>
  <r>
    <s v="Id2299"/>
    <s v=" Mr"/>
    <x v="1158"/>
    <x v="124"/>
    <s v="No"/>
    <s v="No"/>
    <x v="0"/>
    <n v="1"/>
    <x v="1"/>
    <x v="3"/>
    <x v="2"/>
    <s v="26-Dec-1998"/>
    <x v="2296"/>
    <x v="2"/>
    <s v="tier - 2"/>
    <x v="0"/>
    <n v="24"/>
  </r>
  <r>
    <s v="Id2300"/>
    <s v=" Mr"/>
    <x v="1033"/>
    <x v="196"/>
    <s v="Yes"/>
    <s v="No"/>
    <x v="1"/>
    <n v="1"/>
    <x v="1"/>
    <x v="3"/>
    <x v="2"/>
    <s v="13-Aug-1997"/>
    <x v="2297"/>
    <x v="2"/>
    <s v="tier - 3"/>
    <x v="0"/>
    <n v="25"/>
  </r>
  <r>
    <s v="Id2301"/>
    <s v=" Mr"/>
    <x v="1311"/>
    <x v="335"/>
    <s v="No"/>
    <s v="yes"/>
    <x v="0"/>
    <n v="1"/>
    <x v="1"/>
    <x v="2"/>
    <x v="2"/>
    <s v="24-Aug-2004"/>
    <x v="2298"/>
    <x v="2"/>
    <s v="tier - 3"/>
    <x v="0"/>
    <n v="18"/>
  </r>
  <r>
    <s v="Id2302"/>
    <s v=" Mr"/>
    <x v="1312"/>
    <x v="66"/>
    <s v="No"/>
    <s v="No"/>
    <x v="1"/>
    <n v="1"/>
    <x v="1"/>
    <x v="3"/>
    <x v="2"/>
    <s v="28-Sep-1993"/>
    <x v="2299"/>
    <x v="2"/>
    <s v="tier - 1"/>
    <x v="0"/>
    <n v="29"/>
  </r>
  <r>
    <s v="Id2303"/>
    <s v=" Ms"/>
    <x v="1313"/>
    <x v="3"/>
    <s v="Yes"/>
    <s v="No"/>
    <x v="0"/>
    <n v="1"/>
    <x v="1"/>
    <x v="3"/>
    <x v="1"/>
    <s v="1-Jun-1995"/>
    <x v="2300"/>
    <x v="2"/>
    <s v="tier - 2"/>
    <x v="0"/>
    <n v="28"/>
  </r>
  <r>
    <s v="Id2304"/>
    <s v=" Mr"/>
    <x v="1314"/>
    <x v="467"/>
    <s v="No"/>
    <s v="No"/>
    <x v="0"/>
    <n v="0"/>
    <x v="1"/>
    <x v="3"/>
    <x v="0"/>
    <s v="1-Jul-2002"/>
    <x v="2301"/>
    <x v="2"/>
    <s v="tier - 2"/>
    <x v="1"/>
    <n v="20"/>
  </r>
  <r>
    <s v="Id2305"/>
    <s v=" Mr"/>
    <x v="1315"/>
    <x v="456"/>
    <s v="No"/>
    <s v="No"/>
    <x v="0"/>
    <n v="0"/>
    <x v="1"/>
    <x v="3"/>
    <x v="0"/>
    <s v="20-Jul-2002"/>
    <x v="2302"/>
    <x v="2"/>
    <s v="tier - 1"/>
    <x v="0"/>
    <n v="20"/>
  </r>
  <r>
    <s v="Id2306"/>
    <s v=" Mr"/>
    <x v="1316"/>
    <x v="320"/>
    <s v="No"/>
    <s v="No"/>
    <x v="0"/>
    <n v="0"/>
    <x v="1"/>
    <x v="3"/>
    <x v="2"/>
    <s v="17-Nov-1994"/>
    <x v="2303"/>
    <x v="2"/>
    <s v="tier - 2"/>
    <x v="0"/>
    <n v="28"/>
  </r>
  <r>
    <s v="Id2307"/>
    <s v=" Ms"/>
    <x v="1317"/>
    <x v="150"/>
    <s v="Yes"/>
    <s v="No"/>
    <x v="0"/>
    <n v="1"/>
    <x v="1"/>
    <x v="2"/>
    <x v="2"/>
    <s v="5-Oct-1995"/>
    <x v="2304"/>
    <x v="2"/>
    <s v="tier - 1"/>
    <x v="0"/>
    <n v="27"/>
  </r>
  <r>
    <s v="Id2308"/>
    <s v=" Ms"/>
    <x v="1318"/>
    <x v="67"/>
    <s v="No"/>
    <s v="No"/>
    <x v="0"/>
    <n v="0"/>
    <x v="1"/>
    <x v="3"/>
    <x v="2"/>
    <s v="5-Aug-1999"/>
    <x v="2305"/>
    <x v="2"/>
    <s v="tier - 2"/>
    <x v="0"/>
    <n v="23"/>
  </r>
  <r>
    <s v="Id2309"/>
    <s v=" Ms"/>
    <x v="1319"/>
    <x v="330"/>
    <s v="No"/>
    <s v="yes"/>
    <x v="0"/>
    <n v="1"/>
    <x v="1"/>
    <x v="2"/>
    <x v="1"/>
    <s v="9-Oct-2000"/>
    <x v="2306"/>
    <x v="2"/>
    <s v="tier - 2"/>
    <x v="0"/>
    <n v="22"/>
  </r>
  <r>
    <s v="Id2310"/>
    <s v=" Mr"/>
    <x v="1209"/>
    <x v="173"/>
    <s v="No"/>
    <s v="No"/>
    <x v="0"/>
    <n v="0"/>
    <x v="1"/>
    <x v="2"/>
    <x v="2"/>
    <s v="22-Nov-1994"/>
    <x v="2307"/>
    <x v="2"/>
    <s v="tier - 2"/>
    <x v="0"/>
    <n v="28"/>
  </r>
  <r>
    <s v="Id2311"/>
    <s v=" Mrs"/>
    <x v="1320"/>
    <x v="409"/>
    <s v="Yes"/>
    <s v="No"/>
    <x v="0"/>
    <n v="0"/>
    <x v="1"/>
    <x v="1"/>
    <x v="2"/>
    <s v="19-Aug-2001"/>
    <x v="2308"/>
    <x v="2"/>
    <s v="tier - 2"/>
    <x v="0"/>
    <n v="21"/>
  </r>
  <r>
    <s v="Id2312"/>
    <s v=" Ms"/>
    <x v="1321"/>
    <x v="267"/>
    <s v="Yes"/>
    <s v="No"/>
    <x v="0"/>
    <n v="1"/>
    <x v="1"/>
    <x v="2"/>
    <x v="2"/>
    <s v="28-Oct-1995"/>
    <x v="2309"/>
    <x v="2"/>
    <s v="tier - 1"/>
    <x v="0"/>
    <n v="27"/>
  </r>
  <r>
    <s v="Id2313"/>
    <s v=" Mr"/>
    <x v="447"/>
    <x v="140"/>
    <s v="No"/>
    <s v="No"/>
    <x v="0"/>
    <n v="0"/>
    <x v="1"/>
    <x v="2"/>
    <x v="2"/>
    <s v="30-Oct-1994"/>
    <x v="2310"/>
    <x v="2"/>
    <s v="tier - 1"/>
    <x v="0"/>
    <n v="28"/>
  </r>
  <r>
    <s v="Id2314"/>
    <s v=" Ms"/>
    <x v="1322"/>
    <x v="184"/>
    <s v="No"/>
    <s v="No"/>
    <x v="1"/>
    <n v="1"/>
    <x v="1"/>
    <x v="2"/>
    <x v="1"/>
    <s v="27-Nov-1993"/>
    <x v="2311"/>
    <x v="2"/>
    <s v="tier - 1"/>
    <x v="0"/>
    <n v="29"/>
  </r>
  <r>
    <s v="Id2315"/>
    <s v=" Ms"/>
    <x v="254"/>
    <x v="319"/>
    <s v="No"/>
    <s v="yes"/>
    <x v="0"/>
    <n v="1"/>
    <x v="1"/>
    <x v="2"/>
    <x v="2"/>
    <s v="18-Nov-2000"/>
    <x v="2312"/>
    <x v="2"/>
    <s v="tier - 1"/>
    <x v="0"/>
    <n v="22"/>
  </r>
  <r>
    <s v="Id2316"/>
    <s v=" Mr"/>
    <x v="1323"/>
    <x v="119"/>
    <s v="No"/>
    <s v="yes"/>
    <x v="0"/>
    <n v="1"/>
    <x v="1"/>
    <x v="1"/>
    <x v="1"/>
    <s v="7-Oct-2004"/>
    <x v="2313"/>
    <x v="2"/>
    <s v="tier - 2"/>
    <x v="3"/>
    <n v="18"/>
  </r>
  <r>
    <s v="Id2317"/>
    <s v=" Mr"/>
    <x v="1324"/>
    <x v="336"/>
    <s v="Yes"/>
    <s v="No"/>
    <x v="0"/>
    <n v="1"/>
    <x v="1"/>
    <x v="2"/>
    <x v="1"/>
    <s v="7-Dec-1995"/>
    <x v="2314"/>
    <x v="2"/>
    <s v="tier - 2"/>
    <x v="0"/>
    <n v="27"/>
  </r>
  <r>
    <s v="Id2318"/>
    <s v=" Ms"/>
    <x v="1325"/>
    <x v="49"/>
    <s v="Yes"/>
    <s v="No"/>
    <x v="0"/>
    <n v="0"/>
    <x v="1"/>
    <x v="2"/>
    <x v="2"/>
    <s v="18-Sep-1996"/>
    <x v="2315"/>
    <x v="2"/>
    <s v="tier - 2"/>
    <x v="1"/>
    <n v="26"/>
  </r>
  <r>
    <s v="Id2319"/>
    <s v=" Mr"/>
    <x v="1326"/>
    <x v="208"/>
    <s v="No"/>
    <s v="No"/>
    <x v="1"/>
    <n v="1"/>
    <x v="1"/>
    <x v="3"/>
    <x v="1"/>
    <s v="28-Jun-1993"/>
    <x v="2316"/>
    <x v="2"/>
    <s v="tier - 3"/>
    <x v="0"/>
    <n v="29"/>
  </r>
  <r>
    <s v="Id2320"/>
    <s v=" Ms"/>
    <x v="1058"/>
    <x v="102"/>
    <s v="Yes"/>
    <s v="No"/>
    <x v="0"/>
    <n v="0"/>
    <x v="1"/>
    <x v="2"/>
    <x v="2"/>
    <s v="22-Oct-1996"/>
    <x v="2317"/>
    <x v="2"/>
    <s v="tier - 3"/>
    <x v="0"/>
    <n v="26"/>
  </r>
  <r>
    <s v="Id2321"/>
    <s v=" Mr"/>
    <x v="1130"/>
    <x v="508"/>
    <s v="No"/>
    <s v="No"/>
    <x v="1"/>
    <n v="1"/>
    <x v="1"/>
    <x v="3"/>
    <x v="2"/>
    <s v="9-Aug-1993"/>
    <x v="2317"/>
    <x v="2"/>
    <s v="tier - 1"/>
    <x v="0"/>
    <n v="29"/>
  </r>
  <r>
    <s v="Id2322"/>
    <s v=" Ms"/>
    <x v="1327"/>
    <x v="126"/>
    <s v="No"/>
    <s v="No"/>
    <x v="0"/>
    <n v="0"/>
    <x v="1"/>
    <x v="2"/>
    <x v="0"/>
    <s v="19-Sep-2002"/>
    <x v="2318"/>
    <x v="2"/>
    <s v="tier - 1"/>
    <x v="1"/>
    <n v="20"/>
  </r>
  <r>
    <s v="Id2323"/>
    <s v=" Mr"/>
    <x v="1328"/>
    <x v="425"/>
    <s v="No"/>
    <s v="No"/>
    <x v="0"/>
    <n v="0"/>
    <x v="1"/>
    <x v="2"/>
    <x v="1"/>
    <s v="14-Dec-1999"/>
    <x v="2319"/>
    <x v="2"/>
    <s v="tier - 1"/>
    <x v="0"/>
    <n v="23"/>
  </r>
  <r>
    <s v="Id2324"/>
    <s v=" Ms"/>
    <x v="1329"/>
    <x v="264"/>
    <s v="No"/>
    <s v="No"/>
    <x v="0"/>
    <n v="0"/>
    <x v="1"/>
    <x v="2"/>
    <x v="2"/>
    <s v="26-Dec-1999"/>
    <x v="2320"/>
    <x v="1"/>
    <s v="tier - 3"/>
    <x v="0"/>
    <n v="23"/>
  </r>
  <r>
    <s v="Id2325"/>
    <s v=" Mr"/>
    <x v="1330"/>
    <x v="117"/>
    <s v="Yes"/>
    <s v="No"/>
    <x v="0"/>
    <n v="0"/>
    <x v="1"/>
    <x v="2"/>
    <x v="2"/>
    <s v="12-Sep-2001"/>
    <x v="2321"/>
    <x v="2"/>
    <s v="tier - 2"/>
    <x v="0"/>
    <n v="21"/>
  </r>
  <r>
    <s v="Id2326"/>
    <s v=" Mr"/>
    <x v="698"/>
    <x v="374"/>
    <s v="Yes"/>
    <s v="No"/>
    <x v="1"/>
    <n v="1"/>
    <x v="1"/>
    <x v="2"/>
    <x v="2"/>
    <s v="9-Nov-1997"/>
    <x v="2322"/>
    <x v="2"/>
    <s v="tier - 3"/>
    <x v="0"/>
    <n v="25"/>
  </r>
  <r>
    <s v="Id2327"/>
    <s v=" Ms"/>
    <x v="1331"/>
    <x v="156"/>
    <s v="No"/>
    <s v="No"/>
    <x v="0"/>
    <n v="0"/>
    <x v="1"/>
    <x v="2"/>
    <x v="0"/>
    <s v="29-Nov-2002"/>
    <x v="2323"/>
    <x v="2"/>
    <s v="tier - 2"/>
    <x v="1"/>
    <n v="20"/>
  </r>
  <r>
    <s v="Id2328"/>
    <s v=" Ms"/>
    <x v="1332"/>
    <x v="274"/>
    <s v="Yes"/>
    <s v="No"/>
    <x v="0"/>
    <n v="1"/>
    <x v="1"/>
    <x v="3"/>
    <x v="2"/>
    <s v="4-Jul-1995"/>
    <x v="2324"/>
    <x v="2"/>
    <s v="tier - 3"/>
    <x v="0"/>
    <n v="27"/>
  </r>
  <r>
    <s v="Id2329"/>
    <s v=" Ms"/>
    <x v="1333"/>
    <x v="151"/>
    <s v="No"/>
    <s v="No"/>
    <x v="1"/>
    <n v="1"/>
    <x v="1"/>
    <x v="3"/>
    <x v="2"/>
    <s v="1-Jun-1993"/>
    <x v="2324"/>
    <x v="2"/>
    <s v="tier - 3"/>
    <x v="0"/>
    <n v="30"/>
  </r>
  <r>
    <s v="Id2330"/>
    <s v=" Ms"/>
    <x v="1329"/>
    <x v="144"/>
    <s v="Yes"/>
    <s v="No"/>
    <x v="0"/>
    <n v="0"/>
    <x v="1"/>
    <x v="2"/>
    <x v="2"/>
    <s v="20-Nov-2001"/>
    <x v="2325"/>
    <x v="2"/>
    <s v="tier - 3"/>
    <x v="1"/>
    <n v="21"/>
  </r>
  <r>
    <s v="Id2331"/>
    <s v=" Mr"/>
    <x v="1112"/>
    <x v="252"/>
    <s v="No"/>
    <s v="No"/>
    <x v="0"/>
    <n v="1"/>
    <x v="1"/>
    <x v="2"/>
    <x v="2"/>
    <s v="27-Jul-1998"/>
    <x v="2326"/>
    <x v="2"/>
    <s v="tier - 3"/>
    <x v="0"/>
    <n v="24"/>
  </r>
  <r>
    <s v="Id2332"/>
    <s v=" Mr"/>
    <x v="1056"/>
    <x v="288"/>
    <s v="No"/>
    <s v="No"/>
    <x v="0"/>
    <n v="1"/>
    <x v="1"/>
    <x v="3"/>
    <x v="1"/>
    <s v="13-Sep-1992"/>
    <x v="2327"/>
    <x v="2"/>
    <s v="tier - 3"/>
    <x v="0"/>
    <n v="30"/>
  </r>
  <r>
    <s v="Id2333"/>
    <s v=" Ms"/>
    <x v="1140"/>
    <x v="348"/>
    <s v="No"/>
    <s v="No"/>
    <x v="1"/>
    <n v="1"/>
    <x v="1"/>
    <x v="3"/>
    <x v="1"/>
    <s v="30-Jun-1993"/>
    <x v="2328"/>
    <x v="1"/>
    <s v="tier - 1"/>
    <x v="0"/>
    <n v="29"/>
  </r>
  <r>
    <s v="Id2334"/>
    <s v=" Mr"/>
    <x v="318"/>
    <x v="495"/>
    <s v="No"/>
    <s v="No"/>
    <x v="0"/>
    <n v="1"/>
    <x v="1"/>
    <x v="3"/>
    <x v="2"/>
    <s v="30-Nov-1992"/>
    <x v="2329"/>
    <x v="1"/>
    <s v="tier - 1"/>
    <x v="0"/>
    <n v="30"/>
  </r>
  <r>
    <s v="Id2335"/>
    <s v=" Mr"/>
    <x v="1334"/>
    <x v="523"/>
    <s v="No"/>
    <s v="No"/>
    <x v="0"/>
    <n v="1"/>
    <x v="1"/>
    <x v="3"/>
    <x v="2"/>
    <s v="9-Jul-1992"/>
    <x v="2330"/>
    <x v="1"/>
    <s v="tier - 3"/>
    <x v="0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n v="47.41"/>
    <n v="7.47"/>
    <s v="No"/>
    <x v="0"/>
    <s v="No"/>
    <x v="0"/>
    <s v="Yes"/>
    <s v="Obesity"/>
    <s v="Diabetes"/>
  </r>
  <r>
    <s v="Id2"/>
    <n v="30.36"/>
    <n v="5.77"/>
    <s v="No"/>
    <x v="0"/>
    <s v="No"/>
    <x v="0"/>
    <s v="Yes"/>
    <s v="Obesity"/>
    <s v="Prediabetes"/>
  </r>
  <r>
    <s v="Id3"/>
    <n v="34.484999999999999"/>
    <n v="11.87"/>
    <s v="Yes"/>
    <x v="0"/>
    <s v="No"/>
    <x v="1"/>
    <s v="Yes"/>
    <s v="Obesity"/>
    <s v="Diabetes"/>
  </r>
  <r>
    <s v="Id4"/>
    <n v="38.094999999999999"/>
    <n v="6.05"/>
    <s v="No"/>
    <x v="0"/>
    <s v="No"/>
    <x v="0"/>
    <s v="Yes"/>
    <s v="Obesity"/>
    <s v="Prediabetes"/>
  </r>
  <r>
    <s v="Id5"/>
    <n v="35.53"/>
    <n v="5.45"/>
    <s v="No"/>
    <x v="0"/>
    <s v="No"/>
    <x v="0"/>
    <s v="Yes"/>
    <s v="Obesity"/>
    <s v="Normal"/>
  </r>
  <r>
    <s v="Id6"/>
    <n v="32.799999999999997"/>
    <n v="6.59"/>
    <s v="No"/>
    <x v="0"/>
    <s v="No"/>
    <x v="0"/>
    <s v="Yes"/>
    <s v="Obesity"/>
    <s v="Diabetes"/>
  </r>
  <r>
    <s v="Id7"/>
    <n v="36.4"/>
    <n v="6.07"/>
    <s v="No"/>
    <x v="0"/>
    <s v="No"/>
    <x v="0"/>
    <s v="Yes"/>
    <s v="Obesity"/>
    <s v="Prediabetes"/>
  </r>
  <r>
    <s v="Id8"/>
    <n v="36.96"/>
    <n v="7.93"/>
    <s v="No"/>
    <x v="0"/>
    <s v="No"/>
    <x v="2"/>
    <s v="Yes"/>
    <s v="Obesity"/>
    <s v="Diabetes"/>
  </r>
  <r>
    <s v="Id9"/>
    <n v="41.14"/>
    <n v="9.58"/>
    <s v="Yes"/>
    <x v="0"/>
    <s v="Yes"/>
    <x v="3"/>
    <s v="Yes"/>
    <s v="Obesity"/>
    <s v="Diabetes"/>
  </r>
  <r>
    <s v="Id10"/>
    <n v="38.06"/>
    <n v="10.79"/>
    <s v="No"/>
    <x v="0"/>
    <s v="No"/>
    <x v="0"/>
    <s v="Yes"/>
    <s v="Obesity"/>
    <s v="Diabetes"/>
  </r>
  <r>
    <s v="Id11"/>
    <n v="37.700000000000003"/>
    <n v="5.96"/>
    <s v="Yes"/>
    <x v="0"/>
    <s v="No"/>
    <x v="1"/>
    <s v="Yes"/>
    <s v="Obesity"/>
    <s v="Prediabetes"/>
  </r>
  <r>
    <s v="Id12"/>
    <n v="42.13"/>
    <n v="11.9"/>
    <s v="No"/>
    <x v="0"/>
    <s v="No"/>
    <x v="0"/>
    <s v="Yes"/>
    <s v="Obesity"/>
    <s v="Diabetes"/>
  </r>
  <r>
    <s v="Id13"/>
    <n v="40.92"/>
    <n v="8.41"/>
    <s v="No"/>
    <x v="0"/>
    <s v="No"/>
    <x v="0"/>
    <s v="Yes"/>
    <s v="Obesity"/>
    <s v="Diabetes"/>
  </r>
  <r>
    <s v="Id14"/>
    <n v="40.564999999999998"/>
    <n v="7.02"/>
    <s v="No"/>
    <x v="0"/>
    <s v="No"/>
    <x v="0"/>
    <s v="Yes"/>
    <s v="Obesity"/>
    <s v="Diabetes"/>
  </r>
  <r>
    <s v="Id15"/>
    <n v="36.384999999999998"/>
    <n v="7.59"/>
    <s v="Yes"/>
    <x v="0"/>
    <s v="No"/>
    <x v="1"/>
    <s v="Yes"/>
    <s v="Obesity"/>
    <s v="Diabetes"/>
  </r>
  <r>
    <s v="Id16"/>
    <n v="39.9"/>
    <n v="11.32"/>
    <s v="No"/>
    <x v="0"/>
    <s v="No"/>
    <x v="0"/>
    <s v="Yes"/>
    <s v="Obesity"/>
    <s v="Diabetes"/>
  </r>
  <r>
    <s v="Id17"/>
    <n v="33.799999999999997"/>
    <n v="7.67"/>
    <s v="No"/>
    <x v="0"/>
    <s v="No"/>
    <x v="2"/>
    <s v="Yes"/>
    <s v="Obesity"/>
    <s v="Diabetes"/>
  </r>
  <r>
    <s v="Id18"/>
    <n v="36.765000000000001"/>
    <n v="7.29"/>
    <s v="Yes"/>
    <x v="0"/>
    <s v="Yes"/>
    <x v="3"/>
    <s v="Yes"/>
    <s v="Obesity"/>
    <s v="Diabetes"/>
  </r>
  <r>
    <s v="Id19"/>
    <n v="36.954999999999998"/>
    <n v="4.72"/>
    <s v="Yes"/>
    <x v="0"/>
    <s v="No"/>
    <x v="3"/>
    <s v="Yes"/>
    <s v="Obesity"/>
    <s v="Normal"/>
  </r>
  <r>
    <s v="Id20"/>
    <n v="42.9"/>
    <n v="11.41"/>
    <s v="No"/>
    <x v="0"/>
    <s v="No"/>
    <x v="0"/>
    <s v="Yes"/>
    <s v="Obesity"/>
    <s v="Diabetes"/>
  </r>
  <r>
    <s v="Id21"/>
    <n v="36.299999999999997"/>
    <n v="11.5"/>
    <s v="Yes"/>
    <x v="0"/>
    <s v="No"/>
    <x v="1"/>
    <s v="Yes"/>
    <s v="Obesity"/>
    <s v="Diabetes"/>
  </r>
  <r>
    <s v="Id22"/>
    <n v="32.200000000000003"/>
    <n v="6.22"/>
    <s v="Yes"/>
    <x v="0"/>
    <s v="No"/>
    <x v="1"/>
    <s v="Yes"/>
    <s v="Obesity"/>
    <s v="Prediabetes"/>
  </r>
  <r>
    <s v="Id23"/>
    <n v="31.3"/>
    <n v="11.38"/>
    <s v="No"/>
    <x v="0"/>
    <s v="No"/>
    <x v="2"/>
    <s v="Yes"/>
    <s v="Obesity"/>
    <s v="Diabetes"/>
  </r>
  <r>
    <s v="Id24"/>
    <n v="41.8"/>
    <n v="7.89"/>
    <s v="Yes"/>
    <x v="0"/>
    <s v="No"/>
    <x v="1"/>
    <s v="Yes"/>
    <s v="Obesity"/>
    <s v="Diabetes"/>
  </r>
  <r>
    <s v="Id25"/>
    <n v="35.090000000000003"/>
    <n v="4.38"/>
    <s v="Yes"/>
    <x v="0"/>
    <s v="No"/>
    <x v="1"/>
    <s v="Yes"/>
    <s v="Obesity"/>
    <s v="Normal"/>
  </r>
  <r>
    <s v="Id26"/>
    <n v="33.880000000000003"/>
    <n v="7.01"/>
    <s v="No"/>
    <x v="0"/>
    <s v="No"/>
    <x v="2"/>
    <s v="Yes"/>
    <s v="Obesity"/>
    <s v="Diabetes"/>
  </r>
  <r>
    <s v="Id27"/>
    <n v="30.875"/>
    <n v="11.88"/>
    <s v="No"/>
    <x v="0"/>
    <s v="No"/>
    <x v="0"/>
    <s v="Yes"/>
    <s v="Obesity"/>
    <s v="Diabetes"/>
  </r>
  <r>
    <s v="Id28"/>
    <n v="36.86"/>
    <n v="5.19"/>
    <s v="Yes"/>
    <x v="0"/>
    <s v="Yes"/>
    <x v="3"/>
    <s v="Yes"/>
    <s v="Obesity"/>
    <s v="Normal"/>
  </r>
  <r>
    <s v="Id29"/>
    <n v="35.86"/>
    <n v="6.74"/>
    <s v="Yes"/>
    <x v="0"/>
    <s v="No"/>
    <x v="1"/>
    <s v="Yes"/>
    <s v="Obesity"/>
    <s v="Diabetes"/>
  </r>
  <r>
    <s v="Id30"/>
    <n v="37.049999999999997"/>
    <n v="8.44"/>
    <s v="No"/>
    <x v="0"/>
    <s v="No"/>
    <x v="0"/>
    <s v="Yes"/>
    <s v="Obesity"/>
    <s v="Diabetes"/>
  </r>
  <r>
    <s v="Id31"/>
    <n v="43.89"/>
    <n v="8.7100000000000009"/>
    <s v="No"/>
    <x v="0"/>
    <s v="No"/>
    <x v="0"/>
    <s v="Yes"/>
    <s v="Obesity"/>
    <s v="Diabetes"/>
  </r>
  <r>
    <s v="Id32"/>
    <n v="42.35"/>
    <n v="5.08"/>
    <s v="Yes"/>
    <x v="0"/>
    <s v="No"/>
    <x v="0"/>
    <s v="Yes"/>
    <s v="Obesity"/>
    <s v="Normal"/>
  </r>
  <r>
    <s v="Id33"/>
    <n v="31.35"/>
    <n v="6.86"/>
    <s v="No"/>
    <x v="0"/>
    <s v="No"/>
    <x v="0"/>
    <s v="Yes"/>
    <s v="Obesity"/>
    <s v="Diabetes"/>
  </r>
  <r>
    <s v="Id34"/>
    <n v="47.6"/>
    <n v="5.95"/>
    <s v="Yes"/>
    <x v="0"/>
    <s v="No"/>
    <x v="0"/>
    <s v="Yes"/>
    <s v="Obesity"/>
    <s v="Prediabetes"/>
  </r>
  <r>
    <s v="Id35"/>
    <n v="46.2"/>
    <n v="6.09"/>
    <s v="No"/>
    <x v="0"/>
    <s v="Yes"/>
    <x v="3"/>
    <s v="Yes"/>
    <s v="Obesity"/>
    <s v="Prediabetes"/>
  </r>
  <r>
    <s v="Id36"/>
    <n v="32.015000000000001"/>
    <n v="11.75"/>
    <s v="No"/>
    <x v="0"/>
    <s v="No"/>
    <x v="0"/>
    <s v="Yes"/>
    <s v="Obesity"/>
    <s v="Diabetes"/>
  </r>
  <r>
    <s v="Id37"/>
    <n v="40.564999999999998"/>
    <n v="7.37"/>
    <s v="No"/>
    <x v="0"/>
    <s v="No"/>
    <x v="0"/>
    <s v="Yes"/>
    <s v="Obesity"/>
    <s v="Diabetes"/>
  </r>
  <r>
    <s v="Id38"/>
    <n v="32.450000000000003"/>
    <n v="11.91"/>
    <s v="No"/>
    <x v="0"/>
    <s v="No"/>
    <x v="0"/>
    <s v="Yes"/>
    <s v="Obesity"/>
    <s v="Diabetes"/>
  </r>
  <r>
    <s v="Id39"/>
    <n v="34.96"/>
    <n v="6.52"/>
    <s v="No"/>
    <x v="0"/>
    <s v="No"/>
    <x v="0"/>
    <s v="Yes"/>
    <s v="Obesity"/>
    <s v="Diabetes"/>
  </r>
  <r>
    <s v="Id40"/>
    <n v="35.5"/>
    <n v="5.14"/>
    <s v="No"/>
    <x v="0"/>
    <s v="Yes"/>
    <x v="3"/>
    <s v="Yes"/>
    <s v="Obesity"/>
    <s v="Normal"/>
  </r>
  <r>
    <s v="Id41"/>
    <n v="52.58"/>
    <n v="4.1900000000000004"/>
    <s v="No"/>
    <x v="1"/>
    <s v="No"/>
    <x v="3"/>
    <s v="Yes"/>
    <s v="Obesity"/>
    <s v="Normal"/>
  </r>
  <r>
    <s v="Id42"/>
    <n v="35.200000000000003"/>
    <n v="11.68"/>
    <s v="Yes"/>
    <x v="0"/>
    <s v="No"/>
    <x v="0"/>
    <s v="Yes"/>
    <s v="Obesity"/>
    <s v="Diabetes"/>
  </r>
  <r>
    <s v="Id43"/>
    <n v="38.06"/>
    <n v="6.98"/>
    <s v="No"/>
    <x v="0"/>
    <s v="No"/>
    <x v="0"/>
    <s v="Yes"/>
    <s v="Obesity"/>
    <s v="Diabetes"/>
  </r>
  <r>
    <s v="Id44"/>
    <n v="34.21"/>
    <n v="8.34"/>
    <s v="No"/>
    <x v="0"/>
    <s v="No"/>
    <x v="0"/>
    <s v="Yes"/>
    <s v="Obesity"/>
    <s v="Diabetes"/>
  </r>
  <r>
    <s v="Id45"/>
    <n v="38.94"/>
    <n v="8.49"/>
    <s v="Yes"/>
    <x v="0"/>
    <s v="No"/>
    <x v="3"/>
    <s v="Yes"/>
    <s v="Obesity"/>
    <s v="Diabetes"/>
  </r>
  <r>
    <s v="Id46"/>
    <n v="30.21"/>
    <n v="5.34"/>
    <s v="Yes"/>
    <x v="0"/>
    <s v="No"/>
    <x v="3"/>
    <s v="Yes"/>
    <s v="Obesity"/>
    <s v="Normal"/>
  </r>
  <r>
    <s v="Id47"/>
    <n v="33.630000000000003"/>
    <n v="4.43"/>
    <s v="Yes"/>
    <x v="0"/>
    <s v="No"/>
    <x v="1"/>
    <s v="Yes"/>
    <s v="Obesity"/>
    <s v="Normal"/>
  </r>
  <r>
    <s v="Id48"/>
    <n v="40.369999999999997"/>
    <n v="4.47"/>
    <s v="No"/>
    <x v="0"/>
    <s v="No"/>
    <x v="0"/>
    <s v="Yes"/>
    <s v="Obesity"/>
    <s v="Normal"/>
  </r>
  <r>
    <s v="Id49"/>
    <n v="53.09"/>
    <n v="4.82"/>
    <s v="Yes"/>
    <x v="0"/>
    <s v="No"/>
    <x v="1"/>
    <s v="Yes"/>
    <s v="Obesity"/>
    <s v="Normal"/>
  </r>
  <r>
    <s v="Id50"/>
    <n v="31.79"/>
    <n v="5.51"/>
    <s v="Yes"/>
    <x v="0"/>
    <s v="No"/>
    <x v="1"/>
    <s v="Yes"/>
    <s v="Obesity"/>
    <s v="Normal"/>
  </r>
  <r>
    <s v="Id51"/>
    <n v="41.895000000000003"/>
    <n v="10.87"/>
    <s v="Yes"/>
    <x v="0"/>
    <s v="No"/>
    <x v="3"/>
    <s v="Yes"/>
    <s v="Obesity"/>
    <s v="Diabetes"/>
  </r>
  <r>
    <s v="Id52"/>
    <n v="31.16"/>
    <n v="9.34"/>
    <s v="No"/>
    <x v="0"/>
    <s v="No"/>
    <x v="0"/>
    <s v="Yes"/>
    <s v="Obesity"/>
    <s v="Diabetes"/>
  </r>
  <r>
    <s v="Id53"/>
    <n v="34.104999999999997"/>
    <n v="5.03"/>
    <s v="Yes"/>
    <x v="0"/>
    <s v="Yes"/>
    <x v="3"/>
    <s v="Yes"/>
    <s v="Obesity"/>
    <s v="Normal"/>
  </r>
  <r>
    <s v="Id54"/>
    <n v="51.93"/>
    <n v="11.05"/>
    <s v="No"/>
    <x v="0"/>
    <s v="No"/>
    <x v="0"/>
    <s v="Yes"/>
    <s v="Obesity"/>
    <s v="Diabetes"/>
  </r>
  <r>
    <s v="Id55"/>
    <n v="38.950000000000003"/>
    <n v="11.95"/>
    <s v="No"/>
    <x v="0"/>
    <s v="No"/>
    <x v="0"/>
    <s v="Yes"/>
    <s v="Obesity"/>
    <s v="Diabetes"/>
  </r>
  <r>
    <s v="Id56"/>
    <n v="36.630000000000003"/>
    <n v="7.72"/>
    <s v="Yes"/>
    <x v="0"/>
    <s v="No"/>
    <x v="3"/>
    <s v="Yes"/>
    <s v="Obesity"/>
    <s v="Diabetes"/>
  </r>
  <r>
    <s v="Id57"/>
    <n v="34.200000000000003"/>
    <n v="5.75"/>
    <s v="No"/>
    <x v="0"/>
    <s v="No"/>
    <x v="1"/>
    <s v="Yes"/>
    <s v="Obesity"/>
    <s v="Prediabetes"/>
  </r>
  <r>
    <s v="Id58"/>
    <n v="50.63"/>
    <n v="11.89"/>
    <s v="No"/>
    <x v="0"/>
    <s v="No"/>
    <x v="0"/>
    <s v="Yes"/>
    <s v="Obesity"/>
    <s v="Diabetes"/>
  </r>
  <r>
    <s v="Id59"/>
    <n v="36.479999999999997"/>
    <n v="6.2"/>
    <s v="No"/>
    <x v="0"/>
    <s v="No"/>
    <x v="0"/>
    <s v="Yes"/>
    <s v="Obesity"/>
    <s v="Prediabetes"/>
  </r>
  <r>
    <s v="Id60"/>
    <n v="54.82"/>
    <n v="10.61"/>
    <s v="No"/>
    <x v="0"/>
    <s v="No"/>
    <x v="0"/>
    <s v="Yes"/>
    <s v="Obesity"/>
    <s v="Diabetes"/>
  </r>
  <r>
    <s v="Id61"/>
    <n v="38.06"/>
    <n v="6.04"/>
    <s v="No"/>
    <x v="0"/>
    <s v="Yes"/>
    <x v="3"/>
    <s v="Yes"/>
    <s v="Obesity"/>
    <s v="Prediabetes"/>
  </r>
  <r>
    <s v="Id62"/>
    <n v="51.48"/>
    <n v="9.33"/>
    <s v="Yes"/>
    <x v="0"/>
    <s v="No"/>
    <x v="0"/>
    <s v="Yes"/>
    <s v="Obesity"/>
    <s v="Diabetes"/>
  </r>
  <r>
    <s v="Id63"/>
    <n v="52.06"/>
    <n v="11.47"/>
    <s v="No"/>
    <x v="0"/>
    <s v="No"/>
    <x v="0"/>
    <s v="Yes"/>
    <s v="Obesity"/>
    <s v="Diabetes"/>
  </r>
  <r>
    <s v="Id64"/>
    <n v="30.684999999999999"/>
    <n v="7.02"/>
    <s v="Yes"/>
    <x v="0"/>
    <s v="No"/>
    <x v="0"/>
    <s v="Yes"/>
    <s v="Obesity"/>
    <s v="Diabetes"/>
  </r>
  <r>
    <s v="Id65"/>
    <n v="36.08"/>
    <n v="8.8000000000000007"/>
    <s v="Yes"/>
    <x v="0"/>
    <s v="No"/>
    <x v="3"/>
    <s v="Yes"/>
    <s v="Obesity"/>
    <s v="Diabetes"/>
  </r>
  <r>
    <s v="Id66"/>
    <n v="54.99"/>
    <n v="8.68"/>
    <s v="No"/>
    <x v="0"/>
    <s v="No"/>
    <x v="1"/>
    <s v="Yes"/>
    <s v="Obesity"/>
    <s v="Diabetes"/>
  </r>
  <r>
    <s v="Id67"/>
    <n v="35.97"/>
    <n v="6.12"/>
    <s v="No"/>
    <x v="0"/>
    <s v="Yes"/>
    <x v="3"/>
    <s v="Yes"/>
    <s v="Obesity"/>
    <s v="Prediabetes"/>
  </r>
  <r>
    <s v="Id68"/>
    <n v="45.54"/>
    <n v="5.4"/>
    <s v="Yes"/>
    <x v="0"/>
    <s v="Yes"/>
    <x v="3"/>
    <s v="Yes"/>
    <s v="Obesity"/>
    <s v="Normal"/>
  </r>
  <r>
    <s v="Id69"/>
    <n v="35.53"/>
    <n v="4.3600000000000003"/>
    <s v="Yes"/>
    <x v="0"/>
    <s v="No"/>
    <x v="0"/>
    <s v="Yes"/>
    <s v="Obesity"/>
    <s v="Normal"/>
  </r>
  <r>
    <s v="Id70"/>
    <n v="30.8"/>
    <n v="9.77"/>
    <s v="No"/>
    <x v="0"/>
    <s v="No"/>
    <x v="0"/>
    <s v="Yes"/>
    <s v="Obesity"/>
    <s v="Diabetes"/>
  </r>
  <r>
    <s v="Id71"/>
    <n v="38.39"/>
    <n v="4.25"/>
    <s v="No"/>
    <x v="0"/>
    <s v="No"/>
    <x v="3"/>
    <s v="Yes"/>
    <s v="Obesity"/>
    <s v="Normal"/>
  </r>
  <r>
    <s v="Id72"/>
    <n v="32.299999999999997"/>
    <n v="4.76"/>
    <s v="No"/>
    <x v="0"/>
    <s v="No"/>
    <x v="1"/>
    <s v="Yes"/>
    <s v="Obesity"/>
    <s v="Normal"/>
  </r>
  <r>
    <s v="Id73"/>
    <n v="48.8"/>
    <n v="6.22"/>
    <s v="Yes"/>
    <x v="0"/>
    <s v="No"/>
    <x v="1"/>
    <s v="Yes"/>
    <s v="Obesity"/>
    <s v="Prediabetes"/>
  </r>
  <r>
    <s v="Id74"/>
    <n v="45.5"/>
    <n v="7.96"/>
    <s v="No"/>
    <x v="0"/>
    <s v="No"/>
    <x v="0"/>
    <s v="Yes"/>
    <s v="Obesity"/>
    <s v="Diabetes"/>
  </r>
  <r>
    <s v="Id75"/>
    <n v="53.61"/>
    <n v="10.92"/>
    <s v="Yes"/>
    <x v="0"/>
    <s v="No"/>
    <x v="3"/>
    <s v="Yes"/>
    <s v="Obesity"/>
    <s v="Diabetes"/>
  </r>
  <r>
    <s v="Id76"/>
    <n v="36.19"/>
    <n v="11.51"/>
    <s v="Yes"/>
    <x v="0"/>
    <s v="No"/>
    <x v="3"/>
    <s v="Yes"/>
    <s v="Obesity"/>
    <s v="Diabetes"/>
  </r>
  <r>
    <s v="Id77"/>
    <n v="34.6"/>
    <n v="5.99"/>
    <s v="Yes"/>
    <x v="0"/>
    <s v="No"/>
    <x v="0"/>
    <s v="Yes"/>
    <s v="Obesity"/>
    <s v="Prediabetes"/>
  </r>
  <r>
    <s v="Id78"/>
    <n v="54.12"/>
    <n v="11.57"/>
    <s v="No"/>
    <x v="0"/>
    <s v="No"/>
    <x v="0"/>
    <s v="Yes"/>
    <s v="Obesity"/>
    <s v="Diabetes"/>
  </r>
  <r>
    <s v="Id79"/>
    <n v="48.82"/>
    <n v="6.67"/>
    <s v="Yes"/>
    <x v="0"/>
    <s v="No"/>
    <x v="0"/>
    <s v="Yes"/>
    <s v="Obesity"/>
    <s v="Diabetes"/>
  </r>
  <r>
    <s v="Id80"/>
    <n v="51.01"/>
    <n v="9.1999999999999993"/>
    <s v="No"/>
    <x v="0"/>
    <s v="No"/>
    <x v="0"/>
    <s v="Yes"/>
    <s v="Obesity"/>
    <s v="Diabetes"/>
  </r>
  <r>
    <s v="Id81"/>
    <n v="45.65"/>
    <n v="5.1100000000000003"/>
    <s v="Yes"/>
    <x v="0"/>
    <s v="No"/>
    <x v="3"/>
    <s v="Yes"/>
    <s v="Obesity"/>
    <s v="Normal"/>
  </r>
  <r>
    <s v="Id82"/>
    <n v="52.9"/>
    <n v="5.34"/>
    <s v="No"/>
    <x v="0"/>
    <s v="No"/>
    <x v="0"/>
    <s v="Yes"/>
    <s v="Obesity"/>
    <s v="Normal"/>
  </r>
  <r>
    <s v="Id83"/>
    <n v="45.41"/>
    <n v="4.03"/>
    <s v="Yes"/>
    <x v="0"/>
    <s v="No"/>
    <x v="3"/>
    <s v="Yes"/>
    <s v="Obesity"/>
    <s v="Normal"/>
  </r>
  <r>
    <s v="Id84"/>
    <n v="49.41"/>
    <n v="4.2300000000000004"/>
    <s v="Yes"/>
    <x v="0"/>
    <s v="Yes"/>
    <x v="3"/>
    <s v="Yes"/>
    <s v="Obesity"/>
    <s v="Normal"/>
  </r>
  <r>
    <s v="Id85"/>
    <n v="31.824999999999999"/>
    <n v="4.0599999999999996"/>
    <s v="No"/>
    <x v="0"/>
    <s v="No"/>
    <x v="1"/>
    <s v="Yes"/>
    <s v="Obesity"/>
    <s v="Normal"/>
  </r>
  <r>
    <s v="Id86"/>
    <n v="51.28"/>
    <n v="4.68"/>
    <s v="No"/>
    <x v="0"/>
    <s v="No"/>
    <x v="1"/>
    <s v="Yes"/>
    <s v="Obesity"/>
    <s v="Normal"/>
  </r>
  <r>
    <s v="Id87"/>
    <n v="34.96"/>
    <n v="4.34"/>
    <s v="No"/>
    <x v="0"/>
    <s v="Yes"/>
    <x v="3"/>
    <s v="Yes"/>
    <s v="Obesity"/>
    <s v="Normal"/>
  </r>
  <r>
    <s v="Id88"/>
    <n v="33.11"/>
    <n v="10.51"/>
    <s v="No"/>
    <x v="0"/>
    <s v="No"/>
    <x v="0"/>
    <s v="Yes"/>
    <s v="Obesity"/>
    <s v="Diabetes"/>
  </r>
  <r>
    <s v="Id89"/>
    <n v="54.74"/>
    <n v="5.84"/>
    <s v="Yes"/>
    <x v="0"/>
    <s v="Yes"/>
    <x v="3"/>
    <s v="Yes"/>
    <s v="Obesity"/>
    <s v="Prediabetes"/>
  </r>
  <r>
    <s v="Id90"/>
    <n v="32.56"/>
    <n v="5.41"/>
    <s v="No"/>
    <x v="0"/>
    <s v="Yes"/>
    <x v="3"/>
    <s v="Yes"/>
    <s v="Obesity"/>
    <s v="Normal"/>
  </r>
  <r>
    <s v="Id91"/>
    <n v="39.049999999999997"/>
    <n v="6.06"/>
    <s v="No"/>
    <x v="0"/>
    <s v="No"/>
    <x v="3"/>
    <s v="Yes"/>
    <s v="Obesity"/>
    <s v="Prediabetes"/>
  </r>
  <r>
    <s v="Id92"/>
    <n v="42.75"/>
    <n v="4.22"/>
    <s v="No"/>
    <x v="0"/>
    <s v="No"/>
    <x v="0"/>
    <s v="Yes"/>
    <s v="Obesity"/>
    <s v="Normal"/>
  </r>
  <r>
    <s v="Id93"/>
    <n v="50.58"/>
    <n v="5.12"/>
    <s v="No"/>
    <x v="0"/>
    <s v="No"/>
    <x v="1"/>
    <s v="Yes"/>
    <s v="Obesity"/>
    <s v="Normal"/>
  </r>
  <r>
    <s v="Id94"/>
    <n v="30.495000000000001"/>
    <n v="4.57"/>
    <s v="Yes"/>
    <x v="0"/>
    <s v="No"/>
    <x v="0"/>
    <s v="Yes"/>
    <s v="Obesity"/>
    <s v="Normal"/>
  </r>
  <r>
    <s v="Id95"/>
    <n v="48.31"/>
    <n v="9.58"/>
    <s v="Yes"/>
    <x v="0"/>
    <s v="No"/>
    <x v="1"/>
    <s v="Yes"/>
    <s v="Obesity"/>
    <s v="Diabetes"/>
  </r>
  <r>
    <s v="Id96"/>
    <n v="48.99"/>
    <n v="9.7799999999999994"/>
    <s v="Yes"/>
    <x v="0"/>
    <s v="No"/>
    <x v="3"/>
    <s v="Yes"/>
    <s v="Obesity"/>
    <s v="Diabetes"/>
  </r>
  <r>
    <s v="Id97"/>
    <n v="38.39"/>
    <n v="4.1100000000000003"/>
    <s v="Yes"/>
    <x v="0"/>
    <s v="No"/>
    <x v="0"/>
    <s v="Yes"/>
    <s v="Obesity"/>
    <s v="Normal"/>
  </r>
  <r>
    <s v="Id98"/>
    <n v="44.34"/>
    <n v="4.0199999999999996"/>
    <s v="Yes"/>
    <x v="0"/>
    <s v="No"/>
    <x v="1"/>
    <s v="Yes"/>
    <s v="Obesity"/>
    <s v="Normal"/>
  </r>
  <r>
    <s v="Id99"/>
    <n v="41.51"/>
    <n v="6.92"/>
    <s v="No"/>
    <x v="0"/>
    <s v="No"/>
    <x v="0"/>
    <s v="Yes"/>
    <s v="Obesity"/>
    <s v="Diabetes"/>
  </r>
  <r>
    <s v="Id100"/>
    <n v="48.2"/>
    <n v="4.84"/>
    <s v="No"/>
    <x v="0"/>
    <s v="No"/>
    <x v="0"/>
    <s v="Yes"/>
    <s v="Obesity"/>
    <s v="Normal"/>
  </r>
  <r>
    <s v="Id101"/>
    <n v="35.75"/>
    <n v="8"/>
    <s v="Yes"/>
    <x v="0"/>
    <s v="No"/>
    <x v="0"/>
    <s v="Yes"/>
    <s v="Obesity"/>
    <s v="Diabetes"/>
  </r>
  <r>
    <s v="Id102"/>
    <n v="53.81"/>
    <n v="8.77"/>
    <s v="Yes"/>
    <x v="0"/>
    <s v="No"/>
    <x v="0"/>
    <s v="Yes"/>
    <s v="Obesity"/>
    <s v="Diabetes"/>
  </r>
  <r>
    <s v="Id103"/>
    <n v="49.48"/>
    <n v="4.96"/>
    <s v="No"/>
    <x v="0"/>
    <s v="Yes"/>
    <x v="3"/>
    <s v="Yes"/>
    <s v="Obesity"/>
    <s v="Normal"/>
  </r>
  <r>
    <s v="Id104"/>
    <n v="34.1"/>
    <n v="4.43"/>
    <s v="Yes"/>
    <x v="0"/>
    <s v="No"/>
    <x v="0"/>
    <s v="Yes"/>
    <s v="Obesity"/>
    <s v="Normal"/>
  </r>
  <r>
    <s v="Id105"/>
    <n v="35.299999999999997"/>
    <n v="5.82"/>
    <s v="Yes"/>
    <x v="0"/>
    <s v="Yes"/>
    <x v="3"/>
    <s v="Yes"/>
    <s v="Obesity"/>
    <s v="Prediabetes"/>
  </r>
  <r>
    <s v="Id106"/>
    <n v="43.83"/>
    <n v="6.03"/>
    <s v="Yes"/>
    <x v="0"/>
    <s v="No"/>
    <x v="1"/>
    <s v="Yes"/>
    <s v="Obesity"/>
    <s v="Prediabetes"/>
  </r>
  <r>
    <s v="Id107"/>
    <n v="50.07"/>
    <n v="9.27"/>
    <s v="No"/>
    <x v="0"/>
    <s v="No"/>
    <x v="0"/>
    <s v="Yes"/>
    <s v="Obesity"/>
    <s v="Diabetes"/>
  </r>
  <r>
    <s v="Id108"/>
    <n v="32.774999999999999"/>
    <n v="5.53"/>
    <s v="No"/>
    <x v="0"/>
    <s v="No"/>
    <x v="0"/>
    <s v="Yes"/>
    <s v="Obesity"/>
    <s v="Normal"/>
  </r>
  <r>
    <s v="Id109"/>
    <n v="34.104999999999997"/>
    <n v="5.07"/>
    <s v="No"/>
    <x v="0"/>
    <s v="No"/>
    <x v="3"/>
    <s v="Yes"/>
    <s v="Obesity"/>
    <s v="Normal"/>
  </r>
  <r>
    <s v="Id110"/>
    <n v="48.93"/>
    <n v="11.17"/>
    <s v="Yes"/>
    <x v="0"/>
    <s v="No"/>
    <x v="3"/>
    <s v="Yes"/>
    <s v="Obesity"/>
    <s v="Diabetes"/>
  </r>
  <r>
    <s v="Id111"/>
    <n v="37.07"/>
    <n v="6.14"/>
    <s v="Yes"/>
    <x v="0"/>
    <s v="No"/>
    <x v="0"/>
    <s v="Yes"/>
    <s v="Obesity"/>
    <s v="Prediabetes"/>
  </r>
  <r>
    <s v="Id112"/>
    <n v="51.51"/>
    <n v="6.26"/>
    <s v="Yes"/>
    <x v="0"/>
    <s v="Yes"/>
    <x v="3"/>
    <s v="Yes"/>
    <s v="Obesity"/>
    <s v="Prediabetes"/>
  </r>
  <r>
    <s v="Id113"/>
    <n v="34.799999999999997"/>
    <n v="4.72"/>
    <s v="Yes"/>
    <x v="0"/>
    <s v="No"/>
    <x v="0"/>
    <s v="Yes"/>
    <s v="Obesity"/>
    <s v="Normal"/>
  </r>
  <r>
    <s v="Id114"/>
    <n v="36.67"/>
    <n v="5.18"/>
    <s v="No"/>
    <x v="0"/>
    <s v="No"/>
    <x v="3"/>
    <s v="Yes"/>
    <s v="Obesity"/>
    <s v="Normal"/>
  </r>
  <r>
    <s v="Id115"/>
    <n v="30.9"/>
    <n v="9.4"/>
    <s v="No"/>
    <x v="0"/>
    <s v="No"/>
    <x v="1"/>
    <s v="Yes"/>
    <s v="Obesity"/>
    <s v="Diabetes"/>
  </r>
  <r>
    <s v="Id116"/>
    <n v="30.495000000000001"/>
    <n v="6.29"/>
    <s v="No"/>
    <x v="0"/>
    <s v="No"/>
    <x v="0"/>
    <s v="Yes"/>
    <s v="Obesity"/>
    <s v="Prediabetes"/>
  </r>
  <r>
    <s v="Id117"/>
    <n v="44.88"/>
    <n v="6.04"/>
    <s v="No"/>
    <x v="0"/>
    <s v="Yes"/>
    <x v="3"/>
    <s v="Yes"/>
    <s v="Obesity"/>
    <s v="Prediabetes"/>
  </r>
  <r>
    <s v="Id118"/>
    <n v="44.32"/>
    <n v="10.55"/>
    <s v="No"/>
    <x v="0"/>
    <s v="No"/>
    <x v="0"/>
    <s v="Yes"/>
    <s v="Obesity"/>
    <s v="Diabetes"/>
  </r>
  <r>
    <s v="Id119"/>
    <n v="46.39"/>
    <n v="5.09"/>
    <s v="No"/>
    <x v="0"/>
    <s v="No"/>
    <x v="0"/>
    <s v="Yes"/>
    <s v="Obesity"/>
    <s v="Normal"/>
  </r>
  <r>
    <s v="Id120"/>
    <n v="42.13"/>
    <n v="5.2"/>
    <s v="Yes"/>
    <x v="0"/>
    <s v="No"/>
    <x v="3"/>
    <s v="Yes"/>
    <s v="Obesity"/>
    <s v="Normal"/>
  </r>
  <r>
    <s v="Id121"/>
    <n v="30.78"/>
    <n v="8.4499999999999993"/>
    <s v="Yes"/>
    <x v="0"/>
    <s v="No"/>
    <x v="0"/>
    <s v="Yes"/>
    <s v="Obesity"/>
    <s v="Diabetes"/>
  </r>
  <r>
    <s v="Id122"/>
    <n v="31.35"/>
    <n v="9.5399999999999991"/>
    <s v="No"/>
    <x v="0"/>
    <s v="No"/>
    <x v="0"/>
    <s v="Yes"/>
    <s v="Obesity"/>
    <s v="Diabetes"/>
  </r>
  <r>
    <s v="Id123"/>
    <n v="41.46"/>
    <n v="4.99"/>
    <s v="Yes"/>
    <x v="0"/>
    <s v="No"/>
    <x v="1"/>
    <s v="Yes"/>
    <s v="Obesity"/>
    <s v="Normal"/>
  </r>
  <r>
    <s v="Id124"/>
    <n v="48"/>
    <n v="10.54"/>
    <s v="No"/>
    <x v="0"/>
    <s v="No"/>
    <x v="0"/>
    <s v="Yes"/>
    <s v="Obesity"/>
    <s v="Diabetes"/>
  </r>
  <r>
    <s v="Id125"/>
    <n v="49.13"/>
    <n v="4.54"/>
    <s v="No"/>
    <x v="0"/>
    <s v="No"/>
    <x v="0"/>
    <s v="Yes"/>
    <s v="Obesity"/>
    <s v="Normal"/>
  </r>
  <r>
    <s v="Id126"/>
    <n v="37.799999999999997"/>
    <n v="6.29"/>
    <s v="No"/>
    <x v="0"/>
    <s v="No"/>
    <x v="3"/>
    <s v="Yes"/>
    <s v="Obesity"/>
    <s v="Prediabetes"/>
  </r>
  <r>
    <s v="Id127"/>
    <n v="38.299999999999997"/>
    <n v="9.51"/>
    <s v="No"/>
    <x v="0"/>
    <s v="No"/>
    <x v="0"/>
    <s v="Yes"/>
    <s v="Obesity"/>
    <s v="Diabetes"/>
  </r>
  <r>
    <s v="Id128"/>
    <n v="32.774999999999999"/>
    <n v="4.72"/>
    <s v="No"/>
    <x v="0"/>
    <s v="No"/>
    <x v="0"/>
    <s v="Yes"/>
    <s v="Obesity"/>
    <s v="Normal"/>
  </r>
  <r>
    <s v="Id129"/>
    <n v="34.200000000000003"/>
    <n v="5.91"/>
    <s v="Yes"/>
    <x v="0"/>
    <s v="No"/>
    <x v="0"/>
    <s v="Yes"/>
    <s v="Obesity"/>
    <s v="Prediabetes"/>
  </r>
  <r>
    <s v="Id130"/>
    <n v="30.2"/>
    <n v="9.58"/>
    <s v="No"/>
    <x v="0"/>
    <s v="No"/>
    <x v="0"/>
    <s v="Yes"/>
    <s v="Obesity"/>
    <s v="Diabetes"/>
  </r>
  <r>
    <s v="Id131"/>
    <n v="48.32"/>
    <n v="5.77"/>
    <s v="No"/>
    <x v="0"/>
    <s v="No"/>
    <x v="0"/>
    <s v="Yes"/>
    <s v="Obesity"/>
    <s v="Prediabetes"/>
  </r>
  <r>
    <s v="Id132"/>
    <n v="44.86"/>
    <n v="4.38"/>
    <s v="Yes"/>
    <x v="0"/>
    <s v="No"/>
    <x v="0"/>
    <s v="Yes"/>
    <s v="Obesity"/>
    <s v="Normal"/>
  </r>
  <r>
    <s v="Id133"/>
    <n v="52.15"/>
    <n v="5.65"/>
    <s v="No"/>
    <x v="0"/>
    <s v="No"/>
    <x v="3"/>
    <s v="Yes"/>
    <s v="Obesity"/>
    <s v="Normal"/>
  </r>
  <r>
    <s v="Id134"/>
    <n v="41.12"/>
    <n v="7.54"/>
    <s v="Yes"/>
    <x v="0"/>
    <s v="No"/>
    <x v="0"/>
    <s v="Yes"/>
    <s v="Obesity"/>
    <s v="Diabetes"/>
  </r>
  <r>
    <s v="Id135"/>
    <n v="38.39"/>
    <n v="5.1100000000000003"/>
    <s v="Yes"/>
    <x v="0"/>
    <s v="No"/>
    <x v="3"/>
    <s v="Yes"/>
    <s v="Obesity"/>
    <s v="Normal"/>
  </r>
  <r>
    <s v="Id136"/>
    <n v="46.85"/>
    <n v="4.25"/>
    <s v="No"/>
    <x v="0"/>
    <s v="Yes"/>
    <x v="3"/>
    <s v="Yes"/>
    <s v="Obesity"/>
    <s v="Normal"/>
  </r>
  <r>
    <s v="Id137"/>
    <n v="42.24"/>
    <n v="5.55"/>
    <s v="No"/>
    <x v="1"/>
    <s v="No"/>
    <x v="3"/>
    <s v="Yes"/>
    <s v="Obesity"/>
    <s v="Normal"/>
  </r>
  <r>
    <s v="Id138"/>
    <n v="34.39"/>
    <n v="5.78"/>
    <s v="No"/>
    <x v="0"/>
    <s v="No"/>
    <x v="0"/>
    <s v="Yes"/>
    <s v="Obesity"/>
    <s v="Prediabetes"/>
  </r>
  <r>
    <s v="Id139"/>
    <n v="42.89"/>
    <n v="5.28"/>
    <s v="Yes"/>
    <x v="0"/>
    <s v="No"/>
    <x v="0"/>
    <s v="Yes"/>
    <s v="Obesity"/>
    <s v="Normal"/>
  </r>
  <r>
    <s v="Id140"/>
    <n v="36.299999999999997"/>
    <n v="5.39"/>
    <s v="No"/>
    <x v="0"/>
    <s v="No"/>
    <x v="0"/>
    <s v="Yes"/>
    <s v="Obesity"/>
    <s v="Normal"/>
  </r>
  <r>
    <s v="Id141"/>
    <n v="35.200000000000003"/>
    <n v="8.01"/>
    <s v="Yes"/>
    <x v="0"/>
    <s v="No"/>
    <x v="3"/>
    <s v="Yes"/>
    <s v="Obesity"/>
    <s v="Diabetes"/>
  </r>
  <r>
    <s v="Id142"/>
    <n v="53.62"/>
    <n v="5.21"/>
    <s v="No"/>
    <x v="0"/>
    <s v="No"/>
    <x v="0"/>
    <s v="Yes"/>
    <s v="Obesity"/>
    <s v="Normal"/>
  </r>
  <r>
    <s v="Id143"/>
    <n v="36.67"/>
    <n v="6.27"/>
    <s v="No"/>
    <x v="0"/>
    <s v="No"/>
    <x v="0"/>
    <s v="Yes"/>
    <s v="Obesity"/>
    <s v="Prediabetes"/>
  </r>
  <r>
    <s v="Id144"/>
    <n v="33.4"/>
    <n v="10.73"/>
    <s v="Yes"/>
    <x v="0"/>
    <s v="No"/>
    <x v="3"/>
    <s v="Yes"/>
    <s v="Obesity"/>
    <s v="Diabetes"/>
  </r>
  <r>
    <s v="Id145"/>
    <n v="42.71"/>
    <n v="10.52"/>
    <s v="No"/>
    <x v="0"/>
    <s v="No"/>
    <x v="0"/>
    <s v="Yes"/>
    <s v="Obesity"/>
    <s v="Diabetes"/>
  </r>
  <r>
    <s v="Id146"/>
    <n v="41.52"/>
    <n v="11.82"/>
    <s v="Yes"/>
    <x v="0"/>
    <s v="No"/>
    <x v="1"/>
    <s v="Yes"/>
    <s v="Obesity"/>
    <s v="Diabetes"/>
  </r>
  <r>
    <s v="Id147"/>
    <n v="39.4"/>
    <n v="6.76"/>
    <s v="No"/>
    <x v="0"/>
    <s v="No"/>
    <x v="0"/>
    <s v="Yes"/>
    <s v="Obesity"/>
    <s v="Diabetes"/>
  </r>
  <r>
    <s v="Id148"/>
    <n v="46.45"/>
    <n v="5.62"/>
    <s v="No"/>
    <x v="0"/>
    <s v="No"/>
    <x v="0"/>
    <s v="Yes"/>
    <s v="Obesity"/>
    <s v="Normal"/>
  </r>
  <r>
    <s v="Id149"/>
    <n v="35.75"/>
    <n v="4.1900000000000004"/>
    <s v="No"/>
    <x v="0"/>
    <s v="No"/>
    <x v="0"/>
    <s v="Yes"/>
    <s v="Obesity"/>
    <s v="Normal"/>
  </r>
  <r>
    <s v="Id150"/>
    <n v="26.07"/>
    <n v="5.32"/>
    <s v="No"/>
    <x v="0"/>
    <s v="No"/>
    <x v="0"/>
    <s v="Yes"/>
    <s v="Over Weight"/>
    <s v="Normal"/>
  </r>
  <r>
    <s v="Id151"/>
    <n v="36.54"/>
    <n v="4.46"/>
    <s v="Yes"/>
    <x v="0"/>
    <s v="No"/>
    <x v="3"/>
    <s v="Yes"/>
    <s v="Obesity"/>
    <s v="Normal"/>
  </r>
  <r>
    <s v="Id152"/>
    <n v="51.64"/>
    <n v="5.65"/>
    <s v="No"/>
    <x v="0"/>
    <s v="No"/>
    <x v="0"/>
    <s v="Yes"/>
    <s v="Obesity"/>
    <s v="Normal"/>
  </r>
  <r>
    <s v="Id153"/>
    <n v="42.83"/>
    <n v="6.04"/>
    <s v="No"/>
    <x v="0"/>
    <s v="No"/>
    <x v="1"/>
    <s v="Yes"/>
    <s v="Obesity"/>
    <s v="Prediabetes"/>
  </r>
  <r>
    <s v="Id154"/>
    <n v="40.15"/>
    <n v="5.76"/>
    <s v="No"/>
    <x v="0"/>
    <s v="No"/>
    <x v="3"/>
    <s v="Yes"/>
    <s v="Obesity"/>
    <s v="Prediabetes"/>
  </r>
  <r>
    <s v="Id155"/>
    <n v="27.8"/>
    <n v="4.3600000000000003"/>
    <s v="No"/>
    <x v="0"/>
    <s v="Yes"/>
    <x v="3"/>
    <s v="Yes"/>
    <s v="Over Weight"/>
    <s v="Normal"/>
  </r>
  <r>
    <s v="Id156"/>
    <n v="45.81"/>
    <n v="4.76"/>
    <s v="Yes"/>
    <x v="0"/>
    <s v="Yes"/>
    <x v="3"/>
    <s v="Yes"/>
    <s v="Obesity"/>
    <s v="Normal"/>
  </r>
  <r>
    <s v="Id157"/>
    <n v="34.43"/>
    <n v="10.82"/>
    <s v="Yes"/>
    <x v="0"/>
    <s v="No"/>
    <x v="3"/>
    <s v="Yes"/>
    <s v="Obesity"/>
    <s v="Diabetes"/>
  </r>
  <r>
    <s v="Id158"/>
    <n v="41.33"/>
    <n v="4.01"/>
    <s v="Yes"/>
    <x v="0"/>
    <s v="No"/>
    <x v="0"/>
    <s v="Yes"/>
    <s v="Obesity"/>
    <s v="Normal"/>
  </r>
  <r>
    <s v="Id159"/>
    <n v="31.92"/>
    <n v="5.12"/>
    <s v="Yes"/>
    <x v="0"/>
    <s v="No"/>
    <x v="3"/>
    <s v="Yes"/>
    <s v="Obesity"/>
    <s v="Normal"/>
  </r>
  <r>
    <s v="Id160"/>
    <n v="39.799999999999997"/>
    <n v="10.54"/>
    <s v="Yes"/>
    <x v="0"/>
    <s v="No"/>
    <x v="1"/>
    <s v="Yes"/>
    <s v="Obesity"/>
    <s v="Diabetes"/>
  </r>
  <r>
    <s v="Id161"/>
    <n v="42.82"/>
    <n v="4.21"/>
    <s v="No"/>
    <x v="0"/>
    <s v="No"/>
    <x v="0"/>
    <s v="Yes"/>
    <s v="Obesity"/>
    <s v="Normal"/>
  </r>
  <r>
    <s v="Id162"/>
    <n v="33.630000000000003"/>
    <n v="5.42"/>
    <s v="No"/>
    <x v="0"/>
    <s v="No"/>
    <x v="0"/>
    <s v="Yes"/>
    <s v="Obesity"/>
    <s v="Normal"/>
  </r>
  <r>
    <s v="Id163"/>
    <n v="37.07"/>
    <n v="4.28"/>
    <s v="No"/>
    <x v="1"/>
    <s v="No"/>
    <x v="3"/>
    <s v="Yes"/>
    <s v="Obesity"/>
    <s v="Normal"/>
  </r>
  <r>
    <s v="Id164"/>
    <n v="35.625"/>
    <n v="8.9"/>
    <s v="No"/>
    <x v="0"/>
    <s v="No"/>
    <x v="0"/>
    <s v="Yes"/>
    <s v="Obesity"/>
    <s v="Diabetes"/>
  </r>
  <r>
    <s v="Id165"/>
    <n v="42.69"/>
    <n v="4.8899999999999997"/>
    <s v="No"/>
    <x v="0"/>
    <s v="Yes"/>
    <x v="3"/>
    <s v="Yes"/>
    <s v="Obesity"/>
    <s v="Normal"/>
  </r>
  <r>
    <s v="Id166"/>
    <n v="37.869999999999997"/>
    <n v="4.29"/>
    <s v="Yes"/>
    <x v="0"/>
    <s v="Yes"/>
    <x v="3"/>
    <s v="Yes"/>
    <s v="Obesity"/>
    <s v="Normal"/>
  </r>
  <r>
    <s v="Id167"/>
    <n v="40.61"/>
    <n v="8"/>
    <s v="Yes"/>
    <x v="0"/>
    <s v="No"/>
    <x v="3"/>
    <s v="Yes"/>
    <s v="Obesity"/>
    <s v="Diabetes"/>
  </r>
  <r>
    <s v="Id168"/>
    <n v="30.78"/>
    <n v="4.67"/>
    <s v="Yes"/>
    <x v="0"/>
    <s v="No"/>
    <x v="0"/>
    <s v="Yes"/>
    <s v="Obesity"/>
    <s v="Normal"/>
  </r>
  <r>
    <s v="Id169"/>
    <n v="49.49"/>
    <n v="4.5"/>
    <s v="No"/>
    <x v="0"/>
    <s v="No"/>
    <x v="0"/>
    <s v="Yes"/>
    <s v="Obesity"/>
    <s v="Normal"/>
  </r>
  <r>
    <s v="Id170"/>
    <n v="37.619999999999997"/>
    <n v="6.32"/>
    <s v="Yes"/>
    <x v="1"/>
    <s v="No"/>
    <x v="1"/>
    <s v="Yes"/>
    <s v="Obesity"/>
    <s v="Prediabetes"/>
  </r>
  <r>
    <s v="Id171"/>
    <n v="36.08"/>
    <n v="6.1"/>
    <s v="Yes"/>
    <x v="0"/>
    <s v="No"/>
    <x v="3"/>
    <s v="Yes"/>
    <s v="Obesity"/>
    <s v="Prediabetes"/>
  </r>
  <r>
    <s v="Id172"/>
    <n v="33.5"/>
    <n v="5.4"/>
    <s v="No"/>
    <x v="0"/>
    <s v="No"/>
    <x v="0"/>
    <s v="Yes"/>
    <s v="Obesity"/>
    <s v="Normal"/>
  </r>
  <r>
    <s v="Id173"/>
    <n v="47.46"/>
    <n v="6.24"/>
    <s v="Yes"/>
    <x v="0"/>
    <s v="No"/>
    <x v="3"/>
    <s v="Yes"/>
    <s v="Obesity"/>
    <s v="Prediabetes"/>
  </r>
  <r>
    <s v="Id174"/>
    <n v="49.24"/>
    <n v="4.45"/>
    <s v="No"/>
    <x v="0"/>
    <s v="No"/>
    <x v="0"/>
    <s v="Yes"/>
    <s v="Obesity"/>
    <s v="Normal"/>
  </r>
  <r>
    <s v="Id175"/>
    <n v="54.4"/>
    <n v="5.22"/>
    <s v="No"/>
    <x v="0"/>
    <s v="No"/>
    <x v="3"/>
    <s v="Yes"/>
    <s v="Obesity"/>
    <s v="Normal"/>
  </r>
  <r>
    <s v="Id176"/>
    <n v="35.53"/>
    <n v="4.6100000000000003"/>
    <s v="No"/>
    <x v="0"/>
    <s v="No"/>
    <x v="3"/>
    <s v="Yes"/>
    <s v="Obesity"/>
    <s v="Normal"/>
  </r>
  <r>
    <s v="Id177"/>
    <n v="39.729999999999997"/>
    <n v="6.24"/>
    <s v="No"/>
    <x v="0"/>
    <s v="No"/>
    <x v="0"/>
    <s v="Yes"/>
    <s v="Obesity"/>
    <s v="Prediabetes"/>
  </r>
  <r>
    <s v="Id178"/>
    <n v="35.68"/>
    <n v="10.039999999999999"/>
    <s v="No"/>
    <x v="0"/>
    <s v="No"/>
    <x v="0"/>
    <s v="Yes"/>
    <s v="Obesity"/>
    <s v="Diabetes"/>
  </r>
  <r>
    <s v="Id179"/>
    <n v="48.86"/>
    <n v="6.09"/>
    <s v="No"/>
    <x v="0"/>
    <s v="No"/>
    <x v="0"/>
    <s v="Yes"/>
    <s v="Obesity"/>
    <s v="Prediabetes"/>
  </r>
  <r>
    <s v="Id180"/>
    <n v="34.799999999999997"/>
    <n v="11.4"/>
    <s v="Yes"/>
    <x v="0"/>
    <s v="Yes"/>
    <x v="3"/>
    <s v="No"/>
    <s v="Obesity"/>
    <s v="Diabetes"/>
  </r>
  <r>
    <s v="Id181"/>
    <n v="32.49"/>
    <n v="4.29"/>
    <s v="No"/>
    <x v="0"/>
    <s v="Yes"/>
    <x v="3"/>
    <s v="Yes"/>
    <s v="Obesity"/>
    <s v="Normal"/>
  </r>
  <r>
    <s v="Id182"/>
    <n v="39"/>
    <n v="5.7"/>
    <s v="No"/>
    <x v="0"/>
    <s v="No"/>
    <x v="1"/>
    <s v="Yes"/>
    <s v="Obesity"/>
    <s v="Normal"/>
  </r>
  <r>
    <s v="Id183"/>
    <n v="35.299999999999997"/>
    <n v="6.09"/>
    <s v="No"/>
    <x v="0"/>
    <s v="No"/>
    <x v="3"/>
    <s v="Yes"/>
    <s v="Obesity"/>
    <s v="Prediabetes"/>
  </r>
  <r>
    <s v="Id184"/>
    <n v="33.42"/>
    <n v="10.67"/>
    <s v="No"/>
    <x v="0"/>
    <s v="No"/>
    <x v="0"/>
    <s v="Yes"/>
    <s v="Obesity"/>
    <s v="Diabetes"/>
  </r>
  <r>
    <s v="Id185"/>
    <n v="37.18"/>
    <n v="6.75"/>
    <s v="Yes"/>
    <x v="0"/>
    <s v="No"/>
    <x v="1"/>
    <s v="Yes"/>
    <s v="Obesity"/>
    <s v="Diabetes"/>
  </r>
  <r>
    <s v="Id186"/>
    <n v="33.33"/>
    <n v="9.26"/>
    <s v="Yes"/>
    <x v="0"/>
    <s v="No"/>
    <x v="1"/>
    <s v="No"/>
    <s v="Obesity"/>
    <s v="Diabetes"/>
  </r>
  <r>
    <s v="Id187"/>
    <n v="53.21"/>
    <n v="4.2699999999999996"/>
    <s v="No"/>
    <x v="0"/>
    <s v="No"/>
    <x v="3"/>
    <s v="Yes"/>
    <s v="Obesity"/>
    <s v="Normal"/>
  </r>
  <r>
    <s v="Id188"/>
    <n v="38.729999999999997"/>
    <n v="11.51"/>
    <s v="No"/>
    <x v="0"/>
    <s v="No"/>
    <x v="1"/>
    <s v="Yes"/>
    <s v="Obesity"/>
    <s v="Diabetes"/>
  </r>
  <r>
    <s v="Id189"/>
    <n v="29.73"/>
    <n v="7.22"/>
    <s v="No"/>
    <x v="0"/>
    <s v="No"/>
    <x v="0"/>
    <s v="Yes"/>
    <s v="Over Weight"/>
    <s v="Diabetes"/>
  </r>
  <r>
    <s v="Id190"/>
    <n v="34.700000000000003"/>
    <n v="4.37"/>
    <s v="No"/>
    <x v="0"/>
    <s v="Yes"/>
    <x v="3"/>
    <s v="Yes"/>
    <s v="Obesity"/>
    <s v="Normal"/>
  </r>
  <r>
    <s v="Id191"/>
    <n v="38.28"/>
    <n v="11.56"/>
    <s v="Yes"/>
    <x v="0"/>
    <s v="No"/>
    <x v="3"/>
    <s v="Yes"/>
    <s v="Obesity"/>
    <s v="Diabetes"/>
  </r>
  <r>
    <s v="Id192"/>
    <n v="33.57"/>
    <n v="8.82"/>
    <s v="Yes"/>
    <x v="0"/>
    <s v="No"/>
    <x v="0"/>
    <s v="Yes"/>
    <s v="Obesity"/>
    <s v="Diabetes"/>
  </r>
  <r>
    <s v="Id193"/>
    <n v="52.06"/>
    <n v="4.6900000000000004"/>
    <s v="No"/>
    <x v="0"/>
    <s v="No"/>
    <x v="3"/>
    <s v="Yes"/>
    <s v="Obesity"/>
    <s v="Normal"/>
  </r>
  <r>
    <s v="Id194"/>
    <n v="38.17"/>
    <n v="4.53"/>
    <s v="No"/>
    <x v="1"/>
    <s v="No"/>
    <x v="3"/>
    <s v="Yes"/>
    <s v="Obesity"/>
    <s v="Normal"/>
  </r>
  <r>
    <s v="Id195"/>
    <n v="36.954999999999998"/>
    <n v="5.84"/>
    <s v="No"/>
    <x v="0"/>
    <s v="Yes"/>
    <x v="3"/>
    <s v="Yes"/>
    <s v="Obesity"/>
    <s v="Prediabetes"/>
  </r>
  <r>
    <s v="Id196"/>
    <n v="34.4"/>
    <n v="4.9000000000000004"/>
    <s v="No"/>
    <x v="0"/>
    <s v="Yes"/>
    <x v="3"/>
    <s v="Yes"/>
    <s v="Obesity"/>
    <s v="Normal"/>
  </r>
  <r>
    <s v="Id197"/>
    <n v="31.73"/>
    <n v="4.3"/>
    <s v="No"/>
    <x v="0"/>
    <s v="No"/>
    <x v="0"/>
    <s v="Yes"/>
    <s v="Obesity"/>
    <s v="Normal"/>
  </r>
  <r>
    <s v="Id198"/>
    <n v="36.64"/>
    <n v="11.34"/>
    <s v="No"/>
    <x v="0"/>
    <s v="No"/>
    <x v="0"/>
    <s v="Yes"/>
    <s v="Obesity"/>
    <s v="Diabetes"/>
  </r>
  <r>
    <s v="Id199"/>
    <n v="36.85"/>
    <n v="5.88"/>
    <s v="No"/>
    <x v="1"/>
    <s v="No"/>
    <x v="3"/>
    <s v="Yes"/>
    <s v="Obesity"/>
    <s v="Prediabetes"/>
  </r>
  <r>
    <s v="Id200"/>
    <n v="33.33"/>
    <n v="5.01"/>
    <s v="Yes"/>
    <x v="0"/>
    <s v="Yes"/>
    <x v="3"/>
    <s v="Yes"/>
    <s v="Obesity"/>
    <s v="Normal"/>
  </r>
  <r>
    <s v="Id201"/>
    <n v="39.14"/>
    <n v="4.4000000000000004"/>
    <s v="No"/>
    <x v="0"/>
    <s v="Yes"/>
    <x v="3"/>
    <s v="Yes"/>
    <s v="Obesity"/>
    <s v="Normal"/>
  </r>
  <r>
    <s v="Id202"/>
    <n v="32.9"/>
    <n v="6.26"/>
    <s v="Yes"/>
    <x v="0"/>
    <s v="No"/>
    <x v="0"/>
    <s v="Yes"/>
    <s v="Obesity"/>
    <s v="Prediabetes"/>
  </r>
  <r>
    <s v="Id203"/>
    <n v="29.78"/>
    <n v="10.27"/>
    <s v="Yes"/>
    <x v="0"/>
    <s v="Yes"/>
    <x v="3"/>
    <s v="Yes"/>
    <s v="Over Weight"/>
    <s v="Diabetes"/>
  </r>
  <r>
    <s v="Id204"/>
    <n v="32.78"/>
    <n v="5.27"/>
    <s v="No"/>
    <x v="0"/>
    <s v="No"/>
    <x v="0"/>
    <s v="Yes"/>
    <s v="Obesity"/>
    <s v="Normal"/>
  </r>
  <r>
    <s v="Id205"/>
    <n v="41.65"/>
    <n v="10.73"/>
    <s v="Yes"/>
    <x v="0"/>
    <s v="No"/>
    <x v="0"/>
    <s v="Yes"/>
    <s v="Obesity"/>
    <s v="Diabetes"/>
  </r>
  <r>
    <s v="Id206"/>
    <n v="50.79"/>
    <n v="4.45"/>
    <s v="No"/>
    <x v="0"/>
    <s v="No"/>
    <x v="3"/>
    <s v="Yes"/>
    <s v="Obesity"/>
    <s v="Normal"/>
  </r>
  <r>
    <s v="Id207"/>
    <n v="35.43"/>
    <n v="5.25"/>
    <s v="Yes"/>
    <x v="0"/>
    <s v="No"/>
    <x v="0"/>
    <s v="Yes"/>
    <s v="Obesity"/>
    <s v="Normal"/>
  </r>
  <r>
    <s v="Id208"/>
    <n v="35.25"/>
    <n v="9.51"/>
    <s v="No"/>
    <x v="0"/>
    <s v="No"/>
    <x v="0"/>
    <s v="Yes"/>
    <s v="Obesity"/>
    <s v="Diabetes"/>
  </r>
  <r>
    <s v="Id209"/>
    <n v="36.85"/>
    <n v="11.12"/>
    <s v="No"/>
    <x v="0"/>
    <s v="No"/>
    <x v="0"/>
    <s v="Yes"/>
    <s v="Obesity"/>
    <s v="Diabetes"/>
  </r>
  <r>
    <s v="Id210"/>
    <n v="31.02"/>
    <n v="4.5599999999999996"/>
    <s v="No"/>
    <x v="1"/>
    <s v="No"/>
    <x v="3"/>
    <s v="Yes"/>
    <s v="Obesity"/>
    <s v="Normal"/>
  </r>
  <r>
    <s v="Id211"/>
    <n v="35.6"/>
    <n v="4.0199999999999996"/>
    <s v="Yes"/>
    <x v="1"/>
    <s v="No"/>
    <x v="1"/>
    <s v="Yes"/>
    <s v="Obesity"/>
    <s v="Normal"/>
  </r>
  <r>
    <s v="Id212"/>
    <n v="34.39"/>
    <n v="8.7200000000000006"/>
    <s v="No"/>
    <x v="0"/>
    <s v="No"/>
    <x v="0"/>
    <s v="Yes"/>
    <s v="Obesity"/>
    <s v="Diabetes"/>
  </r>
  <r>
    <s v="Id213"/>
    <n v="29.06"/>
    <n v="6.25"/>
    <s v="Yes"/>
    <x v="0"/>
    <s v="No"/>
    <x v="3"/>
    <s v="Yes"/>
    <s v="Over Weight"/>
    <s v="Prediabetes"/>
  </r>
  <r>
    <s v="Id214"/>
    <n v="35.799999999999997"/>
    <n v="7.32"/>
    <s v="No"/>
    <x v="0"/>
    <s v="No"/>
    <x v="1"/>
    <s v="Yes"/>
    <s v="Obesity"/>
    <s v="Diabetes"/>
  </r>
  <r>
    <s v="Id215"/>
    <n v="49.8"/>
    <n v="4.24"/>
    <s v="No"/>
    <x v="0"/>
    <s v="No"/>
    <x v="3"/>
    <s v="Yes"/>
    <s v="Obesity"/>
    <s v="Normal"/>
  </r>
  <r>
    <s v="Id216"/>
    <n v="35.71"/>
    <n v="6.84"/>
    <s v="No"/>
    <x v="0"/>
    <s v="No"/>
    <x v="1"/>
    <s v="Yes"/>
    <s v="Obesity"/>
    <s v="Diabetes"/>
  </r>
  <r>
    <s v="Id217"/>
    <n v="30.8"/>
    <n v="5.23"/>
    <s v="Yes"/>
    <x v="0"/>
    <s v="No"/>
    <x v="3"/>
    <s v="Yes"/>
    <s v="Obesity"/>
    <s v="Normal"/>
  </r>
  <r>
    <s v="Id218"/>
    <n v="33.69"/>
    <n v="9.68"/>
    <s v="No"/>
    <x v="0"/>
    <s v="No"/>
    <x v="0"/>
    <s v="Yes"/>
    <s v="Obesity"/>
    <s v="Diabetes"/>
  </r>
  <r>
    <s v="Id219"/>
    <n v="42.27"/>
    <n v="6.05"/>
    <s v="Yes"/>
    <x v="0"/>
    <s v="No"/>
    <x v="3"/>
    <s v="Yes"/>
    <s v="Obesity"/>
    <s v="Prediabetes"/>
  </r>
  <r>
    <s v="Id220"/>
    <n v="53.25"/>
    <n v="6.11"/>
    <s v="Yes"/>
    <x v="0"/>
    <s v="Yes"/>
    <x v="3"/>
    <s v="Yes"/>
    <s v="Obesity"/>
    <s v="Prediabetes"/>
  </r>
  <r>
    <s v="Id221"/>
    <n v="26.8"/>
    <n v="10.93"/>
    <s v="Yes"/>
    <x v="0"/>
    <s v="No"/>
    <x v="0"/>
    <s v="No"/>
    <s v="Over Weight"/>
    <s v="Diabetes"/>
  </r>
  <r>
    <s v="Id222"/>
    <n v="28.5"/>
    <n v="5.12"/>
    <s v="No"/>
    <x v="0"/>
    <s v="No"/>
    <x v="3"/>
    <s v="Yes"/>
    <s v="Over Weight"/>
    <s v="Normal"/>
  </r>
  <r>
    <s v="Id223"/>
    <n v="22.895"/>
    <n v="5.72"/>
    <s v="No"/>
    <x v="0"/>
    <s v="No"/>
    <x v="0"/>
    <s v="Yes"/>
    <s v="Normal Weight"/>
    <s v="Prediabetes"/>
  </r>
  <r>
    <s v="Id224"/>
    <n v="34.06"/>
    <n v="11.83"/>
    <s v="Yes"/>
    <x v="0"/>
    <s v="No"/>
    <x v="3"/>
    <s v="Yes"/>
    <s v="Obesity"/>
    <s v="Diabetes"/>
  </r>
  <r>
    <s v="Id225"/>
    <n v="36.409999999999997"/>
    <n v="4.55"/>
    <s v="No"/>
    <x v="0"/>
    <s v="No"/>
    <x v="0"/>
    <s v="Yes"/>
    <s v="Obesity"/>
    <s v="Normal"/>
  </r>
  <r>
    <s v="Id226"/>
    <n v="52.3"/>
    <n v="4.87"/>
    <s v="Yes"/>
    <x v="0"/>
    <s v="Yes"/>
    <x v="3"/>
    <s v="Yes"/>
    <s v="Obesity"/>
    <s v="Normal"/>
  </r>
  <r>
    <s v="Id227"/>
    <n v="52.66"/>
    <n v="4.45"/>
    <s v="No"/>
    <x v="0"/>
    <s v="No"/>
    <x v="3"/>
    <s v="Yes"/>
    <s v="Obesity"/>
    <s v="Normal"/>
  </r>
  <r>
    <s v="Id228"/>
    <n v="29.57"/>
    <n v="9.42"/>
    <s v="Yes"/>
    <x v="0"/>
    <s v="No"/>
    <x v="0"/>
    <s v="Yes"/>
    <s v="Over Weight"/>
    <s v="Diabetes"/>
  </r>
  <r>
    <s v="Id229"/>
    <n v="36.99"/>
    <n v="5.37"/>
    <s v="Yes"/>
    <x v="0"/>
    <s v="Yes"/>
    <x v="3"/>
    <s v="Yes"/>
    <s v="Obesity"/>
    <s v="Normal"/>
  </r>
  <r>
    <s v="Id230"/>
    <n v="31.4"/>
    <n v="4.5999999999999996"/>
    <s v="Yes"/>
    <x v="0"/>
    <s v="No"/>
    <x v="3"/>
    <s v="Yes"/>
    <s v="Obesity"/>
    <s v="Normal"/>
  </r>
  <r>
    <s v="Id231"/>
    <n v="34.9"/>
    <n v="6.22"/>
    <s v="No"/>
    <x v="0"/>
    <s v="Yes"/>
    <x v="3"/>
    <s v="Yes"/>
    <s v="Obesity"/>
    <s v="Prediabetes"/>
  </r>
  <r>
    <s v="Id232"/>
    <n v="31.13"/>
    <n v="4.5199999999999996"/>
    <s v="Yes"/>
    <x v="0"/>
    <s v="No"/>
    <x v="3"/>
    <s v="Yes"/>
    <s v="Obesity"/>
    <s v="Normal"/>
  </r>
  <r>
    <s v="Id233"/>
    <n v="34.799999999999997"/>
    <n v="6.18"/>
    <s v="No"/>
    <x v="0"/>
    <s v="Yes"/>
    <x v="3"/>
    <s v="Yes"/>
    <s v="Obesity"/>
    <s v="Prediabetes"/>
  </r>
  <r>
    <s v="Id234"/>
    <n v="31.68"/>
    <n v="4.4000000000000004"/>
    <s v="No"/>
    <x v="0"/>
    <s v="No"/>
    <x v="0"/>
    <s v="Yes"/>
    <s v="Obesity"/>
    <s v="Normal"/>
  </r>
  <r>
    <s v="Id235"/>
    <n v="33.534999999999997"/>
    <n v="6.23"/>
    <s v="No"/>
    <x v="1"/>
    <s v="No"/>
    <x v="3"/>
    <s v="Yes"/>
    <s v="Obesity"/>
    <s v="Prediabetes"/>
  </r>
  <r>
    <s v="Id236"/>
    <n v="31.92"/>
    <n v="5.33"/>
    <s v="Yes"/>
    <x v="0"/>
    <s v="No"/>
    <x v="0"/>
    <s v="Yes"/>
    <s v="Obesity"/>
    <s v="Normal"/>
  </r>
  <r>
    <s v="Id237"/>
    <n v="32.700000000000003"/>
    <n v="4.09"/>
    <s v="No"/>
    <x v="0"/>
    <s v="No"/>
    <x v="3"/>
    <s v="Yes"/>
    <s v="Obesity"/>
    <s v="Normal"/>
  </r>
  <r>
    <s v="Id238"/>
    <n v="41.25"/>
    <n v="5.19"/>
    <s v="No"/>
    <x v="0"/>
    <s v="No"/>
    <x v="0"/>
    <s v="Yes"/>
    <s v="Obesity"/>
    <s v="Normal"/>
  </r>
  <r>
    <s v="Id239"/>
    <n v="33.11"/>
    <n v="4.12"/>
    <s v="No"/>
    <x v="0"/>
    <s v="Yes"/>
    <x v="3"/>
    <s v="Yes"/>
    <s v="Obesity"/>
    <s v="Normal"/>
  </r>
  <r>
    <s v="Id240"/>
    <n v="36.159999999999997"/>
    <n v="5.0999999999999996"/>
    <s v="No"/>
    <x v="0"/>
    <s v="No"/>
    <x v="3"/>
    <s v="Yes"/>
    <s v="Obesity"/>
    <s v="Normal"/>
  </r>
  <r>
    <s v="Id241"/>
    <n v="33.72"/>
    <n v="6.21"/>
    <s v="Yes"/>
    <x v="0"/>
    <s v="Yes"/>
    <x v="3"/>
    <s v="Yes"/>
    <s v="Obesity"/>
    <s v="Prediabetes"/>
  </r>
  <r>
    <s v="Id242"/>
    <n v="37.74"/>
    <n v="9.5299999999999994"/>
    <s v="Yes"/>
    <x v="0"/>
    <s v="No"/>
    <x v="3"/>
    <s v="Yes"/>
    <s v="Obesity"/>
    <s v="Diabetes"/>
  </r>
  <r>
    <s v="Id243"/>
    <n v="48.75"/>
    <n v="4.6399999999999997"/>
    <s v="Yes"/>
    <x v="0"/>
    <s v="No"/>
    <x v="3"/>
    <s v="Yes"/>
    <s v="Obesity"/>
    <s v="Normal"/>
  </r>
  <r>
    <s v="Id244"/>
    <n v="31.065000000000001"/>
    <n v="5.05"/>
    <s v="No"/>
    <x v="0"/>
    <s v="No"/>
    <x v="3"/>
    <s v="Yes"/>
    <s v="Obesity"/>
    <s v="Normal"/>
  </r>
  <r>
    <s v="Id245"/>
    <n v="23.55"/>
    <n v="10.38"/>
    <s v="No"/>
    <x v="0"/>
    <s v="No"/>
    <x v="0"/>
    <s v="Yes"/>
    <s v="Normal Weight"/>
    <s v="Diabetes"/>
  </r>
  <r>
    <s v="Id246"/>
    <n v="30.18"/>
    <n v="8.31"/>
    <s v="Yes"/>
    <x v="0"/>
    <s v="No"/>
    <x v="3"/>
    <s v="Yes"/>
    <s v="Obesity"/>
    <s v="Diabetes"/>
  </r>
  <r>
    <s v="Id247"/>
    <n v="29.94"/>
    <n v="7.59"/>
    <s v="No"/>
    <x v="0"/>
    <s v="No"/>
    <x v="0"/>
    <s v="Yes"/>
    <s v="Obesity"/>
    <s v="Diabetes"/>
  </r>
  <r>
    <s v="Id248"/>
    <n v="31.4"/>
    <n v="5.49"/>
    <s v="No"/>
    <x v="0"/>
    <s v="No"/>
    <x v="0"/>
    <s v="Yes"/>
    <s v="Obesity"/>
    <s v="Normal"/>
  </r>
  <r>
    <s v="Id249"/>
    <n v="53.06"/>
    <n v="11.68"/>
    <s v="No"/>
    <x v="0"/>
    <s v="No"/>
    <x v="0"/>
    <s v="Yes"/>
    <s v="Obesity"/>
    <s v="Diabetes"/>
  </r>
  <r>
    <s v="Id250"/>
    <n v="30.25"/>
    <n v="4.1900000000000004"/>
    <s v="No"/>
    <x v="0"/>
    <s v="No"/>
    <x v="1"/>
    <s v="Yes"/>
    <s v="Obesity"/>
    <s v="Normal"/>
  </r>
  <r>
    <s v="Id251"/>
    <n v="46.68"/>
    <n v="4.01"/>
    <s v="No"/>
    <x v="0"/>
    <s v="No"/>
    <x v="0"/>
    <s v="Yes"/>
    <s v="Obesity"/>
    <s v="Normal"/>
  </r>
  <r>
    <s v="Id252"/>
    <n v="30.4"/>
    <n v="5.91"/>
    <s v="No"/>
    <x v="1"/>
    <s v="No"/>
    <x v="1"/>
    <s v="Yes"/>
    <s v="Obesity"/>
    <s v="Prediabetes"/>
  </r>
  <r>
    <s v="Id253"/>
    <n v="30.2"/>
    <n v="4.47"/>
    <s v="Yes"/>
    <x v="0"/>
    <s v="Yes"/>
    <x v="3"/>
    <s v="Yes"/>
    <s v="Obesity"/>
    <s v="Normal"/>
  </r>
  <r>
    <s v="Id254"/>
    <n v="51.18"/>
    <n v="4.5599999999999996"/>
    <s v="Yes"/>
    <x v="1"/>
    <s v="No"/>
    <x v="1"/>
    <s v="Yes"/>
    <s v="Obesity"/>
    <s v="Normal"/>
  </r>
  <r>
    <s v="Id255"/>
    <n v="22.18"/>
    <n v="9.9"/>
    <s v="No"/>
    <x v="0"/>
    <s v="No"/>
    <x v="0"/>
    <s v="Yes"/>
    <s v="Normal Weight"/>
    <s v="Diabetes"/>
  </r>
  <r>
    <s v="Id256"/>
    <n v="31.92"/>
    <n v="5.1100000000000003"/>
    <s v="No"/>
    <x v="0"/>
    <s v="Yes"/>
    <x v="3"/>
    <s v="Yes"/>
    <s v="Obesity"/>
    <s v="Normal"/>
  </r>
  <r>
    <s v="Id257"/>
    <n v="31.73"/>
    <n v="5.73"/>
    <s v="No"/>
    <x v="1"/>
    <s v="No"/>
    <x v="3"/>
    <s v="Yes"/>
    <s v="Obesity"/>
    <s v="Prediabetes"/>
  </r>
  <r>
    <s v="Id258"/>
    <n v="45.52"/>
    <n v="6.04"/>
    <s v="No"/>
    <x v="0"/>
    <s v="Yes"/>
    <x v="3"/>
    <s v="Yes"/>
    <s v="Obesity"/>
    <s v="Prediabetes"/>
  </r>
  <r>
    <s v="Id259"/>
    <n v="52.81"/>
    <n v="5.19"/>
    <s v="No"/>
    <x v="0"/>
    <s v="Yes"/>
    <x v="3"/>
    <s v="Yes"/>
    <s v="Obesity"/>
    <s v="Normal"/>
  </r>
  <r>
    <s v="Id260"/>
    <n v="33.58"/>
    <n v="5.56"/>
    <s v="No"/>
    <x v="0"/>
    <s v="No"/>
    <x v="3"/>
    <s v="Yes"/>
    <s v="Obesity"/>
    <s v="Normal"/>
  </r>
  <r>
    <s v="Id261"/>
    <n v="30.684999999999999"/>
    <n v="8.23"/>
    <s v="No"/>
    <x v="0"/>
    <s v="No"/>
    <x v="0"/>
    <s v="Yes"/>
    <s v="Obesity"/>
    <s v="Diabetes"/>
  </r>
  <r>
    <s v="Id262"/>
    <n v="37.524999999999999"/>
    <n v="9.0299999999999994"/>
    <s v="Yes"/>
    <x v="0"/>
    <s v="No"/>
    <x v="1"/>
    <s v="No"/>
    <s v="Obesity"/>
    <s v="Diabetes"/>
  </r>
  <r>
    <s v="Id263"/>
    <n v="34.5"/>
    <n v="4.07"/>
    <s v="Yes"/>
    <x v="0"/>
    <s v="No"/>
    <x v="0"/>
    <s v="Yes"/>
    <s v="Obesity"/>
    <s v="Normal"/>
  </r>
  <r>
    <s v="Id264"/>
    <n v="28.16"/>
    <n v="5.77"/>
    <s v="No"/>
    <x v="0"/>
    <s v="No"/>
    <x v="1"/>
    <s v="Yes"/>
    <s v="Over Weight"/>
    <s v="Prediabetes"/>
  </r>
  <r>
    <s v="Id265"/>
    <n v="30.02"/>
    <n v="5.98"/>
    <s v="No"/>
    <x v="0"/>
    <s v="Yes"/>
    <x v="3"/>
    <s v="Yes"/>
    <s v="Obesity"/>
    <s v="Prediabetes"/>
  </r>
  <r>
    <s v="Id266"/>
    <n v="37.82"/>
    <n v="6.01"/>
    <s v="No"/>
    <x v="0"/>
    <s v="No"/>
    <x v="0"/>
    <s v="Yes"/>
    <s v="Obesity"/>
    <s v="Prediabetes"/>
  </r>
  <r>
    <s v="Id267"/>
    <n v="33.14"/>
    <n v="5.67"/>
    <s v="Yes"/>
    <x v="0"/>
    <s v="No"/>
    <x v="0"/>
    <s v="Yes"/>
    <s v="Obesity"/>
    <s v="Normal"/>
  </r>
  <r>
    <s v="Id268"/>
    <n v="25.14"/>
    <n v="6.02"/>
    <s v="Yes"/>
    <x v="0"/>
    <s v="Yes"/>
    <x v="3"/>
    <s v="Yes"/>
    <s v="Over Weight"/>
    <s v="Prediabetes"/>
  </r>
  <r>
    <s v="Id269"/>
    <n v="20.18"/>
    <n v="11.19"/>
    <s v="No"/>
    <x v="0"/>
    <s v="No"/>
    <x v="0"/>
    <s v="Yes"/>
    <s v="Normal Weight"/>
    <s v="Diabetes"/>
  </r>
  <r>
    <s v="Id270"/>
    <n v="44.36"/>
    <n v="5.1100000000000003"/>
    <s v="No"/>
    <x v="0"/>
    <s v="No"/>
    <x v="0"/>
    <s v="Yes"/>
    <s v="Obesity"/>
    <s v="Normal"/>
  </r>
  <r>
    <s v="Id271"/>
    <n v="23.82"/>
    <n v="10.85"/>
    <s v="Yes"/>
    <x v="0"/>
    <s v="No"/>
    <x v="0"/>
    <s v="Yes"/>
    <s v="Normal Weight"/>
    <s v="Diabetes"/>
  </r>
  <r>
    <s v="Id272"/>
    <n v="45"/>
    <n v="5.24"/>
    <s v="Yes"/>
    <x v="0"/>
    <s v="No"/>
    <x v="3"/>
    <s v="Yes"/>
    <s v="Obesity"/>
    <s v="Normal"/>
  </r>
  <r>
    <s v="Id273"/>
    <n v="26.62"/>
    <n v="10.08"/>
    <s v="No"/>
    <x v="0"/>
    <s v="No"/>
    <x v="0"/>
    <s v="Yes"/>
    <s v="Over Weight"/>
    <s v="Diabetes"/>
  </r>
  <r>
    <s v="Id274"/>
    <n v="32.67"/>
    <n v="10.97"/>
    <s v="Yes"/>
    <x v="0"/>
    <s v="No"/>
    <x v="0"/>
    <s v="Yes"/>
    <s v="Obesity"/>
    <s v="Diabetes"/>
  </r>
  <r>
    <s v="Id275"/>
    <n v="44.44"/>
    <n v="4.9000000000000004"/>
    <s v="Yes"/>
    <x v="0"/>
    <s v="No"/>
    <x v="3"/>
    <s v="Yes"/>
    <s v="Obesity"/>
    <s v="Normal"/>
  </r>
  <r>
    <s v="Id276"/>
    <n v="28.31"/>
    <n v="5.33"/>
    <s v="No"/>
    <x v="0"/>
    <s v="No"/>
    <x v="0"/>
    <s v="Yes"/>
    <s v="Over Weight"/>
    <s v="Normal"/>
  </r>
  <r>
    <s v="Id277"/>
    <n v="25.05"/>
    <n v="4.6100000000000003"/>
    <s v="No"/>
    <x v="0"/>
    <s v="No"/>
    <x v="1"/>
    <s v="Yes"/>
    <s v="Over Weight"/>
    <s v="Normal"/>
  </r>
  <r>
    <s v="Id278"/>
    <n v="28.34"/>
    <n v="8.18"/>
    <s v="No"/>
    <x v="0"/>
    <s v="No"/>
    <x v="0"/>
    <s v="Yes"/>
    <s v="Over Weight"/>
    <s v="Diabetes"/>
  </r>
  <r>
    <s v="Id279"/>
    <n v="17.765000000000001"/>
    <n v="5.62"/>
    <s v="No"/>
    <x v="0"/>
    <s v="No"/>
    <x v="0"/>
    <s v="Yes"/>
    <s v="Under Weight"/>
    <s v="Normal"/>
  </r>
  <r>
    <s v="Id280"/>
    <n v="36.119999999999997"/>
    <n v="5.82"/>
    <s v="No"/>
    <x v="0"/>
    <s v="No"/>
    <x v="0"/>
    <s v="Yes"/>
    <s v="Obesity"/>
    <s v="Prediabetes"/>
  </r>
  <r>
    <s v="Id281"/>
    <n v="23.19"/>
    <n v="7.66"/>
    <s v="No"/>
    <x v="0"/>
    <s v="No"/>
    <x v="0"/>
    <s v="Yes"/>
    <s v="Normal Weight"/>
    <s v="Diabetes"/>
  </r>
  <r>
    <s v="Id282"/>
    <n v="35.99"/>
    <n v="4.2300000000000004"/>
    <s v="No"/>
    <x v="0"/>
    <s v="No"/>
    <x v="0"/>
    <s v="Yes"/>
    <s v="Obesity"/>
    <s v="Normal"/>
  </r>
  <r>
    <s v="Id283"/>
    <n v="30.25"/>
    <n v="5.58"/>
    <s v="No"/>
    <x v="0"/>
    <s v="Yes"/>
    <x v="3"/>
    <s v="Yes"/>
    <s v="Obesity"/>
    <s v="Normal"/>
  </r>
  <r>
    <s v="Id284"/>
    <n v="26.24"/>
    <n v="6.26"/>
    <s v="Yes"/>
    <x v="0"/>
    <s v="No"/>
    <x v="0"/>
    <s v="Yes"/>
    <s v="Over Weight"/>
    <s v="Prediabetes"/>
  </r>
  <r>
    <s v="Id285"/>
    <n v="31.36"/>
    <n v="10.6"/>
    <s v="Yes"/>
    <x v="0"/>
    <s v="No"/>
    <x v="0"/>
    <s v="Yes"/>
    <s v="Obesity"/>
    <s v="Diabetes"/>
  </r>
  <r>
    <s v="Id286"/>
    <n v="25.69"/>
    <n v="4.78"/>
    <s v="Yes"/>
    <x v="0"/>
    <s v="No"/>
    <x v="0"/>
    <s v="Yes"/>
    <s v="Over Weight"/>
    <s v="Normal"/>
  </r>
  <r>
    <s v="Id287"/>
    <n v="25.46"/>
    <n v="6.03"/>
    <s v="No"/>
    <x v="0"/>
    <s v="No"/>
    <x v="1"/>
    <s v="Yes"/>
    <s v="Over Weight"/>
    <s v="Prediabetes"/>
  </r>
  <r>
    <s v="Id288"/>
    <n v="31.83"/>
    <n v="11.55"/>
    <s v="Yes"/>
    <x v="0"/>
    <s v="No"/>
    <x v="3"/>
    <s v="Yes"/>
    <s v="Obesity"/>
    <s v="Diabetes"/>
  </r>
  <r>
    <s v="Id289"/>
    <n v="24.43"/>
    <n v="7.59"/>
    <s v="Yes"/>
    <x v="0"/>
    <s v="No"/>
    <x v="3"/>
    <s v="Yes"/>
    <s v="Normal Weight"/>
    <s v="Diabetes"/>
  </r>
  <r>
    <s v="Id290"/>
    <n v="41.9"/>
    <n v="4.26"/>
    <s v="No"/>
    <x v="0"/>
    <s v="No"/>
    <x v="0"/>
    <s v="Yes"/>
    <s v="Obesity"/>
    <s v="Normal"/>
  </r>
  <r>
    <s v="Id291"/>
    <n v="22.88"/>
    <n v="5.9"/>
    <s v="Yes"/>
    <x v="0"/>
    <s v="Yes"/>
    <x v="3"/>
    <s v="Yes"/>
    <s v="Normal Weight"/>
    <s v="Prediabetes"/>
  </r>
  <r>
    <s v="Id292"/>
    <n v="29.734999999999999"/>
    <n v="7.79"/>
    <s v="No"/>
    <x v="0"/>
    <s v="No"/>
    <x v="0"/>
    <s v="No"/>
    <s v="Over Weight"/>
    <s v="Diabetes"/>
  </r>
  <r>
    <s v="Id293"/>
    <n v="40.74"/>
    <n v="5.28"/>
    <s v="No"/>
    <x v="0"/>
    <s v="Yes"/>
    <x v="3"/>
    <s v="Yes"/>
    <s v="Obesity"/>
    <s v="Normal"/>
  </r>
  <r>
    <s v="Id294"/>
    <n v="24.14"/>
    <n v="5.87"/>
    <s v="No"/>
    <x v="0"/>
    <s v="No"/>
    <x v="1"/>
    <s v="Yes"/>
    <s v="Normal Weight"/>
    <s v="Prediabetes"/>
  </r>
  <r>
    <s v="Id295"/>
    <n v="25.15"/>
    <n v="9.08"/>
    <s v="Yes"/>
    <x v="0"/>
    <s v="No"/>
    <x v="3"/>
    <s v="Yes"/>
    <s v="Over Weight"/>
    <s v="Diabetes"/>
  </r>
  <r>
    <s v="Id296"/>
    <n v="28.71"/>
    <n v="5.2"/>
    <s v="No"/>
    <x v="0"/>
    <s v="No"/>
    <x v="3"/>
    <s v="Yes"/>
    <s v="Over Weight"/>
    <s v="Normal"/>
  </r>
  <r>
    <s v="Id297"/>
    <n v="23"/>
    <n v="5.48"/>
    <s v="No"/>
    <x v="0"/>
    <s v="No"/>
    <x v="0"/>
    <s v="Yes"/>
    <s v="Normal Weight"/>
    <s v="Normal"/>
  </r>
  <r>
    <s v="Id298"/>
    <n v="36.86"/>
    <n v="11.95"/>
    <s v="No"/>
    <x v="0"/>
    <s v="No"/>
    <x v="0"/>
    <s v="No"/>
    <s v="Obesity"/>
    <s v="Diabetes"/>
  </r>
  <r>
    <s v="Id299"/>
    <n v="24.25"/>
    <n v="8.6999999999999993"/>
    <s v="Yes"/>
    <x v="0"/>
    <s v="No"/>
    <x v="3"/>
    <s v="Yes"/>
    <s v="Normal Weight"/>
    <s v="Diabetes"/>
  </r>
  <r>
    <s v="Id300"/>
    <n v="23.85"/>
    <n v="7.84"/>
    <s v="No"/>
    <x v="0"/>
    <s v="No"/>
    <x v="0"/>
    <s v="Yes"/>
    <s v="Normal Weight"/>
    <s v="Diabetes"/>
  </r>
  <r>
    <s v="Id301"/>
    <n v="40.020000000000003"/>
    <n v="5.19"/>
    <s v="Yes"/>
    <x v="0"/>
    <s v="No"/>
    <x v="3"/>
    <s v="Yes"/>
    <s v="Obesity"/>
    <s v="Normal"/>
  </r>
  <r>
    <s v="Id302"/>
    <n v="19.170000000000002"/>
    <n v="8.41"/>
    <s v="No"/>
    <x v="0"/>
    <s v="No"/>
    <x v="0"/>
    <s v="Yes"/>
    <s v="Normal Weight"/>
    <s v="Diabetes"/>
  </r>
  <r>
    <s v="Id303"/>
    <n v="43.53"/>
    <n v="5.86"/>
    <s v="Yes"/>
    <x v="1"/>
    <s v="No"/>
    <x v="1"/>
    <s v="Yes"/>
    <s v="Obesity"/>
    <s v="Prediabetes"/>
  </r>
  <r>
    <s v="Id304"/>
    <n v="46.06"/>
    <n v="4.18"/>
    <s v="No"/>
    <x v="1"/>
    <s v="No"/>
    <x v="3"/>
    <s v="Yes"/>
    <s v="Obesity"/>
    <s v="Normal"/>
  </r>
  <r>
    <s v="Id305"/>
    <n v="29.92"/>
    <n v="11.99"/>
    <s v="Yes"/>
    <x v="0"/>
    <s v="No"/>
    <x v="1"/>
    <s v="Yes"/>
    <s v="Obesity"/>
    <s v="Diabetes"/>
  </r>
  <r>
    <s v="Id306"/>
    <n v="28.46"/>
    <n v="4.8499999999999996"/>
    <s v="Yes"/>
    <x v="0"/>
    <s v="No"/>
    <x v="3"/>
    <s v="Yes"/>
    <s v="Over Weight"/>
    <s v="Normal"/>
  </r>
  <r>
    <s v="Id307"/>
    <n v="24.56"/>
    <n v="6.18"/>
    <s v="Yes"/>
    <x v="0"/>
    <s v="Yes"/>
    <x v="3"/>
    <s v="Yes"/>
    <s v="Normal Weight"/>
    <s v="Prediabetes"/>
  </r>
  <r>
    <s v="Id308"/>
    <n v="41.19"/>
    <n v="6.37"/>
    <s v="No"/>
    <x v="0"/>
    <s v="No"/>
    <x v="0"/>
    <s v="Yes"/>
    <s v="Obesity"/>
    <s v="Prediabetes"/>
  </r>
  <r>
    <s v="Id309"/>
    <n v="18.63"/>
    <n v="9.81"/>
    <s v="Yes"/>
    <x v="0"/>
    <s v="No"/>
    <x v="1"/>
    <s v="Yes"/>
    <s v="Normal Weight"/>
    <s v="Diabetes"/>
  </r>
  <r>
    <s v="Id310"/>
    <n v="26.26"/>
    <n v="11.8"/>
    <s v="Yes"/>
    <x v="0"/>
    <s v="No"/>
    <x v="3"/>
    <s v="Yes"/>
    <s v="Over Weight"/>
    <s v="Diabetes"/>
  </r>
  <r>
    <s v="Id311"/>
    <n v="22.37"/>
    <n v="5.86"/>
    <s v="Yes"/>
    <x v="0"/>
    <s v="Yes"/>
    <x v="3"/>
    <s v="Yes"/>
    <s v="Normal Weight"/>
    <s v="Prediabetes"/>
  </r>
  <r>
    <s v="Id312"/>
    <n v="39.619999999999997"/>
    <n v="4.28"/>
    <s v="No"/>
    <x v="0"/>
    <s v="No"/>
    <x v="3"/>
    <s v="Yes"/>
    <s v="Obesity"/>
    <s v="Normal"/>
  </r>
  <r>
    <s v="Id313"/>
    <n v="18.329999999999998"/>
    <n v="4.16"/>
    <s v="Yes"/>
    <x v="0"/>
    <s v="No"/>
    <x v="0"/>
    <s v="Yes"/>
    <s v="Under Weight"/>
    <s v="Normal"/>
  </r>
  <r>
    <s v="Id314"/>
    <n v="17.11"/>
    <n v="4.9800000000000004"/>
    <s v="Yes"/>
    <x v="0"/>
    <s v="Yes"/>
    <x v="3"/>
    <s v="Yes"/>
    <s v="Under Weight"/>
    <s v="Normal"/>
  </r>
  <r>
    <s v="Id315"/>
    <n v="43.5"/>
    <n v="6.38"/>
    <s v="No"/>
    <x v="1"/>
    <s v="No"/>
    <x v="3"/>
    <s v="Yes"/>
    <s v="Obesity"/>
    <s v="Prediabetes"/>
  </r>
  <r>
    <s v="Id316"/>
    <n v="25.364999999999998"/>
    <n v="5.19"/>
    <s v="No"/>
    <x v="0"/>
    <s v="No"/>
    <x v="1"/>
    <s v="No"/>
    <s v="Over Weight"/>
    <s v="Normal"/>
  </r>
  <r>
    <s v="Id317"/>
    <n v="28.594999999999999"/>
    <n v="10.210000000000001"/>
    <s v="No"/>
    <x v="0"/>
    <s v="No"/>
    <x v="0"/>
    <s v="No"/>
    <s v="Over Weight"/>
    <s v="Diabetes"/>
  </r>
  <r>
    <s v="Id318"/>
    <n v="29.83"/>
    <n v="9.6999999999999993"/>
    <s v="Yes"/>
    <x v="0"/>
    <s v="Yes"/>
    <x v="3"/>
    <s v="Yes"/>
    <s v="Over Weight"/>
    <s v="Diabetes"/>
  </r>
  <r>
    <s v="Id319"/>
    <n v="24.7"/>
    <n v="10.25"/>
    <s v="No"/>
    <x v="0"/>
    <s v="No"/>
    <x v="2"/>
    <s v="No"/>
    <s v="Normal Weight"/>
    <s v="Diabetes"/>
  </r>
  <r>
    <s v="Id320"/>
    <n v="17.940000000000001"/>
    <n v="9.77"/>
    <s v="No"/>
    <x v="0"/>
    <s v="No"/>
    <x v="0"/>
    <s v="Yes"/>
    <s v="Under Weight"/>
    <s v="Diabetes"/>
  </r>
  <r>
    <s v="Id321"/>
    <n v="21.08"/>
    <n v="4.83"/>
    <s v="No"/>
    <x v="0"/>
    <s v="Yes"/>
    <x v="3"/>
    <s v="Yes"/>
    <s v="Normal Weight"/>
    <s v="Normal"/>
  </r>
  <r>
    <s v="Id322"/>
    <n v="37.715000000000003"/>
    <n v="10.86"/>
    <s v="Yes"/>
    <x v="0"/>
    <s v="No"/>
    <x v="0"/>
    <s v="No"/>
    <s v="Obesity"/>
    <s v="Diabetes"/>
  </r>
  <r>
    <s v="Id323"/>
    <n v="22.39"/>
    <n v="9.5299999999999994"/>
    <s v="Yes"/>
    <x v="0"/>
    <s v="No"/>
    <x v="0"/>
    <s v="Yes"/>
    <s v="Normal Weight"/>
    <s v="Diabetes"/>
  </r>
  <r>
    <s v="Id324"/>
    <n v="28.78"/>
    <n v="5.68"/>
    <s v="No"/>
    <x v="0"/>
    <s v="No"/>
    <x v="0"/>
    <s v="Yes"/>
    <s v="Over Weight"/>
    <s v="Normal"/>
  </r>
  <r>
    <s v="Id325"/>
    <n v="18.329999999999998"/>
    <n v="5.57"/>
    <s v="Yes"/>
    <x v="0"/>
    <s v="No"/>
    <x v="0"/>
    <s v="Yes"/>
    <s v="Under Weight"/>
    <s v="Normal"/>
  </r>
  <r>
    <s v="Id326"/>
    <n v="26.39"/>
    <n v="4.58"/>
    <s v="Yes"/>
    <x v="0"/>
    <s v="No"/>
    <x v="3"/>
    <s v="Yes"/>
    <s v="Over Weight"/>
    <s v="Normal"/>
  </r>
  <r>
    <s v="Id327"/>
    <n v="19.260000000000002"/>
    <n v="8.9600000000000009"/>
    <s v="Yes"/>
    <x v="0"/>
    <s v="No"/>
    <x v="3"/>
    <s v="Yes"/>
    <s v="Normal Weight"/>
    <s v="Diabetes"/>
  </r>
  <r>
    <s v="Id328"/>
    <n v="26.92"/>
    <n v="6.09"/>
    <s v="No"/>
    <x v="0"/>
    <s v="No"/>
    <x v="0"/>
    <s v="Yes"/>
    <s v="Over Weight"/>
    <s v="Prediabetes"/>
  </r>
  <r>
    <s v="Id329"/>
    <n v="19.73"/>
    <n v="4.3600000000000003"/>
    <s v="No"/>
    <x v="0"/>
    <s v="No"/>
    <x v="0"/>
    <s v="Yes"/>
    <s v="Normal Weight"/>
    <s v="Normal"/>
  </r>
  <r>
    <s v="Id330"/>
    <n v="23.56"/>
    <n v="11.74"/>
    <s v="Yes"/>
    <x v="0"/>
    <s v="No"/>
    <x v="0"/>
    <s v="Yes"/>
    <s v="Normal Weight"/>
    <s v="Diabetes"/>
  </r>
  <r>
    <s v="Id331"/>
    <n v="37.67"/>
    <n v="5.89"/>
    <s v="No"/>
    <x v="0"/>
    <s v="No"/>
    <x v="3"/>
    <s v="Yes"/>
    <s v="Obesity"/>
    <s v="Prediabetes"/>
  </r>
  <r>
    <s v="Id332"/>
    <n v="18.73"/>
    <n v="10.64"/>
    <s v="No"/>
    <x v="0"/>
    <s v="No"/>
    <x v="1"/>
    <s v="Yes"/>
    <s v="Normal Weight"/>
    <s v="Diabetes"/>
  </r>
  <r>
    <s v="Id333"/>
    <n v="33.090000000000003"/>
    <n v="6.06"/>
    <s v="No"/>
    <x v="0"/>
    <s v="Yes"/>
    <x v="3"/>
    <s v="Yes"/>
    <s v="Obesity"/>
    <s v="Prediabetes"/>
  </r>
  <r>
    <s v="Id334"/>
    <n v="18.329999999999998"/>
    <n v="7.46"/>
    <s v="Yes"/>
    <x v="0"/>
    <s v="No"/>
    <x v="3"/>
    <s v="Yes"/>
    <s v="Under Weight"/>
    <s v="Diabetes"/>
  </r>
  <r>
    <s v="Id335"/>
    <n v="27.74"/>
    <n v="4.68"/>
    <s v="Yes"/>
    <x v="0"/>
    <s v="No"/>
    <x v="1"/>
    <s v="Yes"/>
    <s v="Over Weight"/>
    <s v="Normal"/>
  </r>
  <r>
    <s v="Id336"/>
    <n v="24.2"/>
    <n v="6.15"/>
    <s v="No"/>
    <x v="0"/>
    <s v="No"/>
    <x v="3"/>
    <s v="Yes"/>
    <s v="Normal Weight"/>
    <s v="Prediabetes"/>
  </r>
  <r>
    <s v="Id337"/>
    <n v="22.03"/>
    <n v="4.28"/>
    <s v="Yes"/>
    <x v="0"/>
    <s v="No"/>
    <x v="0"/>
    <s v="Yes"/>
    <s v="Normal Weight"/>
    <s v="Normal"/>
  </r>
  <r>
    <s v="Id338"/>
    <n v="26.885000000000002"/>
    <n v="9.86"/>
    <s v="No"/>
    <x v="0"/>
    <s v="No"/>
    <x v="2"/>
    <s v="Yes"/>
    <s v="Over Weight"/>
    <s v="Diabetes"/>
  </r>
  <r>
    <s v="Id339"/>
    <n v="16.36"/>
    <n v="11.19"/>
    <s v="No"/>
    <x v="0"/>
    <s v="No"/>
    <x v="0"/>
    <s v="Yes"/>
    <s v="Under Weight"/>
    <s v="Diabetes"/>
  </r>
  <r>
    <s v="Id340"/>
    <n v="32.299999999999997"/>
    <n v="4.8899999999999997"/>
    <s v="Yes"/>
    <x v="0"/>
    <s v="Yes"/>
    <x v="3"/>
    <s v="No"/>
    <s v="Obesity"/>
    <s v="Normal"/>
  </r>
  <r>
    <s v="Id341"/>
    <n v="16.05"/>
    <n v="4.3499999999999996"/>
    <s v="Yes"/>
    <x v="0"/>
    <s v="No"/>
    <x v="0"/>
    <s v="Yes"/>
    <s v="Under Weight"/>
    <s v="Normal"/>
  </r>
  <r>
    <s v="Id342"/>
    <n v="29.07"/>
    <n v="8.66"/>
    <s v="Yes"/>
    <x v="0"/>
    <s v="No"/>
    <x v="1"/>
    <s v="Yes"/>
    <s v="Over Weight"/>
    <s v="Diabetes"/>
  </r>
  <r>
    <s v="Id343"/>
    <n v="17.43"/>
    <n v="8.64"/>
    <s v="No"/>
    <x v="0"/>
    <s v="No"/>
    <x v="0"/>
    <s v="Yes"/>
    <s v="Under Weight"/>
    <s v="Diabetes"/>
  </r>
  <r>
    <s v="Id344"/>
    <n v="19.329999999999998"/>
    <n v="4.2699999999999996"/>
    <s v="No"/>
    <x v="0"/>
    <s v="No"/>
    <x v="0"/>
    <s v="Yes"/>
    <s v="Normal Weight"/>
    <s v="Normal"/>
  </r>
  <r>
    <s v="Id345"/>
    <n v="30.52"/>
    <n v="4.21"/>
    <s v="No"/>
    <x v="0"/>
    <s v="No"/>
    <x v="3"/>
    <s v="Yes"/>
    <s v="Obesity"/>
    <s v="Normal"/>
  </r>
  <r>
    <s v="Id346"/>
    <n v="39.21"/>
    <n v="5.04"/>
    <s v="No"/>
    <x v="0"/>
    <s v="Yes"/>
    <x v="3"/>
    <s v="Yes"/>
    <s v="Obesity"/>
    <s v="Normal"/>
  </r>
  <r>
    <s v="Id347"/>
    <n v="26.98"/>
    <n v="5.21"/>
    <s v="Yes"/>
    <x v="0"/>
    <s v="No"/>
    <x v="1"/>
    <s v="Yes"/>
    <s v="Over Weight"/>
    <s v="Normal"/>
  </r>
  <r>
    <s v="Id348"/>
    <n v="25.84"/>
    <n v="8.83"/>
    <s v="No"/>
    <x v="0"/>
    <s v="No"/>
    <x v="0"/>
    <s v="No"/>
    <s v="Over Weight"/>
    <s v="Diabetes"/>
  </r>
  <r>
    <s v="Id349"/>
    <n v="28.31"/>
    <n v="8.4700000000000006"/>
    <s v="Yes"/>
    <x v="0"/>
    <s v="No"/>
    <x v="1"/>
    <s v="Yes"/>
    <s v="Over Weight"/>
    <s v="Diabetes"/>
  </r>
  <r>
    <s v="Id350"/>
    <n v="23.94"/>
    <n v="4.2"/>
    <s v="No"/>
    <x v="0"/>
    <s v="No"/>
    <x v="0"/>
    <s v="Yes"/>
    <s v="Normal Weight"/>
    <s v="Normal"/>
  </r>
  <r>
    <s v="Id351"/>
    <n v="20.03"/>
    <n v="6.14"/>
    <s v="Yes"/>
    <x v="0"/>
    <s v="No"/>
    <x v="0"/>
    <s v="Yes"/>
    <s v="Normal Weight"/>
    <s v="Prediabetes"/>
  </r>
  <r>
    <s v="Id352"/>
    <n v="41.42"/>
    <n v="6.07"/>
    <s v="No"/>
    <x v="0"/>
    <s v="No"/>
    <x v="0"/>
    <s v="No"/>
    <s v="Obesity"/>
    <s v="Prediabetes"/>
  </r>
  <r>
    <s v="Id353"/>
    <n v="36.67"/>
    <n v="10.210000000000001"/>
    <s v="No"/>
    <x v="0"/>
    <s v="No"/>
    <x v="0"/>
    <s v="No"/>
    <s v="Obesity"/>
    <s v="Diabetes"/>
  </r>
  <r>
    <s v="Id354"/>
    <n v="27.645"/>
    <n v="4.6900000000000004"/>
    <s v="No"/>
    <x v="0"/>
    <s v="No"/>
    <x v="0"/>
    <s v="No"/>
    <s v="Over Weight"/>
    <s v="Normal"/>
  </r>
  <r>
    <s v="Id355"/>
    <n v="22.72"/>
    <n v="5.71"/>
    <s v="No"/>
    <x v="0"/>
    <s v="No"/>
    <x v="0"/>
    <s v="Yes"/>
    <s v="Normal Weight"/>
    <s v="Prediabetes"/>
  </r>
  <r>
    <s v="Id356"/>
    <n v="36.520000000000003"/>
    <n v="9.07"/>
    <s v="Yes"/>
    <x v="0"/>
    <s v="Yes"/>
    <x v="3"/>
    <s v="No"/>
    <s v="Obesity"/>
    <s v="Diabetes"/>
  </r>
  <r>
    <s v="Id357"/>
    <n v="33.96"/>
    <n v="4.99"/>
    <s v="No"/>
    <x v="0"/>
    <s v="No"/>
    <x v="0"/>
    <s v="Yes"/>
    <s v="Obesity"/>
    <s v="Normal"/>
  </r>
  <r>
    <s v="Id358"/>
    <n v="26.695"/>
    <n v="8.31"/>
    <s v="No"/>
    <x v="0"/>
    <s v="No"/>
    <x v="0"/>
    <s v="Yes"/>
    <s v="Over Weight"/>
    <s v="Diabetes"/>
  </r>
  <r>
    <s v="Id359"/>
    <n v="18.45"/>
    <n v="5.07"/>
    <s v="Yes"/>
    <x v="0"/>
    <s v="No"/>
    <x v="0"/>
    <s v="Yes"/>
    <s v="Under Weight"/>
    <s v="Normal"/>
  </r>
  <r>
    <s v="Id360"/>
    <n v="33.18"/>
    <n v="4.79"/>
    <s v="No"/>
    <x v="0"/>
    <s v="No"/>
    <x v="0"/>
    <s v="Yes"/>
    <s v="Obesity"/>
    <s v="Normal"/>
  </r>
  <r>
    <s v="Id361"/>
    <n v="36.1"/>
    <n v="11.39"/>
    <s v="Yes"/>
    <x v="0"/>
    <s v="No"/>
    <x v="1"/>
    <s v="No"/>
    <s v="Obesity"/>
    <s v="Diabetes"/>
  </r>
  <r>
    <s v="Id362"/>
    <n v="22.77"/>
    <n v="6"/>
    <s v="No"/>
    <x v="0"/>
    <s v="No"/>
    <x v="0"/>
    <s v="Yes"/>
    <s v="Normal Weight"/>
    <s v="Prediabetes"/>
  </r>
  <r>
    <s v="Id363"/>
    <n v="21.24"/>
    <n v="5.13"/>
    <s v="No"/>
    <x v="0"/>
    <s v="No"/>
    <x v="0"/>
    <s v="Yes"/>
    <s v="Normal Weight"/>
    <s v="Normal"/>
  </r>
  <r>
    <s v="Id364"/>
    <n v="17.600000000000001"/>
    <n v="5.26"/>
    <s v="Yes"/>
    <x v="0"/>
    <s v="No"/>
    <x v="0"/>
    <s v="Yes"/>
    <s v="Under Weight"/>
    <s v="Normal"/>
  </r>
  <r>
    <s v="Id365"/>
    <n v="26.29"/>
    <n v="6.84"/>
    <s v="No"/>
    <x v="0"/>
    <s v="No"/>
    <x v="0"/>
    <s v="Yes"/>
    <s v="Over Weight"/>
    <s v="Diabetes"/>
  </r>
  <r>
    <s v="Id366"/>
    <n v="35.31"/>
    <n v="9.0399999999999991"/>
    <s v="No"/>
    <x v="0"/>
    <s v="No"/>
    <x v="0"/>
    <s v="No"/>
    <s v="Obesity"/>
    <s v="Diabetes"/>
  </r>
  <r>
    <s v="Id367"/>
    <n v="27.04"/>
    <n v="4.0999999999999996"/>
    <s v="No"/>
    <x v="0"/>
    <s v="No"/>
    <x v="3"/>
    <s v="Yes"/>
    <s v="Over Weight"/>
    <s v="Normal"/>
  </r>
  <r>
    <s v="Id368"/>
    <n v="30.23"/>
    <n v="4.2300000000000004"/>
    <s v="Yes"/>
    <x v="0"/>
    <s v="Yes"/>
    <x v="3"/>
    <s v="Yes"/>
    <s v="Obesity"/>
    <s v="Normal"/>
  </r>
  <r>
    <s v="Id369"/>
    <n v="30.6"/>
    <n v="6.48"/>
    <s v="Yes"/>
    <x v="0"/>
    <s v="Yes"/>
    <x v="3"/>
    <s v="Yes"/>
    <s v="Obesity"/>
    <s v="Diabetes"/>
  </r>
  <r>
    <s v="Id370"/>
    <n v="26.8"/>
    <n v="5.53"/>
    <s v="No"/>
    <x v="0"/>
    <s v="No"/>
    <x v="3"/>
    <s v="Yes"/>
    <s v="Over Weight"/>
    <s v="Normal"/>
  </r>
  <r>
    <s v="Id371"/>
    <n v="16.86"/>
    <n v="4.07"/>
    <s v="Yes"/>
    <x v="0"/>
    <s v="No"/>
    <x v="0"/>
    <s v="Yes"/>
    <s v="Under Weight"/>
    <s v="Normal"/>
  </r>
  <r>
    <s v="Id372"/>
    <n v="16.3"/>
    <n v="5.51"/>
    <s v="No"/>
    <x v="0"/>
    <s v="No"/>
    <x v="3"/>
    <s v="Yes"/>
    <s v="Under Weight"/>
    <s v="Normal"/>
  </r>
  <r>
    <s v="Id373"/>
    <n v="29.81"/>
    <n v="11.66"/>
    <s v="No"/>
    <x v="0"/>
    <s v="No"/>
    <x v="0"/>
    <s v="Yes"/>
    <s v="Over Weight"/>
    <s v="Diabetes"/>
  </r>
  <r>
    <s v="Id374"/>
    <n v="16.329999999999998"/>
    <n v="7.26"/>
    <s v="Yes"/>
    <x v="0"/>
    <s v="No"/>
    <x v="0"/>
    <s v="Yes"/>
    <s v="Under Weight"/>
    <s v="Diabetes"/>
  </r>
  <r>
    <s v="Id375"/>
    <n v="16.37"/>
    <n v="4.79"/>
    <s v="Yes"/>
    <x v="0"/>
    <s v="No"/>
    <x v="0"/>
    <s v="Yes"/>
    <s v="Under Weight"/>
    <s v="Normal"/>
  </r>
  <r>
    <s v="Id376"/>
    <n v="22.42"/>
    <n v="4.68"/>
    <s v="Yes"/>
    <x v="0"/>
    <s v="No"/>
    <x v="3"/>
    <s v="No"/>
    <s v="Normal Weight"/>
    <s v="Normal"/>
  </r>
  <r>
    <s v="Id377"/>
    <n v="31.35"/>
    <n v="4.33"/>
    <s v="Yes"/>
    <x v="0"/>
    <s v="Yes"/>
    <x v="3"/>
    <s v="No"/>
    <s v="Obesity"/>
    <s v="Normal"/>
  </r>
  <r>
    <s v="Id378"/>
    <n v="31.9"/>
    <n v="11.89"/>
    <s v="No"/>
    <x v="0"/>
    <s v="No"/>
    <x v="0"/>
    <s v="No"/>
    <s v="Obesity"/>
    <s v="Diabetes"/>
  </r>
  <r>
    <s v="Id379"/>
    <n v="30.6"/>
    <n v="5.24"/>
    <s v="No"/>
    <x v="0"/>
    <s v="No"/>
    <x v="0"/>
    <s v="Yes"/>
    <s v="Obesity"/>
    <s v="Normal"/>
  </r>
  <r>
    <s v="Id380"/>
    <n v="28.975000000000001"/>
    <n v="7.63"/>
    <s v="No"/>
    <x v="0"/>
    <s v="No"/>
    <x v="0"/>
    <s v="Yes"/>
    <s v="Over Weight"/>
    <s v="Diabetes"/>
  </r>
  <r>
    <s v="Id381"/>
    <n v="24.86"/>
    <n v="8.92"/>
    <s v="Yes"/>
    <x v="0"/>
    <s v="No"/>
    <x v="1"/>
    <s v="No"/>
    <s v="Normal Weight"/>
    <s v="Diabetes"/>
  </r>
  <r>
    <s v="Id382"/>
    <n v="19.54"/>
    <n v="5.37"/>
    <s v="No"/>
    <x v="0"/>
    <s v="No"/>
    <x v="0"/>
    <s v="Yes"/>
    <s v="Normal Weight"/>
    <s v="Normal"/>
  </r>
  <r>
    <s v="Id383"/>
    <n v="26.74"/>
    <n v="4.3099999999999996"/>
    <s v="No"/>
    <x v="0"/>
    <s v="No"/>
    <x v="0"/>
    <s v="Yes"/>
    <s v="Over Weight"/>
    <s v="Normal"/>
  </r>
  <r>
    <s v="Id384"/>
    <n v="22.99"/>
    <n v="10.46"/>
    <s v="No"/>
    <x v="0"/>
    <s v="No"/>
    <x v="2"/>
    <s v="Yes"/>
    <s v="Normal Weight"/>
    <s v="Diabetes"/>
  </r>
  <r>
    <s v="Id385"/>
    <n v="31.46"/>
    <n v="7.39"/>
    <s v="No"/>
    <x v="0"/>
    <s v="No"/>
    <x v="0"/>
    <s v="No"/>
    <s v="Obesity"/>
    <s v="Diabetes"/>
  </r>
  <r>
    <s v="Id386"/>
    <n v="30.86"/>
    <n v="6.18"/>
    <s v="No"/>
    <x v="1"/>
    <s v="No"/>
    <x v="1"/>
    <s v="Yes"/>
    <s v="Obesity"/>
    <s v="Prediabetes"/>
  </r>
  <r>
    <s v="Id387"/>
    <n v="31.96"/>
    <n v="8.86"/>
    <s v="No"/>
    <x v="0"/>
    <s v="No"/>
    <x v="0"/>
    <s v="Yes"/>
    <s v="Obesity"/>
    <s v="Diabetes"/>
  </r>
  <r>
    <s v="Id388"/>
    <n v="23.76"/>
    <n v="10.96"/>
    <s v="No"/>
    <x v="0"/>
    <s v="No"/>
    <x v="2"/>
    <s v="Yes"/>
    <s v="Normal Weight"/>
    <s v="Diabetes"/>
  </r>
  <r>
    <s v="Id389"/>
    <n v="19.38"/>
    <n v="6.28"/>
    <s v="No"/>
    <x v="0"/>
    <s v="No"/>
    <x v="0"/>
    <s v="Yes"/>
    <s v="Normal Weight"/>
    <s v="Prediabetes"/>
  </r>
  <r>
    <s v="Id390"/>
    <n v="16.21"/>
    <n v="6.29"/>
    <s v="Yes"/>
    <x v="0"/>
    <s v="No"/>
    <x v="3"/>
    <s v="Yes"/>
    <s v="Under Weight"/>
    <s v="Prediabetes"/>
  </r>
  <r>
    <s v="Id391"/>
    <n v="32.54"/>
    <n v="4.0199999999999996"/>
    <s v="No"/>
    <x v="1"/>
    <s v="No"/>
    <x v="3"/>
    <s v="Yes"/>
    <s v="Obesity"/>
    <s v="Normal"/>
  </r>
  <r>
    <s v="Id392"/>
    <n v="36.765000000000001"/>
    <n v="11.95"/>
    <s v="Yes"/>
    <x v="0"/>
    <s v="No"/>
    <x v="1"/>
    <s v="No"/>
    <s v="Obesity"/>
    <s v="Diabetes"/>
  </r>
  <r>
    <s v="Id393"/>
    <n v="35.909999999999997"/>
    <n v="8.7100000000000009"/>
    <s v="No"/>
    <x v="0"/>
    <s v="No"/>
    <x v="0"/>
    <s v="No"/>
    <s v="Obesity"/>
    <s v="Diabetes"/>
  </r>
  <r>
    <s v="Id394"/>
    <n v="32.06"/>
    <n v="4.67"/>
    <s v="No"/>
    <x v="1"/>
    <s v="No"/>
    <x v="3"/>
    <s v="Yes"/>
    <s v="Obesity"/>
    <s v="Normal"/>
  </r>
  <r>
    <s v="Id395"/>
    <n v="24.1"/>
    <n v="11.14"/>
    <s v="Yes"/>
    <x v="0"/>
    <s v="No"/>
    <x v="3"/>
    <s v="No"/>
    <s v="Normal Weight"/>
    <s v="Diabetes"/>
  </r>
  <r>
    <s v="Id396"/>
    <n v="27.1"/>
    <n v="9.0500000000000007"/>
    <s v="No"/>
    <x v="0"/>
    <s v="No"/>
    <x v="1"/>
    <s v="No"/>
    <s v="Over Weight"/>
    <s v="Diabetes"/>
  </r>
  <r>
    <s v="Id397"/>
    <n v="24.42"/>
    <n v="11.31"/>
    <s v="No"/>
    <x v="0"/>
    <s v="No"/>
    <x v="0"/>
    <s v="Yes"/>
    <s v="Normal Weight"/>
    <s v="Diabetes"/>
  </r>
  <r>
    <s v="Id398"/>
    <n v="26.695"/>
    <n v="4.68"/>
    <s v="Yes"/>
    <x v="0"/>
    <s v="No"/>
    <x v="1"/>
    <s v="Yes"/>
    <s v="Over Weight"/>
    <s v="Normal"/>
  </r>
  <r>
    <s v="Id399"/>
    <n v="27.79"/>
    <n v="6.05"/>
    <s v="Yes"/>
    <x v="1"/>
    <s v="No"/>
    <x v="3"/>
    <s v="Yes"/>
    <s v="Over Weight"/>
    <s v="Prediabetes"/>
  </r>
  <r>
    <s v="Id400"/>
    <n v="32.68"/>
    <n v="4.68"/>
    <s v="Yes"/>
    <x v="0"/>
    <s v="No"/>
    <x v="0"/>
    <s v="No"/>
    <s v="Obesity"/>
    <s v="Normal"/>
  </r>
  <r>
    <s v="Id401"/>
    <n v="26.4"/>
    <n v="9.5"/>
    <s v="Yes"/>
    <x v="0"/>
    <s v="No"/>
    <x v="1"/>
    <s v="No"/>
    <s v="Over Weight"/>
    <s v="Diabetes"/>
  </r>
  <r>
    <s v="Id402"/>
    <n v="23.655000000000001"/>
    <n v="10.84"/>
    <s v="Yes"/>
    <x v="0"/>
    <s v="Yes"/>
    <x v="3"/>
    <s v="Yes"/>
    <s v="Normal Weight"/>
    <s v="Diabetes"/>
  </r>
  <r>
    <s v="Id403"/>
    <n v="27.36"/>
    <n v="5.88"/>
    <s v="No"/>
    <x v="0"/>
    <s v="No"/>
    <x v="1"/>
    <s v="No"/>
    <s v="Over Weight"/>
    <s v="Prediabetes"/>
  </r>
  <r>
    <s v="Id404"/>
    <n v="27.82"/>
    <n v="5.24"/>
    <s v="Yes"/>
    <x v="0"/>
    <s v="No"/>
    <x v="0"/>
    <s v="Yes"/>
    <s v="Over Weight"/>
    <s v="Normal"/>
  </r>
  <r>
    <s v="Id405"/>
    <n v="25.46"/>
    <n v="11.75"/>
    <s v="No"/>
    <x v="0"/>
    <s v="No"/>
    <x v="0"/>
    <s v="No"/>
    <s v="Over Weight"/>
    <s v="Diabetes"/>
  </r>
  <r>
    <s v="Id406"/>
    <n v="25.1"/>
    <n v="6.97"/>
    <s v="No"/>
    <x v="0"/>
    <s v="No"/>
    <x v="0"/>
    <s v="Yes"/>
    <s v="Over Weight"/>
    <s v="Diabetes"/>
  </r>
  <r>
    <s v="Id407"/>
    <n v="32.11"/>
    <n v="4.76"/>
    <s v="No"/>
    <x v="0"/>
    <s v="No"/>
    <x v="1"/>
    <s v="No"/>
    <s v="Obesity"/>
    <s v="Normal"/>
  </r>
  <r>
    <s v="Id408"/>
    <n v="29.8"/>
    <n v="8.24"/>
    <s v="Yes"/>
    <x v="0"/>
    <s v="No"/>
    <x v="3"/>
    <s v="Yes"/>
    <s v="Over Weight"/>
    <s v="Diabetes"/>
  </r>
  <r>
    <s v="Id409"/>
    <n v="24.01"/>
    <n v="4.76"/>
    <s v="No"/>
    <x v="0"/>
    <s v="No"/>
    <x v="3"/>
    <s v="Yes"/>
    <s v="Normal Weight"/>
    <s v="Normal"/>
  </r>
  <r>
    <s v="Id410"/>
    <n v="23.21"/>
    <n v="6.03"/>
    <s v="No"/>
    <x v="0"/>
    <s v="No"/>
    <x v="3"/>
    <s v="No"/>
    <s v="Normal Weight"/>
    <s v="Prediabetes"/>
  </r>
  <r>
    <s v="Id411"/>
    <n v="21.2"/>
    <n v="4.07"/>
    <s v="Yes"/>
    <x v="0"/>
    <s v="No"/>
    <x v="3"/>
    <s v="Yes"/>
    <s v="Normal Weight"/>
    <s v="Normal"/>
  </r>
  <r>
    <s v="Id412"/>
    <n v="28.215"/>
    <n v="8.26"/>
    <s v="Yes"/>
    <x v="0"/>
    <s v="No"/>
    <x v="3"/>
    <s v="Yes"/>
    <s v="Over Weight"/>
    <s v="Diabetes"/>
  </r>
  <r>
    <s v="Id413"/>
    <n v="38.094999999999999"/>
    <n v="4.76"/>
    <s v="No"/>
    <x v="0"/>
    <s v="No"/>
    <x v="3"/>
    <s v="No"/>
    <s v="Obesity"/>
    <s v="Normal"/>
  </r>
  <r>
    <s v="Id414"/>
    <n v="22.61"/>
    <n v="6.13"/>
    <s v="Yes"/>
    <x v="0"/>
    <s v="Yes"/>
    <x v="3"/>
    <s v="Yes"/>
    <s v="Normal Weight"/>
    <s v="Prediabetes"/>
  </r>
  <r>
    <s v="Id415"/>
    <n v="24.32"/>
    <n v="10.47"/>
    <s v="Yes"/>
    <x v="0"/>
    <s v="No"/>
    <x v="1"/>
    <s v="Yes"/>
    <s v="Normal Weight"/>
    <s v="Diabetes"/>
  </r>
  <r>
    <s v="Id416"/>
    <n v="20.96"/>
    <n v="4.04"/>
    <s v="Yes"/>
    <x v="0"/>
    <s v="No"/>
    <x v="3"/>
    <s v="Yes"/>
    <s v="Normal Weight"/>
    <s v="Normal"/>
  </r>
  <r>
    <s v="Id417"/>
    <n v="19.68"/>
    <n v="5.74"/>
    <s v="No"/>
    <x v="0"/>
    <s v="No"/>
    <x v="0"/>
    <s v="Yes"/>
    <s v="Normal Weight"/>
    <s v="Prediabetes"/>
  </r>
  <r>
    <s v="Id418"/>
    <n v="18.100000000000001"/>
    <n v="6.33"/>
    <s v="No"/>
    <x v="0"/>
    <s v="No"/>
    <x v="3"/>
    <s v="Yes"/>
    <s v="Under Weight"/>
    <s v="Prediabetes"/>
  </r>
  <r>
    <s v="Id419"/>
    <n v="29.64"/>
    <n v="4.28"/>
    <s v="Yes"/>
    <x v="0"/>
    <s v="No"/>
    <x v="0"/>
    <s v="No"/>
    <s v="Over Weight"/>
    <s v="Normal"/>
  </r>
  <r>
    <s v="Id420"/>
    <n v="25.3"/>
    <n v="9.4700000000000006"/>
    <s v="Yes"/>
    <x v="0"/>
    <s v="No"/>
    <x v="1"/>
    <s v="Yes"/>
    <s v="Over Weight"/>
    <s v="Diabetes"/>
  </r>
  <r>
    <s v="Id421"/>
    <n v="27.6"/>
    <n v="4.8499999999999996"/>
    <s v="Yes"/>
    <x v="0"/>
    <s v="No"/>
    <x v="0"/>
    <s v="No"/>
    <s v="Over Weight"/>
    <s v="Normal"/>
  </r>
  <r>
    <s v="Id422"/>
    <n v="27.645"/>
    <n v="11.03"/>
    <s v="Yes"/>
    <x v="0"/>
    <s v="No"/>
    <x v="3"/>
    <s v="Yes"/>
    <s v="Over Weight"/>
    <s v="Diabetes"/>
  </r>
  <r>
    <s v="Id423"/>
    <n v="27.6"/>
    <n v="5.22"/>
    <s v="No"/>
    <x v="0"/>
    <s v="No"/>
    <x v="1"/>
    <s v="Yes"/>
    <s v="Over Weight"/>
    <s v="Normal"/>
  </r>
  <r>
    <s v="Id424"/>
    <n v="25.08"/>
    <n v="9.52"/>
    <s v="Yes"/>
    <x v="0"/>
    <s v="No"/>
    <x v="1"/>
    <s v="No"/>
    <s v="Over Weight"/>
    <s v="Diabetes"/>
  </r>
  <r>
    <s v="Id425"/>
    <n v="30.02"/>
    <n v="11.09"/>
    <s v="No"/>
    <x v="0"/>
    <s v="No"/>
    <x v="0"/>
    <s v="No"/>
    <s v="Obesity"/>
    <s v="Diabetes"/>
  </r>
  <r>
    <s v="Id426"/>
    <n v="27.36"/>
    <n v="9.4499999999999993"/>
    <s v="Yes"/>
    <x v="0"/>
    <s v="No"/>
    <x v="1"/>
    <s v="Yes"/>
    <s v="Over Weight"/>
    <s v="Diabetes"/>
  </r>
  <r>
    <s v="Id427"/>
    <n v="22.2"/>
    <n v="5.51"/>
    <s v="No"/>
    <x v="0"/>
    <s v="No"/>
    <x v="0"/>
    <s v="Yes"/>
    <s v="Normal Weight"/>
    <s v="Normal"/>
  </r>
  <r>
    <s v="Id428"/>
    <n v="25.71"/>
    <n v="4.18"/>
    <s v="No"/>
    <x v="1"/>
    <s v="No"/>
    <x v="3"/>
    <s v="Yes"/>
    <s v="Over Weight"/>
    <s v="Normal"/>
  </r>
  <r>
    <s v="Id429"/>
    <n v="41.91"/>
    <n v="5.98"/>
    <s v="Yes"/>
    <x v="0"/>
    <s v="No"/>
    <x v="3"/>
    <s v="No"/>
    <s v="Obesity"/>
    <s v="Prediabetes"/>
  </r>
  <r>
    <s v="Id430"/>
    <n v="25.85"/>
    <n v="10.16"/>
    <s v="No"/>
    <x v="0"/>
    <s v="No"/>
    <x v="0"/>
    <s v="Yes"/>
    <s v="Over Weight"/>
    <s v="Diabetes"/>
  </r>
  <r>
    <s v="Id431"/>
    <n v="23.844999999999999"/>
    <n v="11.71"/>
    <s v="No"/>
    <x v="0"/>
    <s v="No"/>
    <x v="1"/>
    <s v="Yes"/>
    <s v="Normal Weight"/>
    <s v="Diabetes"/>
  </r>
  <r>
    <s v="Id432"/>
    <n v="30.59"/>
    <n v="5.23"/>
    <s v="No"/>
    <x v="0"/>
    <s v="Yes"/>
    <x v="3"/>
    <s v="No"/>
    <s v="Obesity"/>
    <s v="Normal"/>
  </r>
  <r>
    <s v="Id433"/>
    <n v="24.795000000000002"/>
    <n v="6.85"/>
    <s v="No"/>
    <x v="0"/>
    <s v="No"/>
    <x v="0"/>
    <s v="Yes"/>
    <s v="Normal Weight"/>
    <s v="Diabetes"/>
  </r>
  <r>
    <s v="Id434"/>
    <n v="24.13"/>
    <n v="7.05"/>
    <s v="Yes"/>
    <x v="0"/>
    <s v="No"/>
    <x v="1"/>
    <s v="Yes"/>
    <s v="Normal Weight"/>
    <s v="Diabetes"/>
  </r>
  <r>
    <s v="Id435"/>
    <n v="25.84"/>
    <n v="11.64"/>
    <s v="No"/>
    <x v="0"/>
    <s v="No"/>
    <x v="1"/>
    <s v="Yes"/>
    <s v="Over Weight"/>
    <s v="Diabetes"/>
  </r>
  <r>
    <s v="Id436"/>
    <n v="28"/>
    <n v="10.52"/>
    <s v="No"/>
    <x v="0"/>
    <s v="No"/>
    <x v="0"/>
    <s v="Yes"/>
    <s v="Over Weight"/>
    <s v="Diabetes"/>
  </r>
  <r>
    <s v="Id437"/>
    <n v="34.1"/>
    <n v="4.01"/>
    <s v="Yes"/>
    <x v="0"/>
    <s v="Yes"/>
    <x v="3"/>
    <s v="No"/>
    <s v="Obesity"/>
    <s v="Normal"/>
  </r>
  <r>
    <s v="Id438"/>
    <n v="26.125"/>
    <n v="8.56"/>
    <s v="Yes"/>
    <x v="0"/>
    <s v="No"/>
    <x v="3"/>
    <s v="Yes"/>
    <s v="Over Weight"/>
    <s v="Diabetes"/>
  </r>
  <r>
    <s v="Id439"/>
    <n v="25.6"/>
    <n v="10.5"/>
    <s v="No"/>
    <x v="0"/>
    <s v="No"/>
    <x v="1"/>
    <s v="Yes"/>
    <s v="Over Weight"/>
    <s v="Diabetes"/>
  </r>
  <r>
    <s v="Id440"/>
    <n v="24.32"/>
    <n v="6.39"/>
    <s v="No"/>
    <x v="0"/>
    <s v="No"/>
    <x v="0"/>
    <s v="No"/>
    <s v="Normal Weight"/>
    <s v="Prediabetes"/>
  </r>
  <r>
    <s v="Id441"/>
    <n v="22.88"/>
    <n v="5.71"/>
    <s v="Yes"/>
    <x v="0"/>
    <s v="Yes"/>
    <x v="3"/>
    <s v="Yes"/>
    <s v="Normal Weight"/>
    <s v="Prediabetes"/>
  </r>
  <r>
    <s v="Id442"/>
    <n v="24.984999999999999"/>
    <n v="4.43"/>
    <s v="Yes"/>
    <x v="0"/>
    <s v="Yes"/>
    <x v="3"/>
    <s v="No"/>
    <s v="Over Weight"/>
    <s v="Normal"/>
  </r>
  <r>
    <s v="Id443"/>
    <n v="33.1"/>
    <n v="5.52"/>
    <s v="No"/>
    <x v="0"/>
    <s v="Yes"/>
    <x v="3"/>
    <s v="No"/>
    <s v="Obesity"/>
    <s v="Normal"/>
  </r>
  <r>
    <s v="Id444"/>
    <n v="27.83"/>
    <n v="9.1999999999999993"/>
    <s v="Yes"/>
    <x v="0"/>
    <s v="No"/>
    <x v="3"/>
    <s v="Yes"/>
    <s v="Over Weight"/>
    <s v="Diabetes"/>
  </r>
  <r>
    <s v="Id445"/>
    <n v="30.875"/>
    <n v="10.97"/>
    <s v="Yes"/>
    <x v="0"/>
    <s v="No"/>
    <x v="1"/>
    <s v="No"/>
    <s v="Obesity"/>
    <s v="Diabetes"/>
  </r>
  <r>
    <s v="Id446"/>
    <n v="27.265000000000001"/>
    <n v="4.25"/>
    <s v="No"/>
    <x v="0"/>
    <s v="Yes"/>
    <x v="3"/>
    <s v="No"/>
    <s v="Over Weight"/>
    <s v="Normal"/>
  </r>
  <r>
    <s v="Id447"/>
    <n v="26.7"/>
    <n v="5.23"/>
    <s v="No"/>
    <x v="0"/>
    <s v="Yes"/>
    <x v="3"/>
    <s v="Yes"/>
    <s v="Over Weight"/>
    <s v="Normal"/>
  </r>
  <r>
    <s v="Id448"/>
    <n v="29.925000000000001"/>
    <n v="5.96"/>
    <s v="Yes"/>
    <x v="0"/>
    <s v="Yes"/>
    <x v="3"/>
    <s v="Yes"/>
    <s v="Obesity"/>
    <s v="Prediabetes"/>
  </r>
  <r>
    <s v="Id449"/>
    <n v="19.95"/>
    <n v="4.29"/>
    <s v="Yes"/>
    <x v="0"/>
    <s v="No"/>
    <x v="1"/>
    <s v="Yes"/>
    <s v="Normal Weight"/>
    <s v="Normal"/>
  </r>
  <r>
    <s v="Id450"/>
    <n v="24.225000000000001"/>
    <n v="4.09"/>
    <s v="No"/>
    <x v="0"/>
    <s v="No"/>
    <x v="0"/>
    <s v="No"/>
    <s v="Normal Weight"/>
    <s v="Normal"/>
  </r>
  <r>
    <s v="Id451"/>
    <n v="28.12"/>
    <n v="4.88"/>
    <s v="No"/>
    <x v="0"/>
    <s v="No"/>
    <x v="0"/>
    <s v="Yes"/>
    <s v="Over Weight"/>
    <s v="Normal"/>
  </r>
  <r>
    <s v="Id452"/>
    <n v="23.21"/>
    <n v="6.76"/>
    <s v="No"/>
    <x v="0"/>
    <s v="No"/>
    <x v="0"/>
    <s v="Yes"/>
    <s v="Normal Weight"/>
    <s v="Diabetes"/>
  </r>
  <r>
    <s v="Id453"/>
    <n v="23.98"/>
    <n v="10.67"/>
    <s v="No"/>
    <x v="0"/>
    <s v="No"/>
    <x v="0"/>
    <s v="No"/>
    <s v="Normal Weight"/>
    <s v="Diabetes"/>
  </r>
  <r>
    <s v="Id454"/>
    <n v="30"/>
    <n v="6.21"/>
    <s v="No"/>
    <x v="0"/>
    <s v="No"/>
    <x v="0"/>
    <s v="Yes"/>
    <s v="Obesity"/>
    <s v="Prediabetes"/>
  </r>
  <r>
    <s v="Id455"/>
    <n v="17.350000000000001"/>
    <n v="5.03"/>
    <s v="Yes"/>
    <x v="0"/>
    <s v="No"/>
    <x v="0"/>
    <s v="Yes"/>
    <s v="Under Weight"/>
    <s v="Normal"/>
  </r>
  <r>
    <s v="Id456"/>
    <n v="22.704999999999998"/>
    <n v="5.27"/>
    <s v="No"/>
    <x v="0"/>
    <s v="No"/>
    <x v="0"/>
    <s v="No"/>
    <s v="Normal Weight"/>
    <s v="Normal"/>
  </r>
  <r>
    <s v="Id457"/>
    <n v="25.41"/>
    <n v="10.53"/>
    <s v="Yes"/>
    <x v="0"/>
    <s v="No"/>
    <x v="3"/>
    <s v="Yes"/>
    <s v="Over Weight"/>
    <s v="Diabetes"/>
  </r>
  <r>
    <s v="Id458"/>
    <n v="18.23"/>
    <n v="5.78"/>
    <s v="No"/>
    <x v="0"/>
    <s v="Yes"/>
    <x v="3"/>
    <s v="Yes"/>
    <s v="Under Weight"/>
    <s v="Prediabetes"/>
  </r>
  <r>
    <s v="Id459"/>
    <n v="24.7"/>
    <n v="4.3600000000000003"/>
    <s v="No"/>
    <x v="0"/>
    <s v="Yes"/>
    <x v="3"/>
    <s v="Yes"/>
    <s v="Normal Weight"/>
    <s v="Normal"/>
  </r>
  <r>
    <s v="Id460"/>
    <n v="37.4"/>
    <n v="9.7200000000000006"/>
    <s v="Yes"/>
    <x v="0"/>
    <s v="Yes"/>
    <x v="3"/>
    <s v="No"/>
    <s v="Obesity"/>
    <s v="Diabetes"/>
  </r>
  <r>
    <s v="Id461"/>
    <n v="26.885000000000002"/>
    <n v="5.18"/>
    <s v="No"/>
    <x v="0"/>
    <s v="Yes"/>
    <x v="3"/>
    <s v="Yes"/>
    <s v="Over Weight"/>
    <s v="Normal"/>
  </r>
  <r>
    <s v="Id462"/>
    <n v="25.27"/>
    <n v="5.29"/>
    <s v="No"/>
    <x v="0"/>
    <s v="Yes"/>
    <x v="3"/>
    <s v="Yes"/>
    <s v="Over Weight"/>
    <s v="Normal"/>
  </r>
  <r>
    <s v="Id463"/>
    <n v="23.655000000000001"/>
    <n v="4.8600000000000003"/>
    <s v="Yes"/>
    <x v="0"/>
    <s v="No"/>
    <x v="0"/>
    <s v="Yes"/>
    <s v="Normal Weight"/>
    <s v="Normal"/>
  </r>
  <r>
    <s v="Id464"/>
    <n v="55.05"/>
    <n v="7.66"/>
    <s v="No"/>
    <x v="0"/>
    <s v="No"/>
    <x v="0"/>
    <s v="No"/>
    <s v="Obesity"/>
    <s v="Diabetes"/>
  </r>
  <r>
    <s v="Id465"/>
    <n v="24.89"/>
    <n v="6.1"/>
    <s v="Yes"/>
    <x v="0"/>
    <s v="Yes"/>
    <x v="3"/>
    <s v="Yes"/>
    <s v="Normal Weight"/>
    <s v="Prediabetes"/>
  </r>
  <r>
    <s v="Id466"/>
    <n v="18.715"/>
    <n v="4.4400000000000004"/>
    <s v="No"/>
    <x v="0"/>
    <s v="No"/>
    <x v="0"/>
    <s v="No"/>
    <s v="Normal Weight"/>
    <s v="Normal"/>
  </r>
  <r>
    <s v="Id467"/>
    <n v="28.12"/>
    <n v="6.15"/>
    <s v="No"/>
    <x v="0"/>
    <s v="No"/>
    <x v="0"/>
    <s v="Yes"/>
    <s v="Over Weight"/>
    <s v="Prediabetes"/>
  </r>
  <r>
    <s v="Id468"/>
    <n v="26.6"/>
    <n v="4.53"/>
    <s v="No"/>
    <x v="0"/>
    <s v="No"/>
    <x v="0"/>
    <s v="Yes"/>
    <s v="Over Weight"/>
    <s v="Normal"/>
  </r>
  <r>
    <s v="Id469"/>
    <n v="30.114999999999998"/>
    <n v="5.48"/>
    <s v="No"/>
    <x v="1"/>
    <s v="No"/>
    <x v="3"/>
    <s v="No"/>
    <s v="Obesity"/>
    <s v="Normal"/>
  </r>
  <r>
    <s v="Id470"/>
    <n v="24.605"/>
    <n v="5.48"/>
    <s v="No"/>
    <x v="0"/>
    <s v="No"/>
    <x v="0"/>
    <s v="Yes"/>
    <s v="Normal Weight"/>
    <s v="Normal"/>
  </r>
  <r>
    <s v="Id471"/>
    <n v="29.6"/>
    <n v="8.1"/>
    <s v="No"/>
    <x v="0"/>
    <s v="No"/>
    <x v="0"/>
    <s v="No"/>
    <s v="Over Weight"/>
    <s v="Diabetes"/>
  </r>
  <r>
    <s v="Id472"/>
    <n v="24.42"/>
    <n v="7.16"/>
    <s v="No"/>
    <x v="0"/>
    <s v="No"/>
    <x v="0"/>
    <s v="Yes"/>
    <s v="Normal Weight"/>
    <s v="Diabetes"/>
  </r>
  <r>
    <s v="Id473"/>
    <n v="20.9"/>
    <n v="4.55"/>
    <s v="Yes"/>
    <x v="0"/>
    <s v="Yes"/>
    <x v="3"/>
    <s v="Yes"/>
    <s v="Normal Weight"/>
    <s v="Normal"/>
  </r>
  <r>
    <s v="Id474"/>
    <n v="22.895"/>
    <n v="6.03"/>
    <s v="No"/>
    <x v="0"/>
    <s v="No"/>
    <x v="0"/>
    <s v="Yes"/>
    <s v="Normal Weight"/>
    <s v="Prediabetes"/>
  </r>
  <r>
    <s v="Id475"/>
    <n v="28.3"/>
    <n v="5.47"/>
    <s v="Yes"/>
    <x v="0"/>
    <s v="Yes"/>
    <x v="3"/>
    <s v="Yes"/>
    <s v="Over Weight"/>
    <s v="Normal"/>
  </r>
  <r>
    <s v="Id476"/>
    <n v="54.3"/>
    <n v="4.1500000000000004"/>
    <s v="Yes"/>
    <x v="0"/>
    <s v="No"/>
    <x v="3"/>
    <s v="No"/>
    <s v="Obesity"/>
    <s v="Normal"/>
  </r>
  <r>
    <s v="Id477"/>
    <n v="33.344999999999999"/>
    <n v="11.32"/>
    <s v="Yes"/>
    <x v="0"/>
    <s v="No"/>
    <x v="3"/>
    <s v="No"/>
    <s v="Obesity"/>
    <s v="Diabetes"/>
  </r>
  <r>
    <s v="Id478"/>
    <n v="33"/>
    <n v="9.51"/>
    <s v="Yes"/>
    <x v="0"/>
    <s v="No"/>
    <x v="0"/>
    <s v="No"/>
    <s v="Obesity"/>
    <s v="Diabetes"/>
  </r>
  <r>
    <s v="Id479"/>
    <n v="28.024999999999999"/>
    <n v="7.67"/>
    <s v="Yes"/>
    <x v="0"/>
    <s v="No"/>
    <x v="3"/>
    <s v="Yes"/>
    <s v="Over Weight"/>
    <s v="Diabetes"/>
  </r>
  <r>
    <s v="Id480"/>
    <n v="28.69"/>
    <n v="6.23"/>
    <s v="No"/>
    <x v="0"/>
    <s v="No"/>
    <x v="3"/>
    <s v="Yes"/>
    <s v="Over Weight"/>
    <s v="Prediabetes"/>
  </r>
  <r>
    <s v="Id481"/>
    <n v="40.28"/>
    <n v="8.9"/>
    <s v="No"/>
    <x v="0"/>
    <s v="No"/>
    <x v="0"/>
    <s v="No"/>
    <s v="Obesity"/>
    <s v="Diabetes"/>
  </r>
  <r>
    <s v="Id482"/>
    <n v="37.299999999999997"/>
    <n v="7.79"/>
    <s v="Yes"/>
    <x v="0"/>
    <s v="No"/>
    <x v="0"/>
    <s v="No"/>
    <s v="Obesity"/>
    <s v="Diabetes"/>
  </r>
  <r>
    <s v="Id483"/>
    <n v="54.47"/>
    <n v="4.49"/>
    <s v="Yes"/>
    <x v="0"/>
    <s v="No"/>
    <x v="1"/>
    <s v="No"/>
    <s v="Obesity"/>
    <s v="Normal"/>
  </r>
  <r>
    <s v="Id484"/>
    <n v="38.06"/>
    <n v="5.24"/>
    <s v="Yes"/>
    <x v="0"/>
    <s v="Yes"/>
    <x v="3"/>
    <s v="No"/>
    <s v="Obesity"/>
    <s v="Normal"/>
  </r>
  <r>
    <s v="Id485"/>
    <n v="51.47"/>
    <n v="9.6"/>
    <s v="No"/>
    <x v="0"/>
    <s v="No"/>
    <x v="0"/>
    <s v="No"/>
    <s v="Obesity"/>
    <s v="Diabetes"/>
  </r>
  <r>
    <s v="Id486"/>
    <n v="29.8"/>
    <n v="5.78"/>
    <s v="Yes"/>
    <x v="0"/>
    <s v="No"/>
    <x v="0"/>
    <s v="No"/>
    <s v="Over Weight"/>
    <s v="Prediabetes"/>
  </r>
  <r>
    <s v="Id487"/>
    <n v="49.77"/>
    <n v="7.02"/>
    <s v="No"/>
    <x v="0"/>
    <s v="No"/>
    <x v="0"/>
    <s v="No"/>
    <s v="Obesity"/>
    <s v="Diabetes"/>
  </r>
  <r>
    <s v="Id488"/>
    <n v="25.555"/>
    <n v="4.09"/>
    <s v="Yes"/>
    <x v="0"/>
    <s v="No"/>
    <x v="0"/>
    <s v="Yes"/>
    <s v="Over Weight"/>
    <s v="Normal"/>
  </r>
  <r>
    <s v="Id489"/>
    <n v="29.64"/>
    <n v="4.93"/>
    <s v="No"/>
    <x v="0"/>
    <s v="Yes"/>
    <x v="3"/>
    <s v="No"/>
    <s v="Over Weight"/>
    <s v="Normal"/>
  </r>
  <r>
    <s v="Id490"/>
    <n v="53.93"/>
    <n v="5.34"/>
    <s v="Yes"/>
    <x v="0"/>
    <s v="No"/>
    <x v="1"/>
    <s v="No"/>
    <s v="Obesity"/>
    <s v="Normal"/>
  </r>
  <r>
    <s v="Id491"/>
    <n v="28.024999999999999"/>
    <n v="5.65"/>
    <s v="No"/>
    <x v="0"/>
    <s v="No"/>
    <x v="3"/>
    <s v="Yes"/>
    <s v="Over Weight"/>
    <s v="Normal"/>
  </r>
  <r>
    <s v="Id492"/>
    <n v="27.5"/>
    <n v="4.49"/>
    <s v="No"/>
    <x v="0"/>
    <s v="No"/>
    <x v="0"/>
    <s v="No"/>
    <s v="Over Weight"/>
    <s v="Normal"/>
  </r>
  <r>
    <s v="Id493"/>
    <n v="21.8"/>
    <n v="10.55"/>
    <s v="No"/>
    <x v="0"/>
    <s v="No"/>
    <x v="0"/>
    <s v="Yes"/>
    <s v="Normal Weight"/>
    <s v="Diabetes"/>
  </r>
  <r>
    <s v="Id494"/>
    <n v="26.41"/>
    <n v="4.92"/>
    <s v="Yes"/>
    <x v="0"/>
    <s v="Yes"/>
    <x v="3"/>
    <s v="Yes"/>
    <s v="Over Weight"/>
    <s v="Normal"/>
  </r>
  <r>
    <s v="Id495"/>
    <n v="27.835000000000001"/>
    <n v="5.9"/>
    <s v="Yes"/>
    <x v="0"/>
    <s v="No"/>
    <x v="3"/>
    <s v="Yes"/>
    <s v="Over Weight"/>
    <s v="Prediabetes"/>
  </r>
  <r>
    <s v="Id496"/>
    <n v="51.74"/>
    <n v="4.9800000000000004"/>
    <s v="Yes"/>
    <x v="0"/>
    <s v="No"/>
    <x v="1"/>
    <s v="No"/>
    <s v="Obesity"/>
    <s v="Normal"/>
  </r>
  <r>
    <s v="Id497"/>
    <n v="23.37"/>
    <n v="5.8"/>
    <s v="No"/>
    <x v="0"/>
    <s v="No"/>
    <x v="0"/>
    <s v="Yes"/>
    <s v="Normal Weight"/>
    <s v="Prediabetes"/>
  </r>
  <r>
    <s v="Id498"/>
    <n v="29.7"/>
    <n v="6.21"/>
    <s v="Yes"/>
    <x v="0"/>
    <s v="Yes"/>
    <x v="3"/>
    <s v="Yes"/>
    <s v="Over Weight"/>
    <s v="Prediabetes"/>
  </r>
  <r>
    <s v="Id499"/>
    <n v="20.045000000000002"/>
    <n v="6.17"/>
    <s v="No"/>
    <x v="0"/>
    <s v="Yes"/>
    <x v="3"/>
    <s v="Yes"/>
    <s v="Normal Weight"/>
    <s v="Prediabetes"/>
  </r>
  <r>
    <s v="Id500"/>
    <n v="27.83"/>
    <n v="5.36"/>
    <s v="No"/>
    <x v="0"/>
    <s v="No"/>
    <x v="1"/>
    <s v="No"/>
    <s v="Over Weight"/>
    <s v="Normal"/>
  </r>
  <r>
    <s v="Id501"/>
    <n v="28.93"/>
    <n v="5.2"/>
    <s v="No"/>
    <x v="0"/>
    <s v="No"/>
    <x v="0"/>
    <s v="Yes"/>
    <s v="Over Weight"/>
    <s v="Normal"/>
  </r>
  <r>
    <s v="Id502"/>
    <n v="33.82"/>
    <n v="5.42"/>
    <s v="No"/>
    <x v="0"/>
    <s v="No"/>
    <x v="0"/>
    <s v="No"/>
    <s v="Obesity"/>
    <s v="Normal"/>
  </r>
  <r>
    <s v="Id503"/>
    <n v="20.234999999999999"/>
    <n v="6.84"/>
    <s v="No"/>
    <x v="0"/>
    <s v="No"/>
    <x v="0"/>
    <s v="Yes"/>
    <s v="Normal Weight"/>
    <s v="Diabetes"/>
  </r>
  <r>
    <s v="Id504"/>
    <n v="49.2"/>
    <n v="10.9"/>
    <s v="Yes"/>
    <x v="0"/>
    <s v="Yes"/>
    <x v="3"/>
    <s v="No"/>
    <s v="Obesity"/>
    <s v="Diabetes"/>
  </r>
  <r>
    <s v="Id505"/>
    <n v="26.4"/>
    <n v="4.87"/>
    <s v="Yes"/>
    <x v="0"/>
    <s v="No"/>
    <x v="0"/>
    <s v="Yes"/>
    <s v="Over Weight"/>
    <s v="Normal"/>
  </r>
  <r>
    <s v="Id506"/>
    <n v="28.38"/>
    <n v="6.07"/>
    <s v="No"/>
    <x v="0"/>
    <s v="No"/>
    <x v="3"/>
    <s v="Yes"/>
    <s v="Over Weight"/>
    <s v="Prediabetes"/>
  </r>
  <r>
    <s v="Id507"/>
    <n v="24.64"/>
    <n v="4.33"/>
    <s v="No"/>
    <x v="0"/>
    <s v="No"/>
    <x v="0"/>
    <s v="Yes"/>
    <s v="Normal Weight"/>
    <s v="Normal"/>
  </r>
  <r>
    <s v="Id508"/>
    <n v="39.71"/>
    <n v="5.83"/>
    <s v="No"/>
    <x v="0"/>
    <s v="No"/>
    <x v="3"/>
    <s v="No"/>
    <s v="Obesity"/>
    <s v="Prediabetes"/>
  </r>
  <r>
    <s v="Id509"/>
    <n v="22.22"/>
    <n v="5.5"/>
    <s v="No"/>
    <x v="0"/>
    <s v="No"/>
    <x v="0"/>
    <s v="Yes"/>
    <s v="Normal Weight"/>
    <s v="Normal"/>
  </r>
  <r>
    <s v="Id510"/>
    <n v="33.344999999999999"/>
    <n v="4.79"/>
    <s v="No"/>
    <x v="0"/>
    <s v="Yes"/>
    <x v="3"/>
    <s v="No"/>
    <s v="Obesity"/>
    <s v="Normal"/>
  </r>
  <r>
    <s v="Id511"/>
    <n v="24.42"/>
    <n v="5.81"/>
    <s v="No"/>
    <x v="0"/>
    <s v="No"/>
    <x v="3"/>
    <s v="Yes"/>
    <s v="Normal Weight"/>
    <s v="Prediabetes"/>
  </r>
  <r>
    <s v="Id512"/>
    <n v="29.81"/>
    <n v="5.58"/>
    <s v="No"/>
    <x v="0"/>
    <s v="No"/>
    <x v="0"/>
    <s v="Yes"/>
    <s v="Over Weight"/>
    <s v="Normal"/>
  </r>
  <r>
    <s v="Id513"/>
    <n v="51.18"/>
    <n v="4.4000000000000004"/>
    <s v="Yes"/>
    <x v="0"/>
    <s v="No"/>
    <x v="1"/>
    <s v="No"/>
    <s v="Obesity"/>
    <s v="Normal"/>
  </r>
  <r>
    <s v="Id514"/>
    <n v="51.37"/>
    <n v="8.18"/>
    <s v="Yes"/>
    <x v="0"/>
    <s v="No"/>
    <x v="0"/>
    <s v="No"/>
    <s v="Obesity"/>
    <s v="Diabetes"/>
  </r>
  <r>
    <s v="Id515"/>
    <n v="36.19"/>
    <n v="5.52"/>
    <s v="Yes"/>
    <x v="0"/>
    <s v="No"/>
    <x v="0"/>
    <s v="No"/>
    <s v="Obesity"/>
    <s v="Normal"/>
  </r>
  <r>
    <s v="Id516"/>
    <n v="25.9"/>
    <n v="4.84"/>
    <s v="No"/>
    <x v="0"/>
    <s v="No"/>
    <x v="0"/>
    <s v="Yes"/>
    <s v="Over Weight"/>
    <s v="Normal"/>
  </r>
  <r>
    <s v="Id517"/>
    <n v="35.72"/>
    <n v="4.08"/>
    <s v="No"/>
    <x v="0"/>
    <s v="Yes"/>
    <x v="3"/>
    <s v="No"/>
    <s v="Obesity"/>
    <s v="Normal"/>
  </r>
  <r>
    <s v="Id518"/>
    <n v="27.94"/>
    <n v="4.4800000000000004"/>
    <s v="No"/>
    <x v="0"/>
    <s v="Yes"/>
    <x v="3"/>
    <s v="Yes"/>
    <s v="Over Weight"/>
    <s v="Normal"/>
  </r>
  <r>
    <s v="Id519"/>
    <n v="27.1"/>
    <n v="5.73"/>
    <s v="No"/>
    <x v="0"/>
    <s v="No"/>
    <x v="0"/>
    <s v="Yes"/>
    <s v="Over Weight"/>
    <s v="Prediabetes"/>
  </r>
  <r>
    <s v="Id520"/>
    <n v="18.3"/>
    <n v="5.46"/>
    <s v="Yes"/>
    <x v="0"/>
    <s v="Yes"/>
    <x v="3"/>
    <s v="Yes"/>
    <s v="Under Weight"/>
    <s v="Normal"/>
  </r>
  <r>
    <s v="Id521"/>
    <n v="25.3"/>
    <n v="5.0199999999999996"/>
    <s v="Yes"/>
    <x v="0"/>
    <s v="No"/>
    <x v="3"/>
    <s v="Yes"/>
    <s v="Over Weight"/>
    <s v="Normal"/>
  </r>
  <r>
    <s v="Id522"/>
    <n v="38.83"/>
    <n v="6.36"/>
    <s v="No"/>
    <x v="0"/>
    <s v="No"/>
    <x v="3"/>
    <s v="No"/>
    <s v="Obesity"/>
    <s v="Prediabetes"/>
  </r>
  <r>
    <s v="Id523"/>
    <n v="27.6"/>
    <n v="5.36"/>
    <s v="No"/>
    <x v="0"/>
    <s v="No"/>
    <x v="3"/>
    <s v="No"/>
    <s v="Over Weight"/>
    <s v="Normal"/>
  </r>
  <r>
    <s v="Id524"/>
    <n v="46.4"/>
    <n v="8.3699999999999992"/>
    <s v="Yes"/>
    <x v="0"/>
    <s v="Yes"/>
    <x v="3"/>
    <s v="No"/>
    <s v="Obesity"/>
    <s v="Diabetes"/>
  </r>
  <r>
    <s v="Id525"/>
    <n v="51.92"/>
    <n v="5.18"/>
    <s v="Yes"/>
    <x v="0"/>
    <s v="Yes"/>
    <x v="3"/>
    <s v="No"/>
    <s v="Obesity"/>
    <s v="Normal"/>
  </r>
  <r>
    <s v="Id526"/>
    <n v="32.395000000000003"/>
    <n v="5.68"/>
    <s v="Yes"/>
    <x v="0"/>
    <s v="No"/>
    <x v="3"/>
    <s v="No"/>
    <s v="Obesity"/>
    <s v="Normal"/>
  </r>
  <r>
    <s v="Id527"/>
    <n v="46.19"/>
    <n v="7.31"/>
    <s v="Yes"/>
    <x v="0"/>
    <s v="Yes"/>
    <x v="3"/>
    <s v="No"/>
    <s v="Obesity"/>
    <s v="Diabetes"/>
  </r>
  <r>
    <s v="Id528"/>
    <n v="27.93"/>
    <n v="4.67"/>
    <s v="No"/>
    <x v="0"/>
    <s v="Yes"/>
    <x v="3"/>
    <s v="No"/>
    <s v="Over Weight"/>
    <s v="Normal"/>
  </r>
  <r>
    <s v="Id529"/>
    <n v="45.62"/>
    <n v="6.87"/>
    <s v="No"/>
    <x v="0"/>
    <s v="No"/>
    <x v="0"/>
    <s v="No"/>
    <s v="Obesity"/>
    <s v="Diabetes"/>
  </r>
  <r>
    <s v="Id530"/>
    <n v="35.31"/>
    <n v="5.87"/>
    <s v="No"/>
    <x v="0"/>
    <s v="Yes"/>
    <x v="3"/>
    <s v="No"/>
    <s v="Obesity"/>
    <s v="Prediabetes"/>
  </r>
  <r>
    <s v="Id531"/>
    <n v="30.4"/>
    <n v="4.07"/>
    <s v="Yes"/>
    <x v="0"/>
    <s v="No"/>
    <x v="3"/>
    <s v="No"/>
    <s v="Obesity"/>
    <s v="Normal"/>
  </r>
  <r>
    <s v="Id532"/>
    <n v="20.13"/>
    <n v="6.47"/>
    <s v="No"/>
    <x v="0"/>
    <s v="Yes"/>
    <x v="3"/>
    <s v="Yes"/>
    <s v="Normal Weight"/>
    <s v="Diabetes"/>
  </r>
  <r>
    <s v="Id533"/>
    <n v="23.655000000000001"/>
    <n v="5.14"/>
    <s v="No"/>
    <x v="0"/>
    <s v="No"/>
    <x v="3"/>
    <s v="Yes"/>
    <s v="Normal Weight"/>
    <s v="Normal"/>
  </r>
  <r>
    <s v="Id534"/>
    <n v="49.05"/>
    <n v="9.77"/>
    <s v="Yes"/>
    <x v="0"/>
    <s v="No"/>
    <x v="0"/>
    <s v="No"/>
    <s v="Obesity"/>
    <s v="Diabetes"/>
  </r>
  <r>
    <s v="Id535"/>
    <n v="51.94"/>
    <n v="8.8000000000000007"/>
    <s v="Yes"/>
    <x v="0"/>
    <s v="No"/>
    <x v="1"/>
    <s v="No"/>
    <s v="Obesity"/>
    <s v="Diabetes"/>
  </r>
  <r>
    <s v="Id536"/>
    <n v="29.83"/>
    <n v="5.84"/>
    <s v="No"/>
    <x v="0"/>
    <s v="No"/>
    <x v="3"/>
    <s v="Yes"/>
    <s v="Over Weight"/>
    <s v="Prediabetes"/>
  </r>
  <r>
    <s v="Id537"/>
    <n v="22.6"/>
    <n v="10.43"/>
    <s v="Yes"/>
    <x v="0"/>
    <s v="No"/>
    <x v="3"/>
    <s v="Yes"/>
    <s v="Normal Weight"/>
    <s v="Diabetes"/>
  </r>
  <r>
    <s v="Id538"/>
    <n v="46.69"/>
    <n v="4.25"/>
    <s v="Yes"/>
    <x v="0"/>
    <s v="No"/>
    <x v="3"/>
    <s v="No"/>
    <s v="Obesity"/>
    <s v="Normal"/>
  </r>
  <r>
    <s v="Id539"/>
    <n v="28.49"/>
    <n v="4.8899999999999997"/>
    <s v="No"/>
    <x v="0"/>
    <s v="No"/>
    <x v="0"/>
    <s v="Yes"/>
    <s v="Over Weight"/>
    <s v="Normal"/>
  </r>
  <r>
    <s v="Id540"/>
    <n v="28.5"/>
    <n v="5.55"/>
    <s v="Yes"/>
    <x v="0"/>
    <s v="No"/>
    <x v="3"/>
    <s v="Yes"/>
    <s v="Over Weight"/>
    <s v="Normal"/>
  </r>
  <r>
    <s v="Id541"/>
    <n v="24.4"/>
    <n v="4.5199999999999996"/>
    <s v="No"/>
    <x v="0"/>
    <s v="No"/>
    <x v="3"/>
    <s v="Yes"/>
    <s v="Normal Weight"/>
    <s v="Normal"/>
  </r>
  <r>
    <s v="Id542"/>
    <n v="29.15"/>
    <n v="4.45"/>
    <s v="Yes"/>
    <x v="0"/>
    <s v="No"/>
    <x v="3"/>
    <s v="Yes"/>
    <s v="Over Weight"/>
    <s v="Normal"/>
  </r>
  <r>
    <s v="Id543"/>
    <n v="27.28"/>
    <n v="4.72"/>
    <s v="No"/>
    <x v="1"/>
    <s v="No"/>
    <x v="3"/>
    <s v="Yes"/>
    <s v="Over Weight"/>
    <s v="Normal"/>
  </r>
  <r>
    <s v="Id544"/>
    <n v="32.229999999999997"/>
    <n v="4.6500000000000004"/>
    <s v="Yes"/>
    <x v="0"/>
    <s v="Yes"/>
    <x v="3"/>
    <s v="No"/>
    <s v="Obesity"/>
    <s v="Normal"/>
  </r>
  <r>
    <s v="Id545"/>
    <n v="44.2"/>
    <n v="11.34"/>
    <s v="Yes"/>
    <x v="0"/>
    <s v="Yes"/>
    <x v="3"/>
    <s v="No"/>
    <s v="Obesity"/>
    <s v="Diabetes"/>
  </r>
  <r>
    <s v="Id546"/>
    <n v="29.734999999999999"/>
    <n v="4.53"/>
    <s v="No"/>
    <x v="0"/>
    <s v="Yes"/>
    <x v="3"/>
    <s v="No"/>
    <s v="Over Weight"/>
    <s v="Normal"/>
  </r>
  <r>
    <s v="Id547"/>
    <n v="28.31"/>
    <n v="6.35"/>
    <s v="No"/>
    <x v="0"/>
    <s v="No"/>
    <x v="0"/>
    <s v="Yes"/>
    <s v="Over Weight"/>
    <s v="Prediabetes"/>
  </r>
  <r>
    <s v="Id548"/>
    <n v="46.62"/>
    <n v="8.51"/>
    <s v="No"/>
    <x v="0"/>
    <s v="No"/>
    <x v="0"/>
    <s v="No"/>
    <s v="Obesity"/>
    <s v="Diabetes"/>
  </r>
  <r>
    <s v="Id549"/>
    <n v="51.75"/>
    <n v="8.59"/>
    <s v="Yes"/>
    <x v="0"/>
    <s v="No"/>
    <x v="3"/>
    <s v="No"/>
    <s v="Obesity"/>
    <s v="Diabetes"/>
  </r>
  <r>
    <s v="Id550"/>
    <n v="25.7"/>
    <n v="4.13"/>
    <s v="Yes"/>
    <x v="0"/>
    <s v="No"/>
    <x v="0"/>
    <s v="Yes"/>
    <s v="Over Weight"/>
    <s v="Normal"/>
  </r>
  <r>
    <s v="Id551"/>
    <n v="31.79"/>
    <n v="4.55"/>
    <s v="No"/>
    <x v="0"/>
    <s v="No"/>
    <x v="0"/>
    <s v="No"/>
    <s v="Obesity"/>
    <s v="Normal"/>
  </r>
  <r>
    <s v="Id552"/>
    <n v="24.795000000000002"/>
    <n v="4.5199999999999996"/>
    <s v="No"/>
    <x v="0"/>
    <s v="No"/>
    <x v="0"/>
    <s v="Yes"/>
    <s v="Normal Weight"/>
    <s v="Normal"/>
  </r>
  <r>
    <s v="Id553"/>
    <n v="53.98"/>
    <n v="5.07"/>
    <s v="No"/>
    <x v="0"/>
    <s v="Yes"/>
    <x v="3"/>
    <s v="No"/>
    <s v="Obesity"/>
    <s v="Normal"/>
  </r>
  <r>
    <s v="Id554"/>
    <n v="41.325000000000003"/>
    <n v="4.04"/>
    <s v="Yes"/>
    <x v="0"/>
    <s v="Yes"/>
    <x v="3"/>
    <s v="No"/>
    <s v="Obesity"/>
    <s v="Normal"/>
  </r>
  <r>
    <s v="Id555"/>
    <n v="51.65"/>
    <n v="5.3"/>
    <s v="Yes"/>
    <x v="0"/>
    <s v="No"/>
    <x v="0"/>
    <s v="No"/>
    <s v="Obesity"/>
    <s v="Normal"/>
  </r>
  <r>
    <s v="Id556"/>
    <n v="44.52"/>
    <n v="8.64"/>
    <s v="Yes"/>
    <x v="0"/>
    <s v="Yes"/>
    <x v="3"/>
    <s v="No"/>
    <s v="Obesity"/>
    <s v="Diabetes"/>
  </r>
  <r>
    <s v="Id557"/>
    <n v="53.29"/>
    <n v="4.03"/>
    <s v="No"/>
    <x v="0"/>
    <s v="Yes"/>
    <x v="3"/>
    <s v="No"/>
    <s v="Obesity"/>
    <s v="Normal"/>
  </r>
  <r>
    <s v="Id558"/>
    <n v="46.63"/>
    <n v="4.26"/>
    <s v="Yes"/>
    <x v="0"/>
    <s v="No"/>
    <x v="1"/>
    <s v="No"/>
    <s v="Obesity"/>
    <s v="Normal"/>
  </r>
  <r>
    <s v="Id559"/>
    <n v="28.88"/>
    <n v="5.35"/>
    <s v="No"/>
    <x v="0"/>
    <s v="Yes"/>
    <x v="3"/>
    <s v="Yes"/>
    <s v="Over Weight"/>
    <s v="Normal"/>
  </r>
  <r>
    <s v="Id560"/>
    <n v="23.98"/>
    <n v="4.9000000000000004"/>
    <s v="No"/>
    <x v="0"/>
    <s v="No"/>
    <x v="0"/>
    <s v="No"/>
    <s v="Normal Weight"/>
    <s v="Normal"/>
  </r>
  <r>
    <s v="Id561"/>
    <n v="23.65"/>
    <n v="4.5"/>
    <s v="No"/>
    <x v="0"/>
    <s v="No"/>
    <x v="0"/>
    <s v="No"/>
    <s v="Normal Weight"/>
    <s v="Normal"/>
  </r>
  <r>
    <s v="Id562"/>
    <n v="49.09"/>
    <n v="8.3800000000000008"/>
    <s v="Yes"/>
    <x v="0"/>
    <s v="No"/>
    <x v="1"/>
    <s v="No"/>
    <s v="Obesity"/>
    <s v="Diabetes"/>
  </r>
  <r>
    <s v="Id563"/>
    <n v="28.024999999999999"/>
    <n v="7.03"/>
    <s v="No"/>
    <x v="0"/>
    <s v="No"/>
    <x v="0"/>
    <s v="Yes"/>
    <s v="Over Weight"/>
    <s v="Diabetes"/>
  </r>
  <r>
    <s v="Id564"/>
    <n v="43.32"/>
    <n v="8.75"/>
    <s v="Yes"/>
    <x v="0"/>
    <s v="Yes"/>
    <x v="3"/>
    <s v="No"/>
    <s v="Obesity"/>
    <s v="Diabetes"/>
  </r>
  <r>
    <s v="Id565"/>
    <n v="45.92"/>
    <n v="9.51"/>
    <s v="No"/>
    <x v="0"/>
    <s v="No"/>
    <x v="0"/>
    <s v="No"/>
    <s v="Obesity"/>
    <s v="Diabetes"/>
  </r>
  <r>
    <s v="Id566"/>
    <n v="44.03"/>
    <n v="9.36"/>
    <s v="No"/>
    <x v="0"/>
    <s v="No"/>
    <x v="0"/>
    <s v="No"/>
    <s v="Obesity"/>
    <s v="Diabetes"/>
  </r>
  <r>
    <s v="Id567"/>
    <n v="24.6"/>
    <n v="4.8099999999999996"/>
    <s v="No"/>
    <x v="0"/>
    <s v="No"/>
    <x v="0"/>
    <s v="Yes"/>
    <s v="Normal Weight"/>
    <s v="Normal"/>
  </r>
  <r>
    <s v="Id568"/>
    <n v="49.15"/>
    <n v="8.08"/>
    <s v="No"/>
    <x v="0"/>
    <s v="No"/>
    <x v="0"/>
    <s v="No"/>
    <s v="Obesity"/>
    <s v="Diabetes"/>
  </r>
  <r>
    <s v="Id569"/>
    <n v="28.31"/>
    <n v="6.29"/>
    <s v="No"/>
    <x v="0"/>
    <s v="Yes"/>
    <x v="3"/>
    <s v="Yes"/>
    <s v="Over Weight"/>
    <s v="Prediabetes"/>
  </r>
  <r>
    <s v="Id570"/>
    <n v="22.99"/>
    <n v="6.29"/>
    <s v="No"/>
    <x v="0"/>
    <s v="No"/>
    <x v="3"/>
    <s v="Yes"/>
    <s v="Normal Weight"/>
    <s v="Prediabetes"/>
  </r>
  <r>
    <s v="Id571"/>
    <n v="29.07"/>
    <n v="5.12"/>
    <s v="No"/>
    <x v="0"/>
    <s v="Yes"/>
    <x v="3"/>
    <s v="Yes"/>
    <s v="Over Weight"/>
    <s v="Normal"/>
  </r>
  <r>
    <s v="Id572"/>
    <n v="42.02"/>
    <n v="9.9499999999999993"/>
    <s v="Yes"/>
    <x v="0"/>
    <s v="Yes"/>
    <x v="3"/>
    <s v="No"/>
    <s v="Obesity"/>
    <s v="Diabetes"/>
  </r>
  <r>
    <s v="Id573"/>
    <n v="49.07"/>
    <n v="9.08"/>
    <s v="Yes"/>
    <x v="0"/>
    <s v="No"/>
    <x v="3"/>
    <s v="No"/>
    <s v="Obesity"/>
    <s v="Diabetes"/>
  </r>
  <r>
    <s v="Id574"/>
    <n v="19.8"/>
    <n v="4.82"/>
    <s v="No"/>
    <x v="0"/>
    <s v="No"/>
    <x v="0"/>
    <s v="Yes"/>
    <s v="Normal Weight"/>
    <s v="Normal"/>
  </r>
  <r>
    <s v="Id575"/>
    <n v="27.36"/>
    <n v="4.6500000000000004"/>
    <s v="No"/>
    <x v="1"/>
    <s v="No"/>
    <x v="3"/>
    <s v="Yes"/>
    <s v="Over Weight"/>
    <s v="Normal"/>
  </r>
  <r>
    <s v="Id576"/>
    <n v="42.95"/>
    <n v="5.16"/>
    <s v="Yes"/>
    <x v="0"/>
    <s v="No"/>
    <x v="3"/>
    <s v="No"/>
    <s v="Obesity"/>
    <s v="Normal"/>
  </r>
  <r>
    <s v="Id577"/>
    <n v="42.66"/>
    <n v="10.44"/>
    <s v="No"/>
    <x v="0"/>
    <s v="No"/>
    <x v="0"/>
    <s v="No"/>
    <s v="Obesity"/>
    <s v="Diabetes"/>
  </r>
  <r>
    <s v="Id578"/>
    <n v="33.630000000000003"/>
    <n v="5.69"/>
    <s v="No"/>
    <x v="0"/>
    <s v="No"/>
    <x v="3"/>
    <s v="No"/>
    <s v="Obesity"/>
    <s v="Normal"/>
  </r>
  <r>
    <s v="Id579"/>
    <n v="26.84"/>
    <n v="6.5"/>
    <s v="No"/>
    <x v="0"/>
    <s v="No"/>
    <x v="0"/>
    <s v="Yes"/>
    <s v="Over Weight"/>
    <s v="Diabetes"/>
  </r>
  <r>
    <s v="Id580"/>
    <n v="28.3"/>
    <n v="5.73"/>
    <s v="No"/>
    <x v="0"/>
    <s v="Yes"/>
    <x v="3"/>
    <s v="Yes"/>
    <s v="Over Weight"/>
    <s v="Prediabetes"/>
  </r>
  <r>
    <s v="Id581"/>
    <n v="27.06"/>
    <n v="5.74"/>
    <s v="Yes"/>
    <x v="0"/>
    <s v="No"/>
    <x v="0"/>
    <s v="Yes"/>
    <s v="Over Weight"/>
    <s v="Prediabetes"/>
  </r>
  <r>
    <s v="Id582"/>
    <n v="47.13"/>
    <n v="8.6999999999999993"/>
    <s v="No"/>
    <x v="0"/>
    <s v="No"/>
    <x v="0"/>
    <s v="No"/>
    <s v="Obesity"/>
    <s v="Diabetes"/>
  </r>
  <r>
    <s v="Id583"/>
    <n v="51.72"/>
    <n v="5.09"/>
    <s v="No"/>
    <x v="0"/>
    <s v="No"/>
    <x v="0"/>
    <s v="No"/>
    <s v="Obesity"/>
    <s v="Normal"/>
  </r>
  <r>
    <s v="Id584"/>
    <n v="48.59"/>
    <n v="5.57"/>
    <s v="No"/>
    <x v="0"/>
    <s v="No"/>
    <x v="0"/>
    <s v="No"/>
    <s v="Obesity"/>
    <s v="Normal"/>
  </r>
  <r>
    <s v="Id585"/>
    <n v="45.18"/>
    <n v="10.87"/>
    <s v="No"/>
    <x v="0"/>
    <s v="No"/>
    <x v="0"/>
    <s v="No"/>
    <s v="Obesity"/>
    <s v="Diabetes"/>
  </r>
  <r>
    <s v="Id586"/>
    <n v="27.9"/>
    <n v="6.02"/>
    <s v="No"/>
    <x v="0"/>
    <s v="Yes"/>
    <x v="3"/>
    <s v="Yes"/>
    <s v="Over Weight"/>
    <s v="Prediabetes"/>
  </r>
  <r>
    <s v="Id587"/>
    <n v="51.33"/>
    <n v="7"/>
    <s v="No"/>
    <x v="0"/>
    <s v="No"/>
    <x v="0"/>
    <s v="No"/>
    <s v="Obesity"/>
    <s v="Diabetes"/>
  </r>
  <r>
    <s v="Id588"/>
    <n v="30.59"/>
    <n v="5.56"/>
    <s v="Yes"/>
    <x v="0"/>
    <s v="No"/>
    <x v="3"/>
    <s v="No"/>
    <s v="Obesity"/>
    <s v="Normal"/>
  </r>
  <r>
    <s v="Id589"/>
    <n v="39.229999999999997"/>
    <n v="8.4499999999999993"/>
    <s v="No"/>
    <x v="0"/>
    <s v="No"/>
    <x v="0"/>
    <s v="No"/>
    <s v="Obesity"/>
    <s v="Diabetes"/>
  </r>
  <r>
    <s v="Id590"/>
    <n v="19.094999999999999"/>
    <n v="6.19"/>
    <s v="No"/>
    <x v="0"/>
    <s v="No"/>
    <x v="0"/>
    <s v="Yes"/>
    <s v="Normal Weight"/>
    <s v="Prediabetes"/>
  </r>
  <r>
    <s v="Id591"/>
    <n v="49.72"/>
    <n v="7.71"/>
    <s v="No"/>
    <x v="0"/>
    <s v="No"/>
    <x v="0"/>
    <s v="No"/>
    <s v="Obesity"/>
    <s v="Diabetes"/>
  </r>
  <r>
    <s v="Id592"/>
    <n v="21.754999999999999"/>
    <n v="4.63"/>
    <s v="No"/>
    <x v="0"/>
    <s v="Yes"/>
    <x v="3"/>
    <s v="Yes"/>
    <s v="Normal Weight"/>
    <s v="Normal"/>
  </r>
  <r>
    <s v="Id593"/>
    <n v="48.39"/>
    <n v="4.6100000000000003"/>
    <s v="No"/>
    <x v="0"/>
    <s v="No"/>
    <x v="0"/>
    <s v="No"/>
    <s v="Obesity"/>
    <s v="Normal"/>
  </r>
  <r>
    <s v="Id594"/>
    <n v="47.15"/>
    <n v="9.5299999999999994"/>
    <s v="Yes"/>
    <x v="0"/>
    <s v="No"/>
    <x v="3"/>
    <s v="No"/>
    <s v="Obesity"/>
    <s v="Diabetes"/>
  </r>
  <r>
    <s v="Id595"/>
    <n v="47.59"/>
    <n v="11.43"/>
    <s v="Yes"/>
    <x v="0"/>
    <s v="No"/>
    <x v="1"/>
    <s v="No"/>
    <s v="Obesity"/>
    <s v="Diabetes"/>
  </r>
  <r>
    <s v="Id596"/>
    <n v="39.81"/>
    <n v="7.65"/>
    <s v="Yes"/>
    <x v="0"/>
    <s v="Yes"/>
    <x v="3"/>
    <s v="No"/>
    <s v="Obesity"/>
    <s v="Diabetes"/>
  </r>
  <r>
    <s v="Id597"/>
    <n v="31.02"/>
    <n v="5.87"/>
    <s v="Yes"/>
    <x v="0"/>
    <s v="No"/>
    <x v="0"/>
    <s v="No"/>
    <s v="Obesity"/>
    <s v="Prediabetes"/>
  </r>
  <r>
    <s v="Id598"/>
    <n v="24.75"/>
    <n v="4.3600000000000003"/>
    <s v="Yes"/>
    <x v="0"/>
    <s v="No"/>
    <x v="3"/>
    <s v="Yes"/>
    <s v="Normal Weight"/>
    <s v="Normal"/>
  </r>
  <r>
    <s v="Id599"/>
    <n v="30.114999999999998"/>
    <n v="10.119999999999999"/>
    <s v="No"/>
    <x v="0"/>
    <s v="No"/>
    <x v="2"/>
    <s v="No"/>
    <s v="Obesity"/>
    <s v="Diabetes"/>
  </r>
  <r>
    <s v="Id600"/>
    <n v="26.03"/>
    <n v="4.01"/>
    <s v="No"/>
    <x v="0"/>
    <s v="Yes"/>
    <x v="3"/>
    <s v="Yes"/>
    <s v="Over Weight"/>
    <s v="Normal"/>
  </r>
  <r>
    <s v="Id601"/>
    <n v="20.045000000000002"/>
    <n v="4.7699999999999996"/>
    <s v="Yes"/>
    <x v="0"/>
    <s v="No"/>
    <x v="3"/>
    <s v="Yes"/>
    <s v="Normal Weight"/>
    <s v="Normal"/>
  </r>
  <r>
    <s v="Id602"/>
    <n v="40.24"/>
    <n v="6.83"/>
    <s v="No"/>
    <x v="0"/>
    <s v="No"/>
    <x v="0"/>
    <s v="No"/>
    <s v="Obesity"/>
    <s v="Diabetes"/>
  </r>
  <r>
    <s v="Id603"/>
    <n v="43.15"/>
    <n v="6.14"/>
    <s v="Yes"/>
    <x v="0"/>
    <s v="Yes"/>
    <x v="3"/>
    <s v="No"/>
    <s v="Obesity"/>
    <s v="Prediabetes"/>
  </r>
  <r>
    <s v="Id604"/>
    <n v="27.7"/>
    <n v="5.6"/>
    <s v="No"/>
    <x v="0"/>
    <s v="Yes"/>
    <x v="3"/>
    <s v="Yes"/>
    <s v="Over Weight"/>
    <s v="Normal"/>
  </r>
  <r>
    <s v="Id605"/>
    <n v="45.68"/>
    <n v="4.8"/>
    <s v="No"/>
    <x v="0"/>
    <s v="No"/>
    <x v="1"/>
    <s v="No"/>
    <s v="Obesity"/>
    <s v="Normal"/>
  </r>
  <r>
    <s v="Id606"/>
    <n v="27.3"/>
    <n v="11.89"/>
    <s v="No"/>
    <x v="0"/>
    <s v="No"/>
    <x v="0"/>
    <s v="Yes"/>
    <s v="Over Weight"/>
    <s v="Diabetes"/>
  </r>
  <r>
    <s v="Id607"/>
    <n v="54.45"/>
    <n v="4.7300000000000004"/>
    <s v="Yes"/>
    <x v="0"/>
    <s v="No"/>
    <x v="3"/>
    <s v="No"/>
    <s v="Obesity"/>
    <s v="Normal"/>
  </r>
  <r>
    <s v="Id608"/>
    <n v="54.43"/>
    <n v="4.6100000000000003"/>
    <s v="Yes"/>
    <x v="0"/>
    <s v="No"/>
    <x v="3"/>
    <s v="No"/>
    <s v="Obesity"/>
    <s v="Normal"/>
  </r>
  <r>
    <s v="Id609"/>
    <n v="48.01"/>
    <n v="7.3"/>
    <s v="No"/>
    <x v="0"/>
    <s v="No"/>
    <x v="0"/>
    <s v="No"/>
    <s v="Obesity"/>
    <s v="Diabetes"/>
  </r>
  <r>
    <s v="Id610"/>
    <n v="48.32"/>
    <n v="5.88"/>
    <s v="No"/>
    <x v="0"/>
    <s v="No"/>
    <x v="0"/>
    <s v="No"/>
    <s v="Obesity"/>
    <s v="Prediabetes"/>
  </r>
  <r>
    <s v="Id611"/>
    <n v="22.895"/>
    <n v="4.0599999999999996"/>
    <s v="No"/>
    <x v="0"/>
    <s v="Yes"/>
    <x v="3"/>
    <s v="Yes"/>
    <s v="Normal Weight"/>
    <s v="Normal"/>
  </r>
  <r>
    <s v="Id612"/>
    <n v="54.85"/>
    <n v="4.9000000000000004"/>
    <s v="No"/>
    <x v="0"/>
    <s v="No"/>
    <x v="3"/>
    <s v="No"/>
    <s v="Obesity"/>
    <s v="Normal"/>
  </r>
  <r>
    <s v="Id613"/>
    <n v="21.85"/>
    <n v="5.52"/>
    <s v="No"/>
    <x v="0"/>
    <s v="Yes"/>
    <x v="3"/>
    <s v="Yes"/>
    <s v="Normal Weight"/>
    <s v="Normal"/>
  </r>
  <r>
    <s v="Id614"/>
    <n v="51.86"/>
    <n v="5.2"/>
    <s v="Yes"/>
    <x v="0"/>
    <s v="No"/>
    <x v="0"/>
    <s v="No"/>
    <s v="Obesity"/>
    <s v="Normal"/>
  </r>
  <r>
    <s v="Id615"/>
    <n v="39.049999999999997"/>
    <n v="7.59"/>
    <s v="No"/>
    <x v="0"/>
    <s v="No"/>
    <x v="2"/>
    <s v="No"/>
    <s v="Obesity"/>
    <s v="Diabetes"/>
  </r>
  <r>
    <s v="Id616"/>
    <n v="31.824999999999999"/>
    <n v="8.2799999999999994"/>
    <s v="No"/>
    <x v="0"/>
    <s v="No"/>
    <x v="2"/>
    <s v="No"/>
    <s v="Obesity"/>
    <s v="Diabetes"/>
  </r>
  <r>
    <s v="Id617"/>
    <n v="46.43"/>
    <n v="6.72"/>
    <s v="No"/>
    <x v="0"/>
    <s v="No"/>
    <x v="0"/>
    <s v="No"/>
    <s v="Obesity"/>
    <s v="Diabetes"/>
  </r>
  <r>
    <s v="Id618"/>
    <n v="53.63"/>
    <n v="5.47"/>
    <s v="Yes"/>
    <x v="0"/>
    <s v="No"/>
    <x v="3"/>
    <s v="No"/>
    <s v="Obesity"/>
    <s v="Normal"/>
  </r>
  <r>
    <s v="Id619"/>
    <n v="48.7"/>
    <n v="4.71"/>
    <s v="No"/>
    <x v="0"/>
    <s v="No"/>
    <x v="0"/>
    <s v="No"/>
    <s v="Obesity"/>
    <s v="Normal"/>
  </r>
  <r>
    <s v="Id620"/>
    <n v="48.81"/>
    <n v="5.49"/>
    <s v="No"/>
    <x v="0"/>
    <s v="No"/>
    <x v="0"/>
    <s v="No"/>
    <s v="Obesity"/>
    <s v="Normal"/>
  </r>
  <r>
    <s v="Id621"/>
    <n v="47.53"/>
    <n v="4.72"/>
    <s v="No"/>
    <x v="0"/>
    <s v="No"/>
    <x v="0"/>
    <s v="No"/>
    <s v="Obesity"/>
    <s v="Normal"/>
  </r>
  <r>
    <s v="Id622"/>
    <n v="36.85"/>
    <n v="6.7"/>
    <s v="No"/>
    <x v="0"/>
    <s v="No"/>
    <x v="0"/>
    <s v="No"/>
    <s v="Obesity"/>
    <s v="Diabetes"/>
  </r>
  <r>
    <s v="Id623"/>
    <n v="29.3"/>
    <n v="5.5"/>
    <s v="No"/>
    <x v="0"/>
    <s v="No"/>
    <x v="0"/>
    <s v="No"/>
    <s v="Over Weight"/>
    <s v="Normal"/>
  </r>
  <r>
    <s v="Id624"/>
    <n v="19.3"/>
    <n v="4.46"/>
    <s v="No"/>
    <x v="0"/>
    <s v="No"/>
    <x v="3"/>
    <s v="Yes"/>
    <s v="Normal Weight"/>
    <s v="Normal"/>
  </r>
  <r>
    <s v="Id625"/>
    <n v="24.13"/>
    <n v="5.29"/>
    <s v="Yes"/>
    <x v="0"/>
    <s v="Yes"/>
    <x v="3"/>
    <s v="Yes"/>
    <s v="Normal Weight"/>
    <s v="Normal"/>
  </r>
  <r>
    <s v="Id626"/>
    <n v="46.7"/>
    <n v="10.99"/>
    <s v="No"/>
    <x v="0"/>
    <s v="No"/>
    <x v="0"/>
    <s v="No"/>
    <s v="Obesity"/>
    <s v="Diabetes"/>
  </r>
  <r>
    <s v="Id627"/>
    <n v="45.27"/>
    <n v="5.2"/>
    <s v="Yes"/>
    <x v="0"/>
    <s v="No"/>
    <x v="0"/>
    <s v="No"/>
    <s v="Obesity"/>
    <s v="Normal"/>
  </r>
  <r>
    <s v="Id628"/>
    <n v="44.29"/>
    <n v="9.66"/>
    <s v="No"/>
    <x v="0"/>
    <s v="No"/>
    <x v="1"/>
    <s v="No"/>
    <s v="Obesity"/>
    <s v="Diabetes"/>
  </r>
  <r>
    <s v="Id629"/>
    <n v="54.59"/>
    <n v="4.22"/>
    <s v="Yes"/>
    <x v="0"/>
    <s v="No"/>
    <x v="3"/>
    <s v="No"/>
    <s v="Obesity"/>
    <s v="Normal"/>
  </r>
  <r>
    <s v="Id630"/>
    <n v="32.965000000000003"/>
    <n v="11.78"/>
    <s v="No"/>
    <x v="0"/>
    <s v="No"/>
    <x v="0"/>
    <s v="No"/>
    <s v="Obesity"/>
    <s v="Diabetes"/>
  </r>
  <r>
    <s v="Id631"/>
    <n v="38.049999999999997"/>
    <n v="9.6199999999999992"/>
    <s v="No"/>
    <x v="0"/>
    <s v="No"/>
    <x v="0"/>
    <s v="No"/>
    <s v="Obesity"/>
    <s v="Diabetes"/>
  </r>
  <r>
    <s v="Id632"/>
    <n v="46.14"/>
    <n v="10.78"/>
    <s v="No"/>
    <x v="0"/>
    <s v="No"/>
    <x v="0"/>
    <s v="No"/>
    <s v="Obesity"/>
    <s v="Diabetes"/>
  </r>
  <r>
    <s v="Id633"/>
    <n v="41.325000000000003"/>
    <n v="5.1100000000000003"/>
    <s v="Yes"/>
    <x v="0"/>
    <s v="No"/>
    <x v="1"/>
    <s v="No"/>
    <s v="Obesity"/>
    <s v="Normal"/>
  </r>
  <r>
    <s v="Id634"/>
    <n v="44.64"/>
    <n v="7.18"/>
    <s v="No"/>
    <x v="0"/>
    <s v="No"/>
    <x v="0"/>
    <s v="No"/>
    <s v="Obesity"/>
    <s v="Diabetes"/>
  </r>
  <r>
    <s v="Id635"/>
    <n v="25.175000000000001"/>
    <n v="4.96"/>
    <s v="No"/>
    <x v="1"/>
    <s v="No"/>
    <x v="3"/>
    <s v="No"/>
    <s v="Over Weight"/>
    <s v="Normal"/>
  </r>
  <r>
    <s v="Id636"/>
    <n v="43.11"/>
    <n v="4.67"/>
    <s v="Yes"/>
    <x v="0"/>
    <s v="No"/>
    <x v="0"/>
    <s v="No"/>
    <s v="Obesity"/>
    <s v="Normal"/>
  </r>
  <r>
    <s v="Id637"/>
    <n v="53.32"/>
    <n v="5.0599999999999996"/>
    <s v="No"/>
    <x v="0"/>
    <s v="No"/>
    <x v="0"/>
    <s v="No"/>
    <s v="Obesity"/>
    <s v="Normal"/>
  </r>
  <r>
    <s v="Id638"/>
    <n v="38.04"/>
    <n v="5.0199999999999996"/>
    <s v="Yes"/>
    <x v="0"/>
    <s v="No"/>
    <x v="3"/>
    <s v="No"/>
    <s v="Obesity"/>
    <s v="Normal"/>
  </r>
  <r>
    <s v="Id639"/>
    <n v="37.9"/>
    <n v="7.76"/>
    <s v="No"/>
    <x v="0"/>
    <s v="No"/>
    <x v="0"/>
    <s v="No"/>
    <s v="Obesity"/>
    <s v="Diabetes"/>
  </r>
  <r>
    <s v="Id640"/>
    <n v="39.6"/>
    <n v="9.32"/>
    <s v="No"/>
    <x v="0"/>
    <s v="No"/>
    <x v="0"/>
    <s v="No"/>
    <s v="Obesity"/>
    <s v="Diabetes"/>
  </r>
  <r>
    <s v="Id641"/>
    <n v="50.92"/>
    <n v="5.31"/>
    <s v="Yes"/>
    <x v="0"/>
    <s v="No"/>
    <x v="3"/>
    <s v="No"/>
    <s v="Obesity"/>
    <s v="Normal"/>
  </r>
  <r>
    <s v="Id642"/>
    <n v="21.85"/>
    <n v="5.56"/>
    <s v="Yes"/>
    <x v="0"/>
    <s v="No"/>
    <x v="0"/>
    <s v="Yes"/>
    <s v="Normal Weight"/>
    <s v="Normal"/>
  </r>
  <r>
    <s v="Id643"/>
    <n v="36.08"/>
    <n v="7.11"/>
    <s v="Yes"/>
    <x v="0"/>
    <s v="Yes"/>
    <x v="3"/>
    <s v="No"/>
    <s v="Obesity"/>
    <s v="Diabetes"/>
  </r>
  <r>
    <s v="Id644"/>
    <n v="40.44"/>
    <n v="5.13"/>
    <s v="Yes"/>
    <x v="0"/>
    <s v="Yes"/>
    <x v="3"/>
    <s v="No"/>
    <s v="Obesity"/>
    <s v="Normal"/>
  </r>
  <r>
    <s v="Id645"/>
    <n v="38.094999999999999"/>
    <n v="10.199999999999999"/>
    <s v="No"/>
    <x v="0"/>
    <s v="No"/>
    <x v="0"/>
    <s v="No"/>
    <s v="Obesity"/>
    <s v="Diabetes"/>
  </r>
  <r>
    <s v="Id646"/>
    <n v="44.95"/>
    <n v="10.4"/>
    <s v="No"/>
    <x v="0"/>
    <s v="No"/>
    <x v="0"/>
    <s v="No"/>
    <s v="Obesity"/>
    <s v="Diabetes"/>
  </r>
  <r>
    <s v="Id647"/>
    <n v="35.54"/>
    <n v="10.67"/>
    <s v="No"/>
    <x v="0"/>
    <s v="No"/>
    <x v="0"/>
    <s v="No"/>
    <s v="Obesity"/>
    <s v="Diabetes"/>
  </r>
  <r>
    <s v="Id648"/>
    <n v="39.799999999999997"/>
    <n v="4.6500000000000004"/>
    <s v="Yes"/>
    <x v="0"/>
    <s v="No"/>
    <x v="1"/>
    <s v="No"/>
    <s v="Obesity"/>
    <s v="Normal"/>
  </r>
  <r>
    <s v="Id649"/>
    <n v="33.659999999999997"/>
    <n v="5.65"/>
    <s v="Yes"/>
    <x v="0"/>
    <s v="No"/>
    <x v="1"/>
    <s v="No"/>
    <s v="Obesity"/>
    <s v="Normal"/>
  </r>
  <r>
    <s v="Id650"/>
    <n v="35.5"/>
    <n v="11.97"/>
    <s v="No"/>
    <x v="0"/>
    <s v="No"/>
    <x v="0"/>
    <s v="No"/>
    <s v="Obesity"/>
    <s v="Diabetes"/>
  </r>
  <r>
    <s v="Id651"/>
    <n v="41.63"/>
    <n v="6.71"/>
    <s v="No"/>
    <x v="0"/>
    <s v="No"/>
    <x v="0"/>
    <s v="No"/>
    <s v="Obesity"/>
    <s v="Diabetes"/>
  </r>
  <r>
    <s v="Id652"/>
    <n v="46.49"/>
    <n v="11.92"/>
    <s v="No"/>
    <x v="0"/>
    <s v="No"/>
    <x v="0"/>
    <s v="No"/>
    <s v="Obesity"/>
    <s v="Diabetes"/>
  </r>
  <r>
    <s v="Id653"/>
    <n v="43.29"/>
    <n v="5.35"/>
    <s v="No"/>
    <x v="0"/>
    <s v="No"/>
    <x v="1"/>
    <s v="No"/>
    <s v="Obesity"/>
    <s v="Normal"/>
  </r>
  <r>
    <s v="Id654"/>
    <n v="43.08"/>
    <n v="8.9600000000000009"/>
    <s v="Yes"/>
    <x v="0"/>
    <s v="No"/>
    <x v="3"/>
    <s v="No"/>
    <s v="Obesity"/>
    <s v="Diabetes"/>
  </r>
  <r>
    <s v="Id655"/>
    <n v="39.07"/>
    <n v="11.93"/>
    <s v="No"/>
    <x v="0"/>
    <s v="No"/>
    <x v="0"/>
    <s v="No"/>
    <s v="Obesity"/>
    <s v="Diabetes"/>
  </r>
  <r>
    <s v="Id656"/>
    <n v="41.3"/>
    <n v="9.59"/>
    <s v="No"/>
    <x v="0"/>
    <s v="No"/>
    <x v="0"/>
    <s v="No"/>
    <s v="Obesity"/>
    <s v="Diabetes"/>
  </r>
  <r>
    <s v="Id657"/>
    <n v="42.95"/>
    <n v="11.88"/>
    <s v="Yes"/>
    <x v="0"/>
    <s v="No"/>
    <x v="1"/>
    <s v="No"/>
    <s v="Obesity"/>
    <s v="Diabetes"/>
  </r>
  <r>
    <s v="Id658"/>
    <n v="46.96"/>
    <n v="4.6399999999999997"/>
    <s v="No"/>
    <x v="0"/>
    <s v="Yes"/>
    <x v="3"/>
    <s v="No"/>
    <s v="Obesity"/>
    <s v="Normal"/>
  </r>
  <r>
    <s v="Id659"/>
    <n v="30.495000000000001"/>
    <n v="9.5299999999999994"/>
    <s v="No"/>
    <x v="0"/>
    <s v="No"/>
    <x v="0"/>
    <s v="No"/>
    <s v="Obesity"/>
    <s v="Diabetes"/>
  </r>
  <r>
    <s v="Id660"/>
    <n v="17.954999999999998"/>
    <n v="5.29"/>
    <s v="Yes"/>
    <x v="0"/>
    <s v="No"/>
    <x v="3"/>
    <s v="Yes"/>
    <s v="Under Weight"/>
    <s v="Normal"/>
  </r>
  <r>
    <s v="Id661"/>
    <n v="25.6"/>
    <n v="10.95"/>
    <s v="No"/>
    <x v="0"/>
    <s v="No"/>
    <x v="2"/>
    <s v="No"/>
    <s v="Over Weight"/>
    <s v="Diabetes"/>
  </r>
  <r>
    <s v="Id662"/>
    <n v="34.21"/>
    <n v="9.17"/>
    <s v="No"/>
    <x v="0"/>
    <s v="No"/>
    <x v="0"/>
    <s v="No"/>
    <s v="Obesity"/>
    <s v="Diabetes"/>
  </r>
  <r>
    <s v="Id663"/>
    <n v="39.74"/>
    <n v="7.39"/>
    <s v="No"/>
    <x v="0"/>
    <s v="No"/>
    <x v="0"/>
    <s v="No"/>
    <s v="Obesity"/>
    <s v="Diabetes"/>
  </r>
  <r>
    <s v="Id664"/>
    <n v="49.53"/>
    <n v="9.1300000000000008"/>
    <s v="Yes"/>
    <x v="0"/>
    <s v="No"/>
    <x v="0"/>
    <s v="No"/>
    <s v="Obesity"/>
    <s v="Diabetes"/>
  </r>
  <r>
    <s v="Id665"/>
    <n v="39.33"/>
    <n v="10.4"/>
    <s v="No"/>
    <x v="0"/>
    <s v="No"/>
    <x v="2"/>
    <s v="No"/>
    <s v="Obesity"/>
    <s v="Diabetes"/>
  </r>
  <r>
    <s v="Id666"/>
    <n v="39.979999999999997"/>
    <n v="9.4600000000000009"/>
    <s v="Yes"/>
    <x v="0"/>
    <s v="No"/>
    <x v="1"/>
    <s v="No"/>
    <s v="Obesity"/>
    <s v="Diabetes"/>
  </r>
  <r>
    <s v="Id667"/>
    <n v="46.51"/>
    <n v="8.69"/>
    <s v="Yes"/>
    <x v="0"/>
    <s v="No"/>
    <x v="0"/>
    <s v="No"/>
    <s v="Obesity"/>
    <s v="Diabetes"/>
  </r>
  <r>
    <s v="Id668"/>
    <n v="43.58"/>
    <n v="4.2300000000000004"/>
    <s v="No"/>
    <x v="0"/>
    <s v="Yes"/>
    <x v="3"/>
    <s v="No"/>
    <s v="Obesity"/>
    <s v="Normal"/>
  </r>
  <r>
    <s v="Id669"/>
    <n v="42.28"/>
    <n v="9.16"/>
    <s v="Yes"/>
    <x v="0"/>
    <s v="No"/>
    <x v="3"/>
    <s v="No"/>
    <s v="Obesity"/>
    <s v="Diabetes"/>
  </r>
  <r>
    <s v="Id670"/>
    <n v="35.520000000000003"/>
    <n v="8.26"/>
    <s v="No"/>
    <x v="0"/>
    <s v="No"/>
    <x v="0"/>
    <s v="No"/>
    <s v="Obesity"/>
    <s v="Diabetes"/>
  </r>
  <r>
    <s v="Id671"/>
    <n v="33.6"/>
    <n v="11.25"/>
    <s v="No"/>
    <x v="0"/>
    <s v="No"/>
    <x v="0"/>
    <s v="No"/>
    <s v="Obesity"/>
    <s v="Diabetes"/>
  </r>
  <r>
    <s v="Id672"/>
    <n v="22.42"/>
    <n v="6.74"/>
    <s v="No"/>
    <x v="0"/>
    <s v="No"/>
    <x v="0"/>
    <s v="Yes"/>
    <s v="Normal Weight"/>
    <s v="Diabetes"/>
  </r>
  <r>
    <s v="Id673"/>
    <n v="46.86"/>
    <n v="4.87"/>
    <s v="No"/>
    <x v="0"/>
    <s v="No"/>
    <x v="0"/>
    <s v="No"/>
    <s v="Obesity"/>
    <s v="Normal"/>
  </r>
  <r>
    <s v="Id674"/>
    <n v="32.965000000000003"/>
    <n v="6.68"/>
    <s v="No"/>
    <x v="0"/>
    <s v="No"/>
    <x v="2"/>
    <s v="No"/>
    <s v="Obesity"/>
    <s v="Diabetes"/>
  </r>
  <r>
    <s v="Id675"/>
    <n v="39.340000000000003"/>
    <n v="5.0199999999999996"/>
    <s v="Yes"/>
    <x v="0"/>
    <s v="Yes"/>
    <x v="3"/>
    <s v="No"/>
    <s v="Obesity"/>
    <s v="Normal"/>
  </r>
  <r>
    <s v="Id676"/>
    <n v="47"/>
    <n v="10.64"/>
    <s v="Yes"/>
    <x v="0"/>
    <s v="No"/>
    <x v="0"/>
    <s v="No"/>
    <s v="Obesity"/>
    <s v="Diabetes"/>
  </r>
  <r>
    <s v="Id677"/>
    <n v="36.71"/>
    <n v="8.74"/>
    <s v="Yes"/>
    <x v="0"/>
    <s v="No"/>
    <x v="0"/>
    <s v="No"/>
    <s v="Obesity"/>
    <s v="Diabetes"/>
  </r>
  <r>
    <s v="Id678"/>
    <n v="53.48"/>
    <n v="5.64"/>
    <s v="No"/>
    <x v="0"/>
    <s v="No"/>
    <x v="0"/>
    <s v="No"/>
    <s v="Obesity"/>
    <s v="Normal"/>
  </r>
  <r>
    <s v="Id679"/>
    <n v="35.5"/>
    <n v="10.37"/>
    <s v="No"/>
    <x v="0"/>
    <s v="No"/>
    <x v="0"/>
    <s v="No"/>
    <s v="Obesity"/>
    <s v="Diabetes"/>
  </r>
  <r>
    <s v="Id680"/>
    <n v="36.979999999999997"/>
    <n v="9.56"/>
    <s v="Yes"/>
    <x v="0"/>
    <s v="No"/>
    <x v="0"/>
    <s v="No"/>
    <s v="Obesity"/>
    <s v="Diabetes"/>
  </r>
  <r>
    <s v="Id681"/>
    <n v="32.395000000000003"/>
    <n v="8.23"/>
    <s v="Yes"/>
    <x v="0"/>
    <s v="Yes"/>
    <x v="3"/>
    <s v="No"/>
    <s v="Obesity"/>
    <s v="Diabetes"/>
  </r>
  <r>
    <s v="Id682"/>
    <n v="32.729999999999997"/>
    <n v="7.03"/>
    <s v="No"/>
    <x v="0"/>
    <s v="No"/>
    <x v="0"/>
    <s v="No"/>
    <s v="Obesity"/>
    <s v="Diabetes"/>
  </r>
  <r>
    <s v="Id683"/>
    <n v="20.52"/>
    <n v="5.45"/>
    <s v="No"/>
    <x v="0"/>
    <s v="No"/>
    <x v="3"/>
    <s v="Yes"/>
    <s v="Normal Weight"/>
    <s v="Normal"/>
  </r>
  <r>
    <s v="Id684"/>
    <n v="51.72"/>
    <n v="5.76"/>
    <s v="No"/>
    <x v="0"/>
    <s v="No"/>
    <x v="0"/>
    <s v="No"/>
    <s v="Obesity"/>
    <s v="Prediabetes"/>
  </r>
  <r>
    <s v="Id685"/>
    <n v="50.2"/>
    <n v="5.4"/>
    <s v="No"/>
    <x v="0"/>
    <s v="No"/>
    <x v="0"/>
    <s v="No"/>
    <s v="Obesity"/>
    <s v="Normal"/>
  </r>
  <r>
    <s v="Id686"/>
    <n v="25.52"/>
    <n v="6.35"/>
    <s v="No"/>
    <x v="0"/>
    <s v="Yes"/>
    <x v="3"/>
    <s v="No"/>
    <s v="Over Weight"/>
    <s v="Prediabetes"/>
  </r>
  <r>
    <s v="Id687"/>
    <n v="35.200000000000003"/>
    <n v="6.26"/>
    <s v="Yes"/>
    <x v="0"/>
    <s v="No"/>
    <x v="1"/>
    <s v="No"/>
    <s v="Obesity"/>
    <s v="Prediabetes"/>
  </r>
  <r>
    <s v="Id688"/>
    <n v="41.26"/>
    <n v="5.97"/>
    <s v="Yes"/>
    <x v="0"/>
    <s v="No"/>
    <x v="0"/>
    <s v="No"/>
    <s v="Obesity"/>
    <s v="Prediabetes"/>
  </r>
  <r>
    <s v="Id689"/>
    <n v="17.195"/>
    <n v="5.29"/>
    <s v="Yes"/>
    <x v="0"/>
    <s v="No"/>
    <x v="0"/>
    <s v="Yes"/>
    <s v="Under Weight"/>
    <s v="Normal"/>
  </r>
  <r>
    <s v="Id690"/>
    <n v="23.085000000000001"/>
    <n v="4.2699999999999996"/>
    <s v="Yes"/>
    <x v="0"/>
    <s v="No"/>
    <x v="1"/>
    <s v="No"/>
    <s v="Normal Weight"/>
    <s v="Normal"/>
  </r>
  <r>
    <s v="Id691"/>
    <n v="21.66"/>
    <n v="5.2"/>
    <s v="Yes"/>
    <x v="0"/>
    <s v="No"/>
    <x v="1"/>
    <s v="No"/>
    <s v="Normal Weight"/>
    <s v="Normal"/>
  </r>
  <r>
    <s v="Id692"/>
    <n v="36.47"/>
    <n v="8.23"/>
    <s v="Yes"/>
    <x v="0"/>
    <s v="No"/>
    <x v="0"/>
    <s v="No"/>
    <s v="Obesity"/>
    <s v="Diabetes"/>
  </r>
  <r>
    <s v="Id693"/>
    <n v="36.08"/>
    <n v="10.33"/>
    <s v="Yes"/>
    <x v="0"/>
    <s v="No"/>
    <x v="0"/>
    <s v="No"/>
    <s v="Obesity"/>
    <s v="Diabetes"/>
  </r>
  <r>
    <s v="Id694"/>
    <n v="23.18"/>
    <n v="6.13"/>
    <s v="No"/>
    <x v="0"/>
    <s v="No"/>
    <x v="0"/>
    <s v="No"/>
    <s v="Normal Weight"/>
    <s v="Prediabetes"/>
  </r>
  <r>
    <s v="Id695"/>
    <n v="39.159999999999997"/>
    <n v="8.08"/>
    <s v="No"/>
    <x v="0"/>
    <s v="No"/>
    <x v="2"/>
    <s v="No"/>
    <s v="Obesity"/>
    <s v="Diabetes"/>
  </r>
  <r>
    <s v="Id696"/>
    <n v="38.19"/>
    <n v="10.49"/>
    <s v="No"/>
    <x v="0"/>
    <s v="No"/>
    <x v="2"/>
    <s v="No"/>
    <s v="Obesity"/>
    <s v="Diabetes"/>
  </r>
  <r>
    <s v="Id697"/>
    <n v="26.41"/>
    <n v="8.11"/>
    <s v="No"/>
    <x v="0"/>
    <s v="No"/>
    <x v="2"/>
    <s v="No"/>
    <s v="Over Weight"/>
    <s v="Diabetes"/>
  </r>
  <r>
    <s v="Id698"/>
    <n v="28.785"/>
    <n v="6.6"/>
    <s v="No"/>
    <x v="0"/>
    <s v="No"/>
    <x v="0"/>
    <s v="No"/>
    <s v="Over Weight"/>
    <s v="Diabetes"/>
  </r>
  <r>
    <s v="Id699"/>
    <n v="26.695"/>
    <n v="10.14"/>
    <s v="Yes"/>
    <x v="0"/>
    <s v="Yes"/>
    <x v="3"/>
    <s v="No"/>
    <s v="Over Weight"/>
    <s v="Diabetes"/>
  </r>
  <r>
    <s v="Id700"/>
    <n v="32.799999999999997"/>
    <n v="6.06"/>
    <s v="Yes"/>
    <x v="0"/>
    <s v="No"/>
    <x v="3"/>
    <s v="No"/>
    <s v="Obesity"/>
    <s v="Prediabetes"/>
  </r>
  <r>
    <s v="Id701"/>
    <n v="35.869999999999997"/>
    <n v="9.91"/>
    <s v="Yes"/>
    <x v="0"/>
    <s v="No"/>
    <x v="0"/>
    <s v="No"/>
    <s v="Obesity"/>
    <s v="Diabetes"/>
  </r>
  <r>
    <s v="Id702"/>
    <n v="21.66"/>
    <n v="4.1399999999999997"/>
    <s v="Yes"/>
    <x v="0"/>
    <s v="No"/>
    <x v="1"/>
    <s v="No"/>
    <s v="Normal Weight"/>
    <s v="Normal"/>
  </r>
  <r>
    <s v="Id703"/>
    <n v="37.72"/>
    <n v="4.38"/>
    <s v="Yes"/>
    <x v="0"/>
    <s v="Yes"/>
    <x v="3"/>
    <s v="No"/>
    <s v="Obesity"/>
    <s v="Normal"/>
  </r>
  <r>
    <s v="Id704"/>
    <n v="39.700000000000003"/>
    <n v="9.83"/>
    <s v="No"/>
    <x v="0"/>
    <s v="No"/>
    <x v="2"/>
    <s v="No"/>
    <s v="Obesity"/>
    <s v="Diabetes"/>
  </r>
  <r>
    <s v="Id705"/>
    <n v="35.97"/>
    <n v="11.08"/>
    <s v="No"/>
    <x v="0"/>
    <s v="No"/>
    <x v="2"/>
    <s v="No"/>
    <s v="Obesity"/>
    <s v="Diabetes"/>
  </r>
  <r>
    <s v="Id706"/>
    <n v="37.85"/>
    <n v="11.01"/>
    <s v="No"/>
    <x v="0"/>
    <s v="No"/>
    <x v="0"/>
    <s v="No"/>
    <s v="Obesity"/>
    <s v="Diabetes"/>
  </r>
  <r>
    <s v="Id707"/>
    <n v="21.66"/>
    <n v="4.37"/>
    <s v="No"/>
    <x v="1"/>
    <s v="No"/>
    <x v="3"/>
    <s v="Yes"/>
    <s v="Normal Weight"/>
    <s v="Normal"/>
  </r>
  <r>
    <s v="Id708"/>
    <n v="39.369999999999997"/>
    <n v="5.91"/>
    <s v="No"/>
    <x v="0"/>
    <s v="No"/>
    <x v="1"/>
    <s v="No"/>
    <s v="Obesity"/>
    <s v="Prediabetes"/>
  </r>
  <r>
    <s v="Id709"/>
    <n v="40.880000000000003"/>
    <n v="7.65"/>
    <s v="No"/>
    <x v="0"/>
    <s v="No"/>
    <x v="0"/>
    <s v="No"/>
    <s v="Obesity"/>
    <s v="Diabetes"/>
  </r>
  <r>
    <s v="Id710"/>
    <n v="26.22"/>
    <n v="5.37"/>
    <s v="Yes"/>
    <x v="0"/>
    <s v="No"/>
    <x v="1"/>
    <s v="No"/>
    <s v="Over Weight"/>
    <s v="Normal"/>
  </r>
  <r>
    <s v="Id711"/>
    <n v="25.08"/>
    <n v="5.75"/>
    <s v="Yes"/>
    <x v="0"/>
    <s v="No"/>
    <x v="1"/>
    <s v="No"/>
    <s v="Over Weight"/>
    <s v="Prediabetes"/>
  </r>
  <r>
    <s v="Id712"/>
    <n v="39.1"/>
    <n v="6.79"/>
    <s v="Yes"/>
    <x v="0"/>
    <s v="No"/>
    <x v="1"/>
    <s v="No"/>
    <s v="Obesity"/>
    <s v="Diabetes"/>
  </r>
  <r>
    <s v="Id713"/>
    <n v="37.905000000000001"/>
    <n v="7.03"/>
    <s v="No"/>
    <x v="0"/>
    <s v="No"/>
    <x v="2"/>
    <s v="No"/>
    <s v="Obesity"/>
    <s v="Diabetes"/>
  </r>
  <r>
    <s v="Id714"/>
    <n v="43.35"/>
    <n v="5.41"/>
    <s v="Yes"/>
    <x v="0"/>
    <s v="Yes"/>
    <x v="3"/>
    <s v="No"/>
    <s v="Obesity"/>
    <s v="Normal"/>
  </r>
  <r>
    <s v="Id715"/>
    <n v="36.15"/>
    <n v="8.0500000000000007"/>
    <s v="No"/>
    <x v="0"/>
    <s v="No"/>
    <x v="0"/>
    <s v="No"/>
    <s v="Obesity"/>
    <s v="Diabetes"/>
  </r>
  <r>
    <s v="Id716"/>
    <n v="44.98"/>
    <n v="5.94"/>
    <s v="No"/>
    <x v="0"/>
    <s v="No"/>
    <x v="3"/>
    <s v="No"/>
    <s v="Obesity"/>
    <s v="Prediabetes"/>
  </r>
  <r>
    <s v="Id717"/>
    <n v="38.28"/>
    <n v="5.51"/>
    <s v="No"/>
    <x v="1"/>
    <s v="No"/>
    <x v="3"/>
    <s v="No"/>
    <s v="Obesity"/>
    <s v="Normal"/>
  </r>
  <r>
    <s v="Id718"/>
    <n v="32.299999999999997"/>
    <n v="6.55"/>
    <s v="Yes"/>
    <x v="0"/>
    <s v="No"/>
    <x v="1"/>
    <s v="No"/>
    <s v="Obesity"/>
    <s v="Diabetes"/>
  </r>
  <r>
    <s v="Id719"/>
    <n v="39.51"/>
    <n v="5.79"/>
    <s v="Yes"/>
    <x v="0"/>
    <s v="No"/>
    <x v="0"/>
    <s v="No"/>
    <s v="Obesity"/>
    <s v="Prediabetes"/>
  </r>
  <r>
    <s v="Id720"/>
    <n v="50.46"/>
    <n v="4.5599999999999996"/>
    <s v="No"/>
    <x v="0"/>
    <s v="No"/>
    <x v="0"/>
    <s v="No"/>
    <s v="Obesity"/>
    <s v="Normal"/>
  </r>
  <r>
    <s v="Id721"/>
    <n v="31.73"/>
    <n v="7"/>
    <s v="No"/>
    <x v="0"/>
    <s v="No"/>
    <x v="0"/>
    <s v="No"/>
    <s v="Obesity"/>
    <s v="Diabetes"/>
  </r>
  <r>
    <s v="Id722"/>
    <n v="32.1"/>
    <n v="6.57"/>
    <s v="Yes"/>
    <x v="0"/>
    <s v="Yes"/>
    <x v="3"/>
    <s v="No"/>
    <s v="Obesity"/>
    <s v="Diabetes"/>
  </r>
  <r>
    <s v="Id723"/>
    <n v="27.83"/>
    <n v="11.61"/>
    <s v="Yes"/>
    <x v="0"/>
    <s v="Yes"/>
    <x v="3"/>
    <s v="No"/>
    <s v="Over Weight"/>
    <s v="Diabetes"/>
  </r>
  <r>
    <s v="Id724"/>
    <n v="27.72"/>
    <n v="8.16"/>
    <s v="Yes"/>
    <x v="0"/>
    <s v="Yes"/>
    <x v="3"/>
    <s v="No"/>
    <s v="Over Weight"/>
    <s v="Diabetes"/>
  </r>
  <r>
    <s v="Id725"/>
    <n v="36.765000000000001"/>
    <n v="4.4800000000000004"/>
    <s v="Yes"/>
    <x v="0"/>
    <s v="No"/>
    <x v="1"/>
    <s v="No"/>
    <s v="Obesity"/>
    <s v="Normal"/>
  </r>
  <r>
    <s v="Id726"/>
    <n v="48.36"/>
    <n v="4.08"/>
    <s v="No"/>
    <x v="0"/>
    <s v="No"/>
    <x v="0"/>
    <s v="No"/>
    <s v="Obesity"/>
    <s v="Normal"/>
  </r>
  <r>
    <s v="Id727"/>
    <n v="31.445"/>
    <n v="4.4000000000000004"/>
    <s v="Yes"/>
    <x v="0"/>
    <s v="No"/>
    <x v="1"/>
    <s v="No"/>
    <s v="Obesity"/>
    <s v="Normal"/>
  </r>
  <r>
    <s v="Id728"/>
    <n v="27.55"/>
    <n v="9.02"/>
    <s v="No"/>
    <x v="0"/>
    <s v="No"/>
    <x v="0"/>
    <s v="No"/>
    <s v="Over Weight"/>
    <s v="Diabetes"/>
  </r>
  <r>
    <s v="Id729"/>
    <n v="33.11"/>
    <n v="8.06"/>
    <s v="No"/>
    <x v="0"/>
    <s v="No"/>
    <x v="0"/>
    <s v="No"/>
    <s v="Obesity"/>
    <s v="Diabetes"/>
  </r>
  <r>
    <s v="Id730"/>
    <n v="36.85"/>
    <n v="6.21"/>
    <s v="Yes"/>
    <x v="0"/>
    <s v="No"/>
    <x v="1"/>
    <s v="No"/>
    <s v="Obesity"/>
    <s v="Prediabetes"/>
  </r>
  <r>
    <s v="Id731"/>
    <n v="36.299999999999997"/>
    <n v="5.79"/>
    <s v="Yes"/>
    <x v="0"/>
    <s v="No"/>
    <x v="1"/>
    <s v="No"/>
    <s v="Obesity"/>
    <s v="Prediabetes"/>
  </r>
  <r>
    <s v="Id732"/>
    <n v="45.34"/>
    <n v="5.69"/>
    <s v="Yes"/>
    <x v="0"/>
    <s v="No"/>
    <x v="0"/>
    <s v="No"/>
    <s v="Obesity"/>
    <s v="Normal"/>
  </r>
  <r>
    <s v="Id733"/>
    <n v="31.8"/>
    <n v="5.36"/>
    <s v="Yes"/>
    <x v="0"/>
    <s v="No"/>
    <x v="1"/>
    <s v="No"/>
    <s v="Obesity"/>
    <s v="Normal"/>
  </r>
  <r>
    <s v="Id734"/>
    <n v="41.02"/>
    <n v="11.37"/>
    <s v="No"/>
    <x v="0"/>
    <s v="No"/>
    <x v="0"/>
    <s v="No"/>
    <s v="Obesity"/>
    <s v="Diabetes"/>
  </r>
  <r>
    <s v="Id735"/>
    <n v="32.68"/>
    <n v="11.87"/>
    <s v="No"/>
    <x v="0"/>
    <s v="No"/>
    <x v="0"/>
    <s v="No"/>
    <s v="Obesity"/>
    <s v="Diabetes"/>
  </r>
  <r>
    <s v="Id736"/>
    <n v="21.7"/>
    <n v="4.9000000000000004"/>
    <s v="No"/>
    <x v="0"/>
    <s v="Yes"/>
    <x v="3"/>
    <s v="Yes"/>
    <s v="Normal Weight"/>
    <s v="Normal"/>
  </r>
  <r>
    <s v="Id737"/>
    <n v="40.479999999999997"/>
    <n v="6.7"/>
    <s v="No"/>
    <x v="0"/>
    <s v="No"/>
    <x v="2"/>
    <s v="No"/>
    <s v="Obesity"/>
    <s v="Diabetes"/>
  </r>
  <r>
    <s v="Id738"/>
    <n v="34.5"/>
    <n v="10.3"/>
    <s v="No"/>
    <x v="0"/>
    <s v="No"/>
    <x v="2"/>
    <s v="No"/>
    <s v="Obesity"/>
    <s v="Diabetes"/>
  </r>
  <r>
    <s v="Id739"/>
    <n v="45.9"/>
    <n v="11.14"/>
    <s v="Yes"/>
    <x v="0"/>
    <s v="No"/>
    <x v="3"/>
    <s v="No"/>
    <s v="Obesity"/>
    <s v="Diabetes"/>
  </r>
  <r>
    <s v="Id740"/>
    <n v="33.479999999999997"/>
    <n v="4.74"/>
    <s v="Yes"/>
    <x v="0"/>
    <s v="No"/>
    <x v="1"/>
    <s v="No"/>
    <s v="Obesity"/>
    <s v="Normal"/>
  </r>
  <r>
    <s v="Id741"/>
    <n v="28.31"/>
    <n v="5.96"/>
    <s v="Yes"/>
    <x v="0"/>
    <s v="No"/>
    <x v="1"/>
    <s v="No"/>
    <s v="Over Weight"/>
    <s v="Prediabetes"/>
  </r>
  <r>
    <s v="Id742"/>
    <n v="21.565000000000001"/>
    <n v="4.95"/>
    <s v="No"/>
    <x v="1"/>
    <s v="No"/>
    <x v="3"/>
    <s v="Yes"/>
    <s v="Normal Weight"/>
    <s v="Normal"/>
  </r>
  <r>
    <s v="Id743"/>
    <n v="35.590000000000003"/>
    <n v="5.21"/>
    <s v="Yes"/>
    <x v="0"/>
    <s v="Yes"/>
    <x v="3"/>
    <s v="No"/>
    <s v="Obesity"/>
    <s v="Normal"/>
  </r>
  <r>
    <s v="Id744"/>
    <n v="43.44"/>
    <n v="4.8600000000000003"/>
    <s v="Yes"/>
    <x v="0"/>
    <s v="No"/>
    <x v="0"/>
    <s v="No"/>
    <s v="Obesity"/>
    <s v="Normal"/>
  </r>
  <r>
    <s v="Id745"/>
    <n v="21.754999999999999"/>
    <n v="7.79"/>
    <s v="Yes"/>
    <x v="0"/>
    <s v="No"/>
    <x v="0"/>
    <s v="No"/>
    <s v="Normal Weight"/>
    <s v="Diabetes"/>
  </r>
  <r>
    <s v="Id746"/>
    <n v="44.55"/>
    <n v="7.12"/>
    <s v="Yes"/>
    <x v="0"/>
    <s v="No"/>
    <x v="3"/>
    <s v="No"/>
    <s v="Obesity"/>
    <s v="Diabetes"/>
  </r>
  <r>
    <s v="Id747"/>
    <n v="43.32"/>
    <n v="4.67"/>
    <s v="Yes"/>
    <x v="0"/>
    <s v="No"/>
    <x v="0"/>
    <s v="No"/>
    <s v="Obesity"/>
    <s v="Normal"/>
  </r>
  <r>
    <s v="Id748"/>
    <n v="31.23"/>
    <n v="9.1199999999999992"/>
    <s v="Yes"/>
    <x v="0"/>
    <s v="Yes"/>
    <x v="3"/>
    <s v="No"/>
    <s v="Obesity"/>
    <s v="Diabetes"/>
  </r>
  <r>
    <s v="Id749"/>
    <n v="42.81"/>
    <n v="4.1500000000000004"/>
    <s v="No"/>
    <x v="0"/>
    <s v="No"/>
    <x v="3"/>
    <s v="No"/>
    <s v="Obesity"/>
    <s v="Normal"/>
  </r>
  <r>
    <s v="Id750"/>
    <n v="35.909999999999997"/>
    <n v="6.72"/>
    <s v="Yes"/>
    <x v="0"/>
    <s v="No"/>
    <x v="1"/>
    <s v="No"/>
    <s v="Obesity"/>
    <s v="Diabetes"/>
  </r>
  <r>
    <s v="Id751"/>
    <n v="36.65"/>
    <n v="5.01"/>
    <s v="Yes"/>
    <x v="0"/>
    <s v="Yes"/>
    <x v="3"/>
    <s v="No"/>
    <s v="Obesity"/>
    <s v="Normal"/>
  </r>
  <r>
    <s v="Id752"/>
    <n v="22.04"/>
    <n v="10.9"/>
    <s v="Yes"/>
    <x v="0"/>
    <s v="No"/>
    <x v="1"/>
    <s v="No"/>
    <s v="Normal Weight"/>
    <s v="Diabetes"/>
  </r>
  <r>
    <s v="Id753"/>
    <n v="31.824999999999999"/>
    <n v="5.52"/>
    <s v="Yes"/>
    <x v="0"/>
    <s v="No"/>
    <x v="3"/>
    <s v="No"/>
    <s v="Obesity"/>
    <s v="Normal"/>
  </r>
  <r>
    <s v="Id754"/>
    <n v="53.58"/>
    <n v="4.55"/>
    <s v="No"/>
    <x v="0"/>
    <s v="No"/>
    <x v="3"/>
    <s v="No"/>
    <s v="Obesity"/>
    <s v="Normal"/>
  </r>
  <r>
    <s v="Id755"/>
    <n v="34.299999999999997"/>
    <n v="11.76"/>
    <s v="No"/>
    <x v="0"/>
    <s v="No"/>
    <x v="0"/>
    <s v="No"/>
    <s v="Obesity"/>
    <s v="Diabetes"/>
  </r>
  <r>
    <s v="Id756"/>
    <n v="32.11"/>
    <n v="7.06"/>
    <s v="No"/>
    <x v="0"/>
    <s v="No"/>
    <x v="0"/>
    <s v="No"/>
    <s v="Obesity"/>
    <s v="Diabetes"/>
  </r>
  <r>
    <s v="Id757"/>
    <n v="31.78"/>
    <n v="11.35"/>
    <s v="Yes"/>
    <x v="0"/>
    <s v="Yes"/>
    <x v="3"/>
    <s v="No"/>
    <s v="Obesity"/>
    <s v="Diabetes"/>
  </r>
  <r>
    <s v="Id758"/>
    <n v="46.89"/>
    <n v="5.52"/>
    <s v="No"/>
    <x v="0"/>
    <s v="No"/>
    <x v="0"/>
    <s v="No"/>
    <s v="Obesity"/>
    <s v="Normal"/>
  </r>
  <r>
    <s v="Id759"/>
    <n v="39.35"/>
    <n v="7.86"/>
    <s v="Yes"/>
    <x v="0"/>
    <s v="No"/>
    <x v="3"/>
    <s v="No"/>
    <s v="Obesity"/>
    <s v="Diabetes"/>
  </r>
  <r>
    <s v="Id760"/>
    <n v="39.200000000000003"/>
    <n v="11.38"/>
    <s v="No"/>
    <x v="0"/>
    <s v="No"/>
    <x v="0"/>
    <s v="No"/>
    <s v="Obesity"/>
    <s v="Diabetes"/>
  </r>
  <r>
    <s v="Id761"/>
    <n v="39.159999999999997"/>
    <n v="10.48"/>
    <s v="No"/>
    <x v="0"/>
    <s v="No"/>
    <x v="0"/>
    <s v="No"/>
    <s v="Obesity"/>
    <s v="Diabetes"/>
  </r>
  <r>
    <s v="Id762"/>
    <n v="44.1"/>
    <n v="5.04"/>
    <s v="Yes"/>
    <x v="0"/>
    <s v="No"/>
    <x v="0"/>
    <s v="No"/>
    <s v="Obesity"/>
    <s v="Normal"/>
  </r>
  <r>
    <s v="Id763"/>
    <n v="33.200000000000003"/>
    <n v="9.06"/>
    <s v="No"/>
    <x v="0"/>
    <s v="No"/>
    <x v="0"/>
    <s v="No"/>
    <s v="Obesity"/>
    <s v="Diabetes"/>
  </r>
  <r>
    <s v="Id764"/>
    <n v="29.92"/>
    <n v="11.07"/>
    <s v="No"/>
    <x v="0"/>
    <s v="No"/>
    <x v="0"/>
    <s v="No"/>
    <s v="Obesity"/>
    <s v="Diabetes"/>
  </r>
  <r>
    <s v="Id765"/>
    <n v="25"/>
    <n v="10.45"/>
    <s v="No"/>
    <x v="0"/>
    <s v="No"/>
    <x v="0"/>
    <s v="No"/>
    <s v="Over Weight"/>
    <s v="Diabetes"/>
  </r>
  <r>
    <s v="Id766"/>
    <n v="38.869999999999997"/>
    <n v="8.6300000000000008"/>
    <s v="Yes"/>
    <x v="0"/>
    <s v="No"/>
    <x v="3"/>
    <s v="No"/>
    <s v="Obesity"/>
    <s v="Diabetes"/>
  </r>
  <r>
    <s v="Id767"/>
    <n v="32.299999999999997"/>
    <n v="5.28"/>
    <s v="Yes"/>
    <x v="0"/>
    <s v="No"/>
    <x v="1"/>
    <s v="No"/>
    <s v="Obesity"/>
    <s v="Normal"/>
  </r>
  <r>
    <s v="Id768"/>
    <n v="31.16"/>
    <n v="7.49"/>
    <s v="Yes"/>
    <x v="0"/>
    <s v="No"/>
    <x v="1"/>
    <s v="No"/>
    <s v="Obesity"/>
    <s v="Diabetes"/>
  </r>
  <r>
    <s v="Id769"/>
    <n v="54.59"/>
    <n v="4.2699999999999996"/>
    <s v="No"/>
    <x v="0"/>
    <s v="No"/>
    <x v="0"/>
    <s v="No"/>
    <s v="Obesity"/>
    <s v="Normal"/>
  </r>
  <r>
    <s v="Id770"/>
    <n v="21.09"/>
    <n v="9.2200000000000006"/>
    <s v="Yes"/>
    <x v="0"/>
    <s v="No"/>
    <x v="1"/>
    <s v="No"/>
    <s v="Normal Weight"/>
    <s v="Diabetes"/>
  </r>
  <r>
    <s v="Id771"/>
    <n v="52.41"/>
    <n v="5.99"/>
    <s v="No"/>
    <x v="0"/>
    <s v="No"/>
    <x v="3"/>
    <s v="No"/>
    <s v="Obesity"/>
    <s v="Prediabetes"/>
  </r>
  <r>
    <s v="Id772"/>
    <n v="41.47"/>
    <n v="5.86"/>
    <s v="Yes"/>
    <x v="0"/>
    <s v="No"/>
    <x v="1"/>
    <s v="No"/>
    <s v="Obesity"/>
    <s v="Prediabetes"/>
  </r>
  <r>
    <s v="Id773"/>
    <n v="33.1"/>
    <n v="5.19"/>
    <s v="Yes"/>
    <x v="0"/>
    <s v="No"/>
    <x v="1"/>
    <s v="No"/>
    <s v="Obesity"/>
    <s v="Normal"/>
  </r>
  <r>
    <s v="Id774"/>
    <n v="30.8"/>
    <n v="4.37"/>
    <s v="Yes"/>
    <x v="0"/>
    <s v="No"/>
    <x v="1"/>
    <s v="No"/>
    <s v="Obesity"/>
    <s v="Normal"/>
  </r>
  <r>
    <s v="Id775"/>
    <n v="42.06"/>
    <n v="5.32"/>
    <s v="No"/>
    <x v="0"/>
    <s v="No"/>
    <x v="3"/>
    <s v="No"/>
    <s v="Obesity"/>
    <s v="Normal"/>
  </r>
  <r>
    <s v="Id776"/>
    <n v="39.270000000000003"/>
    <n v="5.64"/>
    <s v="No"/>
    <x v="0"/>
    <s v="Yes"/>
    <x v="3"/>
    <s v="No"/>
    <s v="Obesity"/>
    <s v="Normal"/>
  </r>
  <r>
    <s v="Id777"/>
    <n v="30.71"/>
    <n v="5.59"/>
    <s v="Yes"/>
    <x v="0"/>
    <s v="No"/>
    <x v="3"/>
    <s v="No"/>
    <s v="Obesity"/>
    <s v="Normal"/>
  </r>
  <r>
    <s v="Id778"/>
    <n v="47.19"/>
    <n v="5.29"/>
    <s v="No"/>
    <x v="0"/>
    <s v="No"/>
    <x v="0"/>
    <s v="No"/>
    <s v="Obesity"/>
    <s v="Normal"/>
  </r>
  <r>
    <s v="Id779"/>
    <n v="30.02"/>
    <n v="6.65"/>
    <s v="No"/>
    <x v="0"/>
    <s v="No"/>
    <x v="0"/>
    <s v="No"/>
    <s v="Obesity"/>
    <s v="Diabetes"/>
  </r>
  <r>
    <s v="Id780"/>
    <n v="37.909999999999997"/>
    <n v="5.68"/>
    <s v="Yes"/>
    <x v="0"/>
    <s v="No"/>
    <x v="0"/>
    <s v="No"/>
    <s v="Obesity"/>
    <s v="Normal"/>
  </r>
  <r>
    <s v="Id781"/>
    <n v="54.61"/>
    <n v="4.49"/>
    <s v="No"/>
    <x v="0"/>
    <s v="No"/>
    <x v="0"/>
    <s v="No"/>
    <s v="Obesity"/>
    <s v="Normal"/>
  </r>
  <r>
    <s v="Id782"/>
    <n v="36.005000000000003"/>
    <n v="6.9"/>
    <s v="No"/>
    <x v="0"/>
    <s v="No"/>
    <x v="0"/>
    <s v="No"/>
    <s v="Obesity"/>
    <s v="Diabetes"/>
  </r>
  <r>
    <s v="Id783"/>
    <n v="28.7"/>
    <n v="11.52"/>
    <s v="No"/>
    <x v="0"/>
    <s v="No"/>
    <x v="0"/>
    <s v="No"/>
    <s v="Over Weight"/>
    <s v="Diabetes"/>
  </r>
  <r>
    <s v="Id784"/>
    <n v="34.295000000000002"/>
    <n v="11.24"/>
    <s v="No"/>
    <x v="0"/>
    <s v="No"/>
    <x v="0"/>
    <s v="No"/>
    <s v="Obesity"/>
    <s v="Diabetes"/>
  </r>
  <r>
    <s v="Id785"/>
    <n v="27.55"/>
    <n v="10.98"/>
    <s v="No"/>
    <x v="0"/>
    <s v="No"/>
    <x v="0"/>
    <s v="No"/>
    <s v="Over Weight"/>
    <s v="Diabetes"/>
  </r>
  <r>
    <s v="Id786"/>
    <n v="40.700000000000003"/>
    <n v="5.42"/>
    <s v="No"/>
    <x v="0"/>
    <s v="No"/>
    <x v="0"/>
    <s v="No"/>
    <s v="Obesity"/>
    <s v="Normal"/>
  </r>
  <r>
    <s v="Id787"/>
    <n v="18.335000000000001"/>
    <n v="10.97"/>
    <s v="No"/>
    <x v="0"/>
    <s v="No"/>
    <x v="0"/>
    <s v="No"/>
    <s v="Under Weight"/>
    <s v="Diabetes"/>
  </r>
  <r>
    <s v="Id788"/>
    <n v="33.914999999999999"/>
    <n v="9.56"/>
    <s v="Yes"/>
    <x v="0"/>
    <s v="No"/>
    <x v="1"/>
    <s v="No"/>
    <s v="Obesity"/>
    <s v="Diabetes"/>
  </r>
  <r>
    <s v="Id789"/>
    <n v="33.534999999999997"/>
    <n v="9.4"/>
    <s v="Yes"/>
    <x v="0"/>
    <s v="No"/>
    <x v="1"/>
    <s v="No"/>
    <s v="Obesity"/>
    <s v="Diabetes"/>
  </r>
  <r>
    <s v="Id790"/>
    <n v="23.655000000000001"/>
    <n v="8.48"/>
    <s v="Yes"/>
    <x v="0"/>
    <s v="No"/>
    <x v="1"/>
    <s v="No"/>
    <s v="Normal Weight"/>
    <s v="Diabetes"/>
  </r>
  <r>
    <s v="Id791"/>
    <n v="28"/>
    <n v="5.57"/>
    <s v="No"/>
    <x v="0"/>
    <s v="No"/>
    <x v="0"/>
    <s v="No"/>
    <s v="Over Weight"/>
    <s v="Normal"/>
  </r>
  <r>
    <s v="Id792"/>
    <n v="30.23"/>
    <n v="6.94"/>
    <s v="Yes"/>
    <x v="0"/>
    <s v="Yes"/>
    <x v="3"/>
    <s v="No"/>
    <s v="Obesity"/>
    <s v="Diabetes"/>
  </r>
  <r>
    <s v="Id793"/>
    <n v="51.14"/>
    <n v="4.05"/>
    <s v="No"/>
    <x v="0"/>
    <s v="No"/>
    <x v="3"/>
    <s v="No"/>
    <s v="Obesity"/>
    <s v="Normal"/>
  </r>
  <r>
    <s v="Id794"/>
    <n v="24.32"/>
    <n v="10.220000000000001"/>
    <s v="No"/>
    <x v="0"/>
    <s v="No"/>
    <x v="0"/>
    <s v="No"/>
    <s v="Normal Weight"/>
    <s v="Diabetes"/>
  </r>
  <r>
    <s v="Id795"/>
    <n v="38.06"/>
    <n v="9.24"/>
    <s v="No"/>
    <x v="0"/>
    <s v="No"/>
    <x v="0"/>
    <s v="No"/>
    <s v="Obesity"/>
    <s v="Diabetes"/>
  </r>
  <r>
    <s v="Id796"/>
    <n v="37.700000000000003"/>
    <n v="8.6"/>
    <s v="No"/>
    <x v="0"/>
    <s v="No"/>
    <x v="0"/>
    <s v="No"/>
    <s v="Obesity"/>
    <s v="Diabetes"/>
  </r>
  <r>
    <s v="Id797"/>
    <n v="44"/>
    <n v="9.32"/>
    <s v="Yes"/>
    <x v="0"/>
    <s v="No"/>
    <x v="1"/>
    <s v="No"/>
    <s v="Obesity"/>
    <s v="Diabetes"/>
  </r>
  <r>
    <s v="Id798"/>
    <n v="41.45"/>
    <n v="6.12"/>
    <s v="Yes"/>
    <x v="0"/>
    <s v="No"/>
    <x v="0"/>
    <s v="No"/>
    <s v="Obesity"/>
    <s v="Prediabetes"/>
  </r>
  <r>
    <s v="Id799"/>
    <n v="25.364999999999998"/>
    <n v="9.19"/>
    <s v="Yes"/>
    <x v="0"/>
    <s v="No"/>
    <x v="0"/>
    <s v="No"/>
    <s v="Over Weight"/>
    <s v="Diabetes"/>
  </r>
  <r>
    <s v="Id800"/>
    <n v="34.56"/>
    <n v="5.84"/>
    <s v="Yes"/>
    <x v="0"/>
    <s v="Yes"/>
    <x v="3"/>
    <s v="No"/>
    <s v="Obesity"/>
    <s v="Prediabetes"/>
  </r>
  <r>
    <s v="Id801"/>
    <n v="28.2"/>
    <n v="7.19"/>
    <s v="Yes"/>
    <x v="0"/>
    <s v="No"/>
    <x v="1"/>
    <s v="No"/>
    <s v="Over Weight"/>
    <s v="Diabetes"/>
  </r>
  <r>
    <s v="Id802"/>
    <n v="30.43"/>
    <n v="9.39"/>
    <s v="No"/>
    <x v="0"/>
    <s v="No"/>
    <x v="0"/>
    <s v="No"/>
    <s v="Obesity"/>
    <s v="Diabetes"/>
  </r>
  <r>
    <s v="Id803"/>
    <n v="32.395000000000003"/>
    <n v="4.2699999999999996"/>
    <s v="Yes"/>
    <x v="0"/>
    <s v="No"/>
    <x v="3"/>
    <s v="No"/>
    <s v="Obesity"/>
    <s v="Normal"/>
  </r>
  <r>
    <s v="Id804"/>
    <n v="24.035"/>
    <n v="11.71"/>
    <s v="No"/>
    <x v="0"/>
    <s v="No"/>
    <x v="0"/>
    <s v="No"/>
    <s v="Normal Weight"/>
    <s v="Diabetes"/>
  </r>
  <r>
    <s v="Id805"/>
    <n v="37.119999999999997"/>
    <n v="5.29"/>
    <s v="No"/>
    <x v="0"/>
    <s v="No"/>
    <x v="1"/>
    <s v="No"/>
    <s v="Obesity"/>
    <s v="Normal"/>
  </r>
  <r>
    <s v="Id806"/>
    <n v="34.840000000000003"/>
    <n v="6"/>
    <s v="Yes"/>
    <x v="0"/>
    <s v="Yes"/>
    <x v="3"/>
    <s v="No"/>
    <s v="Obesity"/>
    <s v="Prediabetes"/>
  </r>
  <r>
    <s v="Id807"/>
    <n v="29.53"/>
    <n v="10.64"/>
    <s v="No"/>
    <x v="0"/>
    <s v="No"/>
    <x v="0"/>
    <s v="No"/>
    <s v="Over Weight"/>
    <s v="Diabetes"/>
  </r>
  <r>
    <s v="Id808"/>
    <n v="42.51"/>
    <n v="8.2100000000000009"/>
    <s v="Yes"/>
    <x v="0"/>
    <s v="No"/>
    <x v="0"/>
    <s v="No"/>
    <s v="Obesity"/>
    <s v="Diabetes"/>
  </r>
  <r>
    <s v="Id809"/>
    <n v="38.14"/>
    <n v="5.58"/>
    <s v="No"/>
    <x v="0"/>
    <s v="Yes"/>
    <x v="3"/>
    <s v="No"/>
    <s v="Obesity"/>
    <s v="Normal"/>
  </r>
  <r>
    <s v="Id810"/>
    <n v="39.93"/>
    <n v="8.75"/>
    <s v="No"/>
    <x v="0"/>
    <s v="No"/>
    <x v="0"/>
    <s v="No"/>
    <s v="Obesity"/>
    <s v="Diabetes"/>
  </r>
  <r>
    <s v="Id811"/>
    <n v="38.83"/>
    <n v="11.86"/>
    <s v="No"/>
    <x v="0"/>
    <s v="No"/>
    <x v="0"/>
    <s v="No"/>
    <s v="Obesity"/>
    <s v="Diabetes"/>
  </r>
  <r>
    <s v="Id812"/>
    <n v="37.4"/>
    <n v="11.46"/>
    <s v="No"/>
    <x v="0"/>
    <s v="No"/>
    <x v="0"/>
    <s v="No"/>
    <s v="Obesity"/>
    <s v="Diabetes"/>
  </r>
  <r>
    <s v="Id813"/>
    <n v="21.4"/>
    <n v="9.0299999999999994"/>
    <s v="No"/>
    <x v="0"/>
    <s v="No"/>
    <x v="0"/>
    <s v="No"/>
    <s v="Normal Weight"/>
    <s v="Diabetes"/>
  </r>
  <r>
    <s v="Id814"/>
    <n v="38.380000000000003"/>
    <n v="8.26"/>
    <s v="Yes"/>
    <x v="0"/>
    <s v="No"/>
    <x v="1"/>
    <s v="No"/>
    <s v="Obesity"/>
    <s v="Diabetes"/>
  </r>
  <r>
    <s v="Id815"/>
    <n v="33.659999999999997"/>
    <n v="5.42"/>
    <s v="Yes"/>
    <x v="0"/>
    <s v="No"/>
    <x v="1"/>
    <s v="No"/>
    <s v="Obesity"/>
    <s v="Normal"/>
  </r>
  <r>
    <s v="Id816"/>
    <n v="31.79"/>
    <n v="11.33"/>
    <s v="Yes"/>
    <x v="0"/>
    <s v="Yes"/>
    <x v="3"/>
    <s v="No"/>
    <s v="Obesity"/>
    <s v="Diabetes"/>
  </r>
  <r>
    <s v="Id817"/>
    <n v="29.7"/>
    <n v="7.69"/>
    <s v="Yes"/>
    <x v="0"/>
    <s v="Yes"/>
    <x v="3"/>
    <s v="No"/>
    <s v="Over Weight"/>
    <s v="Diabetes"/>
  </r>
  <r>
    <s v="Id818"/>
    <n v="25.46"/>
    <n v="8.77"/>
    <s v="Yes"/>
    <x v="0"/>
    <s v="Yes"/>
    <x v="3"/>
    <s v="No"/>
    <s v="Over Weight"/>
    <s v="Diabetes"/>
  </r>
  <r>
    <s v="Id819"/>
    <n v="39.14"/>
    <n v="4.91"/>
    <s v="No"/>
    <x v="1"/>
    <s v="No"/>
    <x v="3"/>
    <s v="No"/>
    <s v="Obesity"/>
    <s v="Normal"/>
  </r>
  <r>
    <s v="Id820"/>
    <n v="41.2"/>
    <n v="4.95"/>
    <s v="No"/>
    <x v="0"/>
    <s v="No"/>
    <x v="3"/>
    <s v="No"/>
    <s v="Obesity"/>
    <s v="Normal"/>
  </r>
  <r>
    <s v="Id821"/>
    <n v="28.81"/>
    <n v="10.8"/>
    <s v="Yes"/>
    <x v="0"/>
    <s v="Yes"/>
    <x v="3"/>
    <s v="No"/>
    <s v="Over Weight"/>
    <s v="Diabetes"/>
  </r>
  <r>
    <s v="Id822"/>
    <n v="37.409999999999997"/>
    <n v="7.21"/>
    <s v="No"/>
    <x v="0"/>
    <s v="No"/>
    <x v="1"/>
    <s v="No"/>
    <s v="Obesity"/>
    <s v="Diabetes"/>
  </r>
  <r>
    <s v="Id823"/>
    <n v="52.54"/>
    <n v="5.12"/>
    <s v="No"/>
    <x v="0"/>
    <s v="Yes"/>
    <x v="3"/>
    <s v="No"/>
    <s v="Obesity"/>
    <s v="Normal"/>
  </r>
  <r>
    <s v="Id824"/>
    <n v="17.29"/>
    <n v="4.62"/>
    <s v="No"/>
    <x v="1"/>
    <s v="No"/>
    <x v="3"/>
    <s v="Yes"/>
    <s v="Under Weight"/>
    <s v="Normal"/>
  </r>
  <r>
    <s v="Id825"/>
    <n v="31.74"/>
    <n v="7.68"/>
    <s v="Yes"/>
    <x v="0"/>
    <s v="No"/>
    <x v="0"/>
    <s v="No"/>
    <s v="Obesity"/>
    <s v="Diabetes"/>
  </r>
  <r>
    <s v="Id826"/>
    <n v="26.504999999999999"/>
    <n v="6.79"/>
    <s v="Yes"/>
    <x v="0"/>
    <s v="Yes"/>
    <x v="3"/>
    <s v="No"/>
    <s v="Over Weight"/>
    <s v="Diabetes"/>
  </r>
  <r>
    <s v="Id827"/>
    <n v="36.479999999999997"/>
    <n v="11.09"/>
    <s v="No"/>
    <x v="0"/>
    <s v="No"/>
    <x v="0"/>
    <s v="No"/>
    <s v="Obesity"/>
    <s v="Diabetes"/>
  </r>
  <r>
    <s v="Id828"/>
    <n v="39.159999999999997"/>
    <n v="5.24"/>
    <s v="Yes"/>
    <x v="0"/>
    <s v="Yes"/>
    <x v="3"/>
    <s v="No"/>
    <s v="Obesity"/>
    <s v="Normal"/>
  </r>
  <r>
    <s v="Id829"/>
    <n v="28.22"/>
    <n v="7.51"/>
    <s v="Yes"/>
    <x v="0"/>
    <s v="Yes"/>
    <x v="3"/>
    <s v="No"/>
    <s v="Over Weight"/>
    <s v="Diabetes"/>
  </r>
  <r>
    <s v="Id830"/>
    <n v="35"/>
    <n v="4.13"/>
    <s v="No"/>
    <x v="0"/>
    <s v="No"/>
    <x v="1"/>
    <s v="No"/>
    <s v="Obesity"/>
    <s v="Normal"/>
  </r>
  <r>
    <s v="Id831"/>
    <n v="36.24"/>
    <n v="8.3800000000000008"/>
    <s v="Yes"/>
    <x v="0"/>
    <s v="No"/>
    <x v="3"/>
    <s v="No"/>
    <s v="Obesity"/>
    <s v="Diabetes"/>
  </r>
  <r>
    <s v="Id832"/>
    <n v="36.954999999999998"/>
    <n v="8.07"/>
    <s v="No"/>
    <x v="0"/>
    <s v="No"/>
    <x v="0"/>
    <s v="No"/>
    <s v="Obesity"/>
    <s v="Diabetes"/>
  </r>
  <r>
    <s v="Id833"/>
    <n v="29.64"/>
    <n v="8.9499999999999993"/>
    <s v="No"/>
    <x v="0"/>
    <s v="No"/>
    <x v="0"/>
    <s v="No"/>
    <s v="Over Weight"/>
    <s v="Diabetes"/>
  </r>
  <r>
    <s v="Id834"/>
    <n v="42.74"/>
    <n v="6.31"/>
    <s v="Yes"/>
    <x v="0"/>
    <s v="No"/>
    <x v="3"/>
    <s v="No"/>
    <s v="Obesity"/>
    <s v="Prediabetes"/>
  </r>
  <r>
    <s v="Id835"/>
    <n v="36.130000000000003"/>
    <n v="7.19"/>
    <s v="Yes"/>
    <x v="0"/>
    <s v="No"/>
    <x v="1"/>
    <s v="No"/>
    <s v="Obesity"/>
    <s v="Diabetes"/>
  </r>
  <r>
    <s v="Id836"/>
    <n v="31.55"/>
    <n v="6.11"/>
    <s v="Yes"/>
    <x v="0"/>
    <s v="No"/>
    <x v="3"/>
    <s v="No"/>
    <s v="Obesity"/>
    <s v="Prediabetes"/>
  </r>
  <r>
    <s v="Id837"/>
    <n v="52.75"/>
    <n v="6.02"/>
    <s v="No"/>
    <x v="0"/>
    <s v="No"/>
    <x v="3"/>
    <s v="No"/>
    <s v="Obesity"/>
    <s v="Prediabetes"/>
  </r>
  <r>
    <s v="Id838"/>
    <n v="36.67"/>
    <n v="11.86"/>
    <s v="No"/>
    <x v="0"/>
    <s v="No"/>
    <x v="0"/>
    <s v="No"/>
    <s v="Obesity"/>
    <s v="Diabetes"/>
  </r>
  <r>
    <s v="Id839"/>
    <n v="38.06"/>
    <n v="8.25"/>
    <s v="No"/>
    <x v="0"/>
    <s v="No"/>
    <x v="0"/>
    <s v="No"/>
    <s v="Obesity"/>
    <s v="Diabetes"/>
  </r>
  <r>
    <s v="Id840"/>
    <n v="38"/>
    <n v="8.1300000000000008"/>
    <s v="No"/>
    <x v="0"/>
    <s v="No"/>
    <x v="0"/>
    <s v="No"/>
    <s v="Obesity"/>
    <s v="Diabetes"/>
  </r>
  <r>
    <s v="Id841"/>
    <n v="35.1"/>
    <n v="10.1"/>
    <s v="No"/>
    <x v="0"/>
    <s v="No"/>
    <x v="0"/>
    <s v="No"/>
    <s v="Obesity"/>
    <s v="Diabetes"/>
  </r>
  <r>
    <s v="Id842"/>
    <n v="33.82"/>
    <n v="5.89"/>
    <s v="Yes"/>
    <x v="0"/>
    <s v="No"/>
    <x v="1"/>
    <s v="No"/>
    <s v="Obesity"/>
    <s v="Prediabetes"/>
  </r>
  <r>
    <s v="Id843"/>
    <n v="37.43"/>
    <n v="4.97"/>
    <s v="No"/>
    <x v="0"/>
    <s v="No"/>
    <x v="1"/>
    <s v="No"/>
    <s v="Obesity"/>
    <s v="Normal"/>
  </r>
  <r>
    <s v="Id844"/>
    <n v="30.5"/>
    <n v="9.9"/>
    <s v="No"/>
    <x v="0"/>
    <s v="No"/>
    <x v="0"/>
    <s v="No"/>
    <s v="Obesity"/>
    <s v="Diabetes"/>
  </r>
  <r>
    <s v="Id845"/>
    <n v="24.53"/>
    <n v="9.0500000000000007"/>
    <s v="No"/>
    <x v="0"/>
    <s v="No"/>
    <x v="0"/>
    <s v="No"/>
    <s v="Normal Weight"/>
    <s v="Diabetes"/>
  </r>
  <r>
    <s v="Id846"/>
    <n v="25.74"/>
    <n v="10.93"/>
    <s v="No"/>
    <x v="0"/>
    <s v="No"/>
    <x v="0"/>
    <s v="No"/>
    <s v="Over Weight"/>
    <s v="Diabetes"/>
  </r>
  <r>
    <s v="Id847"/>
    <n v="34.08"/>
    <n v="7.58"/>
    <s v="Yes"/>
    <x v="0"/>
    <s v="No"/>
    <x v="1"/>
    <s v="No"/>
    <s v="Obesity"/>
    <s v="Diabetes"/>
  </r>
  <r>
    <s v="Id848"/>
    <n v="31.35"/>
    <n v="11"/>
    <s v="Yes"/>
    <x v="0"/>
    <s v="Yes"/>
    <x v="3"/>
    <s v="No"/>
    <s v="Obesity"/>
    <s v="Diabetes"/>
  </r>
  <r>
    <s v="Id849"/>
    <n v="26.79"/>
    <n v="5.0599999999999996"/>
    <s v="No"/>
    <x v="0"/>
    <s v="No"/>
    <x v="3"/>
    <s v="No"/>
    <s v="Over Weight"/>
    <s v="Normal"/>
  </r>
  <r>
    <s v="Id850"/>
    <n v="42.78"/>
    <n v="6.11"/>
    <s v="Yes"/>
    <x v="0"/>
    <s v="No"/>
    <x v="3"/>
    <s v="No"/>
    <s v="Obesity"/>
    <s v="Prediabetes"/>
  </r>
  <r>
    <s v="Id851"/>
    <n v="46.75"/>
    <n v="6.66"/>
    <s v="Yes"/>
    <x v="0"/>
    <s v="No"/>
    <x v="1"/>
    <s v="No"/>
    <s v="Obesity"/>
    <s v="Diabetes"/>
  </r>
  <r>
    <s v="Id852"/>
    <n v="32.15"/>
    <n v="4.0199999999999996"/>
    <s v="Yes"/>
    <x v="0"/>
    <s v="Yes"/>
    <x v="3"/>
    <s v="No"/>
    <s v="Obesity"/>
    <s v="Normal"/>
  </r>
  <r>
    <s v="Id853"/>
    <n v="43.4"/>
    <n v="8.81"/>
    <s v="Yes"/>
    <x v="0"/>
    <s v="No"/>
    <x v="1"/>
    <s v="No"/>
    <s v="Obesity"/>
    <s v="Diabetes"/>
  </r>
  <r>
    <s v="Id854"/>
    <n v="31.57"/>
    <n v="7.92"/>
    <s v="Yes"/>
    <x v="0"/>
    <s v="No"/>
    <x v="1"/>
    <s v="No"/>
    <s v="Obesity"/>
    <s v="Diabetes"/>
  </r>
  <r>
    <s v="Id855"/>
    <n v="24.32"/>
    <n v="7.48"/>
    <s v="No"/>
    <x v="0"/>
    <s v="No"/>
    <x v="0"/>
    <s v="No"/>
    <s v="Normal Weight"/>
    <s v="Diabetes"/>
  </r>
  <r>
    <s v="Id856"/>
    <n v="31.07"/>
    <n v="4.62"/>
    <s v="Yes"/>
    <x v="0"/>
    <s v="No"/>
    <x v="1"/>
    <s v="No"/>
    <s v="Obesity"/>
    <s v="Normal"/>
  </r>
  <r>
    <s v="Id857"/>
    <n v="35.814999999999998"/>
    <n v="8.4700000000000006"/>
    <s v="No"/>
    <x v="0"/>
    <s v="No"/>
    <x v="0"/>
    <s v="No"/>
    <s v="Obesity"/>
    <s v="Diabetes"/>
  </r>
  <r>
    <s v="Id858"/>
    <n v="40.81"/>
    <n v="10.58"/>
    <s v="Yes"/>
    <x v="0"/>
    <s v="No"/>
    <x v="0"/>
    <s v="No"/>
    <s v="Obesity"/>
    <s v="Diabetes"/>
  </r>
  <r>
    <s v="Id859"/>
    <n v="24.605"/>
    <n v="7.48"/>
    <s v="No"/>
    <x v="0"/>
    <s v="No"/>
    <x v="0"/>
    <s v="No"/>
    <s v="Normal Weight"/>
    <s v="Diabetes"/>
  </r>
  <r>
    <s v="Id860"/>
    <n v="21.47"/>
    <n v="7.82"/>
    <s v="No"/>
    <x v="0"/>
    <s v="No"/>
    <x v="0"/>
    <s v="No"/>
    <s v="Normal Weight"/>
    <s v="Diabetes"/>
  </r>
  <r>
    <s v="Id861"/>
    <n v="52.89"/>
    <n v="4.96"/>
    <s v="Yes"/>
    <x v="0"/>
    <s v="No"/>
    <x v="3"/>
    <s v="No"/>
    <s v="Obesity"/>
    <s v="Normal"/>
  </r>
  <r>
    <s v="Id862"/>
    <n v="32.965000000000003"/>
    <n v="6.15"/>
    <s v="Yes"/>
    <x v="0"/>
    <s v="No"/>
    <x v="3"/>
    <s v="No"/>
    <s v="Obesity"/>
    <s v="Prediabetes"/>
  </r>
  <r>
    <s v="Id863"/>
    <n v="36.799999999999997"/>
    <n v="4.62"/>
    <s v="No"/>
    <x v="0"/>
    <s v="Yes"/>
    <x v="3"/>
    <s v="No"/>
    <s v="Obesity"/>
    <s v="Normal"/>
  </r>
  <r>
    <s v="Id864"/>
    <n v="34.299999999999997"/>
    <n v="4.87"/>
    <s v="No"/>
    <x v="0"/>
    <s v="No"/>
    <x v="1"/>
    <s v="No"/>
    <s v="Obesity"/>
    <s v="Normal"/>
  </r>
  <r>
    <s v="Id865"/>
    <n v="35.244999999999997"/>
    <n v="4.63"/>
    <s v="No"/>
    <x v="0"/>
    <s v="No"/>
    <x v="0"/>
    <s v="No"/>
    <s v="Obesity"/>
    <s v="Normal"/>
  </r>
  <r>
    <s v="Id866"/>
    <n v="26.23"/>
    <n v="11.93"/>
    <s v="No"/>
    <x v="0"/>
    <s v="No"/>
    <x v="0"/>
    <s v="No"/>
    <s v="Over Weight"/>
    <s v="Diabetes"/>
  </r>
  <r>
    <s v="Id867"/>
    <n v="36.1"/>
    <n v="5.65"/>
    <s v="Yes"/>
    <x v="0"/>
    <s v="No"/>
    <x v="1"/>
    <s v="No"/>
    <s v="Obesity"/>
    <s v="Normal"/>
  </r>
  <r>
    <s v="Id868"/>
    <n v="37.1"/>
    <n v="11.21"/>
    <s v="Yes"/>
    <x v="0"/>
    <s v="Yes"/>
    <x v="3"/>
    <s v="No"/>
    <s v="Obesity"/>
    <s v="Diabetes"/>
  </r>
  <r>
    <s v="Id869"/>
    <n v="27.5"/>
    <n v="10.62"/>
    <s v="Yes"/>
    <x v="0"/>
    <s v="Yes"/>
    <x v="3"/>
    <s v="No"/>
    <s v="Over Weight"/>
    <s v="Diabetes"/>
  </r>
  <r>
    <s v="Id870"/>
    <n v="24.7"/>
    <n v="10.7"/>
    <s v="Yes"/>
    <x v="0"/>
    <s v="Yes"/>
    <x v="3"/>
    <s v="No"/>
    <s v="Normal Weight"/>
    <s v="Diabetes"/>
  </r>
  <r>
    <s v="Id871"/>
    <n v="26.78"/>
    <n v="10.02"/>
    <s v="Yes"/>
    <x v="0"/>
    <s v="Yes"/>
    <x v="3"/>
    <s v="No"/>
    <s v="Over Weight"/>
    <s v="Diabetes"/>
  </r>
  <r>
    <s v="Id872"/>
    <n v="45.8"/>
    <n v="4.8499999999999996"/>
    <s v="No"/>
    <x v="0"/>
    <s v="No"/>
    <x v="0"/>
    <s v="No"/>
    <s v="Obesity"/>
    <s v="Normal"/>
  </r>
  <r>
    <s v="Id873"/>
    <n v="29"/>
    <n v="4.3899999999999997"/>
    <s v="Yes"/>
    <x v="0"/>
    <s v="No"/>
    <x v="1"/>
    <s v="No"/>
    <s v="Over Weight"/>
    <s v="Normal"/>
  </r>
  <r>
    <s v="Id874"/>
    <n v="33.534999999999997"/>
    <n v="8.24"/>
    <s v="Yes"/>
    <x v="0"/>
    <s v="No"/>
    <x v="0"/>
    <s v="No"/>
    <s v="Obesity"/>
    <s v="Diabetes"/>
  </r>
  <r>
    <s v="Id875"/>
    <n v="32.774999999999999"/>
    <n v="9.77"/>
    <s v="Yes"/>
    <x v="0"/>
    <s v="No"/>
    <x v="0"/>
    <s v="No"/>
    <s v="Obesity"/>
    <s v="Diabetes"/>
  </r>
  <r>
    <s v="Id876"/>
    <n v="37.51"/>
    <n v="5.5"/>
    <s v="Yes"/>
    <x v="0"/>
    <s v="No"/>
    <x v="1"/>
    <s v="No"/>
    <s v="Obesity"/>
    <s v="Normal"/>
  </r>
  <r>
    <s v="Id877"/>
    <n v="39.86"/>
    <n v="11.84"/>
    <s v="Yes"/>
    <x v="0"/>
    <s v="No"/>
    <x v="3"/>
    <s v="No"/>
    <s v="Obesity"/>
    <s v="Diabetes"/>
  </r>
  <r>
    <s v="Id878"/>
    <n v="42.13"/>
    <n v="4.66"/>
    <s v="No"/>
    <x v="0"/>
    <s v="No"/>
    <x v="0"/>
    <s v="No"/>
    <s v="Obesity"/>
    <s v="Normal"/>
  </r>
  <r>
    <s v="Id879"/>
    <n v="35.99"/>
    <n v="11.11"/>
    <s v="No"/>
    <x v="0"/>
    <s v="No"/>
    <x v="0"/>
    <s v="No"/>
    <s v="Obesity"/>
    <s v="Diabetes"/>
  </r>
  <r>
    <s v="Id880"/>
    <n v="35.200000000000003"/>
    <n v="7.72"/>
    <s v="Yes"/>
    <x v="0"/>
    <s v="Yes"/>
    <x v="3"/>
    <s v="No"/>
    <s v="Obesity"/>
    <s v="Diabetes"/>
  </r>
  <r>
    <s v="Id881"/>
    <n v="29.91"/>
    <n v="5.55"/>
    <s v="Yes"/>
    <x v="0"/>
    <s v="No"/>
    <x v="1"/>
    <s v="No"/>
    <s v="Obesity"/>
    <s v="Normal"/>
  </r>
  <r>
    <s v="Id882"/>
    <n v="36.479999999999997"/>
    <n v="5.05"/>
    <s v="Yes"/>
    <x v="0"/>
    <s v="No"/>
    <x v="3"/>
    <s v="No"/>
    <s v="Obesity"/>
    <s v="Normal"/>
  </r>
  <r>
    <s v="Id883"/>
    <n v="27.5"/>
    <n v="8.69"/>
    <s v="Yes"/>
    <x v="0"/>
    <s v="Yes"/>
    <x v="3"/>
    <s v="No"/>
    <s v="Over Weight"/>
    <s v="Diabetes"/>
  </r>
  <r>
    <s v="Id884"/>
    <n v="33.44"/>
    <n v="5.9"/>
    <s v="Yes"/>
    <x v="0"/>
    <s v="No"/>
    <x v="3"/>
    <s v="No"/>
    <s v="Obesity"/>
    <s v="Prediabetes"/>
  </r>
  <r>
    <s v="Id885"/>
    <n v="28.215"/>
    <n v="6.29"/>
    <s v="Yes"/>
    <x v="0"/>
    <s v="No"/>
    <x v="3"/>
    <s v="No"/>
    <s v="Over Weight"/>
    <s v="Prediabetes"/>
  </r>
  <r>
    <s v="Id886"/>
    <n v="27.17"/>
    <n v="5.84"/>
    <s v="Yes"/>
    <x v="0"/>
    <s v="No"/>
    <x v="3"/>
    <s v="No"/>
    <s v="Over Weight"/>
    <s v="Prediabetes"/>
  </r>
  <r>
    <s v="Id887"/>
    <n v="35.380000000000003"/>
    <n v="6.12"/>
    <s v="No"/>
    <x v="0"/>
    <s v="No"/>
    <x v="0"/>
    <s v="No"/>
    <s v="Obesity"/>
    <s v="Prediabetes"/>
  </r>
  <r>
    <s v="Id888"/>
    <n v="43.48"/>
    <n v="6.24"/>
    <s v="No"/>
    <x v="0"/>
    <s v="No"/>
    <x v="0"/>
    <s v="No"/>
    <s v="Obesity"/>
    <s v="Prediabetes"/>
  </r>
  <r>
    <s v="Id889"/>
    <n v="41.73"/>
    <n v="6.25"/>
    <s v="No"/>
    <x v="0"/>
    <s v="No"/>
    <x v="3"/>
    <s v="No"/>
    <s v="Obesity"/>
    <s v="Prediabetes"/>
  </r>
  <r>
    <s v="Id890"/>
    <n v="28.9"/>
    <n v="11.96"/>
    <s v="No"/>
    <x v="0"/>
    <s v="No"/>
    <x v="0"/>
    <s v="No"/>
    <s v="Over Weight"/>
    <s v="Diabetes"/>
  </r>
  <r>
    <s v="Id891"/>
    <n v="25.74"/>
    <n v="7.69"/>
    <s v="No"/>
    <x v="0"/>
    <s v="No"/>
    <x v="0"/>
    <s v="No"/>
    <s v="Over Weight"/>
    <s v="Diabetes"/>
  </r>
  <r>
    <s v="Id892"/>
    <n v="36.06"/>
    <n v="8.83"/>
    <s v="No"/>
    <x v="0"/>
    <s v="No"/>
    <x v="0"/>
    <s v="No"/>
    <s v="Obesity"/>
    <s v="Diabetes"/>
  </r>
  <r>
    <s v="Id893"/>
    <n v="43.28"/>
    <n v="4.41"/>
    <s v="No"/>
    <x v="0"/>
    <s v="No"/>
    <x v="0"/>
    <s v="No"/>
    <s v="Obesity"/>
    <s v="Normal"/>
  </r>
  <r>
    <s v="Id894"/>
    <n v="28.785"/>
    <n v="9.1"/>
    <s v="Yes"/>
    <x v="0"/>
    <s v="Yes"/>
    <x v="3"/>
    <s v="No"/>
    <s v="Over Weight"/>
    <s v="Diabetes"/>
  </r>
  <r>
    <s v="Id895"/>
    <n v="25.46"/>
    <n v="11.52"/>
    <s v="Yes"/>
    <x v="0"/>
    <s v="Yes"/>
    <x v="3"/>
    <s v="No"/>
    <s v="Over Weight"/>
    <s v="Diabetes"/>
  </r>
  <r>
    <s v="Id896"/>
    <n v="30.8"/>
    <n v="10.95"/>
    <s v="No"/>
    <x v="0"/>
    <s v="No"/>
    <x v="0"/>
    <s v="No"/>
    <s v="Obesity"/>
    <s v="Diabetes"/>
  </r>
  <r>
    <s v="Id897"/>
    <n v="28.88"/>
    <n v="11.5"/>
    <s v="No"/>
    <x v="0"/>
    <s v="No"/>
    <x v="0"/>
    <s v="No"/>
    <s v="Over Weight"/>
    <s v="Diabetes"/>
  </r>
  <r>
    <s v="Id898"/>
    <n v="23"/>
    <n v="9.8800000000000008"/>
    <s v="No"/>
    <x v="0"/>
    <s v="No"/>
    <x v="0"/>
    <s v="No"/>
    <s v="Normal Weight"/>
    <s v="Diabetes"/>
  </r>
  <r>
    <s v="Id899"/>
    <n v="38.25"/>
    <n v="6.2"/>
    <s v="No"/>
    <x v="0"/>
    <s v="No"/>
    <x v="3"/>
    <s v="No"/>
    <s v="Obesity"/>
    <s v="Prediabetes"/>
  </r>
  <r>
    <s v="Id900"/>
    <n v="39.25"/>
    <n v="8.41"/>
    <s v="Yes"/>
    <x v="0"/>
    <s v="No"/>
    <x v="3"/>
    <s v="No"/>
    <s v="Obesity"/>
    <s v="Diabetes"/>
  </r>
  <r>
    <s v="Id901"/>
    <n v="26.6"/>
    <n v="5.07"/>
    <s v="Yes"/>
    <x v="0"/>
    <s v="No"/>
    <x v="1"/>
    <s v="No"/>
    <s v="Over Weight"/>
    <s v="Normal"/>
  </r>
  <r>
    <s v="Id902"/>
    <n v="35.700000000000003"/>
    <n v="4.0599999999999996"/>
    <s v="No"/>
    <x v="0"/>
    <s v="Yes"/>
    <x v="3"/>
    <s v="No"/>
    <s v="Obesity"/>
    <s v="Normal"/>
  </r>
  <r>
    <s v="Id903"/>
    <n v="20.100000000000001"/>
    <n v="10.52"/>
    <s v="No"/>
    <x v="0"/>
    <s v="No"/>
    <x v="0"/>
    <s v="No"/>
    <s v="Normal Weight"/>
    <s v="Diabetes"/>
  </r>
  <r>
    <s v="Id904"/>
    <n v="22.23"/>
    <n v="9.65"/>
    <s v="No"/>
    <x v="0"/>
    <s v="No"/>
    <x v="0"/>
    <s v="No"/>
    <s v="Normal Weight"/>
    <s v="Diabetes"/>
  </r>
  <r>
    <s v="Id905"/>
    <n v="36.47"/>
    <n v="6.21"/>
    <s v="No"/>
    <x v="0"/>
    <s v="No"/>
    <x v="0"/>
    <s v="No"/>
    <s v="Obesity"/>
    <s v="Prediabetes"/>
  </r>
  <r>
    <s v="Id906"/>
    <n v="49.64"/>
    <n v="4.76"/>
    <s v="No"/>
    <x v="0"/>
    <s v="Yes"/>
    <x v="3"/>
    <s v="No"/>
    <s v="Obesity"/>
    <s v="Normal"/>
  </r>
  <r>
    <s v="Id907"/>
    <n v="36.799999999999997"/>
    <n v="5.73"/>
    <s v="Yes"/>
    <x v="0"/>
    <s v="Yes"/>
    <x v="3"/>
    <s v="No"/>
    <s v="Obesity"/>
    <s v="Prediabetes"/>
  </r>
  <r>
    <s v="Id908"/>
    <n v="33.880000000000003"/>
    <n v="10.78"/>
    <s v="Yes"/>
    <x v="0"/>
    <s v="No"/>
    <x v="0"/>
    <s v="No"/>
    <s v="Obesity"/>
    <s v="Diabetes"/>
  </r>
  <r>
    <s v="Id909"/>
    <n v="32.01"/>
    <n v="5.08"/>
    <s v="Yes"/>
    <x v="0"/>
    <s v="No"/>
    <x v="3"/>
    <s v="No"/>
    <s v="Obesity"/>
    <s v="Normal"/>
  </r>
  <r>
    <s v="Id910"/>
    <n v="33.630000000000003"/>
    <n v="11.39"/>
    <s v="No"/>
    <x v="0"/>
    <s v="No"/>
    <x v="0"/>
    <s v="No"/>
    <s v="Obesity"/>
    <s v="Diabetes"/>
  </r>
  <r>
    <s v="Id911"/>
    <n v="34.865000000000002"/>
    <n v="5.35"/>
    <s v="Yes"/>
    <x v="0"/>
    <s v="No"/>
    <x v="3"/>
    <s v="No"/>
    <s v="Obesity"/>
    <s v="Normal"/>
  </r>
  <r>
    <s v="Id912"/>
    <n v="43.11"/>
    <n v="5.6"/>
    <s v="No"/>
    <x v="0"/>
    <s v="No"/>
    <x v="0"/>
    <s v="No"/>
    <s v="Obesity"/>
    <s v="Normal"/>
  </r>
  <r>
    <s v="Id913"/>
    <n v="30.305"/>
    <n v="4.2699999999999996"/>
    <s v="Yes"/>
    <x v="0"/>
    <s v="No"/>
    <x v="3"/>
    <s v="No"/>
    <s v="Obesity"/>
    <s v="Normal"/>
  </r>
  <r>
    <s v="Id914"/>
    <n v="25.175000000000001"/>
    <n v="5.57"/>
    <s v="Yes"/>
    <x v="0"/>
    <s v="No"/>
    <x v="3"/>
    <s v="No"/>
    <s v="Over Weight"/>
    <s v="Normal"/>
  </r>
  <r>
    <s v="Id915"/>
    <n v="26.8"/>
    <n v="5.68"/>
    <s v="Yes"/>
    <x v="0"/>
    <s v="No"/>
    <x v="3"/>
    <s v="No"/>
    <s v="Over Weight"/>
    <s v="Normal"/>
  </r>
  <r>
    <s v="Id916"/>
    <n v="21.78"/>
    <n v="5.3"/>
    <s v="No"/>
    <x v="1"/>
    <s v="No"/>
    <x v="3"/>
    <s v="No"/>
    <s v="Normal Weight"/>
    <s v="Normal"/>
  </r>
  <r>
    <s v="Id917"/>
    <n v="30.14"/>
    <n v="9.4499999999999993"/>
    <s v="Yes"/>
    <x v="0"/>
    <s v="No"/>
    <x v="0"/>
    <s v="No"/>
    <s v="Obesity"/>
    <s v="Diabetes"/>
  </r>
  <r>
    <s v="Id918"/>
    <n v="29.7"/>
    <n v="6.79"/>
    <s v="Yes"/>
    <x v="0"/>
    <s v="No"/>
    <x v="0"/>
    <s v="No"/>
    <s v="Over Weight"/>
    <s v="Diabetes"/>
  </r>
  <r>
    <s v="Id919"/>
    <n v="32.395000000000003"/>
    <n v="11.1"/>
    <s v="Yes"/>
    <x v="0"/>
    <s v="No"/>
    <x v="0"/>
    <s v="No"/>
    <s v="Obesity"/>
    <s v="Diabetes"/>
  </r>
  <r>
    <s v="Id920"/>
    <n v="36.64"/>
    <n v="7.26"/>
    <s v="No"/>
    <x v="0"/>
    <s v="No"/>
    <x v="0"/>
    <s v="No"/>
    <s v="Obesity"/>
    <s v="Diabetes"/>
  </r>
  <r>
    <s v="Id921"/>
    <n v="39.049999999999997"/>
    <n v="5.27"/>
    <s v="Yes"/>
    <x v="0"/>
    <s v="No"/>
    <x v="3"/>
    <s v="No"/>
    <s v="Obesity"/>
    <s v="Normal"/>
  </r>
  <r>
    <s v="Id922"/>
    <n v="33.1"/>
    <n v="5.46"/>
    <s v="Yes"/>
    <x v="0"/>
    <s v="No"/>
    <x v="3"/>
    <s v="No"/>
    <s v="Obesity"/>
    <s v="Normal"/>
  </r>
  <r>
    <s v="Id923"/>
    <n v="31.824999999999999"/>
    <n v="8.1300000000000008"/>
    <s v="No"/>
    <x v="0"/>
    <s v="No"/>
    <x v="0"/>
    <s v="No"/>
    <s v="Obesity"/>
    <s v="Diabetes"/>
  </r>
  <r>
    <s v="Id924"/>
    <n v="29"/>
    <n v="4.25"/>
    <s v="Yes"/>
    <x v="0"/>
    <s v="No"/>
    <x v="3"/>
    <s v="No"/>
    <s v="Over Weight"/>
    <s v="Normal"/>
  </r>
  <r>
    <s v="Id925"/>
    <n v="30.495000000000001"/>
    <n v="8.68"/>
    <s v="No"/>
    <x v="0"/>
    <s v="No"/>
    <x v="0"/>
    <s v="No"/>
    <s v="Obesity"/>
    <s v="Diabetes"/>
  </r>
  <r>
    <s v="Id926"/>
    <n v="25.2"/>
    <n v="6.25"/>
    <s v="Yes"/>
    <x v="0"/>
    <s v="No"/>
    <x v="3"/>
    <s v="No"/>
    <s v="Over Weight"/>
    <s v="Prediabetes"/>
  </r>
  <r>
    <s v="Id927"/>
    <n v="22.77"/>
    <n v="4.47"/>
    <s v="Yes"/>
    <x v="0"/>
    <s v="No"/>
    <x v="3"/>
    <s v="No"/>
    <s v="Normal Weight"/>
    <s v="Normal"/>
  </r>
  <r>
    <s v="Id928"/>
    <n v="23.18"/>
    <n v="8.31"/>
    <s v="No"/>
    <x v="0"/>
    <s v="No"/>
    <x v="0"/>
    <s v="No"/>
    <s v="Normal Weight"/>
    <s v="Diabetes"/>
  </r>
  <r>
    <s v="Id929"/>
    <n v="35.409999999999997"/>
    <n v="5.68"/>
    <s v="No"/>
    <x v="0"/>
    <s v="No"/>
    <x v="0"/>
    <s v="No"/>
    <s v="Obesity"/>
    <s v="Normal"/>
  </r>
  <r>
    <s v="Id930"/>
    <n v="32.11"/>
    <n v="4.75"/>
    <s v="Yes"/>
    <x v="0"/>
    <s v="No"/>
    <x v="1"/>
    <s v="No"/>
    <s v="Obesity"/>
    <s v="Normal"/>
  </r>
  <r>
    <s v="Id931"/>
    <n v="34.479999999999997"/>
    <n v="6.31"/>
    <s v="No"/>
    <x v="0"/>
    <s v="Yes"/>
    <x v="3"/>
    <s v="No"/>
    <s v="Obesity"/>
    <s v="Prediabetes"/>
  </r>
  <r>
    <s v="Id932"/>
    <n v="34.39"/>
    <n v="6.28"/>
    <s v="Yes"/>
    <x v="0"/>
    <s v="No"/>
    <x v="3"/>
    <s v="No"/>
    <s v="Obesity"/>
    <s v="Prediabetes"/>
  </r>
  <r>
    <s v="Id933"/>
    <n v="26.4"/>
    <n v="9.2899999999999991"/>
    <s v="Yes"/>
    <x v="0"/>
    <s v="Yes"/>
    <x v="3"/>
    <s v="No"/>
    <s v="Over Weight"/>
    <s v="Diabetes"/>
  </r>
  <r>
    <s v="Id934"/>
    <n v="28.1"/>
    <n v="5.79"/>
    <s v="Yes"/>
    <x v="0"/>
    <s v="Yes"/>
    <x v="3"/>
    <s v="No"/>
    <s v="Over Weight"/>
    <s v="Prediabetes"/>
  </r>
  <r>
    <s v="Id935"/>
    <n v="27"/>
    <n v="4.54"/>
    <s v="Yes"/>
    <x v="0"/>
    <s v="No"/>
    <x v="3"/>
    <s v="No"/>
    <s v="Over Weight"/>
    <s v="Normal"/>
  </r>
  <r>
    <s v="Id936"/>
    <n v="28.594999999999999"/>
    <n v="4.68"/>
    <s v="Yes"/>
    <x v="0"/>
    <s v="No"/>
    <x v="3"/>
    <s v="No"/>
    <s v="Over Weight"/>
    <s v="Normal"/>
  </r>
  <r>
    <s v="Id937"/>
    <n v="36.799999999999997"/>
    <n v="5.88"/>
    <s v="No"/>
    <x v="0"/>
    <s v="No"/>
    <x v="3"/>
    <s v="No"/>
    <s v="Obesity"/>
    <s v="Prediabetes"/>
  </r>
  <r>
    <s v="Id938"/>
    <n v="23.75"/>
    <n v="5.42"/>
    <s v="Yes"/>
    <x v="0"/>
    <s v="Yes"/>
    <x v="3"/>
    <s v="No"/>
    <s v="Normal Weight"/>
    <s v="Normal"/>
  </r>
  <r>
    <s v="Id939"/>
    <n v="35.619999999999997"/>
    <n v="4.16"/>
    <s v="No"/>
    <x v="0"/>
    <s v="No"/>
    <x v="0"/>
    <s v="No"/>
    <s v="Obesity"/>
    <s v="Normal"/>
  </r>
  <r>
    <s v="Id940"/>
    <n v="30.69"/>
    <n v="7.05"/>
    <s v="Yes"/>
    <x v="0"/>
    <s v="No"/>
    <x v="1"/>
    <s v="No"/>
    <s v="Obesity"/>
    <s v="Diabetes"/>
  </r>
  <r>
    <s v="Id941"/>
    <n v="35.799999999999997"/>
    <n v="5.63"/>
    <s v="Yes"/>
    <x v="0"/>
    <s v="No"/>
    <x v="1"/>
    <s v="No"/>
    <s v="Obesity"/>
    <s v="Normal"/>
  </r>
  <r>
    <s v="Id942"/>
    <n v="28.785"/>
    <n v="4.24"/>
    <s v="Yes"/>
    <x v="0"/>
    <s v="No"/>
    <x v="1"/>
    <s v="No"/>
    <s v="Over Weight"/>
    <s v="Normal"/>
  </r>
  <r>
    <s v="Id943"/>
    <n v="28.594999999999999"/>
    <n v="4.96"/>
    <s v="Yes"/>
    <x v="0"/>
    <s v="No"/>
    <x v="1"/>
    <s v="No"/>
    <s v="Over Weight"/>
    <s v="Normal"/>
  </r>
  <r>
    <s v="Id944"/>
    <n v="48.75"/>
    <n v="4.34"/>
    <s v="No"/>
    <x v="0"/>
    <s v="No"/>
    <x v="0"/>
    <s v="No"/>
    <s v="Obesity"/>
    <s v="Normal"/>
  </r>
  <r>
    <s v="Id945"/>
    <n v="28.31"/>
    <n v="5.43"/>
    <s v="Yes"/>
    <x v="0"/>
    <s v="No"/>
    <x v="1"/>
    <s v="No"/>
    <s v="Over Weight"/>
    <s v="Normal"/>
  </r>
  <r>
    <s v="Id946"/>
    <n v="38.39"/>
    <n v="8.33"/>
    <s v="Yes"/>
    <x v="0"/>
    <s v="No"/>
    <x v="3"/>
    <s v="No"/>
    <s v="Obesity"/>
    <s v="Diabetes"/>
  </r>
  <r>
    <s v="Id947"/>
    <n v="25.87"/>
    <n v="5.63"/>
    <s v="Yes"/>
    <x v="0"/>
    <s v="No"/>
    <x v="3"/>
    <s v="No"/>
    <s v="Over Weight"/>
    <s v="Normal"/>
  </r>
  <r>
    <s v="Id948"/>
    <n v="43.7"/>
    <n v="7.23"/>
    <s v="No"/>
    <x v="0"/>
    <s v="No"/>
    <x v="0"/>
    <s v="No"/>
    <s v="Obesity"/>
    <s v="Diabetes"/>
  </r>
  <r>
    <s v="Id949"/>
    <n v="40.945"/>
    <n v="10.57"/>
    <s v="No"/>
    <x v="0"/>
    <s v="No"/>
    <x v="0"/>
    <s v="No"/>
    <s v="Obesity"/>
    <s v="Diabetes"/>
  </r>
  <r>
    <s v="Id950"/>
    <n v="27.94"/>
    <n v="7.92"/>
    <s v="No"/>
    <x v="0"/>
    <s v="No"/>
    <x v="0"/>
    <s v="No"/>
    <s v="Over Weight"/>
    <s v="Diabetes"/>
  </r>
  <r>
    <s v="Id951"/>
    <n v="31.9"/>
    <n v="10.119999999999999"/>
    <s v="No"/>
    <x v="0"/>
    <s v="No"/>
    <x v="1"/>
    <s v="No"/>
    <s v="Obesity"/>
    <s v="Diabetes"/>
  </r>
  <r>
    <s v="Id952"/>
    <n v="31.64"/>
    <n v="7.91"/>
    <s v="No"/>
    <x v="0"/>
    <s v="No"/>
    <x v="0"/>
    <s v="No"/>
    <s v="Obesity"/>
    <s v="Diabetes"/>
  </r>
  <r>
    <s v="Id953"/>
    <n v="46.7"/>
    <n v="10.9"/>
    <s v="No"/>
    <x v="0"/>
    <s v="No"/>
    <x v="0"/>
    <s v="No"/>
    <s v="Obesity"/>
    <s v="Diabetes"/>
  </r>
  <r>
    <s v="Id954"/>
    <n v="18.335000000000001"/>
    <n v="11.83"/>
    <s v="No"/>
    <x v="0"/>
    <s v="No"/>
    <x v="0"/>
    <s v="No"/>
    <s v="Under Weight"/>
    <s v="Diabetes"/>
  </r>
  <r>
    <s v="Id955"/>
    <n v="31.24"/>
    <n v="7.42"/>
    <s v="Yes"/>
    <x v="0"/>
    <s v="No"/>
    <x v="1"/>
    <s v="No"/>
    <s v="Obesity"/>
    <s v="Diabetes"/>
  </r>
  <r>
    <s v="Id956"/>
    <n v="39.22"/>
    <n v="5.62"/>
    <s v="Yes"/>
    <x v="0"/>
    <s v="No"/>
    <x v="3"/>
    <s v="No"/>
    <s v="Obesity"/>
    <s v="Normal"/>
  </r>
  <r>
    <s v="Id957"/>
    <n v="24.414999999999999"/>
    <n v="7.16"/>
    <s v="No"/>
    <x v="0"/>
    <s v="No"/>
    <x v="0"/>
    <s v="No"/>
    <s v="Normal Weight"/>
    <s v="Diabetes"/>
  </r>
  <r>
    <s v="Id958"/>
    <n v="32.299999999999997"/>
    <n v="9.89"/>
    <s v="No"/>
    <x v="0"/>
    <s v="No"/>
    <x v="0"/>
    <s v="No"/>
    <s v="Obesity"/>
    <s v="Diabetes"/>
  </r>
  <r>
    <s v="Id959"/>
    <n v="39.94"/>
    <n v="5.14"/>
    <s v="No"/>
    <x v="0"/>
    <s v="No"/>
    <x v="0"/>
    <s v="No"/>
    <s v="Obesity"/>
    <s v="Normal"/>
  </r>
  <r>
    <s v="Id960"/>
    <n v="30"/>
    <n v="5.61"/>
    <s v="Yes"/>
    <x v="0"/>
    <s v="Yes"/>
    <x v="3"/>
    <s v="No"/>
    <s v="Obesity"/>
    <s v="Normal"/>
  </r>
  <r>
    <s v="Id961"/>
    <n v="35.340000000000003"/>
    <n v="5.51"/>
    <s v="Yes"/>
    <x v="0"/>
    <s v="Yes"/>
    <x v="3"/>
    <s v="No"/>
    <s v="Obesity"/>
    <s v="Normal"/>
  </r>
  <r>
    <s v="Id962"/>
    <n v="32.204999999999998"/>
    <n v="8.3800000000000008"/>
    <s v="Yes"/>
    <x v="0"/>
    <s v="No"/>
    <x v="1"/>
    <s v="No"/>
    <s v="Obesity"/>
    <s v="Diabetes"/>
  </r>
  <r>
    <s v="Id963"/>
    <n v="33.880000000000003"/>
    <n v="4.68"/>
    <s v="No"/>
    <x v="1"/>
    <s v="No"/>
    <x v="3"/>
    <s v="No"/>
    <s v="Obesity"/>
    <s v="Normal"/>
  </r>
  <r>
    <s v="Id964"/>
    <n v="26.63"/>
    <n v="4.3600000000000003"/>
    <s v="Yes"/>
    <x v="0"/>
    <s v="No"/>
    <x v="1"/>
    <s v="No"/>
    <s v="Over Weight"/>
    <s v="Normal"/>
  </r>
  <r>
    <s v="Id965"/>
    <n v="28.7"/>
    <n v="7.74"/>
    <s v="No"/>
    <x v="0"/>
    <s v="No"/>
    <x v="0"/>
    <s v="No"/>
    <s v="Over Weight"/>
    <s v="Diabetes"/>
  </r>
  <r>
    <s v="Id966"/>
    <n v="25.65"/>
    <n v="4.05"/>
    <s v="Yes"/>
    <x v="0"/>
    <s v="No"/>
    <x v="1"/>
    <s v="No"/>
    <s v="Over Weight"/>
    <s v="Normal"/>
  </r>
  <r>
    <s v="Id967"/>
    <n v="36.384999999999998"/>
    <n v="11.49"/>
    <s v="No"/>
    <x v="0"/>
    <s v="No"/>
    <x v="0"/>
    <s v="No"/>
    <s v="Obesity"/>
    <s v="Diabetes"/>
  </r>
  <r>
    <s v="Id968"/>
    <n v="34.69"/>
    <n v="5.65"/>
    <s v="No"/>
    <x v="0"/>
    <s v="No"/>
    <x v="0"/>
    <s v="No"/>
    <s v="Obesity"/>
    <s v="Normal"/>
  </r>
  <r>
    <s v="Id969"/>
    <n v="37.68"/>
    <n v="4.29"/>
    <s v="Yes"/>
    <x v="0"/>
    <s v="No"/>
    <x v="0"/>
    <s v="No"/>
    <s v="Obesity"/>
    <s v="Normal"/>
  </r>
  <r>
    <s v="Id970"/>
    <n v="35.49"/>
    <n v="4.74"/>
    <s v="Yes"/>
    <x v="0"/>
    <s v="Yes"/>
    <x v="3"/>
    <s v="No"/>
    <s v="Obesity"/>
    <s v="Normal"/>
  </r>
  <r>
    <s v="Id971"/>
    <n v="44.7"/>
    <n v="7.6"/>
    <s v="Yes"/>
    <x v="0"/>
    <s v="No"/>
    <x v="1"/>
    <s v="No"/>
    <s v="Obesity"/>
    <s v="Diabetes"/>
  </r>
  <r>
    <s v="Id972"/>
    <n v="38.380000000000003"/>
    <n v="8.5"/>
    <s v="Yes"/>
    <x v="0"/>
    <s v="No"/>
    <x v="1"/>
    <s v="No"/>
    <s v="Obesity"/>
    <s v="Diabetes"/>
  </r>
  <r>
    <s v="Id973"/>
    <n v="35.244999999999997"/>
    <n v="11.22"/>
    <s v="Yes"/>
    <x v="0"/>
    <s v="No"/>
    <x v="0"/>
    <s v="No"/>
    <s v="Obesity"/>
    <s v="Diabetes"/>
  </r>
  <r>
    <s v="Id974"/>
    <n v="49.84"/>
    <n v="5.0999999999999996"/>
    <s v="Yes"/>
    <x v="0"/>
    <s v="Yes"/>
    <x v="3"/>
    <s v="No"/>
    <s v="Obesity"/>
    <s v="Normal"/>
  </r>
  <r>
    <s v="Id975"/>
    <n v="49.06"/>
    <n v="5.43"/>
    <s v="Yes"/>
    <x v="0"/>
    <s v="No"/>
    <x v="3"/>
    <s v="No"/>
    <s v="Obesity"/>
    <s v="Normal"/>
  </r>
  <r>
    <s v="Id976"/>
    <n v="30.88"/>
    <n v="5.82"/>
    <s v="No"/>
    <x v="0"/>
    <s v="No"/>
    <x v="1"/>
    <s v="No"/>
    <s v="Obesity"/>
    <s v="Prediabetes"/>
  </r>
  <r>
    <s v="Id977"/>
    <n v="33.35"/>
    <n v="6.05"/>
    <s v="No"/>
    <x v="0"/>
    <s v="Yes"/>
    <x v="3"/>
    <s v="No"/>
    <s v="Obesity"/>
    <s v="Prediabetes"/>
  </r>
  <r>
    <s v="Id978"/>
    <n v="38"/>
    <n v="6.38"/>
    <s v="Yes"/>
    <x v="0"/>
    <s v="No"/>
    <x v="3"/>
    <s v="No"/>
    <s v="Obesity"/>
    <s v="Prediabetes"/>
  </r>
  <r>
    <s v="Id979"/>
    <n v="36.08"/>
    <n v="5.73"/>
    <s v="Yes"/>
    <x v="0"/>
    <s v="No"/>
    <x v="3"/>
    <s v="No"/>
    <s v="Obesity"/>
    <s v="Prediabetes"/>
  </r>
  <r>
    <s v="Id980"/>
    <n v="35.700000000000003"/>
    <n v="5.47"/>
    <s v="Yes"/>
    <x v="0"/>
    <s v="No"/>
    <x v="3"/>
    <s v="No"/>
    <s v="Obesity"/>
    <s v="Normal"/>
  </r>
  <r>
    <s v="Id981"/>
    <n v="34.01"/>
    <n v="11.3"/>
    <s v="No"/>
    <x v="0"/>
    <s v="No"/>
    <x v="0"/>
    <s v="No"/>
    <s v="Obesity"/>
    <s v="Diabetes"/>
  </r>
  <r>
    <s v="Id982"/>
    <n v="31.54"/>
    <n v="6.72"/>
    <s v="No"/>
    <x v="0"/>
    <s v="No"/>
    <x v="0"/>
    <s v="No"/>
    <s v="Obesity"/>
    <s v="Diabetes"/>
  </r>
  <r>
    <s v="Id983"/>
    <n v="23.3"/>
    <n v="5.36"/>
    <s v="Yes"/>
    <x v="0"/>
    <s v="No"/>
    <x v="3"/>
    <s v="No"/>
    <s v="Normal Weight"/>
    <s v="Normal"/>
  </r>
  <r>
    <s v="Id984"/>
    <n v="27.75"/>
    <n v="9.8800000000000008"/>
    <s v="No"/>
    <x v="0"/>
    <s v="No"/>
    <x v="0"/>
    <s v="No"/>
    <s v="Over Weight"/>
    <s v="Diabetes"/>
  </r>
  <r>
    <s v="Id985"/>
    <n v="42.46"/>
    <n v="4.1100000000000003"/>
    <s v="No"/>
    <x v="0"/>
    <s v="No"/>
    <x v="0"/>
    <s v="No"/>
    <s v="Obesity"/>
    <s v="Normal"/>
  </r>
  <r>
    <s v="Id986"/>
    <n v="54.47"/>
    <n v="7.48"/>
    <s v="No"/>
    <x v="0"/>
    <s v="No"/>
    <x v="0"/>
    <s v="No"/>
    <s v="Obesity"/>
    <s v="Diabetes"/>
  </r>
  <r>
    <s v="Id987"/>
    <n v="24.93"/>
    <n v="9.18"/>
    <s v="Yes"/>
    <x v="0"/>
    <s v="Yes"/>
    <x v="3"/>
    <s v="No"/>
    <s v="Over Weight"/>
    <s v="Diabetes"/>
  </r>
  <r>
    <s v="Id988"/>
    <n v="48.12"/>
    <n v="4.51"/>
    <s v="Yes"/>
    <x v="0"/>
    <s v="No"/>
    <x v="3"/>
    <s v="No"/>
    <s v="Obesity"/>
    <s v="Normal"/>
  </r>
  <r>
    <s v="Id989"/>
    <n v="24.91"/>
    <n v="7.33"/>
    <s v="Yes"/>
    <x v="0"/>
    <s v="Yes"/>
    <x v="3"/>
    <s v="No"/>
    <s v="Over Weight"/>
    <s v="Diabetes"/>
  </r>
  <r>
    <s v="Id990"/>
    <n v="27.645"/>
    <n v="10.56"/>
    <s v="No"/>
    <x v="0"/>
    <s v="No"/>
    <x v="0"/>
    <s v="No"/>
    <s v="Over Weight"/>
    <s v="Diabetes"/>
  </r>
  <r>
    <s v="Id991"/>
    <n v="33.700000000000003"/>
    <n v="4.01"/>
    <s v="No"/>
    <x v="0"/>
    <s v="No"/>
    <x v="1"/>
    <s v="No"/>
    <s v="Obesity"/>
    <s v="Normal"/>
  </r>
  <r>
    <s v="Id992"/>
    <n v="38.93"/>
    <n v="5.64"/>
    <s v="Yes"/>
    <x v="0"/>
    <s v="No"/>
    <x v="3"/>
    <s v="No"/>
    <s v="Obesity"/>
    <s v="Normal"/>
  </r>
  <r>
    <s v="Id993"/>
    <n v="32.774999999999999"/>
    <n v="8.02"/>
    <s v="Yes"/>
    <x v="0"/>
    <s v="No"/>
    <x v="1"/>
    <s v="No"/>
    <s v="Obesity"/>
    <s v="Diabetes"/>
  </r>
  <r>
    <s v="Id994"/>
    <n v="29.83"/>
    <n v="7.2"/>
    <s v="Yes"/>
    <x v="0"/>
    <s v="No"/>
    <x v="0"/>
    <s v="No"/>
    <s v="Over Weight"/>
    <s v="Diabetes"/>
  </r>
  <r>
    <s v="Id995"/>
    <n v="28.31"/>
    <n v="4.55"/>
    <s v="No"/>
    <x v="1"/>
    <s v="No"/>
    <x v="3"/>
    <s v="No"/>
    <s v="Over Weight"/>
    <s v="Normal"/>
  </r>
  <r>
    <s v="Id996"/>
    <n v="29.79"/>
    <n v="9.0299999999999994"/>
    <s v="No"/>
    <x v="0"/>
    <s v="No"/>
    <x v="0"/>
    <s v="No"/>
    <s v="Over Weight"/>
    <s v="Diabetes"/>
  </r>
  <r>
    <s v="Id997"/>
    <n v="36.6"/>
    <n v="5.2"/>
    <s v="Yes"/>
    <x v="0"/>
    <s v="Yes"/>
    <x v="3"/>
    <s v="No"/>
    <s v="Obesity"/>
    <s v="Normal"/>
  </r>
  <r>
    <s v="Id998"/>
    <n v="35.93"/>
    <n v="8.3000000000000007"/>
    <s v="Yes"/>
    <x v="0"/>
    <s v="No"/>
    <x v="0"/>
    <s v="No"/>
    <s v="Obesity"/>
    <s v="Diabetes"/>
  </r>
  <r>
    <s v="Id999"/>
    <n v="28.6"/>
    <n v="5.56"/>
    <s v="Yes"/>
    <x v="0"/>
    <s v="Yes"/>
    <x v="3"/>
    <s v="No"/>
    <s v="Over Weight"/>
    <s v="Normal"/>
  </r>
  <r>
    <s v="Id1000"/>
    <n v="39.17"/>
    <n v="4.1500000000000004"/>
    <s v="No"/>
    <x v="0"/>
    <s v="No"/>
    <x v="0"/>
    <s v="No"/>
    <s v="Obesity"/>
    <s v="Normal"/>
  </r>
  <r>
    <s v="Id1001"/>
    <n v="26.41"/>
    <n v="5.99"/>
    <s v="Yes"/>
    <x v="0"/>
    <s v="Yes"/>
    <x v="3"/>
    <s v="No"/>
    <s v="Over Weight"/>
    <s v="Prediabetes"/>
  </r>
  <r>
    <s v="Id1002"/>
    <n v="30.63"/>
    <n v="5.8"/>
    <s v="Yes"/>
    <x v="0"/>
    <s v="No"/>
    <x v="0"/>
    <s v="No"/>
    <s v="Obesity"/>
    <s v="Prediabetes"/>
  </r>
  <r>
    <s v="Id1003"/>
    <n v="31.73"/>
    <n v="7.32"/>
    <s v="Yes"/>
    <x v="0"/>
    <s v="No"/>
    <x v="1"/>
    <s v="No"/>
    <s v="Obesity"/>
    <s v="Diabetes"/>
  </r>
  <r>
    <s v="Id1004"/>
    <n v="30.7"/>
    <n v="5.16"/>
    <s v="No"/>
    <x v="0"/>
    <s v="No"/>
    <x v="1"/>
    <s v="No"/>
    <s v="Obesity"/>
    <s v="Normal"/>
  </r>
  <r>
    <s v="Id1005"/>
    <n v="25.934999999999999"/>
    <n v="5.96"/>
    <s v="Yes"/>
    <x v="0"/>
    <s v="No"/>
    <x v="1"/>
    <s v="No"/>
    <s v="Over Weight"/>
    <s v="Prediabetes"/>
  </r>
  <r>
    <s v="Id1006"/>
    <n v="35.9"/>
    <n v="4.8499999999999996"/>
    <s v="Yes"/>
    <x v="0"/>
    <s v="Yes"/>
    <x v="3"/>
    <s v="No"/>
    <s v="Obesity"/>
    <s v="Normal"/>
  </r>
  <r>
    <s v="Id1007"/>
    <n v="26.7"/>
    <n v="5.09"/>
    <s v="Yes"/>
    <x v="0"/>
    <s v="Yes"/>
    <x v="3"/>
    <s v="No"/>
    <s v="Over Weight"/>
    <s v="Normal"/>
  </r>
  <r>
    <s v="Id1008"/>
    <n v="33.71"/>
    <n v="4.9400000000000004"/>
    <s v="No"/>
    <x v="0"/>
    <s v="No"/>
    <x v="0"/>
    <s v="No"/>
    <s v="Obesity"/>
    <s v="Normal"/>
  </r>
  <r>
    <s v="Id1009"/>
    <n v="41.91"/>
    <n v="4.92"/>
    <s v="Yes"/>
    <x v="0"/>
    <s v="No"/>
    <x v="1"/>
    <s v="No"/>
    <s v="Obesity"/>
    <s v="Normal"/>
  </r>
  <r>
    <s v="Id1010"/>
    <n v="39.82"/>
    <n v="6.05"/>
    <s v="Yes"/>
    <x v="0"/>
    <s v="No"/>
    <x v="1"/>
    <s v="No"/>
    <s v="Obesity"/>
    <s v="Prediabetes"/>
  </r>
  <r>
    <s v="Id1011"/>
    <n v="28.12"/>
    <n v="4.67"/>
    <s v="No"/>
    <x v="0"/>
    <s v="No"/>
    <x v="1"/>
    <s v="No"/>
    <s v="Over Weight"/>
    <s v="Normal"/>
  </r>
  <r>
    <s v="Id1012"/>
    <n v="26.98"/>
    <n v="9.81"/>
    <s v="Yes"/>
    <x v="0"/>
    <s v="No"/>
    <x v="0"/>
    <s v="No"/>
    <s v="Over Weight"/>
    <s v="Diabetes"/>
  </r>
  <r>
    <s v="Id1013"/>
    <n v="27.2"/>
    <n v="6.06"/>
    <s v="Yes"/>
    <x v="0"/>
    <s v="No"/>
    <x v="1"/>
    <s v="No"/>
    <s v="Over Weight"/>
    <s v="Prediabetes"/>
  </r>
  <r>
    <s v="Id1014"/>
    <n v="25.3"/>
    <n v="5.19"/>
    <s v="Yes"/>
    <x v="0"/>
    <s v="No"/>
    <x v="1"/>
    <s v="No"/>
    <s v="Over Weight"/>
    <s v="Normal"/>
  </r>
  <r>
    <s v="Id1015"/>
    <n v="30.25"/>
    <n v="10.16"/>
    <s v="No"/>
    <x v="0"/>
    <s v="No"/>
    <x v="0"/>
    <s v="No"/>
    <s v="Obesity"/>
    <s v="Diabetes"/>
  </r>
  <r>
    <s v="Id1016"/>
    <n v="54"/>
    <n v="4.68"/>
    <s v="Yes"/>
    <x v="1"/>
    <s v="No"/>
    <x v="1"/>
    <s v="No"/>
    <s v="Obesity"/>
    <s v="Normal"/>
  </r>
  <r>
    <s v="Id1017"/>
    <n v="51.86"/>
    <n v="5.32"/>
    <s v="Yes"/>
    <x v="0"/>
    <s v="No"/>
    <x v="0"/>
    <s v="No"/>
    <s v="Obesity"/>
    <s v="Normal"/>
  </r>
  <r>
    <s v="Id1018"/>
    <n v="31.39"/>
    <n v="6.99"/>
    <s v="No"/>
    <x v="0"/>
    <s v="No"/>
    <x v="0"/>
    <s v="No"/>
    <s v="Obesity"/>
    <s v="Diabetes"/>
  </r>
  <r>
    <s v="Id1019"/>
    <n v="39.97"/>
    <n v="5.55"/>
    <s v="No"/>
    <x v="0"/>
    <s v="No"/>
    <x v="0"/>
    <s v="No"/>
    <s v="Obesity"/>
    <s v="Normal"/>
  </r>
  <r>
    <s v="Id1020"/>
    <n v="41.23"/>
    <n v="6.94"/>
    <s v="No"/>
    <x v="0"/>
    <s v="No"/>
    <x v="0"/>
    <s v="No"/>
    <s v="Obesity"/>
    <s v="Diabetes"/>
  </r>
  <r>
    <s v="Id1021"/>
    <n v="49.45"/>
    <n v="4.2"/>
    <s v="Yes"/>
    <x v="0"/>
    <s v="No"/>
    <x v="0"/>
    <s v="No"/>
    <s v="Obesity"/>
    <s v="Normal"/>
  </r>
  <r>
    <s v="Id1022"/>
    <n v="41.04"/>
    <n v="5.59"/>
    <s v="No"/>
    <x v="0"/>
    <s v="No"/>
    <x v="0"/>
    <s v="No"/>
    <s v="Obesity"/>
    <s v="Normal"/>
  </r>
  <r>
    <s v="Id1023"/>
    <n v="27.93"/>
    <n v="9.9600000000000009"/>
    <s v="No"/>
    <x v="0"/>
    <s v="No"/>
    <x v="0"/>
    <s v="No"/>
    <s v="Over Weight"/>
    <s v="Diabetes"/>
  </r>
  <r>
    <s v="Id1024"/>
    <n v="21.01"/>
    <n v="7.37"/>
    <s v="No"/>
    <x v="0"/>
    <s v="No"/>
    <x v="0"/>
    <s v="No"/>
    <s v="Normal Weight"/>
    <s v="Diabetes"/>
  </r>
  <r>
    <s v="Id1025"/>
    <n v="52.37"/>
    <n v="5.0599999999999996"/>
    <s v="Yes"/>
    <x v="1"/>
    <s v="No"/>
    <x v="1"/>
    <s v="No"/>
    <s v="Obesity"/>
    <s v="Normal"/>
  </r>
  <r>
    <s v="Id1026"/>
    <n v="40.369999999999997"/>
    <n v="8.2100000000000009"/>
    <s v="No"/>
    <x v="0"/>
    <s v="No"/>
    <x v="0"/>
    <s v="No"/>
    <s v="Obesity"/>
    <s v="Diabetes"/>
  </r>
  <r>
    <s v="Id1027"/>
    <n v="41.47"/>
    <n v="10.34"/>
    <s v="No"/>
    <x v="0"/>
    <s v="No"/>
    <x v="1"/>
    <s v="No"/>
    <s v="Obesity"/>
    <s v="Diabetes"/>
  </r>
  <r>
    <s v="Id1028"/>
    <n v="33.725000000000001"/>
    <n v="5.51"/>
    <s v="Yes"/>
    <x v="0"/>
    <s v="No"/>
    <x v="1"/>
    <s v="No"/>
    <s v="Obesity"/>
    <s v="Normal"/>
  </r>
  <r>
    <s v="Id1029"/>
    <n v="28.1"/>
    <n v="11.2"/>
    <s v="No"/>
    <x v="0"/>
    <s v="No"/>
    <x v="0"/>
    <s v="No"/>
    <s v="Over Weight"/>
    <s v="Diabetes"/>
  </r>
  <r>
    <s v="Id1030"/>
    <n v="37.43"/>
    <n v="4.3499999999999996"/>
    <s v="Yes"/>
    <x v="0"/>
    <s v="Yes"/>
    <x v="3"/>
    <s v="No"/>
    <s v="Obesity"/>
    <s v="Normal"/>
  </r>
  <r>
    <s v="Id1031"/>
    <n v="23.7"/>
    <n v="10.45"/>
    <s v="No"/>
    <x v="0"/>
    <s v="No"/>
    <x v="0"/>
    <s v="No"/>
    <s v="Normal Weight"/>
    <s v="Diabetes"/>
  </r>
  <r>
    <s v="Id1032"/>
    <n v="24.795000000000002"/>
    <n v="4.07"/>
    <s v="Yes"/>
    <x v="0"/>
    <s v="Yes"/>
    <x v="3"/>
    <s v="No"/>
    <s v="Normal Weight"/>
    <s v="Normal"/>
  </r>
  <r>
    <s v="Id1033"/>
    <n v="31.9"/>
    <n v="8.34"/>
    <s v="No"/>
    <x v="0"/>
    <s v="No"/>
    <x v="0"/>
    <s v="No"/>
    <s v="Obesity"/>
    <s v="Diabetes"/>
  </r>
  <r>
    <s v="Id1034"/>
    <n v="32.68"/>
    <n v="7.41"/>
    <s v="No"/>
    <x v="0"/>
    <s v="No"/>
    <x v="0"/>
    <s v="No"/>
    <s v="Obesity"/>
    <s v="Diabetes"/>
  </r>
  <r>
    <s v="Id1035"/>
    <n v="47.13"/>
    <n v="4.3099999999999996"/>
    <s v="No"/>
    <x v="0"/>
    <s v="No"/>
    <x v="0"/>
    <s v="No"/>
    <s v="Obesity"/>
    <s v="Normal"/>
  </r>
  <r>
    <s v="Id1036"/>
    <n v="36.67"/>
    <n v="10.83"/>
    <s v="No"/>
    <x v="0"/>
    <s v="No"/>
    <x v="0"/>
    <s v="No"/>
    <s v="Obesity"/>
    <s v="Diabetes"/>
  </r>
  <r>
    <s v="Id1037"/>
    <n v="33.630000000000003"/>
    <n v="11.31"/>
    <s v="No"/>
    <x v="0"/>
    <s v="No"/>
    <x v="0"/>
    <s v="No"/>
    <s v="Obesity"/>
    <s v="Diabetes"/>
  </r>
  <r>
    <s v="Id1038"/>
    <n v="32.67"/>
    <n v="11.81"/>
    <s v="Yes"/>
    <x v="0"/>
    <s v="No"/>
    <x v="0"/>
    <s v="No"/>
    <s v="Obesity"/>
    <s v="Diabetes"/>
  </r>
  <r>
    <s v="Id1039"/>
    <n v="33.299999999999997"/>
    <n v="8.26"/>
    <s v="Yes"/>
    <x v="0"/>
    <s v="No"/>
    <x v="1"/>
    <s v="No"/>
    <s v="Obesity"/>
    <s v="Diabetes"/>
  </r>
  <r>
    <s v="Id1040"/>
    <n v="30.78"/>
    <n v="10.74"/>
    <s v="Yes"/>
    <x v="0"/>
    <s v="No"/>
    <x v="1"/>
    <s v="No"/>
    <s v="Obesity"/>
    <s v="Diabetes"/>
  </r>
  <r>
    <s v="Id1041"/>
    <n v="28.975000000000001"/>
    <n v="7.69"/>
    <s v="Yes"/>
    <x v="0"/>
    <s v="No"/>
    <x v="0"/>
    <s v="No"/>
    <s v="Over Weight"/>
    <s v="Diabetes"/>
  </r>
  <r>
    <s v="Id1042"/>
    <n v="33.4"/>
    <n v="4.84"/>
    <s v="No"/>
    <x v="0"/>
    <s v="No"/>
    <x v="0"/>
    <s v="No"/>
    <s v="Obesity"/>
    <s v="Normal"/>
  </r>
  <r>
    <s v="Id1043"/>
    <n v="21.5"/>
    <n v="9.77"/>
    <s v="Yes"/>
    <x v="0"/>
    <s v="No"/>
    <x v="0"/>
    <s v="No"/>
    <s v="Normal Weight"/>
    <s v="Diabetes"/>
  </r>
  <r>
    <s v="Id1044"/>
    <n v="38.14"/>
    <n v="5.84"/>
    <s v="No"/>
    <x v="0"/>
    <s v="No"/>
    <x v="0"/>
    <s v="No"/>
    <s v="Obesity"/>
    <s v="Prediabetes"/>
  </r>
  <r>
    <s v="Id1045"/>
    <n v="35.42"/>
    <n v="8.6999999999999993"/>
    <s v="Yes"/>
    <x v="0"/>
    <s v="No"/>
    <x v="3"/>
    <s v="No"/>
    <s v="Obesity"/>
    <s v="Diabetes"/>
  </r>
  <r>
    <s v="Id1046"/>
    <n v="35.625"/>
    <n v="10.79"/>
    <s v="No"/>
    <x v="0"/>
    <s v="No"/>
    <x v="0"/>
    <s v="No"/>
    <s v="Obesity"/>
    <s v="Diabetes"/>
  </r>
  <r>
    <s v="Id1047"/>
    <n v="45.51"/>
    <n v="4.32"/>
    <s v="No"/>
    <x v="0"/>
    <s v="No"/>
    <x v="3"/>
    <s v="No"/>
    <s v="Obesity"/>
    <s v="Normal"/>
  </r>
  <r>
    <s v="Id1048"/>
    <n v="37.1"/>
    <n v="7.19"/>
    <s v="Yes"/>
    <x v="0"/>
    <s v="No"/>
    <x v="0"/>
    <s v="No"/>
    <s v="Obesity"/>
    <s v="Diabetes"/>
  </r>
  <r>
    <s v="Id1049"/>
    <n v="30.5"/>
    <n v="11.94"/>
    <s v="Yes"/>
    <x v="0"/>
    <s v="No"/>
    <x v="0"/>
    <s v="No"/>
    <s v="Obesity"/>
    <s v="Diabetes"/>
  </r>
  <r>
    <s v="Id1050"/>
    <n v="28.16"/>
    <n v="5.56"/>
    <s v="No"/>
    <x v="0"/>
    <s v="No"/>
    <x v="1"/>
    <s v="No"/>
    <s v="Over Weight"/>
    <s v="Normal"/>
  </r>
  <r>
    <s v="Id1051"/>
    <n v="29.1"/>
    <n v="5.64"/>
    <s v="Yes"/>
    <x v="0"/>
    <s v="No"/>
    <x v="0"/>
    <s v="No"/>
    <s v="Over Weight"/>
    <s v="Normal"/>
  </r>
  <r>
    <s v="Id1052"/>
    <n v="30.22"/>
    <n v="4.6500000000000004"/>
    <s v="No"/>
    <x v="0"/>
    <s v="No"/>
    <x v="0"/>
    <s v="No"/>
    <s v="Obesity"/>
    <s v="Normal"/>
  </r>
  <r>
    <s v="Id1053"/>
    <n v="24.29"/>
    <n v="9.0500000000000007"/>
    <s v="No"/>
    <x v="0"/>
    <s v="No"/>
    <x v="0"/>
    <s v="No"/>
    <s v="Normal Weight"/>
    <s v="Diabetes"/>
  </r>
  <r>
    <s v="Id1054"/>
    <n v="29.39"/>
    <n v="4.5199999999999996"/>
    <s v="Yes"/>
    <x v="0"/>
    <s v="No"/>
    <x v="0"/>
    <s v="No"/>
    <s v="Over Weight"/>
    <s v="Normal"/>
  </r>
  <r>
    <s v="Id1055"/>
    <n v="25.66"/>
    <n v="4.62"/>
    <s v="Yes"/>
    <x v="0"/>
    <s v="No"/>
    <x v="3"/>
    <s v="No"/>
    <s v="Over Weight"/>
    <s v="Normal"/>
  </r>
  <r>
    <s v="Id1056"/>
    <n v="39.11"/>
    <n v="5.87"/>
    <s v="No"/>
    <x v="0"/>
    <s v="No"/>
    <x v="0"/>
    <s v="No"/>
    <s v="Obesity"/>
    <s v="Prediabetes"/>
  </r>
  <r>
    <s v="Id1057"/>
    <n v="43.78"/>
    <n v="5.71"/>
    <s v="No"/>
    <x v="0"/>
    <s v="No"/>
    <x v="3"/>
    <s v="No"/>
    <s v="Obesity"/>
    <s v="Prediabetes"/>
  </r>
  <r>
    <s v="Id1058"/>
    <n v="24.35"/>
    <n v="9.08"/>
    <s v="No"/>
    <x v="0"/>
    <s v="No"/>
    <x v="0"/>
    <s v="No"/>
    <s v="Normal Weight"/>
    <s v="Diabetes"/>
  </r>
  <r>
    <s v="Id1059"/>
    <n v="40.299999999999997"/>
    <n v="5.3"/>
    <s v="Yes"/>
    <x v="0"/>
    <s v="No"/>
    <x v="1"/>
    <s v="No"/>
    <s v="Obesity"/>
    <s v="Normal"/>
  </r>
  <r>
    <s v="Id1060"/>
    <n v="32.774999999999999"/>
    <n v="11.76"/>
    <s v="Yes"/>
    <x v="0"/>
    <s v="No"/>
    <x v="0"/>
    <s v="No"/>
    <s v="Obesity"/>
    <s v="Diabetes"/>
  </r>
  <r>
    <s v="Id1061"/>
    <n v="39.6"/>
    <n v="5.1100000000000003"/>
    <s v="Yes"/>
    <x v="0"/>
    <s v="No"/>
    <x v="1"/>
    <s v="No"/>
    <s v="Obesity"/>
    <s v="Normal"/>
  </r>
  <r>
    <s v="Id1062"/>
    <n v="30.97"/>
    <n v="5.54"/>
    <s v="No"/>
    <x v="0"/>
    <s v="No"/>
    <x v="1"/>
    <s v="No"/>
    <s v="Obesity"/>
    <s v="Normal"/>
  </r>
  <r>
    <s v="Id1063"/>
    <n v="27.645"/>
    <n v="8.8699999999999992"/>
    <s v="Yes"/>
    <x v="0"/>
    <s v="No"/>
    <x v="0"/>
    <s v="No"/>
    <s v="Over Weight"/>
    <s v="Diabetes"/>
  </r>
  <r>
    <s v="Id1064"/>
    <n v="34.43"/>
    <n v="5.96"/>
    <s v="Yes"/>
    <x v="0"/>
    <s v="No"/>
    <x v="1"/>
    <s v="No"/>
    <s v="Obesity"/>
    <s v="Prediabetes"/>
  </r>
  <r>
    <s v="Id1065"/>
    <n v="39.6"/>
    <n v="4.4400000000000004"/>
    <s v="Yes"/>
    <x v="0"/>
    <s v="Yes"/>
    <x v="3"/>
    <s v="No"/>
    <s v="Obesity"/>
    <s v="Normal"/>
  </r>
  <r>
    <s v="Id1066"/>
    <n v="22.1"/>
    <n v="4.6500000000000004"/>
    <s v="Yes"/>
    <x v="0"/>
    <s v="No"/>
    <x v="1"/>
    <s v="No"/>
    <s v="Normal Weight"/>
    <s v="Normal"/>
  </r>
  <r>
    <s v="Id1067"/>
    <n v="33.25"/>
    <n v="5.64"/>
    <s v="Yes"/>
    <x v="0"/>
    <s v="Yes"/>
    <x v="3"/>
    <s v="No"/>
    <s v="Obesity"/>
    <s v="Normal"/>
  </r>
  <r>
    <s v="Id1068"/>
    <n v="33.33"/>
    <n v="10.19"/>
    <s v="No"/>
    <x v="0"/>
    <s v="No"/>
    <x v="0"/>
    <s v="No"/>
    <s v="Obesity"/>
    <s v="Diabetes"/>
  </r>
  <r>
    <s v="Id1069"/>
    <n v="30.5"/>
    <n v="10.79"/>
    <s v="No"/>
    <x v="0"/>
    <s v="No"/>
    <x v="0"/>
    <s v="No"/>
    <s v="Obesity"/>
    <s v="Diabetes"/>
  </r>
  <r>
    <s v="Id1070"/>
    <n v="30.3"/>
    <n v="4.24"/>
    <s v="No"/>
    <x v="0"/>
    <s v="No"/>
    <x v="0"/>
    <s v="No"/>
    <s v="Obesity"/>
    <s v="Normal"/>
  </r>
  <r>
    <s v="Id1071"/>
    <n v="26.22"/>
    <n v="5.83"/>
    <s v="No"/>
    <x v="0"/>
    <s v="No"/>
    <x v="1"/>
    <s v="No"/>
    <s v="Over Weight"/>
    <s v="Prediabetes"/>
  </r>
  <r>
    <s v="Id1072"/>
    <n v="29.99"/>
    <n v="11.85"/>
    <s v="No"/>
    <x v="0"/>
    <s v="No"/>
    <x v="0"/>
    <s v="No"/>
    <s v="Obesity"/>
    <s v="Diabetes"/>
  </r>
  <r>
    <s v="Id1073"/>
    <n v="36.380000000000003"/>
    <n v="5.98"/>
    <s v="No"/>
    <x v="0"/>
    <s v="No"/>
    <x v="3"/>
    <s v="No"/>
    <s v="Obesity"/>
    <s v="Prediabetes"/>
  </r>
  <r>
    <s v="Id1074"/>
    <n v="31.16"/>
    <n v="4.26"/>
    <s v="Yes"/>
    <x v="0"/>
    <s v="Yes"/>
    <x v="3"/>
    <s v="No"/>
    <s v="Obesity"/>
    <s v="Normal"/>
  </r>
  <r>
    <s v="Id1075"/>
    <n v="25.55"/>
    <n v="4.96"/>
    <s v="Yes"/>
    <x v="0"/>
    <s v="No"/>
    <x v="3"/>
    <s v="No"/>
    <s v="Over Weight"/>
    <s v="Normal"/>
  </r>
  <r>
    <s v="Id1076"/>
    <n v="28.77"/>
    <n v="4"/>
    <s v="Yes"/>
    <x v="0"/>
    <s v="No"/>
    <x v="0"/>
    <s v="No"/>
    <s v="Over Weight"/>
    <s v="Normal"/>
  </r>
  <r>
    <s v="Id1077"/>
    <n v="23.14"/>
    <n v="4.1500000000000004"/>
    <s v="Yes"/>
    <x v="0"/>
    <s v="No"/>
    <x v="3"/>
    <s v="No"/>
    <s v="Normal Weight"/>
    <s v="Normal"/>
  </r>
  <r>
    <s v="Id1078"/>
    <n v="39.6"/>
    <n v="11.36"/>
    <s v="No"/>
    <x v="0"/>
    <s v="No"/>
    <x v="0"/>
    <s v="No"/>
    <s v="Obesity"/>
    <s v="Diabetes"/>
  </r>
  <r>
    <s v="Id1079"/>
    <n v="29.2"/>
    <n v="7.53"/>
    <s v="No"/>
    <x v="0"/>
    <s v="No"/>
    <x v="0"/>
    <s v="No"/>
    <s v="Over Weight"/>
    <s v="Diabetes"/>
  </r>
  <r>
    <s v="Id1080"/>
    <n v="32.774999999999999"/>
    <n v="7.95"/>
    <s v="No"/>
    <x v="0"/>
    <s v="No"/>
    <x v="0"/>
    <s v="No"/>
    <s v="Obesity"/>
    <s v="Diabetes"/>
  </r>
  <r>
    <s v="Id1081"/>
    <n v="24.035"/>
    <n v="8.5"/>
    <s v="No"/>
    <x v="0"/>
    <s v="No"/>
    <x v="0"/>
    <s v="No"/>
    <s v="Normal Weight"/>
    <s v="Diabetes"/>
  </r>
  <r>
    <s v="Id1082"/>
    <n v="30.55"/>
    <n v="5.89"/>
    <s v="No"/>
    <x v="0"/>
    <s v="Yes"/>
    <x v="3"/>
    <s v="No"/>
    <s v="Obesity"/>
    <s v="Prediabetes"/>
  </r>
  <r>
    <s v="Id1083"/>
    <n v="28.81"/>
    <n v="8.76"/>
    <s v="No"/>
    <x v="0"/>
    <s v="No"/>
    <x v="1"/>
    <s v="No"/>
    <s v="Over Weight"/>
    <s v="Diabetes"/>
  </r>
  <r>
    <s v="Id1084"/>
    <n v="31.66"/>
    <n v="4.1100000000000003"/>
    <s v="No"/>
    <x v="0"/>
    <s v="No"/>
    <x v="0"/>
    <s v="No"/>
    <s v="Obesity"/>
    <s v="Normal"/>
  </r>
  <r>
    <s v="Id1085"/>
    <n v="28.215"/>
    <n v="7.56"/>
    <s v="Yes"/>
    <x v="0"/>
    <s v="No"/>
    <x v="3"/>
    <s v="No"/>
    <s v="Over Weight"/>
    <s v="Diabetes"/>
  </r>
  <r>
    <s v="Id1086"/>
    <n v="26.12"/>
    <n v="4.17"/>
    <s v="Yes"/>
    <x v="0"/>
    <s v="Yes"/>
    <x v="3"/>
    <s v="No"/>
    <s v="Over Weight"/>
    <s v="Normal"/>
  </r>
  <r>
    <s v="Id1087"/>
    <n v="36.630000000000003"/>
    <n v="11.42"/>
    <s v="No"/>
    <x v="0"/>
    <s v="No"/>
    <x v="1"/>
    <s v="No"/>
    <s v="Obesity"/>
    <s v="Diabetes"/>
  </r>
  <r>
    <s v="Id1088"/>
    <n v="33.344999999999999"/>
    <n v="7.33"/>
    <s v="No"/>
    <x v="0"/>
    <s v="No"/>
    <x v="1"/>
    <s v="No"/>
    <s v="Obesity"/>
    <s v="Diabetes"/>
  </r>
  <r>
    <s v="Id1089"/>
    <n v="27.11"/>
    <n v="6.7"/>
    <s v="No"/>
    <x v="0"/>
    <s v="No"/>
    <x v="0"/>
    <s v="No"/>
    <s v="Over Weight"/>
    <s v="Diabetes"/>
  </r>
  <r>
    <s v="Id1090"/>
    <n v="26.6"/>
    <n v="5.27"/>
    <s v="Yes"/>
    <x v="0"/>
    <s v="Yes"/>
    <x v="3"/>
    <s v="No"/>
    <s v="Over Weight"/>
    <s v="Normal"/>
  </r>
  <r>
    <s v="Id1091"/>
    <n v="30.41"/>
    <n v="7.72"/>
    <s v="No"/>
    <x v="0"/>
    <s v="No"/>
    <x v="0"/>
    <s v="No"/>
    <s v="Obesity"/>
    <s v="Diabetes"/>
  </r>
  <r>
    <s v="Id1092"/>
    <n v="28.98"/>
    <n v="8.68"/>
    <s v="No"/>
    <x v="0"/>
    <s v="No"/>
    <x v="1"/>
    <s v="No"/>
    <s v="Over Weight"/>
    <s v="Diabetes"/>
  </r>
  <r>
    <s v="Id1093"/>
    <n v="31.24"/>
    <n v="9.8000000000000007"/>
    <s v="No"/>
    <x v="0"/>
    <s v="No"/>
    <x v="0"/>
    <s v="No"/>
    <s v="Obesity"/>
    <s v="Diabetes"/>
  </r>
  <r>
    <s v="Id1094"/>
    <n v="31.54"/>
    <n v="4.4400000000000004"/>
    <s v="No"/>
    <x v="0"/>
    <s v="No"/>
    <x v="0"/>
    <s v="No"/>
    <s v="Obesity"/>
    <s v="Normal"/>
  </r>
  <r>
    <s v="Id1095"/>
    <n v="38.6"/>
    <n v="7.19"/>
    <s v="Yes"/>
    <x v="0"/>
    <s v="No"/>
    <x v="1"/>
    <s v="No"/>
    <s v="Obesity"/>
    <s v="Diabetes"/>
  </r>
  <r>
    <s v="Id1096"/>
    <n v="37.950000000000003"/>
    <n v="6.06"/>
    <s v="No"/>
    <x v="0"/>
    <s v="No"/>
    <x v="0"/>
    <s v="No"/>
    <s v="Obesity"/>
    <s v="Prediabetes"/>
  </r>
  <r>
    <s v="Id1097"/>
    <n v="38.97"/>
    <n v="5.12"/>
    <s v="No"/>
    <x v="0"/>
    <s v="No"/>
    <x v="0"/>
    <s v="No"/>
    <s v="Obesity"/>
    <s v="Normal"/>
  </r>
  <r>
    <s v="Id1098"/>
    <n v="21.2"/>
    <n v="10.72"/>
    <s v="No"/>
    <x v="0"/>
    <s v="No"/>
    <x v="0"/>
    <s v="No"/>
    <s v="Normal Weight"/>
    <s v="Diabetes"/>
  </r>
  <r>
    <s v="Id1099"/>
    <n v="23.96"/>
    <n v="9.58"/>
    <s v="Yes"/>
    <x v="0"/>
    <s v="Yes"/>
    <x v="3"/>
    <s v="No"/>
    <s v="Normal Weight"/>
    <s v="Diabetes"/>
  </r>
  <r>
    <s v="Id1100"/>
    <n v="35.93"/>
    <n v="6.4"/>
    <s v="Yes"/>
    <x v="0"/>
    <s v="No"/>
    <x v="3"/>
    <s v="No"/>
    <s v="Obesity"/>
    <s v="Prediabetes"/>
  </r>
  <r>
    <s v="Id1101"/>
    <n v="26.11"/>
    <n v="6.8"/>
    <s v="Yes"/>
    <x v="0"/>
    <s v="No"/>
    <x v="1"/>
    <s v="No"/>
    <s v="Over Weight"/>
    <s v="Diabetes"/>
  </r>
  <r>
    <s v="Id1102"/>
    <n v="32.299999999999997"/>
    <n v="9.48"/>
    <s v="No"/>
    <x v="0"/>
    <s v="No"/>
    <x v="1"/>
    <s v="No"/>
    <s v="Obesity"/>
    <s v="Diabetes"/>
  </r>
  <r>
    <s v="Id1103"/>
    <n v="28.69"/>
    <n v="7.45"/>
    <s v="No"/>
    <x v="0"/>
    <s v="No"/>
    <x v="1"/>
    <s v="No"/>
    <s v="Over Weight"/>
    <s v="Diabetes"/>
  </r>
  <r>
    <s v="Id1104"/>
    <n v="31.28"/>
    <n v="6.94"/>
    <s v="Yes"/>
    <x v="0"/>
    <s v="No"/>
    <x v="3"/>
    <s v="No"/>
    <s v="Obesity"/>
    <s v="Diabetes"/>
  </r>
  <r>
    <s v="Id1105"/>
    <n v="30.21"/>
    <n v="7.83"/>
    <s v="No"/>
    <x v="0"/>
    <s v="No"/>
    <x v="0"/>
    <s v="No"/>
    <s v="Obesity"/>
    <s v="Diabetes"/>
  </r>
  <r>
    <s v="Id1106"/>
    <n v="38.28"/>
    <n v="10.17"/>
    <s v="Yes"/>
    <x v="0"/>
    <s v="No"/>
    <x v="0"/>
    <s v="No"/>
    <s v="Obesity"/>
    <s v="Diabetes"/>
  </r>
  <r>
    <s v="Id1107"/>
    <n v="29.9"/>
    <n v="8.9600000000000009"/>
    <s v="Yes"/>
    <x v="0"/>
    <s v="No"/>
    <x v="0"/>
    <s v="No"/>
    <s v="Over Weight"/>
    <s v="Diabetes"/>
  </r>
  <r>
    <s v="Id1108"/>
    <n v="23.18"/>
    <n v="6.96"/>
    <s v="Yes"/>
    <x v="0"/>
    <s v="No"/>
    <x v="1"/>
    <s v="No"/>
    <s v="Normal Weight"/>
    <s v="Diabetes"/>
  </r>
  <r>
    <s v="Id1109"/>
    <n v="33.020000000000003"/>
    <n v="5.07"/>
    <s v="Yes"/>
    <x v="0"/>
    <s v="No"/>
    <x v="0"/>
    <s v="No"/>
    <s v="Obesity"/>
    <s v="Normal"/>
  </r>
  <r>
    <s v="Id1110"/>
    <n v="27.29"/>
    <n v="5.85"/>
    <s v="No"/>
    <x v="0"/>
    <s v="No"/>
    <x v="1"/>
    <s v="No"/>
    <s v="Over Weight"/>
    <s v="Prediabetes"/>
  </r>
  <r>
    <s v="Id1111"/>
    <n v="23.18"/>
    <n v="10.56"/>
    <s v="No"/>
    <x v="0"/>
    <s v="No"/>
    <x v="1"/>
    <s v="No"/>
    <s v="Normal Weight"/>
    <s v="Diabetes"/>
  </r>
  <r>
    <s v="Id1112"/>
    <n v="32.659999999999997"/>
    <n v="8.92"/>
    <s v="Yes"/>
    <x v="0"/>
    <s v="No"/>
    <x v="0"/>
    <s v="No"/>
    <s v="Obesity"/>
    <s v="Diabetes"/>
  </r>
  <r>
    <s v="Id1113"/>
    <n v="30.78"/>
    <n v="8.6300000000000008"/>
    <s v="No"/>
    <x v="0"/>
    <s v="No"/>
    <x v="0"/>
    <s v="No"/>
    <s v="Obesity"/>
    <s v="Diabetes"/>
  </r>
  <r>
    <s v="Id1114"/>
    <n v="47.2"/>
    <n v="6.29"/>
    <s v="Yes"/>
    <x v="0"/>
    <s v="Yes"/>
    <x v="3"/>
    <s v="No"/>
    <s v="Obesity"/>
    <s v="Prediabetes"/>
  </r>
  <r>
    <s v="Id1115"/>
    <n v="31.6"/>
    <n v="5.75"/>
    <s v="No"/>
    <x v="0"/>
    <s v="No"/>
    <x v="1"/>
    <s v="No"/>
    <s v="Obesity"/>
    <s v="Prediabetes"/>
  </r>
  <r>
    <s v="Id1116"/>
    <n v="33.914999999999999"/>
    <n v="6.66"/>
    <s v="Yes"/>
    <x v="0"/>
    <s v="No"/>
    <x v="3"/>
    <s v="No"/>
    <s v="Obesity"/>
    <s v="Diabetes"/>
  </r>
  <r>
    <s v="Id1117"/>
    <n v="23.54"/>
    <n v="5.0999999999999996"/>
    <s v="No"/>
    <x v="0"/>
    <s v="No"/>
    <x v="1"/>
    <s v="No"/>
    <s v="Normal Weight"/>
    <s v="Normal"/>
  </r>
  <r>
    <s v="Id1118"/>
    <n v="27.074999999999999"/>
    <n v="4.41"/>
    <s v="No"/>
    <x v="0"/>
    <s v="No"/>
    <x v="1"/>
    <s v="No"/>
    <s v="Over Weight"/>
    <s v="Normal"/>
  </r>
  <r>
    <s v="Id1119"/>
    <n v="25.8"/>
    <n v="5.52"/>
    <s v="Yes"/>
    <x v="0"/>
    <s v="No"/>
    <x v="0"/>
    <s v="No"/>
    <s v="Over Weight"/>
    <s v="Normal"/>
  </r>
  <r>
    <s v="Id1120"/>
    <n v="36.1"/>
    <n v="4.62"/>
    <s v="Yes"/>
    <x v="0"/>
    <s v="Yes"/>
    <x v="3"/>
    <s v="No"/>
    <s v="Obesity"/>
    <s v="Normal"/>
  </r>
  <r>
    <s v="Id1121"/>
    <n v="30.495000000000001"/>
    <n v="5.74"/>
    <s v="Yes"/>
    <x v="0"/>
    <s v="Yes"/>
    <x v="3"/>
    <s v="No"/>
    <s v="Obesity"/>
    <s v="Prediabetes"/>
  </r>
  <r>
    <s v="Id1122"/>
    <n v="21.4"/>
    <n v="6.3"/>
    <s v="Yes"/>
    <x v="0"/>
    <s v="Yes"/>
    <x v="3"/>
    <s v="No"/>
    <s v="Normal Weight"/>
    <s v="Prediabetes"/>
  </r>
  <r>
    <s v="Id1123"/>
    <n v="32.299999999999997"/>
    <n v="10.27"/>
    <s v="No"/>
    <x v="0"/>
    <s v="No"/>
    <x v="0"/>
    <s v="No"/>
    <s v="Obesity"/>
    <s v="Diabetes"/>
  </r>
  <r>
    <s v="Id1124"/>
    <n v="29.78"/>
    <n v="5.85"/>
    <s v="No"/>
    <x v="0"/>
    <s v="Yes"/>
    <x v="3"/>
    <s v="No"/>
    <s v="Over Weight"/>
    <s v="Prediabetes"/>
  </r>
  <r>
    <s v="Id1125"/>
    <n v="34.76"/>
    <n v="5.92"/>
    <s v="Yes"/>
    <x v="0"/>
    <s v="No"/>
    <x v="3"/>
    <s v="No"/>
    <s v="Obesity"/>
    <s v="Prediabetes"/>
  </r>
  <r>
    <s v="Id1126"/>
    <n v="18.335000000000001"/>
    <n v="10.01"/>
    <s v="Yes"/>
    <x v="0"/>
    <s v="No"/>
    <x v="1"/>
    <s v="No"/>
    <s v="Under Weight"/>
    <s v="Diabetes"/>
  </r>
  <r>
    <s v="Id1127"/>
    <n v="32.299999999999997"/>
    <n v="9.59"/>
    <s v="No"/>
    <x v="0"/>
    <s v="No"/>
    <x v="0"/>
    <s v="No"/>
    <s v="Obesity"/>
    <s v="Diabetes"/>
  </r>
  <r>
    <s v="Id1128"/>
    <n v="27.74"/>
    <n v="10.37"/>
    <s v="No"/>
    <x v="0"/>
    <s v="No"/>
    <x v="0"/>
    <s v="No"/>
    <s v="Over Weight"/>
    <s v="Diabetes"/>
  </r>
  <r>
    <s v="Id1129"/>
    <n v="24"/>
    <n v="4.01"/>
    <s v="Yes"/>
    <x v="0"/>
    <s v="No"/>
    <x v="3"/>
    <s v="No"/>
    <s v="Normal Weight"/>
    <s v="Normal"/>
  </r>
  <r>
    <s v="Id1130"/>
    <n v="31.78"/>
    <n v="4.24"/>
    <s v="Yes"/>
    <x v="0"/>
    <s v="Yes"/>
    <x v="3"/>
    <s v="No"/>
    <s v="Obesity"/>
    <s v="Normal"/>
  </r>
  <r>
    <s v="Id1131"/>
    <n v="32.25"/>
    <n v="5.36"/>
    <s v="Yes"/>
    <x v="0"/>
    <s v="No"/>
    <x v="0"/>
    <s v="No"/>
    <s v="Obesity"/>
    <s v="Normal"/>
  </r>
  <r>
    <s v="Id1132"/>
    <n v="30.114999999999998"/>
    <n v="4.99"/>
    <s v="No"/>
    <x v="0"/>
    <s v="No"/>
    <x v="1"/>
    <s v="No"/>
    <s v="Obesity"/>
    <s v="Normal"/>
  </r>
  <r>
    <s v="Id1133"/>
    <n v="22.41"/>
    <n v="8.68"/>
    <s v="No"/>
    <x v="0"/>
    <s v="No"/>
    <x v="0"/>
    <s v="No"/>
    <s v="Normal Weight"/>
    <s v="Diabetes"/>
  </r>
  <r>
    <s v="Id1134"/>
    <n v="45.72"/>
    <n v="4.2300000000000004"/>
    <s v="Yes"/>
    <x v="0"/>
    <s v="No"/>
    <x v="0"/>
    <s v="No"/>
    <s v="Obesity"/>
    <s v="Normal"/>
  </r>
  <r>
    <s v="Id1135"/>
    <n v="25"/>
    <n v="5.32"/>
    <s v="Yes"/>
    <x v="0"/>
    <s v="No"/>
    <x v="1"/>
    <s v="No"/>
    <s v="Over Weight"/>
    <s v="Normal"/>
  </r>
  <r>
    <s v="Id1136"/>
    <n v="39.5"/>
    <n v="6.66"/>
    <s v="No"/>
    <x v="0"/>
    <s v="No"/>
    <x v="0"/>
    <s v="No"/>
    <s v="Obesity"/>
    <s v="Diabetes"/>
  </r>
  <r>
    <s v="Id1137"/>
    <n v="37.729999999999997"/>
    <n v="7.4"/>
    <s v="No"/>
    <x v="0"/>
    <s v="No"/>
    <x v="0"/>
    <s v="No"/>
    <s v="Obesity"/>
    <s v="Diabetes"/>
  </r>
  <r>
    <s v="Id1138"/>
    <n v="40.659999999999997"/>
    <n v="10.08"/>
    <s v="No"/>
    <x v="0"/>
    <s v="No"/>
    <x v="0"/>
    <s v="No"/>
    <s v="Obesity"/>
    <s v="Diabetes"/>
  </r>
  <r>
    <s v="Id1139"/>
    <n v="34.200000000000003"/>
    <n v="8.58"/>
    <s v="No"/>
    <x v="0"/>
    <s v="No"/>
    <x v="0"/>
    <s v="No"/>
    <s v="Obesity"/>
    <s v="Diabetes"/>
  </r>
  <r>
    <s v="Id1140"/>
    <n v="46.51"/>
    <n v="5.84"/>
    <s v="No"/>
    <x v="0"/>
    <s v="No"/>
    <x v="3"/>
    <s v="No"/>
    <s v="Obesity"/>
    <s v="Prediabetes"/>
  </r>
  <r>
    <s v="Id1141"/>
    <n v="28.88"/>
    <n v="4.8600000000000003"/>
    <s v="Yes"/>
    <x v="0"/>
    <s v="Yes"/>
    <x v="3"/>
    <s v="No"/>
    <s v="Over Weight"/>
    <s v="Normal"/>
  </r>
  <r>
    <s v="Id1142"/>
    <n v="33.914999999999999"/>
    <n v="11.52"/>
    <s v="No"/>
    <x v="0"/>
    <s v="No"/>
    <x v="0"/>
    <s v="No"/>
    <s v="Obesity"/>
    <s v="Diabetes"/>
  </r>
  <r>
    <s v="Id1143"/>
    <n v="24.32"/>
    <n v="6.15"/>
    <s v="Yes"/>
    <x v="0"/>
    <s v="Yes"/>
    <x v="3"/>
    <s v="No"/>
    <s v="Normal Weight"/>
    <s v="Prediabetes"/>
  </r>
  <r>
    <s v="Id1144"/>
    <n v="25.8"/>
    <n v="9.94"/>
    <s v="No"/>
    <x v="0"/>
    <s v="No"/>
    <x v="0"/>
    <s v="No"/>
    <s v="Over Weight"/>
    <s v="Diabetes"/>
  </r>
  <r>
    <s v="Id1145"/>
    <n v="21.56"/>
    <n v="10.56"/>
    <s v="No"/>
    <x v="0"/>
    <s v="No"/>
    <x v="0"/>
    <s v="No"/>
    <s v="Normal Weight"/>
    <s v="Diabetes"/>
  </r>
  <r>
    <s v="Id1146"/>
    <n v="31.6"/>
    <n v="6.79"/>
    <s v="No"/>
    <x v="0"/>
    <s v="No"/>
    <x v="0"/>
    <s v="No"/>
    <s v="Obesity"/>
    <s v="Diabetes"/>
  </r>
  <r>
    <s v="Id1147"/>
    <n v="42.93"/>
    <n v="4.8"/>
    <s v="No"/>
    <x v="0"/>
    <s v="No"/>
    <x v="3"/>
    <s v="No"/>
    <s v="Obesity"/>
    <s v="Normal"/>
  </r>
  <r>
    <s v="Id1148"/>
    <n v="26.72"/>
    <n v="5.75"/>
    <s v="No"/>
    <x v="0"/>
    <s v="No"/>
    <x v="1"/>
    <s v="No"/>
    <s v="Over Weight"/>
    <s v="Prediabetes"/>
  </r>
  <r>
    <s v="Id1149"/>
    <n v="26.67"/>
    <n v="5.81"/>
    <s v="No"/>
    <x v="0"/>
    <s v="No"/>
    <x v="1"/>
    <s v="No"/>
    <s v="Over Weight"/>
    <s v="Prediabetes"/>
  </r>
  <r>
    <s v="Id1150"/>
    <n v="42.68"/>
    <n v="9.2799999999999994"/>
    <s v="No"/>
    <x v="0"/>
    <s v="No"/>
    <x v="1"/>
    <s v="No"/>
    <s v="Obesity"/>
    <s v="Diabetes"/>
  </r>
  <r>
    <s v="Id1151"/>
    <n v="24.31"/>
    <n v="6.37"/>
    <s v="No"/>
    <x v="0"/>
    <s v="No"/>
    <x v="0"/>
    <s v="No"/>
    <s v="Normal Weight"/>
    <s v="Prediabetes"/>
  </r>
  <r>
    <s v="Id1152"/>
    <n v="44.75"/>
    <n v="5.09"/>
    <s v="Yes"/>
    <x v="0"/>
    <s v="No"/>
    <x v="0"/>
    <s v="No"/>
    <s v="Obesity"/>
    <s v="Normal"/>
  </r>
  <r>
    <s v="Id1153"/>
    <n v="30.78"/>
    <n v="7.94"/>
    <s v="No"/>
    <x v="0"/>
    <s v="No"/>
    <x v="1"/>
    <s v="No"/>
    <s v="Obesity"/>
    <s v="Diabetes"/>
  </r>
  <r>
    <s v="Id1154"/>
    <n v="21.86"/>
    <n v="10.95"/>
    <s v="No"/>
    <x v="0"/>
    <s v="No"/>
    <x v="0"/>
    <s v="No"/>
    <s v="Normal Weight"/>
    <s v="Diabetes"/>
  </r>
  <r>
    <s v="Id1155"/>
    <n v="49.09"/>
    <n v="6.3"/>
    <s v="Yes"/>
    <x v="0"/>
    <s v="No"/>
    <x v="0"/>
    <s v="No"/>
    <s v="Obesity"/>
    <s v="Prediabetes"/>
  </r>
  <r>
    <s v="Id1156"/>
    <n v="47.74"/>
    <n v="8.0500000000000007"/>
    <s v="Yes"/>
    <x v="0"/>
    <s v="No"/>
    <x v="1"/>
    <s v="No"/>
    <s v="Obesity"/>
    <s v="Diabetes"/>
  </r>
  <r>
    <s v="Id1157"/>
    <n v="30.2"/>
    <n v="9.8800000000000008"/>
    <s v="Yes"/>
    <x v="0"/>
    <s v="No"/>
    <x v="1"/>
    <s v="No"/>
    <s v="Obesity"/>
    <s v="Diabetes"/>
  </r>
  <r>
    <s v="Id1158"/>
    <n v="33.25"/>
    <n v="7.42"/>
    <s v="Yes"/>
    <x v="0"/>
    <s v="No"/>
    <x v="1"/>
    <s v="No"/>
    <s v="Obesity"/>
    <s v="Diabetes"/>
  </r>
  <r>
    <s v="Id1159"/>
    <n v="26.6"/>
    <n v="8.4499999999999993"/>
    <s v="Yes"/>
    <x v="0"/>
    <s v="No"/>
    <x v="3"/>
    <s v="No"/>
    <s v="Over Weight"/>
    <s v="Diabetes"/>
  </r>
  <r>
    <s v="Id1160"/>
    <n v="26.35"/>
    <n v="6.21"/>
    <s v="No"/>
    <x v="0"/>
    <s v="No"/>
    <x v="1"/>
    <s v="No"/>
    <s v="Over Weight"/>
    <s v="Prediabetes"/>
  </r>
  <r>
    <s v="Id1161"/>
    <n v="39.994999999999997"/>
    <n v="4.6500000000000004"/>
    <s v="No"/>
    <x v="0"/>
    <s v="No"/>
    <x v="0"/>
    <s v="No"/>
    <s v="Obesity"/>
    <s v="Normal"/>
  </r>
  <r>
    <s v="Id1162"/>
    <n v="22.92"/>
    <n v="5.87"/>
    <s v="Yes"/>
    <x v="0"/>
    <s v="No"/>
    <x v="3"/>
    <s v="No"/>
    <s v="Normal Weight"/>
    <s v="Prediabetes"/>
  </r>
  <r>
    <s v="Id1163"/>
    <n v="24.78"/>
    <n v="4.24"/>
    <s v="Yes"/>
    <x v="0"/>
    <s v="No"/>
    <x v="1"/>
    <s v="No"/>
    <s v="Normal Weight"/>
    <s v="Normal"/>
  </r>
  <r>
    <s v="Id1164"/>
    <n v="34.07"/>
    <n v="7.81"/>
    <s v="Yes"/>
    <x v="0"/>
    <s v="No"/>
    <x v="0"/>
    <s v="No"/>
    <s v="Obesity"/>
    <s v="Diabetes"/>
  </r>
  <r>
    <s v="Id1165"/>
    <n v="30.14"/>
    <n v="9.85"/>
    <s v="No"/>
    <x v="0"/>
    <s v="No"/>
    <x v="0"/>
    <s v="No"/>
    <s v="Obesity"/>
    <s v="Diabetes"/>
  </r>
  <r>
    <s v="Id1166"/>
    <n v="18.05"/>
    <n v="6.94"/>
    <s v="No"/>
    <x v="0"/>
    <s v="No"/>
    <x v="0"/>
    <s v="No"/>
    <s v="Under Weight"/>
    <s v="Diabetes"/>
  </r>
  <r>
    <s v="Id1167"/>
    <n v="37.4"/>
    <n v="11.3"/>
    <s v="Yes"/>
    <x v="0"/>
    <s v="No"/>
    <x v="1"/>
    <s v="No"/>
    <s v="Obesity"/>
    <s v="Diabetes"/>
  </r>
  <r>
    <s v="Id1168"/>
    <n v="25.75"/>
    <n v="9.23"/>
    <s v="No"/>
    <x v="0"/>
    <s v="No"/>
    <x v="0"/>
    <s v="No"/>
    <s v="Over Weight"/>
    <s v="Diabetes"/>
  </r>
  <r>
    <s v="Id1169"/>
    <n v="32.299999999999997"/>
    <n v="4.37"/>
    <s v="No"/>
    <x v="0"/>
    <s v="No"/>
    <x v="1"/>
    <s v="No"/>
    <s v="Obesity"/>
    <s v="Normal"/>
  </r>
  <r>
    <s v="Id1170"/>
    <n v="28.61"/>
    <n v="5.76"/>
    <s v="No"/>
    <x v="0"/>
    <s v="Yes"/>
    <x v="3"/>
    <s v="No"/>
    <s v="Over Weight"/>
    <s v="Prediabetes"/>
  </r>
  <r>
    <s v="Id1171"/>
    <n v="45.41"/>
    <n v="4.96"/>
    <s v="No"/>
    <x v="0"/>
    <s v="No"/>
    <x v="3"/>
    <s v="No"/>
    <s v="Obesity"/>
    <s v="Normal"/>
  </r>
  <r>
    <s v="Id1172"/>
    <n v="31.2"/>
    <n v="11.04"/>
    <s v="Yes"/>
    <x v="0"/>
    <s v="No"/>
    <x v="1"/>
    <s v="No"/>
    <s v="Obesity"/>
    <s v="Diabetes"/>
  </r>
  <r>
    <s v="Id1173"/>
    <n v="29.83"/>
    <n v="7.81"/>
    <s v="Yes"/>
    <x v="0"/>
    <s v="No"/>
    <x v="3"/>
    <s v="No"/>
    <s v="Over Weight"/>
    <s v="Diabetes"/>
  </r>
  <r>
    <s v="Id1174"/>
    <n v="29.06"/>
    <n v="4.55"/>
    <s v="No"/>
    <x v="0"/>
    <s v="No"/>
    <x v="0"/>
    <s v="No"/>
    <s v="Over Weight"/>
    <s v="Normal"/>
  </r>
  <r>
    <s v="Id1175"/>
    <n v="27.454999999999998"/>
    <n v="6.13"/>
    <s v="No"/>
    <x v="0"/>
    <s v="No"/>
    <x v="1"/>
    <s v="No"/>
    <s v="Over Weight"/>
    <s v="Prediabetes"/>
  </r>
  <r>
    <s v="Id1176"/>
    <n v="23.01"/>
    <n v="6.04"/>
    <s v="Yes"/>
    <x v="0"/>
    <s v="No"/>
    <x v="3"/>
    <s v="No"/>
    <s v="Normal Weight"/>
    <s v="Prediabetes"/>
  </r>
  <r>
    <s v="Id1177"/>
    <n v="31.39"/>
    <n v="8.85"/>
    <s v="Yes"/>
    <x v="0"/>
    <s v="No"/>
    <x v="0"/>
    <s v="No"/>
    <s v="Obesity"/>
    <s v="Diabetes"/>
  </r>
  <r>
    <s v="Id1178"/>
    <n v="34.770000000000003"/>
    <n v="10.54"/>
    <s v="No"/>
    <x v="0"/>
    <s v="No"/>
    <x v="1"/>
    <s v="No"/>
    <s v="Obesity"/>
    <s v="Diabetes"/>
  </r>
  <r>
    <s v="Id1179"/>
    <n v="24.48"/>
    <n v="4.37"/>
    <s v="Yes"/>
    <x v="0"/>
    <s v="No"/>
    <x v="1"/>
    <s v="No"/>
    <s v="Normal Weight"/>
    <s v="Normal"/>
  </r>
  <r>
    <s v="Id1180"/>
    <n v="22.61"/>
    <n v="9.6300000000000008"/>
    <s v="No"/>
    <x v="0"/>
    <s v="No"/>
    <x v="1"/>
    <s v="No"/>
    <s v="Normal Weight"/>
    <s v="Diabetes"/>
  </r>
  <r>
    <s v="Id1181"/>
    <n v="34.299999999999997"/>
    <n v="10.37"/>
    <s v="No"/>
    <x v="0"/>
    <s v="No"/>
    <x v="0"/>
    <s v="No"/>
    <s v="Obesity"/>
    <s v="Diabetes"/>
  </r>
  <r>
    <s v="Id1182"/>
    <n v="46.09"/>
    <n v="5.44"/>
    <s v="No"/>
    <x v="0"/>
    <s v="No"/>
    <x v="1"/>
    <s v="No"/>
    <s v="Obesity"/>
    <s v="Normal"/>
  </r>
  <r>
    <s v="Id1183"/>
    <n v="44.744999999999997"/>
    <n v="5.19"/>
    <s v="No"/>
    <x v="0"/>
    <s v="No"/>
    <x v="1"/>
    <s v="No"/>
    <s v="Obesity"/>
    <s v="Normal"/>
  </r>
  <r>
    <s v="Id1184"/>
    <n v="26.33"/>
    <n v="11.8"/>
    <s v="Yes"/>
    <x v="0"/>
    <s v="No"/>
    <x v="3"/>
    <s v="No"/>
    <s v="Over Weight"/>
    <s v="Diabetes"/>
  </r>
  <r>
    <s v="Id1185"/>
    <n v="26.6"/>
    <n v="8.3800000000000008"/>
    <s v="No"/>
    <x v="0"/>
    <s v="No"/>
    <x v="1"/>
    <s v="No"/>
    <s v="Over Weight"/>
    <s v="Diabetes"/>
  </r>
  <r>
    <s v="Id1186"/>
    <n v="27.5"/>
    <n v="7.58"/>
    <s v="No"/>
    <x v="0"/>
    <s v="No"/>
    <x v="0"/>
    <s v="No"/>
    <s v="Over Weight"/>
    <s v="Diabetes"/>
  </r>
  <r>
    <s v="Id1187"/>
    <n v="41.55"/>
    <n v="4.6100000000000003"/>
    <s v="No"/>
    <x v="0"/>
    <s v="No"/>
    <x v="3"/>
    <s v="No"/>
    <s v="Obesity"/>
    <s v="Normal"/>
  </r>
  <r>
    <s v="Id1188"/>
    <n v="41.47"/>
    <n v="4.7"/>
    <s v="Yes"/>
    <x v="0"/>
    <s v="Yes"/>
    <x v="3"/>
    <s v="No"/>
    <s v="Obesity"/>
    <s v="Normal"/>
  </r>
  <r>
    <s v="Id1189"/>
    <n v="24.795000000000002"/>
    <n v="6.05"/>
    <s v="Yes"/>
    <x v="0"/>
    <s v="No"/>
    <x v="0"/>
    <s v="No"/>
    <s v="Normal Weight"/>
    <s v="Prediabetes"/>
  </r>
  <r>
    <s v="Id1190"/>
    <n v="29.48"/>
    <n v="5.63"/>
    <s v="Yes"/>
    <x v="0"/>
    <s v="Yes"/>
    <x v="3"/>
    <s v="No"/>
    <s v="Over Weight"/>
    <s v="Normal"/>
  </r>
  <r>
    <s v="Id1191"/>
    <n v="28.09"/>
    <n v="6.06"/>
    <s v="No"/>
    <x v="0"/>
    <s v="Yes"/>
    <x v="3"/>
    <s v="No"/>
    <s v="Over Weight"/>
    <s v="Prediabetes"/>
  </r>
  <r>
    <s v="Id1192"/>
    <n v="32.729999999999997"/>
    <n v="5.19"/>
    <s v="No"/>
    <x v="0"/>
    <s v="No"/>
    <x v="3"/>
    <s v="No"/>
    <s v="Obesity"/>
    <s v="Normal"/>
  </r>
  <r>
    <s v="Id1193"/>
    <n v="27.36"/>
    <n v="8.9600000000000009"/>
    <s v="No"/>
    <x v="0"/>
    <s v="No"/>
    <x v="0"/>
    <s v="No"/>
    <s v="Over Weight"/>
    <s v="Diabetes"/>
  </r>
  <r>
    <s v="Id1194"/>
    <n v="27.265000000000001"/>
    <n v="11.39"/>
    <s v="No"/>
    <x v="0"/>
    <s v="No"/>
    <x v="0"/>
    <s v="No"/>
    <s v="Over Weight"/>
    <s v="Diabetes"/>
  </r>
  <r>
    <s v="Id1195"/>
    <n v="48.07"/>
    <n v="4.0599999999999996"/>
    <s v="Yes"/>
    <x v="0"/>
    <s v="No"/>
    <x v="0"/>
    <s v="No"/>
    <s v="Obesity"/>
    <s v="Normal"/>
  </r>
  <r>
    <s v="Id1196"/>
    <n v="30.8"/>
    <n v="5.23"/>
    <s v="Yes"/>
    <x v="0"/>
    <s v="No"/>
    <x v="0"/>
    <s v="No"/>
    <s v="Obesity"/>
    <s v="Normal"/>
  </r>
  <r>
    <s v="Id1197"/>
    <n v="32.299999999999997"/>
    <n v="5.05"/>
    <s v="Yes"/>
    <x v="0"/>
    <s v="No"/>
    <x v="0"/>
    <s v="No"/>
    <s v="Obesity"/>
    <s v="Normal"/>
  </r>
  <r>
    <s v="Id1198"/>
    <n v="39.700000000000003"/>
    <n v="7.34"/>
    <s v="No"/>
    <x v="0"/>
    <s v="No"/>
    <x v="0"/>
    <s v="No"/>
    <s v="Obesity"/>
    <s v="Diabetes"/>
  </r>
  <r>
    <s v="Id1199"/>
    <n v="35.97"/>
    <n v="8.1300000000000008"/>
    <s v="No"/>
    <x v="0"/>
    <s v="No"/>
    <x v="0"/>
    <s v="No"/>
    <s v="Obesity"/>
    <s v="Diabetes"/>
  </r>
  <r>
    <s v="Id1200"/>
    <n v="25.86"/>
    <n v="6.68"/>
    <s v="Yes"/>
    <x v="0"/>
    <s v="No"/>
    <x v="3"/>
    <s v="No"/>
    <s v="Over Weight"/>
    <s v="Diabetes"/>
  </r>
  <r>
    <s v="Id1201"/>
    <n v="30.03"/>
    <n v="11.51"/>
    <s v="No"/>
    <x v="0"/>
    <s v="No"/>
    <x v="0"/>
    <s v="No"/>
    <s v="Obesity"/>
    <s v="Diabetes"/>
  </r>
  <r>
    <s v="Id1202"/>
    <n v="25.76"/>
    <n v="6.02"/>
    <s v="Yes"/>
    <x v="0"/>
    <s v="Yes"/>
    <x v="3"/>
    <s v="No"/>
    <s v="Over Weight"/>
    <s v="Prediabetes"/>
  </r>
  <r>
    <s v="Id1203"/>
    <n v="22.42"/>
    <n v="7.96"/>
    <s v="No"/>
    <x v="0"/>
    <s v="No"/>
    <x v="0"/>
    <s v="No"/>
    <s v="Normal Weight"/>
    <s v="Diabetes"/>
  </r>
  <r>
    <s v="Id1204"/>
    <n v="33.18"/>
    <n v="6.01"/>
    <s v="Yes"/>
    <x v="0"/>
    <s v="No"/>
    <x v="3"/>
    <s v="No"/>
    <s v="Obesity"/>
    <s v="Prediabetes"/>
  </r>
  <r>
    <s v="Id1205"/>
    <n v="43.04"/>
    <n v="5.9"/>
    <s v="Yes"/>
    <x v="0"/>
    <s v="No"/>
    <x v="0"/>
    <s v="No"/>
    <s v="Obesity"/>
    <s v="Prediabetes"/>
  </r>
  <r>
    <s v="Id1206"/>
    <n v="34.15"/>
    <n v="4.49"/>
    <s v="Yes"/>
    <x v="0"/>
    <s v="No"/>
    <x v="3"/>
    <s v="No"/>
    <s v="Obesity"/>
    <s v="Normal"/>
  </r>
  <r>
    <s v="Id1207"/>
    <n v="25.78"/>
    <n v="6.25"/>
    <s v="No"/>
    <x v="0"/>
    <s v="No"/>
    <x v="0"/>
    <s v="No"/>
    <s v="Over Weight"/>
    <s v="Prediabetes"/>
  </r>
  <r>
    <s v="Id1208"/>
    <n v="21.02"/>
    <n v="9.6199999999999992"/>
    <s v="Yes"/>
    <x v="0"/>
    <s v="Yes"/>
    <x v="3"/>
    <s v="No"/>
    <s v="Normal Weight"/>
    <s v="Diabetes"/>
  </r>
  <r>
    <s v="Id1209"/>
    <n v="37.51"/>
    <n v="11.06"/>
    <s v="No"/>
    <x v="0"/>
    <s v="No"/>
    <x v="1"/>
    <s v="No"/>
    <s v="Obesity"/>
    <s v="Diabetes"/>
  </r>
  <r>
    <s v="Id1210"/>
    <n v="25.745000000000001"/>
    <n v="6.11"/>
    <s v="Yes"/>
    <x v="0"/>
    <s v="No"/>
    <x v="0"/>
    <s v="No"/>
    <s v="Over Weight"/>
    <s v="Prediabetes"/>
  </r>
  <r>
    <s v="Id1211"/>
    <n v="31.35"/>
    <n v="11.49"/>
    <s v="No"/>
    <x v="0"/>
    <s v="No"/>
    <x v="1"/>
    <s v="No"/>
    <s v="Obesity"/>
    <s v="Diabetes"/>
  </r>
  <r>
    <s v="Id1212"/>
    <n v="29.83"/>
    <n v="8.68"/>
    <s v="No"/>
    <x v="0"/>
    <s v="No"/>
    <x v="1"/>
    <s v="No"/>
    <s v="Over Weight"/>
    <s v="Diabetes"/>
  </r>
  <r>
    <s v="Id1213"/>
    <n v="25.49"/>
    <n v="5.68"/>
    <s v="Yes"/>
    <x v="0"/>
    <s v="Yes"/>
    <x v="3"/>
    <s v="No"/>
    <s v="Over Weight"/>
    <s v="Normal"/>
  </r>
  <r>
    <s v="Id1214"/>
    <n v="34.1"/>
    <n v="8.4499999999999993"/>
    <s v="No"/>
    <x v="0"/>
    <s v="No"/>
    <x v="0"/>
    <s v="No"/>
    <s v="Obesity"/>
    <s v="Diabetes"/>
  </r>
  <r>
    <s v="Id1215"/>
    <n v="25.84"/>
    <n v="8.51"/>
    <s v="No"/>
    <x v="0"/>
    <s v="No"/>
    <x v="1"/>
    <s v="No"/>
    <s v="Over Weight"/>
    <s v="Diabetes"/>
  </r>
  <r>
    <s v="Id1216"/>
    <n v="20.6"/>
    <n v="7.62"/>
    <s v="No"/>
    <x v="0"/>
    <s v="No"/>
    <x v="0"/>
    <s v="No"/>
    <s v="Normal Weight"/>
    <s v="Diabetes"/>
  </r>
  <r>
    <s v="Id1217"/>
    <n v="28.88"/>
    <n v="10.18"/>
    <s v="No"/>
    <x v="0"/>
    <s v="No"/>
    <x v="0"/>
    <s v="No"/>
    <s v="Over Weight"/>
    <s v="Diabetes"/>
  </r>
  <r>
    <s v="Id1218"/>
    <n v="28.24"/>
    <n v="5.36"/>
    <s v="No"/>
    <x v="0"/>
    <s v="No"/>
    <x v="0"/>
    <s v="No"/>
    <s v="Over Weight"/>
    <s v="Normal"/>
  </r>
  <r>
    <s v="Id1219"/>
    <n v="25.46"/>
    <n v="11.78"/>
    <s v="Yes"/>
    <x v="0"/>
    <s v="No"/>
    <x v="3"/>
    <s v="No"/>
    <s v="Over Weight"/>
    <s v="Diabetes"/>
  </r>
  <r>
    <s v="Id1220"/>
    <n v="29.64"/>
    <n v="10.82"/>
    <s v="Yes"/>
    <x v="0"/>
    <s v="No"/>
    <x v="0"/>
    <s v="No"/>
    <s v="Over Weight"/>
    <s v="Diabetes"/>
  </r>
  <r>
    <s v="Id1221"/>
    <n v="31.27"/>
    <n v="7.73"/>
    <s v="Yes"/>
    <x v="0"/>
    <s v="No"/>
    <x v="3"/>
    <s v="No"/>
    <s v="Obesity"/>
    <s v="Diabetes"/>
  </r>
  <r>
    <s v="Id1222"/>
    <n v="19.95"/>
    <n v="6.24"/>
    <s v="Yes"/>
    <x v="0"/>
    <s v="No"/>
    <x v="0"/>
    <s v="No"/>
    <s v="Normal Weight"/>
    <s v="Prediabetes"/>
  </r>
  <r>
    <s v="Id1223"/>
    <n v="21.3"/>
    <n v="10.42"/>
    <s v="No"/>
    <x v="0"/>
    <s v="No"/>
    <x v="1"/>
    <s v="No"/>
    <s v="Normal Weight"/>
    <s v="Diabetes"/>
  </r>
  <r>
    <s v="Id1224"/>
    <n v="31.635000000000002"/>
    <n v="11.11"/>
    <s v="No"/>
    <x v="0"/>
    <s v="No"/>
    <x v="0"/>
    <s v="No"/>
    <s v="Obesity"/>
    <s v="Diabetes"/>
  </r>
  <r>
    <s v="Id1225"/>
    <n v="23.9"/>
    <n v="7.67"/>
    <s v="Yes"/>
    <x v="0"/>
    <s v="No"/>
    <x v="1"/>
    <s v="No"/>
    <s v="Normal Weight"/>
    <s v="Diabetes"/>
  </r>
  <r>
    <s v="Id1226"/>
    <n v="34.15"/>
    <n v="6.15"/>
    <s v="No"/>
    <x v="0"/>
    <s v="No"/>
    <x v="0"/>
    <s v="No"/>
    <s v="Obesity"/>
    <s v="Prediabetes"/>
  </r>
  <r>
    <s v="Id1227"/>
    <n v="28.71"/>
    <n v="5.71"/>
    <s v="No"/>
    <x v="0"/>
    <s v="No"/>
    <x v="0"/>
    <s v="No"/>
    <s v="Over Weight"/>
    <s v="Prediabetes"/>
  </r>
  <r>
    <s v="Id1228"/>
    <n v="36.700000000000003"/>
    <n v="8.6999999999999993"/>
    <s v="Yes"/>
    <x v="0"/>
    <s v="No"/>
    <x v="1"/>
    <s v="No"/>
    <s v="Obesity"/>
    <s v="Diabetes"/>
  </r>
  <r>
    <s v="Id1229"/>
    <n v="34.1"/>
    <n v="9.0399999999999991"/>
    <s v="Yes"/>
    <x v="0"/>
    <s v="No"/>
    <x v="1"/>
    <s v="No"/>
    <s v="Obesity"/>
    <s v="Diabetes"/>
  </r>
  <r>
    <s v="Id1230"/>
    <n v="25.7"/>
    <n v="5.61"/>
    <s v="No"/>
    <x v="0"/>
    <s v="No"/>
    <x v="0"/>
    <s v="No"/>
    <s v="Over Weight"/>
    <s v="Normal"/>
  </r>
  <r>
    <s v="Id1231"/>
    <n v="21.68"/>
    <n v="8.1199999999999992"/>
    <s v="No"/>
    <x v="0"/>
    <s v="No"/>
    <x v="0"/>
    <s v="No"/>
    <s v="Normal Weight"/>
    <s v="Diabetes"/>
  </r>
  <r>
    <s v="Id1232"/>
    <n v="25.175000000000001"/>
    <n v="4.74"/>
    <s v="No"/>
    <x v="0"/>
    <s v="No"/>
    <x v="0"/>
    <s v="No"/>
    <s v="Over Weight"/>
    <s v="Normal"/>
  </r>
  <r>
    <s v="Id1233"/>
    <n v="44.77"/>
    <n v="4.0599999999999996"/>
    <s v="No"/>
    <x v="0"/>
    <s v="No"/>
    <x v="1"/>
    <s v="No"/>
    <s v="Obesity"/>
    <s v="Normal"/>
  </r>
  <r>
    <s v="Id1234"/>
    <n v="37.07"/>
    <n v="5.69"/>
    <s v="No"/>
    <x v="0"/>
    <s v="No"/>
    <x v="1"/>
    <s v="No"/>
    <s v="Obesity"/>
    <s v="Normal"/>
  </r>
  <r>
    <s v="Id1235"/>
    <n v="39.799999999999997"/>
    <n v="5.66"/>
    <s v="No"/>
    <x v="0"/>
    <s v="Yes"/>
    <x v="3"/>
    <s v="No"/>
    <s v="Obesity"/>
    <s v="Normal"/>
  </r>
  <r>
    <s v="Id1236"/>
    <n v="26.36"/>
    <n v="4.32"/>
    <s v="No"/>
    <x v="0"/>
    <s v="Yes"/>
    <x v="3"/>
    <s v="No"/>
    <s v="Over Weight"/>
    <s v="Normal"/>
  </r>
  <r>
    <s v="Id1237"/>
    <n v="29.925000000000001"/>
    <n v="8.2899999999999991"/>
    <s v="No"/>
    <x v="0"/>
    <s v="No"/>
    <x v="1"/>
    <s v="No"/>
    <s v="Obesity"/>
    <s v="Diabetes"/>
  </r>
  <r>
    <s v="Id1238"/>
    <n v="37.29"/>
    <n v="10.46"/>
    <s v="No"/>
    <x v="0"/>
    <s v="No"/>
    <x v="0"/>
    <s v="No"/>
    <s v="Obesity"/>
    <s v="Diabetes"/>
  </r>
  <r>
    <s v="Id1239"/>
    <n v="30.2"/>
    <n v="11.96"/>
    <s v="No"/>
    <x v="0"/>
    <s v="No"/>
    <x v="0"/>
    <s v="No"/>
    <s v="Obesity"/>
    <s v="Diabetes"/>
  </r>
  <r>
    <s v="Id1240"/>
    <n v="24.225000000000001"/>
    <n v="4.25"/>
    <s v="Yes"/>
    <x v="0"/>
    <s v="Yes"/>
    <x v="3"/>
    <s v="No"/>
    <s v="Normal Weight"/>
    <s v="Normal"/>
  </r>
  <r>
    <s v="Id1241"/>
    <n v="31.445"/>
    <n v="8.33"/>
    <s v="No"/>
    <x v="0"/>
    <s v="No"/>
    <x v="0"/>
    <s v="No"/>
    <s v="Obesity"/>
    <s v="Diabetes"/>
  </r>
  <r>
    <s v="Id1242"/>
    <n v="38.880000000000003"/>
    <n v="4.29"/>
    <s v="No"/>
    <x v="0"/>
    <s v="No"/>
    <x v="3"/>
    <s v="No"/>
    <s v="Obesity"/>
    <s v="Normal"/>
  </r>
  <r>
    <s v="Id1243"/>
    <n v="43.89"/>
    <n v="6.32"/>
    <s v="Yes"/>
    <x v="0"/>
    <s v="No"/>
    <x v="0"/>
    <s v="No"/>
    <s v="Obesity"/>
    <s v="Prediabetes"/>
  </r>
  <r>
    <s v="Id1244"/>
    <n v="25.6"/>
    <n v="5.65"/>
    <s v="No"/>
    <x v="0"/>
    <s v="No"/>
    <x v="1"/>
    <s v="No"/>
    <s v="Over Weight"/>
    <s v="Normal"/>
  </r>
  <r>
    <s v="Id1245"/>
    <n v="29.545000000000002"/>
    <n v="8.41"/>
    <s v="Yes"/>
    <x v="0"/>
    <s v="No"/>
    <x v="3"/>
    <s v="No"/>
    <s v="Over Weight"/>
    <s v="Diabetes"/>
  </r>
  <r>
    <s v="Id1246"/>
    <n v="23.25"/>
    <n v="11.96"/>
    <s v="Yes"/>
    <x v="0"/>
    <s v="No"/>
    <x v="0"/>
    <s v="No"/>
    <s v="Normal Weight"/>
    <s v="Diabetes"/>
  </r>
  <r>
    <s v="Id1247"/>
    <n v="43.95"/>
    <n v="5.17"/>
    <s v="Yes"/>
    <x v="0"/>
    <s v="Yes"/>
    <x v="3"/>
    <s v="No"/>
    <s v="Obesity"/>
    <s v="Normal"/>
  </r>
  <r>
    <s v="Id1248"/>
    <n v="21.85"/>
    <n v="8.76"/>
    <s v="No"/>
    <x v="0"/>
    <s v="No"/>
    <x v="0"/>
    <s v="No"/>
    <s v="Normal Weight"/>
    <s v="Diabetes"/>
  </r>
  <r>
    <s v="Id1249"/>
    <n v="25.73"/>
    <n v="7.99"/>
    <s v="No"/>
    <x v="0"/>
    <s v="No"/>
    <x v="1"/>
    <s v="No"/>
    <s v="Over Weight"/>
    <s v="Diabetes"/>
  </r>
  <r>
    <s v="Id1250"/>
    <n v="32.229999999999997"/>
    <n v="8.59"/>
    <s v="No"/>
    <x v="0"/>
    <s v="No"/>
    <x v="0"/>
    <s v="No"/>
    <s v="Obesity"/>
    <s v="Diabetes"/>
  </r>
  <r>
    <s v="Id1251"/>
    <n v="32.204999999999998"/>
    <n v="6.14"/>
    <s v="No"/>
    <x v="0"/>
    <s v="No"/>
    <x v="1"/>
    <s v="No"/>
    <s v="Obesity"/>
    <s v="Prediabetes"/>
  </r>
  <r>
    <s v="Id1252"/>
    <n v="26.41"/>
    <n v="4.08"/>
    <s v="No"/>
    <x v="0"/>
    <s v="No"/>
    <x v="1"/>
    <s v="No"/>
    <s v="Over Weight"/>
    <s v="Normal"/>
  </r>
  <r>
    <s v="Id1253"/>
    <n v="30.2"/>
    <n v="6.25"/>
    <s v="Yes"/>
    <x v="0"/>
    <s v="No"/>
    <x v="0"/>
    <s v="No"/>
    <s v="Obesity"/>
    <s v="Prediabetes"/>
  </r>
  <r>
    <s v="Id1254"/>
    <n v="31.26"/>
    <n v="5.94"/>
    <s v="Yes"/>
    <x v="0"/>
    <s v="No"/>
    <x v="3"/>
    <s v="No"/>
    <s v="Obesity"/>
    <s v="Prediabetes"/>
  </r>
  <r>
    <s v="Id1255"/>
    <n v="33.725000000000001"/>
    <n v="6.45"/>
    <s v="Yes"/>
    <x v="0"/>
    <s v="No"/>
    <x v="0"/>
    <s v="No"/>
    <s v="Obesity"/>
    <s v="Diabetes"/>
  </r>
  <r>
    <s v="Id1256"/>
    <n v="28.9"/>
    <n v="5.74"/>
    <s v="Yes"/>
    <x v="0"/>
    <s v="No"/>
    <x v="0"/>
    <s v="No"/>
    <s v="Over Weight"/>
    <s v="Prediabetes"/>
  </r>
  <r>
    <s v="Id1257"/>
    <n v="45.69"/>
    <n v="4.43"/>
    <s v="Yes"/>
    <x v="0"/>
    <s v="No"/>
    <x v="0"/>
    <s v="No"/>
    <s v="Obesity"/>
    <s v="Normal"/>
  </r>
  <r>
    <s v="Id1258"/>
    <n v="21.03"/>
    <n v="6.5"/>
    <s v="No"/>
    <x v="0"/>
    <s v="No"/>
    <x v="0"/>
    <s v="No"/>
    <s v="Normal Weight"/>
    <s v="Diabetes"/>
  </r>
  <r>
    <s v="Id1259"/>
    <n v="37"/>
    <n v="8.75"/>
    <s v="No"/>
    <x v="0"/>
    <s v="No"/>
    <x v="0"/>
    <s v="No"/>
    <s v="Obesity"/>
    <s v="Diabetes"/>
  </r>
  <r>
    <s v="Id1260"/>
    <n v="25.4"/>
    <n v="11.96"/>
    <s v="No"/>
    <x v="0"/>
    <s v="No"/>
    <x v="0"/>
    <s v="No"/>
    <s v="Over Weight"/>
    <s v="Diabetes"/>
  </r>
  <r>
    <s v="Id1261"/>
    <n v="32.299999999999997"/>
    <n v="10.54"/>
    <s v="No"/>
    <x v="0"/>
    <s v="No"/>
    <x v="0"/>
    <s v="No"/>
    <s v="Obesity"/>
    <s v="Diabetes"/>
  </r>
  <r>
    <s v="Id1262"/>
    <n v="23.94"/>
    <n v="4.54"/>
    <s v="Yes"/>
    <x v="0"/>
    <s v="Yes"/>
    <x v="3"/>
    <s v="No"/>
    <s v="Normal Weight"/>
    <s v="Normal"/>
  </r>
  <r>
    <s v="Id1263"/>
    <n v="46.4"/>
    <n v="5.71"/>
    <s v="No"/>
    <x v="0"/>
    <s v="No"/>
    <x v="0"/>
    <s v="No"/>
    <s v="Obesity"/>
    <s v="Prediabetes"/>
  </r>
  <r>
    <s v="Id1264"/>
    <n v="40.375"/>
    <n v="6.25"/>
    <s v="Yes"/>
    <x v="0"/>
    <s v="No"/>
    <x v="0"/>
    <s v="No"/>
    <s v="Obesity"/>
    <s v="Prediabetes"/>
  </r>
  <r>
    <s v="Id1265"/>
    <n v="28.7"/>
    <n v="9.4700000000000006"/>
    <s v="No"/>
    <x v="0"/>
    <s v="No"/>
    <x v="1"/>
    <s v="No"/>
    <s v="Over Weight"/>
    <s v="Diabetes"/>
  </r>
  <r>
    <s v="Id1266"/>
    <n v="26.63"/>
    <n v="5.7"/>
    <s v="No"/>
    <x v="0"/>
    <s v="No"/>
    <x v="0"/>
    <s v="No"/>
    <s v="Over Weight"/>
    <s v="Normal"/>
  </r>
  <r>
    <s v="Id1267"/>
    <n v="22.515000000000001"/>
    <n v="11.18"/>
    <s v="No"/>
    <x v="0"/>
    <s v="No"/>
    <x v="1"/>
    <s v="No"/>
    <s v="Normal Weight"/>
    <s v="Diabetes"/>
  </r>
  <r>
    <s v="Id1268"/>
    <n v="36.575000000000003"/>
    <n v="10.98"/>
    <s v="No"/>
    <x v="0"/>
    <s v="No"/>
    <x v="0"/>
    <s v="No"/>
    <s v="Obesity"/>
    <s v="Diabetes"/>
  </r>
  <r>
    <s v="Id1269"/>
    <n v="23.66"/>
    <n v="5.1100000000000003"/>
    <s v="Yes"/>
    <x v="0"/>
    <s v="Yes"/>
    <x v="3"/>
    <s v="No"/>
    <s v="Normal Weight"/>
    <s v="Normal"/>
  </r>
  <r>
    <s v="Id1270"/>
    <n v="18.62"/>
    <n v="10.24"/>
    <s v="No"/>
    <x v="0"/>
    <s v="No"/>
    <x v="0"/>
    <s v="No"/>
    <s v="Normal Weight"/>
    <s v="Diabetes"/>
  </r>
  <r>
    <s v="Id1271"/>
    <n v="19.190000000000001"/>
    <n v="7.71"/>
    <s v="Yes"/>
    <x v="0"/>
    <s v="No"/>
    <x v="3"/>
    <s v="No"/>
    <s v="Normal Weight"/>
    <s v="Diabetes"/>
  </r>
  <r>
    <s v="Id1272"/>
    <n v="27.5"/>
    <n v="6.03"/>
    <s v="No"/>
    <x v="0"/>
    <s v="No"/>
    <x v="0"/>
    <s v="No"/>
    <s v="Over Weight"/>
    <s v="Prediabetes"/>
  </r>
  <r>
    <s v="Id1273"/>
    <n v="27.36"/>
    <n v="5.96"/>
    <s v="No"/>
    <x v="0"/>
    <s v="Yes"/>
    <x v="3"/>
    <s v="No"/>
    <s v="Over Weight"/>
    <s v="Prediabetes"/>
  </r>
  <r>
    <s v="Id1274"/>
    <n v="20.350000000000001"/>
    <n v="4.16"/>
    <s v="No"/>
    <x v="0"/>
    <s v="No"/>
    <x v="0"/>
    <s v="No"/>
    <s v="Normal Weight"/>
    <s v="Normal"/>
  </r>
  <r>
    <s v="Id1275"/>
    <n v="24.035"/>
    <n v="6.11"/>
    <s v="No"/>
    <x v="0"/>
    <s v="No"/>
    <x v="0"/>
    <s v="No"/>
    <s v="Normal Weight"/>
    <s v="Prediabetes"/>
  </r>
  <r>
    <s v="Id1276"/>
    <n v="23.56"/>
    <n v="5.97"/>
    <s v="No"/>
    <x v="0"/>
    <s v="No"/>
    <x v="0"/>
    <s v="No"/>
    <s v="Normal Weight"/>
    <s v="Prediabetes"/>
  </r>
  <r>
    <s v="Id1277"/>
    <n v="27.17"/>
    <n v="10.81"/>
    <s v="No"/>
    <x v="0"/>
    <s v="No"/>
    <x v="1"/>
    <s v="No"/>
    <s v="Over Weight"/>
    <s v="Diabetes"/>
  </r>
  <r>
    <s v="Id1278"/>
    <n v="34.32"/>
    <n v="5.7"/>
    <s v="Yes"/>
    <x v="0"/>
    <s v="Yes"/>
    <x v="3"/>
    <s v="No"/>
    <s v="Obesity"/>
    <s v="Normal"/>
  </r>
  <r>
    <s v="Id1279"/>
    <n v="23.87"/>
    <n v="4.7699999999999996"/>
    <s v="Yes"/>
    <x v="0"/>
    <s v="Yes"/>
    <x v="3"/>
    <s v="No"/>
    <s v="Normal Weight"/>
    <s v="Normal"/>
  </r>
  <r>
    <s v="Id1280"/>
    <n v="30.15"/>
    <n v="4.25"/>
    <s v="No"/>
    <x v="0"/>
    <s v="No"/>
    <x v="3"/>
    <s v="No"/>
    <s v="Obesity"/>
    <s v="Normal"/>
  </r>
  <r>
    <s v="Id1281"/>
    <n v="26.36"/>
    <n v="5.52"/>
    <s v="No"/>
    <x v="0"/>
    <s v="No"/>
    <x v="0"/>
    <s v="No"/>
    <s v="Over Weight"/>
    <s v="Normal"/>
  </r>
  <r>
    <s v="Id1282"/>
    <n v="45.32"/>
    <n v="6.53"/>
    <s v="Yes"/>
    <x v="0"/>
    <s v="No"/>
    <x v="3"/>
    <s v="No"/>
    <s v="Obesity"/>
    <s v="Diabetes"/>
  </r>
  <r>
    <s v="Id1283"/>
    <n v="31.93"/>
    <n v="4.82"/>
    <s v="Yes"/>
    <x v="0"/>
    <s v="No"/>
    <x v="3"/>
    <s v="No"/>
    <s v="Obesity"/>
    <s v="Normal"/>
  </r>
  <r>
    <s v="Id1284"/>
    <n v="36"/>
    <n v="11.94"/>
    <s v="Yes"/>
    <x v="0"/>
    <s v="No"/>
    <x v="3"/>
    <s v="No"/>
    <s v="Obesity"/>
    <s v="Diabetes"/>
  </r>
  <r>
    <s v="Id1285"/>
    <n v="32"/>
    <n v="7.85"/>
    <s v="Yes"/>
    <x v="0"/>
    <s v="No"/>
    <x v="3"/>
    <s v="No"/>
    <s v="Obesity"/>
    <s v="Diabetes"/>
  </r>
  <r>
    <s v="Id1286"/>
    <n v="29.37"/>
    <n v="8.01"/>
    <s v="Yes"/>
    <x v="0"/>
    <s v="No"/>
    <x v="3"/>
    <s v="No"/>
    <s v="Over Weight"/>
    <s v="Diabetes"/>
  </r>
  <r>
    <s v="Id1287"/>
    <n v="23.6"/>
    <n v="7.4"/>
    <s v="Yes"/>
    <x v="0"/>
    <s v="No"/>
    <x v="3"/>
    <s v="No"/>
    <s v="Normal Weight"/>
    <s v="Diabetes"/>
  </r>
  <r>
    <s v="Id1288"/>
    <n v="33.155000000000001"/>
    <n v="8.3800000000000008"/>
    <s v="Yes"/>
    <x v="0"/>
    <s v="No"/>
    <x v="0"/>
    <s v="No"/>
    <s v="Obesity"/>
    <s v="Diabetes"/>
  </r>
  <r>
    <s v="Id1289"/>
    <n v="24.32"/>
    <n v="11.56"/>
    <s v="Yes"/>
    <x v="0"/>
    <s v="No"/>
    <x v="3"/>
    <s v="No"/>
    <s v="Normal Weight"/>
    <s v="Diabetes"/>
  </r>
  <r>
    <s v="Id1290"/>
    <n v="36.299999999999997"/>
    <n v="4.6100000000000003"/>
    <s v="No"/>
    <x v="0"/>
    <s v="No"/>
    <x v="0"/>
    <s v="No"/>
    <s v="Obesity"/>
    <s v="Normal"/>
  </r>
  <r>
    <s v="Id1291"/>
    <n v="34.4"/>
    <n v="4.95"/>
    <s v="No"/>
    <x v="0"/>
    <s v="Yes"/>
    <x v="3"/>
    <s v="No"/>
    <s v="Obesity"/>
    <s v="Normal"/>
  </r>
  <r>
    <s v="Id1292"/>
    <n v="30.9"/>
    <n v="5.04"/>
    <s v="No"/>
    <x v="0"/>
    <s v="No"/>
    <x v="0"/>
    <s v="No"/>
    <s v="Obesity"/>
    <s v="Normal"/>
  </r>
  <r>
    <s v="Id1293"/>
    <n v="28.6"/>
    <n v="5.42"/>
    <s v="No"/>
    <x v="0"/>
    <s v="No"/>
    <x v="0"/>
    <s v="No"/>
    <s v="Over Weight"/>
    <s v="Normal"/>
  </r>
  <r>
    <s v="Id1294"/>
    <n v="27.83"/>
    <n v="5.39"/>
    <s v="No"/>
    <x v="0"/>
    <s v="No"/>
    <x v="0"/>
    <s v="No"/>
    <s v="Over Weight"/>
    <s v="Normal"/>
  </r>
  <r>
    <s v="Id1295"/>
    <n v="39.64"/>
    <n v="6"/>
    <s v="No"/>
    <x v="0"/>
    <s v="Yes"/>
    <x v="3"/>
    <s v="No"/>
    <s v="Obesity"/>
    <s v="Prediabetes"/>
  </r>
  <r>
    <s v="Id1296"/>
    <n v="38.479999999999997"/>
    <n v="6.02"/>
    <s v="No"/>
    <x v="0"/>
    <s v="No"/>
    <x v="3"/>
    <s v="No"/>
    <s v="Obesity"/>
    <s v="Prediabetes"/>
  </r>
  <r>
    <s v="Id1297"/>
    <n v="36.200000000000003"/>
    <n v="4.62"/>
    <s v="No"/>
    <x v="0"/>
    <s v="No"/>
    <x v="1"/>
    <s v="No"/>
    <s v="Obesity"/>
    <s v="Normal"/>
  </r>
  <r>
    <s v="Id1298"/>
    <n v="27.13"/>
    <n v="5.59"/>
    <s v="No"/>
    <x v="0"/>
    <s v="No"/>
    <x v="3"/>
    <s v="No"/>
    <s v="Over Weight"/>
    <s v="Normal"/>
  </r>
  <r>
    <s v="Id1299"/>
    <n v="20.75"/>
    <n v="5.18"/>
    <s v="Yes"/>
    <x v="0"/>
    <s v="No"/>
    <x v="1"/>
    <s v="No"/>
    <s v="Normal Weight"/>
    <s v="Normal"/>
  </r>
  <r>
    <s v="Id1300"/>
    <n v="26.6"/>
    <n v="6.29"/>
    <s v="No"/>
    <x v="0"/>
    <s v="No"/>
    <x v="1"/>
    <s v="No"/>
    <s v="Over Weight"/>
    <s v="Prediabetes"/>
  </r>
  <r>
    <s v="Id1301"/>
    <n v="25.3"/>
    <n v="4.49"/>
    <s v="No"/>
    <x v="0"/>
    <s v="No"/>
    <x v="1"/>
    <s v="No"/>
    <s v="Over Weight"/>
    <s v="Normal"/>
  </r>
  <r>
    <s v="Id1302"/>
    <n v="18.84"/>
    <n v="11.82"/>
    <s v="Yes"/>
    <x v="0"/>
    <s v="Yes"/>
    <x v="3"/>
    <s v="No"/>
    <s v="Normal Weight"/>
    <s v="Diabetes"/>
  </r>
  <r>
    <s v="Id1303"/>
    <n v="19.57"/>
    <n v="7.41"/>
    <s v="Yes"/>
    <x v="0"/>
    <s v="No"/>
    <x v="3"/>
    <s v="No"/>
    <s v="Normal Weight"/>
    <s v="Diabetes"/>
  </r>
  <r>
    <s v="Id1304"/>
    <n v="30.495000000000001"/>
    <n v="5.97"/>
    <s v="No"/>
    <x v="0"/>
    <s v="No"/>
    <x v="0"/>
    <s v="No"/>
    <s v="Obesity"/>
    <s v="Prediabetes"/>
  </r>
  <r>
    <s v="Id1305"/>
    <n v="30.114999999999998"/>
    <n v="5.74"/>
    <s v="No"/>
    <x v="0"/>
    <s v="Yes"/>
    <x v="3"/>
    <s v="No"/>
    <s v="Obesity"/>
    <s v="Prediabetes"/>
  </r>
  <r>
    <s v="Id1306"/>
    <n v="24.78"/>
    <n v="9.85"/>
    <s v="No"/>
    <x v="0"/>
    <s v="No"/>
    <x v="0"/>
    <s v="No"/>
    <s v="Normal Weight"/>
    <s v="Diabetes"/>
  </r>
  <r>
    <s v="Id1307"/>
    <n v="24.77"/>
    <n v="7.59"/>
    <s v="No"/>
    <x v="0"/>
    <s v="No"/>
    <x v="0"/>
    <s v="No"/>
    <s v="Normal Weight"/>
    <s v="Diabetes"/>
  </r>
  <r>
    <s v="Id1308"/>
    <n v="16.579999999999998"/>
    <n v="6.98"/>
    <s v="Yes"/>
    <x v="0"/>
    <s v="Yes"/>
    <x v="3"/>
    <s v="No"/>
    <s v="Under Weight"/>
    <s v="Diabetes"/>
  </r>
  <r>
    <s v="Id1309"/>
    <n v="38.17"/>
    <n v="4.7300000000000004"/>
    <s v="Yes"/>
    <x v="0"/>
    <s v="No"/>
    <x v="0"/>
    <s v="No"/>
    <s v="Obesity"/>
    <s v="Normal"/>
  </r>
  <r>
    <s v="Id1310"/>
    <n v="39.424999999999997"/>
    <n v="4.76"/>
    <s v="Yes"/>
    <x v="0"/>
    <s v="No"/>
    <x v="0"/>
    <s v="No"/>
    <s v="Obesity"/>
    <s v="Normal"/>
  </r>
  <r>
    <s v="Id1311"/>
    <n v="33.44"/>
    <n v="6.24"/>
    <s v="Yes"/>
    <x v="0"/>
    <s v="No"/>
    <x v="0"/>
    <s v="No"/>
    <s v="Obesity"/>
    <s v="Prediabetes"/>
  </r>
  <r>
    <s v="Id1312"/>
    <n v="33.344999999999999"/>
    <n v="5.44"/>
    <s v="Yes"/>
    <x v="0"/>
    <s v="No"/>
    <x v="0"/>
    <s v="No"/>
    <s v="Obesity"/>
    <s v="Normal"/>
  </r>
  <r>
    <s v="Id1313"/>
    <n v="38.79"/>
    <n v="5.08"/>
    <s v="No"/>
    <x v="0"/>
    <s v="Yes"/>
    <x v="3"/>
    <s v="No"/>
    <s v="Obesity"/>
    <s v="Normal"/>
  </r>
  <r>
    <s v="Id1314"/>
    <n v="30.684999999999999"/>
    <n v="4.87"/>
    <s v="No"/>
    <x v="0"/>
    <s v="Yes"/>
    <x v="3"/>
    <s v="No"/>
    <s v="Obesity"/>
    <s v="Normal"/>
  </r>
  <r>
    <s v="Id1315"/>
    <n v="22.135000000000002"/>
    <n v="8.17"/>
    <s v="No"/>
    <x v="0"/>
    <s v="No"/>
    <x v="0"/>
    <s v="No"/>
    <s v="Normal Weight"/>
    <s v="Diabetes"/>
  </r>
  <r>
    <s v="Id1316"/>
    <n v="33.33"/>
    <n v="7.61"/>
    <s v="No"/>
    <x v="0"/>
    <s v="No"/>
    <x v="0"/>
    <s v="No"/>
    <s v="Obesity"/>
    <s v="Diabetes"/>
  </r>
  <r>
    <s v="Id1317"/>
    <n v="31.13"/>
    <n v="10.1"/>
    <s v="No"/>
    <x v="0"/>
    <s v="No"/>
    <x v="0"/>
    <s v="No"/>
    <s v="Obesity"/>
    <s v="Diabetes"/>
  </r>
  <r>
    <s v="Id1318"/>
    <n v="28.9"/>
    <n v="11.24"/>
    <s v="No"/>
    <x v="0"/>
    <s v="No"/>
    <x v="0"/>
    <s v="No"/>
    <s v="Over Weight"/>
    <s v="Diabetes"/>
  </r>
  <r>
    <s v="Id1319"/>
    <n v="43.31"/>
    <n v="6.1"/>
    <s v="Yes"/>
    <x v="1"/>
    <s v="No"/>
    <x v="3"/>
    <s v="No"/>
    <s v="Obesity"/>
    <s v="Prediabetes"/>
  </r>
  <r>
    <s v="Id1320"/>
    <n v="22.8"/>
    <n v="6.98"/>
    <s v="No"/>
    <x v="0"/>
    <s v="No"/>
    <x v="0"/>
    <s v="No"/>
    <s v="Normal Weight"/>
    <s v="Diabetes"/>
  </r>
  <r>
    <s v="Id1321"/>
    <n v="19.09"/>
    <n v="4"/>
    <s v="Yes"/>
    <x v="0"/>
    <s v="No"/>
    <x v="3"/>
    <s v="No"/>
    <s v="Normal Weight"/>
    <s v="Normal"/>
  </r>
  <r>
    <s v="Id1322"/>
    <n v="23.37"/>
    <n v="4.2300000000000004"/>
    <s v="No"/>
    <x v="0"/>
    <s v="No"/>
    <x v="0"/>
    <s v="No"/>
    <s v="Normal Weight"/>
    <s v="Normal"/>
  </r>
  <r>
    <s v="Id1323"/>
    <n v="33.44"/>
    <n v="4.72"/>
    <s v="Yes"/>
    <x v="0"/>
    <s v="No"/>
    <x v="0"/>
    <s v="No"/>
    <s v="Obesity"/>
    <s v="Normal"/>
  </r>
  <r>
    <s v="Id1324"/>
    <n v="28.05"/>
    <n v="5.63"/>
    <s v="Yes"/>
    <x v="0"/>
    <s v="No"/>
    <x v="0"/>
    <s v="No"/>
    <s v="Over Weight"/>
    <s v="Normal"/>
  </r>
  <r>
    <s v="Id1325"/>
    <n v="27.72"/>
    <n v="5.83"/>
    <s v="Yes"/>
    <x v="0"/>
    <s v="No"/>
    <x v="0"/>
    <s v="No"/>
    <s v="Over Weight"/>
    <s v="Prediabetes"/>
  </r>
  <r>
    <s v="Id1326"/>
    <n v="29.81"/>
    <n v="9.23"/>
    <s v="No"/>
    <x v="0"/>
    <s v="No"/>
    <x v="0"/>
    <s v="No"/>
    <s v="Over Weight"/>
    <s v="Diabetes"/>
  </r>
  <r>
    <s v="Id1327"/>
    <n v="23.98"/>
    <n v="9.89"/>
    <s v="No"/>
    <x v="0"/>
    <s v="No"/>
    <x v="0"/>
    <s v="No"/>
    <s v="Normal Weight"/>
    <s v="Diabetes"/>
  </r>
  <r>
    <s v="Id1328"/>
    <n v="17.34"/>
    <n v="12"/>
    <s v="No"/>
    <x v="0"/>
    <s v="No"/>
    <x v="0"/>
    <s v="No"/>
    <s v="Under Weight"/>
    <s v="Diabetes"/>
  </r>
  <r>
    <s v="Id1329"/>
    <n v="40.39"/>
    <n v="4.24"/>
    <s v="Yes"/>
    <x v="0"/>
    <s v="Yes"/>
    <x v="3"/>
    <s v="No"/>
    <s v="Obesity"/>
    <s v="Normal"/>
  </r>
  <r>
    <s v="Id1330"/>
    <n v="25.96"/>
    <n v="4.68"/>
    <s v="Yes"/>
    <x v="0"/>
    <s v="Yes"/>
    <x v="3"/>
    <s v="No"/>
    <s v="Over Weight"/>
    <s v="Normal"/>
  </r>
  <r>
    <s v="Id1331"/>
    <n v="17.68"/>
    <n v="8.57"/>
    <s v="Yes"/>
    <x v="0"/>
    <s v="Yes"/>
    <x v="3"/>
    <s v="No"/>
    <s v="Under Weight"/>
    <s v="Diabetes"/>
  </r>
  <r>
    <s v="Id1332"/>
    <n v="30.875"/>
    <n v="4.0999999999999996"/>
    <s v="No"/>
    <x v="0"/>
    <s v="No"/>
    <x v="0"/>
    <s v="No"/>
    <s v="Obesity"/>
    <s v="Normal"/>
  </r>
  <r>
    <s v="Id1333"/>
    <n v="30.81"/>
    <n v="4.49"/>
    <s v="No"/>
    <x v="0"/>
    <s v="No"/>
    <x v="0"/>
    <s v="No"/>
    <s v="Obesity"/>
    <s v="Normal"/>
  </r>
  <r>
    <s v="Id1334"/>
    <n v="36.85"/>
    <n v="8.8000000000000007"/>
    <s v="No"/>
    <x v="0"/>
    <s v="No"/>
    <x v="1"/>
    <s v="No"/>
    <s v="Obesity"/>
    <s v="Diabetes"/>
  </r>
  <r>
    <s v="Id1335"/>
    <n v="35.86"/>
    <n v="7.93"/>
    <s v="No"/>
    <x v="0"/>
    <s v="No"/>
    <x v="1"/>
    <s v="No"/>
    <s v="Obesity"/>
    <s v="Diabetes"/>
  </r>
  <r>
    <s v="Id1336"/>
    <n v="30.3"/>
    <n v="9.4499999999999993"/>
    <s v="No"/>
    <x v="0"/>
    <s v="No"/>
    <x v="1"/>
    <s v="No"/>
    <s v="Obesity"/>
    <s v="Diabetes"/>
  </r>
  <r>
    <s v="Id1337"/>
    <n v="32.015000000000001"/>
    <n v="7.67"/>
    <s v="No"/>
    <x v="0"/>
    <s v="No"/>
    <x v="0"/>
    <s v="No"/>
    <s v="Obesity"/>
    <s v="Diabetes"/>
  </r>
  <r>
    <s v="Id1338"/>
    <n v="25.06"/>
    <n v="10.53"/>
    <s v="No"/>
    <x v="0"/>
    <s v="No"/>
    <x v="1"/>
    <s v="No"/>
    <s v="Over Weight"/>
    <s v="Diabetes"/>
  </r>
  <r>
    <s v="Id1339"/>
    <n v="18.829999999999998"/>
    <n v="10.08"/>
    <s v="Yes"/>
    <x v="0"/>
    <s v="No"/>
    <x v="0"/>
    <s v="No"/>
    <s v="Normal Weight"/>
    <s v="Diabetes"/>
  </r>
  <r>
    <s v="Id1340"/>
    <n v="47.52"/>
    <n v="11.39"/>
    <s v="Yes"/>
    <x v="0"/>
    <s v="No"/>
    <x v="3"/>
    <s v="No"/>
    <s v="Obesity"/>
    <s v="Diabetes"/>
  </r>
  <r>
    <s v="Id1341"/>
    <n v="37.82"/>
    <n v="6.36"/>
    <s v="No"/>
    <x v="0"/>
    <s v="No"/>
    <x v="0"/>
    <s v="No"/>
    <s v="Obesity"/>
    <s v="Prediabetes"/>
  </r>
  <r>
    <s v="Id1342"/>
    <n v="44.16"/>
    <n v="5.31"/>
    <s v="Yes"/>
    <x v="0"/>
    <s v="No"/>
    <x v="0"/>
    <s v="No"/>
    <s v="Obesity"/>
    <s v="Normal"/>
  </r>
  <r>
    <s v="Id1343"/>
    <n v="37.049999999999997"/>
    <n v="4.74"/>
    <s v="No"/>
    <x v="0"/>
    <s v="Yes"/>
    <x v="3"/>
    <s v="No"/>
    <s v="Obesity"/>
    <s v="Normal"/>
  </r>
  <r>
    <s v="Id1344"/>
    <n v="18.66"/>
    <n v="11.35"/>
    <s v="No"/>
    <x v="0"/>
    <s v="No"/>
    <x v="0"/>
    <s v="No"/>
    <s v="Normal Weight"/>
    <s v="Diabetes"/>
  </r>
  <r>
    <s v="Id1345"/>
    <n v="36.200000000000003"/>
    <n v="6.81"/>
    <s v="Yes"/>
    <x v="0"/>
    <s v="No"/>
    <x v="3"/>
    <s v="No"/>
    <s v="Obesity"/>
    <s v="Diabetes"/>
  </r>
  <r>
    <s v="Id1346"/>
    <n v="18.87"/>
    <n v="8.06"/>
    <s v="No"/>
    <x v="0"/>
    <s v="No"/>
    <x v="0"/>
    <s v="No"/>
    <s v="Normal Weight"/>
    <s v="Diabetes"/>
  </r>
  <r>
    <s v="Id1347"/>
    <n v="32.299999999999997"/>
    <n v="6.74"/>
    <s v="Yes"/>
    <x v="0"/>
    <s v="No"/>
    <x v="3"/>
    <s v="No"/>
    <s v="Obesity"/>
    <s v="Diabetes"/>
  </r>
  <r>
    <s v="Id1348"/>
    <n v="22.64"/>
    <n v="6.54"/>
    <s v="Yes"/>
    <x v="0"/>
    <s v="No"/>
    <x v="1"/>
    <s v="No"/>
    <s v="Normal Weight"/>
    <s v="Diabetes"/>
  </r>
  <r>
    <s v="Id1349"/>
    <n v="28.69"/>
    <n v="5.4"/>
    <s v="No"/>
    <x v="0"/>
    <s v="No"/>
    <x v="0"/>
    <s v="No"/>
    <s v="Over Weight"/>
    <s v="Normal"/>
  </r>
  <r>
    <s v="Id1350"/>
    <n v="28.16"/>
    <n v="5.58"/>
    <s v="Yes"/>
    <x v="0"/>
    <s v="No"/>
    <x v="0"/>
    <s v="No"/>
    <s v="Over Weight"/>
    <s v="Normal"/>
  </r>
  <r>
    <s v="Id1351"/>
    <n v="45.54"/>
    <n v="5.84"/>
    <s v="No"/>
    <x v="0"/>
    <s v="Yes"/>
    <x v="3"/>
    <s v="No"/>
    <s v="Obesity"/>
    <s v="Prediabetes"/>
  </r>
  <r>
    <s v="Id1352"/>
    <n v="28.7"/>
    <n v="4.2"/>
    <s v="No"/>
    <x v="0"/>
    <s v="No"/>
    <x v="0"/>
    <s v="No"/>
    <s v="Over Weight"/>
    <s v="Normal"/>
  </r>
  <r>
    <s v="Id1353"/>
    <n v="27.74"/>
    <n v="6.06"/>
    <s v="Yes"/>
    <x v="0"/>
    <s v="No"/>
    <x v="0"/>
    <s v="No"/>
    <s v="Over Weight"/>
    <s v="Prediabetes"/>
  </r>
  <r>
    <s v="Id1354"/>
    <n v="36.954999999999998"/>
    <n v="7.57"/>
    <s v="No"/>
    <x v="0"/>
    <s v="No"/>
    <x v="0"/>
    <s v="No"/>
    <s v="Obesity"/>
    <s v="Diabetes"/>
  </r>
  <r>
    <s v="Id1355"/>
    <n v="30.69"/>
    <n v="6.15"/>
    <s v="No"/>
    <x v="0"/>
    <s v="No"/>
    <x v="0"/>
    <s v="No"/>
    <s v="Obesity"/>
    <s v="Prediabetes"/>
  </r>
  <r>
    <s v="Id1356"/>
    <n v="24.984999999999999"/>
    <n v="4.5599999999999996"/>
    <s v="No"/>
    <x v="0"/>
    <s v="No"/>
    <x v="0"/>
    <s v="No"/>
    <s v="Over Weight"/>
    <s v="Normal"/>
  </r>
  <r>
    <s v="Id1357"/>
    <n v="39.42"/>
    <n v="4.72"/>
    <s v="Yes"/>
    <x v="0"/>
    <s v="No"/>
    <x v="3"/>
    <s v="No"/>
    <s v="Obesity"/>
    <s v="Normal"/>
  </r>
  <r>
    <s v="Id1358"/>
    <n v="16.8"/>
    <n v="7.98"/>
    <s v="No"/>
    <x v="0"/>
    <s v="No"/>
    <x v="0"/>
    <s v="No"/>
    <s v="Under Weight"/>
    <s v="Diabetes"/>
  </r>
  <r>
    <s v="Id1359"/>
    <n v="23.274999999999999"/>
    <n v="6.26"/>
    <s v="Yes"/>
    <x v="0"/>
    <s v="Yes"/>
    <x v="3"/>
    <s v="No"/>
    <s v="Normal Weight"/>
    <s v="Prediabetes"/>
  </r>
  <r>
    <s v="Id1360"/>
    <n v="22.8"/>
    <n v="4.29"/>
    <s v="Yes"/>
    <x v="0"/>
    <s v="Yes"/>
    <x v="3"/>
    <s v="No"/>
    <s v="Normal Weight"/>
    <s v="Normal"/>
  </r>
  <r>
    <s v="Id1361"/>
    <n v="24.3"/>
    <n v="5.43"/>
    <s v="No"/>
    <x v="0"/>
    <s v="No"/>
    <x v="1"/>
    <s v="No"/>
    <s v="Normal Weight"/>
    <s v="Normal"/>
  </r>
  <r>
    <s v="Id1362"/>
    <n v="25.13"/>
    <n v="8"/>
    <s v="Yes"/>
    <x v="0"/>
    <s v="No"/>
    <x v="3"/>
    <s v="No"/>
    <s v="Over Weight"/>
    <s v="Diabetes"/>
  </r>
  <r>
    <s v="Id1363"/>
    <n v="22.72"/>
    <n v="9.9600000000000009"/>
    <s v="Yes"/>
    <x v="0"/>
    <s v="No"/>
    <x v="1"/>
    <s v="No"/>
    <s v="Normal Weight"/>
    <s v="Diabetes"/>
  </r>
  <r>
    <s v="Id1364"/>
    <n v="32.6"/>
    <n v="6.8"/>
    <s v="Yes"/>
    <x v="0"/>
    <s v="No"/>
    <x v="0"/>
    <s v="No"/>
    <s v="Obesity"/>
    <s v="Diabetes"/>
  </r>
  <r>
    <s v="Id1365"/>
    <n v="17.28"/>
    <n v="6.22"/>
    <s v="Yes"/>
    <x v="0"/>
    <s v="No"/>
    <x v="1"/>
    <s v="No"/>
    <s v="Under Weight"/>
    <s v="Prediabetes"/>
  </r>
  <r>
    <s v="Id1366"/>
    <n v="27.92"/>
    <n v="5.79"/>
    <s v="No"/>
    <x v="0"/>
    <s v="No"/>
    <x v="3"/>
    <s v="No"/>
    <s v="Over Weight"/>
    <s v="Prediabetes"/>
  </r>
  <r>
    <s v="Id1367"/>
    <n v="38.284999999999997"/>
    <n v="5.41"/>
    <s v="No"/>
    <x v="0"/>
    <s v="No"/>
    <x v="0"/>
    <s v="No"/>
    <s v="Obesity"/>
    <s v="Normal"/>
  </r>
  <r>
    <s v="Id1368"/>
    <n v="16.48"/>
    <n v="11.05"/>
    <s v="No"/>
    <x v="0"/>
    <s v="No"/>
    <x v="0"/>
    <s v="No"/>
    <s v="Under Weight"/>
    <s v="Diabetes"/>
  </r>
  <r>
    <s v="Id1369"/>
    <n v="38.57"/>
    <n v="6.27"/>
    <s v="No"/>
    <x v="0"/>
    <s v="No"/>
    <x v="0"/>
    <s v="No"/>
    <s v="Obesity"/>
    <s v="Prediabetes"/>
  </r>
  <r>
    <s v="Id1370"/>
    <n v="43.85"/>
    <n v="4.7699999999999996"/>
    <s v="Yes"/>
    <x v="0"/>
    <s v="No"/>
    <x v="0"/>
    <s v="No"/>
    <s v="Obesity"/>
    <s v="Normal"/>
  </r>
  <r>
    <s v="Id1371"/>
    <n v="30.11"/>
    <n v="4.08"/>
    <s v="No"/>
    <x v="0"/>
    <s v="No"/>
    <x v="0"/>
    <s v="No"/>
    <s v="Obesity"/>
    <s v="Normal"/>
  </r>
  <r>
    <s v="Id1372"/>
    <n v="31.59"/>
    <n v="6.01"/>
    <s v="No"/>
    <x v="0"/>
    <s v="No"/>
    <x v="0"/>
    <s v="No"/>
    <s v="Obesity"/>
    <s v="Prediabetes"/>
  </r>
  <r>
    <s v="Id1373"/>
    <n v="40.15"/>
    <n v="11.84"/>
    <s v="No"/>
    <x v="0"/>
    <s v="No"/>
    <x v="0"/>
    <s v="No"/>
    <s v="Obesity"/>
    <s v="Diabetes"/>
  </r>
  <r>
    <s v="Id1374"/>
    <n v="40.700000000000003"/>
    <n v="6.27"/>
    <s v="Yes"/>
    <x v="0"/>
    <s v="Yes"/>
    <x v="3"/>
    <s v="No"/>
    <s v="Obesity"/>
    <s v="Prediabetes"/>
  </r>
  <r>
    <s v="Id1375"/>
    <n v="40.76"/>
    <n v="5.28"/>
    <s v="No"/>
    <x v="0"/>
    <s v="No"/>
    <x v="0"/>
    <s v="No"/>
    <s v="Obesity"/>
    <s v="Normal"/>
  </r>
  <r>
    <s v="Id1376"/>
    <n v="29.7"/>
    <n v="7.03"/>
    <s v="No"/>
    <x v="0"/>
    <s v="No"/>
    <x v="0"/>
    <s v="No"/>
    <s v="Over Weight"/>
    <s v="Diabetes"/>
  </r>
  <r>
    <s v="Id1377"/>
    <n v="40.58"/>
    <n v="5.32"/>
    <s v="Yes"/>
    <x v="0"/>
    <s v="Yes"/>
    <x v="3"/>
    <s v="No"/>
    <s v="Obesity"/>
    <s v="Normal"/>
  </r>
  <r>
    <s v="Id1378"/>
    <n v="33.06"/>
    <n v="9.59"/>
    <s v="Yes"/>
    <x v="0"/>
    <s v="No"/>
    <x v="0"/>
    <s v="No"/>
    <s v="Obesity"/>
    <s v="Diabetes"/>
  </r>
  <r>
    <s v="Id1379"/>
    <n v="26.62"/>
    <n v="6.15"/>
    <s v="Yes"/>
    <x v="0"/>
    <s v="No"/>
    <x v="0"/>
    <s v="No"/>
    <s v="Over Weight"/>
    <s v="Prediabetes"/>
  </r>
  <r>
    <s v="Id1380"/>
    <n v="37.1"/>
    <n v="11.08"/>
    <s v="No"/>
    <x v="0"/>
    <s v="No"/>
    <x v="0"/>
    <s v="No"/>
    <s v="Obesity"/>
    <s v="Diabetes"/>
  </r>
  <r>
    <s v="Id1381"/>
    <n v="18.28"/>
    <n v="7.95"/>
    <s v="No"/>
    <x v="0"/>
    <s v="No"/>
    <x v="0"/>
    <s v="No"/>
    <s v="Under Weight"/>
    <s v="Diabetes"/>
  </r>
  <r>
    <s v="Id1382"/>
    <n v="35.814999999999998"/>
    <n v="6.23"/>
    <s v="No"/>
    <x v="0"/>
    <s v="No"/>
    <x v="0"/>
    <s v="No"/>
    <s v="Obesity"/>
    <s v="Prediabetes"/>
  </r>
  <r>
    <s v="Id1383"/>
    <n v="30.69"/>
    <n v="6.5"/>
    <s v="No"/>
    <x v="0"/>
    <s v="No"/>
    <x v="0"/>
    <s v="No"/>
    <s v="Obesity"/>
    <s v="Diabetes"/>
  </r>
  <r>
    <s v="Id1384"/>
    <n v="26.125"/>
    <n v="5.22"/>
    <s v="No"/>
    <x v="0"/>
    <s v="No"/>
    <x v="0"/>
    <s v="No"/>
    <s v="Over Weight"/>
    <s v="Normal"/>
  </r>
  <r>
    <s v="Id1385"/>
    <n v="34.58"/>
    <n v="6.3"/>
    <s v="No"/>
    <x v="0"/>
    <s v="Yes"/>
    <x v="3"/>
    <s v="No"/>
    <s v="Obesity"/>
    <s v="Prediabetes"/>
  </r>
  <r>
    <s v="Id1386"/>
    <n v="27.4"/>
    <n v="8.84"/>
    <s v="No"/>
    <x v="0"/>
    <s v="No"/>
    <x v="0"/>
    <s v="No"/>
    <s v="Over Weight"/>
    <s v="Diabetes"/>
  </r>
  <r>
    <s v="Id1387"/>
    <n v="27.53"/>
    <n v="4.1100000000000003"/>
    <s v="No"/>
    <x v="0"/>
    <s v="No"/>
    <x v="3"/>
    <s v="No"/>
    <s v="Over Weight"/>
    <s v="Normal"/>
  </r>
  <r>
    <s v="Id1388"/>
    <n v="33"/>
    <n v="4.57"/>
    <s v="No"/>
    <x v="0"/>
    <s v="No"/>
    <x v="0"/>
    <s v="No"/>
    <s v="Obesity"/>
    <s v="Normal"/>
  </r>
  <r>
    <s v="Id1389"/>
    <n v="25.78"/>
    <n v="11.06"/>
    <s v="Yes"/>
    <x v="0"/>
    <s v="No"/>
    <x v="0"/>
    <s v="No"/>
    <s v="Over Weight"/>
    <s v="Diabetes"/>
  </r>
  <r>
    <s v="Id1390"/>
    <n v="22.66"/>
    <n v="10.68"/>
    <s v="No"/>
    <x v="0"/>
    <s v="No"/>
    <x v="0"/>
    <s v="No"/>
    <s v="Normal Weight"/>
    <s v="Diabetes"/>
  </r>
  <r>
    <s v="Id1391"/>
    <n v="38.81"/>
    <n v="6.14"/>
    <s v="Yes"/>
    <x v="0"/>
    <s v="No"/>
    <x v="3"/>
    <s v="No"/>
    <s v="Obesity"/>
    <s v="Prediabetes"/>
  </r>
  <r>
    <s v="Id1392"/>
    <n v="38.51"/>
    <n v="5.45"/>
    <s v="Yes"/>
    <x v="0"/>
    <s v="No"/>
    <x v="0"/>
    <s v="No"/>
    <s v="Obesity"/>
    <s v="Normal"/>
  </r>
  <r>
    <s v="Id1393"/>
    <n v="22.98"/>
    <n v="6.14"/>
    <s v="Yes"/>
    <x v="0"/>
    <s v="No"/>
    <x v="0"/>
    <s v="No"/>
    <s v="Normal Weight"/>
    <s v="Prediabetes"/>
  </r>
  <r>
    <s v="Id1394"/>
    <n v="15.65"/>
    <n v="7.85"/>
    <s v="No"/>
    <x v="0"/>
    <s v="No"/>
    <x v="0"/>
    <s v="No"/>
    <s v="Under Weight"/>
    <s v="Diabetes"/>
  </r>
  <r>
    <s v="Id1395"/>
    <n v="39.97"/>
    <n v="4.09"/>
    <s v="No"/>
    <x v="0"/>
    <s v="No"/>
    <x v="3"/>
    <s v="No"/>
    <s v="Obesity"/>
    <s v="Normal"/>
  </r>
  <r>
    <s v="Id1396"/>
    <n v="37.22"/>
    <n v="4.62"/>
    <s v="No"/>
    <x v="0"/>
    <s v="Yes"/>
    <x v="3"/>
    <s v="No"/>
    <s v="Obesity"/>
    <s v="Normal"/>
  </r>
  <r>
    <s v="Id1397"/>
    <n v="41.325000000000003"/>
    <n v="5.77"/>
    <s v="No"/>
    <x v="0"/>
    <s v="No"/>
    <x v="0"/>
    <s v="No"/>
    <s v="Obesity"/>
    <s v="Prediabetes"/>
  </r>
  <r>
    <s v="Id1398"/>
    <n v="40.31"/>
    <n v="5.84"/>
    <s v="No"/>
    <x v="0"/>
    <s v="No"/>
    <x v="0"/>
    <s v="No"/>
    <s v="Obesity"/>
    <s v="Prediabetes"/>
  </r>
  <r>
    <s v="Id1399"/>
    <n v="29.48"/>
    <n v="4.91"/>
    <s v="No"/>
    <x v="0"/>
    <s v="No"/>
    <x v="0"/>
    <s v="No"/>
    <s v="Over Weight"/>
    <s v="Normal"/>
  </r>
  <r>
    <s v="Id1400"/>
    <n v="33.155000000000001"/>
    <n v="5.07"/>
    <s v="No"/>
    <x v="0"/>
    <s v="No"/>
    <x v="0"/>
    <s v="No"/>
    <s v="Obesity"/>
    <s v="Normal"/>
  </r>
  <r>
    <s v="Id1401"/>
    <n v="42.85"/>
    <n v="5.81"/>
    <s v="Yes"/>
    <x v="0"/>
    <s v="No"/>
    <x v="0"/>
    <s v="No"/>
    <s v="Obesity"/>
    <s v="Prediabetes"/>
  </r>
  <r>
    <s v="Id1402"/>
    <n v="32.340000000000003"/>
    <n v="11.2"/>
    <s v="No"/>
    <x v="0"/>
    <s v="No"/>
    <x v="0"/>
    <s v="No"/>
    <s v="Obesity"/>
    <s v="Diabetes"/>
  </r>
  <r>
    <s v="Id1403"/>
    <n v="27.5"/>
    <n v="10.75"/>
    <s v="No"/>
    <x v="0"/>
    <s v="No"/>
    <x v="0"/>
    <s v="No"/>
    <s v="Over Weight"/>
    <s v="Diabetes"/>
  </r>
  <r>
    <s v="Id1404"/>
    <n v="25.8"/>
    <n v="7.8"/>
    <s v="No"/>
    <x v="0"/>
    <s v="No"/>
    <x v="0"/>
    <s v="No"/>
    <s v="Over Weight"/>
    <s v="Diabetes"/>
  </r>
  <r>
    <s v="Id1405"/>
    <n v="25"/>
    <n v="7.04"/>
    <s v="No"/>
    <x v="0"/>
    <s v="No"/>
    <x v="0"/>
    <s v="No"/>
    <s v="Over Weight"/>
    <s v="Diabetes"/>
  </r>
  <r>
    <s v="Id1406"/>
    <n v="41.2"/>
    <n v="4.18"/>
    <s v="Yes"/>
    <x v="0"/>
    <s v="No"/>
    <x v="0"/>
    <s v="No"/>
    <s v="Obesity"/>
    <s v="Normal"/>
  </r>
  <r>
    <s v="Id1407"/>
    <n v="17.78"/>
    <n v="8.19"/>
    <s v="No"/>
    <x v="0"/>
    <s v="No"/>
    <x v="0"/>
    <s v="No"/>
    <s v="Under Weight"/>
    <s v="Diabetes"/>
  </r>
  <r>
    <s v="Id1408"/>
    <n v="40.119999999999997"/>
    <n v="6.22"/>
    <s v="Yes"/>
    <x v="0"/>
    <s v="Yes"/>
    <x v="3"/>
    <s v="No"/>
    <s v="Obesity"/>
    <s v="Prediabetes"/>
  </r>
  <r>
    <s v="Id1409"/>
    <n v="19.350000000000001"/>
    <n v="8.2200000000000006"/>
    <s v="Yes"/>
    <x v="0"/>
    <s v="No"/>
    <x v="0"/>
    <s v="No"/>
    <s v="Normal Weight"/>
    <s v="Diabetes"/>
  </r>
  <r>
    <s v="Id1410"/>
    <n v="36.69"/>
    <n v="6.15"/>
    <s v="No"/>
    <x v="0"/>
    <s v="No"/>
    <x v="0"/>
    <s v="No"/>
    <s v="Obesity"/>
    <s v="Prediabetes"/>
  </r>
  <r>
    <s v="Id1411"/>
    <n v="28.51"/>
    <n v="5.65"/>
    <s v="Yes"/>
    <x v="0"/>
    <s v="No"/>
    <x v="3"/>
    <s v="No"/>
    <s v="Over Weight"/>
    <s v="Normal"/>
  </r>
  <r>
    <s v="Id1412"/>
    <n v="30.21"/>
    <n v="5.5"/>
    <s v="No"/>
    <x v="0"/>
    <s v="No"/>
    <x v="3"/>
    <s v="No"/>
    <s v="Obesity"/>
    <s v="Normal"/>
  </r>
  <r>
    <s v="Id1413"/>
    <n v="24.33"/>
    <n v="8"/>
    <s v="No"/>
    <x v="0"/>
    <s v="No"/>
    <x v="0"/>
    <s v="No"/>
    <s v="Normal Weight"/>
    <s v="Diabetes"/>
  </r>
  <r>
    <s v="Id1414"/>
    <n v="19.855"/>
    <n v="5.71"/>
    <s v="Yes"/>
    <x v="0"/>
    <s v="No"/>
    <x v="0"/>
    <s v="No"/>
    <s v="Normal Weight"/>
    <s v="Prediabetes"/>
  </r>
  <r>
    <s v="Id1415"/>
    <n v="25.364999999999998"/>
    <n v="11.71"/>
    <s v="No"/>
    <x v="0"/>
    <s v="No"/>
    <x v="0"/>
    <s v="No"/>
    <s v="Over Weight"/>
    <s v="Diabetes"/>
  </r>
  <r>
    <s v="Id1416"/>
    <n v="29.6"/>
    <n v="6.17"/>
    <s v="Yes"/>
    <x v="0"/>
    <s v="Yes"/>
    <x v="3"/>
    <s v="No"/>
    <s v="Over Weight"/>
    <s v="Prediabetes"/>
  </r>
  <r>
    <s v="Id1417"/>
    <n v="39.43"/>
    <n v="6.1"/>
    <s v="Yes"/>
    <x v="0"/>
    <s v="Yes"/>
    <x v="3"/>
    <s v="No"/>
    <s v="Obesity"/>
    <s v="Prediabetes"/>
  </r>
  <r>
    <s v="Id1418"/>
    <n v="27.34"/>
    <n v="5.19"/>
    <s v="Yes"/>
    <x v="0"/>
    <s v="No"/>
    <x v="3"/>
    <s v="No"/>
    <s v="Over Weight"/>
    <s v="Normal"/>
  </r>
  <r>
    <s v="Id1419"/>
    <n v="39.01"/>
    <n v="5.37"/>
    <s v="Yes"/>
    <x v="0"/>
    <s v="No"/>
    <x v="0"/>
    <s v="No"/>
    <s v="Obesity"/>
    <s v="Normal"/>
  </r>
  <r>
    <s v="Id1420"/>
    <n v="18.989999999999998"/>
    <n v="10.82"/>
    <s v="Yes"/>
    <x v="0"/>
    <s v="No"/>
    <x v="0"/>
    <s v="No"/>
    <s v="Normal Weight"/>
    <s v="Diabetes"/>
  </r>
  <r>
    <s v="Id1421"/>
    <n v="42.3"/>
    <n v="6.06"/>
    <s v="Yes"/>
    <x v="0"/>
    <s v="No"/>
    <x v="0"/>
    <s v="No"/>
    <s v="Obesity"/>
    <s v="Prediabetes"/>
  </r>
  <r>
    <s v="Id1422"/>
    <n v="39.805"/>
    <n v="5.91"/>
    <s v="No"/>
    <x v="0"/>
    <s v="No"/>
    <x v="0"/>
    <s v="No"/>
    <s v="Obesity"/>
    <s v="Prediabetes"/>
  </r>
  <r>
    <s v="Id1423"/>
    <n v="33.700000000000003"/>
    <n v="5.87"/>
    <s v="No"/>
    <x v="0"/>
    <s v="No"/>
    <x v="0"/>
    <s v="No"/>
    <s v="Obesity"/>
    <s v="Prediabetes"/>
  </r>
  <r>
    <s v="Id1424"/>
    <n v="36.195"/>
    <n v="6.22"/>
    <s v="No"/>
    <x v="0"/>
    <s v="No"/>
    <x v="0"/>
    <s v="No"/>
    <s v="Obesity"/>
    <s v="Prediabetes"/>
  </r>
  <r>
    <s v="Id1425"/>
    <n v="32.6"/>
    <n v="5.73"/>
    <s v="No"/>
    <x v="0"/>
    <s v="Yes"/>
    <x v="3"/>
    <s v="No"/>
    <s v="Obesity"/>
    <s v="Prediabetes"/>
  </r>
  <r>
    <s v="Id1426"/>
    <n v="30.2"/>
    <n v="5.7"/>
    <s v="No"/>
    <x v="0"/>
    <s v="No"/>
    <x v="0"/>
    <s v="No"/>
    <s v="Obesity"/>
    <s v="Normal"/>
  </r>
  <r>
    <s v="Id1427"/>
    <n v="27.645"/>
    <n v="9.91"/>
    <s v="No"/>
    <x v="0"/>
    <s v="No"/>
    <x v="0"/>
    <s v="No"/>
    <s v="Over Weight"/>
    <s v="Diabetes"/>
  </r>
  <r>
    <s v="Id1428"/>
    <n v="26.41"/>
    <n v="11.4"/>
    <s v="No"/>
    <x v="0"/>
    <s v="No"/>
    <x v="0"/>
    <s v="No"/>
    <s v="Over Weight"/>
    <s v="Diabetes"/>
  </r>
  <r>
    <s v="Id1429"/>
    <n v="34.1"/>
    <n v="6.29"/>
    <s v="Yes"/>
    <x v="0"/>
    <s v="Yes"/>
    <x v="3"/>
    <s v="No"/>
    <s v="Obesity"/>
    <s v="Prediabetes"/>
  </r>
  <r>
    <s v="Id1430"/>
    <n v="17.3"/>
    <n v="9.2799999999999994"/>
    <s v="No"/>
    <x v="0"/>
    <s v="No"/>
    <x v="0"/>
    <s v="No"/>
    <s v="Under Weight"/>
    <s v="Diabetes"/>
  </r>
  <r>
    <s v="Id1431"/>
    <n v="35.020000000000003"/>
    <n v="4.78"/>
    <s v="No"/>
    <x v="0"/>
    <s v="Yes"/>
    <x v="3"/>
    <s v="No"/>
    <s v="Obesity"/>
    <s v="Normal"/>
  </r>
  <r>
    <s v="Id1432"/>
    <n v="37.1"/>
    <n v="8.8699999999999992"/>
    <s v="Yes"/>
    <x v="0"/>
    <s v="No"/>
    <x v="0"/>
    <s v="No"/>
    <s v="Obesity"/>
    <s v="Diabetes"/>
  </r>
  <r>
    <s v="Id1433"/>
    <n v="16.79"/>
    <n v="11.4"/>
    <s v="No"/>
    <x v="0"/>
    <s v="No"/>
    <x v="0"/>
    <s v="No"/>
    <s v="Under Weight"/>
    <s v="Diabetes"/>
  </r>
  <r>
    <s v="Id1434"/>
    <n v="31.635000000000002"/>
    <n v="9.1300000000000008"/>
    <s v="Yes"/>
    <x v="0"/>
    <s v="No"/>
    <x v="0"/>
    <s v="No"/>
    <s v="Obesity"/>
    <s v="Diabetes"/>
  </r>
  <r>
    <s v="Id1435"/>
    <n v="24.19"/>
    <n v="6.22"/>
    <s v="Yes"/>
    <x v="0"/>
    <s v="Yes"/>
    <x v="3"/>
    <s v="No"/>
    <s v="Normal Weight"/>
    <s v="Prediabetes"/>
  </r>
  <r>
    <s v="Id1436"/>
    <n v="35.29"/>
    <n v="5.9"/>
    <s v="No"/>
    <x v="0"/>
    <s v="Yes"/>
    <x v="3"/>
    <s v="No"/>
    <s v="Obesity"/>
    <s v="Prediabetes"/>
  </r>
  <r>
    <s v="Id1437"/>
    <n v="35.299999999999997"/>
    <n v="4.45"/>
    <s v="No"/>
    <x v="0"/>
    <s v="No"/>
    <x v="0"/>
    <s v="No"/>
    <s v="Obesity"/>
    <s v="Normal"/>
  </r>
  <r>
    <s v="Id1438"/>
    <n v="35.64"/>
    <n v="6.17"/>
    <s v="No"/>
    <x v="0"/>
    <s v="Yes"/>
    <x v="3"/>
    <s v="No"/>
    <s v="Obesity"/>
    <s v="Prediabetes"/>
  </r>
  <r>
    <s v="Id1439"/>
    <n v="33.1"/>
    <n v="4.93"/>
    <s v="No"/>
    <x v="0"/>
    <s v="No"/>
    <x v="0"/>
    <s v="No"/>
    <s v="Obesity"/>
    <s v="Normal"/>
  </r>
  <r>
    <s v="Id1440"/>
    <n v="26.41"/>
    <n v="7.32"/>
    <s v="Yes"/>
    <x v="0"/>
    <s v="No"/>
    <x v="3"/>
    <s v="No"/>
    <s v="Over Weight"/>
    <s v="Diabetes"/>
  </r>
  <r>
    <s v="Id1441"/>
    <n v="29.9"/>
    <n v="5.27"/>
    <s v="No"/>
    <x v="0"/>
    <s v="Yes"/>
    <x v="3"/>
    <s v="No"/>
    <s v="Over Weight"/>
    <s v="Normal"/>
  </r>
  <r>
    <s v="Id1442"/>
    <n v="25.24"/>
    <n v="5.82"/>
    <s v="No"/>
    <x v="0"/>
    <s v="No"/>
    <x v="3"/>
    <s v="No"/>
    <s v="Over Weight"/>
    <s v="Prediabetes"/>
  </r>
  <r>
    <s v="Id1443"/>
    <n v="25.08"/>
    <n v="5.8"/>
    <s v="No"/>
    <x v="0"/>
    <s v="Yes"/>
    <x v="3"/>
    <s v="No"/>
    <s v="Over Weight"/>
    <s v="Prediabetes"/>
  </r>
  <r>
    <s v="Id1444"/>
    <n v="29.164999999999999"/>
    <n v="4.87"/>
    <s v="No"/>
    <x v="1"/>
    <s v="No"/>
    <x v="3"/>
    <s v="No"/>
    <s v="Over Weight"/>
    <s v="Normal"/>
  </r>
  <r>
    <s v="Id1445"/>
    <n v="15.05"/>
    <n v="8.1199999999999992"/>
    <s v="No"/>
    <x v="0"/>
    <s v="No"/>
    <x v="0"/>
    <s v="No"/>
    <s v="Under Weight"/>
    <s v="Diabetes"/>
  </r>
  <r>
    <s v="Id1446"/>
    <n v="19.95"/>
    <n v="4.3600000000000003"/>
    <s v="No"/>
    <x v="0"/>
    <s v="No"/>
    <x v="1"/>
    <s v="No"/>
    <s v="Normal Weight"/>
    <s v="Normal"/>
  </r>
  <r>
    <s v="Id1447"/>
    <n v="16.66"/>
    <n v="9.16"/>
    <s v="No"/>
    <x v="0"/>
    <s v="No"/>
    <x v="0"/>
    <s v="No"/>
    <s v="Under Weight"/>
    <s v="Diabetes"/>
  </r>
  <r>
    <s v="Id1448"/>
    <n v="16.62"/>
    <n v="9.14"/>
    <s v="No"/>
    <x v="0"/>
    <s v="No"/>
    <x v="0"/>
    <s v="No"/>
    <s v="Under Weight"/>
    <s v="Diabetes"/>
  </r>
  <r>
    <s v="Id1449"/>
    <n v="15.36"/>
    <n v="5.49"/>
    <s v="Yes"/>
    <x v="0"/>
    <s v="No"/>
    <x v="1"/>
    <s v="No"/>
    <s v="Under Weight"/>
    <s v="Normal"/>
  </r>
  <r>
    <s v="Id1450"/>
    <n v="27.74"/>
    <n v="5.96"/>
    <s v="Yes"/>
    <x v="0"/>
    <s v="No"/>
    <x v="0"/>
    <s v="No"/>
    <s v="Over Weight"/>
    <s v="Prediabetes"/>
  </r>
  <r>
    <s v="Id1451"/>
    <n v="22.44"/>
    <n v="4.62"/>
    <s v="Yes"/>
    <x v="0"/>
    <s v="No"/>
    <x v="0"/>
    <s v="No"/>
    <s v="Normal Weight"/>
    <s v="Normal"/>
  </r>
  <r>
    <s v="Id1452"/>
    <n v="37.049999999999997"/>
    <n v="9.9600000000000009"/>
    <s v="Yes"/>
    <x v="0"/>
    <s v="No"/>
    <x v="0"/>
    <s v="No"/>
    <s v="Obesity"/>
    <s v="Diabetes"/>
  </r>
  <r>
    <s v="Id1453"/>
    <n v="22.95"/>
    <n v="10.53"/>
    <s v="No"/>
    <x v="0"/>
    <s v="No"/>
    <x v="1"/>
    <s v="No"/>
    <s v="Normal Weight"/>
    <s v="Diabetes"/>
  </r>
  <r>
    <s v="Id1454"/>
    <n v="34.200000000000003"/>
    <n v="6.69"/>
    <s v="Yes"/>
    <x v="0"/>
    <s v="No"/>
    <x v="0"/>
    <s v="No"/>
    <s v="Obesity"/>
    <s v="Diabetes"/>
  </r>
  <r>
    <s v="Id1455"/>
    <n v="30.59"/>
    <n v="9.5500000000000007"/>
    <s v="Yes"/>
    <x v="0"/>
    <s v="No"/>
    <x v="0"/>
    <s v="No"/>
    <s v="Obesity"/>
    <s v="Diabetes"/>
  </r>
  <r>
    <s v="Id1456"/>
    <n v="25.51"/>
    <n v="6.05"/>
    <s v="No"/>
    <x v="0"/>
    <s v="No"/>
    <x v="0"/>
    <s v="No"/>
    <s v="Over Weight"/>
    <s v="Prediabetes"/>
  </r>
  <r>
    <s v="Id1457"/>
    <n v="29.04"/>
    <n v="10.56"/>
    <s v="Yes"/>
    <x v="0"/>
    <s v="No"/>
    <x v="3"/>
    <s v="No"/>
    <s v="Over Weight"/>
    <s v="Diabetes"/>
  </r>
  <r>
    <s v="Id1458"/>
    <n v="22.135000000000002"/>
    <n v="10.81"/>
    <s v="Yes"/>
    <x v="0"/>
    <s v="No"/>
    <x v="3"/>
    <s v="No"/>
    <s v="Normal Weight"/>
    <s v="Diabetes"/>
  </r>
  <r>
    <s v="Id1459"/>
    <n v="21.375"/>
    <n v="4.32"/>
    <s v="No"/>
    <x v="0"/>
    <s v="No"/>
    <x v="0"/>
    <s v="No"/>
    <s v="Normal Weight"/>
    <s v="Normal"/>
  </r>
  <r>
    <s v="Id1460"/>
    <n v="29.19"/>
    <n v="4.37"/>
    <s v="No"/>
    <x v="0"/>
    <s v="No"/>
    <x v="0"/>
    <s v="No"/>
    <s v="Over Weight"/>
    <s v="Normal"/>
  </r>
  <r>
    <s v="Id1461"/>
    <n v="31.92"/>
    <n v="4.8099999999999996"/>
    <s v="Yes"/>
    <x v="0"/>
    <s v="Yes"/>
    <x v="3"/>
    <s v="No"/>
    <s v="Obesity"/>
    <s v="Normal"/>
  </r>
  <r>
    <s v="Id1462"/>
    <n v="26.315000000000001"/>
    <n v="4.5599999999999996"/>
    <s v="Yes"/>
    <x v="0"/>
    <s v="Yes"/>
    <x v="3"/>
    <s v="No"/>
    <s v="Over Weight"/>
    <s v="Normal"/>
  </r>
  <r>
    <s v="Id1463"/>
    <n v="35.299999999999997"/>
    <n v="4.3899999999999997"/>
    <s v="No"/>
    <x v="0"/>
    <s v="No"/>
    <x v="0"/>
    <s v="No"/>
    <s v="Obesity"/>
    <s v="Normal"/>
  </r>
  <r>
    <s v="Id1464"/>
    <n v="18.91"/>
    <n v="11.44"/>
    <s v="No"/>
    <x v="0"/>
    <s v="No"/>
    <x v="0"/>
    <s v="No"/>
    <s v="Normal Weight"/>
    <s v="Diabetes"/>
  </r>
  <r>
    <s v="Id1465"/>
    <n v="22.41"/>
    <n v="11.37"/>
    <s v="Yes"/>
    <x v="0"/>
    <s v="No"/>
    <x v="3"/>
    <s v="No"/>
    <s v="Normal Weight"/>
    <s v="Diabetes"/>
  </r>
  <r>
    <s v="Id1466"/>
    <n v="22.704999999999998"/>
    <n v="6.14"/>
    <s v="No"/>
    <x v="0"/>
    <s v="No"/>
    <x v="0"/>
    <s v="No"/>
    <s v="Normal Weight"/>
    <s v="Prediabetes"/>
  </r>
  <r>
    <s v="Id1467"/>
    <n v="37.18"/>
    <n v="4.8899999999999997"/>
    <s v="No"/>
    <x v="0"/>
    <s v="No"/>
    <x v="0"/>
    <s v="No"/>
    <s v="Obesity"/>
    <s v="Normal"/>
  </r>
  <r>
    <s v="Id1468"/>
    <n v="35.97"/>
    <n v="4.5999999999999996"/>
    <s v="No"/>
    <x v="0"/>
    <s v="No"/>
    <x v="0"/>
    <s v="No"/>
    <s v="Obesity"/>
    <s v="Normal"/>
  </r>
  <r>
    <s v="Id1469"/>
    <n v="35.799999999999997"/>
    <n v="4.42"/>
    <s v="No"/>
    <x v="0"/>
    <s v="No"/>
    <x v="0"/>
    <s v="No"/>
    <s v="Obesity"/>
    <s v="Normal"/>
  </r>
  <r>
    <s v="Id1470"/>
    <n v="28.31"/>
    <n v="7.48"/>
    <s v="Yes"/>
    <x v="0"/>
    <s v="No"/>
    <x v="0"/>
    <s v="No"/>
    <s v="Over Weight"/>
    <s v="Diabetes"/>
  </r>
  <r>
    <s v="Id1471"/>
    <n v="38.06"/>
    <n v="10.74"/>
    <s v="No"/>
    <x v="0"/>
    <s v="No"/>
    <x v="0"/>
    <s v="No"/>
    <s v="Obesity"/>
    <s v="Diabetes"/>
  </r>
  <r>
    <s v="Id1472"/>
    <n v="28"/>
    <n v="5.19"/>
    <s v="No"/>
    <x v="0"/>
    <s v="No"/>
    <x v="3"/>
    <s v="No"/>
    <s v="Over Weight"/>
    <s v="Normal"/>
  </r>
  <r>
    <s v="Id1473"/>
    <n v="34.32"/>
    <n v="9.17"/>
    <s v="No"/>
    <x v="0"/>
    <s v="No"/>
    <x v="0"/>
    <s v="No"/>
    <s v="Obesity"/>
    <s v="Diabetes"/>
  </r>
  <r>
    <s v="Id1474"/>
    <n v="22.3"/>
    <n v="4.95"/>
    <s v="Yes"/>
    <x v="0"/>
    <s v="No"/>
    <x v="0"/>
    <s v="No"/>
    <s v="Normal Weight"/>
    <s v="Normal"/>
  </r>
  <r>
    <s v="Id1475"/>
    <n v="27.835000000000001"/>
    <n v="6.03"/>
    <s v="No"/>
    <x v="0"/>
    <s v="No"/>
    <x v="3"/>
    <s v="No"/>
    <s v="Over Weight"/>
    <s v="Prediabetes"/>
  </r>
  <r>
    <s v="Id1476"/>
    <n v="39.229999999999997"/>
    <n v="5.36"/>
    <s v="No"/>
    <x v="0"/>
    <s v="No"/>
    <x v="0"/>
    <s v="No"/>
    <s v="Obesity"/>
    <s v="Normal"/>
  </r>
  <r>
    <s v="Id1477"/>
    <n v="19.95"/>
    <n v="6.11"/>
    <s v="No"/>
    <x v="0"/>
    <s v="No"/>
    <x v="3"/>
    <s v="No"/>
    <s v="Normal Weight"/>
    <s v="Prediabetes"/>
  </r>
  <r>
    <s v="Id1478"/>
    <n v="34.64"/>
    <n v="4.88"/>
    <s v="No"/>
    <x v="0"/>
    <s v="Yes"/>
    <x v="3"/>
    <s v="No"/>
    <s v="Obesity"/>
    <s v="Normal"/>
  </r>
  <r>
    <s v="Id1479"/>
    <n v="18.75"/>
    <n v="6.72"/>
    <s v="No"/>
    <x v="0"/>
    <s v="No"/>
    <x v="0"/>
    <s v="No"/>
    <s v="Normal Weight"/>
    <s v="Diabetes"/>
  </r>
  <r>
    <s v="Id1480"/>
    <n v="26.48"/>
    <n v="4.2"/>
    <s v="No"/>
    <x v="0"/>
    <s v="No"/>
    <x v="3"/>
    <s v="No"/>
    <s v="Over Weight"/>
    <s v="Normal"/>
  </r>
  <r>
    <s v="Id1481"/>
    <n v="34.83"/>
    <n v="5.79"/>
    <s v="No"/>
    <x v="0"/>
    <s v="No"/>
    <x v="3"/>
    <s v="No"/>
    <s v="Obesity"/>
    <s v="Prediabetes"/>
  </r>
  <r>
    <s v="Id1482"/>
    <n v="25.46"/>
    <n v="4.29"/>
    <s v="No"/>
    <x v="0"/>
    <s v="No"/>
    <x v="0"/>
    <s v="No"/>
    <s v="Over Weight"/>
    <s v="Normal"/>
  </r>
  <r>
    <s v="Id1483"/>
    <n v="23.31"/>
    <n v="8.27"/>
    <s v="No"/>
    <x v="0"/>
    <s v="No"/>
    <x v="0"/>
    <s v="No"/>
    <s v="Normal Weight"/>
    <s v="Diabetes"/>
  </r>
  <r>
    <s v="Id1484"/>
    <n v="29"/>
    <n v="4.5599999999999996"/>
    <s v="No"/>
    <x v="0"/>
    <s v="No"/>
    <x v="0"/>
    <s v="No"/>
    <s v="Over Weight"/>
    <s v="Normal"/>
  </r>
  <r>
    <s v="Id1485"/>
    <n v="32.869999999999997"/>
    <n v="5.33"/>
    <s v="No"/>
    <x v="0"/>
    <s v="No"/>
    <x v="0"/>
    <s v="No"/>
    <s v="Obesity"/>
    <s v="Normal"/>
  </r>
  <r>
    <s v="Id1486"/>
    <n v="26.18"/>
    <n v="5.63"/>
    <s v="No"/>
    <x v="0"/>
    <s v="No"/>
    <x v="0"/>
    <s v="No"/>
    <s v="Over Weight"/>
    <s v="Normal"/>
  </r>
  <r>
    <s v="Id1487"/>
    <n v="25.3"/>
    <n v="5.12"/>
    <s v="No"/>
    <x v="0"/>
    <s v="No"/>
    <x v="0"/>
    <s v="No"/>
    <s v="Over Weight"/>
    <s v="Normal"/>
  </r>
  <r>
    <s v="Id1488"/>
    <n v="36.94"/>
    <n v="5.15"/>
    <s v="Yes"/>
    <x v="0"/>
    <s v="No"/>
    <x v="3"/>
    <s v="No"/>
    <s v="Obesity"/>
    <s v="Normal"/>
  </r>
  <r>
    <s v="Id1489"/>
    <n v="22.86"/>
    <n v="7.5"/>
    <s v="No"/>
    <x v="0"/>
    <s v="No"/>
    <x v="0"/>
    <s v="No"/>
    <s v="Normal Weight"/>
    <s v="Diabetes"/>
  </r>
  <r>
    <s v="Id1490"/>
    <n v="18.760000000000002"/>
    <n v="4.88"/>
    <s v="Yes"/>
    <x v="0"/>
    <s v="Yes"/>
    <x v="3"/>
    <s v="No"/>
    <s v="Normal Weight"/>
    <s v="Normal"/>
  </r>
  <r>
    <s v="Id1491"/>
    <n v="24.36"/>
    <n v="5.57"/>
    <s v="No"/>
    <x v="0"/>
    <s v="No"/>
    <x v="0"/>
    <s v="No"/>
    <s v="Normal Weight"/>
    <s v="Normal"/>
  </r>
  <r>
    <s v="Id1492"/>
    <n v="32.299999999999997"/>
    <n v="5.31"/>
    <s v="No"/>
    <x v="0"/>
    <s v="No"/>
    <x v="0"/>
    <s v="No"/>
    <s v="Obesity"/>
    <s v="Normal"/>
  </r>
  <r>
    <s v="Id1493"/>
    <n v="22.704999999999998"/>
    <n v="4.57"/>
    <s v="Yes"/>
    <x v="0"/>
    <s v="No"/>
    <x v="0"/>
    <s v="No"/>
    <s v="Normal Weight"/>
    <s v="Normal"/>
  </r>
  <r>
    <s v="Id1494"/>
    <n v="21.79"/>
    <n v="8.6999999999999993"/>
    <s v="Yes"/>
    <x v="0"/>
    <s v="No"/>
    <x v="3"/>
    <s v="No"/>
    <s v="Normal Weight"/>
    <s v="Diabetes"/>
  </r>
  <r>
    <s v="Id1495"/>
    <n v="24.52"/>
    <n v="4.76"/>
    <s v="No"/>
    <x v="0"/>
    <s v="No"/>
    <x v="0"/>
    <s v="No"/>
    <s v="Normal Weight"/>
    <s v="Normal"/>
  </r>
  <r>
    <s v="Id1496"/>
    <n v="39.520000000000003"/>
    <n v="11.81"/>
    <s v="No"/>
    <x v="0"/>
    <s v="No"/>
    <x v="0"/>
    <s v="No"/>
    <s v="Obesity"/>
    <s v="Diabetes"/>
  </r>
  <r>
    <s v="Id1497"/>
    <n v="24.49"/>
    <n v="4.67"/>
    <s v="No"/>
    <x v="0"/>
    <s v="No"/>
    <x v="0"/>
    <s v="No"/>
    <s v="Normal Weight"/>
    <s v="Normal"/>
  </r>
  <r>
    <s v="Id1498"/>
    <n v="26.315000000000001"/>
    <n v="6.02"/>
    <s v="No"/>
    <x v="0"/>
    <s v="No"/>
    <x v="0"/>
    <s v="No"/>
    <s v="Over Weight"/>
    <s v="Prediabetes"/>
  </r>
  <r>
    <s v="Id1499"/>
    <n v="22.58"/>
    <n v="7.46"/>
    <s v="No"/>
    <x v="0"/>
    <s v="No"/>
    <x v="0"/>
    <s v="No"/>
    <s v="Normal Weight"/>
    <s v="Diabetes"/>
  </r>
  <r>
    <s v="Id1500"/>
    <n v="19.475000000000001"/>
    <n v="4.74"/>
    <s v="No"/>
    <x v="0"/>
    <s v="No"/>
    <x v="3"/>
    <s v="No"/>
    <s v="Normal Weight"/>
    <s v="Normal"/>
  </r>
  <r>
    <s v="Id1501"/>
    <n v="26.33"/>
    <n v="4.79"/>
    <s v="No"/>
    <x v="0"/>
    <s v="No"/>
    <x v="0"/>
    <s v="No"/>
    <s v="Over Weight"/>
    <s v="Normal"/>
  </r>
  <r>
    <s v="Id1502"/>
    <n v="17.29"/>
    <n v="5.35"/>
    <s v="Yes"/>
    <x v="0"/>
    <s v="No"/>
    <x v="0"/>
    <s v="No"/>
    <s v="Under Weight"/>
    <s v="Normal"/>
  </r>
  <r>
    <s v="Id1503"/>
    <n v="42.88"/>
    <n v="4.87"/>
    <s v="No"/>
    <x v="1"/>
    <s v="No"/>
    <x v="3"/>
    <s v="No"/>
    <s v="Obesity"/>
    <s v="Normal"/>
  </r>
  <r>
    <s v="Id1504"/>
    <n v="32.200000000000003"/>
    <n v="10.09"/>
    <s v="Yes"/>
    <x v="0"/>
    <s v="No"/>
    <x v="0"/>
    <s v="No"/>
    <s v="Obesity"/>
    <s v="Diabetes"/>
  </r>
  <r>
    <s v="Id1505"/>
    <n v="18.75"/>
    <n v="5.47"/>
    <s v="Yes"/>
    <x v="0"/>
    <s v="Yes"/>
    <x v="3"/>
    <s v="No"/>
    <s v="Normal Weight"/>
    <s v="Normal"/>
  </r>
  <r>
    <s v="Id1506"/>
    <n v="22.36"/>
    <n v="8.6"/>
    <s v="No"/>
    <x v="0"/>
    <s v="No"/>
    <x v="0"/>
    <s v="No"/>
    <s v="Normal Weight"/>
    <s v="Diabetes"/>
  </r>
  <r>
    <s v="Id1507"/>
    <n v="23.94"/>
    <n v="10.74"/>
    <s v="Yes"/>
    <x v="0"/>
    <s v="No"/>
    <x v="0"/>
    <s v="No"/>
    <s v="Normal Weight"/>
    <s v="Diabetes"/>
  </r>
  <r>
    <s v="Id1508"/>
    <n v="30.1"/>
    <n v="4.3899999999999997"/>
    <s v="No"/>
    <x v="0"/>
    <s v="Yes"/>
    <x v="3"/>
    <s v="No"/>
    <s v="Obesity"/>
    <s v="Normal"/>
  </r>
  <r>
    <s v="Id1509"/>
    <n v="21.93"/>
    <n v="6.3"/>
    <s v="No"/>
    <x v="0"/>
    <s v="No"/>
    <x v="0"/>
    <s v="No"/>
    <s v="Normal Weight"/>
    <s v="Prediabetes"/>
  </r>
  <r>
    <s v="Id1510"/>
    <n v="39.75"/>
    <n v="5.41"/>
    <s v="No"/>
    <x v="1"/>
    <s v="No"/>
    <x v="3"/>
    <s v="No"/>
    <s v="Obesity"/>
    <s v="Normal"/>
  </r>
  <r>
    <s v="Id1511"/>
    <n v="26.03"/>
    <n v="4.47"/>
    <s v="No"/>
    <x v="0"/>
    <s v="Yes"/>
    <x v="3"/>
    <s v="No"/>
    <s v="Over Weight"/>
    <s v="Normal"/>
  </r>
  <r>
    <s v="Id1512"/>
    <n v="34.51"/>
    <n v="6.26"/>
    <s v="No"/>
    <x v="0"/>
    <s v="No"/>
    <x v="0"/>
    <s v="No"/>
    <s v="Obesity"/>
    <s v="Prediabetes"/>
  </r>
  <r>
    <s v="Id1513"/>
    <n v="19.32"/>
    <n v="11.58"/>
    <s v="Yes"/>
    <x v="0"/>
    <s v="No"/>
    <x v="3"/>
    <s v="No"/>
    <s v="Normal Weight"/>
    <s v="Diabetes"/>
  </r>
  <r>
    <s v="Id1514"/>
    <n v="28.5"/>
    <n v="4.3600000000000003"/>
    <s v="No"/>
    <x v="0"/>
    <s v="No"/>
    <x v="0"/>
    <s v="No"/>
    <s v="Over Weight"/>
    <s v="Normal"/>
  </r>
  <r>
    <s v="Id1515"/>
    <n v="30.875"/>
    <n v="4.1399999999999997"/>
    <s v="Yes"/>
    <x v="0"/>
    <s v="No"/>
    <x v="0"/>
    <s v="No"/>
    <s v="Obesity"/>
    <s v="Normal"/>
  </r>
  <r>
    <s v="Id1516"/>
    <n v="24.02"/>
    <n v="4.38"/>
    <s v="No"/>
    <x v="0"/>
    <s v="No"/>
    <x v="0"/>
    <s v="No"/>
    <s v="Normal Weight"/>
    <s v="Normal"/>
  </r>
  <r>
    <s v="Id1517"/>
    <n v="36.08"/>
    <n v="11.61"/>
    <s v="Yes"/>
    <x v="0"/>
    <s v="No"/>
    <x v="0"/>
    <s v="No"/>
    <s v="Obesity"/>
    <s v="Diabetes"/>
  </r>
  <r>
    <s v="Id1518"/>
    <n v="32.200000000000003"/>
    <n v="10.59"/>
    <s v="Yes"/>
    <x v="0"/>
    <s v="No"/>
    <x v="0"/>
    <s v="No"/>
    <s v="Obesity"/>
    <s v="Diabetes"/>
  </r>
  <r>
    <s v="Id1519"/>
    <n v="28.05"/>
    <n v="11.85"/>
    <s v="Yes"/>
    <x v="0"/>
    <s v="No"/>
    <x v="0"/>
    <s v="No"/>
    <s v="Over Weight"/>
    <s v="Diabetes"/>
  </r>
  <r>
    <s v="Id1520"/>
    <n v="19"/>
    <n v="5.46"/>
    <s v="Yes"/>
    <x v="0"/>
    <s v="No"/>
    <x v="3"/>
    <s v="No"/>
    <s v="Normal Weight"/>
    <s v="Normal"/>
  </r>
  <r>
    <s v="Id1521"/>
    <n v="16.13"/>
    <n v="4.54"/>
    <s v="Yes"/>
    <x v="0"/>
    <s v="No"/>
    <x v="1"/>
    <s v="No"/>
    <s v="Under Weight"/>
    <s v="Normal"/>
  </r>
  <r>
    <s v="Id1522"/>
    <n v="18.77"/>
    <n v="11.98"/>
    <s v="Yes"/>
    <x v="0"/>
    <s v="No"/>
    <x v="1"/>
    <s v="No"/>
    <s v="Normal Weight"/>
    <s v="Diabetes"/>
  </r>
  <r>
    <s v="Id1523"/>
    <n v="28.88"/>
    <n v="6.59"/>
    <s v="Yes"/>
    <x v="0"/>
    <s v="No"/>
    <x v="3"/>
    <s v="No"/>
    <s v="Over Weight"/>
    <s v="Diabetes"/>
  </r>
  <r>
    <s v="Id1524"/>
    <n v="27.55"/>
    <n v="10.83"/>
    <s v="Yes"/>
    <x v="0"/>
    <s v="No"/>
    <x v="3"/>
    <s v="No"/>
    <s v="Over Weight"/>
    <s v="Diabetes"/>
  </r>
  <r>
    <s v="Id1525"/>
    <n v="15.6"/>
    <n v="8.6"/>
    <s v="No"/>
    <x v="0"/>
    <s v="No"/>
    <x v="0"/>
    <s v="No"/>
    <s v="Under Weight"/>
    <s v="Diabetes"/>
  </r>
  <r>
    <s v="Id1526"/>
    <n v="21.99"/>
    <n v="11.17"/>
    <s v="No"/>
    <x v="0"/>
    <s v="No"/>
    <x v="0"/>
    <s v="No"/>
    <s v="Normal Weight"/>
    <s v="Diabetes"/>
  </r>
  <r>
    <s v="Id1527"/>
    <n v="34.85"/>
    <n v="5.75"/>
    <s v="No"/>
    <x v="0"/>
    <s v="No"/>
    <x v="0"/>
    <s v="No"/>
    <s v="Obesity"/>
    <s v="Prediabetes"/>
  </r>
  <r>
    <s v="Id1528"/>
    <n v="24.51"/>
    <n v="4.83"/>
    <s v="Yes"/>
    <x v="0"/>
    <s v="Yes"/>
    <x v="3"/>
    <s v="No"/>
    <s v="Normal Weight"/>
    <s v="Normal"/>
  </r>
  <r>
    <s v="Id1529"/>
    <n v="19.399999999999999"/>
    <n v="11.93"/>
    <s v="No"/>
    <x v="0"/>
    <s v="No"/>
    <x v="0"/>
    <s v="No"/>
    <s v="Normal Weight"/>
    <s v="Diabetes"/>
  </r>
  <r>
    <s v="Id1530"/>
    <n v="15.1"/>
    <n v="8.41"/>
    <s v="No"/>
    <x v="0"/>
    <s v="No"/>
    <x v="0"/>
    <s v="No"/>
    <s v="Under Weight"/>
    <s v="Diabetes"/>
  </r>
  <r>
    <s v="Id1531"/>
    <n v="23.37"/>
    <n v="5.59"/>
    <s v="Yes"/>
    <x v="0"/>
    <s v="No"/>
    <x v="0"/>
    <s v="No"/>
    <s v="Normal Weight"/>
    <s v="Normal"/>
  </r>
  <r>
    <s v="Id1532"/>
    <n v="42.4"/>
    <n v="4.0599999999999996"/>
    <s v="No"/>
    <x v="0"/>
    <s v="No"/>
    <x v="0"/>
    <s v="No"/>
    <s v="Obesity"/>
    <s v="Normal"/>
  </r>
  <r>
    <s v="Id1533"/>
    <n v="28.405000000000001"/>
    <n v="7.02"/>
    <s v="Yes"/>
    <x v="0"/>
    <s v="No"/>
    <x v="0"/>
    <s v="No"/>
    <s v="Over Weight"/>
    <s v="Diabetes"/>
  </r>
  <r>
    <s v="Id1534"/>
    <n v="23.4"/>
    <n v="4.47"/>
    <s v="No"/>
    <x v="0"/>
    <s v="No"/>
    <x v="0"/>
    <s v="No"/>
    <s v="Normal Weight"/>
    <s v="Normal"/>
  </r>
  <r>
    <s v="Id1535"/>
    <n v="33.44"/>
    <n v="4.54"/>
    <s v="No"/>
    <x v="0"/>
    <s v="No"/>
    <x v="0"/>
    <s v="No"/>
    <s v="Obesity"/>
    <s v="Normal"/>
  </r>
  <r>
    <s v="Id1536"/>
    <n v="21.12"/>
    <n v="4.99"/>
    <s v="No"/>
    <x v="0"/>
    <s v="No"/>
    <x v="3"/>
    <s v="No"/>
    <s v="Normal Weight"/>
    <s v="Normal"/>
  </r>
  <r>
    <s v="Id1537"/>
    <n v="18.48"/>
    <n v="10.84"/>
    <s v="Yes"/>
    <x v="0"/>
    <s v="No"/>
    <x v="1"/>
    <s v="No"/>
    <s v="Under Weight"/>
    <s v="Diabetes"/>
  </r>
  <r>
    <s v="Id1538"/>
    <n v="16.815000000000001"/>
    <n v="5.63"/>
    <s v="No"/>
    <x v="0"/>
    <s v="No"/>
    <x v="3"/>
    <s v="No"/>
    <s v="Under Weight"/>
    <s v="Normal"/>
  </r>
  <r>
    <s v="Id1539"/>
    <n v="26.72"/>
    <n v="4.1399999999999997"/>
    <s v="No"/>
    <x v="0"/>
    <s v="No"/>
    <x v="0"/>
    <s v="No"/>
    <s v="Over Weight"/>
    <s v="Normal"/>
  </r>
  <r>
    <s v="Id1540"/>
    <n v="41.42"/>
    <n v="5.17"/>
    <s v="No"/>
    <x v="0"/>
    <s v="Yes"/>
    <x v="3"/>
    <s v="No"/>
    <s v="Obesity"/>
    <s v="Normal"/>
  </r>
  <r>
    <s v="Id1541"/>
    <n v="20.69"/>
    <n v="6.93"/>
    <s v="No"/>
    <x v="0"/>
    <s v="No"/>
    <x v="1"/>
    <s v="No"/>
    <s v="Normal Weight"/>
    <s v="Diabetes"/>
  </r>
  <r>
    <s v="Id1542"/>
    <n v="41.23"/>
    <n v="4.24"/>
    <s v="No"/>
    <x v="0"/>
    <s v="No"/>
    <x v="0"/>
    <s v="No"/>
    <s v="Obesity"/>
    <s v="Normal"/>
  </r>
  <r>
    <s v="Id1543"/>
    <n v="29.9"/>
    <n v="5.91"/>
    <s v="No"/>
    <x v="0"/>
    <s v="No"/>
    <x v="0"/>
    <s v="No"/>
    <s v="Over Weight"/>
    <s v="Prediabetes"/>
  </r>
  <r>
    <s v="Id1544"/>
    <n v="34.104999999999997"/>
    <n v="5.93"/>
    <s v="No"/>
    <x v="0"/>
    <s v="No"/>
    <x v="0"/>
    <s v="No"/>
    <s v="Obesity"/>
    <s v="Prediabetes"/>
  </r>
  <r>
    <s v="Id1545"/>
    <n v="24.97"/>
    <n v="5.66"/>
    <s v="No"/>
    <x v="0"/>
    <s v="No"/>
    <x v="0"/>
    <s v="No"/>
    <s v="Over Weight"/>
    <s v="Normal"/>
  </r>
  <r>
    <s v="Id1546"/>
    <n v="34.799999999999997"/>
    <n v="4.1900000000000004"/>
    <s v="No"/>
    <x v="0"/>
    <s v="No"/>
    <x v="3"/>
    <s v="No"/>
    <s v="Obesity"/>
    <s v="Normal"/>
  </r>
  <r>
    <s v="Id1547"/>
    <n v="32.965000000000003"/>
    <n v="9.2100000000000009"/>
    <s v="Yes"/>
    <x v="0"/>
    <s v="No"/>
    <x v="0"/>
    <s v="No"/>
    <s v="Obesity"/>
    <s v="Diabetes"/>
  </r>
  <r>
    <s v="Id1548"/>
    <n v="27.265000000000001"/>
    <n v="5.51"/>
    <s v="No"/>
    <x v="0"/>
    <s v="No"/>
    <x v="3"/>
    <s v="No"/>
    <s v="Over Weight"/>
    <s v="Normal"/>
  </r>
  <r>
    <s v="Id1549"/>
    <n v="17.059999999999999"/>
    <n v="8.5"/>
    <s v="No"/>
    <x v="0"/>
    <s v="No"/>
    <x v="0"/>
    <s v="No"/>
    <s v="Under Weight"/>
    <s v="Diabetes"/>
  </r>
  <r>
    <s v="Id1550"/>
    <n v="36.29"/>
    <n v="6.23"/>
    <s v="No"/>
    <x v="0"/>
    <s v="No"/>
    <x v="0"/>
    <s v="No"/>
    <s v="Obesity"/>
    <s v="Prediabetes"/>
  </r>
  <r>
    <s v="Id1551"/>
    <n v="28.594999999999999"/>
    <n v="8.5299999999999994"/>
    <s v="Yes"/>
    <x v="0"/>
    <s v="No"/>
    <x v="3"/>
    <s v="No"/>
    <s v="Over Weight"/>
    <s v="Diabetes"/>
  </r>
  <r>
    <s v="Id1552"/>
    <n v="17.8"/>
    <n v="5.75"/>
    <s v="Yes"/>
    <x v="0"/>
    <s v="Yes"/>
    <x v="3"/>
    <s v="No"/>
    <s v="Under Weight"/>
    <s v="Prediabetes"/>
  </r>
  <r>
    <s v="Id1553"/>
    <n v="21.4"/>
    <n v="5.6"/>
    <s v="No"/>
    <x v="0"/>
    <s v="No"/>
    <x v="0"/>
    <s v="No"/>
    <s v="Normal Weight"/>
    <s v="Normal"/>
  </r>
  <r>
    <s v="Id1554"/>
    <n v="23.01"/>
    <n v="4.68"/>
    <s v="No"/>
    <x v="0"/>
    <s v="No"/>
    <x v="0"/>
    <s v="No"/>
    <s v="Normal Weight"/>
    <s v="Normal"/>
  </r>
  <r>
    <s v="Id1555"/>
    <n v="19.86"/>
    <n v="5.62"/>
    <s v="Yes"/>
    <x v="0"/>
    <s v="No"/>
    <x v="0"/>
    <s v="No"/>
    <s v="Normal Weight"/>
    <s v="Normal"/>
  </r>
  <r>
    <s v="Id1556"/>
    <n v="33.58"/>
    <n v="5.08"/>
    <s v="No"/>
    <x v="0"/>
    <s v="No"/>
    <x v="0"/>
    <s v="No"/>
    <s v="Obesity"/>
    <s v="Normal"/>
  </r>
  <r>
    <s v="Id1557"/>
    <n v="29.81"/>
    <n v="5.28"/>
    <s v="No"/>
    <x v="0"/>
    <s v="No"/>
    <x v="0"/>
    <s v="No"/>
    <s v="Over Weight"/>
    <s v="Normal"/>
  </r>
  <r>
    <s v="Id1558"/>
    <n v="27.4"/>
    <n v="4.6100000000000003"/>
    <s v="No"/>
    <x v="0"/>
    <s v="No"/>
    <x v="0"/>
    <s v="No"/>
    <s v="Over Weight"/>
    <s v="Normal"/>
  </r>
  <r>
    <s v="Id1559"/>
    <n v="17.98"/>
    <n v="6.57"/>
    <s v="Yes"/>
    <x v="0"/>
    <s v="No"/>
    <x v="1"/>
    <s v="No"/>
    <s v="Under Weight"/>
    <s v="Diabetes"/>
  </r>
  <r>
    <s v="Id1560"/>
    <n v="37.9"/>
    <n v="5.83"/>
    <s v="No"/>
    <x v="0"/>
    <s v="No"/>
    <x v="0"/>
    <s v="No"/>
    <s v="Obesity"/>
    <s v="Prediabetes"/>
  </r>
  <r>
    <s v="Id1561"/>
    <n v="25.27"/>
    <n v="6.98"/>
    <s v="Yes"/>
    <x v="0"/>
    <s v="No"/>
    <x v="0"/>
    <s v="No"/>
    <s v="Over Weight"/>
    <s v="Diabetes"/>
  </r>
  <r>
    <s v="Id1562"/>
    <n v="29.26"/>
    <n v="4.03"/>
    <s v="No"/>
    <x v="0"/>
    <s v="No"/>
    <x v="3"/>
    <s v="No"/>
    <s v="Over Weight"/>
    <s v="Normal"/>
  </r>
  <r>
    <s v="Id1563"/>
    <n v="27.835000000000001"/>
    <n v="4.5599999999999996"/>
    <s v="No"/>
    <x v="0"/>
    <s v="No"/>
    <x v="3"/>
    <s v="No"/>
    <s v="Over Weight"/>
    <s v="Normal"/>
  </r>
  <r>
    <s v="Id1564"/>
    <n v="46.53"/>
    <n v="5.38"/>
    <s v="Yes"/>
    <x v="0"/>
    <s v="No"/>
    <x v="0"/>
    <s v="No"/>
    <s v="Obesity"/>
    <s v="Normal"/>
  </r>
  <r>
    <s v="Id1565"/>
    <n v="20.58"/>
    <n v="11.04"/>
    <s v="Yes"/>
    <x v="0"/>
    <s v="No"/>
    <x v="3"/>
    <s v="No"/>
    <s v="Normal Weight"/>
    <s v="Diabetes"/>
  </r>
  <r>
    <s v="Id1566"/>
    <n v="19.53"/>
    <n v="6.09"/>
    <s v="Yes"/>
    <x v="0"/>
    <s v="No"/>
    <x v="0"/>
    <s v="No"/>
    <s v="Normal Weight"/>
    <s v="Prediabetes"/>
  </r>
  <r>
    <s v="Id1567"/>
    <n v="27.7"/>
    <n v="4.71"/>
    <s v="No"/>
    <x v="0"/>
    <s v="No"/>
    <x v="3"/>
    <s v="No"/>
    <s v="Over Weight"/>
    <s v="Normal"/>
  </r>
  <r>
    <s v="Id1568"/>
    <n v="18.920000000000002"/>
    <n v="8.18"/>
    <s v="No"/>
    <x v="0"/>
    <s v="No"/>
    <x v="0"/>
    <s v="No"/>
    <s v="Normal Weight"/>
    <s v="Diabetes"/>
  </r>
  <r>
    <s v="Id1569"/>
    <n v="17.760000000000002"/>
    <n v="11.18"/>
    <s v="Yes"/>
    <x v="0"/>
    <s v="No"/>
    <x v="1"/>
    <s v="No"/>
    <s v="Under Weight"/>
    <s v="Diabetes"/>
  </r>
  <r>
    <s v="Id1570"/>
    <n v="29.83"/>
    <n v="5.03"/>
    <s v="Yes"/>
    <x v="0"/>
    <s v="No"/>
    <x v="0"/>
    <s v="No"/>
    <s v="Over Weight"/>
    <s v="Normal"/>
  </r>
  <r>
    <s v="Id1571"/>
    <n v="23.465"/>
    <n v="5.56"/>
    <s v="No"/>
    <x v="0"/>
    <s v="No"/>
    <x v="3"/>
    <s v="No"/>
    <s v="Normal Weight"/>
    <s v="Normal"/>
  </r>
  <r>
    <s v="Id1572"/>
    <n v="29.355"/>
    <n v="4.33"/>
    <s v="No"/>
    <x v="0"/>
    <s v="No"/>
    <x v="0"/>
    <s v="No"/>
    <s v="Over Weight"/>
    <s v="Normal"/>
  </r>
  <r>
    <s v="Id1573"/>
    <n v="35.49"/>
    <n v="5.21"/>
    <s v="Yes"/>
    <x v="0"/>
    <s v="Yes"/>
    <x v="3"/>
    <s v="No"/>
    <s v="Obesity"/>
    <s v="Normal"/>
  </r>
  <r>
    <s v="Id1574"/>
    <n v="26.315000000000001"/>
    <n v="5.89"/>
    <s v="No"/>
    <x v="0"/>
    <s v="No"/>
    <x v="0"/>
    <s v="No"/>
    <s v="Over Weight"/>
    <s v="Prediabetes"/>
  </r>
  <r>
    <s v="Id1575"/>
    <n v="19.79"/>
    <n v="4.8099999999999996"/>
    <s v="Yes"/>
    <x v="0"/>
    <s v="No"/>
    <x v="0"/>
    <s v="No"/>
    <s v="Normal Weight"/>
    <s v="Normal"/>
  </r>
  <r>
    <s v="Id1576"/>
    <n v="40.564999999999998"/>
    <n v="5.66"/>
    <s v="No"/>
    <x v="0"/>
    <s v="No"/>
    <x v="3"/>
    <s v="No"/>
    <s v="Obesity"/>
    <s v="Normal"/>
  </r>
  <r>
    <s v="Id1577"/>
    <n v="18.03"/>
    <n v="10.66"/>
    <s v="Yes"/>
    <x v="0"/>
    <s v="No"/>
    <x v="1"/>
    <s v="No"/>
    <s v="Under Weight"/>
    <s v="Diabetes"/>
  </r>
  <r>
    <s v="Id1578"/>
    <n v="34.65"/>
    <n v="5.98"/>
    <s v="Yes"/>
    <x v="0"/>
    <s v="No"/>
    <x v="0"/>
    <s v="No"/>
    <s v="Obesity"/>
    <s v="Prediabetes"/>
  </r>
  <r>
    <s v="Id1579"/>
    <n v="42.94"/>
    <n v="4.34"/>
    <s v="No"/>
    <x v="0"/>
    <s v="No"/>
    <x v="0"/>
    <s v="No"/>
    <s v="Obesity"/>
    <s v="Normal"/>
  </r>
  <r>
    <s v="Id1580"/>
    <n v="31.254999999999999"/>
    <n v="5.17"/>
    <s v="No"/>
    <x v="0"/>
    <s v="No"/>
    <x v="0"/>
    <s v="No"/>
    <s v="Obesity"/>
    <s v="Normal"/>
  </r>
  <r>
    <s v="Id1581"/>
    <n v="45.43"/>
    <n v="4.2300000000000004"/>
    <s v="Yes"/>
    <x v="0"/>
    <s v="Yes"/>
    <x v="3"/>
    <s v="No"/>
    <s v="Obesity"/>
    <s v="Normal"/>
  </r>
  <r>
    <s v="Id1582"/>
    <n v="32.340000000000003"/>
    <n v="4.88"/>
    <s v="Yes"/>
    <x v="0"/>
    <s v="Yes"/>
    <x v="3"/>
    <s v="No"/>
    <s v="Obesity"/>
    <s v="Normal"/>
  </r>
  <r>
    <s v="Id1583"/>
    <n v="25.46"/>
    <n v="9.7100000000000009"/>
    <s v="Yes"/>
    <x v="0"/>
    <s v="No"/>
    <x v="3"/>
    <s v="No"/>
    <s v="Over Weight"/>
    <s v="Diabetes"/>
  </r>
  <r>
    <s v="Id1584"/>
    <n v="37.145000000000003"/>
    <n v="5.32"/>
    <s v="No"/>
    <x v="0"/>
    <s v="No"/>
    <x v="0"/>
    <s v="No"/>
    <s v="Obesity"/>
    <s v="Normal"/>
  </r>
  <r>
    <s v="Id1585"/>
    <n v="30.8"/>
    <n v="5.83"/>
    <s v="Yes"/>
    <x v="0"/>
    <s v="No"/>
    <x v="0"/>
    <s v="No"/>
    <s v="Obesity"/>
    <s v="Prediabetes"/>
  </r>
  <r>
    <s v="Id1586"/>
    <n v="29.5"/>
    <n v="5.54"/>
    <s v="Yes"/>
    <x v="0"/>
    <s v="No"/>
    <x v="0"/>
    <s v="No"/>
    <s v="Over Weight"/>
    <s v="Normal"/>
  </r>
  <r>
    <s v="Id1587"/>
    <n v="43.39"/>
    <n v="5.85"/>
    <s v="No"/>
    <x v="1"/>
    <s v="No"/>
    <x v="3"/>
    <s v="No"/>
    <s v="Obesity"/>
    <s v="Prediabetes"/>
  </r>
  <r>
    <s v="Id1588"/>
    <n v="15.08"/>
    <n v="4.8499999999999996"/>
    <s v="Yes"/>
    <x v="0"/>
    <s v="Yes"/>
    <x v="3"/>
    <s v="No"/>
    <s v="Under Weight"/>
    <s v="Normal"/>
  </r>
  <r>
    <s v="Id1589"/>
    <n v="20.48"/>
    <n v="11.09"/>
    <s v="No"/>
    <x v="0"/>
    <s v="No"/>
    <x v="0"/>
    <s v="No"/>
    <s v="Normal Weight"/>
    <s v="Diabetes"/>
  </r>
  <r>
    <s v="Id1590"/>
    <n v="34.450000000000003"/>
    <n v="5.58"/>
    <s v="Yes"/>
    <x v="0"/>
    <s v="No"/>
    <x v="0"/>
    <s v="No"/>
    <s v="Obesity"/>
    <s v="Normal"/>
  </r>
  <r>
    <s v="Id1591"/>
    <n v="34.21"/>
    <n v="9.7200000000000006"/>
    <s v="Yes"/>
    <x v="0"/>
    <s v="No"/>
    <x v="0"/>
    <s v="No"/>
    <s v="Obesity"/>
    <s v="Diabetes"/>
  </r>
  <r>
    <s v="Id1592"/>
    <n v="28.8"/>
    <n v="11.41"/>
    <s v="Yes"/>
    <x v="0"/>
    <s v="No"/>
    <x v="0"/>
    <s v="No"/>
    <s v="Over Weight"/>
    <s v="Diabetes"/>
  </r>
  <r>
    <s v="Id1593"/>
    <n v="31.74"/>
    <n v="4.46"/>
    <s v="No"/>
    <x v="0"/>
    <s v="Yes"/>
    <x v="3"/>
    <s v="No"/>
    <s v="Obesity"/>
    <s v="Normal"/>
  </r>
  <r>
    <s v="Id1594"/>
    <n v="21.78"/>
    <n v="9.31"/>
    <s v="Yes"/>
    <x v="0"/>
    <s v="No"/>
    <x v="0"/>
    <s v="No"/>
    <s v="Normal Weight"/>
    <s v="Diabetes"/>
  </r>
  <r>
    <s v="Id1595"/>
    <n v="23.75"/>
    <n v="5.03"/>
    <s v="No"/>
    <x v="0"/>
    <s v="No"/>
    <x v="3"/>
    <s v="No"/>
    <s v="Normal Weight"/>
    <s v="Normal"/>
  </r>
  <r>
    <s v="Id1596"/>
    <n v="33.21"/>
    <n v="5.07"/>
    <s v="Yes"/>
    <x v="0"/>
    <s v="No"/>
    <x v="3"/>
    <s v="No"/>
    <s v="Obesity"/>
    <s v="Normal"/>
  </r>
  <r>
    <s v="Id1597"/>
    <n v="17.7"/>
    <n v="10.42"/>
    <s v="Yes"/>
    <x v="0"/>
    <s v="No"/>
    <x v="1"/>
    <s v="No"/>
    <s v="Under Weight"/>
    <s v="Diabetes"/>
  </r>
  <r>
    <s v="Id1598"/>
    <n v="17.2"/>
    <n v="6.45"/>
    <s v="No"/>
    <x v="0"/>
    <s v="No"/>
    <x v="1"/>
    <s v="No"/>
    <s v="Under Weight"/>
    <s v="Diabetes"/>
  </r>
  <r>
    <s v="Id1599"/>
    <n v="19.21"/>
    <n v="5.52"/>
    <s v="No"/>
    <x v="0"/>
    <s v="No"/>
    <x v="1"/>
    <s v="No"/>
    <s v="Normal Weight"/>
    <s v="Normal"/>
  </r>
  <r>
    <s v="Id1600"/>
    <n v="23.2"/>
    <n v="4.41"/>
    <s v="No"/>
    <x v="0"/>
    <s v="Yes"/>
    <x v="3"/>
    <s v="No"/>
    <s v="Normal Weight"/>
    <s v="Normal"/>
  </r>
  <r>
    <s v="Id1601"/>
    <n v="32.5"/>
    <n v="4.6900000000000004"/>
    <s v="Yes"/>
    <x v="0"/>
    <s v="Yes"/>
    <x v="3"/>
    <s v="No"/>
    <s v="Obesity"/>
    <s v="Normal"/>
  </r>
  <r>
    <s v="Id1602"/>
    <n v="20.9"/>
    <n v="6.94"/>
    <s v="No"/>
    <x v="0"/>
    <s v="No"/>
    <x v="0"/>
    <s v="No"/>
    <s v="Normal Weight"/>
    <s v="Diabetes"/>
  </r>
  <r>
    <s v="Id1603"/>
    <n v="19.11"/>
    <n v="4.3499999999999996"/>
    <s v="No"/>
    <x v="0"/>
    <s v="No"/>
    <x v="1"/>
    <s v="No"/>
    <s v="Normal Weight"/>
    <s v="Normal"/>
  </r>
  <r>
    <s v="Id1604"/>
    <n v="31.17"/>
    <n v="5.28"/>
    <s v="No"/>
    <x v="0"/>
    <s v="No"/>
    <x v="3"/>
    <s v="No"/>
    <s v="Obesity"/>
    <s v="Normal"/>
  </r>
  <r>
    <s v="Id1605"/>
    <n v="36.08"/>
    <n v="4.29"/>
    <s v="No"/>
    <x v="0"/>
    <s v="No"/>
    <x v="0"/>
    <s v="No"/>
    <s v="Obesity"/>
    <s v="Normal"/>
  </r>
  <r>
    <s v="Id1606"/>
    <n v="28.024999999999999"/>
    <n v="5.69"/>
    <s v="Yes"/>
    <x v="0"/>
    <s v="No"/>
    <x v="0"/>
    <s v="No"/>
    <s v="Over Weight"/>
    <s v="Normal"/>
  </r>
  <r>
    <s v="Id1607"/>
    <n v="24.32"/>
    <n v="5.56"/>
    <s v="Yes"/>
    <x v="0"/>
    <s v="No"/>
    <x v="0"/>
    <s v="No"/>
    <s v="Normal Weight"/>
    <s v="Normal"/>
  </r>
  <r>
    <s v="Id1608"/>
    <n v="38"/>
    <n v="5.41"/>
    <s v="Yes"/>
    <x v="0"/>
    <s v="No"/>
    <x v="3"/>
    <s v="No"/>
    <s v="Obesity"/>
    <s v="Normal"/>
  </r>
  <r>
    <s v="Id1609"/>
    <n v="31.6"/>
    <n v="10.85"/>
    <s v="Yes"/>
    <x v="0"/>
    <s v="No"/>
    <x v="0"/>
    <s v="No"/>
    <s v="Obesity"/>
    <s v="Diabetes"/>
  </r>
  <r>
    <s v="Id1610"/>
    <n v="31.02"/>
    <n v="11.63"/>
    <s v="Yes"/>
    <x v="0"/>
    <s v="No"/>
    <x v="0"/>
    <s v="No"/>
    <s v="Obesity"/>
    <s v="Diabetes"/>
  </r>
  <r>
    <s v="Id1611"/>
    <n v="29.26"/>
    <n v="5.68"/>
    <s v="Yes"/>
    <x v="0"/>
    <s v="No"/>
    <x v="3"/>
    <s v="No"/>
    <s v="Over Weight"/>
    <s v="Normal"/>
  </r>
  <r>
    <s v="Id1612"/>
    <n v="15.09"/>
    <n v="7.59"/>
    <s v="Yes"/>
    <x v="0"/>
    <s v="No"/>
    <x v="1"/>
    <s v="No"/>
    <s v="Under Weight"/>
    <s v="Diabetes"/>
  </r>
  <r>
    <s v="Id1613"/>
    <n v="22.63"/>
    <n v="5.09"/>
    <s v="Yes"/>
    <x v="0"/>
    <s v="No"/>
    <x v="0"/>
    <s v="No"/>
    <s v="Normal Weight"/>
    <s v="Normal"/>
  </r>
  <r>
    <s v="Id1614"/>
    <n v="23.46"/>
    <n v="4.21"/>
    <s v="No"/>
    <x v="0"/>
    <s v="No"/>
    <x v="3"/>
    <s v="No"/>
    <s v="Normal Weight"/>
    <s v="Normal"/>
  </r>
  <r>
    <s v="Id1615"/>
    <n v="22.56"/>
    <n v="4.34"/>
    <s v="Yes"/>
    <x v="0"/>
    <s v="No"/>
    <x v="0"/>
    <s v="No"/>
    <s v="Normal Weight"/>
    <s v="Normal"/>
  </r>
  <r>
    <s v="Id1616"/>
    <n v="19.28"/>
    <n v="11.85"/>
    <s v="No"/>
    <x v="0"/>
    <s v="No"/>
    <x v="1"/>
    <s v="No"/>
    <s v="Normal Weight"/>
    <s v="Diabetes"/>
  </r>
  <r>
    <s v="Id1617"/>
    <n v="15.37"/>
    <n v="9.61"/>
    <s v="Yes"/>
    <x v="0"/>
    <s v="No"/>
    <x v="1"/>
    <s v="No"/>
    <s v="Under Weight"/>
    <s v="Diabetes"/>
  </r>
  <r>
    <s v="Id1618"/>
    <n v="18.71"/>
    <n v="5.29"/>
    <s v="Yes"/>
    <x v="0"/>
    <s v="No"/>
    <x v="0"/>
    <s v="No"/>
    <s v="Normal Weight"/>
    <s v="Normal"/>
  </r>
  <r>
    <s v="Id1619"/>
    <n v="20.61"/>
    <n v="6.89"/>
    <s v="No"/>
    <x v="0"/>
    <s v="No"/>
    <x v="0"/>
    <s v="No"/>
    <s v="Normal Weight"/>
    <s v="Diabetes"/>
  </r>
  <r>
    <s v="Id1620"/>
    <n v="15.99"/>
    <n v="4.57"/>
    <s v="Yes"/>
    <x v="0"/>
    <s v="Yes"/>
    <x v="3"/>
    <s v="No"/>
    <s v="Under Weight"/>
    <s v="Normal"/>
  </r>
  <r>
    <s v="Id1621"/>
    <n v="33.155000000000001"/>
    <n v="4.32"/>
    <s v="No"/>
    <x v="0"/>
    <s v="No"/>
    <x v="0"/>
    <s v="No"/>
    <s v="Obesity"/>
    <s v="Normal"/>
  </r>
  <r>
    <s v="Id1622"/>
    <n v="26.22"/>
    <n v="5.57"/>
    <s v="Yes"/>
    <x v="0"/>
    <s v="Yes"/>
    <x v="3"/>
    <s v="No"/>
    <s v="Over Weight"/>
    <s v="Normal"/>
  </r>
  <r>
    <s v="Id1623"/>
    <n v="21.85"/>
    <n v="5.26"/>
    <s v="Yes"/>
    <x v="0"/>
    <s v="Yes"/>
    <x v="3"/>
    <s v="No"/>
    <s v="Normal Weight"/>
    <s v="Normal"/>
  </r>
  <r>
    <s v="Id1624"/>
    <n v="30.495000000000001"/>
    <n v="6.25"/>
    <s v="No"/>
    <x v="0"/>
    <s v="No"/>
    <x v="0"/>
    <s v="No"/>
    <s v="Obesity"/>
    <s v="Prediabetes"/>
  </r>
  <r>
    <s v="Id1625"/>
    <n v="34.104999999999997"/>
    <n v="5.67"/>
    <s v="Yes"/>
    <x v="0"/>
    <s v="No"/>
    <x v="0"/>
    <s v="No"/>
    <s v="Obesity"/>
    <s v="Normal"/>
  </r>
  <r>
    <s v="Id1626"/>
    <n v="32.770000000000003"/>
    <n v="4.42"/>
    <s v="Yes"/>
    <x v="0"/>
    <s v="No"/>
    <x v="3"/>
    <s v="No"/>
    <s v="Obesity"/>
    <s v="Normal"/>
  </r>
  <r>
    <s v="Id1627"/>
    <n v="16.850000000000001"/>
    <n v="11.75"/>
    <s v="Yes"/>
    <x v="0"/>
    <s v="No"/>
    <x v="1"/>
    <s v="No"/>
    <s v="Under Weight"/>
    <s v="Diabetes"/>
  </r>
  <r>
    <s v="Id1628"/>
    <n v="34.700000000000003"/>
    <n v="6.06"/>
    <s v="No"/>
    <x v="0"/>
    <s v="No"/>
    <x v="3"/>
    <s v="No"/>
    <s v="Obesity"/>
    <s v="Prediabetes"/>
  </r>
  <r>
    <s v="Id1629"/>
    <n v="37.049999999999997"/>
    <n v="5.48"/>
    <s v="No"/>
    <x v="0"/>
    <s v="No"/>
    <x v="3"/>
    <s v="No"/>
    <s v="Obesity"/>
    <s v="Normal"/>
  </r>
  <r>
    <s v="Id1630"/>
    <n v="18.78"/>
    <n v="4.45"/>
    <s v="No"/>
    <x v="0"/>
    <s v="Yes"/>
    <x v="3"/>
    <s v="No"/>
    <s v="Normal Weight"/>
    <s v="Normal"/>
  </r>
  <r>
    <s v="Id1631"/>
    <n v="28.024999999999999"/>
    <n v="5"/>
    <s v="No"/>
    <x v="0"/>
    <s v="No"/>
    <x v="3"/>
    <s v="No"/>
    <s v="Over Weight"/>
    <s v="Normal"/>
  </r>
  <r>
    <s v="Id1632"/>
    <n v="35.090000000000003"/>
    <n v="5.84"/>
    <s v="No"/>
    <x v="0"/>
    <s v="No"/>
    <x v="0"/>
    <s v="No"/>
    <s v="Obesity"/>
    <s v="Prediabetes"/>
  </r>
  <r>
    <s v="Id1633"/>
    <n v="34.42"/>
    <n v="5.21"/>
    <s v="Yes"/>
    <x v="0"/>
    <s v="No"/>
    <x v="0"/>
    <s v="No"/>
    <s v="Obesity"/>
    <s v="Normal"/>
  </r>
  <r>
    <s v="Id1634"/>
    <n v="29.4"/>
    <n v="4.26"/>
    <s v="No"/>
    <x v="0"/>
    <s v="No"/>
    <x v="0"/>
    <s v="No"/>
    <s v="Over Weight"/>
    <s v="Normal"/>
  </r>
  <r>
    <s v="Id1635"/>
    <n v="21.31"/>
    <n v="4.17"/>
    <s v="No"/>
    <x v="0"/>
    <s v="No"/>
    <x v="0"/>
    <s v="No"/>
    <s v="Normal Weight"/>
    <s v="Normal"/>
  </r>
  <r>
    <s v="Id1636"/>
    <n v="19.559999999999999"/>
    <n v="11.96"/>
    <s v="No"/>
    <x v="0"/>
    <s v="No"/>
    <x v="0"/>
    <s v="No"/>
    <s v="Normal Weight"/>
    <s v="Diabetes"/>
  </r>
  <r>
    <s v="Id1637"/>
    <n v="37.335000000000001"/>
    <n v="6.26"/>
    <s v="Yes"/>
    <x v="0"/>
    <s v="No"/>
    <x v="3"/>
    <s v="No"/>
    <s v="Obesity"/>
    <s v="Prediabetes"/>
  </r>
  <r>
    <s v="Id1638"/>
    <n v="19.53"/>
    <n v="11.68"/>
    <s v="No"/>
    <x v="0"/>
    <s v="No"/>
    <x v="0"/>
    <s v="No"/>
    <s v="Normal Weight"/>
    <s v="Diabetes"/>
  </r>
  <r>
    <s v="Id1639"/>
    <n v="34.1"/>
    <n v="5.16"/>
    <s v="No"/>
    <x v="0"/>
    <s v="No"/>
    <x v="0"/>
    <s v="No"/>
    <s v="Obesity"/>
    <s v="Normal"/>
  </r>
  <r>
    <s v="Id1640"/>
    <n v="16.5"/>
    <n v="6.9"/>
    <s v="Yes"/>
    <x v="0"/>
    <s v="No"/>
    <x v="1"/>
    <s v="No"/>
    <s v="Under Weight"/>
    <s v="Diabetes"/>
  </r>
  <r>
    <s v="Id1641"/>
    <n v="30.69"/>
    <n v="4.83"/>
    <s v="No"/>
    <x v="0"/>
    <s v="No"/>
    <x v="3"/>
    <s v="No"/>
    <s v="Obesity"/>
    <s v="Normal"/>
  </r>
  <r>
    <s v="Id1642"/>
    <n v="28.93"/>
    <n v="4.87"/>
    <s v="No"/>
    <x v="0"/>
    <s v="No"/>
    <x v="3"/>
    <s v="No"/>
    <s v="Over Weight"/>
    <s v="Normal"/>
  </r>
  <r>
    <s v="Id1643"/>
    <n v="38.9"/>
    <n v="4.28"/>
    <s v="No"/>
    <x v="0"/>
    <s v="No"/>
    <x v="0"/>
    <s v="No"/>
    <s v="Obesity"/>
    <s v="Normal"/>
  </r>
  <r>
    <s v="Id1644"/>
    <n v="26.9"/>
    <n v="4.07"/>
    <s v="No"/>
    <x v="0"/>
    <s v="No"/>
    <x v="0"/>
    <s v="No"/>
    <s v="Over Weight"/>
    <s v="Normal"/>
  </r>
  <r>
    <s v="Id1645"/>
    <n v="24.86"/>
    <n v="6.23"/>
    <s v="No"/>
    <x v="0"/>
    <s v="No"/>
    <x v="0"/>
    <s v="No"/>
    <s v="Normal Weight"/>
    <s v="Prediabetes"/>
  </r>
  <r>
    <s v="Id1646"/>
    <n v="39.14"/>
    <n v="6.24"/>
    <s v="No"/>
    <x v="1"/>
    <s v="No"/>
    <x v="3"/>
    <s v="No"/>
    <s v="Obesity"/>
    <s v="Prediabetes"/>
  </r>
  <r>
    <s v="Id1647"/>
    <n v="39.799999999999997"/>
    <n v="6.17"/>
    <s v="No"/>
    <x v="0"/>
    <s v="Yes"/>
    <x v="3"/>
    <s v="No"/>
    <s v="Obesity"/>
    <s v="Prediabetes"/>
  </r>
  <r>
    <s v="Id1648"/>
    <n v="34.32"/>
    <n v="5.16"/>
    <s v="No"/>
    <x v="0"/>
    <s v="No"/>
    <x v="3"/>
    <s v="No"/>
    <s v="Obesity"/>
    <s v="Normal"/>
  </r>
  <r>
    <s v="Id1649"/>
    <n v="32.51"/>
    <n v="4.3"/>
    <s v="No"/>
    <x v="0"/>
    <s v="No"/>
    <x v="0"/>
    <s v="No"/>
    <s v="Obesity"/>
    <s v="Normal"/>
  </r>
  <r>
    <s v="Id1650"/>
    <n v="30.71"/>
    <n v="6.14"/>
    <s v="No"/>
    <x v="0"/>
    <s v="Yes"/>
    <x v="3"/>
    <s v="No"/>
    <s v="Obesity"/>
    <s v="Prediabetes"/>
  </r>
  <r>
    <s v="Id1651"/>
    <n v="28.9"/>
    <n v="5.36"/>
    <s v="No"/>
    <x v="0"/>
    <s v="No"/>
    <x v="3"/>
    <s v="No"/>
    <s v="Over Weight"/>
    <s v="Normal"/>
  </r>
  <r>
    <s v="Id1652"/>
    <n v="36.19"/>
    <n v="4.3"/>
    <s v="No"/>
    <x v="0"/>
    <s v="No"/>
    <x v="0"/>
    <s v="No"/>
    <s v="Obesity"/>
    <s v="Normal"/>
  </r>
  <r>
    <s v="Id1653"/>
    <n v="29.6"/>
    <n v="4.09"/>
    <s v="No"/>
    <x v="0"/>
    <s v="No"/>
    <x v="0"/>
    <s v="No"/>
    <s v="Over Weight"/>
    <s v="Normal"/>
  </r>
  <r>
    <s v="Id1654"/>
    <n v="30.95"/>
    <n v="6.27"/>
    <s v="No"/>
    <x v="0"/>
    <s v="Yes"/>
    <x v="3"/>
    <s v="No"/>
    <s v="Obesity"/>
    <s v="Prediabetes"/>
  </r>
  <r>
    <s v="Id1655"/>
    <n v="19.95"/>
    <n v="5.39"/>
    <s v="No"/>
    <x v="0"/>
    <s v="No"/>
    <x v="3"/>
    <s v="No"/>
    <s v="Normal Weight"/>
    <s v="Normal"/>
  </r>
  <r>
    <s v="Id1656"/>
    <n v="23.65"/>
    <n v="5.75"/>
    <s v="Yes"/>
    <x v="0"/>
    <s v="No"/>
    <x v="0"/>
    <s v="No"/>
    <s v="Normal Weight"/>
    <s v="Prediabetes"/>
  </r>
  <r>
    <s v="Id1657"/>
    <n v="43.34"/>
    <n v="4.91"/>
    <s v="No"/>
    <x v="0"/>
    <s v="No"/>
    <x v="3"/>
    <s v="No"/>
    <s v="Obesity"/>
    <s v="Normal"/>
  </r>
  <r>
    <s v="Id1658"/>
    <n v="31.98"/>
    <n v="4.46"/>
    <s v="Yes"/>
    <x v="0"/>
    <s v="No"/>
    <x v="3"/>
    <s v="No"/>
    <s v="Obesity"/>
    <s v="Normal"/>
  </r>
  <r>
    <s v="Id1659"/>
    <n v="35.86"/>
    <n v="6.22"/>
    <s v="No"/>
    <x v="0"/>
    <s v="No"/>
    <x v="3"/>
    <s v="No"/>
    <s v="Obesity"/>
    <s v="Prediabetes"/>
  </r>
  <r>
    <s v="Id1660"/>
    <n v="15.2"/>
    <n v="8.82"/>
    <s v="No"/>
    <x v="0"/>
    <s v="No"/>
    <x v="0"/>
    <s v="No"/>
    <s v="Under Weight"/>
    <s v="Diabetes"/>
  </r>
  <r>
    <s v="Id1661"/>
    <n v="37.200000000000003"/>
    <n v="10.14"/>
    <s v="No"/>
    <x v="0"/>
    <s v="No"/>
    <x v="0"/>
    <s v="No"/>
    <s v="Obesity"/>
    <s v="Diabetes"/>
  </r>
  <r>
    <s v="Id1662"/>
    <n v="17.91"/>
    <n v="4.66"/>
    <s v="No"/>
    <x v="0"/>
    <s v="No"/>
    <x v="1"/>
    <s v="No"/>
    <s v="Under Weight"/>
    <s v="Normal"/>
  </r>
  <r>
    <s v="Id1663"/>
    <n v="20.76"/>
    <n v="6.26"/>
    <s v="No"/>
    <x v="0"/>
    <s v="No"/>
    <x v="0"/>
    <s v="No"/>
    <s v="Normal Weight"/>
    <s v="Prediabetes"/>
  </r>
  <r>
    <s v="Id1664"/>
    <n v="38.99"/>
    <n v="5.21"/>
    <s v="No"/>
    <x v="1"/>
    <s v="No"/>
    <x v="3"/>
    <s v="No"/>
    <s v="Obesity"/>
    <s v="Normal"/>
  </r>
  <r>
    <s v="Id1665"/>
    <n v="42.655000000000001"/>
    <n v="5.94"/>
    <s v="Yes"/>
    <x v="0"/>
    <s v="Yes"/>
    <x v="3"/>
    <s v="No"/>
    <s v="Obesity"/>
    <s v="Prediabetes"/>
  </r>
  <r>
    <s v="Id1666"/>
    <n v="30.57"/>
    <n v="5.34"/>
    <s v="No"/>
    <x v="0"/>
    <s v="Yes"/>
    <x v="3"/>
    <s v="No"/>
    <s v="Obesity"/>
    <s v="Normal"/>
  </r>
  <r>
    <s v="Id1667"/>
    <n v="17.7"/>
    <n v="6.38"/>
    <s v="No"/>
    <x v="0"/>
    <s v="No"/>
    <x v="1"/>
    <s v="No"/>
    <s v="Under Weight"/>
    <s v="Prediabetes"/>
  </r>
  <r>
    <s v="Id1668"/>
    <n v="34.770000000000003"/>
    <n v="4.47"/>
    <s v="No"/>
    <x v="0"/>
    <s v="No"/>
    <x v="3"/>
    <s v="No"/>
    <s v="Obesity"/>
    <s v="Normal"/>
  </r>
  <r>
    <s v="Id1669"/>
    <n v="16.88"/>
    <n v="9.9600000000000009"/>
    <s v="No"/>
    <x v="0"/>
    <s v="No"/>
    <x v="0"/>
    <s v="No"/>
    <s v="Under Weight"/>
    <s v="Diabetes"/>
  </r>
  <r>
    <s v="Id1670"/>
    <n v="40.26"/>
    <n v="9.92"/>
    <s v="Yes"/>
    <x v="0"/>
    <s v="No"/>
    <x v="0"/>
    <s v="No"/>
    <s v="Obesity"/>
    <s v="Diabetes"/>
  </r>
  <r>
    <s v="Id1671"/>
    <n v="25.6"/>
    <n v="6.03"/>
    <s v="No"/>
    <x v="0"/>
    <s v="Yes"/>
    <x v="3"/>
    <s v="No"/>
    <s v="Over Weight"/>
    <s v="Prediabetes"/>
  </r>
  <r>
    <s v="Id1672"/>
    <n v="33.549999999999997"/>
    <n v="10.9"/>
    <s v="Yes"/>
    <x v="0"/>
    <s v="No"/>
    <x v="0"/>
    <s v="No"/>
    <s v="Obesity"/>
    <s v="Diabetes"/>
  </r>
  <r>
    <s v="Id1673"/>
    <n v="16.690000000000001"/>
    <n v="10.66"/>
    <s v="No"/>
    <x v="0"/>
    <s v="No"/>
    <x v="0"/>
    <s v="No"/>
    <s v="Under Weight"/>
    <s v="Diabetes"/>
  </r>
  <r>
    <s v="Id1674"/>
    <n v="19.95"/>
    <n v="4.05"/>
    <s v="No"/>
    <x v="0"/>
    <s v="No"/>
    <x v="3"/>
    <s v="No"/>
    <s v="Normal Weight"/>
    <s v="Normal"/>
  </r>
  <r>
    <s v="Id1675"/>
    <n v="17.55"/>
    <n v="4.2300000000000004"/>
    <s v="No"/>
    <x v="0"/>
    <s v="No"/>
    <x v="1"/>
    <s v="No"/>
    <s v="Under Weight"/>
    <s v="Normal"/>
  </r>
  <r>
    <s v="Id1676"/>
    <n v="22.01"/>
    <n v="5.01"/>
    <s v="No"/>
    <x v="0"/>
    <s v="No"/>
    <x v="3"/>
    <s v="No"/>
    <s v="Normal Weight"/>
    <s v="Normal"/>
  </r>
  <r>
    <s v="Id1677"/>
    <n v="41.8"/>
    <n v="5.82"/>
    <s v="Yes"/>
    <x v="0"/>
    <s v="Yes"/>
    <x v="3"/>
    <s v="No"/>
    <s v="Obesity"/>
    <s v="Prediabetes"/>
  </r>
  <r>
    <s v="Id1678"/>
    <n v="19.170000000000002"/>
    <n v="7.94"/>
    <s v="No"/>
    <x v="0"/>
    <s v="No"/>
    <x v="0"/>
    <s v="No"/>
    <s v="Normal Weight"/>
    <s v="Diabetes"/>
  </r>
  <r>
    <s v="Id1679"/>
    <n v="32.799999999999997"/>
    <n v="6.16"/>
    <s v="Yes"/>
    <x v="0"/>
    <s v="Yes"/>
    <x v="3"/>
    <s v="No"/>
    <s v="Obesity"/>
    <s v="Prediabetes"/>
  </r>
  <r>
    <s v="Id1680"/>
    <n v="35.814999999999998"/>
    <n v="4.1500000000000004"/>
    <s v="No"/>
    <x v="0"/>
    <s v="No"/>
    <x v="3"/>
    <s v="No"/>
    <s v="Obesity"/>
    <s v="Normal"/>
  </r>
  <r>
    <s v="Id1681"/>
    <n v="24.3"/>
    <n v="6.23"/>
    <s v="No"/>
    <x v="0"/>
    <s v="No"/>
    <x v="0"/>
    <s v="No"/>
    <s v="Normal Weight"/>
    <s v="Prediabetes"/>
  </r>
  <r>
    <s v="Id1682"/>
    <n v="19.059999999999999"/>
    <n v="7.41"/>
    <s v="No"/>
    <x v="0"/>
    <s v="No"/>
    <x v="0"/>
    <s v="No"/>
    <s v="Normal Weight"/>
    <s v="Diabetes"/>
  </r>
  <r>
    <s v="Id1683"/>
    <n v="33.25"/>
    <n v="5.62"/>
    <s v="Yes"/>
    <x v="0"/>
    <s v="No"/>
    <x v="3"/>
    <s v="No"/>
    <s v="Obesity"/>
    <s v="Normal"/>
  </r>
  <r>
    <s v="Id1684"/>
    <n v="21.37"/>
    <n v="4.54"/>
    <s v="Yes"/>
    <x v="0"/>
    <s v="Yes"/>
    <x v="3"/>
    <s v="No"/>
    <s v="Normal Weight"/>
    <s v="Normal"/>
  </r>
  <r>
    <s v="Id1685"/>
    <n v="34.43"/>
    <n v="8.6199999999999992"/>
    <s v="Yes"/>
    <x v="0"/>
    <s v="No"/>
    <x v="3"/>
    <s v="No"/>
    <s v="Obesity"/>
    <s v="Diabetes"/>
  </r>
  <r>
    <s v="Id1686"/>
    <n v="20.86"/>
    <n v="4.3600000000000003"/>
    <s v="Yes"/>
    <x v="0"/>
    <s v="No"/>
    <x v="0"/>
    <s v="No"/>
    <s v="Normal Weight"/>
    <s v="Normal"/>
  </r>
  <r>
    <s v="Id1687"/>
    <n v="18.34"/>
    <n v="10.01"/>
    <s v="No"/>
    <x v="0"/>
    <s v="No"/>
    <x v="0"/>
    <s v="No"/>
    <s v="Under Weight"/>
    <s v="Diabetes"/>
  </r>
  <r>
    <s v="Id1688"/>
    <n v="34.15"/>
    <n v="5.42"/>
    <s v="No"/>
    <x v="0"/>
    <s v="No"/>
    <x v="0"/>
    <s v="No"/>
    <s v="Obesity"/>
    <s v="Normal"/>
  </r>
  <r>
    <s v="Id1689"/>
    <n v="18.350000000000001"/>
    <n v="5.12"/>
    <s v="No"/>
    <x v="0"/>
    <s v="No"/>
    <x v="0"/>
    <s v="No"/>
    <s v="Under Weight"/>
    <s v="Normal"/>
  </r>
  <r>
    <s v="Id1690"/>
    <n v="22.13"/>
    <n v="9.1999999999999993"/>
    <s v="Yes"/>
    <x v="0"/>
    <s v="No"/>
    <x v="0"/>
    <s v="No"/>
    <s v="Normal Weight"/>
    <s v="Diabetes"/>
  </r>
  <r>
    <s v="Id1691"/>
    <n v="22.51"/>
    <n v="6.08"/>
    <s v="Yes"/>
    <x v="0"/>
    <s v="No"/>
    <x v="3"/>
    <s v="No"/>
    <s v="Normal Weight"/>
    <s v="Prediabetes"/>
  </r>
  <r>
    <s v="Id1692"/>
    <n v="31"/>
    <n v="4.7699999999999996"/>
    <s v="No"/>
    <x v="0"/>
    <s v="No"/>
    <x v="3"/>
    <s v="No"/>
    <s v="Obesity"/>
    <s v="Normal"/>
  </r>
  <r>
    <s v="Id1693"/>
    <n v="28.27"/>
    <n v="4.62"/>
    <s v="No"/>
    <x v="0"/>
    <s v="No"/>
    <x v="3"/>
    <s v="No"/>
    <s v="Over Weight"/>
    <s v="Normal"/>
  </r>
  <r>
    <s v="Id1694"/>
    <n v="29.92"/>
    <n v="9.07"/>
    <s v="Yes"/>
    <x v="0"/>
    <s v="No"/>
    <x v="3"/>
    <s v="No"/>
    <s v="Obesity"/>
    <s v="Diabetes"/>
  </r>
  <r>
    <s v="Id1695"/>
    <n v="25.9"/>
    <n v="9.1199999999999992"/>
    <s v="Yes"/>
    <x v="0"/>
    <s v="No"/>
    <x v="3"/>
    <s v="No"/>
    <s v="Over Weight"/>
    <s v="Diabetes"/>
  </r>
  <r>
    <s v="Id1696"/>
    <n v="27.74"/>
    <n v="7.32"/>
    <s v="Yes"/>
    <x v="0"/>
    <s v="No"/>
    <x v="3"/>
    <s v="No"/>
    <s v="Over Weight"/>
    <s v="Diabetes"/>
  </r>
  <r>
    <s v="Id1697"/>
    <n v="17.260000000000002"/>
    <n v="11.73"/>
    <s v="No"/>
    <x v="0"/>
    <s v="No"/>
    <x v="1"/>
    <s v="No"/>
    <s v="Under Weight"/>
    <s v="Diabetes"/>
  </r>
  <r>
    <s v="Id1698"/>
    <n v="19.855"/>
    <n v="6.64"/>
    <s v="Yes"/>
    <x v="0"/>
    <s v="No"/>
    <x v="3"/>
    <s v="No"/>
    <s v="Normal Weight"/>
    <s v="Diabetes"/>
  </r>
  <r>
    <s v="Id1699"/>
    <n v="41.69"/>
    <n v="5.78"/>
    <s v="No"/>
    <x v="0"/>
    <s v="No"/>
    <x v="0"/>
    <s v="No"/>
    <s v="Obesity"/>
    <s v="Prediabetes"/>
  </r>
  <r>
    <s v="Id1700"/>
    <n v="16.12"/>
    <n v="10.45"/>
    <s v="No"/>
    <x v="0"/>
    <s v="No"/>
    <x v="0"/>
    <s v="No"/>
    <s v="Under Weight"/>
    <s v="Diabetes"/>
  </r>
  <r>
    <s v="Id1701"/>
    <n v="37.43"/>
    <n v="4.5199999999999996"/>
    <s v="No"/>
    <x v="0"/>
    <s v="No"/>
    <x v="3"/>
    <s v="No"/>
    <s v="Obesity"/>
    <s v="Normal"/>
  </r>
  <r>
    <s v="Id1702"/>
    <n v="31.065000000000001"/>
    <n v="5.71"/>
    <s v="No"/>
    <x v="0"/>
    <s v="No"/>
    <x v="0"/>
    <s v="No"/>
    <s v="Obesity"/>
    <s v="Prediabetes"/>
  </r>
  <r>
    <s v="Id1703"/>
    <n v="25.08"/>
    <n v="4.7699999999999996"/>
    <s v="No"/>
    <x v="0"/>
    <s v="No"/>
    <x v="0"/>
    <s v="No"/>
    <s v="Over Weight"/>
    <s v="Normal"/>
  </r>
  <r>
    <s v="Id1704"/>
    <n v="15.2"/>
    <n v="7.81"/>
    <s v="Yes"/>
    <x v="0"/>
    <s v="No"/>
    <x v="3"/>
    <s v="No"/>
    <s v="Under Weight"/>
    <s v="Diabetes"/>
  </r>
  <r>
    <s v="Id1705"/>
    <n v="22.34"/>
    <n v="5.19"/>
    <s v="Yes"/>
    <x v="0"/>
    <s v="No"/>
    <x v="0"/>
    <s v="No"/>
    <s v="Normal Weight"/>
    <s v="Normal"/>
  </r>
  <r>
    <s v="Id1706"/>
    <n v="40.15"/>
    <n v="5.93"/>
    <s v="No"/>
    <x v="0"/>
    <s v="No"/>
    <x v="3"/>
    <s v="No"/>
    <s v="Obesity"/>
    <s v="Prediabetes"/>
  </r>
  <r>
    <s v="Id1707"/>
    <n v="37.729999999999997"/>
    <n v="6.29"/>
    <s v="No"/>
    <x v="0"/>
    <s v="No"/>
    <x v="3"/>
    <s v="No"/>
    <s v="Obesity"/>
    <s v="Prediabetes"/>
  </r>
  <r>
    <s v="Id1708"/>
    <n v="25.35"/>
    <n v="4.9000000000000004"/>
    <s v="No"/>
    <x v="0"/>
    <s v="No"/>
    <x v="0"/>
    <s v="No"/>
    <s v="Over Weight"/>
    <s v="Normal"/>
  </r>
  <r>
    <s v="Id1709"/>
    <n v="26.41"/>
    <n v="5.07"/>
    <s v="Yes"/>
    <x v="0"/>
    <s v="No"/>
    <x v="3"/>
    <s v="No"/>
    <s v="Over Weight"/>
    <s v="Normal"/>
  </r>
  <r>
    <s v="Id1710"/>
    <n v="27.6"/>
    <n v="5.33"/>
    <s v="No"/>
    <x v="0"/>
    <s v="No"/>
    <x v="3"/>
    <s v="No"/>
    <s v="Over Weight"/>
    <s v="Normal"/>
  </r>
  <r>
    <s v="Id1711"/>
    <n v="33.82"/>
    <n v="8.93"/>
    <s v="Yes"/>
    <x v="0"/>
    <s v="No"/>
    <x v="3"/>
    <s v="No"/>
    <s v="Obesity"/>
    <s v="Diabetes"/>
  </r>
  <r>
    <s v="Id1712"/>
    <n v="32.9"/>
    <n v="4.3499999999999996"/>
    <s v="No"/>
    <x v="0"/>
    <s v="No"/>
    <x v="0"/>
    <s v="No"/>
    <s v="Obesity"/>
    <s v="Normal"/>
  </r>
  <r>
    <s v="Id1713"/>
    <n v="30.875"/>
    <n v="9.5399999999999991"/>
    <s v="Yes"/>
    <x v="0"/>
    <s v="No"/>
    <x v="3"/>
    <s v="No"/>
    <s v="Obesity"/>
    <s v="Diabetes"/>
  </r>
  <r>
    <s v="Id1714"/>
    <n v="32.64"/>
    <n v="5.91"/>
    <s v="No"/>
    <x v="0"/>
    <s v="No"/>
    <x v="0"/>
    <s v="No"/>
    <s v="Obesity"/>
    <s v="Prediabetes"/>
  </r>
  <r>
    <s v="Id1715"/>
    <n v="22.135000000000002"/>
    <n v="5.0999999999999996"/>
    <s v="No"/>
    <x v="0"/>
    <s v="No"/>
    <x v="0"/>
    <s v="No"/>
    <s v="Normal Weight"/>
    <s v="Normal"/>
  </r>
  <r>
    <s v="Id1716"/>
    <n v="16.53"/>
    <n v="5.08"/>
    <s v="No"/>
    <x v="0"/>
    <s v="No"/>
    <x v="1"/>
    <s v="No"/>
    <s v="Under Weight"/>
    <s v="Normal"/>
  </r>
  <r>
    <s v="Id1717"/>
    <n v="32.774999999999999"/>
    <n v="4.75"/>
    <s v="No"/>
    <x v="0"/>
    <s v="No"/>
    <x v="0"/>
    <s v="No"/>
    <s v="Obesity"/>
    <s v="Normal"/>
  </r>
  <r>
    <s v="Id1718"/>
    <n v="30.9"/>
    <n v="6.05"/>
    <s v="No"/>
    <x v="0"/>
    <s v="No"/>
    <x v="3"/>
    <s v="No"/>
    <s v="Obesity"/>
    <s v="Prediabetes"/>
  </r>
  <r>
    <s v="Id1719"/>
    <n v="15.58"/>
    <n v="11.56"/>
    <s v="No"/>
    <x v="0"/>
    <s v="No"/>
    <x v="0"/>
    <s v="No"/>
    <s v="Under Weight"/>
    <s v="Diabetes"/>
  </r>
  <r>
    <s v="Id1720"/>
    <n v="26.315000000000001"/>
    <n v="5.76"/>
    <s v="No"/>
    <x v="0"/>
    <s v="No"/>
    <x v="0"/>
    <s v="No"/>
    <s v="Over Weight"/>
    <s v="Prediabetes"/>
  </r>
  <r>
    <s v="Id1721"/>
    <n v="35.61"/>
    <n v="5.65"/>
    <s v="No"/>
    <x v="1"/>
    <s v="No"/>
    <x v="3"/>
    <s v="No"/>
    <s v="Obesity"/>
    <s v="Normal"/>
  </r>
  <r>
    <s v="Id1722"/>
    <n v="37.56"/>
    <n v="5.88"/>
    <s v="No"/>
    <x v="1"/>
    <s v="No"/>
    <x v="3"/>
    <s v="No"/>
    <s v="Obesity"/>
    <s v="Prediabetes"/>
  </r>
  <r>
    <s v="Id1723"/>
    <n v="15.49"/>
    <n v="9.6"/>
    <s v="No"/>
    <x v="0"/>
    <s v="No"/>
    <x v="0"/>
    <s v="No"/>
    <s v="Under Weight"/>
    <s v="Diabetes"/>
  </r>
  <r>
    <s v="Id1724"/>
    <n v="23.48"/>
    <n v="6.24"/>
    <s v="No"/>
    <x v="0"/>
    <s v="No"/>
    <x v="3"/>
    <s v="No"/>
    <s v="Normal Weight"/>
    <s v="Prediabetes"/>
  </r>
  <r>
    <s v="Id1725"/>
    <n v="30.02"/>
    <n v="7.63"/>
    <s v="Yes"/>
    <x v="0"/>
    <s v="No"/>
    <x v="3"/>
    <s v="No"/>
    <s v="Obesity"/>
    <s v="Diabetes"/>
  </r>
  <r>
    <s v="Id1726"/>
    <n v="26.885000000000002"/>
    <n v="8.66"/>
    <s v="Yes"/>
    <x v="0"/>
    <s v="No"/>
    <x v="3"/>
    <s v="No"/>
    <s v="Over Weight"/>
    <s v="Diabetes"/>
  </r>
  <r>
    <s v="Id1727"/>
    <n v="25.84"/>
    <n v="8.5500000000000007"/>
    <s v="Yes"/>
    <x v="0"/>
    <s v="No"/>
    <x v="3"/>
    <s v="No"/>
    <s v="Over Weight"/>
    <s v="Diabetes"/>
  </r>
  <r>
    <s v="Id1728"/>
    <n v="27.454999999999998"/>
    <n v="4.54"/>
    <s v="No"/>
    <x v="0"/>
    <s v="No"/>
    <x v="0"/>
    <s v="No"/>
    <s v="Over Weight"/>
    <s v="Normal"/>
  </r>
  <r>
    <s v="Id1729"/>
    <n v="24.605"/>
    <n v="5.7"/>
    <s v="No"/>
    <x v="0"/>
    <s v="No"/>
    <x v="0"/>
    <s v="No"/>
    <s v="Normal Weight"/>
    <s v="Normal"/>
  </r>
  <r>
    <s v="Id1730"/>
    <n v="30.8"/>
    <n v="5.07"/>
    <s v="No"/>
    <x v="0"/>
    <s v="No"/>
    <x v="0"/>
    <s v="No"/>
    <s v="Obesity"/>
    <s v="Normal"/>
  </r>
  <r>
    <s v="Id1731"/>
    <n v="34.799999999999997"/>
    <n v="4.38"/>
    <s v="No"/>
    <x v="0"/>
    <s v="No"/>
    <x v="3"/>
    <s v="No"/>
    <s v="Obesity"/>
    <s v="Normal"/>
  </r>
  <r>
    <s v="Id1732"/>
    <n v="34.21"/>
    <n v="4.54"/>
    <s v="No"/>
    <x v="0"/>
    <s v="No"/>
    <x v="3"/>
    <s v="No"/>
    <s v="Obesity"/>
    <s v="Normal"/>
  </r>
  <r>
    <s v="Id1733"/>
    <n v="31"/>
    <n v="5.38"/>
    <s v="No"/>
    <x v="0"/>
    <s v="No"/>
    <x v="3"/>
    <s v="No"/>
    <s v="Obesity"/>
    <s v="Normal"/>
  </r>
  <r>
    <s v="Id1734"/>
    <n v="26.125"/>
    <n v="5.55"/>
    <s v="No"/>
    <x v="0"/>
    <s v="No"/>
    <x v="3"/>
    <s v="No"/>
    <s v="Over Weight"/>
    <s v="Normal"/>
  </r>
  <r>
    <s v="Id1735"/>
    <n v="30.13"/>
    <n v="4.03"/>
    <s v="Yes"/>
    <x v="0"/>
    <s v="No"/>
    <x v="3"/>
    <s v="No"/>
    <s v="Obesity"/>
    <s v="Normal"/>
  </r>
  <r>
    <s v="Id1736"/>
    <n v="34.19"/>
    <n v="4.1900000000000004"/>
    <s v="No"/>
    <x v="0"/>
    <s v="No"/>
    <x v="0"/>
    <s v="No"/>
    <s v="Obesity"/>
    <s v="Normal"/>
  </r>
  <r>
    <s v="Id1737"/>
    <n v="22.515000000000001"/>
    <n v="4.37"/>
    <s v="No"/>
    <x v="0"/>
    <s v="Yes"/>
    <x v="3"/>
    <s v="No"/>
    <s v="Normal Weight"/>
    <s v="Normal"/>
  </r>
  <r>
    <s v="Id1738"/>
    <n v="18.239999999999998"/>
    <n v="5.31"/>
    <s v="Yes"/>
    <x v="0"/>
    <s v="Yes"/>
    <x v="3"/>
    <s v="No"/>
    <s v="Under Weight"/>
    <s v="Normal"/>
  </r>
  <r>
    <s v="Id1739"/>
    <n v="37.28"/>
    <n v="4.66"/>
    <s v="No"/>
    <x v="1"/>
    <s v="No"/>
    <x v="3"/>
    <s v="No"/>
    <s v="Obesity"/>
    <s v="Normal"/>
  </r>
  <r>
    <s v="Id1740"/>
    <n v="18.2"/>
    <n v="6.19"/>
    <s v="No"/>
    <x v="0"/>
    <s v="Yes"/>
    <x v="3"/>
    <s v="No"/>
    <s v="Under Weight"/>
    <s v="Prediabetes"/>
  </r>
  <r>
    <s v="Id1741"/>
    <n v="20.53"/>
    <n v="4.8600000000000003"/>
    <s v="No"/>
    <x v="0"/>
    <s v="No"/>
    <x v="3"/>
    <s v="No"/>
    <s v="Normal Weight"/>
    <s v="Normal"/>
  </r>
  <r>
    <s v="Id1742"/>
    <n v="23.79"/>
    <n v="4.74"/>
    <s v="No"/>
    <x v="0"/>
    <s v="No"/>
    <x v="0"/>
    <s v="No"/>
    <s v="Normal Weight"/>
    <s v="Normal"/>
  </r>
  <r>
    <s v="Id1743"/>
    <n v="29.8"/>
    <n v="6.03"/>
    <s v="No"/>
    <x v="0"/>
    <s v="No"/>
    <x v="0"/>
    <s v="No"/>
    <s v="Over Weight"/>
    <s v="Prediabetes"/>
  </r>
  <r>
    <s v="Id1744"/>
    <n v="31.54"/>
    <n v="4.71"/>
    <s v="No"/>
    <x v="0"/>
    <s v="No"/>
    <x v="0"/>
    <s v="No"/>
    <s v="Obesity"/>
    <s v="Normal"/>
  </r>
  <r>
    <s v="Id1745"/>
    <n v="20.82"/>
    <n v="5.55"/>
    <s v="No"/>
    <x v="0"/>
    <s v="No"/>
    <x v="3"/>
    <s v="No"/>
    <s v="Normal Weight"/>
    <s v="Normal"/>
  </r>
  <r>
    <s v="Id1746"/>
    <n v="38.83"/>
    <n v="4.78"/>
    <s v="No"/>
    <x v="0"/>
    <s v="Yes"/>
    <x v="3"/>
    <s v="No"/>
    <s v="Obesity"/>
    <s v="Normal"/>
  </r>
  <r>
    <s v="Id1747"/>
    <n v="23.44"/>
    <n v="4.6500000000000004"/>
    <s v="Yes"/>
    <x v="0"/>
    <s v="No"/>
    <x v="3"/>
    <s v="No"/>
    <s v="Normal Weight"/>
    <s v="Normal"/>
  </r>
  <r>
    <s v="Id1748"/>
    <n v="24.13"/>
    <n v="5.2"/>
    <s v="No"/>
    <x v="0"/>
    <s v="No"/>
    <x v="3"/>
    <s v="No"/>
    <s v="Normal Weight"/>
    <s v="Normal"/>
  </r>
  <r>
    <s v="Id1749"/>
    <n v="42.13"/>
    <n v="4.54"/>
    <s v="Yes"/>
    <x v="0"/>
    <s v="No"/>
    <x v="3"/>
    <s v="No"/>
    <s v="Obesity"/>
    <s v="Normal"/>
  </r>
  <r>
    <s v="Id1750"/>
    <n v="17.86"/>
    <n v="4.1100000000000003"/>
    <s v="No"/>
    <x v="0"/>
    <s v="No"/>
    <x v="3"/>
    <s v="No"/>
    <s v="Under Weight"/>
    <s v="Normal"/>
  </r>
  <r>
    <s v="Id1751"/>
    <n v="32.78"/>
    <n v="4.63"/>
    <s v="No"/>
    <x v="0"/>
    <s v="No"/>
    <x v="0"/>
    <s v="No"/>
    <s v="Obesity"/>
    <s v="Normal"/>
  </r>
  <r>
    <s v="Id1752"/>
    <n v="23.9"/>
    <n v="6.06"/>
    <s v="Yes"/>
    <x v="0"/>
    <s v="Yes"/>
    <x v="3"/>
    <s v="No"/>
    <s v="Normal Weight"/>
    <s v="Prediabetes"/>
  </r>
  <r>
    <s v="Id1753"/>
    <n v="15.47"/>
    <n v="8.43"/>
    <s v="No"/>
    <x v="0"/>
    <s v="No"/>
    <x v="0"/>
    <s v="No"/>
    <s v="Under Weight"/>
    <s v="Diabetes"/>
  </r>
  <r>
    <s v="Id1754"/>
    <n v="28.54"/>
    <n v="5.51"/>
    <s v="No"/>
    <x v="0"/>
    <s v="Yes"/>
    <x v="3"/>
    <s v="No"/>
    <s v="Over Weight"/>
    <s v="Normal"/>
  </r>
  <r>
    <s v="Id1755"/>
    <n v="18.54"/>
    <n v="4.95"/>
    <s v="No"/>
    <x v="0"/>
    <s v="No"/>
    <x v="0"/>
    <s v="No"/>
    <s v="Normal Weight"/>
    <s v="Normal"/>
  </r>
  <r>
    <s v="Id1756"/>
    <n v="32.18"/>
    <n v="6.44"/>
    <s v="Yes"/>
    <x v="0"/>
    <s v="Yes"/>
    <x v="3"/>
    <s v="No"/>
    <s v="Obesity"/>
    <s v="Diabetes"/>
  </r>
  <r>
    <s v="Id1757"/>
    <n v="37.380000000000003"/>
    <n v="6.05"/>
    <s v="Yes"/>
    <x v="0"/>
    <s v="No"/>
    <x v="0"/>
    <s v="No"/>
    <s v="Obesity"/>
    <s v="Prediabetes"/>
  </r>
  <r>
    <s v="Id1758"/>
    <n v="31.12"/>
    <n v="4.76"/>
    <s v="Yes"/>
    <x v="0"/>
    <s v="Yes"/>
    <x v="3"/>
    <s v="No"/>
    <s v="Obesity"/>
    <s v="Normal"/>
  </r>
  <r>
    <s v="Id1759"/>
    <n v="22.01"/>
    <n v="6.72"/>
    <s v="Yes"/>
    <x v="0"/>
    <s v="No"/>
    <x v="3"/>
    <s v="No"/>
    <s v="Normal Weight"/>
    <s v="Diabetes"/>
  </r>
  <r>
    <s v="Id1760"/>
    <n v="27.645"/>
    <n v="5.7"/>
    <s v="No"/>
    <x v="0"/>
    <s v="No"/>
    <x v="0"/>
    <s v="No"/>
    <s v="Over Weight"/>
    <s v="Normal"/>
  </r>
  <r>
    <s v="Id1761"/>
    <n v="29.64"/>
    <n v="5.31"/>
    <s v="Yes"/>
    <x v="0"/>
    <s v="No"/>
    <x v="0"/>
    <s v="No"/>
    <s v="Over Weight"/>
    <s v="Normal"/>
  </r>
  <r>
    <s v="Id1762"/>
    <n v="33.700000000000003"/>
    <n v="4.32"/>
    <s v="Yes"/>
    <x v="0"/>
    <s v="No"/>
    <x v="3"/>
    <s v="No"/>
    <s v="Obesity"/>
    <s v="Normal"/>
  </r>
  <r>
    <s v="Id1763"/>
    <n v="27.5"/>
    <n v="4.2300000000000004"/>
    <s v="Yes"/>
    <x v="0"/>
    <s v="No"/>
    <x v="3"/>
    <s v="No"/>
    <s v="Over Weight"/>
    <s v="Normal"/>
  </r>
  <r>
    <s v="Id1764"/>
    <n v="16.12"/>
    <n v="6.09"/>
    <s v="No"/>
    <x v="0"/>
    <s v="No"/>
    <x v="0"/>
    <s v="No"/>
    <s v="Under Weight"/>
    <s v="Prediabetes"/>
  </r>
  <r>
    <s v="Id1765"/>
    <n v="26.73"/>
    <n v="4.74"/>
    <s v="Yes"/>
    <x v="0"/>
    <s v="No"/>
    <x v="3"/>
    <s v="No"/>
    <s v="Over Weight"/>
    <s v="Normal"/>
  </r>
  <r>
    <s v="Id1766"/>
    <n v="37.25"/>
    <n v="6.23"/>
    <s v="Yes"/>
    <x v="0"/>
    <s v="No"/>
    <x v="0"/>
    <s v="No"/>
    <s v="Obesity"/>
    <s v="Prediabetes"/>
  </r>
  <r>
    <s v="Id1767"/>
    <n v="23.56"/>
    <n v="5.45"/>
    <s v="Yes"/>
    <x v="0"/>
    <s v="No"/>
    <x v="3"/>
    <s v="No"/>
    <s v="Normal Weight"/>
    <s v="Normal"/>
  </r>
  <r>
    <s v="Id1768"/>
    <n v="15.84"/>
    <n v="10.34"/>
    <s v="No"/>
    <x v="0"/>
    <s v="No"/>
    <x v="1"/>
    <s v="No"/>
    <s v="Under Weight"/>
    <s v="Diabetes"/>
  </r>
  <r>
    <s v="Id1769"/>
    <n v="36.630000000000003"/>
    <n v="5.15"/>
    <s v="No"/>
    <x v="0"/>
    <s v="No"/>
    <x v="0"/>
    <s v="No"/>
    <s v="Obesity"/>
    <s v="Normal"/>
  </r>
  <r>
    <s v="Id1770"/>
    <n v="16.47"/>
    <n v="11.72"/>
    <s v="No"/>
    <x v="0"/>
    <s v="No"/>
    <x v="0"/>
    <s v="No"/>
    <s v="Under Weight"/>
    <s v="Diabetes"/>
  </r>
  <r>
    <s v="Id1771"/>
    <n v="25.8"/>
    <n v="5.29"/>
    <s v="No"/>
    <x v="0"/>
    <s v="No"/>
    <x v="0"/>
    <s v="No"/>
    <s v="Over Weight"/>
    <s v="Normal"/>
  </r>
  <r>
    <s v="Id1772"/>
    <n v="23.6"/>
    <n v="4.33"/>
    <s v="No"/>
    <x v="0"/>
    <s v="No"/>
    <x v="0"/>
    <s v="No"/>
    <s v="Normal Weight"/>
    <s v="Normal"/>
  </r>
  <r>
    <s v="Id1773"/>
    <n v="32.11"/>
    <n v="6.24"/>
    <s v="No"/>
    <x v="0"/>
    <s v="Yes"/>
    <x v="3"/>
    <s v="No"/>
    <s v="Obesity"/>
    <s v="Prediabetes"/>
  </r>
  <r>
    <s v="Id1774"/>
    <n v="30.114999999999998"/>
    <n v="11.61"/>
    <s v="No"/>
    <x v="0"/>
    <s v="No"/>
    <x v="0"/>
    <s v="No"/>
    <s v="Obesity"/>
    <s v="Diabetes"/>
  </r>
  <r>
    <s v="Id1775"/>
    <n v="20.28"/>
    <n v="11.07"/>
    <s v="Yes"/>
    <x v="0"/>
    <s v="No"/>
    <x v="0"/>
    <s v="No"/>
    <s v="Normal Weight"/>
    <s v="Diabetes"/>
  </r>
  <r>
    <s v="Id1776"/>
    <n v="20.234999999999999"/>
    <n v="5.19"/>
    <s v="No"/>
    <x v="0"/>
    <s v="Yes"/>
    <x v="3"/>
    <s v="No"/>
    <s v="Normal Weight"/>
    <s v="Normal"/>
  </r>
  <r>
    <s v="Id1777"/>
    <n v="25.27"/>
    <n v="5.7"/>
    <s v="Yes"/>
    <x v="0"/>
    <s v="No"/>
    <x v="3"/>
    <s v="No"/>
    <s v="Over Weight"/>
    <s v="Normal"/>
  </r>
  <r>
    <s v="Id1778"/>
    <n v="24.24"/>
    <n v="6.15"/>
    <s v="No"/>
    <x v="0"/>
    <s v="No"/>
    <x v="0"/>
    <s v="No"/>
    <s v="Normal Weight"/>
    <s v="Prediabetes"/>
  </r>
  <r>
    <s v="Id1779"/>
    <n v="35.75"/>
    <n v="5.07"/>
    <s v="No"/>
    <x v="0"/>
    <s v="No"/>
    <x v="0"/>
    <s v="No"/>
    <s v="Obesity"/>
    <s v="Normal"/>
  </r>
  <r>
    <s v="Id1780"/>
    <n v="29.92"/>
    <n v="10.97"/>
    <s v="Yes"/>
    <x v="0"/>
    <s v="No"/>
    <x v="3"/>
    <s v="No"/>
    <s v="Obesity"/>
    <s v="Diabetes"/>
  </r>
  <r>
    <s v="Id1781"/>
    <n v="26.2"/>
    <n v="10.93"/>
    <s v="Yes"/>
    <x v="0"/>
    <s v="No"/>
    <x v="3"/>
    <s v="No"/>
    <s v="Over Weight"/>
    <s v="Diabetes"/>
  </r>
  <r>
    <s v="Id1782"/>
    <n v="26.695"/>
    <n v="4.21"/>
    <s v="Yes"/>
    <x v="0"/>
    <s v="Yes"/>
    <x v="3"/>
    <s v="No"/>
    <s v="Over Weight"/>
    <s v="Normal"/>
  </r>
  <r>
    <s v="Id1783"/>
    <n v="23.16"/>
    <n v="5.5"/>
    <s v="No"/>
    <x v="0"/>
    <s v="No"/>
    <x v="0"/>
    <s v="No"/>
    <s v="Normal Weight"/>
    <s v="Normal"/>
  </r>
  <r>
    <s v="Id1784"/>
    <n v="32.585000000000001"/>
    <n v="4.93"/>
    <s v="Yes"/>
    <x v="0"/>
    <s v="No"/>
    <x v="3"/>
    <s v="No"/>
    <s v="Obesity"/>
    <s v="Normal"/>
  </r>
  <r>
    <s v="Id1785"/>
    <n v="33.97"/>
    <n v="5.6"/>
    <s v="Yes"/>
    <x v="0"/>
    <s v="No"/>
    <x v="0"/>
    <s v="No"/>
    <s v="Obesity"/>
    <s v="Normal"/>
  </r>
  <r>
    <s v="Id1786"/>
    <n v="16.57"/>
    <n v="9.99"/>
    <s v="No"/>
    <x v="0"/>
    <s v="No"/>
    <x v="0"/>
    <s v="No"/>
    <s v="Under Weight"/>
    <s v="Diabetes"/>
  </r>
  <r>
    <s v="Id1787"/>
    <n v="17.55"/>
    <n v="5.93"/>
    <s v="No"/>
    <x v="0"/>
    <s v="Yes"/>
    <x v="3"/>
    <s v="No"/>
    <s v="Under Weight"/>
    <s v="Prediabetes"/>
  </r>
  <r>
    <s v="Id1788"/>
    <n v="29.41"/>
    <n v="6.29"/>
    <s v="Yes"/>
    <x v="0"/>
    <s v="No"/>
    <x v="3"/>
    <s v="No"/>
    <s v="Over Weight"/>
    <s v="Prediabetes"/>
  </r>
  <r>
    <s v="Id1789"/>
    <n v="17.91"/>
    <n v="5.65"/>
    <s v="No"/>
    <x v="0"/>
    <s v="No"/>
    <x v="3"/>
    <s v="No"/>
    <s v="Under Weight"/>
    <s v="Normal"/>
  </r>
  <r>
    <s v="Id1790"/>
    <n v="31.57"/>
    <n v="6.15"/>
    <s v="No"/>
    <x v="0"/>
    <s v="No"/>
    <x v="3"/>
    <s v="No"/>
    <s v="Obesity"/>
    <s v="Prediabetes"/>
  </r>
  <r>
    <s v="Id1791"/>
    <n v="33.18"/>
    <n v="5.22"/>
    <s v="No"/>
    <x v="1"/>
    <s v="No"/>
    <x v="3"/>
    <s v="No"/>
    <s v="Obesity"/>
    <s v="Normal"/>
  </r>
  <r>
    <s v="Id1792"/>
    <n v="37"/>
    <n v="11.66"/>
    <s v="No"/>
    <x v="0"/>
    <s v="No"/>
    <x v="0"/>
    <s v="No"/>
    <s v="Obesity"/>
    <s v="Diabetes"/>
  </r>
  <r>
    <s v="Id1793"/>
    <n v="18.905000000000001"/>
    <n v="4.91"/>
    <s v="Yes"/>
    <x v="0"/>
    <s v="No"/>
    <x v="3"/>
    <s v="No"/>
    <s v="Normal Weight"/>
    <s v="Normal"/>
  </r>
  <r>
    <s v="Id1794"/>
    <n v="20.03"/>
    <n v="9.25"/>
    <s v="Yes"/>
    <x v="0"/>
    <s v="No"/>
    <x v="0"/>
    <s v="No"/>
    <s v="Normal Weight"/>
    <s v="Diabetes"/>
  </r>
  <r>
    <s v="Id1795"/>
    <n v="16.7"/>
    <n v="11.48"/>
    <s v="No"/>
    <x v="0"/>
    <s v="No"/>
    <x v="0"/>
    <s v="No"/>
    <s v="Under Weight"/>
    <s v="Diabetes"/>
  </r>
  <r>
    <s v="Id1796"/>
    <n v="39.82"/>
    <n v="6.06"/>
    <s v="No"/>
    <x v="0"/>
    <s v="No"/>
    <x v="0"/>
    <s v="No"/>
    <s v="Obesity"/>
    <s v="Prediabetes"/>
  </r>
  <r>
    <s v="Id1797"/>
    <n v="22.04"/>
    <n v="5.86"/>
    <s v="No"/>
    <x v="0"/>
    <s v="No"/>
    <x v="3"/>
    <s v="No"/>
    <s v="Normal Weight"/>
    <s v="Prediabetes"/>
  </r>
  <r>
    <s v="Id1798"/>
    <n v="28.27"/>
    <n v="5.33"/>
    <s v="No"/>
    <x v="0"/>
    <s v="No"/>
    <x v="0"/>
    <s v="No"/>
    <s v="Over Weight"/>
    <s v="Normal"/>
  </r>
  <r>
    <s v="Id1799"/>
    <n v="18.5"/>
    <n v="5.33"/>
    <s v="No"/>
    <x v="0"/>
    <s v="No"/>
    <x v="0"/>
    <s v="No"/>
    <s v="Normal Weight"/>
    <s v="Normal"/>
  </r>
  <r>
    <s v="Id1800"/>
    <n v="38.6"/>
    <n v="6.02"/>
    <s v="No"/>
    <x v="0"/>
    <s v="No"/>
    <x v="3"/>
    <s v="No"/>
    <s v="Obesity"/>
    <s v="Prediabetes"/>
  </r>
  <r>
    <s v="Id1801"/>
    <n v="43.12"/>
    <n v="6.25"/>
    <s v="No"/>
    <x v="0"/>
    <s v="No"/>
    <x v="3"/>
    <s v="No"/>
    <s v="Obesity"/>
    <s v="Prediabetes"/>
  </r>
  <r>
    <s v="Id1802"/>
    <n v="30.5"/>
    <n v="4.8099999999999996"/>
    <s v="No"/>
    <x v="0"/>
    <s v="No"/>
    <x v="3"/>
    <s v="No"/>
    <s v="Obesity"/>
    <s v="Normal"/>
  </r>
  <r>
    <s v="Id1803"/>
    <n v="27.61"/>
    <n v="4.5999999999999996"/>
    <s v="No"/>
    <x v="0"/>
    <s v="No"/>
    <x v="3"/>
    <s v="No"/>
    <s v="Over Weight"/>
    <s v="Normal"/>
  </r>
  <r>
    <s v="Id1804"/>
    <n v="27.1"/>
    <n v="5.08"/>
    <s v="No"/>
    <x v="0"/>
    <s v="No"/>
    <x v="3"/>
    <s v="No"/>
    <s v="Over Weight"/>
    <s v="Normal"/>
  </r>
  <r>
    <s v="Id1805"/>
    <n v="35.93"/>
    <n v="5.43"/>
    <s v="No"/>
    <x v="1"/>
    <s v="No"/>
    <x v="3"/>
    <s v="No"/>
    <s v="Obesity"/>
    <s v="Normal"/>
  </r>
  <r>
    <s v="Id1806"/>
    <n v="32.68"/>
    <n v="5.44"/>
    <s v="No"/>
    <x v="0"/>
    <s v="No"/>
    <x v="0"/>
    <s v="No"/>
    <s v="Obesity"/>
    <s v="Normal"/>
  </r>
  <r>
    <s v="Id1807"/>
    <n v="20.74"/>
    <n v="11.69"/>
    <s v="Yes"/>
    <x v="0"/>
    <s v="No"/>
    <x v="3"/>
    <s v="No"/>
    <s v="Normal Weight"/>
    <s v="Diabetes"/>
  </r>
  <r>
    <s v="Id1808"/>
    <n v="15.57"/>
    <n v="6.07"/>
    <s v="No"/>
    <x v="0"/>
    <s v="No"/>
    <x v="0"/>
    <s v="No"/>
    <s v="Under Weight"/>
    <s v="Prediabetes"/>
  </r>
  <r>
    <s v="Id1809"/>
    <n v="23.844999999999999"/>
    <n v="4.3600000000000003"/>
    <s v="No"/>
    <x v="0"/>
    <s v="No"/>
    <x v="0"/>
    <s v="No"/>
    <s v="Normal Weight"/>
    <s v="Normal"/>
  </r>
  <r>
    <s v="Id1810"/>
    <n v="22.895"/>
    <n v="5.24"/>
    <s v="No"/>
    <x v="0"/>
    <s v="No"/>
    <x v="3"/>
    <s v="No"/>
    <s v="Normal Weight"/>
    <s v="Normal"/>
  </r>
  <r>
    <s v="Id1811"/>
    <n v="21.945"/>
    <n v="5.37"/>
    <s v="No"/>
    <x v="0"/>
    <s v="No"/>
    <x v="3"/>
    <s v="No"/>
    <s v="Normal Weight"/>
    <s v="Normal"/>
  </r>
  <r>
    <s v="Id1812"/>
    <n v="19.47"/>
    <n v="6.6"/>
    <s v="Yes"/>
    <x v="0"/>
    <s v="No"/>
    <x v="0"/>
    <s v="No"/>
    <s v="Normal Weight"/>
    <s v="Diabetes"/>
  </r>
  <r>
    <s v="Id1813"/>
    <n v="15.61"/>
    <n v="5.77"/>
    <s v="No"/>
    <x v="0"/>
    <s v="No"/>
    <x v="0"/>
    <s v="No"/>
    <s v="Under Weight"/>
    <s v="Prediabetes"/>
  </r>
  <r>
    <s v="Id1814"/>
    <n v="28.6"/>
    <n v="6.08"/>
    <s v="No"/>
    <x v="0"/>
    <s v="Yes"/>
    <x v="3"/>
    <s v="No"/>
    <s v="Over Weight"/>
    <s v="Prediabetes"/>
  </r>
  <r>
    <s v="Id1815"/>
    <n v="46.53"/>
    <n v="4.16"/>
    <s v="No"/>
    <x v="0"/>
    <s v="No"/>
    <x v="0"/>
    <s v="No"/>
    <s v="Obesity"/>
    <s v="Normal"/>
  </r>
  <r>
    <s v="Id1816"/>
    <n v="34.99"/>
    <n v="5.0999999999999996"/>
    <s v="No"/>
    <x v="0"/>
    <s v="Yes"/>
    <x v="3"/>
    <s v="No"/>
    <s v="Obesity"/>
    <s v="Normal"/>
  </r>
  <r>
    <s v="Id1817"/>
    <n v="17.05"/>
    <n v="5.3"/>
    <s v="No"/>
    <x v="0"/>
    <s v="Yes"/>
    <x v="3"/>
    <s v="No"/>
    <s v="Under Weight"/>
    <s v="Normal"/>
  </r>
  <r>
    <s v="Id1818"/>
    <n v="37.18"/>
    <n v="4.9000000000000004"/>
    <s v="No"/>
    <x v="0"/>
    <s v="No"/>
    <x v="0"/>
    <s v="No"/>
    <s v="Obesity"/>
    <s v="Normal"/>
  </r>
  <r>
    <s v="Id1819"/>
    <n v="35.200000000000003"/>
    <n v="5.55"/>
    <s v="No"/>
    <x v="0"/>
    <s v="No"/>
    <x v="0"/>
    <s v="No"/>
    <s v="Obesity"/>
    <s v="Normal"/>
  </r>
  <r>
    <s v="Id1820"/>
    <n v="37.335000000000001"/>
    <n v="4.95"/>
    <s v="No"/>
    <x v="0"/>
    <s v="No"/>
    <x v="0"/>
    <s v="No"/>
    <s v="Obesity"/>
    <s v="Normal"/>
  </r>
  <r>
    <s v="Id1821"/>
    <n v="27.265000000000001"/>
    <n v="6.46"/>
    <s v="Yes"/>
    <x v="0"/>
    <s v="No"/>
    <x v="0"/>
    <s v="No"/>
    <s v="Over Weight"/>
    <s v="Diabetes"/>
  </r>
  <r>
    <s v="Id1822"/>
    <n v="30.8"/>
    <n v="4.9000000000000004"/>
    <s v="Yes"/>
    <x v="0"/>
    <s v="No"/>
    <x v="0"/>
    <s v="No"/>
    <s v="Obesity"/>
    <s v="Normal"/>
  </r>
  <r>
    <s v="Id1823"/>
    <n v="30.21"/>
    <n v="5.21"/>
    <s v="No"/>
    <x v="0"/>
    <s v="No"/>
    <x v="3"/>
    <s v="No"/>
    <s v="Obesity"/>
    <s v="Normal"/>
  </r>
  <r>
    <s v="Id1824"/>
    <n v="35.340000000000003"/>
    <n v="4.13"/>
    <s v="No"/>
    <x v="1"/>
    <s v="No"/>
    <x v="3"/>
    <s v="No"/>
    <s v="Obesity"/>
    <s v="Normal"/>
  </r>
  <r>
    <s v="Id1825"/>
    <n v="26.695"/>
    <n v="5.28"/>
    <s v="No"/>
    <x v="0"/>
    <s v="No"/>
    <x v="0"/>
    <s v="No"/>
    <s v="Over Weight"/>
    <s v="Normal"/>
  </r>
  <r>
    <s v="Id1826"/>
    <n v="29.355"/>
    <n v="4.68"/>
    <s v="Yes"/>
    <x v="0"/>
    <s v="No"/>
    <x v="0"/>
    <s v="No"/>
    <s v="Over Weight"/>
    <s v="Normal"/>
  </r>
  <r>
    <s v="Id1827"/>
    <n v="29.59"/>
    <n v="4.0599999999999996"/>
    <s v="No"/>
    <x v="0"/>
    <s v="No"/>
    <x v="0"/>
    <s v="No"/>
    <s v="Over Weight"/>
    <s v="Normal"/>
  </r>
  <r>
    <s v="Id1828"/>
    <n v="31.35"/>
    <n v="4.2"/>
    <s v="No"/>
    <x v="1"/>
    <s v="No"/>
    <x v="3"/>
    <s v="No"/>
    <s v="Obesity"/>
    <s v="Normal"/>
  </r>
  <r>
    <s v="Id1829"/>
    <n v="20.52"/>
    <n v="4.83"/>
    <s v="No"/>
    <x v="0"/>
    <s v="No"/>
    <x v="0"/>
    <s v="No"/>
    <s v="Normal Weight"/>
    <s v="Normal"/>
  </r>
  <r>
    <s v="Id1830"/>
    <n v="42.9"/>
    <n v="4.87"/>
    <s v="Yes"/>
    <x v="0"/>
    <s v="No"/>
    <x v="3"/>
    <s v="No"/>
    <s v="Obesity"/>
    <s v="Normal"/>
  </r>
  <r>
    <s v="Id1831"/>
    <n v="24.6"/>
    <n v="5.86"/>
    <s v="No"/>
    <x v="0"/>
    <s v="Yes"/>
    <x v="3"/>
    <s v="No"/>
    <s v="Normal Weight"/>
    <s v="Prediabetes"/>
  </r>
  <r>
    <s v="Id1832"/>
    <n v="28.405000000000001"/>
    <n v="4.12"/>
    <s v="No"/>
    <x v="0"/>
    <s v="No"/>
    <x v="3"/>
    <s v="No"/>
    <s v="Over Weight"/>
    <s v="Normal"/>
  </r>
  <r>
    <s v="Id1833"/>
    <n v="34.674999999999997"/>
    <n v="5.71"/>
    <s v="Yes"/>
    <x v="0"/>
    <s v="No"/>
    <x v="3"/>
    <s v="No"/>
    <s v="Obesity"/>
    <s v="Prediabetes"/>
  </r>
  <r>
    <s v="Id1834"/>
    <n v="18.850000000000001"/>
    <n v="6.03"/>
    <s v="No"/>
    <x v="0"/>
    <s v="No"/>
    <x v="3"/>
    <s v="No"/>
    <s v="Normal Weight"/>
    <s v="Prediabetes"/>
  </r>
  <r>
    <s v="Id1835"/>
    <n v="34.130000000000003"/>
    <n v="5.65"/>
    <s v="No"/>
    <x v="0"/>
    <s v="Yes"/>
    <x v="3"/>
    <s v="No"/>
    <s v="Obesity"/>
    <s v="Normal"/>
  </r>
  <r>
    <s v="Id1836"/>
    <n v="17.34"/>
    <n v="5.05"/>
    <s v="No"/>
    <x v="0"/>
    <s v="No"/>
    <x v="0"/>
    <s v="No"/>
    <s v="Under Weight"/>
    <s v="Normal"/>
  </r>
  <r>
    <s v="Id1837"/>
    <n v="17.440000000000001"/>
    <n v="6.26"/>
    <s v="No"/>
    <x v="0"/>
    <s v="No"/>
    <x v="0"/>
    <s v="No"/>
    <s v="Under Weight"/>
    <s v="Prediabetes"/>
  </r>
  <r>
    <s v="Id1838"/>
    <n v="33.659999999999997"/>
    <n v="4.08"/>
    <s v="Yes"/>
    <x v="0"/>
    <s v="Yes"/>
    <x v="3"/>
    <s v="No"/>
    <s v="Obesity"/>
    <s v="Normal"/>
  </r>
  <r>
    <s v="Id1839"/>
    <n v="21.375"/>
    <n v="6.19"/>
    <s v="Yes"/>
    <x v="0"/>
    <s v="No"/>
    <x v="3"/>
    <s v="No"/>
    <s v="Normal Weight"/>
    <s v="Prediabetes"/>
  </r>
  <r>
    <s v="Id1840"/>
    <n v="27.14"/>
    <n v="6.01"/>
    <s v="No"/>
    <x v="0"/>
    <s v="No"/>
    <x v="3"/>
    <s v="No"/>
    <s v="Over Weight"/>
    <s v="Prediabetes"/>
  </r>
  <r>
    <s v="Id1841"/>
    <n v="35.78"/>
    <n v="6.07"/>
    <s v="No"/>
    <x v="1"/>
    <s v="No"/>
    <x v="3"/>
    <s v="No"/>
    <s v="Obesity"/>
    <s v="Prediabetes"/>
  </r>
  <r>
    <s v="Id1842"/>
    <n v="34.96"/>
    <n v="5.63"/>
    <s v="No"/>
    <x v="0"/>
    <s v="No"/>
    <x v="0"/>
    <s v="No"/>
    <s v="Obesity"/>
    <s v="Normal"/>
  </r>
  <r>
    <s v="Id1843"/>
    <n v="38.39"/>
    <n v="6.05"/>
    <s v="No"/>
    <x v="0"/>
    <s v="No"/>
    <x v="0"/>
    <s v="No"/>
    <s v="Obesity"/>
    <s v="Prediabetes"/>
  </r>
  <r>
    <s v="Id1844"/>
    <n v="33.82"/>
    <n v="4.6500000000000004"/>
    <s v="No"/>
    <x v="0"/>
    <s v="No"/>
    <x v="0"/>
    <s v="No"/>
    <s v="Obesity"/>
    <s v="Normal"/>
  </r>
  <r>
    <s v="Id1845"/>
    <n v="27.835000000000001"/>
    <n v="5.37"/>
    <s v="No"/>
    <x v="0"/>
    <s v="No"/>
    <x v="0"/>
    <s v="No"/>
    <s v="Over Weight"/>
    <s v="Normal"/>
  </r>
  <r>
    <s v="Id1846"/>
    <n v="33"/>
    <n v="5.39"/>
    <s v="No"/>
    <x v="0"/>
    <s v="No"/>
    <x v="0"/>
    <s v="No"/>
    <s v="Obesity"/>
    <s v="Normal"/>
  </r>
  <r>
    <s v="Id1847"/>
    <n v="26.885000000000002"/>
    <n v="5.86"/>
    <s v="No"/>
    <x v="0"/>
    <s v="No"/>
    <x v="0"/>
    <s v="No"/>
    <s v="Over Weight"/>
    <s v="Prediabetes"/>
  </r>
  <r>
    <s v="Id1848"/>
    <n v="29.26"/>
    <n v="4.4400000000000004"/>
    <s v="No"/>
    <x v="0"/>
    <s v="No"/>
    <x v="0"/>
    <s v="No"/>
    <s v="Over Weight"/>
    <s v="Normal"/>
  </r>
  <r>
    <s v="Id1849"/>
    <n v="26.98"/>
    <n v="4.41"/>
    <s v="No"/>
    <x v="0"/>
    <s v="No"/>
    <x v="0"/>
    <s v="No"/>
    <s v="Over Weight"/>
    <s v="Normal"/>
  </r>
  <r>
    <s v="Id1850"/>
    <n v="32.11"/>
    <n v="5.19"/>
    <s v="No"/>
    <x v="0"/>
    <s v="Yes"/>
    <x v="3"/>
    <s v="No"/>
    <s v="Obesity"/>
    <s v="Normal"/>
  </r>
  <r>
    <s v="Id1851"/>
    <n v="31.73"/>
    <n v="5.16"/>
    <s v="No"/>
    <x v="0"/>
    <s v="Yes"/>
    <x v="3"/>
    <s v="No"/>
    <s v="Obesity"/>
    <s v="Normal"/>
  </r>
  <r>
    <s v="Id1852"/>
    <n v="22.515000000000001"/>
    <n v="4.24"/>
    <s v="No"/>
    <x v="0"/>
    <s v="No"/>
    <x v="0"/>
    <s v="No"/>
    <s v="Normal Weight"/>
    <s v="Normal"/>
  </r>
  <r>
    <s v="Id1853"/>
    <n v="25.9"/>
    <n v="5.45"/>
    <s v="No"/>
    <x v="0"/>
    <s v="No"/>
    <x v="3"/>
    <s v="No"/>
    <s v="Over Weight"/>
    <s v="Normal"/>
  </r>
  <r>
    <s v="Id1854"/>
    <n v="27.72"/>
    <n v="5.03"/>
    <s v="Yes"/>
    <x v="0"/>
    <s v="No"/>
    <x v="3"/>
    <s v="No"/>
    <s v="Over Weight"/>
    <s v="Normal"/>
  </r>
  <r>
    <s v="Id1855"/>
    <n v="31.5"/>
    <n v="9.6199999999999992"/>
    <s v="Yes"/>
    <x v="0"/>
    <s v="No"/>
    <x v="3"/>
    <s v="No"/>
    <s v="Obesity"/>
    <s v="Diabetes"/>
  </r>
  <r>
    <s v="Id1856"/>
    <n v="29.7"/>
    <n v="6.77"/>
    <s v="Yes"/>
    <x v="0"/>
    <s v="No"/>
    <x v="3"/>
    <s v="No"/>
    <s v="Over Weight"/>
    <s v="Diabetes"/>
  </r>
  <r>
    <s v="Id1857"/>
    <n v="21.26"/>
    <n v="5.36"/>
    <s v="Yes"/>
    <x v="0"/>
    <s v="No"/>
    <x v="3"/>
    <s v="No"/>
    <s v="Normal Weight"/>
    <s v="Normal"/>
  </r>
  <r>
    <s v="Id1858"/>
    <n v="17.09"/>
    <n v="5.69"/>
    <s v="No"/>
    <x v="0"/>
    <s v="No"/>
    <x v="0"/>
    <s v="No"/>
    <s v="Under Weight"/>
    <s v="Normal"/>
  </r>
  <r>
    <s v="Id1859"/>
    <n v="24.3"/>
    <n v="4.9000000000000004"/>
    <s v="Yes"/>
    <x v="0"/>
    <s v="Yes"/>
    <x v="3"/>
    <s v="No"/>
    <s v="Normal Weight"/>
    <s v="Normal"/>
  </r>
  <r>
    <s v="Id1860"/>
    <n v="29.734999999999999"/>
    <n v="5.78"/>
    <s v="No"/>
    <x v="0"/>
    <s v="No"/>
    <x v="0"/>
    <s v="No"/>
    <s v="Over Weight"/>
    <s v="Prediabetes"/>
  </r>
  <r>
    <s v="Id1861"/>
    <n v="29.26"/>
    <n v="4.7"/>
    <s v="No"/>
    <x v="0"/>
    <s v="No"/>
    <x v="0"/>
    <s v="No"/>
    <s v="Over Weight"/>
    <s v="Normal"/>
  </r>
  <r>
    <s v="Id1862"/>
    <n v="33"/>
    <n v="6.28"/>
    <s v="No"/>
    <x v="0"/>
    <s v="No"/>
    <x v="0"/>
    <s v="No"/>
    <s v="Obesity"/>
    <s v="Prediabetes"/>
  </r>
  <r>
    <s v="Id1863"/>
    <n v="31.065000000000001"/>
    <n v="4.2300000000000004"/>
    <s v="No"/>
    <x v="0"/>
    <s v="No"/>
    <x v="0"/>
    <s v="No"/>
    <s v="Obesity"/>
    <s v="Normal"/>
  </r>
  <r>
    <s v="Id1864"/>
    <n v="26.51"/>
    <n v="6.17"/>
    <s v="No"/>
    <x v="0"/>
    <s v="No"/>
    <x v="0"/>
    <s v="No"/>
    <s v="Over Weight"/>
    <s v="Prediabetes"/>
  </r>
  <r>
    <s v="Id1865"/>
    <n v="28.88"/>
    <n v="4.96"/>
    <s v="No"/>
    <x v="0"/>
    <s v="No"/>
    <x v="0"/>
    <s v="No"/>
    <s v="Over Weight"/>
    <s v="Normal"/>
  </r>
  <r>
    <s v="Id1866"/>
    <n v="35.814999999999998"/>
    <n v="5.1100000000000003"/>
    <s v="Yes"/>
    <x v="0"/>
    <s v="No"/>
    <x v="3"/>
    <s v="No"/>
    <s v="Obesity"/>
    <s v="Normal"/>
  </r>
  <r>
    <s v="Id1867"/>
    <n v="21.28"/>
    <n v="4.05"/>
    <s v="No"/>
    <x v="1"/>
    <s v="No"/>
    <x v="3"/>
    <s v="No"/>
    <s v="Normal Weight"/>
    <s v="Normal"/>
  </r>
  <r>
    <s v="Id1868"/>
    <n v="33.81"/>
    <n v="6.49"/>
    <s v="No"/>
    <x v="0"/>
    <s v="Yes"/>
    <x v="3"/>
    <s v="No"/>
    <s v="Obesity"/>
    <s v="Diabetes"/>
  </r>
  <r>
    <s v="Id1869"/>
    <n v="44.22"/>
    <n v="4.1900000000000004"/>
    <s v="No"/>
    <x v="0"/>
    <s v="No"/>
    <x v="3"/>
    <s v="No"/>
    <s v="Obesity"/>
    <s v="Normal"/>
  </r>
  <r>
    <s v="Id1870"/>
    <n v="15.46"/>
    <n v="4.99"/>
    <s v="Yes"/>
    <x v="0"/>
    <s v="Yes"/>
    <x v="3"/>
    <s v="No"/>
    <s v="Under Weight"/>
    <s v="Normal"/>
  </r>
  <r>
    <s v="Id1871"/>
    <n v="30.3"/>
    <n v="4.7699999999999996"/>
    <s v="Yes"/>
    <x v="0"/>
    <s v="No"/>
    <x v="3"/>
    <s v="No"/>
    <s v="Obesity"/>
    <s v="Normal"/>
  </r>
  <r>
    <s v="Id1872"/>
    <n v="16.670000000000002"/>
    <n v="5.46"/>
    <s v="No"/>
    <x v="0"/>
    <s v="No"/>
    <x v="0"/>
    <s v="No"/>
    <s v="Under Weight"/>
    <s v="Normal"/>
  </r>
  <r>
    <s v="Id1873"/>
    <n v="28.594999999999999"/>
    <n v="5.43"/>
    <s v="No"/>
    <x v="0"/>
    <s v="No"/>
    <x v="0"/>
    <s v="No"/>
    <s v="Over Weight"/>
    <s v="Normal"/>
  </r>
  <r>
    <s v="Id1874"/>
    <n v="25.934999999999999"/>
    <n v="4.29"/>
    <s v="No"/>
    <x v="0"/>
    <s v="No"/>
    <x v="0"/>
    <s v="No"/>
    <s v="Over Weight"/>
    <s v="Normal"/>
  </r>
  <r>
    <s v="Id1875"/>
    <n v="27.645"/>
    <n v="5.25"/>
    <s v="No"/>
    <x v="0"/>
    <s v="No"/>
    <x v="3"/>
    <s v="No"/>
    <s v="Over Weight"/>
    <s v="Normal"/>
  </r>
  <r>
    <s v="Id1876"/>
    <n v="30.1"/>
    <n v="4.04"/>
    <s v="No"/>
    <x v="0"/>
    <s v="No"/>
    <x v="3"/>
    <s v="No"/>
    <s v="Obesity"/>
    <s v="Normal"/>
  </r>
  <r>
    <s v="Id1877"/>
    <n v="26.79"/>
    <n v="5"/>
    <s v="Yes"/>
    <x v="0"/>
    <s v="Yes"/>
    <x v="3"/>
    <s v="No"/>
    <s v="Over Weight"/>
    <s v="Normal"/>
  </r>
  <r>
    <s v="Id1878"/>
    <n v="27.1"/>
    <n v="4.01"/>
    <s v="Yes"/>
    <x v="0"/>
    <s v="No"/>
    <x v="3"/>
    <s v="No"/>
    <s v="Over Weight"/>
    <s v="Normal"/>
  </r>
  <r>
    <s v="Id1879"/>
    <n v="24.31"/>
    <n v="5.4"/>
    <s v="No"/>
    <x v="0"/>
    <s v="No"/>
    <x v="0"/>
    <s v="No"/>
    <s v="Normal Weight"/>
    <s v="Normal"/>
  </r>
  <r>
    <s v="Id1880"/>
    <n v="15.53"/>
    <n v="5.81"/>
    <s v="No"/>
    <x v="0"/>
    <s v="No"/>
    <x v="3"/>
    <s v="No"/>
    <s v="Under Weight"/>
    <s v="Prediabetes"/>
  </r>
  <r>
    <s v="Id1881"/>
    <n v="30.7"/>
    <n v="5.82"/>
    <s v="No"/>
    <x v="0"/>
    <s v="No"/>
    <x v="3"/>
    <s v="No"/>
    <s v="Obesity"/>
    <s v="Prediabetes"/>
  </r>
  <r>
    <s v="Id1882"/>
    <n v="33.33"/>
    <n v="4.82"/>
    <s v="No"/>
    <x v="0"/>
    <s v="No"/>
    <x v="3"/>
    <s v="No"/>
    <s v="Obesity"/>
    <s v="Normal"/>
  </r>
  <r>
    <s v="Id1883"/>
    <n v="32.4"/>
    <n v="5.08"/>
    <s v="No"/>
    <x v="0"/>
    <s v="No"/>
    <x v="3"/>
    <s v="No"/>
    <s v="Obesity"/>
    <s v="Normal"/>
  </r>
  <r>
    <s v="Id1884"/>
    <n v="27.93"/>
    <n v="5.59"/>
    <s v="No"/>
    <x v="0"/>
    <s v="No"/>
    <x v="3"/>
    <s v="No"/>
    <s v="Over Weight"/>
    <s v="Normal"/>
  </r>
  <r>
    <s v="Id1885"/>
    <n v="21.754999999999999"/>
    <n v="5.12"/>
    <s v="No"/>
    <x v="0"/>
    <s v="No"/>
    <x v="0"/>
    <s v="No"/>
    <s v="Normal Weight"/>
    <s v="Normal"/>
  </r>
  <r>
    <s v="Id1886"/>
    <n v="25.934999999999999"/>
    <n v="4.95"/>
    <s v="No"/>
    <x v="0"/>
    <s v="No"/>
    <x v="0"/>
    <s v="No"/>
    <s v="Over Weight"/>
    <s v="Normal"/>
  </r>
  <r>
    <s v="Id1887"/>
    <n v="31.5"/>
    <n v="6.16"/>
    <s v="No"/>
    <x v="0"/>
    <s v="No"/>
    <x v="0"/>
    <s v="No"/>
    <s v="Obesity"/>
    <s v="Prediabetes"/>
  </r>
  <r>
    <s v="Id1888"/>
    <n v="30.03"/>
    <n v="6.41"/>
    <s v="No"/>
    <x v="0"/>
    <s v="No"/>
    <x v="0"/>
    <s v="No"/>
    <s v="Obesity"/>
    <s v="Diabetes"/>
  </r>
  <r>
    <s v="Id1889"/>
    <n v="33.479999999999997"/>
    <n v="8.94"/>
    <s v="No"/>
    <x v="0"/>
    <s v="No"/>
    <x v="0"/>
    <s v="No"/>
    <s v="Obesity"/>
    <s v="Diabetes"/>
  </r>
  <r>
    <s v="Id1890"/>
    <n v="16.510000000000002"/>
    <n v="4.42"/>
    <s v="Yes"/>
    <x v="0"/>
    <s v="Yes"/>
    <x v="3"/>
    <s v="No"/>
    <s v="Under Weight"/>
    <s v="Normal"/>
  </r>
  <r>
    <s v="Id1891"/>
    <n v="33.155000000000001"/>
    <n v="5.3"/>
    <s v="Yes"/>
    <x v="0"/>
    <s v="No"/>
    <x v="3"/>
    <s v="No"/>
    <s v="Obesity"/>
    <s v="Normal"/>
  </r>
  <r>
    <s v="Id1892"/>
    <n v="37.29"/>
    <n v="4.6399999999999997"/>
    <s v="No"/>
    <x v="0"/>
    <s v="Yes"/>
    <x v="3"/>
    <s v="No"/>
    <s v="Obesity"/>
    <s v="Normal"/>
  </r>
  <r>
    <s v="Id1893"/>
    <n v="20.23"/>
    <n v="6.16"/>
    <s v="Yes"/>
    <x v="0"/>
    <s v="No"/>
    <x v="3"/>
    <s v="No"/>
    <s v="Normal Weight"/>
    <s v="Prediabetes"/>
  </r>
  <r>
    <s v="Id1894"/>
    <n v="28.975000000000001"/>
    <n v="4.12"/>
    <s v="No"/>
    <x v="0"/>
    <s v="Yes"/>
    <x v="3"/>
    <s v="No"/>
    <s v="Over Weight"/>
    <s v="Normal"/>
  </r>
  <r>
    <s v="Id1895"/>
    <n v="16.420000000000002"/>
    <n v="5.77"/>
    <s v="Yes"/>
    <x v="0"/>
    <s v="Yes"/>
    <x v="3"/>
    <s v="No"/>
    <s v="Under Weight"/>
    <s v="Prediabetes"/>
  </r>
  <r>
    <s v="Id1896"/>
    <n v="17.559999999999999"/>
    <n v="6.2"/>
    <s v="No"/>
    <x v="0"/>
    <s v="No"/>
    <x v="3"/>
    <s v="No"/>
    <s v="Under Weight"/>
    <s v="Prediabetes"/>
  </r>
  <r>
    <s v="Id1897"/>
    <n v="24.13"/>
    <n v="4.3899999999999997"/>
    <s v="No"/>
    <x v="0"/>
    <s v="No"/>
    <x v="3"/>
    <s v="No"/>
    <s v="Normal Weight"/>
    <s v="Normal"/>
  </r>
  <r>
    <s v="Id1898"/>
    <n v="19.95"/>
    <n v="5.13"/>
    <s v="No"/>
    <x v="1"/>
    <s v="No"/>
    <x v="1"/>
    <s v="No"/>
    <s v="Normal Weight"/>
    <s v="Normal"/>
  </r>
  <r>
    <s v="Id1899"/>
    <n v="21.24"/>
    <n v="4.49"/>
    <s v="No"/>
    <x v="0"/>
    <s v="No"/>
    <x v="0"/>
    <s v="No"/>
    <s v="Normal Weight"/>
    <s v="Normal"/>
  </r>
  <r>
    <s v="Id1900"/>
    <n v="44.22"/>
    <n v="6.35"/>
    <s v="No"/>
    <x v="0"/>
    <s v="No"/>
    <x v="0"/>
    <s v="No"/>
    <s v="Obesity"/>
    <s v="Prediabetes"/>
  </r>
  <r>
    <s v="Id1901"/>
    <n v="41.1"/>
    <n v="5.79"/>
    <s v="No"/>
    <x v="0"/>
    <s v="No"/>
    <x v="0"/>
    <s v="No"/>
    <s v="Obesity"/>
    <s v="Prediabetes"/>
  </r>
  <r>
    <s v="Id1902"/>
    <n v="34.200000000000003"/>
    <n v="4.78"/>
    <s v="Yes"/>
    <x v="0"/>
    <s v="No"/>
    <x v="0"/>
    <s v="No"/>
    <s v="Obesity"/>
    <s v="Normal"/>
  </r>
  <r>
    <s v="Id1903"/>
    <n v="29.92"/>
    <n v="6.02"/>
    <s v="Yes"/>
    <x v="0"/>
    <s v="No"/>
    <x v="0"/>
    <s v="No"/>
    <s v="Obesity"/>
    <s v="Prediabetes"/>
  </r>
  <r>
    <s v="Id1904"/>
    <n v="28.93"/>
    <n v="4.4400000000000004"/>
    <s v="No"/>
    <x v="0"/>
    <s v="No"/>
    <x v="0"/>
    <s v="No"/>
    <s v="Over Weight"/>
    <s v="Normal"/>
  </r>
  <r>
    <s v="Id1905"/>
    <n v="31.254999999999999"/>
    <n v="5.84"/>
    <s v="Yes"/>
    <x v="0"/>
    <s v="No"/>
    <x v="3"/>
    <s v="No"/>
    <s v="Obesity"/>
    <s v="Prediabetes"/>
  </r>
  <r>
    <s v="Id1906"/>
    <n v="29.83"/>
    <n v="5.39"/>
    <s v="No"/>
    <x v="0"/>
    <s v="No"/>
    <x v="0"/>
    <s v="No"/>
    <s v="Over Weight"/>
    <s v="Normal"/>
  </r>
  <r>
    <s v="Id1907"/>
    <n v="29.59"/>
    <n v="6.16"/>
    <s v="No"/>
    <x v="0"/>
    <s v="Yes"/>
    <x v="3"/>
    <s v="No"/>
    <s v="Over Weight"/>
    <s v="Prediabetes"/>
  </r>
  <r>
    <s v="Id1908"/>
    <n v="31.16"/>
    <n v="4.49"/>
    <s v="No"/>
    <x v="0"/>
    <s v="Yes"/>
    <x v="3"/>
    <s v="No"/>
    <s v="Obesity"/>
    <s v="Normal"/>
  </r>
  <r>
    <s v="Id1909"/>
    <n v="34.21"/>
    <n v="4.4800000000000004"/>
    <s v="Yes"/>
    <x v="0"/>
    <s v="No"/>
    <x v="3"/>
    <s v="No"/>
    <s v="Obesity"/>
    <s v="Normal"/>
  </r>
  <r>
    <s v="Id1910"/>
    <n v="34.86"/>
    <n v="10.97"/>
    <s v="No"/>
    <x v="0"/>
    <s v="No"/>
    <x v="0"/>
    <s v="No"/>
    <s v="Obesity"/>
    <s v="Diabetes"/>
  </r>
  <r>
    <s v="Id1911"/>
    <n v="34.58"/>
    <n v="5.14"/>
    <s v="No"/>
    <x v="1"/>
    <s v="No"/>
    <x v="1"/>
    <s v="No"/>
    <s v="Obesity"/>
    <s v="Normal"/>
  </r>
  <r>
    <s v="Id1912"/>
    <n v="17.940000000000001"/>
    <n v="5.17"/>
    <s v="Yes"/>
    <x v="0"/>
    <s v="No"/>
    <x v="0"/>
    <s v="No"/>
    <s v="Under Weight"/>
    <s v="Normal"/>
  </r>
  <r>
    <s v="Id1913"/>
    <n v="26.8"/>
    <n v="6.18"/>
    <s v="Yes"/>
    <x v="0"/>
    <s v="Yes"/>
    <x v="3"/>
    <s v="No"/>
    <s v="Over Weight"/>
    <s v="Prediabetes"/>
  </r>
  <r>
    <s v="Id1914"/>
    <n v="17.690000000000001"/>
    <n v="9.07"/>
    <s v="Yes"/>
    <x v="0"/>
    <s v="No"/>
    <x v="0"/>
    <s v="No"/>
    <s v="Under Weight"/>
    <s v="Diabetes"/>
  </r>
  <r>
    <s v="Id1915"/>
    <n v="25.77"/>
    <n v="4.43"/>
    <s v="No"/>
    <x v="0"/>
    <s v="Yes"/>
    <x v="3"/>
    <s v="No"/>
    <s v="Over Weight"/>
    <s v="Normal"/>
  </r>
  <r>
    <s v="Id1916"/>
    <n v="34.46"/>
    <n v="4.17"/>
    <s v="No"/>
    <x v="1"/>
    <s v="No"/>
    <x v="3"/>
    <s v="No"/>
    <s v="Obesity"/>
    <s v="Normal"/>
  </r>
  <r>
    <s v="Id1917"/>
    <n v="30.875"/>
    <n v="4.95"/>
    <s v="Yes"/>
    <x v="0"/>
    <s v="No"/>
    <x v="0"/>
    <s v="No"/>
    <s v="Obesity"/>
    <s v="Normal"/>
  </r>
  <r>
    <s v="Id1918"/>
    <n v="39.49"/>
    <n v="5.13"/>
    <s v="No"/>
    <x v="0"/>
    <s v="No"/>
    <x v="0"/>
    <s v="No"/>
    <s v="Obesity"/>
    <s v="Normal"/>
  </r>
  <r>
    <s v="Id1919"/>
    <n v="28.88"/>
    <n v="4.0999999999999996"/>
    <s v="No"/>
    <x v="0"/>
    <s v="No"/>
    <x v="0"/>
    <s v="No"/>
    <s v="Over Weight"/>
    <s v="Normal"/>
  </r>
  <r>
    <s v="Id1920"/>
    <n v="20.234999999999999"/>
    <n v="5.01"/>
    <s v="Yes"/>
    <x v="0"/>
    <s v="No"/>
    <x v="0"/>
    <s v="No"/>
    <s v="Normal Weight"/>
    <s v="Normal"/>
  </r>
  <r>
    <s v="Id1921"/>
    <n v="30.67"/>
    <n v="5.09"/>
    <s v="Yes"/>
    <x v="0"/>
    <s v="No"/>
    <x v="0"/>
    <s v="No"/>
    <s v="Obesity"/>
    <s v="Normal"/>
  </r>
  <r>
    <s v="Id1922"/>
    <n v="30.875"/>
    <n v="6.49"/>
    <s v="No"/>
    <x v="0"/>
    <s v="No"/>
    <x v="0"/>
    <s v="No"/>
    <s v="Obesity"/>
    <s v="Diabetes"/>
  </r>
  <r>
    <s v="Id1923"/>
    <n v="23.8"/>
    <n v="4.08"/>
    <s v="No"/>
    <x v="0"/>
    <s v="No"/>
    <x v="0"/>
    <s v="No"/>
    <s v="Normal Weight"/>
    <s v="Normal"/>
  </r>
  <r>
    <s v="Id1924"/>
    <n v="15.37"/>
    <n v="8.6300000000000008"/>
    <s v="Yes"/>
    <x v="0"/>
    <s v="No"/>
    <x v="0"/>
    <s v="No"/>
    <s v="Under Weight"/>
    <s v="Diabetes"/>
  </r>
  <r>
    <s v="Id1925"/>
    <n v="30.4"/>
    <n v="5.28"/>
    <s v="No"/>
    <x v="0"/>
    <s v="No"/>
    <x v="0"/>
    <s v="No"/>
    <s v="Obesity"/>
    <s v="Normal"/>
  </r>
  <r>
    <s v="Id1926"/>
    <n v="19.48"/>
    <n v="5.63"/>
    <s v="Yes"/>
    <x v="0"/>
    <s v="No"/>
    <x v="3"/>
    <s v="No"/>
    <s v="Normal Weight"/>
    <s v="Normal"/>
  </r>
  <r>
    <s v="Id1927"/>
    <n v="16.96"/>
    <n v="11.47"/>
    <s v="Yes"/>
    <x v="0"/>
    <s v="No"/>
    <x v="0"/>
    <s v="No"/>
    <s v="Under Weight"/>
    <s v="Diabetes"/>
  </r>
  <r>
    <s v="Id1928"/>
    <n v="19.05"/>
    <n v="4.92"/>
    <s v="No"/>
    <x v="0"/>
    <s v="No"/>
    <x v="3"/>
    <s v="No"/>
    <s v="Normal Weight"/>
    <s v="Normal"/>
  </r>
  <r>
    <s v="Id1929"/>
    <n v="37.619999999999997"/>
    <n v="4.18"/>
    <s v="No"/>
    <x v="0"/>
    <s v="No"/>
    <x v="0"/>
    <s v="No"/>
    <s v="Obesity"/>
    <s v="Normal"/>
  </r>
  <r>
    <s v="Id1930"/>
    <n v="29.1"/>
    <n v="4.67"/>
    <s v="No"/>
    <x v="0"/>
    <s v="No"/>
    <x v="0"/>
    <s v="No"/>
    <s v="Over Weight"/>
    <s v="Normal"/>
  </r>
  <r>
    <s v="Id1931"/>
    <n v="26.62"/>
    <n v="6.24"/>
    <s v="No"/>
    <x v="0"/>
    <s v="No"/>
    <x v="0"/>
    <s v="No"/>
    <s v="Over Weight"/>
    <s v="Prediabetes"/>
  </r>
  <r>
    <s v="Id1932"/>
    <n v="25.74"/>
    <n v="5.99"/>
    <s v="No"/>
    <x v="0"/>
    <s v="No"/>
    <x v="0"/>
    <s v="No"/>
    <s v="Over Weight"/>
    <s v="Prediabetes"/>
  </r>
  <r>
    <s v="Id1933"/>
    <n v="18.22"/>
    <n v="10.27"/>
    <s v="Yes"/>
    <x v="0"/>
    <s v="No"/>
    <x v="3"/>
    <s v="No"/>
    <s v="Under Weight"/>
    <s v="Diabetes"/>
  </r>
  <r>
    <s v="Id1934"/>
    <n v="26.03"/>
    <n v="5.97"/>
    <s v="No"/>
    <x v="0"/>
    <s v="Yes"/>
    <x v="3"/>
    <s v="No"/>
    <s v="Over Weight"/>
    <s v="Prediabetes"/>
  </r>
  <r>
    <s v="Id1935"/>
    <n v="17.29"/>
    <n v="4.9800000000000004"/>
    <s v="No"/>
    <x v="0"/>
    <s v="No"/>
    <x v="0"/>
    <s v="No"/>
    <s v="Under Weight"/>
    <s v="Normal"/>
  </r>
  <r>
    <s v="Id1936"/>
    <n v="18.170000000000002"/>
    <n v="6.91"/>
    <s v="Yes"/>
    <x v="0"/>
    <s v="No"/>
    <x v="3"/>
    <s v="No"/>
    <s v="Under Weight"/>
    <s v="Diabetes"/>
  </r>
  <r>
    <s v="Id1937"/>
    <n v="32.54"/>
    <n v="6.38"/>
    <s v="No"/>
    <x v="1"/>
    <s v="No"/>
    <x v="3"/>
    <s v="No"/>
    <s v="Obesity"/>
    <s v="Prediabetes"/>
  </r>
  <r>
    <s v="Id1938"/>
    <n v="30.25"/>
    <n v="4.7699999999999996"/>
    <s v="No"/>
    <x v="0"/>
    <s v="No"/>
    <x v="0"/>
    <s v="No"/>
    <s v="Obesity"/>
    <s v="Normal"/>
  </r>
  <r>
    <s v="Id1939"/>
    <n v="19.59"/>
    <n v="6.04"/>
    <s v="Yes"/>
    <x v="0"/>
    <s v="No"/>
    <x v="3"/>
    <s v="No"/>
    <s v="Normal Weight"/>
    <s v="Prediabetes"/>
  </r>
  <r>
    <s v="Id1940"/>
    <n v="45.9"/>
    <n v="4.3"/>
    <s v="Yes"/>
    <x v="0"/>
    <s v="No"/>
    <x v="3"/>
    <s v="No"/>
    <s v="Obesity"/>
    <s v="Normal"/>
  </r>
  <r>
    <s v="Id1941"/>
    <n v="17.059999999999999"/>
    <n v="8.75"/>
    <s v="Yes"/>
    <x v="0"/>
    <s v="No"/>
    <x v="0"/>
    <s v="No"/>
    <s v="Under Weight"/>
    <s v="Diabetes"/>
  </r>
  <r>
    <s v="Id1942"/>
    <n v="32.07"/>
    <n v="5.25"/>
    <s v="No"/>
    <x v="0"/>
    <s v="Yes"/>
    <x v="3"/>
    <s v="No"/>
    <s v="Obesity"/>
    <s v="Normal"/>
  </r>
  <r>
    <s v="Id1943"/>
    <n v="16.5"/>
    <n v="5.03"/>
    <s v="No"/>
    <x v="0"/>
    <s v="No"/>
    <x v="3"/>
    <s v="No"/>
    <s v="Under Weight"/>
    <s v="Normal"/>
  </r>
  <r>
    <s v="Id1944"/>
    <n v="31.4"/>
    <n v="5.88"/>
    <s v="No"/>
    <x v="0"/>
    <s v="No"/>
    <x v="3"/>
    <s v="No"/>
    <s v="Obesity"/>
    <s v="Prediabetes"/>
  </r>
  <r>
    <s v="Id1945"/>
    <n v="20.36"/>
    <n v="4.49"/>
    <s v="No"/>
    <x v="0"/>
    <s v="No"/>
    <x v="0"/>
    <s v="No"/>
    <s v="Normal Weight"/>
    <s v="Normal"/>
  </r>
  <r>
    <s v="Id1946"/>
    <n v="25.46"/>
    <n v="4.1399999999999997"/>
    <s v="No"/>
    <x v="0"/>
    <s v="No"/>
    <x v="3"/>
    <s v="No"/>
    <s v="Over Weight"/>
    <s v="Normal"/>
  </r>
  <r>
    <s v="Id1947"/>
    <n v="17.09"/>
    <n v="5.8"/>
    <s v="Yes"/>
    <x v="0"/>
    <s v="No"/>
    <x v="0"/>
    <s v="No"/>
    <s v="Under Weight"/>
    <s v="Prediabetes"/>
  </r>
  <r>
    <s v="Id1948"/>
    <n v="20.83"/>
    <n v="5.12"/>
    <s v="No"/>
    <x v="0"/>
    <s v="No"/>
    <x v="0"/>
    <s v="No"/>
    <s v="Normal Weight"/>
    <s v="Normal"/>
  </r>
  <r>
    <s v="Id1949"/>
    <n v="18.920000000000002"/>
    <n v="5.98"/>
    <s v="Yes"/>
    <x v="0"/>
    <s v="No"/>
    <x v="3"/>
    <s v="No"/>
    <s v="Normal Weight"/>
    <s v="Prediabetes"/>
  </r>
  <r>
    <s v="Id1950"/>
    <n v="37.1"/>
    <n v="5.46"/>
    <s v="No"/>
    <x v="0"/>
    <s v="No"/>
    <x v="0"/>
    <s v="No"/>
    <s v="Obesity"/>
    <s v="Normal"/>
  </r>
  <r>
    <s v="Id1951"/>
    <n v="22.515000000000001"/>
    <n v="4.91"/>
    <s v="Yes"/>
    <x v="0"/>
    <s v="Yes"/>
    <x v="3"/>
    <s v="No"/>
    <s v="Normal Weight"/>
    <s v="Normal"/>
  </r>
  <r>
    <s v="Id1952"/>
    <n v="32.700000000000003"/>
    <n v="4.66"/>
    <s v="No"/>
    <x v="0"/>
    <s v="No"/>
    <x v="0"/>
    <s v="No"/>
    <s v="Obesity"/>
    <s v="Normal"/>
  </r>
  <r>
    <s v="Id1953"/>
    <n v="17.75"/>
    <n v="6.8"/>
    <s v="Yes"/>
    <x v="0"/>
    <s v="No"/>
    <x v="3"/>
    <s v="No"/>
    <s v="Under Weight"/>
    <s v="Diabetes"/>
  </r>
  <r>
    <s v="Id1954"/>
    <n v="33.630000000000003"/>
    <n v="4.47"/>
    <s v="Yes"/>
    <x v="0"/>
    <s v="No"/>
    <x v="0"/>
    <s v="No"/>
    <s v="Obesity"/>
    <s v="Normal"/>
  </r>
  <r>
    <s v="Id1955"/>
    <n v="34.799999999999997"/>
    <n v="4.08"/>
    <s v="Yes"/>
    <x v="0"/>
    <s v="No"/>
    <x v="3"/>
    <s v="No"/>
    <s v="Obesity"/>
    <s v="Normal"/>
  </r>
  <r>
    <s v="Id1956"/>
    <n v="16.809999999999999"/>
    <n v="5.51"/>
    <s v="Yes"/>
    <x v="0"/>
    <s v="No"/>
    <x v="3"/>
    <s v="No"/>
    <s v="Under Weight"/>
    <s v="Normal"/>
  </r>
  <r>
    <s v="Id1957"/>
    <n v="16.690000000000001"/>
    <n v="8.4"/>
    <s v="Yes"/>
    <x v="0"/>
    <s v="No"/>
    <x v="0"/>
    <s v="No"/>
    <s v="Under Weight"/>
    <s v="Diabetes"/>
  </r>
  <r>
    <s v="Id1958"/>
    <n v="23.21"/>
    <n v="5.14"/>
    <s v="Yes"/>
    <x v="0"/>
    <s v="No"/>
    <x v="3"/>
    <s v="No"/>
    <s v="Normal Weight"/>
    <s v="Normal"/>
  </r>
  <r>
    <s v="Id1959"/>
    <n v="25.175000000000001"/>
    <n v="5.21"/>
    <s v="Yes"/>
    <x v="0"/>
    <s v="No"/>
    <x v="3"/>
    <s v="No"/>
    <s v="Over Weight"/>
    <s v="Normal"/>
  </r>
  <r>
    <s v="Id1960"/>
    <n v="34.770000000000003"/>
    <n v="6.23"/>
    <s v="No"/>
    <x v="0"/>
    <s v="No"/>
    <x v="0"/>
    <s v="No"/>
    <s v="Obesity"/>
    <s v="Prediabetes"/>
  </r>
  <r>
    <s v="Id1961"/>
    <n v="27.7"/>
    <n v="5.6"/>
    <s v="No"/>
    <x v="0"/>
    <s v="No"/>
    <x v="3"/>
    <s v="No"/>
    <s v="Over Weight"/>
    <s v="Normal"/>
  </r>
  <r>
    <s v="Id1962"/>
    <n v="19.12"/>
    <n v="4.72"/>
    <s v="Yes"/>
    <x v="0"/>
    <s v="No"/>
    <x v="3"/>
    <s v="No"/>
    <s v="Normal Weight"/>
    <s v="Normal"/>
  </r>
  <r>
    <s v="Id1963"/>
    <n v="32.67"/>
    <n v="4.67"/>
    <s v="No"/>
    <x v="0"/>
    <s v="Yes"/>
    <x v="3"/>
    <s v="No"/>
    <s v="Obesity"/>
    <s v="Normal"/>
  </r>
  <r>
    <s v="Id1964"/>
    <n v="28.5"/>
    <n v="6.11"/>
    <s v="No"/>
    <x v="0"/>
    <s v="No"/>
    <x v="3"/>
    <s v="No"/>
    <s v="Over Weight"/>
    <s v="Prediabetes"/>
  </r>
  <r>
    <s v="Id1965"/>
    <n v="39.270000000000003"/>
    <n v="6.25"/>
    <s v="No"/>
    <x v="0"/>
    <s v="No"/>
    <x v="0"/>
    <s v="No"/>
    <s v="Obesity"/>
    <s v="Prediabetes"/>
  </r>
  <r>
    <s v="Id1966"/>
    <n v="32.49"/>
    <n v="4"/>
    <s v="Yes"/>
    <x v="0"/>
    <s v="No"/>
    <x v="0"/>
    <s v="No"/>
    <s v="Obesity"/>
    <s v="Normal"/>
  </r>
  <r>
    <s v="Id1967"/>
    <n v="23.7"/>
    <n v="5.55"/>
    <s v="Yes"/>
    <x v="0"/>
    <s v="No"/>
    <x v="0"/>
    <s v="No"/>
    <s v="Normal Weight"/>
    <s v="Normal"/>
  </r>
  <r>
    <s v="Id1968"/>
    <n v="30.4"/>
    <n v="5.95"/>
    <s v="No"/>
    <x v="1"/>
    <s v="No"/>
    <x v="3"/>
    <s v="No"/>
    <s v="Obesity"/>
    <s v="Prediabetes"/>
  </r>
  <r>
    <s v="Id1969"/>
    <n v="38.94"/>
    <n v="4.3600000000000003"/>
    <s v="No"/>
    <x v="0"/>
    <s v="Yes"/>
    <x v="3"/>
    <s v="No"/>
    <s v="Obesity"/>
    <s v="Normal"/>
  </r>
  <r>
    <s v="Id1970"/>
    <n v="31.02"/>
    <n v="4.84"/>
    <s v="No"/>
    <x v="0"/>
    <s v="Yes"/>
    <x v="3"/>
    <s v="No"/>
    <s v="Obesity"/>
    <s v="Normal"/>
  </r>
  <r>
    <s v="Id1971"/>
    <n v="17.5"/>
    <n v="4.5599999999999996"/>
    <s v="No"/>
    <x v="0"/>
    <s v="No"/>
    <x v="3"/>
    <s v="No"/>
    <s v="Under Weight"/>
    <s v="Normal"/>
  </r>
  <r>
    <s v="Id1972"/>
    <n v="34.799999999999997"/>
    <n v="4.42"/>
    <s v="Yes"/>
    <x v="1"/>
    <s v="No"/>
    <x v="1"/>
    <s v="No"/>
    <s v="Obesity"/>
    <s v="Normal"/>
  </r>
  <r>
    <s v="Id1973"/>
    <n v="17.3"/>
    <n v="7.66"/>
    <s v="Yes"/>
    <x v="0"/>
    <s v="No"/>
    <x v="3"/>
    <s v="No"/>
    <s v="Under Weight"/>
    <s v="Diabetes"/>
  </r>
  <r>
    <s v="Id1974"/>
    <n v="32.25"/>
    <n v="5.2"/>
    <s v="Yes"/>
    <x v="0"/>
    <s v="No"/>
    <x v="0"/>
    <s v="No"/>
    <s v="Obesity"/>
    <s v="Normal"/>
  </r>
  <r>
    <s v="Id1975"/>
    <n v="42.4"/>
    <n v="5.53"/>
    <s v="Yes"/>
    <x v="0"/>
    <s v="No"/>
    <x v="0"/>
    <s v="No"/>
    <s v="Obesity"/>
    <s v="Normal"/>
  </r>
  <r>
    <s v="Id1976"/>
    <n v="38.664999999999999"/>
    <n v="4.8600000000000003"/>
    <s v="No"/>
    <x v="1"/>
    <s v="No"/>
    <x v="3"/>
    <s v="No"/>
    <s v="Obesity"/>
    <s v="Normal"/>
  </r>
  <r>
    <s v="Id1977"/>
    <n v="29.92"/>
    <n v="5.49"/>
    <s v="Yes"/>
    <x v="0"/>
    <s v="No"/>
    <x v="0"/>
    <s v="No"/>
    <s v="Obesity"/>
    <s v="Normal"/>
  </r>
  <r>
    <s v="Id1978"/>
    <n v="29.48"/>
    <n v="4.09"/>
    <s v="Yes"/>
    <x v="0"/>
    <s v="No"/>
    <x v="0"/>
    <s v="No"/>
    <s v="Over Weight"/>
    <s v="Normal"/>
  </r>
  <r>
    <s v="Id1979"/>
    <n v="28.785"/>
    <n v="4.3099999999999996"/>
    <s v="Yes"/>
    <x v="0"/>
    <s v="No"/>
    <x v="0"/>
    <s v="No"/>
    <s v="Over Weight"/>
    <s v="Normal"/>
  </r>
  <r>
    <s v="Id1980"/>
    <n v="19.8"/>
    <n v="4"/>
    <s v="Yes"/>
    <x v="0"/>
    <s v="No"/>
    <x v="0"/>
    <s v="No"/>
    <s v="Normal Weight"/>
    <s v="Normal"/>
  </r>
  <r>
    <s v="Id1981"/>
    <n v="35.53"/>
    <n v="4.68"/>
    <s v="No"/>
    <x v="0"/>
    <s v="Yes"/>
    <x v="3"/>
    <s v="No"/>
    <s v="Obesity"/>
    <s v="Normal"/>
  </r>
  <r>
    <s v="Id1982"/>
    <n v="21.47"/>
    <n v="4.0199999999999996"/>
    <s v="Yes"/>
    <x v="0"/>
    <s v="No"/>
    <x v="3"/>
    <s v="No"/>
    <s v="Normal Weight"/>
    <s v="Normal"/>
  </r>
  <r>
    <s v="Id1983"/>
    <n v="25.9"/>
    <n v="5.12"/>
    <s v="No"/>
    <x v="0"/>
    <s v="Yes"/>
    <x v="3"/>
    <s v="No"/>
    <s v="Over Weight"/>
    <s v="Normal"/>
  </r>
  <r>
    <s v="Id1984"/>
    <n v="20.81"/>
    <n v="5.52"/>
    <s v="No"/>
    <x v="0"/>
    <s v="No"/>
    <x v="0"/>
    <s v="No"/>
    <s v="Normal Weight"/>
    <s v="Normal"/>
  </r>
  <r>
    <s v="Id1985"/>
    <n v="25.84"/>
    <n v="5.81"/>
    <s v="Yes"/>
    <x v="0"/>
    <s v="Yes"/>
    <x v="3"/>
    <s v="No"/>
    <s v="Over Weight"/>
    <s v="Prediabetes"/>
  </r>
  <r>
    <s v="Id1986"/>
    <n v="30.95"/>
    <n v="5.16"/>
    <s v="No"/>
    <x v="0"/>
    <s v="Yes"/>
    <x v="3"/>
    <s v="No"/>
    <s v="Obesity"/>
    <s v="Normal"/>
  </r>
  <r>
    <s v="Id1987"/>
    <n v="30.54"/>
    <n v="5"/>
    <s v="No"/>
    <x v="0"/>
    <s v="Yes"/>
    <x v="3"/>
    <s v="No"/>
    <s v="Obesity"/>
    <s v="Normal"/>
  </r>
  <r>
    <s v="Id1988"/>
    <n v="33.914999999999999"/>
    <n v="5.84"/>
    <s v="Yes"/>
    <x v="0"/>
    <s v="No"/>
    <x v="0"/>
    <s v="No"/>
    <s v="Obesity"/>
    <s v="Prediabetes"/>
  </r>
  <r>
    <s v="Id1989"/>
    <n v="33.31"/>
    <n v="4.1900000000000004"/>
    <s v="No"/>
    <x v="0"/>
    <s v="Yes"/>
    <x v="3"/>
    <s v="No"/>
    <s v="Obesity"/>
    <s v="Normal"/>
  </r>
  <r>
    <s v="Id1990"/>
    <n v="25.745000000000001"/>
    <n v="4.62"/>
    <s v="Yes"/>
    <x v="0"/>
    <s v="No"/>
    <x v="0"/>
    <s v="No"/>
    <s v="Over Weight"/>
    <s v="Normal"/>
  </r>
  <r>
    <s v="Id1991"/>
    <n v="37.1"/>
    <n v="6.24"/>
    <s v="No"/>
    <x v="0"/>
    <s v="No"/>
    <x v="0"/>
    <s v="No"/>
    <s v="Obesity"/>
    <s v="Prediabetes"/>
  </r>
  <r>
    <s v="Id1992"/>
    <n v="35.435000000000002"/>
    <n v="5.81"/>
    <s v="No"/>
    <x v="0"/>
    <s v="No"/>
    <x v="0"/>
    <s v="No"/>
    <s v="Obesity"/>
    <s v="Prediabetes"/>
  </r>
  <r>
    <s v="Id1993"/>
    <n v="20.399999999999999"/>
    <n v="4.83"/>
    <s v="No"/>
    <x v="0"/>
    <s v="No"/>
    <x v="0"/>
    <s v="No"/>
    <s v="Normal Weight"/>
    <s v="Normal"/>
  </r>
  <r>
    <s v="Id1994"/>
    <n v="42.13"/>
    <n v="5.72"/>
    <s v="Yes"/>
    <x v="0"/>
    <s v="Yes"/>
    <x v="3"/>
    <s v="No"/>
    <s v="Obesity"/>
    <s v="Prediabetes"/>
  </r>
  <r>
    <s v="Id1995"/>
    <n v="33.99"/>
    <n v="4.83"/>
    <s v="Yes"/>
    <x v="0"/>
    <s v="Yes"/>
    <x v="3"/>
    <s v="No"/>
    <s v="Obesity"/>
    <s v="Normal"/>
  </r>
  <r>
    <s v="Id1996"/>
    <n v="28.594999999999999"/>
    <n v="4.1399999999999997"/>
    <s v="Yes"/>
    <x v="0"/>
    <s v="Yes"/>
    <x v="3"/>
    <s v="No"/>
    <s v="Over Weight"/>
    <s v="Normal"/>
  </r>
  <r>
    <s v="Id1997"/>
    <n v="20.8"/>
    <n v="4.07"/>
    <s v="Yes"/>
    <x v="0"/>
    <s v="Yes"/>
    <x v="3"/>
    <s v="No"/>
    <s v="Normal Weight"/>
    <s v="Normal"/>
  </r>
  <r>
    <s v="Id1998"/>
    <n v="23.465"/>
    <n v="6.26"/>
    <s v="Yes"/>
    <x v="0"/>
    <s v="Yes"/>
    <x v="3"/>
    <s v="No"/>
    <s v="Normal Weight"/>
    <s v="Prediabetes"/>
  </r>
  <r>
    <s v="Id1999"/>
    <n v="40.185000000000002"/>
    <n v="5.88"/>
    <s v="Yes"/>
    <x v="0"/>
    <s v="No"/>
    <x v="0"/>
    <s v="No"/>
    <s v="Obesity"/>
    <s v="Prediabetes"/>
  </r>
  <r>
    <s v="Id2000"/>
    <n v="21.89"/>
    <n v="5.72"/>
    <s v="Yes"/>
    <x v="0"/>
    <s v="No"/>
    <x v="0"/>
    <s v="No"/>
    <s v="Normal Weight"/>
    <s v="Prediabetes"/>
  </r>
  <r>
    <s v="Id2001"/>
    <n v="29.34"/>
    <n v="6.09"/>
    <s v="Yes"/>
    <x v="1"/>
    <s v="No"/>
    <x v="1"/>
    <s v="No"/>
    <s v="Over Weight"/>
    <s v="Prediabetes"/>
  </r>
  <r>
    <s v="Id2002"/>
    <n v="22.61"/>
    <n v="4.25"/>
    <s v="Yes"/>
    <x v="0"/>
    <s v="No"/>
    <x v="0"/>
    <s v="No"/>
    <s v="Normal Weight"/>
    <s v="Normal"/>
  </r>
  <r>
    <s v="Id2003"/>
    <n v="22.23"/>
    <n v="6.09"/>
    <s v="Yes"/>
    <x v="0"/>
    <s v="No"/>
    <x v="0"/>
    <s v="No"/>
    <s v="Normal Weight"/>
    <s v="Prediabetes"/>
  </r>
  <r>
    <s v="Id2004"/>
    <n v="33.4"/>
    <n v="5.51"/>
    <s v="No"/>
    <x v="0"/>
    <s v="No"/>
    <x v="0"/>
    <s v="No"/>
    <s v="Obesity"/>
    <s v="Normal"/>
  </r>
  <r>
    <s v="Id2005"/>
    <n v="33.11"/>
    <n v="5.63"/>
    <s v="No"/>
    <x v="0"/>
    <s v="No"/>
    <x v="0"/>
    <s v="No"/>
    <s v="Obesity"/>
    <s v="Normal"/>
  </r>
  <r>
    <s v="Id2006"/>
    <n v="16.815000000000001"/>
    <n v="5.29"/>
    <s v="Yes"/>
    <x v="0"/>
    <s v="No"/>
    <x v="0"/>
    <s v="No"/>
    <s v="Under Weight"/>
    <s v="Normal"/>
  </r>
  <r>
    <s v="Id2007"/>
    <n v="25.61"/>
    <n v="4"/>
    <s v="No"/>
    <x v="0"/>
    <s v="Yes"/>
    <x v="3"/>
    <s v="No"/>
    <s v="Over Weight"/>
    <s v="Normal"/>
  </r>
  <r>
    <s v="Id2008"/>
    <n v="25.8"/>
    <n v="5.49"/>
    <s v="No"/>
    <x v="0"/>
    <s v="No"/>
    <x v="0"/>
    <s v="No"/>
    <s v="Over Weight"/>
    <s v="Normal"/>
  </r>
  <r>
    <s v="Id2009"/>
    <n v="27.39"/>
    <n v="5.34"/>
    <s v="No"/>
    <x v="0"/>
    <s v="No"/>
    <x v="0"/>
    <s v="No"/>
    <s v="Over Weight"/>
    <s v="Normal"/>
  </r>
  <r>
    <s v="Id2010"/>
    <n v="17.03"/>
    <n v="4.12"/>
    <s v="No"/>
    <x v="0"/>
    <s v="No"/>
    <x v="3"/>
    <s v="No"/>
    <s v="Under Weight"/>
    <s v="Normal"/>
  </r>
  <r>
    <s v="Id2011"/>
    <n v="23.75"/>
    <n v="5.49"/>
    <s v="Yes"/>
    <x v="0"/>
    <s v="No"/>
    <x v="0"/>
    <s v="No"/>
    <s v="Normal Weight"/>
    <s v="Normal"/>
  </r>
  <r>
    <s v="Id2012"/>
    <n v="26.03"/>
    <n v="5.1100000000000003"/>
    <s v="Yes"/>
    <x v="0"/>
    <s v="No"/>
    <x v="3"/>
    <s v="No"/>
    <s v="Over Weight"/>
    <s v="Normal"/>
  </r>
  <r>
    <s v="Id2013"/>
    <n v="16.079999999999998"/>
    <n v="5.94"/>
    <s v="No"/>
    <x v="0"/>
    <s v="No"/>
    <x v="0"/>
    <s v="No"/>
    <s v="Under Weight"/>
    <s v="Prediabetes"/>
  </r>
  <r>
    <s v="Id2014"/>
    <n v="30.875"/>
    <n v="5.54"/>
    <s v="No"/>
    <x v="0"/>
    <s v="No"/>
    <x v="0"/>
    <s v="No"/>
    <s v="Obesity"/>
    <s v="Normal"/>
  </r>
  <r>
    <s v="Id2015"/>
    <n v="31.79"/>
    <n v="7.09"/>
    <s v="No"/>
    <x v="0"/>
    <s v="No"/>
    <x v="0"/>
    <s v="No"/>
    <s v="Obesity"/>
    <s v="Diabetes"/>
  </r>
  <r>
    <s v="Id2016"/>
    <n v="28.48"/>
    <n v="6.22"/>
    <s v="Yes"/>
    <x v="0"/>
    <s v="Yes"/>
    <x v="3"/>
    <s v="No"/>
    <s v="Over Weight"/>
    <s v="Prediabetes"/>
  </r>
  <r>
    <s v="Id2017"/>
    <n v="26.6"/>
    <n v="4.33"/>
    <s v="No"/>
    <x v="0"/>
    <s v="No"/>
    <x v="3"/>
    <s v="No"/>
    <s v="Over Weight"/>
    <s v="Normal"/>
  </r>
  <r>
    <s v="Id2018"/>
    <n v="25.27"/>
    <n v="5.83"/>
    <s v="No"/>
    <x v="0"/>
    <s v="No"/>
    <x v="3"/>
    <s v="No"/>
    <s v="Over Weight"/>
    <s v="Prediabetes"/>
  </r>
  <r>
    <s v="Id2019"/>
    <n v="34.484999999999999"/>
    <n v="4.7"/>
    <s v="Yes"/>
    <x v="0"/>
    <s v="Yes"/>
    <x v="3"/>
    <s v="No"/>
    <s v="Obesity"/>
    <s v="Normal"/>
  </r>
  <r>
    <s v="Id2020"/>
    <n v="15.57"/>
    <n v="4.07"/>
    <s v="Yes"/>
    <x v="0"/>
    <s v="No"/>
    <x v="3"/>
    <s v="No"/>
    <s v="Under Weight"/>
    <s v="Normal"/>
  </r>
  <r>
    <s v="Id2021"/>
    <n v="30.36"/>
    <n v="9.39"/>
    <s v="No"/>
    <x v="0"/>
    <s v="No"/>
    <x v="0"/>
    <s v="No"/>
    <s v="Obesity"/>
    <s v="Diabetes"/>
  </r>
  <r>
    <s v="Id2022"/>
    <n v="19.37"/>
    <n v="4.18"/>
    <s v="No"/>
    <x v="0"/>
    <s v="No"/>
    <x v="0"/>
    <s v="No"/>
    <s v="Normal Weight"/>
    <s v="Normal"/>
  </r>
  <r>
    <s v="Id2023"/>
    <n v="16.71"/>
    <n v="4.18"/>
    <s v="No"/>
    <x v="0"/>
    <s v="No"/>
    <x v="3"/>
    <s v="No"/>
    <s v="Under Weight"/>
    <s v="Normal"/>
  </r>
  <r>
    <s v="Id2024"/>
    <n v="24.1"/>
    <n v="4.4000000000000004"/>
    <s v="Yes"/>
    <x v="0"/>
    <s v="No"/>
    <x v="3"/>
    <s v="No"/>
    <s v="Normal Weight"/>
    <s v="Normal"/>
  </r>
  <r>
    <s v="Id2025"/>
    <n v="29.77"/>
    <n v="9.9"/>
    <s v="No"/>
    <x v="0"/>
    <s v="No"/>
    <x v="0"/>
    <s v="No"/>
    <s v="Over Weight"/>
    <s v="Diabetes"/>
  </r>
  <r>
    <s v="Id2026"/>
    <n v="46.53"/>
    <n v="4.84"/>
    <s v="Yes"/>
    <x v="0"/>
    <s v="No"/>
    <x v="0"/>
    <s v="No"/>
    <s v="Obesity"/>
    <s v="Normal"/>
  </r>
  <r>
    <s v="Id2027"/>
    <n v="23.4"/>
    <n v="5.53"/>
    <s v="No"/>
    <x v="0"/>
    <s v="Yes"/>
    <x v="3"/>
    <s v="No"/>
    <s v="Normal Weight"/>
    <s v="Normal"/>
  </r>
  <r>
    <s v="Id2028"/>
    <n v="30"/>
    <n v="4.33"/>
    <s v="Yes"/>
    <x v="0"/>
    <s v="No"/>
    <x v="0"/>
    <s v="No"/>
    <s v="Obesity"/>
    <s v="Normal"/>
  </r>
  <r>
    <s v="Id2029"/>
    <n v="29.15"/>
    <n v="4.91"/>
    <s v="Yes"/>
    <x v="0"/>
    <s v="No"/>
    <x v="0"/>
    <s v="No"/>
    <s v="Over Weight"/>
    <s v="Normal"/>
  </r>
  <r>
    <s v="Id2030"/>
    <n v="34.865000000000002"/>
    <n v="4.8"/>
    <s v="No"/>
    <x v="0"/>
    <s v="No"/>
    <x v="0"/>
    <s v="No"/>
    <s v="Obesity"/>
    <s v="Normal"/>
  </r>
  <r>
    <s v="Id2031"/>
    <n v="28.12"/>
    <n v="5.55"/>
    <s v="Yes"/>
    <x v="1"/>
    <s v="No"/>
    <x v="1"/>
    <s v="No"/>
    <s v="Over Weight"/>
    <s v="Normal"/>
  </r>
  <r>
    <s v="Id2032"/>
    <n v="29.45"/>
    <n v="5.24"/>
    <s v="Yes"/>
    <x v="0"/>
    <s v="No"/>
    <x v="0"/>
    <s v="No"/>
    <s v="Over Weight"/>
    <s v="Normal"/>
  </r>
  <r>
    <s v="Id2033"/>
    <n v="27.94"/>
    <n v="6.08"/>
    <s v="No"/>
    <x v="0"/>
    <s v="Yes"/>
    <x v="3"/>
    <s v="No"/>
    <s v="Over Weight"/>
    <s v="Prediabetes"/>
  </r>
  <r>
    <s v="Id2034"/>
    <n v="27.2"/>
    <n v="5.83"/>
    <s v="No"/>
    <x v="0"/>
    <s v="Yes"/>
    <x v="3"/>
    <s v="No"/>
    <s v="Over Weight"/>
    <s v="Prediabetes"/>
  </r>
  <r>
    <s v="Id2035"/>
    <n v="33.344999999999999"/>
    <n v="4.29"/>
    <s v="No"/>
    <x v="0"/>
    <s v="No"/>
    <x v="3"/>
    <s v="No"/>
    <s v="Obesity"/>
    <s v="Normal"/>
  </r>
  <r>
    <s v="Id2036"/>
    <n v="29.925000000000001"/>
    <n v="5.3"/>
    <s v="No"/>
    <x v="0"/>
    <s v="No"/>
    <x v="3"/>
    <s v="No"/>
    <s v="Obesity"/>
    <s v="Normal"/>
  </r>
  <r>
    <s v="Id2037"/>
    <n v="24.225000000000001"/>
    <n v="4.42"/>
    <s v="No"/>
    <x v="0"/>
    <s v="No"/>
    <x v="3"/>
    <s v="No"/>
    <s v="Normal Weight"/>
    <s v="Normal"/>
  </r>
  <r>
    <s v="Id2038"/>
    <n v="29.68"/>
    <n v="5.68"/>
    <s v="No"/>
    <x v="1"/>
    <s v="No"/>
    <x v="3"/>
    <s v="No"/>
    <s v="Over Weight"/>
    <s v="Normal"/>
  </r>
  <r>
    <s v="Id2039"/>
    <n v="20.614999999999998"/>
    <n v="6.05"/>
    <s v="No"/>
    <x v="0"/>
    <s v="Yes"/>
    <x v="3"/>
    <s v="No"/>
    <s v="Normal Weight"/>
    <s v="Prediabetes"/>
  </r>
  <r>
    <s v="Id2040"/>
    <n v="32.119999999999997"/>
    <n v="5.33"/>
    <s v="No"/>
    <x v="1"/>
    <s v="No"/>
    <x v="3"/>
    <s v="No"/>
    <s v="Obesity"/>
    <s v="Normal"/>
  </r>
  <r>
    <s v="Id2041"/>
    <n v="27.36"/>
    <n v="6.22"/>
    <s v="No"/>
    <x v="0"/>
    <s v="No"/>
    <x v="0"/>
    <s v="No"/>
    <s v="Over Weight"/>
    <s v="Prediabetes"/>
  </r>
  <r>
    <s v="Id2042"/>
    <n v="17.385000000000002"/>
    <n v="5.84"/>
    <s v="No"/>
    <x v="0"/>
    <s v="No"/>
    <x v="0"/>
    <s v="No"/>
    <s v="Under Weight"/>
    <s v="Prediabetes"/>
  </r>
  <r>
    <s v="Id2043"/>
    <n v="30.13"/>
    <n v="5.71"/>
    <s v="No"/>
    <x v="1"/>
    <s v="No"/>
    <x v="3"/>
    <s v="No"/>
    <s v="Obesity"/>
    <s v="Prediabetes"/>
  </r>
  <r>
    <s v="Id2044"/>
    <n v="25.44"/>
    <n v="6.04"/>
    <s v="Yes"/>
    <x v="0"/>
    <s v="Yes"/>
    <x v="3"/>
    <s v="No"/>
    <s v="Over Weight"/>
    <s v="Prediabetes"/>
  </r>
  <r>
    <s v="Id2045"/>
    <n v="39.805"/>
    <n v="4.38"/>
    <s v="No"/>
    <x v="1"/>
    <s v="No"/>
    <x v="3"/>
    <s v="No"/>
    <s v="Obesity"/>
    <s v="Normal"/>
  </r>
  <r>
    <s v="Id2046"/>
    <n v="30.4"/>
    <n v="5.56"/>
    <s v="Yes"/>
    <x v="1"/>
    <s v="No"/>
    <x v="3"/>
    <s v="No"/>
    <s v="Obesity"/>
    <s v="Normal"/>
  </r>
  <r>
    <s v="Id2047"/>
    <n v="23.18"/>
    <n v="4.24"/>
    <s v="No"/>
    <x v="1"/>
    <s v="No"/>
    <x v="3"/>
    <s v="No"/>
    <s v="Normal Weight"/>
    <s v="Normal"/>
  </r>
  <r>
    <s v="Id2048"/>
    <n v="39.615000000000002"/>
    <n v="6.32"/>
    <s v="No"/>
    <x v="0"/>
    <s v="Yes"/>
    <x v="3"/>
    <s v="No"/>
    <s v="Obesity"/>
    <s v="Prediabetes"/>
  </r>
  <r>
    <s v="Id2049"/>
    <n v="30.59"/>
    <n v="6.3"/>
    <s v="Yes"/>
    <x v="0"/>
    <s v="Yes"/>
    <x v="3"/>
    <s v="No"/>
    <s v="Obesity"/>
    <s v="Prediabetes"/>
  </r>
  <r>
    <s v="Id2050"/>
    <n v="16.72"/>
    <n v="4.38"/>
    <s v="Yes"/>
    <x v="0"/>
    <s v="No"/>
    <x v="3"/>
    <s v="No"/>
    <s v="Under Weight"/>
    <s v="Normal"/>
  </r>
  <r>
    <s v="Id2051"/>
    <n v="26.22"/>
    <n v="4.6500000000000004"/>
    <s v="Yes"/>
    <x v="0"/>
    <s v="Yes"/>
    <x v="3"/>
    <s v="No"/>
    <s v="Over Weight"/>
    <s v="Normal"/>
  </r>
  <r>
    <s v="Id2052"/>
    <n v="31.824999999999999"/>
    <n v="4.7"/>
    <s v="No"/>
    <x v="0"/>
    <s v="Yes"/>
    <x v="3"/>
    <s v="No"/>
    <s v="Obesity"/>
    <s v="Normal"/>
  </r>
  <r>
    <s v="Id2053"/>
    <n v="25.745000000000001"/>
    <n v="4.34"/>
    <s v="No"/>
    <x v="0"/>
    <s v="Yes"/>
    <x v="3"/>
    <s v="No"/>
    <s v="Over Weight"/>
    <s v="Normal"/>
  </r>
  <r>
    <s v="Id2054"/>
    <n v="24.605"/>
    <n v="5.62"/>
    <s v="No"/>
    <x v="0"/>
    <s v="Yes"/>
    <x v="3"/>
    <s v="No"/>
    <s v="Normal Weight"/>
    <s v="Normal"/>
  </r>
  <r>
    <s v="Id2055"/>
    <n v="24.51"/>
    <n v="4.24"/>
    <s v="No"/>
    <x v="0"/>
    <s v="Yes"/>
    <x v="3"/>
    <s v="No"/>
    <s v="Normal Weight"/>
    <s v="Normal"/>
  </r>
  <r>
    <s v="Id2056"/>
    <n v="31.065000000000001"/>
    <n v="4.57"/>
    <s v="Yes"/>
    <x v="0"/>
    <s v="No"/>
    <x v="0"/>
    <s v="No"/>
    <s v="Obesity"/>
    <s v="Normal"/>
  </r>
  <r>
    <s v="Id2057"/>
    <n v="28.12"/>
    <n v="5.05"/>
    <s v="No"/>
    <x v="0"/>
    <s v="No"/>
    <x v="0"/>
    <s v="No"/>
    <s v="Over Weight"/>
    <s v="Normal"/>
  </r>
  <r>
    <s v="Id2058"/>
    <n v="38.06"/>
    <n v="6.16"/>
    <s v="No"/>
    <x v="0"/>
    <s v="No"/>
    <x v="0"/>
    <s v="No"/>
    <s v="Obesity"/>
    <s v="Prediabetes"/>
  </r>
  <r>
    <s v="Id2059"/>
    <n v="24.96"/>
    <n v="4.57"/>
    <s v="No"/>
    <x v="0"/>
    <s v="No"/>
    <x v="0"/>
    <s v="No"/>
    <s v="Over Weight"/>
    <s v="Normal"/>
  </r>
  <r>
    <s v="Id2060"/>
    <n v="17.670000000000002"/>
    <n v="5.53"/>
    <s v="Yes"/>
    <x v="0"/>
    <s v="No"/>
    <x v="0"/>
    <s v="No"/>
    <s v="Under Weight"/>
    <s v="Normal"/>
  </r>
  <r>
    <s v="Id2061"/>
    <n v="31.35"/>
    <n v="5.84"/>
    <s v="No"/>
    <x v="1"/>
    <s v="No"/>
    <x v="3"/>
    <s v="No"/>
    <s v="Obesity"/>
    <s v="Prediabetes"/>
  </r>
  <r>
    <s v="Id2062"/>
    <n v="28.31"/>
    <n v="6.41"/>
    <s v="No"/>
    <x v="1"/>
    <s v="No"/>
    <x v="3"/>
    <s v="No"/>
    <s v="Over Weight"/>
    <s v="Diabetes"/>
  </r>
  <r>
    <s v="Id2063"/>
    <n v="30.3"/>
    <n v="4.7300000000000004"/>
    <s v="Yes"/>
    <x v="0"/>
    <s v="Yes"/>
    <x v="3"/>
    <s v="No"/>
    <s v="Obesity"/>
    <s v="Normal"/>
  </r>
  <r>
    <s v="Id2064"/>
    <n v="26.4"/>
    <n v="6.22"/>
    <s v="Yes"/>
    <x v="0"/>
    <s v="No"/>
    <x v="0"/>
    <s v="No"/>
    <s v="Over Weight"/>
    <s v="Prediabetes"/>
  </r>
  <r>
    <s v="Id2065"/>
    <n v="22.135000000000002"/>
    <n v="4.46"/>
    <s v="Yes"/>
    <x v="0"/>
    <s v="No"/>
    <x v="0"/>
    <s v="No"/>
    <s v="Normal Weight"/>
    <s v="Normal"/>
  </r>
  <r>
    <s v="Id2066"/>
    <n v="17.399999999999999"/>
    <n v="4.5"/>
    <s v="Yes"/>
    <x v="0"/>
    <s v="No"/>
    <x v="0"/>
    <s v="No"/>
    <s v="Under Weight"/>
    <s v="Normal"/>
  </r>
  <r>
    <s v="Id2067"/>
    <n v="28.06"/>
    <n v="8.93"/>
    <s v="No"/>
    <x v="0"/>
    <s v="No"/>
    <x v="0"/>
    <s v="No"/>
    <s v="Over Weight"/>
    <s v="Diabetes"/>
  </r>
  <r>
    <s v="Id2068"/>
    <n v="31.13"/>
    <n v="11.02"/>
    <s v="No"/>
    <x v="0"/>
    <s v="No"/>
    <x v="0"/>
    <s v="No"/>
    <s v="Obesity"/>
    <s v="Diabetes"/>
  </r>
  <r>
    <s v="Id2069"/>
    <n v="18.46"/>
    <n v="5.25"/>
    <s v="No"/>
    <x v="0"/>
    <s v="No"/>
    <x v="0"/>
    <s v="No"/>
    <s v="Under Weight"/>
    <s v="Normal"/>
  </r>
  <r>
    <s v="Id2070"/>
    <n v="17.3"/>
    <n v="4.75"/>
    <s v="No"/>
    <x v="0"/>
    <s v="No"/>
    <x v="0"/>
    <s v="No"/>
    <s v="Under Weight"/>
    <s v="Normal"/>
  </r>
  <r>
    <s v="Id2071"/>
    <n v="35.625"/>
    <n v="4.68"/>
    <s v="Yes"/>
    <x v="0"/>
    <s v="Yes"/>
    <x v="3"/>
    <s v="No"/>
    <s v="Obesity"/>
    <s v="Normal"/>
  </r>
  <r>
    <s v="Id2072"/>
    <n v="20.234999999999999"/>
    <n v="6.17"/>
    <s v="Yes"/>
    <x v="1"/>
    <s v="No"/>
    <x v="1"/>
    <s v="No"/>
    <s v="Normal Weight"/>
    <s v="Prediabetes"/>
  </r>
  <r>
    <s v="Id2073"/>
    <n v="27.55"/>
    <n v="4.5599999999999996"/>
    <s v="Yes"/>
    <x v="0"/>
    <s v="Yes"/>
    <x v="3"/>
    <s v="No"/>
    <s v="Over Weight"/>
    <s v="Normal"/>
  </r>
  <r>
    <s v="Id2074"/>
    <n v="17.97"/>
    <n v="6.3"/>
    <s v="No"/>
    <x v="0"/>
    <s v="No"/>
    <x v="0"/>
    <s v="No"/>
    <s v="Under Weight"/>
    <s v="Prediabetes"/>
  </r>
  <r>
    <s v="Id2075"/>
    <n v="29.98"/>
    <n v="6.03"/>
    <s v="No"/>
    <x v="1"/>
    <s v="No"/>
    <x v="3"/>
    <s v="No"/>
    <s v="Obesity"/>
    <s v="Prediabetes"/>
  </r>
  <r>
    <s v="Id2076"/>
    <n v="33.659999999999997"/>
    <n v="4.2"/>
    <s v="Yes"/>
    <x v="0"/>
    <s v="No"/>
    <x v="3"/>
    <s v="No"/>
    <s v="Obesity"/>
    <s v="Normal"/>
  </r>
  <r>
    <s v="Id2077"/>
    <n v="32.67"/>
    <n v="5.61"/>
    <s v="Yes"/>
    <x v="0"/>
    <s v="No"/>
    <x v="3"/>
    <s v="No"/>
    <s v="Obesity"/>
    <s v="Normal"/>
  </r>
  <r>
    <s v="Id2078"/>
    <n v="30.5"/>
    <n v="5.88"/>
    <s v="Yes"/>
    <x v="0"/>
    <s v="No"/>
    <x v="3"/>
    <s v="No"/>
    <s v="Obesity"/>
    <s v="Prediabetes"/>
  </r>
  <r>
    <s v="Id2079"/>
    <n v="23.1"/>
    <n v="5.92"/>
    <s v="Yes"/>
    <x v="0"/>
    <s v="No"/>
    <x v="3"/>
    <s v="No"/>
    <s v="Normal Weight"/>
    <s v="Prediabetes"/>
  </r>
  <r>
    <s v="Id2080"/>
    <n v="39.49"/>
    <n v="4.8099999999999996"/>
    <s v="No"/>
    <x v="0"/>
    <s v="No"/>
    <x v="3"/>
    <s v="No"/>
    <s v="Obesity"/>
    <s v="Normal"/>
  </r>
  <r>
    <s v="Id2081"/>
    <n v="33.99"/>
    <n v="4.55"/>
    <s v="No"/>
    <x v="0"/>
    <s v="No"/>
    <x v="3"/>
    <s v="No"/>
    <s v="Obesity"/>
    <s v="Normal"/>
  </r>
  <r>
    <s v="Id2082"/>
    <n v="27.72"/>
    <n v="6.43"/>
    <s v="No"/>
    <x v="0"/>
    <s v="No"/>
    <x v="3"/>
    <s v="No"/>
    <s v="Over Weight"/>
    <s v="Diabetes"/>
  </r>
  <r>
    <s v="Id2083"/>
    <n v="30.59"/>
    <n v="11.62"/>
    <s v="No"/>
    <x v="0"/>
    <s v="No"/>
    <x v="0"/>
    <s v="No"/>
    <s v="Obesity"/>
    <s v="Diabetes"/>
  </r>
  <r>
    <s v="Id2084"/>
    <n v="22.6"/>
    <n v="6.04"/>
    <s v="No"/>
    <x v="0"/>
    <s v="No"/>
    <x v="3"/>
    <s v="No"/>
    <s v="Normal Weight"/>
    <s v="Prediabetes"/>
  </r>
  <r>
    <s v="Id2085"/>
    <n v="28.785"/>
    <n v="8.82"/>
    <s v="No"/>
    <x v="0"/>
    <s v="No"/>
    <x v="0"/>
    <s v="No"/>
    <s v="Over Weight"/>
    <s v="Diabetes"/>
  </r>
  <r>
    <s v="Id2086"/>
    <n v="50.38"/>
    <n v="5.8"/>
    <s v="No"/>
    <x v="0"/>
    <s v="No"/>
    <x v="0"/>
    <s v="No"/>
    <s v="Obesity"/>
    <s v="Prediabetes"/>
  </r>
  <r>
    <s v="Id2087"/>
    <n v="35.200000000000003"/>
    <n v="4.28"/>
    <s v="No"/>
    <x v="0"/>
    <s v="No"/>
    <x v="0"/>
    <s v="No"/>
    <s v="Obesity"/>
    <s v="Normal"/>
  </r>
  <r>
    <s v="Id2088"/>
    <n v="35.72"/>
    <n v="5.5"/>
    <s v="Yes"/>
    <x v="0"/>
    <s v="No"/>
    <x v="0"/>
    <s v="No"/>
    <s v="Obesity"/>
    <s v="Normal"/>
  </r>
  <r>
    <s v="Id2089"/>
    <n v="24.51"/>
    <n v="4.6900000000000004"/>
    <s v="No"/>
    <x v="0"/>
    <s v="No"/>
    <x v="0"/>
    <s v="No"/>
    <s v="Normal Weight"/>
    <s v="Normal"/>
  </r>
  <r>
    <s v="Id2090"/>
    <n v="23.844999999999999"/>
    <n v="4.43"/>
    <s v="No"/>
    <x v="0"/>
    <s v="No"/>
    <x v="0"/>
    <s v="No"/>
    <s v="Normal Weight"/>
    <s v="Normal"/>
  </r>
  <r>
    <s v="Id2091"/>
    <n v="15.68"/>
    <n v="6.16"/>
    <s v="Yes"/>
    <x v="0"/>
    <s v="No"/>
    <x v="3"/>
    <s v="No"/>
    <s v="Under Weight"/>
    <s v="Prediabetes"/>
  </r>
  <r>
    <s v="Id2092"/>
    <n v="32.395000000000003"/>
    <n v="6.66"/>
    <s v="No"/>
    <x v="0"/>
    <s v="No"/>
    <x v="0"/>
    <s v="No"/>
    <s v="Obesity"/>
    <s v="Diabetes"/>
  </r>
  <r>
    <s v="Id2093"/>
    <n v="23.655000000000001"/>
    <n v="5.92"/>
    <s v="No"/>
    <x v="0"/>
    <s v="No"/>
    <x v="3"/>
    <s v="No"/>
    <s v="Normal Weight"/>
    <s v="Prediabetes"/>
  </r>
  <r>
    <s v="Id2094"/>
    <n v="28.4"/>
    <n v="5.97"/>
    <s v="No"/>
    <x v="0"/>
    <s v="Yes"/>
    <x v="3"/>
    <s v="No"/>
    <s v="Over Weight"/>
    <s v="Prediabetes"/>
  </r>
  <r>
    <s v="Id2095"/>
    <n v="35.42"/>
    <n v="4.6399999999999997"/>
    <s v="Yes"/>
    <x v="0"/>
    <s v="No"/>
    <x v="0"/>
    <s v="No"/>
    <s v="Obesity"/>
    <s v="Normal"/>
  </r>
  <r>
    <s v="Id2096"/>
    <n v="26.18"/>
    <n v="6.12"/>
    <s v="No"/>
    <x v="1"/>
    <s v="No"/>
    <x v="3"/>
    <s v="No"/>
    <s v="Over Weight"/>
    <s v="Prediabetes"/>
  </r>
  <r>
    <s v="Id2097"/>
    <n v="20.8"/>
    <n v="4.87"/>
    <s v="Yes"/>
    <x v="0"/>
    <s v="No"/>
    <x v="0"/>
    <s v="No"/>
    <s v="Normal Weight"/>
    <s v="Normal"/>
  </r>
  <r>
    <s v="Id2098"/>
    <n v="15.82"/>
    <n v="4.5999999999999996"/>
    <s v="No"/>
    <x v="0"/>
    <s v="No"/>
    <x v="0"/>
    <s v="No"/>
    <s v="Under Weight"/>
    <s v="Normal"/>
  </r>
  <r>
    <s v="Id2099"/>
    <n v="17.670000000000002"/>
    <n v="4.78"/>
    <s v="No"/>
    <x v="0"/>
    <s v="No"/>
    <x v="0"/>
    <s v="No"/>
    <s v="Under Weight"/>
    <s v="Normal"/>
  </r>
  <r>
    <s v="Id2100"/>
    <n v="31.92"/>
    <n v="11.05"/>
    <s v="No"/>
    <x v="0"/>
    <s v="No"/>
    <x v="0"/>
    <s v="No"/>
    <s v="Obesity"/>
    <s v="Diabetes"/>
  </r>
  <r>
    <s v="Id2101"/>
    <n v="28.975000000000001"/>
    <n v="7.62"/>
    <s v="No"/>
    <x v="0"/>
    <s v="No"/>
    <x v="0"/>
    <s v="No"/>
    <s v="Over Weight"/>
    <s v="Diabetes"/>
  </r>
  <r>
    <s v="Id2102"/>
    <n v="31.73"/>
    <n v="4.78"/>
    <s v="Yes"/>
    <x v="1"/>
    <s v="No"/>
    <x v="1"/>
    <s v="No"/>
    <s v="Obesity"/>
    <s v="Normal"/>
  </r>
  <r>
    <s v="Id2103"/>
    <n v="28.88"/>
    <n v="6.09"/>
    <s v="Yes"/>
    <x v="1"/>
    <s v="No"/>
    <x v="1"/>
    <s v="No"/>
    <s v="Over Weight"/>
    <s v="Prediabetes"/>
  </r>
  <r>
    <s v="Id2104"/>
    <n v="25.555"/>
    <n v="5.1100000000000003"/>
    <s v="No"/>
    <x v="0"/>
    <s v="Yes"/>
    <x v="3"/>
    <s v="No"/>
    <s v="Over Weight"/>
    <s v="Normal"/>
  </r>
  <r>
    <s v="Id2105"/>
    <n v="37.29"/>
    <n v="4.46"/>
    <s v="No"/>
    <x v="1"/>
    <s v="No"/>
    <x v="3"/>
    <s v="No"/>
    <s v="Obesity"/>
    <s v="Normal"/>
  </r>
  <r>
    <s v="Id2106"/>
    <n v="40.28"/>
    <n v="6.11"/>
    <s v="No"/>
    <x v="1"/>
    <s v="No"/>
    <x v="3"/>
    <s v="No"/>
    <s v="Obesity"/>
    <s v="Prediabetes"/>
  </r>
  <r>
    <s v="Id2107"/>
    <n v="40.185000000000002"/>
    <n v="4.66"/>
    <s v="No"/>
    <x v="1"/>
    <s v="No"/>
    <x v="3"/>
    <s v="No"/>
    <s v="Obesity"/>
    <s v="Normal"/>
  </r>
  <r>
    <s v="Id2108"/>
    <n v="23.57"/>
    <n v="6.14"/>
    <s v="No"/>
    <x v="0"/>
    <s v="No"/>
    <x v="0"/>
    <s v="No"/>
    <s v="Normal Weight"/>
    <s v="Prediabetes"/>
  </r>
  <r>
    <s v="Id2109"/>
    <n v="35.625"/>
    <n v="6.21"/>
    <s v="No"/>
    <x v="1"/>
    <s v="No"/>
    <x v="3"/>
    <s v="No"/>
    <s v="Obesity"/>
    <s v="Prediabetes"/>
  </r>
  <r>
    <s v="Id2110"/>
    <n v="33.155000000000001"/>
    <n v="4.5999999999999996"/>
    <s v="No"/>
    <x v="1"/>
    <s v="No"/>
    <x v="3"/>
    <s v="No"/>
    <s v="Obesity"/>
    <s v="Normal"/>
  </r>
  <r>
    <s v="Id2111"/>
    <n v="31.92"/>
    <n v="5.04"/>
    <s v="No"/>
    <x v="1"/>
    <s v="No"/>
    <x v="3"/>
    <s v="No"/>
    <s v="Obesity"/>
    <s v="Normal"/>
  </r>
  <r>
    <s v="Id2112"/>
    <n v="30.305"/>
    <n v="5.08"/>
    <s v="No"/>
    <x v="1"/>
    <s v="No"/>
    <x v="3"/>
    <s v="No"/>
    <s v="Obesity"/>
    <s v="Normal"/>
  </r>
  <r>
    <s v="Id2113"/>
    <n v="30.114999999999998"/>
    <n v="4.38"/>
    <s v="No"/>
    <x v="1"/>
    <s v="No"/>
    <x v="3"/>
    <s v="No"/>
    <s v="Obesity"/>
    <s v="Normal"/>
  </r>
  <r>
    <s v="Id2114"/>
    <n v="24.09"/>
    <n v="4.79"/>
    <s v="No"/>
    <x v="1"/>
    <s v="No"/>
    <x v="3"/>
    <s v="No"/>
    <s v="Normal Weight"/>
    <s v="Normal"/>
  </r>
  <r>
    <s v="Id2115"/>
    <n v="28.215"/>
    <n v="4.21"/>
    <s v="No"/>
    <x v="1"/>
    <s v="No"/>
    <x v="3"/>
    <s v="No"/>
    <s v="Over Weight"/>
    <s v="Normal"/>
  </r>
  <r>
    <s v="Id2116"/>
    <n v="26.315000000000001"/>
    <n v="5.47"/>
    <s v="No"/>
    <x v="1"/>
    <s v="No"/>
    <x v="3"/>
    <s v="No"/>
    <s v="Over Weight"/>
    <s v="Normal"/>
  </r>
  <r>
    <s v="Id2117"/>
    <n v="25.08"/>
    <n v="5.09"/>
    <s v="No"/>
    <x v="1"/>
    <s v="No"/>
    <x v="3"/>
    <s v="No"/>
    <s v="Over Weight"/>
    <s v="Normal"/>
  </r>
  <r>
    <s v="Id2118"/>
    <n v="15.41"/>
    <n v="5.08"/>
    <s v="No"/>
    <x v="0"/>
    <s v="No"/>
    <x v="0"/>
    <s v="No"/>
    <s v="Under Weight"/>
    <s v="Normal"/>
  </r>
  <r>
    <s v="Id2119"/>
    <n v="23.83"/>
    <n v="5.68"/>
    <s v="No"/>
    <x v="0"/>
    <s v="No"/>
    <x v="0"/>
    <s v="No"/>
    <s v="Normal Weight"/>
    <s v="Normal"/>
  </r>
  <r>
    <s v="Id2120"/>
    <n v="36"/>
    <n v="4.66"/>
    <s v="No"/>
    <x v="1"/>
    <s v="No"/>
    <x v="3"/>
    <s v="No"/>
    <s v="Obesity"/>
    <s v="Normal"/>
  </r>
  <r>
    <s v="Id2121"/>
    <n v="28.82"/>
    <n v="5.59"/>
    <s v="No"/>
    <x v="1"/>
    <s v="No"/>
    <x v="3"/>
    <s v="No"/>
    <s v="Over Weight"/>
    <s v="Normal"/>
  </r>
  <r>
    <s v="Id2122"/>
    <n v="28.05"/>
    <n v="6.2"/>
    <s v="No"/>
    <x v="1"/>
    <s v="No"/>
    <x v="3"/>
    <s v="No"/>
    <s v="Over Weight"/>
    <s v="Prediabetes"/>
  </r>
  <r>
    <s v="Id2123"/>
    <n v="27.1"/>
    <n v="4.45"/>
    <s v="No"/>
    <x v="1"/>
    <s v="No"/>
    <x v="3"/>
    <s v="No"/>
    <s v="Over Weight"/>
    <s v="Normal"/>
  </r>
  <r>
    <s v="Id2124"/>
    <n v="24.3"/>
    <n v="6.1"/>
    <s v="Yes"/>
    <x v="1"/>
    <s v="No"/>
    <x v="3"/>
    <s v="No"/>
    <s v="Normal Weight"/>
    <s v="Prediabetes"/>
  </r>
  <r>
    <s v="Id2125"/>
    <n v="30.72"/>
    <n v="6.06"/>
    <s v="No"/>
    <x v="1"/>
    <s v="No"/>
    <x v="3"/>
    <s v="No"/>
    <s v="Obesity"/>
    <s v="Prediabetes"/>
  </r>
  <r>
    <s v="Id2126"/>
    <n v="37.43"/>
    <n v="4.5599999999999996"/>
    <s v="No"/>
    <x v="0"/>
    <s v="Yes"/>
    <x v="3"/>
    <s v="No"/>
    <s v="Obesity"/>
    <s v="Normal"/>
  </r>
  <r>
    <s v="Id2127"/>
    <n v="25.74"/>
    <n v="6.41"/>
    <s v="Yes"/>
    <x v="0"/>
    <s v="Yes"/>
    <x v="3"/>
    <s v="No"/>
    <s v="Over Weight"/>
    <s v="Diabetes"/>
  </r>
  <r>
    <s v="Id2128"/>
    <n v="36.575000000000003"/>
    <n v="5.57"/>
    <s v="No"/>
    <x v="0"/>
    <s v="Yes"/>
    <x v="3"/>
    <s v="No"/>
    <s v="Obesity"/>
    <s v="Normal"/>
  </r>
  <r>
    <s v="Id2129"/>
    <n v="35.15"/>
    <n v="5.47"/>
    <s v="No"/>
    <x v="0"/>
    <s v="Yes"/>
    <x v="3"/>
    <s v="No"/>
    <s v="Obesity"/>
    <s v="Normal"/>
  </r>
  <r>
    <s v="Id2130"/>
    <n v="32.11"/>
    <n v="4.43"/>
    <s v="No"/>
    <x v="0"/>
    <s v="Yes"/>
    <x v="3"/>
    <s v="No"/>
    <s v="Obesity"/>
    <s v="Normal"/>
  </r>
  <r>
    <s v="Id2131"/>
    <n v="30.495000000000001"/>
    <n v="4.95"/>
    <s v="No"/>
    <x v="0"/>
    <s v="Yes"/>
    <x v="3"/>
    <s v="No"/>
    <s v="Obesity"/>
    <s v="Normal"/>
  </r>
  <r>
    <s v="Id2132"/>
    <n v="29.24"/>
    <n v="4.04"/>
    <s v="No"/>
    <x v="1"/>
    <s v="No"/>
    <x v="3"/>
    <s v="No"/>
    <s v="Over Weight"/>
    <s v="Normal"/>
  </r>
  <r>
    <s v="Id2133"/>
    <n v="22.515000000000001"/>
    <n v="5.93"/>
    <s v="No"/>
    <x v="0"/>
    <s v="Yes"/>
    <x v="3"/>
    <s v="No"/>
    <s v="Normal Weight"/>
    <s v="Prediabetes"/>
  </r>
  <r>
    <s v="Id2134"/>
    <n v="15.65"/>
    <n v="4.2300000000000004"/>
    <s v="No"/>
    <x v="0"/>
    <s v="No"/>
    <x v="0"/>
    <s v="No"/>
    <s v="Under Weight"/>
    <s v="Normal"/>
  </r>
  <r>
    <s v="Id2135"/>
    <n v="27.36"/>
    <n v="5.59"/>
    <s v="Yes"/>
    <x v="0"/>
    <s v="No"/>
    <x v="0"/>
    <s v="No"/>
    <s v="Over Weight"/>
    <s v="Normal"/>
  </r>
  <r>
    <s v="Id2136"/>
    <n v="22.3"/>
    <n v="4.8899999999999997"/>
    <s v="Yes"/>
    <x v="0"/>
    <s v="No"/>
    <x v="0"/>
    <s v="No"/>
    <s v="Normal Weight"/>
    <s v="Normal"/>
  </r>
  <r>
    <s v="Id2137"/>
    <n v="26.03"/>
    <n v="5.81"/>
    <s v="Yes"/>
    <x v="0"/>
    <s v="No"/>
    <x v="0"/>
    <s v="No"/>
    <s v="Over Weight"/>
    <s v="Prediabetes"/>
  </r>
  <r>
    <s v="Id2138"/>
    <n v="27.74"/>
    <n v="4.29"/>
    <s v="No"/>
    <x v="1"/>
    <s v="No"/>
    <x v="3"/>
    <s v="No"/>
    <s v="Over Weight"/>
    <s v="Normal"/>
  </r>
  <r>
    <s v="Id2139"/>
    <n v="32.11"/>
    <n v="4.03"/>
    <s v="Yes"/>
    <x v="1"/>
    <s v="No"/>
    <x v="1"/>
    <s v="No"/>
    <s v="Obesity"/>
    <s v="Normal"/>
  </r>
  <r>
    <s v="Id2140"/>
    <n v="25.175000000000001"/>
    <n v="6.29"/>
    <s v="Yes"/>
    <x v="1"/>
    <s v="No"/>
    <x v="1"/>
    <s v="No"/>
    <s v="Over Weight"/>
    <s v="Prediabetes"/>
  </r>
  <r>
    <s v="Id2141"/>
    <n v="39.49"/>
    <n v="4.4800000000000004"/>
    <s v="Yes"/>
    <x v="0"/>
    <s v="No"/>
    <x v="0"/>
    <s v="No"/>
    <s v="Obesity"/>
    <s v="Normal"/>
  </r>
  <r>
    <s v="Id2142"/>
    <n v="34.869999999999997"/>
    <n v="5.51"/>
    <s v="Yes"/>
    <x v="0"/>
    <s v="No"/>
    <x v="0"/>
    <s v="No"/>
    <s v="Obesity"/>
    <s v="Normal"/>
  </r>
  <r>
    <s v="Id2143"/>
    <n v="34.6"/>
    <n v="4.5"/>
    <s v="Yes"/>
    <x v="0"/>
    <s v="No"/>
    <x v="0"/>
    <s v="No"/>
    <s v="Obesity"/>
    <s v="Normal"/>
  </r>
  <r>
    <s v="Id2144"/>
    <n v="25.8"/>
    <n v="6.29"/>
    <s v="Yes"/>
    <x v="0"/>
    <s v="No"/>
    <x v="0"/>
    <s v="No"/>
    <s v="Over Weight"/>
    <s v="Prediabetes"/>
  </r>
  <r>
    <s v="Id2145"/>
    <n v="35.86"/>
    <n v="4.33"/>
    <s v="No"/>
    <x v="0"/>
    <s v="No"/>
    <x v="3"/>
    <s v="No"/>
    <s v="Obesity"/>
    <s v="Normal"/>
  </r>
  <r>
    <s v="Id2146"/>
    <n v="40.47"/>
    <n v="11.15"/>
    <s v="No"/>
    <x v="0"/>
    <s v="No"/>
    <x v="0"/>
    <s v="No"/>
    <s v="Obesity"/>
    <s v="Diabetes"/>
  </r>
  <r>
    <s v="Id2147"/>
    <n v="32.01"/>
    <n v="6.45"/>
    <s v="No"/>
    <x v="0"/>
    <s v="No"/>
    <x v="3"/>
    <s v="No"/>
    <s v="Obesity"/>
    <s v="Diabetes"/>
  </r>
  <r>
    <s v="Id2148"/>
    <n v="33"/>
    <n v="9.27"/>
    <s v="No"/>
    <x v="0"/>
    <s v="No"/>
    <x v="0"/>
    <s v="No"/>
    <s v="Obesity"/>
    <s v="Diabetes"/>
  </r>
  <r>
    <s v="Id2149"/>
    <n v="29.3"/>
    <n v="6.15"/>
    <s v="No"/>
    <x v="0"/>
    <s v="No"/>
    <x v="3"/>
    <s v="No"/>
    <s v="Over Weight"/>
    <s v="Prediabetes"/>
  </r>
  <r>
    <s v="Id2150"/>
    <n v="25.8"/>
    <n v="4.13"/>
    <s v="No"/>
    <x v="0"/>
    <s v="No"/>
    <x v="3"/>
    <s v="No"/>
    <s v="Over Weight"/>
    <s v="Normal"/>
  </r>
  <r>
    <s v="Id2151"/>
    <n v="23.4"/>
    <n v="4.24"/>
    <s v="No"/>
    <x v="0"/>
    <s v="No"/>
    <x v="3"/>
    <s v="No"/>
    <s v="Normal Weight"/>
    <s v="Normal"/>
  </r>
  <r>
    <s v="Id2152"/>
    <n v="27.93"/>
    <n v="9.8800000000000008"/>
    <s v="No"/>
    <x v="0"/>
    <s v="No"/>
    <x v="0"/>
    <s v="No"/>
    <s v="Over Weight"/>
    <s v="Diabetes"/>
  </r>
  <r>
    <s v="Id2153"/>
    <n v="22"/>
    <n v="9.5"/>
    <s v="No"/>
    <x v="0"/>
    <s v="No"/>
    <x v="0"/>
    <s v="No"/>
    <s v="Normal Weight"/>
    <s v="Diabetes"/>
  </r>
  <r>
    <s v="Id2154"/>
    <n v="36.86"/>
    <n v="4.97"/>
    <s v="Yes"/>
    <x v="0"/>
    <s v="No"/>
    <x v="0"/>
    <s v="No"/>
    <s v="Obesity"/>
    <s v="Normal"/>
  </r>
  <r>
    <s v="Id2155"/>
    <n v="31.254999999999999"/>
    <n v="5.49"/>
    <s v="Yes"/>
    <x v="0"/>
    <s v="No"/>
    <x v="0"/>
    <s v="No"/>
    <s v="Obesity"/>
    <s v="Normal"/>
  </r>
  <r>
    <s v="Id2156"/>
    <n v="23.06"/>
    <n v="4.47"/>
    <s v="No"/>
    <x v="0"/>
    <s v="No"/>
    <x v="0"/>
    <s v="No"/>
    <s v="Normal Weight"/>
    <s v="Normal"/>
  </r>
  <r>
    <s v="Id2157"/>
    <n v="28.975000000000001"/>
    <n v="4.34"/>
    <s v="Yes"/>
    <x v="0"/>
    <s v="No"/>
    <x v="0"/>
    <s v="No"/>
    <s v="Over Weight"/>
    <s v="Normal"/>
  </r>
  <r>
    <s v="Id2158"/>
    <n v="33.299999999999997"/>
    <n v="9.49"/>
    <s v="No"/>
    <x v="0"/>
    <s v="No"/>
    <x v="0"/>
    <s v="No"/>
    <s v="Obesity"/>
    <s v="Diabetes"/>
  </r>
  <r>
    <s v="Id2159"/>
    <n v="33"/>
    <n v="10.16"/>
    <s v="No"/>
    <x v="0"/>
    <s v="No"/>
    <x v="0"/>
    <s v="No"/>
    <s v="Obesity"/>
    <s v="Diabetes"/>
  </r>
  <r>
    <s v="Id2160"/>
    <n v="31.46"/>
    <n v="11.19"/>
    <s v="No"/>
    <x v="0"/>
    <s v="No"/>
    <x v="0"/>
    <s v="No"/>
    <s v="Obesity"/>
    <s v="Diabetes"/>
  </r>
  <r>
    <s v="Id2161"/>
    <n v="29.6"/>
    <n v="11.03"/>
    <s v="No"/>
    <x v="0"/>
    <s v="No"/>
    <x v="0"/>
    <s v="No"/>
    <s v="Over Weight"/>
    <s v="Diabetes"/>
  </r>
  <r>
    <s v="Id2162"/>
    <n v="22.05"/>
    <n v="4.43"/>
    <s v="Yes"/>
    <x v="0"/>
    <s v="No"/>
    <x v="0"/>
    <s v="No"/>
    <s v="Normal Weight"/>
    <s v="Normal"/>
  </r>
  <r>
    <s v="Id2163"/>
    <n v="27.06"/>
    <n v="6.14"/>
    <s v="No"/>
    <x v="1"/>
    <s v="No"/>
    <x v="3"/>
    <s v="No"/>
    <s v="Over Weight"/>
    <s v="Prediabetes"/>
  </r>
  <r>
    <s v="Id2164"/>
    <n v="20.49"/>
    <n v="4.87"/>
    <s v="No"/>
    <x v="0"/>
    <s v="No"/>
    <x v="0"/>
    <s v="No"/>
    <s v="Normal Weight"/>
    <s v="Normal"/>
  </r>
  <r>
    <s v="Id2165"/>
    <n v="28.4"/>
    <n v="4.3"/>
    <s v="No"/>
    <x v="0"/>
    <s v="Yes"/>
    <x v="3"/>
    <s v="No"/>
    <s v="Over Weight"/>
    <s v="Normal"/>
  </r>
  <r>
    <s v="Id2166"/>
    <n v="41.91"/>
    <n v="6.19"/>
    <s v="No"/>
    <x v="0"/>
    <s v="No"/>
    <x v="0"/>
    <s v="No"/>
    <s v="Obesity"/>
    <s v="Prediabetes"/>
  </r>
  <r>
    <s v="Id2167"/>
    <n v="24.6"/>
    <n v="6.19"/>
    <s v="No"/>
    <x v="0"/>
    <s v="Yes"/>
    <x v="3"/>
    <s v="No"/>
    <s v="Normal Weight"/>
    <s v="Prediabetes"/>
  </r>
  <r>
    <s v="Id2168"/>
    <n v="20.9"/>
    <n v="5.12"/>
    <s v="No"/>
    <x v="0"/>
    <s v="Yes"/>
    <x v="3"/>
    <s v="No"/>
    <s v="Normal Weight"/>
    <s v="Normal"/>
  </r>
  <r>
    <s v="Id2169"/>
    <n v="34.4"/>
    <n v="4.04"/>
    <s v="No"/>
    <x v="0"/>
    <s v="No"/>
    <x v="0"/>
    <s v="No"/>
    <s v="Obesity"/>
    <s v="Normal"/>
  </r>
  <r>
    <s v="Id2170"/>
    <n v="32.56"/>
    <n v="5.36"/>
    <s v="No"/>
    <x v="0"/>
    <s v="No"/>
    <x v="0"/>
    <s v="No"/>
    <s v="Obesity"/>
    <s v="Normal"/>
  </r>
  <r>
    <s v="Id2171"/>
    <n v="27.98"/>
    <n v="4.38"/>
    <s v="No"/>
    <x v="1"/>
    <s v="No"/>
    <x v="3"/>
    <s v="No"/>
    <s v="Over Weight"/>
    <s v="Normal"/>
  </r>
  <r>
    <s v="Id2172"/>
    <n v="26.51"/>
    <n v="4.58"/>
    <s v="No"/>
    <x v="0"/>
    <s v="No"/>
    <x v="0"/>
    <s v="No"/>
    <s v="Over Weight"/>
    <s v="Normal"/>
  </r>
  <r>
    <s v="Id2173"/>
    <n v="29.734999999999999"/>
    <n v="11.92"/>
    <s v="No"/>
    <x v="0"/>
    <s v="No"/>
    <x v="0"/>
    <s v="No"/>
    <s v="Over Weight"/>
    <s v="Diabetes"/>
  </r>
  <r>
    <s v="Id2174"/>
    <n v="40.5"/>
    <n v="5.4"/>
    <s v="No"/>
    <x v="0"/>
    <s v="Yes"/>
    <x v="3"/>
    <s v="No"/>
    <s v="Obesity"/>
    <s v="Normal"/>
  </r>
  <r>
    <s v="Id2175"/>
    <n v="25.64"/>
    <n v="4.76"/>
    <s v="No"/>
    <x v="0"/>
    <s v="No"/>
    <x v="3"/>
    <s v="No"/>
    <s v="Over Weight"/>
    <s v="Normal"/>
  </r>
  <r>
    <s v="Id2176"/>
    <n v="32.9"/>
    <n v="4.78"/>
    <s v="No"/>
    <x v="0"/>
    <s v="Yes"/>
    <x v="3"/>
    <s v="No"/>
    <s v="Obesity"/>
    <s v="Normal"/>
  </r>
  <r>
    <s v="Id2177"/>
    <n v="29.8"/>
    <n v="4.26"/>
    <s v="No"/>
    <x v="0"/>
    <s v="Yes"/>
    <x v="3"/>
    <s v="No"/>
    <s v="Over Weight"/>
    <s v="Normal"/>
  </r>
  <r>
    <s v="Id2178"/>
    <n v="28.9"/>
    <n v="5.85"/>
    <s v="No"/>
    <x v="0"/>
    <s v="Yes"/>
    <x v="3"/>
    <s v="No"/>
    <s v="Over Weight"/>
    <s v="Prediabetes"/>
  </r>
  <r>
    <s v="Id2179"/>
    <n v="24.7"/>
    <n v="5.32"/>
    <s v="No"/>
    <x v="0"/>
    <s v="Yes"/>
    <x v="3"/>
    <s v="No"/>
    <s v="Normal Weight"/>
    <s v="Normal"/>
  </r>
  <r>
    <s v="Id2180"/>
    <n v="20.6"/>
    <n v="5.14"/>
    <s v="No"/>
    <x v="0"/>
    <s v="Yes"/>
    <x v="3"/>
    <s v="No"/>
    <s v="Normal Weight"/>
    <s v="Normal"/>
  </r>
  <r>
    <s v="Id2181"/>
    <n v="18.600000000000001"/>
    <n v="5"/>
    <s v="No"/>
    <x v="0"/>
    <s v="Yes"/>
    <x v="3"/>
    <s v="No"/>
    <s v="Normal Weight"/>
    <s v="Normal"/>
  </r>
  <r>
    <s v="Id2182"/>
    <n v="17.8"/>
    <n v="4.55"/>
    <s v="No"/>
    <x v="0"/>
    <s v="Yes"/>
    <x v="3"/>
    <s v="No"/>
    <s v="Under Weight"/>
    <s v="Normal"/>
  </r>
  <r>
    <s v="Id2183"/>
    <n v="35.200000000000003"/>
    <n v="5.97"/>
    <s v="No"/>
    <x v="1"/>
    <s v="No"/>
    <x v="3"/>
    <s v="No"/>
    <s v="Obesity"/>
    <s v="Prediabetes"/>
  </r>
  <r>
    <s v="Id2184"/>
    <n v="33.770000000000003"/>
    <n v="4.0199999999999996"/>
    <s v="No"/>
    <x v="1"/>
    <s v="No"/>
    <x v="3"/>
    <s v="No"/>
    <s v="Obesity"/>
    <s v="Normal"/>
  </r>
  <r>
    <s v="Id2185"/>
    <n v="30.03"/>
    <n v="4.04"/>
    <s v="No"/>
    <x v="1"/>
    <s v="No"/>
    <x v="3"/>
    <s v="No"/>
    <s v="Obesity"/>
    <s v="Normal"/>
  </r>
  <r>
    <s v="Id2186"/>
    <n v="29.37"/>
    <n v="5.54"/>
    <s v="No"/>
    <x v="1"/>
    <s v="No"/>
    <x v="3"/>
    <s v="No"/>
    <s v="Over Weight"/>
    <s v="Normal"/>
  </r>
  <r>
    <s v="Id2187"/>
    <n v="28.5"/>
    <n v="4.03"/>
    <s v="No"/>
    <x v="1"/>
    <s v="No"/>
    <x v="3"/>
    <s v="No"/>
    <s v="Over Weight"/>
    <s v="Normal"/>
  </r>
  <r>
    <s v="Id2188"/>
    <n v="23.32"/>
    <n v="5.62"/>
    <s v="No"/>
    <x v="1"/>
    <s v="No"/>
    <x v="3"/>
    <s v="No"/>
    <s v="Normal Weight"/>
    <s v="Normal"/>
  </r>
  <r>
    <s v="Id2189"/>
    <n v="26.125"/>
    <n v="5.27"/>
    <s v="No"/>
    <x v="1"/>
    <s v="No"/>
    <x v="3"/>
    <s v="No"/>
    <s v="Over Weight"/>
    <s v="Normal"/>
  </r>
  <r>
    <s v="Id2190"/>
    <n v="25.46"/>
    <n v="5.18"/>
    <s v="No"/>
    <x v="1"/>
    <s v="No"/>
    <x v="3"/>
    <s v="No"/>
    <s v="Over Weight"/>
    <s v="Normal"/>
  </r>
  <r>
    <s v="Id2191"/>
    <n v="23.75"/>
    <n v="5.27"/>
    <s v="No"/>
    <x v="1"/>
    <s v="No"/>
    <x v="3"/>
    <s v="No"/>
    <s v="Normal Weight"/>
    <s v="Normal"/>
  </r>
  <r>
    <s v="Id2192"/>
    <n v="23.085000000000001"/>
    <n v="5.62"/>
    <s v="No"/>
    <x v="1"/>
    <s v="No"/>
    <x v="3"/>
    <s v="No"/>
    <s v="Normal Weight"/>
    <s v="Normal"/>
  </r>
  <r>
    <s v="Id2193"/>
    <n v="22.99"/>
    <n v="5.0599999999999996"/>
    <s v="No"/>
    <x v="1"/>
    <s v="No"/>
    <x v="3"/>
    <s v="No"/>
    <s v="Normal Weight"/>
    <s v="Normal"/>
  </r>
  <r>
    <s v="Id2194"/>
    <n v="21.47"/>
    <n v="4.6900000000000004"/>
    <s v="No"/>
    <x v="1"/>
    <s v="No"/>
    <x v="3"/>
    <s v="No"/>
    <s v="Normal Weight"/>
    <s v="Normal"/>
  </r>
  <r>
    <s v="Id2195"/>
    <n v="15.96"/>
    <n v="5.44"/>
    <s v="No"/>
    <x v="1"/>
    <s v="No"/>
    <x v="3"/>
    <s v="No"/>
    <s v="Under Weight"/>
    <s v="Normal"/>
  </r>
  <r>
    <s v="Id2196"/>
    <n v="39.5"/>
    <n v="5.05"/>
    <s v="No"/>
    <x v="1"/>
    <s v="No"/>
    <x v="3"/>
    <s v="No"/>
    <s v="Obesity"/>
    <s v="Normal"/>
  </r>
  <r>
    <s v="Id2197"/>
    <n v="33.770000000000003"/>
    <n v="6"/>
    <s v="No"/>
    <x v="1"/>
    <s v="No"/>
    <x v="3"/>
    <s v="No"/>
    <s v="Obesity"/>
    <s v="Prediabetes"/>
  </r>
  <r>
    <s v="Id2198"/>
    <n v="26.84"/>
    <n v="5.99"/>
    <s v="Yes"/>
    <x v="1"/>
    <s v="No"/>
    <x v="3"/>
    <s v="No"/>
    <s v="Over Weight"/>
    <s v="Prediabetes"/>
  </r>
  <r>
    <s v="Id2199"/>
    <n v="35.53"/>
    <n v="4.3600000000000003"/>
    <s v="No"/>
    <x v="0"/>
    <s v="Yes"/>
    <x v="3"/>
    <s v="No"/>
    <s v="Obesity"/>
    <s v="Normal"/>
  </r>
  <r>
    <s v="Id2200"/>
    <n v="30.59"/>
    <n v="4.41"/>
    <s v="No"/>
    <x v="0"/>
    <s v="Yes"/>
    <x v="3"/>
    <s v="No"/>
    <s v="Obesity"/>
    <s v="Normal"/>
  </r>
  <r>
    <s v="Id2201"/>
    <n v="30.59"/>
    <n v="4.17"/>
    <s v="No"/>
    <x v="0"/>
    <s v="Yes"/>
    <x v="3"/>
    <s v="No"/>
    <s v="Obesity"/>
    <s v="Normal"/>
  </r>
  <r>
    <s v="Id2202"/>
    <n v="27.835000000000001"/>
    <n v="4.4400000000000004"/>
    <s v="No"/>
    <x v="0"/>
    <s v="Yes"/>
    <x v="3"/>
    <s v="No"/>
    <s v="Over Weight"/>
    <s v="Normal"/>
  </r>
  <r>
    <s v="Id2203"/>
    <n v="40.26"/>
    <n v="5.52"/>
    <s v="No"/>
    <x v="1"/>
    <s v="No"/>
    <x v="3"/>
    <s v="No"/>
    <s v="Obesity"/>
    <s v="Normal"/>
  </r>
  <r>
    <s v="Id2204"/>
    <n v="39.82"/>
    <n v="6.01"/>
    <s v="No"/>
    <x v="1"/>
    <s v="No"/>
    <x v="3"/>
    <s v="No"/>
    <s v="Obesity"/>
    <s v="Prediabetes"/>
  </r>
  <r>
    <s v="Id2205"/>
    <n v="39.159999999999997"/>
    <n v="5.81"/>
    <s v="No"/>
    <x v="1"/>
    <s v="No"/>
    <x v="3"/>
    <s v="No"/>
    <s v="Obesity"/>
    <s v="Prediabetes"/>
  </r>
  <r>
    <s v="Id2206"/>
    <n v="25.555"/>
    <n v="4.37"/>
    <s v="No"/>
    <x v="0"/>
    <s v="Yes"/>
    <x v="3"/>
    <s v="No"/>
    <s v="Over Weight"/>
    <s v="Normal"/>
  </r>
  <r>
    <s v="Id2207"/>
    <n v="25.175000000000001"/>
    <n v="5.74"/>
    <s v="No"/>
    <x v="0"/>
    <s v="Yes"/>
    <x v="3"/>
    <s v="No"/>
    <s v="Over Weight"/>
    <s v="Prediabetes"/>
  </r>
  <r>
    <s v="Id2208"/>
    <n v="38.28"/>
    <n v="5.39"/>
    <s v="No"/>
    <x v="1"/>
    <s v="No"/>
    <x v="3"/>
    <s v="No"/>
    <s v="Obesity"/>
    <s v="Normal"/>
  </r>
  <r>
    <s v="Id2209"/>
    <n v="38.17"/>
    <n v="4.07"/>
    <s v="No"/>
    <x v="1"/>
    <s v="No"/>
    <x v="3"/>
    <s v="No"/>
    <s v="Obesity"/>
    <s v="Normal"/>
  </r>
  <r>
    <s v="Id2210"/>
    <n v="36.85"/>
    <n v="5.49"/>
    <s v="No"/>
    <x v="1"/>
    <s v="No"/>
    <x v="3"/>
    <s v="No"/>
    <s v="Obesity"/>
    <s v="Normal"/>
  </r>
  <r>
    <s v="Id2211"/>
    <n v="22.61"/>
    <n v="5.68"/>
    <s v="No"/>
    <x v="0"/>
    <s v="Yes"/>
    <x v="3"/>
    <s v="No"/>
    <s v="Normal Weight"/>
    <s v="Normal"/>
  </r>
  <r>
    <s v="Id2212"/>
    <n v="21.754999999999999"/>
    <n v="6.09"/>
    <s v="No"/>
    <x v="0"/>
    <s v="Yes"/>
    <x v="3"/>
    <s v="No"/>
    <s v="Normal Weight"/>
    <s v="Prediabetes"/>
  </r>
  <r>
    <s v="Id2213"/>
    <n v="20.425000000000001"/>
    <n v="5.53"/>
    <s v="No"/>
    <x v="0"/>
    <s v="Yes"/>
    <x v="3"/>
    <s v="No"/>
    <s v="Normal Weight"/>
    <s v="Normal"/>
  </r>
  <r>
    <s v="Id2214"/>
    <n v="31.35"/>
    <n v="4.28"/>
    <s v="No"/>
    <x v="1"/>
    <s v="No"/>
    <x v="3"/>
    <s v="No"/>
    <s v="Obesity"/>
    <s v="Normal"/>
  </r>
  <r>
    <s v="Id2215"/>
    <n v="31.13"/>
    <n v="6.01"/>
    <s v="No"/>
    <x v="1"/>
    <s v="No"/>
    <x v="3"/>
    <s v="No"/>
    <s v="Obesity"/>
    <s v="Prediabetes"/>
  </r>
  <r>
    <s v="Id2216"/>
    <n v="17.48"/>
    <n v="4.59"/>
    <s v="No"/>
    <x v="0"/>
    <s v="Yes"/>
    <x v="3"/>
    <s v="No"/>
    <s v="Under Weight"/>
    <s v="Normal"/>
  </r>
  <r>
    <s v="Id2217"/>
    <n v="22.57"/>
    <n v="5.8"/>
    <s v="Yes"/>
    <x v="0"/>
    <s v="No"/>
    <x v="3"/>
    <s v="No"/>
    <s v="Normal Weight"/>
    <s v="Prediabetes"/>
  </r>
  <r>
    <s v="Id2218"/>
    <n v="26.73"/>
    <n v="5.08"/>
    <s v="No"/>
    <x v="1"/>
    <s v="No"/>
    <x v="3"/>
    <s v="No"/>
    <s v="Over Weight"/>
    <s v="Normal"/>
  </r>
  <r>
    <s v="Id2219"/>
    <n v="20.79"/>
    <n v="5.84"/>
    <s v="No"/>
    <x v="1"/>
    <s v="No"/>
    <x v="3"/>
    <s v="No"/>
    <s v="Normal Weight"/>
    <s v="Prediabetes"/>
  </r>
  <r>
    <s v="Id2220"/>
    <n v="20.149999999999999"/>
    <n v="4.1500000000000004"/>
    <s v="No"/>
    <x v="0"/>
    <s v="No"/>
    <x v="3"/>
    <s v="No"/>
    <s v="Normal Weight"/>
    <s v="Normal"/>
  </r>
  <r>
    <s v="Id2221"/>
    <n v="36.85"/>
    <n v="4.3600000000000003"/>
    <s v="Yes"/>
    <x v="0"/>
    <s v="No"/>
    <x v="0"/>
    <s v="No"/>
    <s v="Obesity"/>
    <s v="Normal"/>
  </r>
  <r>
    <s v="Id2222"/>
    <n v="35.53"/>
    <n v="4.55"/>
    <s v="Yes"/>
    <x v="0"/>
    <s v="No"/>
    <x v="0"/>
    <s v="No"/>
    <s v="Obesity"/>
    <s v="Normal"/>
  </r>
  <r>
    <s v="Id2223"/>
    <n v="31.1"/>
    <n v="4.37"/>
    <s v="Yes"/>
    <x v="0"/>
    <s v="No"/>
    <x v="0"/>
    <s v="No"/>
    <s v="Obesity"/>
    <s v="Normal"/>
  </r>
  <r>
    <s v="Id2224"/>
    <n v="23.21"/>
    <n v="5.24"/>
    <s v="Yes"/>
    <x v="0"/>
    <s v="No"/>
    <x v="0"/>
    <s v="No"/>
    <s v="Normal Weight"/>
    <s v="Normal"/>
  </r>
  <r>
    <s v="Id2225"/>
    <n v="18.36"/>
    <n v="5.96"/>
    <s v="No"/>
    <x v="0"/>
    <s v="No"/>
    <x v="3"/>
    <s v="No"/>
    <s v="Under Weight"/>
    <s v="Prediabetes"/>
  </r>
  <r>
    <s v="Id2226"/>
    <n v="15.92"/>
    <n v="4.76"/>
    <s v="Yes"/>
    <x v="0"/>
    <s v="No"/>
    <x v="3"/>
    <s v="No"/>
    <s v="Under Weight"/>
    <s v="Normal"/>
  </r>
  <r>
    <s v="Id2227"/>
    <n v="15.17"/>
    <n v="4.3"/>
    <s v="Yes"/>
    <x v="0"/>
    <s v="Yes"/>
    <x v="3"/>
    <s v="No"/>
    <s v="Under Weight"/>
    <s v="Normal"/>
  </r>
  <r>
    <s v="Id2228"/>
    <n v="16.63"/>
    <n v="4.5"/>
    <s v="No"/>
    <x v="0"/>
    <s v="No"/>
    <x v="3"/>
    <s v="No"/>
    <s v="Under Weight"/>
    <s v="Normal"/>
  </r>
  <r>
    <s v="Id2229"/>
    <n v="19.39"/>
    <n v="5.59"/>
    <s v="No"/>
    <x v="0"/>
    <s v="Yes"/>
    <x v="3"/>
    <s v="No"/>
    <s v="Normal Weight"/>
    <s v="Normal"/>
  </r>
  <r>
    <s v="Id2230"/>
    <n v="17.34"/>
    <n v="6.29"/>
    <s v="Yes"/>
    <x v="0"/>
    <s v="Yes"/>
    <x v="3"/>
    <s v="No"/>
    <s v="Under Weight"/>
    <s v="Prediabetes"/>
  </r>
  <r>
    <s v="Id2231"/>
    <n v="17.940000000000001"/>
    <n v="4.1900000000000004"/>
    <s v="No"/>
    <x v="1"/>
    <s v="No"/>
    <x v="3"/>
    <s v="No"/>
    <s v="Under Weight"/>
    <s v="Normal"/>
  </r>
  <r>
    <s v="Id2232"/>
    <n v="16.670000000000002"/>
    <n v="4.7"/>
    <s v="Yes"/>
    <x v="0"/>
    <s v="Yes"/>
    <x v="3"/>
    <s v="No"/>
    <s v="Under Weight"/>
    <s v="Normal"/>
  </r>
  <r>
    <s v="Id2233"/>
    <n v="20.58"/>
    <n v="5.64"/>
    <s v="Yes"/>
    <x v="0"/>
    <s v="No"/>
    <x v="0"/>
    <s v="No"/>
    <s v="Normal Weight"/>
    <s v="Normal"/>
  </r>
  <r>
    <s v="Id2234"/>
    <n v="16.5"/>
    <n v="4.1100000000000003"/>
    <s v="Yes"/>
    <x v="0"/>
    <s v="No"/>
    <x v="0"/>
    <s v="No"/>
    <s v="Under Weight"/>
    <s v="Normal"/>
  </r>
  <r>
    <s v="Id2235"/>
    <n v="15.41"/>
    <n v="5.43"/>
    <s v="Yes"/>
    <x v="0"/>
    <s v="Yes"/>
    <x v="3"/>
    <s v="No"/>
    <s v="Under Weight"/>
    <s v="Normal"/>
  </r>
  <r>
    <s v="Id2236"/>
    <n v="24.59"/>
    <n v="4.38"/>
    <s v="No"/>
    <x v="0"/>
    <s v="No"/>
    <x v="3"/>
    <s v="No"/>
    <s v="Normal Weight"/>
    <s v="Normal"/>
  </r>
  <r>
    <s v="Id2237"/>
    <n v="33.33"/>
    <n v="9.7899999999999991"/>
    <s v="No"/>
    <x v="0"/>
    <s v="No"/>
    <x v="0"/>
    <s v="No"/>
    <s v="Obesity"/>
    <s v="Diabetes"/>
  </r>
  <r>
    <s v="Id2238"/>
    <n v="18.5"/>
    <n v="11.84"/>
    <s v="No"/>
    <x v="0"/>
    <s v="No"/>
    <x v="0"/>
    <s v="No"/>
    <s v="Normal Weight"/>
    <s v="Diabetes"/>
  </r>
  <r>
    <s v="Id2239"/>
    <n v="18.579999999999998"/>
    <n v="6.22"/>
    <s v="No"/>
    <x v="0"/>
    <s v="No"/>
    <x v="0"/>
    <s v="No"/>
    <s v="Normal Weight"/>
    <s v="Prediabetes"/>
  </r>
  <r>
    <s v="Id2240"/>
    <n v="16.64"/>
    <n v="10.01"/>
    <s v="No"/>
    <x v="0"/>
    <s v="No"/>
    <x v="0"/>
    <s v="No"/>
    <s v="Under Weight"/>
    <s v="Diabetes"/>
  </r>
  <r>
    <s v="Id2241"/>
    <n v="19.329999999999998"/>
    <n v="4.32"/>
    <s v="No"/>
    <x v="0"/>
    <s v="No"/>
    <x v="3"/>
    <s v="No"/>
    <s v="Normal Weight"/>
    <s v="Normal"/>
  </r>
  <r>
    <s v="Id2242"/>
    <n v="21.26"/>
    <n v="5.65"/>
    <s v="Yes"/>
    <x v="0"/>
    <s v="Yes"/>
    <x v="3"/>
    <s v="No"/>
    <s v="Normal Weight"/>
    <s v="Normal"/>
  </r>
  <r>
    <s v="Id2243"/>
    <n v="15.6"/>
    <n v="4.12"/>
    <s v="Yes"/>
    <x v="0"/>
    <s v="No"/>
    <x v="3"/>
    <s v="No"/>
    <s v="Under Weight"/>
    <s v="Normal"/>
  </r>
  <r>
    <s v="Id2244"/>
    <n v="24.39"/>
    <n v="6.24"/>
    <s v="No"/>
    <x v="0"/>
    <s v="No"/>
    <x v="3"/>
    <s v="No"/>
    <s v="Normal Weight"/>
    <s v="Prediabetes"/>
  </r>
  <r>
    <s v="Id2245"/>
    <n v="24.75"/>
    <n v="4.83"/>
    <s v="No"/>
    <x v="0"/>
    <s v="No"/>
    <x v="0"/>
    <s v="No"/>
    <s v="Normal Weight"/>
    <s v="Normal"/>
  </r>
  <r>
    <s v="Id2246"/>
    <n v="20.88"/>
    <n v="7.4"/>
    <s v="No"/>
    <x v="0"/>
    <s v="No"/>
    <x v="0"/>
    <s v="No"/>
    <s v="Normal Weight"/>
    <s v="Diabetes"/>
  </r>
  <r>
    <s v="Id2247"/>
    <n v="20.43"/>
    <n v="4.54"/>
    <s v="No"/>
    <x v="0"/>
    <s v="No"/>
    <x v="0"/>
    <s v="No"/>
    <s v="Normal Weight"/>
    <s v="Normal"/>
  </r>
  <r>
    <s v="Id2248"/>
    <n v="15.18"/>
    <n v="11.11"/>
    <s v="No"/>
    <x v="0"/>
    <s v="No"/>
    <x v="0"/>
    <s v="No"/>
    <s v="Under Weight"/>
    <s v="Diabetes"/>
  </r>
  <r>
    <s v="Id2249"/>
    <n v="15.12"/>
    <n v="4.03"/>
    <s v="Yes"/>
    <x v="0"/>
    <s v="No"/>
    <x v="0"/>
    <s v="No"/>
    <s v="Under Weight"/>
    <s v="Normal"/>
  </r>
  <r>
    <s v="Id2250"/>
    <n v="23.88"/>
    <n v="4.51"/>
    <s v="No"/>
    <x v="0"/>
    <s v="No"/>
    <x v="3"/>
    <s v="No"/>
    <s v="Normal Weight"/>
    <s v="Normal"/>
  </r>
  <r>
    <s v="Id2251"/>
    <n v="16.13"/>
    <n v="5.56"/>
    <s v="No"/>
    <x v="1"/>
    <s v="No"/>
    <x v="3"/>
    <s v="No"/>
    <s v="Under Weight"/>
    <s v="Normal"/>
  </r>
  <r>
    <s v="Id2252"/>
    <n v="24.09"/>
    <n v="4.0999999999999996"/>
    <s v="No"/>
    <x v="1"/>
    <s v="No"/>
    <x v="3"/>
    <s v="No"/>
    <s v="Normal Weight"/>
    <s v="Normal"/>
  </r>
  <r>
    <s v="Id2253"/>
    <n v="19.43"/>
    <n v="5.85"/>
    <s v="No"/>
    <x v="1"/>
    <s v="No"/>
    <x v="3"/>
    <s v="No"/>
    <s v="Normal Weight"/>
    <s v="Prediabetes"/>
  </r>
  <r>
    <s v="Id2254"/>
    <n v="15.22"/>
    <n v="4.92"/>
    <s v="Yes"/>
    <x v="0"/>
    <s v="Yes"/>
    <x v="3"/>
    <s v="No"/>
    <s v="Under Weight"/>
    <s v="Normal"/>
  </r>
  <r>
    <s v="Id2255"/>
    <n v="20.72"/>
    <n v="9.4600000000000009"/>
    <s v="No"/>
    <x v="0"/>
    <s v="No"/>
    <x v="0"/>
    <s v="No"/>
    <s v="Normal Weight"/>
    <s v="Diabetes"/>
  </r>
  <r>
    <s v="Id2256"/>
    <n v="35.4"/>
    <n v="5.94"/>
    <s v="No"/>
    <x v="0"/>
    <s v="Yes"/>
    <x v="3"/>
    <s v="No"/>
    <s v="Obesity"/>
    <s v="Prediabetes"/>
  </r>
  <r>
    <s v="Id2257"/>
    <n v="34.4"/>
    <n v="5.7"/>
    <s v="No"/>
    <x v="0"/>
    <s v="Yes"/>
    <x v="3"/>
    <s v="No"/>
    <s v="Obesity"/>
    <s v="Normal"/>
  </r>
  <r>
    <s v="Id2258"/>
    <n v="34.1"/>
    <n v="4.13"/>
    <s v="No"/>
    <x v="0"/>
    <s v="Yes"/>
    <x v="3"/>
    <s v="No"/>
    <s v="Obesity"/>
    <s v="Normal"/>
  </r>
  <r>
    <s v="Id2259"/>
    <n v="30.4"/>
    <n v="4.7699999999999996"/>
    <s v="No"/>
    <x v="0"/>
    <s v="Yes"/>
    <x v="3"/>
    <s v="No"/>
    <s v="Obesity"/>
    <s v="Normal"/>
  </r>
  <r>
    <s v="Id2260"/>
    <n v="28.7"/>
    <n v="4.99"/>
    <s v="No"/>
    <x v="0"/>
    <s v="Yes"/>
    <x v="3"/>
    <s v="No"/>
    <s v="Over Weight"/>
    <s v="Normal"/>
  </r>
  <r>
    <s v="Id2261"/>
    <n v="17.440000000000001"/>
    <n v="4.42"/>
    <s v="Yes"/>
    <x v="0"/>
    <s v="Yes"/>
    <x v="3"/>
    <s v="No"/>
    <s v="Under Weight"/>
    <s v="Normal"/>
  </r>
  <r>
    <s v="Id2262"/>
    <n v="27.6"/>
    <n v="4.01"/>
    <s v="No"/>
    <x v="0"/>
    <s v="Yes"/>
    <x v="3"/>
    <s v="No"/>
    <s v="Over Weight"/>
    <s v="Normal"/>
  </r>
  <r>
    <s v="Id2263"/>
    <n v="20.7"/>
    <n v="4.49"/>
    <s v="No"/>
    <x v="0"/>
    <s v="Yes"/>
    <x v="3"/>
    <s v="No"/>
    <s v="Normal Weight"/>
    <s v="Normal"/>
  </r>
  <r>
    <s v="Id2264"/>
    <n v="20.3"/>
    <n v="6.37"/>
    <s v="No"/>
    <x v="0"/>
    <s v="Yes"/>
    <x v="3"/>
    <s v="No"/>
    <s v="Normal Weight"/>
    <s v="Prediabetes"/>
  </r>
  <r>
    <s v="Id2265"/>
    <n v="19.8"/>
    <n v="5.12"/>
    <s v="No"/>
    <x v="0"/>
    <s v="Yes"/>
    <x v="3"/>
    <s v="No"/>
    <s v="Normal Weight"/>
    <s v="Normal"/>
  </r>
  <r>
    <s v="Id2266"/>
    <n v="21.87"/>
    <n v="8.59"/>
    <s v="No"/>
    <x v="0"/>
    <s v="No"/>
    <x v="0"/>
    <s v="No"/>
    <s v="Normal Weight"/>
    <s v="Diabetes"/>
  </r>
  <r>
    <s v="Id2267"/>
    <n v="16.600000000000001"/>
    <n v="5.87"/>
    <s v="No"/>
    <x v="0"/>
    <s v="No"/>
    <x v="3"/>
    <s v="No"/>
    <s v="Under Weight"/>
    <s v="Prediabetes"/>
  </r>
  <r>
    <s v="Id2268"/>
    <n v="21.98"/>
    <n v="7.03"/>
    <s v="No"/>
    <x v="0"/>
    <s v="No"/>
    <x v="0"/>
    <s v="No"/>
    <s v="Normal Weight"/>
    <s v="Diabetes"/>
  </r>
  <r>
    <s v="Id2269"/>
    <n v="19.7"/>
    <n v="5.51"/>
    <s v="No"/>
    <x v="0"/>
    <s v="No"/>
    <x v="3"/>
    <s v="No"/>
    <s v="Normal Weight"/>
    <s v="Normal"/>
  </r>
  <r>
    <s v="Id2270"/>
    <n v="19.21"/>
    <n v="4.76"/>
    <s v="No"/>
    <x v="1"/>
    <s v="No"/>
    <x v="3"/>
    <s v="No"/>
    <s v="Normal Weight"/>
    <s v="Normal"/>
  </r>
  <r>
    <s v="Id2271"/>
    <n v="19.3"/>
    <n v="4.7"/>
    <s v="No"/>
    <x v="1"/>
    <s v="No"/>
    <x v="3"/>
    <s v="No"/>
    <s v="Normal Weight"/>
    <s v="Normal"/>
  </r>
  <r>
    <s v="Id2272"/>
    <n v="16.22"/>
    <n v="6.21"/>
    <s v="Yes"/>
    <x v="0"/>
    <s v="No"/>
    <x v="0"/>
    <s v="No"/>
    <s v="Under Weight"/>
    <s v="Prediabetes"/>
  </r>
  <r>
    <s v="Id2273"/>
    <n v="17.12"/>
    <n v="4.5199999999999996"/>
    <s v="No"/>
    <x v="1"/>
    <s v="No"/>
    <x v="3"/>
    <s v="No"/>
    <s v="Under Weight"/>
    <s v="Normal"/>
  </r>
  <r>
    <s v="Id2274"/>
    <n v="19.07"/>
    <n v="5.45"/>
    <s v="No"/>
    <x v="0"/>
    <s v="No"/>
    <x v="3"/>
    <s v="No"/>
    <s v="Normal Weight"/>
    <s v="Normal"/>
  </r>
  <r>
    <s v="Id2275"/>
    <n v="15.56"/>
    <n v="4.42"/>
    <s v="No"/>
    <x v="0"/>
    <s v="No"/>
    <x v="0"/>
    <s v="No"/>
    <s v="Under Weight"/>
    <s v="Normal"/>
  </r>
  <r>
    <s v="Id2276"/>
    <n v="22.76"/>
    <n v="9.44"/>
    <s v="No"/>
    <x v="0"/>
    <s v="No"/>
    <x v="0"/>
    <s v="No"/>
    <s v="Normal Weight"/>
    <s v="Diabetes"/>
  </r>
  <r>
    <s v="Id2277"/>
    <n v="22.79"/>
    <n v="6.15"/>
    <s v="Yes"/>
    <x v="0"/>
    <s v="Yes"/>
    <x v="3"/>
    <s v="No"/>
    <s v="Normal Weight"/>
    <s v="Prediabetes"/>
  </r>
  <r>
    <s v="Id2278"/>
    <n v="17.41"/>
    <n v="5.13"/>
    <s v="Yes"/>
    <x v="0"/>
    <s v="No"/>
    <x v="0"/>
    <s v="No"/>
    <s v="Under Weight"/>
    <s v="Normal"/>
  </r>
  <r>
    <s v="Id2279"/>
    <n v="19.32"/>
    <n v="4.96"/>
    <s v="Yes"/>
    <x v="0"/>
    <s v="No"/>
    <x v="0"/>
    <s v="No"/>
    <s v="Normal Weight"/>
    <s v="Normal"/>
  </r>
  <r>
    <s v="Id2280"/>
    <n v="18.25"/>
    <n v="10.95"/>
    <s v="No"/>
    <x v="0"/>
    <s v="No"/>
    <x v="0"/>
    <s v="No"/>
    <s v="Under Weight"/>
    <s v="Diabetes"/>
  </r>
  <r>
    <s v="Id2281"/>
    <n v="53.13"/>
    <n v="4.4400000000000004"/>
    <s v="No"/>
    <x v="1"/>
    <s v="No"/>
    <x v="3"/>
    <s v="No"/>
    <s v="Obesity"/>
    <s v="Normal"/>
  </r>
  <r>
    <s v="Id2282"/>
    <n v="20.46"/>
    <n v="4.0199999999999996"/>
    <s v="No"/>
    <x v="0"/>
    <s v="No"/>
    <x v="0"/>
    <s v="No"/>
    <s v="Normal Weight"/>
    <s v="Normal"/>
  </r>
  <r>
    <s v="Id2283"/>
    <n v="43.01"/>
    <n v="5.44"/>
    <s v="No"/>
    <x v="1"/>
    <s v="No"/>
    <x v="3"/>
    <s v="No"/>
    <s v="Obesity"/>
    <s v="Normal"/>
  </r>
  <r>
    <s v="Id2284"/>
    <n v="15.01"/>
    <n v="4.1500000000000004"/>
    <s v="No"/>
    <x v="0"/>
    <s v="Yes"/>
    <x v="3"/>
    <s v="No"/>
    <s v="Under Weight"/>
    <s v="Normal"/>
  </r>
  <r>
    <s v="Id2285"/>
    <n v="41.14"/>
    <n v="6.02"/>
    <s v="No"/>
    <x v="1"/>
    <s v="No"/>
    <x v="3"/>
    <s v="No"/>
    <s v="Obesity"/>
    <s v="Prediabetes"/>
  </r>
  <r>
    <s v="Id2286"/>
    <n v="16.55"/>
    <n v="7.73"/>
    <s v="No"/>
    <x v="0"/>
    <s v="No"/>
    <x v="0"/>
    <s v="No"/>
    <s v="Under Weight"/>
    <s v="Diabetes"/>
  </r>
  <r>
    <s v="Id2287"/>
    <n v="37.29"/>
    <n v="5.03"/>
    <s v="No"/>
    <x v="1"/>
    <s v="No"/>
    <x v="3"/>
    <s v="No"/>
    <s v="Obesity"/>
    <s v="Normal"/>
  </r>
  <r>
    <s v="Id2288"/>
    <n v="16.739999999999998"/>
    <n v="4.08"/>
    <s v="Yes"/>
    <x v="0"/>
    <s v="No"/>
    <x v="0"/>
    <s v="No"/>
    <s v="Under Weight"/>
    <s v="Normal"/>
  </r>
  <r>
    <s v="Id2289"/>
    <n v="34.43"/>
    <n v="4.2699999999999996"/>
    <s v="No"/>
    <x v="1"/>
    <s v="No"/>
    <x v="3"/>
    <s v="No"/>
    <s v="Obesity"/>
    <s v="Normal"/>
  </r>
  <r>
    <s v="Id2290"/>
    <n v="34.1"/>
    <n v="4.07"/>
    <s v="No"/>
    <x v="1"/>
    <s v="No"/>
    <x v="3"/>
    <s v="No"/>
    <s v="Obesity"/>
    <s v="Normal"/>
  </r>
  <r>
    <s v="Id2291"/>
    <n v="19.3"/>
    <n v="10.36"/>
    <s v="No"/>
    <x v="0"/>
    <s v="No"/>
    <x v="0"/>
    <s v="No"/>
    <s v="Normal Weight"/>
    <s v="Diabetes"/>
  </r>
  <r>
    <s v="Id2292"/>
    <n v="33.659999999999997"/>
    <n v="5.71"/>
    <s v="No"/>
    <x v="1"/>
    <s v="No"/>
    <x v="3"/>
    <s v="No"/>
    <s v="Obesity"/>
    <s v="Prediabetes"/>
  </r>
  <r>
    <s v="Id2293"/>
    <n v="33.33"/>
    <n v="6.08"/>
    <s v="No"/>
    <x v="1"/>
    <s v="No"/>
    <x v="3"/>
    <s v="No"/>
    <s v="Obesity"/>
    <s v="Prediabetes"/>
  </r>
  <r>
    <s v="Id2294"/>
    <n v="21.84"/>
    <n v="5.71"/>
    <s v="No"/>
    <x v="1"/>
    <s v="No"/>
    <x v="3"/>
    <s v="No"/>
    <s v="Normal Weight"/>
    <s v="Prediabetes"/>
  </r>
  <r>
    <s v="Id2295"/>
    <n v="16.87"/>
    <n v="9.1300000000000008"/>
    <s v="No"/>
    <x v="0"/>
    <s v="No"/>
    <x v="0"/>
    <s v="No"/>
    <s v="Under Weight"/>
    <s v="Diabetes"/>
  </r>
  <r>
    <s v="Id2296"/>
    <n v="30.14"/>
    <n v="5.49"/>
    <s v="No"/>
    <x v="1"/>
    <s v="No"/>
    <x v="3"/>
    <s v="No"/>
    <s v="Obesity"/>
    <s v="Normal"/>
  </r>
  <r>
    <s v="Id2297"/>
    <n v="23.21"/>
    <n v="4.37"/>
    <s v="No"/>
    <x v="1"/>
    <s v="No"/>
    <x v="3"/>
    <s v="No"/>
    <s v="Normal Weight"/>
    <s v="Normal"/>
  </r>
  <r>
    <s v="Id2298"/>
    <n v="17.170000000000002"/>
    <n v="8.4600000000000009"/>
    <s v="No"/>
    <x v="0"/>
    <s v="No"/>
    <x v="0"/>
    <s v="No"/>
    <s v="Under Weight"/>
    <s v="Diabetes"/>
  </r>
  <r>
    <s v="Id2299"/>
    <n v="15.61"/>
    <n v="5.28"/>
    <s v="No"/>
    <x v="0"/>
    <s v="No"/>
    <x v="3"/>
    <s v="No"/>
    <s v="Under Weight"/>
    <s v="Normal"/>
  </r>
  <r>
    <s v="Id2300"/>
    <n v="17.98"/>
    <n v="5.33"/>
    <s v="Yes"/>
    <x v="0"/>
    <s v="Yes"/>
    <x v="3"/>
    <s v="No"/>
    <s v="Under Weight"/>
    <s v="Normal"/>
  </r>
  <r>
    <s v="Id2301"/>
    <n v="21.64"/>
    <n v="5.5"/>
    <s v="No"/>
    <x v="1"/>
    <s v="No"/>
    <x v="3"/>
    <s v="No"/>
    <s v="Normal Weight"/>
    <s v="Normal"/>
  </r>
  <r>
    <s v="Id2302"/>
    <n v="16.399999999999999"/>
    <n v="5.4"/>
    <s v="No"/>
    <x v="0"/>
    <s v="Yes"/>
    <x v="3"/>
    <s v="No"/>
    <s v="Under Weight"/>
    <s v="Normal"/>
  </r>
  <r>
    <s v="Id2303"/>
    <n v="15.77"/>
    <n v="6.05"/>
    <s v="Yes"/>
    <x v="0"/>
    <s v="No"/>
    <x v="3"/>
    <s v="No"/>
    <s v="Under Weight"/>
    <s v="Prediabetes"/>
  </r>
  <r>
    <s v="Id2304"/>
    <n v="18.27"/>
    <n v="11.46"/>
    <s v="No"/>
    <x v="0"/>
    <s v="No"/>
    <x v="0"/>
    <s v="No"/>
    <s v="Under Weight"/>
    <s v="Diabetes"/>
  </r>
  <r>
    <s v="Id2305"/>
    <n v="16.489999999999998"/>
    <n v="8.48"/>
    <s v="No"/>
    <x v="0"/>
    <s v="No"/>
    <x v="0"/>
    <s v="No"/>
    <s v="Under Weight"/>
    <s v="Diabetes"/>
  </r>
  <r>
    <s v="Id2306"/>
    <n v="16.14"/>
    <n v="4.8600000000000003"/>
    <s v="No"/>
    <x v="0"/>
    <s v="No"/>
    <x v="0"/>
    <s v="No"/>
    <s v="Under Weight"/>
    <s v="Normal"/>
  </r>
  <r>
    <s v="Id2307"/>
    <n v="20.85"/>
    <n v="4.45"/>
    <s v="Yes"/>
    <x v="0"/>
    <s v="No"/>
    <x v="3"/>
    <s v="No"/>
    <s v="Normal Weight"/>
    <s v="Normal"/>
  </r>
  <r>
    <s v="Id2308"/>
    <n v="15.88"/>
    <n v="4.3600000000000003"/>
    <s v="No"/>
    <x v="0"/>
    <s v="No"/>
    <x v="0"/>
    <s v="No"/>
    <s v="Under Weight"/>
    <s v="Normal"/>
  </r>
  <r>
    <s v="Id2309"/>
    <n v="20.66"/>
    <n v="5.8"/>
    <s v="No"/>
    <x v="1"/>
    <s v="No"/>
    <x v="3"/>
    <s v="No"/>
    <s v="Normal Weight"/>
    <s v="Prediabetes"/>
  </r>
  <r>
    <s v="Id2310"/>
    <n v="20.399999999999999"/>
    <n v="5.27"/>
    <s v="No"/>
    <x v="0"/>
    <s v="No"/>
    <x v="0"/>
    <s v="No"/>
    <s v="Normal Weight"/>
    <s v="Normal"/>
  </r>
  <r>
    <s v="Id2311"/>
    <n v="25.19"/>
    <n v="5.64"/>
    <s v="Yes"/>
    <x v="0"/>
    <s v="No"/>
    <x v="0"/>
    <s v="No"/>
    <s v="Over Weight"/>
    <s v="Normal"/>
  </r>
  <r>
    <s v="Id2312"/>
    <n v="20.54"/>
    <n v="4.2"/>
    <s v="Yes"/>
    <x v="0"/>
    <s v="No"/>
    <x v="3"/>
    <s v="No"/>
    <s v="Normal Weight"/>
    <s v="Normal"/>
  </r>
  <r>
    <s v="Id2313"/>
    <n v="20.13"/>
    <n v="5.42"/>
    <s v="No"/>
    <x v="0"/>
    <s v="No"/>
    <x v="0"/>
    <s v="No"/>
    <s v="Normal Weight"/>
    <s v="Normal"/>
  </r>
  <r>
    <s v="Id2314"/>
    <n v="18.93"/>
    <n v="6.11"/>
    <s v="No"/>
    <x v="0"/>
    <s v="Yes"/>
    <x v="3"/>
    <s v="No"/>
    <s v="Normal Weight"/>
    <s v="Prediabetes"/>
  </r>
  <r>
    <s v="Id2315"/>
    <n v="24.14"/>
    <n v="5.29"/>
    <s v="No"/>
    <x v="1"/>
    <s v="No"/>
    <x v="3"/>
    <s v="No"/>
    <s v="Normal Weight"/>
    <s v="Normal"/>
  </r>
  <r>
    <s v="Id2316"/>
    <n v="25.03"/>
    <n v="5.91"/>
    <s v="No"/>
    <x v="1"/>
    <s v="No"/>
    <x v="3"/>
    <s v="No"/>
    <s v="Over Weight"/>
    <s v="Prediabetes"/>
  </r>
  <r>
    <s v="Id2317"/>
    <n v="20.47"/>
    <n v="5.81"/>
    <s v="Yes"/>
    <x v="0"/>
    <s v="No"/>
    <x v="3"/>
    <s v="No"/>
    <s v="Normal Weight"/>
    <s v="Prediabetes"/>
  </r>
  <r>
    <s v="Id2318"/>
    <n v="18.82"/>
    <n v="5.51"/>
    <s v="Yes"/>
    <x v="0"/>
    <s v="No"/>
    <x v="0"/>
    <s v="No"/>
    <s v="Normal Weight"/>
    <s v="Normal"/>
  </r>
  <r>
    <s v="Id2319"/>
    <n v="17.079999999999998"/>
    <n v="5.73"/>
    <s v="No"/>
    <x v="0"/>
    <s v="Yes"/>
    <x v="3"/>
    <s v="No"/>
    <s v="Under Weight"/>
    <s v="Prediabetes"/>
  </r>
  <r>
    <s v="Id2320"/>
    <n v="19.21"/>
    <n v="5.53"/>
    <s v="Yes"/>
    <x v="0"/>
    <s v="No"/>
    <x v="0"/>
    <s v="No"/>
    <s v="Normal Weight"/>
    <s v="Normal"/>
  </r>
  <r>
    <s v="Id2321"/>
    <n v="17.86"/>
    <n v="5.43"/>
    <s v="No"/>
    <x v="0"/>
    <s v="Yes"/>
    <x v="3"/>
    <s v="No"/>
    <s v="Under Weight"/>
    <s v="Normal"/>
  </r>
  <r>
    <s v="Id2322"/>
    <n v="21.38"/>
    <n v="8.01"/>
    <s v="No"/>
    <x v="0"/>
    <s v="No"/>
    <x v="0"/>
    <s v="No"/>
    <s v="Normal Weight"/>
    <s v="Diabetes"/>
  </r>
  <r>
    <s v="Id2323"/>
    <n v="23.35"/>
    <n v="5.94"/>
    <s v="No"/>
    <x v="0"/>
    <s v="No"/>
    <x v="0"/>
    <s v="No"/>
    <s v="Normal Weight"/>
    <s v="Prediabetes"/>
  </r>
  <r>
    <s v="Id2324"/>
    <n v="22.24"/>
    <n v="5.04"/>
    <s v="No"/>
    <x v="0"/>
    <s v="No"/>
    <x v="0"/>
    <s v="No"/>
    <s v="Normal Weight"/>
    <s v="Normal"/>
  </r>
  <r>
    <s v="Id2325"/>
    <n v="24.76"/>
    <n v="4.54"/>
    <s v="Yes"/>
    <x v="0"/>
    <s v="No"/>
    <x v="0"/>
    <s v="No"/>
    <s v="Normal Weight"/>
    <s v="Normal"/>
  </r>
  <r>
    <s v="Id2326"/>
    <n v="20.100000000000001"/>
    <n v="5.6"/>
    <s v="Yes"/>
    <x v="0"/>
    <s v="Yes"/>
    <x v="3"/>
    <s v="No"/>
    <s v="Normal Weight"/>
    <s v="Normal"/>
  </r>
  <r>
    <s v="Id2327"/>
    <n v="21.77"/>
    <n v="10.67"/>
    <s v="No"/>
    <x v="0"/>
    <s v="No"/>
    <x v="0"/>
    <s v="No"/>
    <s v="Normal Weight"/>
    <s v="Diabetes"/>
  </r>
  <r>
    <s v="Id2328"/>
    <n v="17.82"/>
    <n v="5.26"/>
    <s v="Yes"/>
    <x v="0"/>
    <s v="No"/>
    <x v="3"/>
    <s v="No"/>
    <s v="Under Weight"/>
    <s v="Normal"/>
  </r>
  <r>
    <s v="Id2329"/>
    <n v="17.07"/>
    <n v="5.22"/>
    <s v="No"/>
    <x v="0"/>
    <s v="Yes"/>
    <x v="3"/>
    <s v="No"/>
    <s v="Under Weight"/>
    <s v="Normal"/>
  </r>
  <r>
    <s v="Id2330"/>
    <n v="22.24"/>
    <n v="4.29"/>
    <s v="Yes"/>
    <x v="0"/>
    <s v="No"/>
    <x v="0"/>
    <s v="No"/>
    <s v="Normal Weight"/>
    <s v="Normal"/>
  </r>
  <r>
    <s v="Id2331"/>
    <n v="22.34"/>
    <n v="5.57"/>
    <s v="No"/>
    <x v="0"/>
    <s v="No"/>
    <x v="3"/>
    <s v="No"/>
    <s v="Normal Weight"/>
    <s v="Normal"/>
  </r>
  <r>
    <s v="Id2332"/>
    <n v="17.7"/>
    <n v="6.28"/>
    <s v="No"/>
    <x v="0"/>
    <s v="No"/>
    <x v="3"/>
    <s v="No"/>
    <s v="Under Weight"/>
    <s v="Prediabetes"/>
  </r>
  <r>
    <s v="Id2333"/>
    <n v="16.47"/>
    <n v="6.35"/>
    <s v="No"/>
    <x v="0"/>
    <s v="Yes"/>
    <x v="3"/>
    <s v="No"/>
    <s v="Under Weight"/>
    <s v="Prediabetes"/>
  </r>
  <r>
    <s v="Id2334"/>
    <n v="17.600000000000001"/>
    <n v="4.3899999999999997"/>
    <s v="No"/>
    <x v="0"/>
    <s v="No"/>
    <x v="3"/>
    <s v="No"/>
    <s v="Under Weight"/>
    <s v="Normal"/>
  </r>
  <r>
    <s v="Id2335"/>
    <n v="17.579999999999998"/>
    <n v="4.51"/>
    <s v="No"/>
    <x v="0"/>
    <s v="No"/>
    <x v="3"/>
    <s v="No"/>
    <s v="Under Weight"/>
    <s v="Norm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E227E-EE39-4C25-835F-D8B6EAAB266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C165:D16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0" baseItem="0"/>
  </dataField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A5B8B-CA6B-4BDC-8752-50D0E57D9F19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C220:G23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0" baseItem="0" numFmtId="2"/>
  </dataFields>
  <formats count="4">
    <format dxfId="39">
      <pivotArea dataOnly="0" labelOnly="1" grandCol="1" outline="0" fieldPosition="0"/>
    </format>
    <format dxfId="38">
      <pivotArea dataOnly="0" labelOnly="1" grandCol="1" outline="0" fieldPosition="0"/>
    </format>
    <format dxfId="36">
      <pivotArea field="15" grandCol="1" collapsedLevelsAreSubtotals="1" axis="axisRow" fieldPosition="0">
        <references count="1">
          <reference field="15" count="1">
            <x v="0"/>
          </reference>
        </references>
      </pivotArea>
    </format>
    <format dxfId="2">
      <pivotArea outline="0" collapsedLevelsAreSubtotals="1" fieldPosition="0"/>
    </format>
  </format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DD056-EF1D-4548-AF9A-C8BB08CE5AC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Different between weight and diabetes">
  <location ref="C199:D215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dataField="1" numFmtId="166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0"/>
    <field x="9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harges" fld="12" baseField="0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AA001-68F0-4561-96CF-AEA99837409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C182:E185" firstHeaderRow="0" firstDataRow="1" firstDataCol="1"/>
  <pivotFields count="10"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OfMajorSurgeries" fld="6" baseField="0" baseItem="0"/>
    <dataField name="Average of HBA1C" fld="2" subtotal="average" baseField="4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8429-5574-49DE-ADD1-9327EDAACC3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DC647-2042-4A22-B7A7-B0ECB548BED3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3:C70" firstHeaderRow="1" firstDataRow="1" firstDataCol="0"/>
  <pivotFields count="17">
    <pivotField showAll="0"/>
    <pivotField showAll="0"/>
    <pivotField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FD146-E9EA-4E87-A7AB-E704222BF23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E50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4FA52-A1C5-43A6-8A24-CB1A0824FCA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1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dataField="1" numFmtId="166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0"/>
    <field x="9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harges" fld="12" baseField="0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597FA-E991-4F6D-862D-FC8A5976A45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C11" firstHeaderRow="0" firstDataRow="1" firstDataCol="1"/>
  <pivotFields count="10"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OfMajorSurgeries" fld="6" baseField="0" baseItem="0"/>
    <dataField name="Average of HBA1C" fld="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336"/>
  <sheetViews>
    <sheetView workbookViewId="0">
      <selection activeCell="I13" sqref="I13"/>
    </sheetView>
  </sheetViews>
  <sheetFormatPr defaultRowHeight="14.4" x14ac:dyDescent="0.3"/>
  <cols>
    <col min="1" max="1" width="15.5546875" customWidth="1"/>
    <col min="2" max="2" width="11.5546875" customWidth="1"/>
    <col min="3" max="3" width="37.109375" customWidth="1"/>
    <col min="4" max="4" width="11.77734375" customWidth="1"/>
    <col min="5" max="5" width="18.44140625" hidden="1" customWidth="1"/>
    <col min="6" max="6" width="22.77734375" style="14" hidden="1" customWidth="1"/>
  </cols>
  <sheetData>
    <row r="1" spans="1:7" s="1" customFormat="1" ht="18.899999999999999" customHeight="1" x14ac:dyDescent="0.3">
      <c r="A1" s="20" t="s">
        <v>0</v>
      </c>
      <c r="B1" s="20" t="s">
        <v>2406</v>
      </c>
      <c r="C1" s="22" t="s">
        <v>4433</v>
      </c>
      <c r="D1" s="22" t="s">
        <v>4509</v>
      </c>
      <c r="E1" s="22" t="s">
        <v>2406</v>
      </c>
      <c r="F1" s="22" t="s">
        <v>4433</v>
      </c>
    </row>
    <row r="2" spans="1:7" x14ac:dyDescent="0.3">
      <c r="A2" s="49" t="s">
        <v>2370</v>
      </c>
      <c r="B2" s="49" t="str">
        <f t="shared" ref="B2:B65" si="0">TRIM(E2:E2336)</f>
        <v>Ms</v>
      </c>
      <c r="C2" s="50" t="str">
        <f t="shared" ref="C2:C65" si="1">TRIM(F2)</f>
        <v>Kelly</v>
      </c>
      <c r="D2" s="49" t="s">
        <v>2407</v>
      </c>
      <c r="E2" t="s">
        <v>4510</v>
      </c>
      <c r="F2" t="s">
        <v>4511</v>
      </c>
    </row>
    <row r="3" spans="1:7" x14ac:dyDescent="0.3">
      <c r="A3" s="49" t="s">
        <v>2369</v>
      </c>
      <c r="B3" s="49" t="str">
        <f t="shared" si="0"/>
        <v>Mr</v>
      </c>
      <c r="C3" s="50" t="str">
        <f t="shared" si="1"/>
        <v>Matthew D</v>
      </c>
      <c r="D3" s="49" t="s">
        <v>2409</v>
      </c>
      <c r="E3" t="s">
        <v>4512</v>
      </c>
      <c r="F3" t="s">
        <v>4513</v>
      </c>
    </row>
    <row r="4" spans="1:7" x14ac:dyDescent="0.3">
      <c r="A4" s="49" t="s">
        <v>2368</v>
      </c>
      <c r="B4" s="49" t="str">
        <f t="shared" si="0"/>
        <v>Mr</v>
      </c>
      <c r="C4" s="50" t="str">
        <f t="shared" si="1"/>
        <v>Phil</v>
      </c>
      <c r="D4" s="49" t="s">
        <v>2410</v>
      </c>
      <c r="E4" t="s">
        <v>4512</v>
      </c>
      <c r="F4" t="s">
        <v>4514</v>
      </c>
    </row>
    <row r="5" spans="1:7" x14ac:dyDescent="0.3">
      <c r="A5" s="49" t="s">
        <v>2367</v>
      </c>
      <c r="B5" s="49" t="str">
        <f t="shared" si="0"/>
        <v>Ms</v>
      </c>
      <c r="C5" s="50" t="str">
        <f t="shared" si="1"/>
        <v>Kelsey</v>
      </c>
      <c r="D5" s="49" t="s">
        <v>2411</v>
      </c>
      <c r="E5" t="s">
        <v>4510</v>
      </c>
      <c r="F5" t="s">
        <v>4515</v>
      </c>
    </row>
    <row r="6" spans="1:7" x14ac:dyDescent="0.3">
      <c r="A6" s="49" t="s">
        <v>2366</v>
      </c>
      <c r="B6" s="49" t="str">
        <f t="shared" si="0"/>
        <v>Ms</v>
      </c>
      <c r="C6" s="50" t="str">
        <f t="shared" si="1"/>
        <v>Kristyn</v>
      </c>
      <c r="D6" s="49" t="s">
        <v>2412</v>
      </c>
      <c r="E6" t="s">
        <v>4510</v>
      </c>
      <c r="F6" t="s">
        <v>4516</v>
      </c>
      <c r="G6" t="s">
        <v>4506</v>
      </c>
    </row>
    <row r="7" spans="1:7" x14ac:dyDescent="0.3">
      <c r="A7" s="49" t="s">
        <v>2365</v>
      </c>
      <c r="B7" s="49" t="str">
        <f t="shared" si="0"/>
        <v>Mr</v>
      </c>
      <c r="C7" s="50" t="str">
        <f t="shared" si="1"/>
        <v>Russell B</v>
      </c>
      <c r="D7" s="49" t="s">
        <v>3630</v>
      </c>
      <c r="E7" t="s">
        <v>4512</v>
      </c>
      <c r="F7" t="s">
        <v>4517</v>
      </c>
    </row>
    <row r="8" spans="1:7" x14ac:dyDescent="0.3">
      <c r="A8" s="49" t="s">
        <v>2364</v>
      </c>
      <c r="B8" s="49" t="str">
        <f t="shared" si="0"/>
        <v>Mr</v>
      </c>
      <c r="C8" s="50" t="str">
        <f t="shared" si="1"/>
        <v>Scott</v>
      </c>
      <c r="D8" s="49" t="s">
        <v>2413</v>
      </c>
      <c r="E8" t="s">
        <v>4512</v>
      </c>
      <c r="F8" t="s">
        <v>4518</v>
      </c>
    </row>
    <row r="9" spans="1:7" x14ac:dyDescent="0.3">
      <c r="A9" s="49" t="s">
        <v>2363</v>
      </c>
      <c r="B9" s="49" t="str">
        <f t="shared" si="0"/>
        <v>Mr</v>
      </c>
      <c r="C9" s="50" t="str">
        <f t="shared" si="1"/>
        <v>Stephen</v>
      </c>
      <c r="D9" s="49" t="s">
        <v>2415</v>
      </c>
      <c r="E9" t="s">
        <v>4512</v>
      </c>
      <c r="F9" t="s">
        <v>4519</v>
      </c>
    </row>
    <row r="10" spans="1:7" x14ac:dyDescent="0.3">
      <c r="A10" s="49" t="s">
        <v>2362</v>
      </c>
      <c r="B10" s="49" t="str">
        <f t="shared" si="0"/>
        <v>Mr</v>
      </c>
      <c r="C10" s="50" t="str">
        <f t="shared" si="1"/>
        <v>Patrick R</v>
      </c>
      <c r="D10" s="49" t="s">
        <v>2416</v>
      </c>
      <c r="E10" t="s">
        <v>4512</v>
      </c>
      <c r="F10" t="s">
        <v>4520</v>
      </c>
    </row>
    <row r="11" spans="1:7" x14ac:dyDescent="0.3">
      <c r="A11" s="49" t="s">
        <v>2361</v>
      </c>
      <c r="B11" s="49" t="str">
        <f t="shared" si="0"/>
        <v>Ms</v>
      </c>
      <c r="C11" s="50" t="str">
        <f t="shared" si="1"/>
        <v>Brooke N</v>
      </c>
      <c r="D11" s="49" t="s">
        <v>2418</v>
      </c>
      <c r="E11" t="s">
        <v>4510</v>
      </c>
      <c r="F11" t="s">
        <v>4521</v>
      </c>
    </row>
    <row r="12" spans="1:7" x14ac:dyDescent="0.3">
      <c r="A12" s="49" t="s">
        <v>2360</v>
      </c>
      <c r="B12" s="49" t="str">
        <f t="shared" si="0"/>
        <v>Ms</v>
      </c>
      <c r="C12" s="50" t="str">
        <f t="shared" si="1"/>
        <v>Paola Andrea</v>
      </c>
      <c r="D12" s="49" t="s">
        <v>4369</v>
      </c>
      <c r="E12" t="s">
        <v>4510</v>
      </c>
      <c r="F12" t="s">
        <v>4522</v>
      </c>
    </row>
    <row r="13" spans="1:7" x14ac:dyDescent="0.3">
      <c r="A13" s="49" t="s">
        <v>2359</v>
      </c>
      <c r="B13" s="49" t="str">
        <f t="shared" si="0"/>
        <v>Mr</v>
      </c>
      <c r="C13" s="50" t="str">
        <f t="shared" si="1"/>
        <v>David</v>
      </c>
      <c r="D13" s="49" t="s">
        <v>2419</v>
      </c>
      <c r="E13" t="s">
        <v>4512</v>
      </c>
      <c r="F13" t="s">
        <v>4523</v>
      </c>
    </row>
    <row r="14" spans="1:7" x14ac:dyDescent="0.3">
      <c r="A14" s="49" t="s">
        <v>2358</v>
      </c>
      <c r="B14" s="49" t="str">
        <f t="shared" si="0"/>
        <v>Mr</v>
      </c>
      <c r="C14" s="50" t="str">
        <f t="shared" si="1"/>
        <v>Wade</v>
      </c>
      <c r="D14" s="49" t="s">
        <v>2420</v>
      </c>
      <c r="E14" t="s">
        <v>4512</v>
      </c>
      <c r="F14" t="s">
        <v>4524</v>
      </c>
    </row>
    <row r="15" spans="1:7" x14ac:dyDescent="0.3">
      <c r="A15" s="49" t="s">
        <v>2357</v>
      </c>
      <c r="B15" s="49" t="str">
        <f t="shared" si="0"/>
        <v>Mr</v>
      </c>
      <c r="C15" s="50" t="str">
        <f t="shared" si="1"/>
        <v>Franklin</v>
      </c>
      <c r="D15" s="49" t="s">
        <v>2421</v>
      </c>
      <c r="E15" t="s">
        <v>4512</v>
      </c>
      <c r="F15" t="s">
        <v>4525</v>
      </c>
    </row>
    <row r="16" spans="1:7" x14ac:dyDescent="0.3">
      <c r="A16" s="49" t="s">
        <v>2356</v>
      </c>
      <c r="B16" s="49" t="str">
        <f t="shared" si="0"/>
        <v>Ms</v>
      </c>
      <c r="C16" s="50" t="str">
        <f t="shared" si="1"/>
        <v>Leilani M</v>
      </c>
      <c r="D16" s="49" t="s">
        <v>2422</v>
      </c>
      <c r="E16" t="s">
        <v>4510</v>
      </c>
      <c r="F16" t="s">
        <v>4526</v>
      </c>
    </row>
    <row r="17" spans="1:6" x14ac:dyDescent="0.3">
      <c r="A17" s="49" t="s">
        <v>2355</v>
      </c>
      <c r="B17" s="49" t="str">
        <f t="shared" si="0"/>
        <v>Mr</v>
      </c>
      <c r="C17" s="50" t="str">
        <f t="shared" si="1"/>
        <v>Philippe</v>
      </c>
      <c r="D17" s="49" t="s">
        <v>2423</v>
      </c>
      <c r="E17" t="s">
        <v>4512</v>
      </c>
      <c r="F17" t="s">
        <v>4527</v>
      </c>
    </row>
    <row r="18" spans="1:6" x14ac:dyDescent="0.3">
      <c r="A18" s="49" t="s">
        <v>2354</v>
      </c>
      <c r="B18" s="49" t="str">
        <f t="shared" si="0"/>
        <v>Ms</v>
      </c>
      <c r="C18" s="50" t="str">
        <f t="shared" si="1"/>
        <v>Jennifer A</v>
      </c>
      <c r="D18" s="49" t="s">
        <v>2424</v>
      </c>
      <c r="E18" t="s">
        <v>4510</v>
      </c>
      <c r="F18" t="s">
        <v>4528</v>
      </c>
    </row>
    <row r="19" spans="1:6" x14ac:dyDescent="0.3">
      <c r="A19" s="49" t="s">
        <v>2353</v>
      </c>
      <c r="B19" s="49" t="str">
        <f t="shared" si="0"/>
        <v>Ms</v>
      </c>
      <c r="C19" s="50" t="str">
        <f t="shared" si="1"/>
        <v>Christina M</v>
      </c>
      <c r="D19" s="49" t="s">
        <v>2425</v>
      </c>
      <c r="E19" t="s">
        <v>4510</v>
      </c>
      <c r="F19" t="s">
        <v>4529</v>
      </c>
    </row>
    <row r="20" spans="1:6" x14ac:dyDescent="0.3">
      <c r="A20" s="49" t="s">
        <v>2352</v>
      </c>
      <c r="B20" s="49" t="str">
        <f t="shared" si="0"/>
        <v>Mr</v>
      </c>
      <c r="C20" s="50" t="str">
        <f t="shared" si="1"/>
        <v>Said Sr</v>
      </c>
      <c r="D20" s="49" t="s">
        <v>2426</v>
      </c>
      <c r="E20" t="s">
        <v>4512</v>
      </c>
      <c r="F20" t="s">
        <v>4530</v>
      </c>
    </row>
    <row r="21" spans="1:6" x14ac:dyDescent="0.3">
      <c r="A21" s="49" t="s">
        <v>2351</v>
      </c>
      <c r="B21" s="49" t="str">
        <f t="shared" si="0"/>
        <v>Mr</v>
      </c>
      <c r="C21" s="50" t="str">
        <f t="shared" si="1"/>
        <v>John</v>
      </c>
      <c r="D21" s="49" t="s">
        <v>2427</v>
      </c>
      <c r="E21" t="s">
        <v>4512</v>
      </c>
      <c r="F21" t="s">
        <v>4531</v>
      </c>
    </row>
    <row r="22" spans="1:6" x14ac:dyDescent="0.3">
      <c r="A22" s="49" t="s">
        <v>2350</v>
      </c>
      <c r="B22" s="49" t="str">
        <f t="shared" si="0"/>
        <v>Mr</v>
      </c>
      <c r="C22" s="50" t="str">
        <f t="shared" si="1"/>
        <v>Myles</v>
      </c>
      <c r="D22" s="49" t="s">
        <v>2428</v>
      </c>
      <c r="E22" t="s">
        <v>4512</v>
      </c>
      <c r="F22" t="s">
        <v>4532</v>
      </c>
    </row>
    <row r="23" spans="1:6" x14ac:dyDescent="0.3">
      <c r="A23" s="49" t="s">
        <v>2349</v>
      </c>
      <c r="B23" s="49" t="str">
        <f t="shared" si="0"/>
        <v>Ms</v>
      </c>
      <c r="C23" s="50" t="str">
        <f t="shared" si="1"/>
        <v>Madelyn C</v>
      </c>
      <c r="D23" s="49" t="s">
        <v>2429</v>
      </c>
      <c r="E23" t="s">
        <v>4510</v>
      </c>
      <c r="F23" t="s">
        <v>4533</v>
      </c>
    </row>
    <row r="24" spans="1:6" x14ac:dyDescent="0.3">
      <c r="A24" s="49" t="s">
        <v>2348</v>
      </c>
      <c r="B24" s="49" t="str">
        <f t="shared" si="0"/>
        <v>Ms</v>
      </c>
      <c r="C24" s="50" t="str">
        <f t="shared" si="1"/>
        <v>Nicole</v>
      </c>
      <c r="D24" s="49" t="s">
        <v>2430</v>
      </c>
      <c r="E24" t="s">
        <v>4510</v>
      </c>
      <c r="F24" t="s">
        <v>4534</v>
      </c>
    </row>
    <row r="25" spans="1:6" x14ac:dyDescent="0.3">
      <c r="A25" s="49" t="s">
        <v>2347</v>
      </c>
      <c r="B25" s="49" t="str">
        <f t="shared" si="0"/>
        <v>Mr</v>
      </c>
      <c r="C25" s="50" t="str">
        <f t="shared" si="1"/>
        <v>Eric A</v>
      </c>
      <c r="D25" s="49" t="s">
        <v>2431</v>
      </c>
      <c r="E25" t="s">
        <v>4512</v>
      </c>
      <c r="F25" t="s">
        <v>4535</v>
      </c>
    </row>
    <row r="26" spans="1:6" x14ac:dyDescent="0.3">
      <c r="A26" s="49" t="s">
        <v>2346</v>
      </c>
      <c r="B26" s="49" t="str">
        <f t="shared" si="0"/>
        <v>Mr</v>
      </c>
      <c r="C26" s="50" t="str">
        <f t="shared" si="1"/>
        <v>Emiliano I</v>
      </c>
      <c r="D26" s="49" t="s">
        <v>2432</v>
      </c>
      <c r="E26" t="s">
        <v>4512</v>
      </c>
      <c r="F26" t="s">
        <v>4536</v>
      </c>
    </row>
    <row r="27" spans="1:6" x14ac:dyDescent="0.3">
      <c r="A27" s="49" t="s">
        <v>2345</v>
      </c>
      <c r="B27" s="49" t="str">
        <f t="shared" si="0"/>
        <v>Mr</v>
      </c>
      <c r="C27" s="50" t="str">
        <f t="shared" si="1"/>
        <v>Adam</v>
      </c>
      <c r="D27" s="49" t="s">
        <v>2433</v>
      </c>
      <c r="E27" t="s">
        <v>4512</v>
      </c>
      <c r="F27" t="s">
        <v>4537</v>
      </c>
    </row>
    <row r="28" spans="1:6" x14ac:dyDescent="0.3">
      <c r="A28" s="49" t="s">
        <v>2344</v>
      </c>
      <c r="B28" s="49" t="str">
        <f t="shared" si="0"/>
        <v>Mr</v>
      </c>
      <c r="C28" s="50" t="str">
        <f t="shared" si="1"/>
        <v>Zach</v>
      </c>
      <c r="D28" s="49" t="s">
        <v>2434</v>
      </c>
      <c r="E28" t="s">
        <v>4512</v>
      </c>
      <c r="F28" t="s">
        <v>4538</v>
      </c>
    </row>
    <row r="29" spans="1:6" x14ac:dyDescent="0.3">
      <c r="A29" s="49" t="s">
        <v>2343</v>
      </c>
      <c r="B29" s="49" t="str">
        <f t="shared" si="0"/>
        <v>Ms</v>
      </c>
      <c r="C29" s="50" t="str">
        <f t="shared" si="1"/>
        <v>Stephanie W</v>
      </c>
      <c r="D29" s="49" t="s">
        <v>2435</v>
      </c>
      <c r="E29" t="s">
        <v>4510</v>
      </c>
      <c r="F29" t="s">
        <v>4539</v>
      </c>
    </row>
    <row r="30" spans="1:6" x14ac:dyDescent="0.3">
      <c r="A30" s="49" t="s">
        <v>2342</v>
      </c>
      <c r="B30" s="49" t="str">
        <f t="shared" si="0"/>
        <v>Mr</v>
      </c>
      <c r="C30" s="50" t="str">
        <f t="shared" si="1"/>
        <v>Stephen</v>
      </c>
      <c r="D30" s="49" t="s">
        <v>2436</v>
      </c>
      <c r="E30" t="s">
        <v>4512</v>
      </c>
      <c r="F30" t="s">
        <v>4519</v>
      </c>
    </row>
    <row r="31" spans="1:6" x14ac:dyDescent="0.3">
      <c r="A31" s="49" t="s">
        <v>2341</v>
      </c>
      <c r="B31" s="49" t="str">
        <f t="shared" si="0"/>
        <v>Ms</v>
      </c>
      <c r="C31" s="50" t="str">
        <f t="shared" si="1"/>
        <v>Natalie</v>
      </c>
      <c r="D31" s="49" t="s">
        <v>2437</v>
      </c>
      <c r="E31" t="s">
        <v>4510</v>
      </c>
      <c r="F31" t="s">
        <v>4540</v>
      </c>
    </row>
    <row r="32" spans="1:6" x14ac:dyDescent="0.3">
      <c r="A32" s="49" t="s">
        <v>2340</v>
      </c>
      <c r="B32" s="49" t="str">
        <f t="shared" si="0"/>
        <v>Ms</v>
      </c>
      <c r="C32" s="50" t="str">
        <f t="shared" si="1"/>
        <v>Nicole J</v>
      </c>
      <c r="D32" s="49" t="s">
        <v>2438</v>
      </c>
      <c r="E32" t="s">
        <v>4510</v>
      </c>
      <c r="F32" t="s">
        <v>4541</v>
      </c>
    </row>
    <row r="33" spans="1:6" x14ac:dyDescent="0.3">
      <c r="A33" s="49" t="s">
        <v>2339</v>
      </c>
      <c r="B33" s="49" t="str">
        <f t="shared" si="0"/>
        <v>Mr</v>
      </c>
      <c r="C33" s="50" t="str">
        <f t="shared" si="1"/>
        <v>Jefferson D</v>
      </c>
      <c r="D33" s="49" t="s">
        <v>2439</v>
      </c>
      <c r="E33" t="s">
        <v>4512</v>
      </c>
      <c r="F33" t="s">
        <v>4542</v>
      </c>
    </row>
    <row r="34" spans="1:6" x14ac:dyDescent="0.3">
      <c r="A34" s="49" t="s">
        <v>2338</v>
      </c>
      <c r="B34" s="49" t="str">
        <f t="shared" si="0"/>
        <v>Mr</v>
      </c>
      <c r="C34" s="50" t="str">
        <f t="shared" si="1"/>
        <v>Brendan D</v>
      </c>
      <c r="D34" s="49" t="s">
        <v>2440</v>
      </c>
      <c r="E34" t="s">
        <v>4512</v>
      </c>
      <c r="F34" t="s">
        <v>4543</v>
      </c>
    </row>
    <row r="35" spans="1:6" x14ac:dyDescent="0.3">
      <c r="A35" s="49" t="s">
        <v>2337</v>
      </c>
      <c r="B35" s="49" t="str">
        <f t="shared" si="0"/>
        <v>Ms</v>
      </c>
      <c r="C35" s="50" t="str">
        <f t="shared" si="1"/>
        <v>Courtney</v>
      </c>
      <c r="D35" s="49" t="s">
        <v>2441</v>
      </c>
      <c r="E35" t="s">
        <v>4510</v>
      </c>
      <c r="F35" t="s">
        <v>4544</v>
      </c>
    </row>
    <row r="36" spans="1:6" x14ac:dyDescent="0.3">
      <c r="A36" s="49" t="s">
        <v>2336</v>
      </c>
      <c r="B36" s="49" t="str">
        <f t="shared" si="0"/>
        <v>Ms</v>
      </c>
      <c r="C36" s="50" t="str">
        <f t="shared" si="1"/>
        <v>Sydney L</v>
      </c>
      <c r="D36" s="49" t="s">
        <v>2442</v>
      </c>
      <c r="E36" t="s">
        <v>4510</v>
      </c>
      <c r="F36" t="s">
        <v>4545</v>
      </c>
    </row>
    <row r="37" spans="1:6" x14ac:dyDescent="0.3">
      <c r="A37" s="49" t="s">
        <v>2335</v>
      </c>
      <c r="B37" s="49" t="str">
        <f t="shared" si="0"/>
        <v>Mr</v>
      </c>
      <c r="C37" s="50" t="str">
        <f t="shared" si="1"/>
        <v>Julien</v>
      </c>
      <c r="D37" s="49" t="s">
        <v>2443</v>
      </c>
      <c r="E37" t="s">
        <v>4512</v>
      </c>
      <c r="F37" t="s">
        <v>4546</v>
      </c>
    </row>
    <row r="38" spans="1:6" x14ac:dyDescent="0.3">
      <c r="A38" s="49" t="s">
        <v>2334</v>
      </c>
      <c r="B38" s="49" t="str">
        <f t="shared" si="0"/>
        <v>Mr</v>
      </c>
      <c r="C38" s="50" t="str">
        <f t="shared" si="1"/>
        <v>Ryan M</v>
      </c>
      <c r="D38" s="49" t="s">
        <v>2444</v>
      </c>
      <c r="E38" t="s">
        <v>4512</v>
      </c>
      <c r="F38" t="s">
        <v>4547</v>
      </c>
    </row>
    <row r="39" spans="1:6" x14ac:dyDescent="0.3">
      <c r="A39" s="49" t="s">
        <v>2333</v>
      </c>
      <c r="B39" s="49" t="str">
        <f t="shared" si="0"/>
        <v>Ms</v>
      </c>
      <c r="C39" s="50" t="str">
        <f t="shared" si="1"/>
        <v>Anna H</v>
      </c>
      <c r="D39" s="49" t="s">
        <v>2446</v>
      </c>
      <c r="E39" t="s">
        <v>4510</v>
      </c>
      <c r="F39" t="s">
        <v>4548</v>
      </c>
    </row>
    <row r="40" spans="1:6" x14ac:dyDescent="0.3">
      <c r="A40" s="49" t="s">
        <v>2332</v>
      </c>
      <c r="B40" s="49" t="str">
        <f t="shared" si="0"/>
        <v>Ms</v>
      </c>
      <c r="C40" s="50" t="str">
        <f t="shared" si="1"/>
        <v>Samantha</v>
      </c>
      <c r="D40" s="49" t="s">
        <v>2447</v>
      </c>
      <c r="E40" t="s">
        <v>4510</v>
      </c>
      <c r="F40" t="s">
        <v>4549</v>
      </c>
    </row>
    <row r="41" spans="1:6" x14ac:dyDescent="0.3">
      <c r="A41" s="49" t="s">
        <v>2331</v>
      </c>
      <c r="B41" s="49" t="str">
        <f t="shared" si="0"/>
        <v>Mr</v>
      </c>
      <c r="C41" s="50" t="str">
        <f t="shared" si="1"/>
        <v>Robert</v>
      </c>
      <c r="D41" s="49" t="s">
        <v>2448</v>
      </c>
      <c r="E41" t="s">
        <v>4512</v>
      </c>
      <c r="F41" t="s">
        <v>4550</v>
      </c>
    </row>
    <row r="42" spans="1:6" x14ac:dyDescent="0.3">
      <c r="A42" s="49" t="s">
        <v>2330</v>
      </c>
      <c r="B42" s="49" t="str">
        <f t="shared" si="0"/>
        <v>Mr</v>
      </c>
      <c r="C42" s="50" t="str">
        <f t="shared" si="1"/>
        <v>James R</v>
      </c>
      <c r="D42" s="49" t="s">
        <v>2449</v>
      </c>
      <c r="E42" t="s">
        <v>4512</v>
      </c>
      <c r="F42" t="s">
        <v>4551</v>
      </c>
    </row>
    <row r="43" spans="1:6" x14ac:dyDescent="0.3">
      <c r="A43" s="49" t="s">
        <v>2329</v>
      </c>
      <c r="B43" s="49" t="str">
        <f t="shared" si="0"/>
        <v>Ms</v>
      </c>
      <c r="C43" s="50" t="str">
        <f t="shared" si="1"/>
        <v>Roseann</v>
      </c>
      <c r="D43" s="49" t="s">
        <v>2450</v>
      </c>
      <c r="E43" t="s">
        <v>4510</v>
      </c>
      <c r="F43" t="s">
        <v>4552</v>
      </c>
    </row>
    <row r="44" spans="1:6" x14ac:dyDescent="0.3">
      <c r="A44" s="49" t="s">
        <v>2328</v>
      </c>
      <c r="B44" s="49" t="str">
        <f t="shared" si="0"/>
        <v>Ms</v>
      </c>
      <c r="C44" s="50" t="str">
        <f t="shared" si="1"/>
        <v>Nicole</v>
      </c>
      <c r="D44" s="49" t="s">
        <v>2451</v>
      </c>
      <c r="E44" t="s">
        <v>4510</v>
      </c>
      <c r="F44" t="s">
        <v>4534</v>
      </c>
    </row>
    <row r="45" spans="1:6" x14ac:dyDescent="0.3">
      <c r="A45" s="49" t="s">
        <v>2327</v>
      </c>
      <c r="B45" s="49" t="str">
        <f t="shared" si="0"/>
        <v>Mr</v>
      </c>
      <c r="C45" s="50" t="str">
        <f t="shared" si="1"/>
        <v>Spencer</v>
      </c>
      <c r="D45" s="49" t="s">
        <v>2452</v>
      </c>
      <c r="E45" t="s">
        <v>4512</v>
      </c>
      <c r="F45" t="s">
        <v>4553</v>
      </c>
    </row>
    <row r="46" spans="1:6" x14ac:dyDescent="0.3">
      <c r="A46" s="49" t="s">
        <v>2326</v>
      </c>
      <c r="B46" s="49" t="str">
        <f t="shared" si="0"/>
        <v>Mr</v>
      </c>
      <c r="C46" s="50" t="str">
        <f t="shared" si="1"/>
        <v>Eric W</v>
      </c>
      <c r="D46" s="49" t="s">
        <v>2454</v>
      </c>
      <c r="E46" t="s">
        <v>4512</v>
      </c>
      <c r="F46" t="s">
        <v>4554</v>
      </c>
    </row>
    <row r="47" spans="1:6" x14ac:dyDescent="0.3">
      <c r="A47" s="49" t="s">
        <v>2325</v>
      </c>
      <c r="B47" s="49" t="str">
        <f t="shared" si="0"/>
        <v>Ms</v>
      </c>
      <c r="C47" s="50" t="str">
        <f t="shared" si="1"/>
        <v>Brianna L</v>
      </c>
      <c r="D47" s="49" t="s">
        <v>2455</v>
      </c>
      <c r="E47" t="s">
        <v>4510</v>
      </c>
      <c r="F47" t="s">
        <v>4555</v>
      </c>
    </row>
    <row r="48" spans="1:6" x14ac:dyDescent="0.3">
      <c r="A48" s="49" t="s">
        <v>2324</v>
      </c>
      <c r="B48" s="49" t="str">
        <f t="shared" si="0"/>
        <v>Mr</v>
      </c>
      <c r="C48" s="50" t="str">
        <f t="shared" si="1"/>
        <v>Thomas J</v>
      </c>
      <c r="D48" s="49" t="s">
        <v>2456</v>
      </c>
      <c r="E48" t="s">
        <v>4512</v>
      </c>
      <c r="F48" t="s">
        <v>4556</v>
      </c>
    </row>
    <row r="49" spans="1:6" x14ac:dyDescent="0.3">
      <c r="A49" s="49" t="s">
        <v>2323</v>
      </c>
      <c r="B49" s="49" t="str">
        <f t="shared" si="0"/>
        <v>Ms</v>
      </c>
      <c r="C49" s="50" t="str">
        <f t="shared" si="1"/>
        <v>Melissa L</v>
      </c>
      <c r="D49" s="49" t="s">
        <v>2450</v>
      </c>
      <c r="E49" t="s">
        <v>4510</v>
      </c>
      <c r="F49" t="s">
        <v>4557</v>
      </c>
    </row>
    <row r="50" spans="1:6" x14ac:dyDescent="0.3">
      <c r="A50" s="49" t="s">
        <v>2322</v>
      </c>
      <c r="B50" s="49" t="str">
        <f t="shared" si="0"/>
        <v>Mr</v>
      </c>
      <c r="C50" s="50" t="str">
        <f t="shared" si="1"/>
        <v>Flavio</v>
      </c>
      <c r="D50" s="49" t="s">
        <v>4370</v>
      </c>
      <c r="E50" t="s">
        <v>4512</v>
      </c>
      <c r="F50" t="s">
        <v>4558</v>
      </c>
    </row>
    <row r="51" spans="1:6" x14ac:dyDescent="0.3">
      <c r="A51" s="49" t="s">
        <v>2321</v>
      </c>
      <c r="B51" s="49" t="str">
        <f t="shared" si="0"/>
        <v>Mr</v>
      </c>
      <c r="C51" s="50" t="str">
        <f t="shared" si="1"/>
        <v>Ryan</v>
      </c>
      <c r="D51" s="49" t="s">
        <v>2459</v>
      </c>
      <c r="E51" t="s">
        <v>4512</v>
      </c>
      <c r="F51" t="s">
        <v>4559</v>
      </c>
    </row>
    <row r="52" spans="1:6" x14ac:dyDescent="0.3">
      <c r="A52" s="49" t="s">
        <v>2320</v>
      </c>
      <c r="B52" s="49" t="str">
        <f t="shared" si="0"/>
        <v>Mr</v>
      </c>
      <c r="C52" s="50" t="str">
        <f t="shared" si="1"/>
        <v>Anthony J</v>
      </c>
      <c r="D52" s="49" t="s">
        <v>2460</v>
      </c>
      <c r="E52" t="s">
        <v>4512</v>
      </c>
      <c r="F52" t="s">
        <v>4560</v>
      </c>
    </row>
    <row r="53" spans="1:6" x14ac:dyDescent="0.3">
      <c r="A53" s="49" t="s">
        <v>2319</v>
      </c>
      <c r="B53" s="49" t="str">
        <f t="shared" si="0"/>
        <v>Ms</v>
      </c>
      <c r="C53" s="50" t="str">
        <f t="shared" si="1"/>
        <v>Alex</v>
      </c>
      <c r="D53" s="49" t="s">
        <v>2462</v>
      </c>
      <c r="E53" t="s">
        <v>4510</v>
      </c>
      <c r="F53" t="s">
        <v>4561</v>
      </c>
    </row>
    <row r="54" spans="1:6" x14ac:dyDescent="0.3">
      <c r="A54" s="49" t="s">
        <v>2318</v>
      </c>
      <c r="B54" s="49" t="str">
        <f t="shared" si="0"/>
        <v>Mr</v>
      </c>
      <c r="C54" s="50" t="str">
        <f t="shared" si="1"/>
        <v>David</v>
      </c>
      <c r="D54" s="49" t="s">
        <v>2463</v>
      </c>
      <c r="E54" t="s">
        <v>4512</v>
      </c>
      <c r="F54" t="s">
        <v>4523</v>
      </c>
    </row>
    <row r="55" spans="1:6" x14ac:dyDescent="0.3">
      <c r="A55" s="49" t="s">
        <v>2317</v>
      </c>
      <c r="B55" s="49" t="str">
        <f t="shared" si="0"/>
        <v>Mr</v>
      </c>
      <c r="C55" s="50" t="str">
        <f t="shared" si="1"/>
        <v>Andrew B</v>
      </c>
      <c r="D55" s="49" t="s">
        <v>2464</v>
      </c>
      <c r="E55" t="s">
        <v>4512</v>
      </c>
      <c r="F55" t="s">
        <v>4562</v>
      </c>
    </row>
    <row r="56" spans="1:6" x14ac:dyDescent="0.3">
      <c r="A56" s="49" t="s">
        <v>2316</v>
      </c>
      <c r="B56" s="49" t="str">
        <f t="shared" si="0"/>
        <v>Ms</v>
      </c>
      <c r="C56" s="50" t="str">
        <f t="shared" si="1"/>
        <v>Dara E</v>
      </c>
      <c r="D56" s="49" t="s">
        <v>2466</v>
      </c>
      <c r="E56" t="s">
        <v>4510</v>
      </c>
      <c r="F56" t="s">
        <v>4563</v>
      </c>
    </row>
    <row r="57" spans="1:6" x14ac:dyDescent="0.3">
      <c r="A57" s="49" t="s">
        <v>2315</v>
      </c>
      <c r="B57" s="49" t="str">
        <f t="shared" si="0"/>
        <v>Ms</v>
      </c>
      <c r="C57" s="50" t="str">
        <f t="shared" si="1"/>
        <v>Inna</v>
      </c>
      <c r="D57" s="49" t="s">
        <v>2467</v>
      </c>
      <c r="E57" t="s">
        <v>4510</v>
      </c>
      <c r="F57" t="s">
        <v>4564</v>
      </c>
    </row>
    <row r="58" spans="1:6" x14ac:dyDescent="0.3">
      <c r="A58" s="49" t="s">
        <v>2314</v>
      </c>
      <c r="B58" s="49" t="str">
        <f t="shared" si="0"/>
        <v>Mr</v>
      </c>
      <c r="C58" s="50" t="str">
        <f t="shared" si="1"/>
        <v>Ari</v>
      </c>
      <c r="D58" s="49" t="s">
        <v>2468</v>
      </c>
      <c r="E58" t="s">
        <v>4512</v>
      </c>
      <c r="F58" t="s">
        <v>4565</v>
      </c>
    </row>
    <row r="59" spans="1:6" x14ac:dyDescent="0.3">
      <c r="A59" s="49" t="s">
        <v>2313</v>
      </c>
      <c r="B59" s="49" t="str">
        <f t="shared" si="0"/>
        <v>Ms</v>
      </c>
      <c r="C59" s="50" t="str">
        <f t="shared" si="1"/>
        <v>Lindsey</v>
      </c>
      <c r="D59" s="49" t="s">
        <v>2469</v>
      </c>
      <c r="E59" t="s">
        <v>4510</v>
      </c>
      <c r="F59" t="s">
        <v>4566</v>
      </c>
    </row>
    <row r="60" spans="1:6" x14ac:dyDescent="0.3">
      <c r="A60" s="49" t="s">
        <v>2312</v>
      </c>
      <c r="B60" s="49" t="str">
        <f t="shared" si="0"/>
        <v>Mr</v>
      </c>
      <c r="C60" s="50" t="str">
        <f t="shared" si="1"/>
        <v>Kenny</v>
      </c>
      <c r="D60" s="49" t="s">
        <v>2471</v>
      </c>
      <c r="E60" t="s">
        <v>4512</v>
      </c>
      <c r="F60" t="s">
        <v>4567</v>
      </c>
    </row>
    <row r="61" spans="1:6" x14ac:dyDescent="0.3">
      <c r="A61" s="49" t="s">
        <v>2311</v>
      </c>
      <c r="B61" s="49" t="str">
        <f t="shared" si="0"/>
        <v>Ms</v>
      </c>
      <c r="C61" s="50" t="str">
        <f t="shared" si="1"/>
        <v>Louise</v>
      </c>
      <c r="D61" s="49" t="s">
        <v>2472</v>
      </c>
      <c r="E61" t="s">
        <v>4510</v>
      </c>
      <c r="F61" t="s">
        <v>4568</v>
      </c>
    </row>
    <row r="62" spans="1:6" x14ac:dyDescent="0.3">
      <c r="A62" s="49" t="s">
        <v>2310</v>
      </c>
      <c r="B62" s="49" t="str">
        <f t="shared" si="0"/>
        <v>Mr</v>
      </c>
      <c r="C62" s="50" t="str">
        <f t="shared" si="1"/>
        <v>Cameron</v>
      </c>
      <c r="D62" s="49" t="s">
        <v>2473</v>
      </c>
      <c r="E62" t="s">
        <v>4512</v>
      </c>
      <c r="F62" t="s">
        <v>4569</v>
      </c>
    </row>
    <row r="63" spans="1:6" x14ac:dyDescent="0.3">
      <c r="A63" s="49" t="s">
        <v>2309</v>
      </c>
      <c r="B63" s="49" t="str">
        <f t="shared" si="0"/>
        <v>Ms</v>
      </c>
      <c r="C63" s="50" t="str">
        <f t="shared" si="1"/>
        <v>Katie T</v>
      </c>
      <c r="D63" s="49" t="s">
        <v>2474</v>
      </c>
      <c r="E63" t="s">
        <v>4510</v>
      </c>
      <c r="F63" t="s">
        <v>4570</v>
      </c>
    </row>
    <row r="64" spans="1:6" x14ac:dyDescent="0.3">
      <c r="A64" s="49" t="s">
        <v>2308</v>
      </c>
      <c r="B64" s="49" t="str">
        <f t="shared" si="0"/>
        <v>Ms</v>
      </c>
      <c r="C64" s="50" t="str">
        <f t="shared" si="1"/>
        <v>Casey</v>
      </c>
      <c r="D64" s="49" t="s">
        <v>2475</v>
      </c>
      <c r="E64" t="s">
        <v>4510</v>
      </c>
      <c r="F64" t="s">
        <v>4571</v>
      </c>
    </row>
    <row r="65" spans="1:6" x14ac:dyDescent="0.3">
      <c r="A65" s="49" t="s">
        <v>2307</v>
      </c>
      <c r="B65" s="49" t="str">
        <f t="shared" si="0"/>
        <v>Mr</v>
      </c>
      <c r="C65" s="50" t="str">
        <f t="shared" si="1"/>
        <v>David</v>
      </c>
      <c r="D65" s="49" t="s">
        <v>2477</v>
      </c>
      <c r="E65" t="s">
        <v>4512</v>
      </c>
      <c r="F65" t="s">
        <v>4523</v>
      </c>
    </row>
    <row r="66" spans="1:6" x14ac:dyDescent="0.3">
      <c r="A66" s="49" t="s">
        <v>2306</v>
      </c>
      <c r="B66" s="49" t="str">
        <f t="shared" ref="B66:B129" si="2">TRIM(E66:E2400)</f>
        <v>Mr</v>
      </c>
      <c r="C66" s="50" t="str">
        <f t="shared" ref="C66:C129" si="3">TRIM(F66)</f>
        <v>Bryson C</v>
      </c>
      <c r="D66" s="49" t="s">
        <v>2478</v>
      </c>
      <c r="E66" t="s">
        <v>4512</v>
      </c>
      <c r="F66" t="s">
        <v>4572</v>
      </c>
    </row>
    <row r="67" spans="1:6" x14ac:dyDescent="0.3">
      <c r="A67" s="49" t="s">
        <v>2305</v>
      </c>
      <c r="B67" s="49" t="str">
        <f t="shared" si="2"/>
        <v>Ms</v>
      </c>
      <c r="C67" s="50" t="str">
        <f t="shared" si="3"/>
        <v>Megan</v>
      </c>
      <c r="D67" s="49" t="s">
        <v>2479</v>
      </c>
      <c r="E67" t="s">
        <v>4510</v>
      </c>
      <c r="F67" t="s">
        <v>4573</v>
      </c>
    </row>
    <row r="68" spans="1:6" x14ac:dyDescent="0.3">
      <c r="A68" s="49" t="s">
        <v>2304</v>
      </c>
      <c r="B68" s="49" t="str">
        <f t="shared" si="2"/>
        <v>Mr</v>
      </c>
      <c r="C68" s="50" t="str">
        <f t="shared" si="3"/>
        <v>Daniel</v>
      </c>
      <c r="D68" s="49" t="s">
        <v>2480</v>
      </c>
      <c r="E68" t="s">
        <v>4512</v>
      </c>
      <c r="F68" t="s">
        <v>4574</v>
      </c>
    </row>
    <row r="69" spans="1:6" x14ac:dyDescent="0.3">
      <c r="A69" s="49" t="s">
        <v>2303</v>
      </c>
      <c r="B69" s="49" t="str">
        <f t="shared" si="2"/>
        <v>Mr</v>
      </c>
      <c r="C69" s="50" t="str">
        <f t="shared" si="3"/>
        <v>Steven M</v>
      </c>
      <c r="D69" s="49" t="s">
        <v>2481</v>
      </c>
      <c r="E69" t="s">
        <v>4512</v>
      </c>
      <c r="F69" t="s">
        <v>4575</v>
      </c>
    </row>
    <row r="70" spans="1:6" x14ac:dyDescent="0.3">
      <c r="A70" s="49" t="s">
        <v>2302</v>
      </c>
      <c r="B70" s="49" t="str">
        <f t="shared" si="2"/>
        <v>Ms</v>
      </c>
      <c r="C70" s="50" t="str">
        <f t="shared" si="3"/>
        <v>Jenna L</v>
      </c>
      <c r="D70" s="49" t="s">
        <v>2482</v>
      </c>
      <c r="E70" t="s">
        <v>4510</v>
      </c>
      <c r="F70" t="s">
        <v>4576</v>
      </c>
    </row>
    <row r="71" spans="1:6" x14ac:dyDescent="0.3">
      <c r="A71" s="49" t="s">
        <v>2301</v>
      </c>
      <c r="B71" s="49" t="str">
        <f t="shared" si="2"/>
        <v>Mr</v>
      </c>
      <c r="C71" s="50" t="str">
        <f t="shared" si="3"/>
        <v>Freeman</v>
      </c>
      <c r="D71" s="49" t="s">
        <v>2483</v>
      </c>
      <c r="E71" t="s">
        <v>4512</v>
      </c>
      <c r="F71" t="s">
        <v>4577</v>
      </c>
    </row>
    <row r="72" spans="1:6" x14ac:dyDescent="0.3">
      <c r="A72" s="49" t="s">
        <v>2300</v>
      </c>
      <c r="B72" s="49" t="str">
        <f t="shared" si="2"/>
        <v>Mr</v>
      </c>
      <c r="C72" s="50" t="str">
        <f t="shared" si="3"/>
        <v>Jeff</v>
      </c>
      <c r="D72" s="49" t="s">
        <v>2485</v>
      </c>
      <c r="E72" t="s">
        <v>4512</v>
      </c>
      <c r="F72" t="s">
        <v>4578</v>
      </c>
    </row>
    <row r="73" spans="1:6" x14ac:dyDescent="0.3">
      <c r="A73" s="49" t="s">
        <v>2299</v>
      </c>
      <c r="B73" s="49" t="str">
        <f t="shared" si="2"/>
        <v>Mr</v>
      </c>
      <c r="C73" s="50" t="str">
        <f t="shared" si="3"/>
        <v>Elenilton V.Sr</v>
      </c>
      <c r="D73" s="49" t="s">
        <v>2486</v>
      </c>
      <c r="E73" t="s">
        <v>4512</v>
      </c>
      <c r="F73" t="s">
        <v>4579</v>
      </c>
    </row>
    <row r="74" spans="1:6" x14ac:dyDescent="0.3">
      <c r="A74" s="49" t="s">
        <v>2298</v>
      </c>
      <c r="B74" s="49" t="str">
        <f t="shared" si="2"/>
        <v>Ms</v>
      </c>
      <c r="C74" s="50" t="str">
        <f t="shared" si="3"/>
        <v>Maurya</v>
      </c>
      <c r="D74" s="49" t="s">
        <v>2487</v>
      </c>
      <c r="E74" t="s">
        <v>4510</v>
      </c>
      <c r="F74" t="s">
        <v>4580</v>
      </c>
    </row>
    <row r="75" spans="1:6" x14ac:dyDescent="0.3">
      <c r="A75" s="49" t="s">
        <v>2297</v>
      </c>
      <c r="B75" s="49" t="str">
        <f t="shared" si="2"/>
        <v>Ms</v>
      </c>
      <c r="C75" s="50" t="str">
        <f t="shared" si="3"/>
        <v>Samantha C</v>
      </c>
      <c r="D75" s="49" t="s">
        <v>2488</v>
      </c>
      <c r="E75" t="s">
        <v>4510</v>
      </c>
      <c r="F75" t="s">
        <v>4581</v>
      </c>
    </row>
    <row r="76" spans="1:6" x14ac:dyDescent="0.3">
      <c r="A76" s="49" t="s">
        <v>2296</v>
      </c>
      <c r="B76" s="49" t="str">
        <f t="shared" si="2"/>
        <v>Ms</v>
      </c>
      <c r="C76" s="50" t="str">
        <f t="shared" si="3"/>
        <v>Bethany A</v>
      </c>
      <c r="D76" s="49" t="s">
        <v>2489</v>
      </c>
      <c r="E76" t="s">
        <v>4510</v>
      </c>
      <c r="F76" t="s">
        <v>4582</v>
      </c>
    </row>
    <row r="77" spans="1:6" x14ac:dyDescent="0.3">
      <c r="A77" s="49" t="s">
        <v>2295</v>
      </c>
      <c r="B77" s="49" t="str">
        <f t="shared" si="2"/>
        <v>Mr</v>
      </c>
      <c r="C77" s="50" t="str">
        <f t="shared" si="3"/>
        <v>Yves</v>
      </c>
      <c r="D77" s="49" t="s">
        <v>2490</v>
      </c>
      <c r="E77" t="s">
        <v>4512</v>
      </c>
      <c r="F77" t="s">
        <v>4583</v>
      </c>
    </row>
    <row r="78" spans="1:6" x14ac:dyDescent="0.3">
      <c r="A78" s="49" t="s">
        <v>2294</v>
      </c>
      <c r="B78" s="49" t="str">
        <f t="shared" si="2"/>
        <v>Ms</v>
      </c>
      <c r="C78" s="50" t="str">
        <f t="shared" si="3"/>
        <v>Danielle</v>
      </c>
      <c r="D78" s="49" t="s">
        <v>2491</v>
      </c>
      <c r="E78" t="s">
        <v>4510</v>
      </c>
      <c r="F78" t="s">
        <v>4584</v>
      </c>
    </row>
    <row r="79" spans="1:6" x14ac:dyDescent="0.3">
      <c r="A79" s="49" t="s">
        <v>2293</v>
      </c>
      <c r="B79" s="49" t="str">
        <f t="shared" si="2"/>
        <v>Ms</v>
      </c>
      <c r="C79" s="50" t="str">
        <f t="shared" si="3"/>
        <v>Julia</v>
      </c>
      <c r="D79" s="49" t="s">
        <v>2492</v>
      </c>
      <c r="E79" t="s">
        <v>4510</v>
      </c>
      <c r="F79" t="s">
        <v>4585</v>
      </c>
    </row>
    <row r="80" spans="1:6" x14ac:dyDescent="0.3">
      <c r="A80" s="49" t="s">
        <v>2292</v>
      </c>
      <c r="B80" s="49" t="str">
        <f t="shared" si="2"/>
        <v>Mr</v>
      </c>
      <c r="C80" s="50" t="str">
        <f t="shared" si="3"/>
        <v>Joshua</v>
      </c>
      <c r="D80" s="49" t="s">
        <v>2494</v>
      </c>
      <c r="E80" t="s">
        <v>4512</v>
      </c>
      <c r="F80" t="s">
        <v>4586</v>
      </c>
    </row>
    <row r="81" spans="1:6" x14ac:dyDescent="0.3">
      <c r="A81" s="49" t="s">
        <v>2291</v>
      </c>
      <c r="B81" s="49" t="str">
        <f t="shared" si="2"/>
        <v>Ms</v>
      </c>
      <c r="C81" s="50" t="str">
        <f t="shared" si="3"/>
        <v>Jennifer</v>
      </c>
      <c r="D81" s="49" t="s">
        <v>2495</v>
      </c>
      <c r="E81" t="s">
        <v>4510</v>
      </c>
      <c r="F81" t="s">
        <v>4587</v>
      </c>
    </row>
    <row r="82" spans="1:6" x14ac:dyDescent="0.3">
      <c r="A82" s="49" t="s">
        <v>2290</v>
      </c>
      <c r="B82" s="49" t="str">
        <f t="shared" si="2"/>
        <v>Ms</v>
      </c>
      <c r="C82" s="50" t="str">
        <f t="shared" si="3"/>
        <v>Gwen M</v>
      </c>
      <c r="D82" s="49" t="s">
        <v>2496</v>
      </c>
      <c r="E82" t="s">
        <v>4510</v>
      </c>
      <c r="F82" t="s">
        <v>4588</v>
      </c>
    </row>
    <row r="83" spans="1:6" x14ac:dyDescent="0.3">
      <c r="A83" s="49" t="s">
        <v>2289</v>
      </c>
      <c r="B83" s="49" t="str">
        <f t="shared" si="2"/>
        <v>Mr</v>
      </c>
      <c r="C83" s="50" t="str">
        <f t="shared" si="3"/>
        <v>Patrick</v>
      </c>
      <c r="D83" s="49" t="s">
        <v>2497</v>
      </c>
      <c r="E83" t="s">
        <v>4512</v>
      </c>
      <c r="F83" t="s">
        <v>4589</v>
      </c>
    </row>
    <row r="84" spans="1:6" x14ac:dyDescent="0.3">
      <c r="A84" s="49" t="s">
        <v>2288</v>
      </c>
      <c r="B84" s="49" t="str">
        <f t="shared" si="2"/>
        <v>Ms</v>
      </c>
      <c r="C84" s="50" t="str">
        <f t="shared" si="3"/>
        <v>Kate</v>
      </c>
      <c r="D84" s="49" t="s">
        <v>2498</v>
      </c>
      <c r="E84" t="s">
        <v>4510</v>
      </c>
      <c r="F84" t="s">
        <v>4590</v>
      </c>
    </row>
    <row r="85" spans="1:6" x14ac:dyDescent="0.3">
      <c r="A85" s="49" t="s">
        <v>2287</v>
      </c>
      <c r="B85" s="49" t="str">
        <f t="shared" si="2"/>
        <v>Mr</v>
      </c>
      <c r="C85" s="50" t="str">
        <f t="shared" si="3"/>
        <v>Kevin</v>
      </c>
      <c r="D85" s="49" t="s">
        <v>2499</v>
      </c>
      <c r="E85" t="s">
        <v>4512</v>
      </c>
      <c r="F85" t="s">
        <v>4591</v>
      </c>
    </row>
    <row r="86" spans="1:6" x14ac:dyDescent="0.3">
      <c r="A86" s="49" t="s">
        <v>2286</v>
      </c>
      <c r="B86" s="49" t="str">
        <f t="shared" si="2"/>
        <v>Mr</v>
      </c>
      <c r="C86" s="50" t="str">
        <f t="shared" si="3"/>
        <v>Stephen II</v>
      </c>
      <c r="D86" s="49" t="s">
        <v>2500</v>
      </c>
      <c r="E86" t="s">
        <v>4512</v>
      </c>
      <c r="F86" t="s">
        <v>4592</v>
      </c>
    </row>
    <row r="87" spans="1:6" x14ac:dyDescent="0.3">
      <c r="A87" s="49" t="s">
        <v>2285</v>
      </c>
      <c r="B87" s="49" t="str">
        <f t="shared" si="2"/>
        <v>Mr</v>
      </c>
      <c r="C87" s="50" t="str">
        <f t="shared" si="3"/>
        <v>Philip</v>
      </c>
      <c r="D87" s="49" t="s">
        <v>2501</v>
      </c>
      <c r="E87" t="s">
        <v>4512</v>
      </c>
      <c r="F87" t="s">
        <v>4593</v>
      </c>
    </row>
    <row r="88" spans="1:6" x14ac:dyDescent="0.3">
      <c r="A88" s="49" t="s">
        <v>2284</v>
      </c>
      <c r="B88" s="49" t="str">
        <f t="shared" si="2"/>
        <v>Mr</v>
      </c>
      <c r="C88" s="50" t="str">
        <f t="shared" si="3"/>
        <v>Brett A</v>
      </c>
      <c r="D88" s="49" t="s">
        <v>2502</v>
      </c>
      <c r="E88" t="s">
        <v>4512</v>
      </c>
      <c r="F88" t="s">
        <v>4594</v>
      </c>
    </row>
    <row r="89" spans="1:6" x14ac:dyDescent="0.3">
      <c r="A89" s="49" t="s">
        <v>2283</v>
      </c>
      <c r="B89" s="49" t="str">
        <f t="shared" si="2"/>
        <v>Ms</v>
      </c>
      <c r="C89" s="50" t="str">
        <f t="shared" si="3"/>
        <v>Rebecca</v>
      </c>
      <c r="D89" s="49" t="s">
        <v>2503</v>
      </c>
      <c r="E89" t="s">
        <v>4510</v>
      </c>
      <c r="F89" t="s">
        <v>4595</v>
      </c>
    </row>
    <row r="90" spans="1:6" x14ac:dyDescent="0.3">
      <c r="A90" s="49" t="s">
        <v>2282</v>
      </c>
      <c r="B90" s="49" t="str">
        <f t="shared" si="2"/>
        <v>Ms</v>
      </c>
      <c r="C90" s="50" t="str">
        <f t="shared" si="3"/>
        <v>Kelley</v>
      </c>
      <c r="D90" s="49" t="s">
        <v>2504</v>
      </c>
      <c r="E90" t="s">
        <v>4510</v>
      </c>
      <c r="F90" t="s">
        <v>4596</v>
      </c>
    </row>
    <row r="91" spans="1:6" x14ac:dyDescent="0.3">
      <c r="A91" s="49" t="s">
        <v>2281</v>
      </c>
      <c r="B91" s="49" t="str">
        <f t="shared" si="2"/>
        <v>Ms</v>
      </c>
      <c r="C91" s="50" t="str">
        <f t="shared" si="3"/>
        <v>Abigail K</v>
      </c>
      <c r="D91" s="49" t="s">
        <v>2506</v>
      </c>
      <c r="E91" t="s">
        <v>4510</v>
      </c>
      <c r="F91" t="s">
        <v>4597</v>
      </c>
    </row>
    <row r="92" spans="1:6" x14ac:dyDescent="0.3">
      <c r="A92" s="49" t="s">
        <v>2280</v>
      </c>
      <c r="B92" s="49" t="str">
        <f t="shared" si="2"/>
        <v>Ms</v>
      </c>
      <c r="C92" s="50" t="str">
        <f t="shared" si="3"/>
        <v>Hope</v>
      </c>
      <c r="D92" s="49" t="s">
        <v>2507</v>
      </c>
      <c r="E92" t="s">
        <v>4510</v>
      </c>
      <c r="F92" t="s">
        <v>4598</v>
      </c>
    </row>
    <row r="93" spans="1:6" x14ac:dyDescent="0.3">
      <c r="A93" s="49" t="s">
        <v>2279</v>
      </c>
      <c r="B93" s="49" t="str">
        <f t="shared" si="2"/>
        <v>Ms</v>
      </c>
      <c r="C93" s="50" t="str">
        <f t="shared" si="3"/>
        <v>Elyse M</v>
      </c>
      <c r="D93" s="49" t="s">
        <v>2508</v>
      </c>
      <c r="E93" t="s">
        <v>4510</v>
      </c>
      <c r="F93" t="s">
        <v>4599</v>
      </c>
    </row>
    <row r="94" spans="1:6" x14ac:dyDescent="0.3">
      <c r="A94" s="49" t="s">
        <v>2278</v>
      </c>
      <c r="B94" s="49" t="str">
        <f t="shared" si="2"/>
        <v>Mr</v>
      </c>
      <c r="C94" s="50" t="str">
        <f t="shared" si="3"/>
        <v>Nicholas</v>
      </c>
      <c r="D94" s="49" t="s">
        <v>2509</v>
      </c>
      <c r="E94" t="s">
        <v>4512</v>
      </c>
      <c r="F94" t="s">
        <v>4600</v>
      </c>
    </row>
    <row r="95" spans="1:6" x14ac:dyDescent="0.3">
      <c r="A95" s="49" t="s">
        <v>2277</v>
      </c>
      <c r="B95" s="49" t="str">
        <f t="shared" si="2"/>
        <v>Mr</v>
      </c>
      <c r="C95" s="50" t="str">
        <f t="shared" si="3"/>
        <v>David</v>
      </c>
      <c r="D95" s="49" t="s">
        <v>2510</v>
      </c>
      <c r="E95" t="s">
        <v>4512</v>
      </c>
      <c r="F95" t="s">
        <v>4523</v>
      </c>
    </row>
    <row r="96" spans="1:6" x14ac:dyDescent="0.3">
      <c r="A96" s="49" t="s">
        <v>2276</v>
      </c>
      <c r="B96" s="49" t="str">
        <f t="shared" si="2"/>
        <v>Ms</v>
      </c>
      <c r="C96" s="50" t="str">
        <f t="shared" si="3"/>
        <v>Natalie</v>
      </c>
      <c r="D96" s="49" t="s">
        <v>2511</v>
      </c>
      <c r="E96" t="s">
        <v>4510</v>
      </c>
      <c r="F96" t="s">
        <v>4540</v>
      </c>
    </row>
    <row r="97" spans="1:6" x14ac:dyDescent="0.3">
      <c r="A97" s="49" t="s">
        <v>2275</v>
      </c>
      <c r="B97" s="49" t="str">
        <f t="shared" si="2"/>
        <v>Mr</v>
      </c>
      <c r="C97" s="50" t="str">
        <f t="shared" si="3"/>
        <v>Thomas</v>
      </c>
      <c r="D97" s="49" t="s">
        <v>2512</v>
      </c>
      <c r="E97" t="s">
        <v>4512</v>
      </c>
      <c r="F97" t="s">
        <v>4601</v>
      </c>
    </row>
    <row r="98" spans="1:6" x14ac:dyDescent="0.3">
      <c r="A98" s="49" t="s">
        <v>2274</v>
      </c>
      <c r="B98" s="49" t="str">
        <f t="shared" si="2"/>
        <v>Ms</v>
      </c>
      <c r="C98" s="50" t="str">
        <f t="shared" si="3"/>
        <v>Pamela J</v>
      </c>
      <c r="D98" s="49" t="s">
        <v>4371</v>
      </c>
      <c r="E98" t="s">
        <v>4510</v>
      </c>
      <c r="F98" t="s">
        <v>4602</v>
      </c>
    </row>
    <row r="99" spans="1:6" x14ac:dyDescent="0.3">
      <c r="A99" s="49" t="s">
        <v>2273</v>
      </c>
      <c r="B99" s="49" t="str">
        <f t="shared" si="2"/>
        <v>Ms</v>
      </c>
      <c r="C99" s="50" t="str">
        <f t="shared" si="3"/>
        <v>Jessica</v>
      </c>
      <c r="D99" s="49" t="s">
        <v>2513</v>
      </c>
      <c r="E99" t="s">
        <v>4510</v>
      </c>
      <c r="F99" t="s">
        <v>4603</v>
      </c>
    </row>
    <row r="100" spans="1:6" x14ac:dyDescent="0.3">
      <c r="A100" s="49" t="s">
        <v>2272</v>
      </c>
      <c r="B100" s="49" t="str">
        <f t="shared" si="2"/>
        <v>Mr</v>
      </c>
      <c r="C100" s="50" t="str">
        <f t="shared" si="3"/>
        <v>Ron N</v>
      </c>
      <c r="D100" s="49" t="s">
        <v>2514</v>
      </c>
      <c r="E100" t="s">
        <v>4512</v>
      </c>
      <c r="F100" t="s">
        <v>4604</v>
      </c>
    </row>
    <row r="101" spans="1:6" x14ac:dyDescent="0.3">
      <c r="A101" s="49" t="s">
        <v>2271</v>
      </c>
      <c r="B101" s="49" t="str">
        <f t="shared" si="2"/>
        <v>Mr</v>
      </c>
      <c r="C101" s="50" t="str">
        <f t="shared" si="3"/>
        <v>Daniel</v>
      </c>
      <c r="D101" s="49" t="s">
        <v>2515</v>
      </c>
      <c r="E101" t="s">
        <v>4512</v>
      </c>
      <c r="F101" t="s">
        <v>4574</v>
      </c>
    </row>
    <row r="102" spans="1:6" x14ac:dyDescent="0.3">
      <c r="A102" s="49" t="s">
        <v>2270</v>
      </c>
      <c r="B102" s="49" t="str">
        <f t="shared" si="2"/>
        <v>Mr</v>
      </c>
      <c r="C102" s="50" t="str">
        <f t="shared" si="3"/>
        <v>Brian</v>
      </c>
      <c r="D102" s="49" t="s">
        <v>2516</v>
      </c>
      <c r="E102" t="s">
        <v>4512</v>
      </c>
      <c r="F102" t="s">
        <v>4605</v>
      </c>
    </row>
    <row r="103" spans="1:6" x14ac:dyDescent="0.3">
      <c r="A103" s="49" t="s">
        <v>2269</v>
      </c>
      <c r="B103" s="49" t="str">
        <f t="shared" si="2"/>
        <v>Ms</v>
      </c>
      <c r="C103" s="50" t="str">
        <f t="shared" si="3"/>
        <v>Sari</v>
      </c>
      <c r="D103" s="49" t="s">
        <v>2518</v>
      </c>
      <c r="E103" t="s">
        <v>4510</v>
      </c>
      <c r="F103" t="s">
        <v>4606</v>
      </c>
    </row>
    <row r="104" spans="1:6" x14ac:dyDescent="0.3">
      <c r="A104" s="49" t="s">
        <v>2268</v>
      </c>
      <c r="B104" s="49" t="str">
        <f t="shared" si="2"/>
        <v>Mr</v>
      </c>
      <c r="C104" s="50" t="str">
        <f t="shared" si="3"/>
        <v>Robert M</v>
      </c>
      <c r="D104" s="49" t="s">
        <v>2519</v>
      </c>
      <c r="E104" t="s">
        <v>4512</v>
      </c>
      <c r="F104" t="s">
        <v>4607</v>
      </c>
    </row>
    <row r="105" spans="1:6" x14ac:dyDescent="0.3">
      <c r="A105" s="49" t="s">
        <v>2267</v>
      </c>
      <c r="B105" s="49" t="str">
        <f t="shared" si="2"/>
        <v>Mr</v>
      </c>
      <c r="C105" s="50" t="str">
        <f t="shared" si="3"/>
        <v>Ricardo</v>
      </c>
      <c r="D105" s="49" t="s">
        <v>2520</v>
      </c>
      <c r="E105" t="s">
        <v>4512</v>
      </c>
      <c r="F105" t="s">
        <v>4608</v>
      </c>
    </row>
    <row r="106" spans="1:6" x14ac:dyDescent="0.3">
      <c r="A106" s="49" t="s">
        <v>2266</v>
      </c>
      <c r="B106" s="49" t="str">
        <f t="shared" si="2"/>
        <v>Mr</v>
      </c>
      <c r="C106" s="50" t="str">
        <f t="shared" si="3"/>
        <v>Gedion</v>
      </c>
      <c r="D106" s="49" t="s">
        <v>2521</v>
      </c>
      <c r="E106" t="s">
        <v>4512</v>
      </c>
      <c r="F106" t="s">
        <v>4609</v>
      </c>
    </row>
    <row r="107" spans="1:6" x14ac:dyDescent="0.3">
      <c r="A107" s="49" t="s">
        <v>2265</v>
      </c>
      <c r="B107" s="49" t="str">
        <f t="shared" si="2"/>
        <v>Mr</v>
      </c>
      <c r="C107" s="50" t="str">
        <f t="shared" si="3"/>
        <v>Mark</v>
      </c>
      <c r="D107" s="49" t="s">
        <v>2522</v>
      </c>
      <c r="E107" t="s">
        <v>4512</v>
      </c>
      <c r="F107" t="s">
        <v>4610</v>
      </c>
    </row>
    <row r="108" spans="1:6" x14ac:dyDescent="0.3">
      <c r="A108" s="49" t="s">
        <v>2264</v>
      </c>
      <c r="B108" s="49" t="str">
        <f t="shared" si="2"/>
        <v>Mr</v>
      </c>
      <c r="C108" s="50" t="str">
        <f t="shared" si="3"/>
        <v>Gamini P</v>
      </c>
      <c r="D108" s="49" t="s">
        <v>2523</v>
      </c>
      <c r="E108" t="s">
        <v>4512</v>
      </c>
      <c r="F108" t="s">
        <v>4611</v>
      </c>
    </row>
    <row r="109" spans="1:6" x14ac:dyDescent="0.3">
      <c r="A109" s="49" t="s">
        <v>2263</v>
      </c>
      <c r="B109" s="49" t="str">
        <f t="shared" si="2"/>
        <v>Ms</v>
      </c>
      <c r="C109" s="50" t="str">
        <f t="shared" si="3"/>
        <v>Emily J</v>
      </c>
      <c r="D109" s="49" t="s">
        <v>2524</v>
      </c>
      <c r="E109" t="s">
        <v>4510</v>
      </c>
      <c r="F109" t="s">
        <v>4612</v>
      </c>
    </row>
    <row r="110" spans="1:6" x14ac:dyDescent="0.3">
      <c r="A110" s="49" t="s">
        <v>2262</v>
      </c>
      <c r="B110" s="49" t="str">
        <f t="shared" si="2"/>
        <v>Ms</v>
      </c>
      <c r="C110" s="50" t="str">
        <f t="shared" si="3"/>
        <v>Amanda</v>
      </c>
      <c r="D110" s="49" t="s">
        <v>2525</v>
      </c>
      <c r="E110" t="s">
        <v>4510</v>
      </c>
      <c r="F110" t="s">
        <v>4613</v>
      </c>
    </row>
    <row r="111" spans="1:6" x14ac:dyDescent="0.3">
      <c r="A111" s="49" t="s">
        <v>2261</v>
      </c>
      <c r="B111" s="49" t="str">
        <f t="shared" si="2"/>
        <v>Mr</v>
      </c>
      <c r="C111" s="50" t="str">
        <f t="shared" si="3"/>
        <v>Nicholas</v>
      </c>
      <c r="D111" s="49" t="s">
        <v>2526</v>
      </c>
      <c r="E111" t="s">
        <v>4512</v>
      </c>
      <c r="F111" t="s">
        <v>4600</v>
      </c>
    </row>
    <row r="112" spans="1:6" x14ac:dyDescent="0.3">
      <c r="A112" s="49" t="s">
        <v>2260</v>
      </c>
      <c r="B112" s="49" t="str">
        <f t="shared" si="2"/>
        <v>Mr</v>
      </c>
      <c r="C112" s="50" t="str">
        <f t="shared" si="3"/>
        <v>Knox</v>
      </c>
      <c r="D112" s="49" t="s">
        <v>2527</v>
      </c>
      <c r="E112" t="s">
        <v>4512</v>
      </c>
      <c r="F112" t="s">
        <v>4614</v>
      </c>
    </row>
    <row r="113" spans="1:6" x14ac:dyDescent="0.3">
      <c r="A113" s="49" t="s">
        <v>2259</v>
      </c>
      <c r="B113" s="49" t="str">
        <f t="shared" si="2"/>
        <v>Ms</v>
      </c>
      <c r="C113" s="50" t="str">
        <f t="shared" si="3"/>
        <v>Yianna</v>
      </c>
      <c r="D113" s="49" t="s">
        <v>2528</v>
      </c>
      <c r="E113" t="s">
        <v>4510</v>
      </c>
      <c r="F113" t="s">
        <v>4615</v>
      </c>
    </row>
    <row r="114" spans="1:6" x14ac:dyDescent="0.3">
      <c r="A114" s="49" t="s">
        <v>2258</v>
      </c>
      <c r="B114" s="49" t="str">
        <f t="shared" si="2"/>
        <v>Ms</v>
      </c>
      <c r="C114" s="50" t="str">
        <f t="shared" si="3"/>
        <v>Roberta</v>
      </c>
      <c r="D114" s="49" t="s">
        <v>2529</v>
      </c>
      <c r="E114" t="s">
        <v>4510</v>
      </c>
      <c r="F114" t="s">
        <v>4616</v>
      </c>
    </row>
    <row r="115" spans="1:6" x14ac:dyDescent="0.3">
      <c r="A115" s="49" t="s">
        <v>2257</v>
      </c>
      <c r="B115" s="49" t="str">
        <f t="shared" si="2"/>
        <v>Mr</v>
      </c>
      <c r="C115" s="50" t="str">
        <f t="shared" si="3"/>
        <v>Benjamin P</v>
      </c>
      <c r="D115" s="49" t="s">
        <v>2530</v>
      </c>
      <c r="E115" t="s">
        <v>4512</v>
      </c>
      <c r="F115" t="s">
        <v>4617</v>
      </c>
    </row>
    <row r="116" spans="1:6" x14ac:dyDescent="0.3">
      <c r="A116" s="49" t="s">
        <v>2256</v>
      </c>
      <c r="B116" s="49" t="str">
        <f t="shared" si="2"/>
        <v>Mr</v>
      </c>
      <c r="C116" s="50" t="str">
        <f t="shared" si="3"/>
        <v>Craig</v>
      </c>
      <c r="D116" s="49" t="s">
        <v>2531</v>
      </c>
      <c r="E116" t="s">
        <v>4512</v>
      </c>
      <c r="F116" t="s">
        <v>4618</v>
      </c>
    </row>
    <row r="117" spans="1:6" x14ac:dyDescent="0.3">
      <c r="A117" s="49" t="s">
        <v>2255</v>
      </c>
      <c r="B117" s="49" t="str">
        <f t="shared" si="2"/>
        <v>Ms</v>
      </c>
      <c r="C117" s="50" t="str">
        <f t="shared" si="3"/>
        <v>Ann</v>
      </c>
      <c r="D117" s="49" t="s">
        <v>2533</v>
      </c>
      <c r="E117" t="s">
        <v>4510</v>
      </c>
      <c r="F117" t="s">
        <v>4619</v>
      </c>
    </row>
    <row r="118" spans="1:6" x14ac:dyDescent="0.3">
      <c r="A118" s="49" t="s">
        <v>2254</v>
      </c>
      <c r="B118" s="49" t="str">
        <f t="shared" si="2"/>
        <v>Mr</v>
      </c>
      <c r="C118" s="50" t="str">
        <f t="shared" si="3"/>
        <v>Jamie P</v>
      </c>
      <c r="D118" s="49" t="s">
        <v>2534</v>
      </c>
      <c r="E118" t="s">
        <v>4512</v>
      </c>
      <c r="F118" t="s">
        <v>4620</v>
      </c>
    </row>
    <row r="119" spans="1:6" x14ac:dyDescent="0.3">
      <c r="A119" s="49" t="s">
        <v>2253</v>
      </c>
      <c r="B119" s="49" t="str">
        <f t="shared" si="2"/>
        <v>Mr</v>
      </c>
      <c r="C119" s="50" t="str">
        <f t="shared" si="3"/>
        <v>John</v>
      </c>
      <c r="D119" s="49" t="s">
        <v>2535</v>
      </c>
      <c r="E119" t="s">
        <v>4512</v>
      </c>
      <c r="F119" t="s">
        <v>4531</v>
      </c>
    </row>
    <row r="120" spans="1:6" x14ac:dyDescent="0.3">
      <c r="A120" s="49" t="s">
        <v>2252</v>
      </c>
      <c r="B120" s="49" t="str">
        <f t="shared" si="2"/>
        <v>Mr</v>
      </c>
      <c r="C120" s="50" t="str">
        <f t="shared" si="3"/>
        <v>Charlie</v>
      </c>
      <c r="D120" s="49" t="s">
        <v>2536</v>
      </c>
      <c r="E120" t="s">
        <v>4512</v>
      </c>
      <c r="F120" t="s">
        <v>4621</v>
      </c>
    </row>
    <row r="121" spans="1:6" x14ac:dyDescent="0.3">
      <c r="A121" s="49" t="s">
        <v>2251</v>
      </c>
      <c r="B121" s="49" t="str">
        <f t="shared" si="2"/>
        <v>Mr</v>
      </c>
      <c r="C121" s="50" t="str">
        <f t="shared" si="3"/>
        <v>Meb</v>
      </c>
      <c r="D121" s="49" t="s">
        <v>2537</v>
      </c>
      <c r="E121" t="s">
        <v>4512</v>
      </c>
      <c r="F121" t="s">
        <v>4622</v>
      </c>
    </row>
    <row r="122" spans="1:6" x14ac:dyDescent="0.3">
      <c r="A122" s="49" t="s">
        <v>2250</v>
      </c>
      <c r="B122" s="49" t="str">
        <f t="shared" si="2"/>
        <v>Mr</v>
      </c>
      <c r="C122" s="50" t="str">
        <f t="shared" si="3"/>
        <v>Aaqib L</v>
      </c>
      <c r="D122" s="49" t="s">
        <v>2538</v>
      </c>
      <c r="E122" t="s">
        <v>4512</v>
      </c>
      <c r="F122" t="s">
        <v>4623</v>
      </c>
    </row>
    <row r="123" spans="1:6" x14ac:dyDescent="0.3">
      <c r="A123" s="49" t="s">
        <v>2249</v>
      </c>
      <c r="B123" s="49" t="str">
        <f t="shared" si="2"/>
        <v>Mr</v>
      </c>
      <c r="C123" s="50" t="str">
        <f t="shared" si="3"/>
        <v>Craig A</v>
      </c>
      <c r="D123" s="49" t="s">
        <v>2539</v>
      </c>
      <c r="E123" t="s">
        <v>4512</v>
      </c>
      <c r="F123" t="s">
        <v>4624</v>
      </c>
    </row>
    <row r="124" spans="1:6" x14ac:dyDescent="0.3">
      <c r="A124" s="49" t="s">
        <v>2248</v>
      </c>
      <c r="B124" s="49" t="str">
        <f t="shared" si="2"/>
        <v>Ms</v>
      </c>
      <c r="C124" s="50" t="str">
        <f t="shared" si="3"/>
        <v>Meredith</v>
      </c>
      <c r="D124" s="49" t="s">
        <v>2540</v>
      </c>
      <c r="E124" t="s">
        <v>4510</v>
      </c>
      <c r="F124" t="s">
        <v>4625</v>
      </c>
    </row>
    <row r="125" spans="1:6" x14ac:dyDescent="0.3">
      <c r="A125" s="49" t="s">
        <v>2247</v>
      </c>
      <c r="B125" s="49" t="str">
        <f t="shared" si="2"/>
        <v>Mr</v>
      </c>
      <c r="C125" s="50" t="str">
        <f t="shared" si="3"/>
        <v>Doug</v>
      </c>
      <c r="D125" s="49" t="s">
        <v>2541</v>
      </c>
      <c r="E125" t="s">
        <v>4512</v>
      </c>
      <c r="F125" t="s">
        <v>4626</v>
      </c>
    </row>
    <row r="126" spans="1:6" x14ac:dyDescent="0.3">
      <c r="A126" s="49" t="s">
        <v>2246</v>
      </c>
      <c r="B126" s="49" t="str">
        <f t="shared" si="2"/>
        <v>Ms</v>
      </c>
      <c r="C126" s="50" t="str">
        <f t="shared" si="3"/>
        <v>Elizabeth J</v>
      </c>
      <c r="D126" s="49" t="s">
        <v>2542</v>
      </c>
      <c r="E126" t="s">
        <v>4510</v>
      </c>
      <c r="F126" t="s">
        <v>4627</v>
      </c>
    </row>
    <row r="127" spans="1:6" x14ac:dyDescent="0.3">
      <c r="A127" s="49" t="s">
        <v>2245</v>
      </c>
      <c r="B127" s="49" t="str">
        <f t="shared" si="2"/>
        <v>Mr</v>
      </c>
      <c r="C127" s="50" t="str">
        <f t="shared" si="3"/>
        <v>Matthew P</v>
      </c>
      <c r="D127" s="49" t="s">
        <v>2543</v>
      </c>
      <c r="E127" t="s">
        <v>4512</v>
      </c>
      <c r="F127" t="s">
        <v>4628</v>
      </c>
    </row>
    <row r="128" spans="1:6" x14ac:dyDescent="0.3">
      <c r="A128" s="49" t="s">
        <v>2244</v>
      </c>
      <c r="B128" s="49" t="str">
        <f t="shared" si="2"/>
        <v>Mr</v>
      </c>
      <c r="C128" s="50" t="str">
        <f t="shared" si="3"/>
        <v>Guillermo Sr</v>
      </c>
      <c r="D128" s="49" t="s">
        <v>4372</v>
      </c>
      <c r="E128" t="s">
        <v>4512</v>
      </c>
      <c r="F128" t="s">
        <v>4629</v>
      </c>
    </row>
    <row r="129" spans="1:6" x14ac:dyDescent="0.3">
      <c r="A129" s="49" t="s">
        <v>2243</v>
      </c>
      <c r="B129" s="49" t="str">
        <f t="shared" si="2"/>
        <v>Mr</v>
      </c>
      <c r="C129" s="50" t="str">
        <f t="shared" si="3"/>
        <v>Ryan C</v>
      </c>
      <c r="D129" s="49" t="s">
        <v>2545</v>
      </c>
      <c r="E129" t="s">
        <v>4512</v>
      </c>
      <c r="F129" t="s">
        <v>4630</v>
      </c>
    </row>
    <row r="130" spans="1:6" x14ac:dyDescent="0.3">
      <c r="A130" s="49" t="s">
        <v>2242</v>
      </c>
      <c r="B130" s="49" t="str">
        <f t="shared" ref="B130:B193" si="4">TRIM(E130:E2464)</f>
        <v>Mr</v>
      </c>
      <c r="C130" s="50" t="str">
        <f t="shared" ref="C130:C193" si="5">TRIM(F130)</f>
        <v>Dane</v>
      </c>
      <c r="D130" s="49" t="s">
        <v>2546</v>
      </c>
      <c r="E130" t="s">
        <v>4512</v>
      </c>
      <c r="F130" t="s">
        <v>4631</v>
      </c>
    </row>
    <row r="131" spans="1:6" x14ac:dyDescent="0.3">
      <c r="A131" s="49" t="s">
        <v>2241</v>
      </c>
      <c r="B131" s="49" t="str">
        <f t="shared" si="4"/>
        <v>Mr</v>
      </c>
      <c r="C131" s="50" t="str">
        <f t="shared" si="5"/>
        <v>Jonas</v>
      </c>
      <c r="D131" s="49" t="s">
        <v>2547</v>
      </c>
      <c r="E131" t="s">
        <v>4512</v>
      </c>
      <c r="F131" t="s">
        <v>4632</v>
      </c>
    </row>
    <row r="132" spans="1:6" x14ac:dyDescent="0.3">
      <c r="A132" s="49" t="s">
        <v>2240</v>
      </c>
      <c r="B132" s="49" t="str">
        <f t="shared" si="4"/>
        <v>Mr</v>
      </c>
      <c r="C132" s="50" t="str">
        <f t="shared" si="5"/>
        <v>George E</v>
      </c>
      <c r="D132" s="49" t="s">
        <v>2548</v>
      </c>
      <c r="E132" t="s">
        <v>4512</v>
      </c>
      <c r="F132" t="s">
        <v>4633</v>
      </c>
    </row>
    <row r="133" spans="1:6" x14ac:dyDescent="0.3">
      <c r="A133" s="49" t="s">
        <v>2239</v>
      </c>
      <c r="B133" s="49" t="str">
        <f t="shared" si="4"/>
        <v>Ms</v>
      </c>
      <c r="C133" s="50" t="str">
        <f t="shared" si="5"/>
        <v>Sara S</v>
      </c>
      <c r="D133" s="49" t="s">
        <v>2550</v>
      </c>
      <c r="E133" t="s">
        <v>4510</v>
      </c>
      <c r="F133" t="s">
        <v>4634</v>
      </c>
    </row>
    <row r="134" spans="1:6" x14ac:dyDescent="0.3">
      <c r="A134" s="49" t="s">
        <v>2238</v>
      </c>
      <c r="B134" s="49" t="str">
        <f t="shared" si="4"/>
        <v>Mr</v>
      </c>
      <c r="C134" s="50" t="str">
        <f t="shared" si="5"/>
        <v>Nick</v>
      </c>
      <c r="D134" s="49" t="s">
        <v>2551</v>
      </c>
      <c r="E134" t="s">
        <v>4512</v>
      </c>
      <c r="F134" t="s">
        <v>4635</v>
      </c>
    </row>
    <row r="135" spans="1:6" x14ac:dyDescent="0.3">
      <c r="A135" s="49" t="s">
        <v>2237</v>
      </c>
      <c r="B135" s="49" t="str">
        <f t="shared" si="4"/>
        <v>Mr</v>
      </c>
      <c r="C135" s="50" t="str">
        <f t="shared" si="5"/>
        <v>Timothy</v>
      </c>
      <c r="D135" s="49" t="s">
        <v>2552</v>
      </c>
      <c r="E135" t="s">
        <v>4512</v>
      </c>
      <c r="F135" t="s">
        <v>4636</v>
      </c>
    </row>
    <row r="136" spans="1:6" x14ac:dyDescent="0.3">
      <c r="A136" s="49" t="s">
        <v>2236</v>
      </c>
      <c r="B136" s="49" t="str">
        <f t="shared" si="4"/>
        <v>Ms</v>
      </c>
      <c r="C136" s="50" t="str">
        <f t="shared" si="5"/>
        <v>Becky L</v>
      </c>
      <c r="D136" s="49" t="s">
        <v>2553</v>
      </c>
      <c r="E136" t="s">
        <v>4510</v>
      </c>
      <c r="F136" t="s">
        <v>4637</v>
      </c>
    </row>
    <row r="137" spans="1:6" x14ac:dyDescent="0.3">
      <c r="A137" s="49" t="s">
        <v>2235</v>
      </c>
      <c r="B137" s="49" t="str">
        <f t="shared" si="4"/>
        <v>Ms</v>
      </c>
      <c r="C137" s="50" t="str">
        <f t="shared" si="5"/>
        <v>Steph K</v>
      </c>
      <c r="D137" s="49" t="s">
        <v>2554</v>
      </c>
      <c r="E137" t="s">
        <v>4510</v>
      </c>
      <c r="F137" t="s">
        <v>4638</v>
      </c>
    </row>
    <row r="138" spans="1:6" x14ac:dyDescent="0.3">
      <c r="A138" s="49" t="s">
        <v>2234</v>
      </c>
      <c r="B138" s="49" t="str">
        <f t="shared" si="4"/>
        <v>Ms</v>
      </c>
      <c r="C138" s="50" t="str">
        <f t="shared" si="5"/>
        <v>Kristine B</v>
      </c>
      <c r="D138" s="49" t="s">
        <v>2555</v>
      </c>
      <c r="E138" t="s">
        <v>4510</v>
      </c>
      <c r="F138" t="s">
        <v>4639</v>
      </c>
    </row>
    <row r="139" spans="1:6" x14ac:dyDescent="0.3">
      <c r="A139" s="49" t="s">
        <v>2233</v>
      </c>
      <c r="B139" s="49" t="str">
        <f t="shared" si="4"/>
        <v>Mr</v>
      </c>
      <c r="C139" s="50" t="str">
        <f t="shared" si="5"/>
        <v>Taylor B</v>
      </c>
      <c r="D139" s="49" t="s">
        <v>2556</v>
      </c>
      <c r="E139" t="s">
        <v>4512</v>
      </c>
      <c r="F139" t="s">
        <v>4640</v>
      </c>
    </row>
    <row r="140" spans="1:6" x14ac:dyDescent="0.3">
      <c r="A140" s="49" t="s">
        <v>2232</v>
      </c>
      <c r="B140" s="49" t="str">
        <f t="shared" si="4"/>
        <v>Mr</v>
      </c>
      <c r="C140" s="50" t="str">
        <f t="shared" si="5"/>
        <v>William</v>
      </c>
      <c r="D140" s="49" t="s">
        <v>2558</v>
      </c>
      <c r="E140" t="s">
        <v>4512</v>
      </c>
      <c r="F140" t="s">
        <v>4641</v>
      </c>
    </row>
    <row r="141" spans="1:6" x14ac:dyDescent="0.3">
      <c r="A141" s="49" t="s">
        <v>2231</v>
      </c>
      <c r="B141" s="49" t="str">
        <f t="shared" si="4"/>
        <v>Mr</v>
      </c>
      <c r="C141" s="50" t="str">
        <f t="shared" si="5"/>
        <v>Sage</v>
      </c>
      <c r="D141" s="49" t="s">
        <v>2559</v>
      </c>
      <c r="E141" t="s">
        <v>4512</v>
      </c>
      <c r="F141" t="s">
        <v>4642</v>
      </c>
    </row>
    <row r="142" spans="1:6" x14ac:dyDescent="0.3">
      <c r="A142" s="49" t="s">
        <v>2230</v>
      </c>
      <c r="B142" s="49" t="str">
        <f t="shared" si="4"/>
        <v>Mr</v>
      </c>
      <c r="C142" s="50" t="str">
        <f t="shared" si="5"/>
        <v>Cole</v>
      </c>
      <c r="D142" s="49" t="s">
        <v>2560</v>
      </c>
      <c r="E142" t="s">
        <v>4512</v>
      </c>
      <c r="F142" t="s">
        <v>4643</v>
      </c>
    </row>
    <row r="143" spans="1:6" x14ac:dyDescent="0.3">
      <c r="A143" s="49" t="s">
        <v>2229</v>
      </c>
      <c r="B143" s="49" t="str">
        <f t="shared" si="4"/>
        <v>Mr</v>
      </c>
      <c r="C143" s="50" t="str">
        <f t="shared" si="5"/>
        <v>Jesse</v>
      </c>
      <c r="D143" s="49" t="s">
        <v>2561</v>
      </c>
      <c r="E143" t="s">
        <v>4512</v>
      </c>
      <c r="F143" t="s">
        <v>4644</v>
      </c>
    </row>
    <row r="144" spans="1:6" x14ac:dyDescent="0.3">
      <c r="A144" s="49" t="s">
        <v>2228</v>
      </c>
      <c r="B144" s="49" t="str">
        <f t="shared" si="4"/>
        <v>Ms</v>
      </c>
      <c r="C144" s="50" t="str">
        <f t="shared" si="5"/>
        <v>Tammi J</v>
      </c>
      <c r="D144" s="49" t="s">
        <v>2562</v>
      </c>
      <c r="E144" t="s">
        <v>4510</v>
      </c>
      <c r="F144" t="s">
        <v>4645</v>
      </c>
    </row>
    <row r="145" spans="1:6" x14ac:dyDescent="0.3">
      <c r="A145" s="49" t="s">
        <v>2227</v>
      </c>
      <c r="B145" s="49" t="str">
        <f t="shared" si="4"/>
        <v>Mr</v>
      </c>
      <c r="C145" s="50" t="str">
        <f t="shared" si="5"/>
        <v>Matthew S</v>
      </c>
      <c r="D145" s="49" t="s">
        <v>2563</v>
      </c>
      <c r="E145" t="s">
        <v>4512</v>
      </c>
      <c r="F145" t="s">
        <v>4646</v>
      </c>
    </row>
    <row r="146" spans="1:6" x14ac:dyDescent="0.3">
      <c r="A146" s="49" t="s">
        <v>2226</v>
      </c>
      <c r="B146" s="49" t="str">
        <f t="shared" si="4"/>
        <v>Mr</v>
      </c>
      <c r="C146" s="50" t="str">
        <f t="shared" si="5"/>
        <v>Eric</v>
      </c>
      <c r="D146" s="49" t="s">
        <v>2564</v>
      </c>
      <c r="E146" t="s">
        <v>4512</v>
      </c>
      <c r="F146" t="s">
        <v>4647</v>
      </c>
    </row>
    <row r="147" spans="1:6" x14ac:dyDescent="0.3">
      <c r="A147" s="49" t="s">
        <v>2225</v>
      </c>
      <c r="B147" s="49" t="str">
        <f t="shared" si="4"/>
        <v>Ms</v>
      </c>
      <c r="C147" s="50" t="str">
        <f t="shared" si="5"/>
        <v>Valeria R</v>
      </c>
      <c r="D147" s="49" t="s">
        <v>2565</v>
      </c>
      <c r="E147" t="s">
        <v>4510</v>
      </c>
      <c r="F147" t="s">
        <v>4648</v>
      </c>
    </row>
    <row r="148" spans="1:6" x14ac:dyDescent="0.3">
      <c r="A148" s="49" t="s">
        <v>2224</v>
      </c>
      <c r="B148" s="49" t="str">
        <f t="shared" si="4"/>
        <v>Mr</v>
      </c>
      <c r="C148" s="50" t="str">
        <f t="shared" si="5"/>
        <v>Michael P</v>
      </c>
      <c r="D148" s="49" t="s">
        <v>2496</v>
      </c>
      <c r="E148" t="s">
        <v>4512</v>
      </c>
      <c r="F148" t="s">
        <v>4649</v>
      </c>
    </row>
    <row r="149" spans="1:6" x14ac:dyDescent="0.3">
      <c r="A149" s="49" t="s">
        <v>2223</v>
      </c>
      <c r="B149" s="49" t="str">
        <f t="shared" si="4"/>
        <v>Mr</v>
      </c>
      <c r="C149" s="50" t="str">
        <f t="shared" si="5"/>
        <v>Rami</v>
      </c>
      <c r="D149" s="49" t="s">
        <v>2566</v>
      </c>
      <c r="E149" t="s">
        <v>4512</v>
      </c>
      <c r="F149" t="s">
        <v>4650</v>
      </c>
    </row>
    <row r="150" spans="1:6" x14ac:dyDescent="0.3">
      <c r="A150" s="49" t="s">
        <v>2222</v>
      </c>
      <c r="B150" s="49" t="str">
        <f t="shared" si="4"/>
        <v>Mr</v>
      </c>
      <c r="C150" s="50" t="str">
        <f t="shared" si="5"/>
        <v>Denis</v>
      </c>
      <c r="D150" s="49" t="s">
        <v>2567</v>
      </c>
      <c r="E150" t="s">
        <v>4512</v>
      </c>
      <c r="F150" t="s">
        <v>4651</v>
      </c>
    </row>
    <row r="151" spans="1:6" x14ac:dyDescent="0.3">
      <c r="A151" s="49" t="s">
        <v>2221</v>
      </c>
      <c r="B151" s="49" t="str">
        <f t="shared" si="4"/>
        <v>Mr</v>
      </c>
      <c r="C151" s="50" t="str">
        <f t="shared" si="5"/>
        <v>Brian E</v>
      </c>
      <c r="D151" s="49" t="s">
        <v>2568</v>
      </c>
      <c r="E151" t="s">
        <v>4512</v>
      </c>
      <c r="F151" t="s">
        <v>4652</v>
      </c>
    </row>
    <row r="152" spans="1:6" x14ac:dyDescent="0.3">
      <c r="A152" s="49" t="s">
        <v>2220</v>
      </c>
      <c r="B152" s="49" t="str">
        <f t="shared" si="4"/>
        <v>Ms</v>
      </c>
      <c r="C152" s="50" t="str">
        <f t="shared" si="5"/>
        <v>Bonnie</v>
      </c>
      <c r="D152" s="49" t="s">
        <v>2569</v>
      </c>
      <c r="E152" t="s">
        <v>4510</v>
      </c>
      <c r="F152" t="s">
        <v>4653</v>
      </c>
    </row>
    <row r="153" spans="1:6" x14ac:dyDescent="0.3">
      <c r="A153" s="49" t="s">
        <v>2219</v>
      </c>
      <c r="B153" s="49" t="str">
        <f t="shared" si="4"/>
        <v>Mr</v>
      </c>
      <c r="C153" s="50" t="str">
        <f t="shared" si="5"/>
        <v>Michael P</v>
      </c>
      <c r="D153" s="49" t="s">
        <v>2570</v>
      </c>
      <c r="E153" t="s">
        <v>4512</v>
      </c>
      <c r="F153" t="s">
        <v>4649</v>
      </c>
    </row>
    <row r="154" spans="1:6" x14ac:dyDescent="0.3">
      <c r="A154" s="49" t="s">
        <v>2218</v>
      </c>
      <c r="B154" s="49" t="str">
        <f t="shared" si="4"/>
        <v>Mr</v>
      </c>
      <c r="C154" s="50" t="str">
        <f t="shared" si="5"/>
        <v>Paul</v>
      </c>
      <c r="D154" s="49" t="s">
        <v>2571</v>
      </c>
      <c r="E154" t="s">
        <v>4512</v>
      </c>
      <c r="F154" t="s">
        <v>4654</v>
      </c>
    </row>
    <row r="155" spans="1:6" x14ac:dyDescent="0.3">
      <c r="A155" s="49" t="s">
        <v>2217</v>
      </c>
      <c r="B155" s="49" t="str">
        <f t="shared" si="4"/>
        <v>Mr</v>
      </c>
      <c r="C155" s="50" t="str">
        <f t="shared" si="5"/>
        <v>Michael</v>
      </c>
      <c r="D155" s="49" t="s">
        <v>2573</v>
      </c>
      <c r="E155" t="s">
        <v>4512</v>
      </c>
      <c r="F155" t="s">
        <v>4655</v>
      </c>
    </row>
    <row r="156" spans="1:6" x14ac:dyDescent="0.3">
      <c r="A156" s="49" t="s">
        <v>2216</v>
      </c>
      <c r="B156" s="49" t="str">
        <f t="shared" si="4"/>
        <v>Mr</v>
      </c>
      <c r="C156" s="50" t="str">
        <f t="shared" si="5"/>
        <v>Samuel</v>
      </c>
      <c r="D156" s="49" t="s">
        <v>2574</v>
      </c>
      <c r="E156" t="s">
        <v>4512</v>
      </c>
      <c r="F156" t="s">
        <v>4656</v>
      </c>
    </row>
    <row r="157" spans="1:6" x14ac:dyDescent="0.3">
      <c r="A157" s="49" t="s">
        <v>2215</v>
      </c>
      <c r="B157" s="49" t="str">
        <f t="shared" si="4"/>
        <v>Mr</v>
      </c>
      <c r="C157" s="50" t="str">
        <f t="shared" si="5"/>
        <v>Matthew</v>
      </c>
      <c r="D157" s="49" t="s">
        <v>2575</v>
      </c>
      <c r="E157" t="s">
        <v>4512</v>
      </c>
      <c r="F157" t="s">
        <v>4657</v>
      </c>
    </row>
    <row r="158" spans="1:6" x14ac:dyDescent="0.3">
      <c r="A158" s="49" t="s">
        <v>2214</v>
      </c>
      <c r="B158" s="49" t="str">
        <f t="shared" si="4"/>
        <v>Mr</v>
      </c>
      <c r="C158" s="50" t="str">
        <f t="shared" si="5"/>
        <v>Daniel</v>
      </c>
      <c r="D158" s="49" t="s">
        <v>2576</v>
      </c>
      <c r="E158" t="s">
        <v>4512</v>
      </c>
      <c r="F158" t="s">
        <v>4574</v>
      </c>
    </row>
    <row r="159" spans="1:6" x14ac:dyDescent="0.3">
      <c r="A159" s="49" t="s">
        <v>2213</v>
      </c>
      <c r="B159" s="49" t="str">
        <f t="shared" si="4"/>
        <v>Ms</v>
      </c>
      <c r="C159" s="50" t="str">
        <f t="shared" si="5"/>
        <v>Syndy</v>
      </c>
      <c r="D159" s="49" t="s">
        <v>2577</v>
      </c>
      <c r="E159" t="s">
        <v>4510</v>
      </c>
      <c r="F159" t="s">
        <v>4658</v>
      </c>
    </row>
    <row r="160" spans="1:6" x14ac:dyDescent="0.3">
      <c r="A160" s="49" t="s">
        <v>2212</v>
      </c>
      <c r="B160" s="49" t="str">
        <f t="shared" si="4"/>
        <v>Ms</v>
      </c>
      <c r="C160" s="50" t="str">
        <f t="shared" si="5"/>
        <v>Aleksandra</v>
      </c>
      <c r="D160" s="49" t="s">
        <v>2578</v>
      </c>
      <c r="E160" t="s">
        <v>4510</v>
      </c>
      <c r="F160" t="s">
        <v>4659</v>
      </c>
    </row>
    <row r="161" spans="1:6" x14ac:dyDescent="0.3">
      <c r="A161" s="49" t="s">
        <v>2211</v>
      </c>
      <c r="B161" s="49" t="str">
        <f t="shared" si="4"/>
        <v>Mr</v>
      </c>
      <c r="C161" s="50" t="str">
        <f t="shared" si="5"/>
        <v>Steeve T Sr</v>
      </c>
      <c r="D161" s="49" t="s">
        <v>2579</v>
      </c>
      <c r="E161" t="s">
        <v>4512</v>
      </c>
      <c r="F161" t="s">
        <v>4660</v>
      </c>
    </row>
    <row r="162" spans="1:6" x14ac:dyDescent="0.3">
      <c r="A162" s="49" t="s">
        <v>2210</v>
      </c>
      <c r="B162" s="49" t="str">
        <f t="shared" si="4"/>
        <v>Mr</v>
      </c>
      <c r="C162" s="50" t="str">
        <f t="shared" si="5"/>
        <v>Richard</v>
      </c>
      <c r="D162" s="49" t="s">
        <v>2580</v>
      </c>
      <c r="E162" t="s">
        <v>4512</v>
      </c>
      <c r="F162" t="s">
        <v>4661</v>
      </c>
    </row>
    <row r="163" spans="1:6" x14ac:dyDescent="0.3">
      <c r="A163" s="49" t="s">
        <v>2209</v>
      </c>
      <c r="B163" s="49" t="str">
        <f t="shared" si="4"/>
        <v>Mr</v>
      </c>
      <c r="C163" s="50" t="str">
        <f t="shared" si="5"/>
        <v>Aaron T</v>
      </c>
      <c r="D163" s="49" t="s">
        <v>2581</v>
      </c>
      <c r="E163" t="s">
        <v>4512</v>
      </c>
      <c r="F163" t="s">
        <v>4662</v>
      </c>
    </row>
    <row r="164" spans="1:6" x14ac:dyDescent="0.3">
      <c r="A164" s="49" t="s">
        <v>2208</v>
      </c>
      <c r="B164" s="49" t="str">
        <f t="shared" si="4"/>
        <v>Mr</v>
      </c>
      <c r="C164" s="50" t="str">
        <f t="shared" si="5"/>
        <v>Akira</v>
      </c>
      <c r="D164" s="49" t="s">
        <v>2582</v>
      </c>
      <c r="E164" t="s">
        <v>4512</v>
      </c>
      <c r="F164" t="s">
        <v>4663</v>
      </c>
    </row>
    <row r="165" spans="1:6" x14ac:dyDescent="0.3">
      <c r="A165" s="49" t="s">
        <v>2207</v>
      </c>
      <c r="B165" s="49" t="str">
        <f t="shared" si="4"/>
        <v>Mr</v>
      </c>
      <c r="C165" s="50" t="str">
        <f t="shared" si="5"/>
        <v>Ben</v>
      </c>
      <c r="D165" s="49" t="s">
        <v>2583</v>
      </c>
      <c r="E165" t="s">
        <v>4512</v>
      </c>
      <c r="F165" t="s">
        <v>4664</v>
      </c>
    </row>
    <row r="166" spans="1:6" x14ac:dyDescent="0.3">
      <c r="A166" s="49" t="s">
        <v>2206</v>
      </c>
      <c r="B166" s="49" t="str">
        <f t="shared" si="4"/>
        <v>Ms</v>
      </c>
      <c r="C166" s="50" t="str">
        <f t="shared" si="5"/>
        <v>Jana</v>
      </c>
      <c r="D166" s="49" t="s">
        <v>2584</v>
      </c>
      <c r="E166" t="s">
        <v>4510</v>
      </c>
      <c r="F166" t="s">
        <v>4665</v>
      </c>
    </row>
    <row r="167" spans="1:6" x14ac:dyDescent="0.3">
      <c r="A167" s="49" t="s">
        <v>2205</v>
      </c>
      <c r="B167" s="49" t="str">
        <f t="shared" si="4"/>
        <v>Mr</v>
      </c>
      <c r="C167" s="50" t="str">
        <f t="shared" si="5"/>
        <v>Jay T</v>
      </c>
      <c r="D167" s="49" t="s">
        <v>2585</v>
      </c>
      <c r="E167" t="s">
        <v>4512</v>
      </c>
      <c r="F167" t="s">
        <v>4666</v>
      </c>
    </row>
    <row r="168" spans="1:6" x14ac:dyDescent="0.3">
      <c r="A168" s="49" t="s">
        <v>2204</v>
      </c>
      <c r="B168" s="49" t="str">
        <f t="shared" si="4"/>
        <v>Ms</v>
      </c>
      <c r="C168" s="50" t="str">
        <f t="shared" si="5"/>
        <v>Marie-Helene</v>
      </c>
      <c r="D168" s="49" t="s">
        <v>2586</v>
      </c>
      <c r="E168" t="s">
        <v>4510</v>
      </c>
      <c r="F168" t="s">
        <v>4667</v>
      </c>
    </row>
    <row r="169" spans="1:6" x14ac:dyDescent="0.3">
      <c r="A169" s="49" t="s">
        <v>2203</v>
      </c>
      <c r="B169" s="49" t="str">
        <f t="shared" si="4"/>
        <v>Ms</v>
      </c>
      <c r="C169" s="50" t="str">
        <f t="shared" si="5"/>
        <v>Bret R</v>
      </c>
      <c r="D169" s="49" t="s">
        <v>2587</v>
      </c>
      <c r="E169" t="s">
        <v>4510</v>
      </c>
      <c r="F169" t="s">
        <v>4668</v>
      </c>
    </row>
    <row r="170" spans="1:6" x14ac:dyDescent="0.3">
      <c r="A170" s="49" t="s">
        <v>2202</v>
      </c>
      <c r="B170" s="49" t="str">
        <f t="shared" si="4"/>
        <v>Mr</v>
      </c>
      <c r="C170" s="50" t="str">
        <f t="shared" si="5"/>
        <v>Gardner L</v>
      </c>
      <c r="D170" s="49" t="s">
        <v>2588</v>
      </c>
      <c r="E170" t="s">
        <v>4512</v>
      </c>
      <c r="F170" t="s">
        <v>4669</v>
      </c>
    </row>
    <row r="171" spans="1:6" x14ac:dyDescent="0.3">
      <c r="A171" s="49" t="s">
        <v>2201</v>
      </c>
      <c r="B171" s="49" t="str">
        <f t="shared" si="4"/>
        <v>Mr</v>
      </c>
      <c r="C171" s="50" t="str">
        <f t="shared" si="5"/>
        <v>Bobby</v>
      </c>
      <c r="D171" s="49" t="s">
        <v>2590</v>
      </c>
      <c r="E171" t="s">
        <v>4512</v>
      </c>
      <c r="F171" t="s">
        <v>4670</v>
      </c>
    </row>
    <row r="172" spans="1:6" x14ac:dyDescent="0.3">
      <c r="A172" s="49" t="s">
        <v>2200</v>
      </c>
      <c r="B172" s="49" t="str">
        <f t="shared" si="4"/>
        <v>Ms</v>
      </c>
      <c r="C172" s="50" t="str">
        <f t="shared" si="5"/>
        <v>Natalie</v>
      </c>
      <c r="D172" s="49" t="s">
        <v>2591</v>
      </c>
      <c r="E172" t="s">
        <v>4510</v>
      </c>
      <c r="F172" t="s">
        <v>4540</v>
      </c>
    </row>
    <row r="173" spans="1:6" x14ac:dyDescent="0.3">
      <c r="A173" s="49" t="s">
        <v>2199</v>
      </c>
      <c r="B173" s="49" t="str">
        <f t="shared" si="4"/>
        <v>Ms</v>
      </c>
      <c r="C173" s="50" t="str">
        <f t="shared" si="5"/>
        <v>Lina</v>
      </c>
      <c r="D173" s="49" t="s">
        <v>2592</v>
      </c>
      <c r="E173" t="s">
        <v>4510</v>
      </c>
      <c r="F173" t="s">
        <v>4671</v>
      </c>
    </row>
    <row r="174" spans="1:6" x14ac:dyDescent="0.3">
      <c r="A174" s="49" t="s">
        <v>2198</v>
      </c>
      <c r="B174" s="49" t="str">
        <f t="shared" si="4"/>
        <v>Mr</v>
      </c>
      <c r="C174" s="50" t="str">
        <f t="shared" si="5"/>
        <v>Zebulon</v>
      </c>
      <c r="D174" s="49" t="s">
        <v>2593</v>
      </c>
      <c r="E174" t="s">
        <v>4512</v>
      </c>
      <c r="F174" t="s">
        <v>4672</v>
      </c>
    </row>
    <row r="175" spans="1:6" x14ac:dyDescent="0.3">
      <c r="A175" s="49" t="s">
        <v>2197</v>
      </c>
      <c r="B175" s="49" t="str">
        <f t="shared" si="4"/>
        <v>Ms</v>
      </c>
      <c r="C175" s="50" t="str">
        <f t="shared" si="5"/>
        <v>Amanda</v>
      </c>
      <c r="D175" s="49" t="s">
        <v>2594</v>
      </c>
      <c r="E175" t="s">
        <v>4510</v>
      </c>
      <c r="F175" t="s">
        <v>4613</v>
      </c>
    </row>
    <row r="176" spans="1:6" x14ac:dyDescent="0.3">
      <c r="A176" s="49" t="s">
        <v>2196</v>
      </c>
      <c r="B176" s="49" t="str">
        <f t="shared" si="4"/>
        <v>Mr</v>
      </c>
      <c r="C176" s="50" t="str">
        <f t="shared" si="5"/>
        <v>Greg</v>
      </c>
      <c r="D176" s="49" t="s">
        <v>2595</v>
      </c>
      <c r="E176" t="s">
        <v>4512</v>
      </c>
      <c r="F176" t="s">
        <v>4673</v>
      </c>
    </row>
    <row r="177" spans="1:6" x14ac:dyDescent="0.3">
      <c r="A177" s="49" t="s">
        <v>2195</v>
      </c>
      <c r="B177" s="49" t="str">
        <f t="shared" si="4"/>
        <v>Mr</v>
      </c>
      <c r="C177" s="50" t="str">
        <f t="shared" si="5"/>
        <v>John</v>
      </c>
      <c r="D177" s="49" t="s">
        <v>2596</v>
      </c>
      <c r="E177" t="s">
        <v>4512</v>
      </c>
      <c r="F177" t="s">
        <v>4531</v>
      </c>
    </row>
    <row r="178" spans="1:6" x14ac:dyDescent="0.3">
      <c r="A178" s="49" t="s">
        <v>2194</v>
      </c>
      <c r="B178" s="49" t="str">
        <f t="shared" si="4"/>
        <v>Ms</v>
      </c>
      <c r="C178" s="50" t="str">
        <f t="shared" si="5"/>
        <v>Kelsey A</v>
      </c>
      <c r="D178" s="49" t="s">
        <v>2597</v>
      </c>
      <c r="E178" t="s">
        <v>4510</v>
      </c>
      <c r="F178" t="s">
        <v>4674</v>
      </c>
    </row>
    <row r="179" spans="1:6" x14ac:dyDescent="0.3">
      <c r="A179" s="49" t="s">
        <v>2193</v>
      </c>
      <c r="B179" s="49" t="str">
        <f t="shared" si="4"/>
        <v>Ms</v>
      </c>
      <c r="C179" s="50" t="str">
        <f t="shared" si="5"/>
        <v>Bronwen L</v>
      </c>
      <c r="D179" s="49" t="s">
        <v>2598</v>
      </c>
      <c r="E179" t="s">
        <v>4510</v>
      </c>
      <c r="F179" t="s">
        <v>4675</v>
      </c>
    </row>
    <row r="180" spans="1:6" x14ac:dyDescent="0.3">
      <c r="A180" s="49" t="s">
        <v>2192</v>
      </c>
      <c r="B180" s="49" t="str">
        <f t="shared" si="4"/>
        <v>Ms</v>
      </c>
      <c r="C180" s="50" t="str">
        <f t="shared" si="5"/>
        <v>Manuela</v>
      </c>
      <c r="D180" s="49" t="s">
        <v>2599</v>
      </c>
      <c r="E180" t="s">
        <v>4510</v>
      </c>
      <c r="F180" t="s">
        <v>4676</v>
      </c>
    </row>
    <row r="181" spans="1:6" x14ac:dyDescent="0.3">
      <c r="A181" s="49" t="s">
        <v>2191</v>
      </c>
      <c r="B181" s="49" t="str">
        <f t="shared" si="4"/>
        <v>Ms</v>
      </c>
      <c r="C181" s="50" t="str">
        <f t="shared" si="5"/>
        <v>Jennifer L</v>
      </c>
      <c r="D181" s="49" t="s">
        <v>2600</v>
      </c>
      <c r="E181" t="s">
        <v>4510</v>
      </c>
      <c r="F181" t="s">
        <v>4677</v>
      </c>
    </row>
    <row r="182" spans="1:6" x14ac:dyDescent="0.3">
      <c r="A182" s="49" t="s">
        <v>2190</v>
      </c>
      <c r="B182" s="49" t="str">
        <f t="shared" si="4"/>
        <v>Ms</v>
      </c>
      <c r="C182" s="50" t="str">
        <f t="shared" si="5"/>
        <v>Abby W</v>
      </c>
      <c r="D182" s="49" t="s">
        <v>2601</v>
      </c>
      <c r="E182" t="s">
        <v>4510</v>
      </c>
      <c r="F182" t="s">
        <v>4678</v>
      </c>
    </row>
    <row r="183" spans="1:6" x14ac:dyDescent="0.3">
      <c r="A183" s="49" t="s">
        <v>2189</v>
      </c>
      <c r="B183" s="49" t="str">
        <f t="shared" si="4"/>
        <v>Mr</v>
      </c>
      <c r="C183" s="50" t="str">
        <f t="shared" si="5"/>
        <v>Tyler</v>
      </c>
      <c r="D183" s="49" t="s">
        <v>2602</v>
      </c>
      <c r="E183" t="s">
        <v>4512</v>
      </c>
      <c r="F183" t="s">
        <v>4679</v>
      </c>
    </row>
    <row r="184" spans="1:6" x14ac:dyDescent="0.3">
      <c r="A184" s="49" t="s">
        <v>2188</v>
      </c>
      <c r="B184" s="49" t="str">
        <f t="shared" si="4"/>
        <v>Mr</v>
      </c>
      <c r="C184" s="50" t="str">
        <f t="shared" si="5"/>
        <v>Jeffrey</v>
      </c>
      <c r="D184" s="49" t="s">
        <v>2603</v>
      </c>
      <c r="E184" t="s">
        <v>4512</v>
      </c>
      <c r="F184" t="s">
        <v>4680</v>
      </c>
    </row>
    <row r="185" spans="1:6" x14ac:dyDescent="0.3">
      <c r="A185" s="49" t="s">
        <v>2187</v>
      </c>
      <c r="B185" s="49" t="str">
        <f t="shared" si="4"/>
        <v>Mr</v>
      </c>
      <c r="C185" s="50" t="str">
        <f t="shared" si="5"/>
        <v>Matthew F</v>
      </c>
      <c r="D185" s="49" t="s">
        <v>2604</v>
      </c>
      <c r="E185" t="s">
        <v>4512</v>
      </c>
      <c r="F185" t="s">
        <v>4681</v>
      </c>
    </row>
    <row r="186" spans="1:6" x14ac:dyDescent="0.3">
      <c r="A186" s="49" t="s">
        <v>2186</v>
      </c>
      <c r="B186" s="49" t="str">
        <f t="shared" si="4"/>
        <v>Mr</v>
      </c>
      <c r="C186" s="50" t="str">
        <f t="shared" si="5"/>
        <v>Ryan J</v>
      </c>
      <c r="D186" s="49" t="s">
        <v>2605</v>
      </c>
      <c r="E186" t="s">
        <v>4512</v>
      </c>
      <c r="F186" t="s">
        <v>4682</v>
      </c>
    </row>
    <row r="187" spans="1:6" x14ac:dyDescent="0.3">
      <c r="A187" s="49" t="s">
        <v>2185</v>
      </c>
      <c r="B187" s="49" t="str">
        <f t="shared" si="4"/>
        <v>Ms</v>
      </c>
      <c r="C187" s="50" t="str">
        <f t="shared" si="5"/>
        <v>Amy</v>
      </c>
      <c r="D187" s="49" t="s">
        <v>2606</v>
      </c>
      <c r="E187" t="s">
        <v>4510</v>
      </c>
      <c r="F187" t="s">
        <v>4683</v>
      </c>
    </row>
    <row r="188" spans="1:6" x14ac:dyDescent="0.3">
      <c r="A188" s="49" t="s">
        <v>2184</v>
      </c>
      <c r="B188" s="49" t="str">
        <f t="shared" si="4"/>
        <v>Mr</v>
      </c>
      <c r="C188" s="50" t="str">
        <f t="shared" si="5"/>
        <v>Andrew P</v>
      </c>
      <c r="D188" s="49" t="s">
        <v>2607</v>
      </c>
      <c r="E188" t="s">
        <v>4512</v>
      </c>
      <c r="F188" t="s">
        <v>4684</v>
      </c>
    </row>
    <row r="189" spans="1:6" x14ac:dyDescent="0.3">
      <c r="A189" s="49" t="s">
        <v>2183</v>
      </c>
      <c r="B189" s="49" t="str">
        <f t="shared" si="4"/>
        <v>Mr</v>
      </c>
      <c r="C189" s="50" t="str">
        <f t="shared" si="5"/>
        <v>George M.V</v>
      </c>
      <c r="D189" s="49" t="s">
        <v>2608</v>
      </c>
      <c r="E189" t="s">
        <v>4512</v>
      </c>
      <c r="F189" t="s">
        <v>4685</v>
      </c>
    </row>
    <row r="190" spans="1:6" x14ac:dyDescent="0.3">
      <c r="A190" s="49" t="s">
        <v>2182</v>
      </c>
      <c r="B190" s="49" t="str">
        <f t="shared" si="4"/>
        <v>Ms</v>
      </c>
      <c r="C190" s="50" t="str">
        <f t="shared" si="5"/>
        <v>Sarah</v>
      </c>
      <c r="D190" s="49" t="s">
        <v>2609</v>
      </c>
      <c r="E190" t="s">
        <v>4510</v>
      </c>
      <c r="F190" t="s">
        <v>4686</v>
      </c>
    </row>
    <row r="191" spans="1:6" x14ac:dyDescent="0.3">
      <c r="A191" s="49" t="s">
        <v>2181</v>
      </c>
      <c r="B191" s="49" t="str">
        <f t="shared" si="4"/>
        <v>Ms</v>
      </c>
      <c r="C191" s="50" t="str">
        <f t="shared" si="5"/>
        <v>Lara</v>
      </c>
      <c r="D191" s="49" t="s">
        <v>2610</v>
      </c>
      <c r="E191" t="s">
        <v>4510</v>
      </c>
      <c r="F191" t="s">
        <v>4687</v>
      </c>
    </row>
    <row r="192" spans="1:6" x14ac:dyDescent="0.3">
      <c r="A192" s="49" t="s">
        <v>2180</v>
      </c>
      <c r="B192" s="49" t="str">
        <f t="shared" si="4"/>
        <v>Mr</v>
      </c>
      <c r="C192" s="50" t="str">
        <f t="shared" si="5"/>
        <v>Sebastien</v>
      </c>
      <c r="D192" s="49" t="s">
        <v>2611</v>
      </c>
      <c r="E192" t="s">
        <v>4512</v>
      </c>
      <c r="F192" t="s">
        <v>4688</v>
      </c>
    </row>
    <row r="193" spans="1:6" x14ac:dyDescent="0.3">
      <c r="A193" s="49" t="s">
        <v>2179</v>
      </c>
      <c r="B193" s="49" t="str">
        <f t="shared" si="4"/>
        <v>Mr</v>
      </c>
      <c r="C193" s="50" t="str">
        <f t="shared" si="5"/>
        <v>Padraig</v>
      </c>
      <c r="D193" s="49" t="s">
        <v>2612</v>
      </c>
      <c r="E193" t="s">
        <v>4512</v>
      </c>
      <c r="F193" t="s">
        <v>4689</v>
      </c>
    </row>
    <row r="194" spans="1:6" x14ac:dyDescent="0.3">
      <c r="A194" s="49" t="s">
        <v>2178</v>
      </c>
      <c r="B194" s="49" t="str">
        <f t="shared" ref="B194:B257" si="6">TRIM(E194:E2528)</f>
        <v>Ms</v>
      </c>
      <c r="C194" s="50" t="str">
        <f t="shared" ref="C194:C257" si="7">TRIM(F194)</f>
        <v>Heather</v>
      </c>
      <c r="D194" s="49" t="s">
        <v>2613</v>
      </c>
      <c r="E194" t="s">
        <v>4510</v>
      </c>
      <c r="F194" t="s">
        <v>4690</v>
      </c>
    </row>
    <row r="195" spans="1:6" x14ac:dyDescent="0.3">
      <c r="A195" s="49" t="s">
        <v>2177</v>
      </c>
      <c r="B195" s="49" t="str">
        <f t="shared" si="6"/>
        <v>Mr</v>
      </c>
      <c r="C195" s="50" t="str">
        <f t="shared" si="7"/>
        <v>Jorge</v>
      </c>
      <c r="D195" s="49" t="s">
        <v>4373</v>
      </c>
      <c r="E195" t="s">
        <v>4512</v>
      </c>
      <c r="F195" t="s">
        <v>4691</v>
      </c>
    </row>
    <row r="196" spans="1:6" x14ac:dyDescent="0.3">
      <c r="A196" s="49" t="s">
        <v>2176</v>
      </c>
      <c r="B196" s="49" t="str">
        <f t="shared" si="6"/>
        <v>Mr</v>
      </c>
      <c r="C196" s="50" t="str">
        <f t="shared" si="7"/>
        <v>Jack R</v>
      </c>
      <c r="D196" s="49" t="s">
        <v>2614</v>
      </c>
      <c r="E196" t="s">
        <v>4512</v>
      </c>
      <c r="F196" t="s">
        <v>4692</v>
      </c>
    </row>
    <row r="197" spans="1:6" x14ac:dyDescent="0.3">
      <c r="A197" s="49" t="s">
        <v>2175</v>
      </c>
      <c r="B197" s="49" t="str">
        <f t="shared" si="6"/>
        <v>Mr</v>
      </c>
      <c r="C197" s="50" t="str">
        <f t="shared" si="7"/>
        <v>Felix</v>
      </c>
      <c r="D197" s="49" t="s">
        <v>2615</v>
      </c>
      <c r="E197" t="s">
        <v>4512</v>
      </c>
      <c r="F197" t="s">
        <v>4693</v>
      </c>
    </row>
    <row r="198" spans="1:6" x14ac:dyDescent="0.3">
      <c r="A198" s="49" t="s">
        <v>2174</v>
      </c>
      <c r="B198" s="49" t="str">
        <f t="shared" si="6"/>
        <v>Mr</v>
      </c>
      <c r="C198" s="50" t="str">
        <f t="shared" si="7"/>
        <v>Christopher C</v>
      </c>
      <c r="D198" s="49" t="s">
        <v>2616</v>
      </c>
      <c r="E198" t="s">
        <v>4512</v>
      </c>
      <c r="F198" t="s">
        <v>4694</v>
      </c>
    </row>
    <row r="199" spans="1:6" x14ac:dyDescent="0.3">
      <c r="A199" s="49" t="s">
        <v>2173</v>
      </c>
      <c r="B199" s="49" t="str">
        <f t="shared" si="6"/>
        <v>Mr</v>
      </c>
      <c r="C199" s="50" t="str">
        <f t="shared" si="7"/>
        <v>Jesse</v>
      </c>
      <c r="D199" s="49" t="s">
        <v>2617</v>
      </c>
      <c r="E199" t="s">
        <v>4512</v>
      </c>
      <c r="F199" t="s">
        <v>4644</v>
      </c>
    </row>
    <row r="200" spans="1:6" x14ac:dyDescent="0.3">
      <c r="A200" s="49" t="s">
        <v>2172</v>
      </c>
      <c r="B200" s="49" t="str">
        <f t="shared" si="6"/>
        <v>Ms</v>
      </c>
      <c r="C200" s="50" t="str">
        <f t="shared" si="7"/>
        <v>Jill</v>
      </c>
      <c r="D200" s="49" t="s">
        <v>2618</v>
      </c>
      <c r="E200" t="s">
        <v>4510</v>
      </c>
      <c r="F200" t="s">
        <v>4695</v>
      </c>
    </row>
    <row r="201" spans="1:6" x14ac:dyDescent="0.3">
      <c r="A201" s="49" t="s">
        <v>2171</v>
      </c>
      <c r="B201" s="49" t="str">
        <f t="shared" si="6"/>
        <v>Mr</v>
      </c>
      <c r="C201" s="50" t="str">
        <f t="shared" si="7"/>
        <v>William</v>
      </c>
      <c r="D201" s="49" t="s">
        <v>2619</v>
      </c>
      <c r="E201" t="s">
        <v>4512</v>
      </c>
      <c r="F201" t="s">
        <v>4641</v>
      </c>
    </row>
    <row r="202" spans="1:6" x14ac:dyDescent="0.3">
      <c r="A202" s="49" t="s">
        <v>2170</v>
      </c>
      <c r="B202" s="49" t="str">
        <f t="shared" si="6"/>
        <v>Mr</v>
      </c>
      <c r="C202" s="50" t="str">
        <f t="shared" si="7"/>
        <v>Alejandro</v>
      </c>
      <c r="D202" s="49" t="s">
        <v>2620</v>
      </c>
      <c r="E202" t="s">
        <v>4512</v>
      </c>
      <c r="F202" t="s">
        <v>4696</v>
      </c>
    </row>
    <row r="203" spans="1:6" x14ac:dyDescent="0.3">
      <c r="A203" s="49" t="s">
        <v>2169</v>
      </c>
      <c r="B203" s="49" t="str">
        <f t="shared" si="6"/>
        <v>Mr</v>
      </c>
      <c r="C203" s="50" t="str">
        <f t="shared" si="7"/>
        <v>Ian E</v>
      </c>
      <c r="D203" s="49" t="s">
        <v>2621</v>
      </c>
      <c r="E203" t="s">
        <v>4512</v>
      </c>
      <c r="F203" t="s">
        <v>4697</v>
      </c>
    </row>
    <row r="204" spans="1:6" x14ac:dyDescent="0.3">
      <c r="A204" s="49" t="s">
        <v>2168</v>
      </c>
      <c r="B204" s="49" t="str">
        <f t="shared" si="6"/>
        <v>Mr</v>
      </c>
      <c r="C204" s="50" t="str">
        <f t="shared" si="7"/>
        <v>Hector Sr</v>
      </c>
      <c r="D204" s="49" t="s">
        <v>2622</v>
      </c>
      <c r="E204" t="s">
        <v>4512</v>
      </c>
      <c r="F204" t="s">
        <v>4698</v>
      </c>
    </row>
    <row r="205" spans="1:6" x14ac:dyDescent="0.3">
      <c r="A205" s="49" t="s">
        <v>2167</v>
      </c>
      <c r="B205" s="49" t="str">
        <f t="shared" si="6"/>
        <v>Ms</v>
      </c>
      <c r="C205" s="50" t="str">
        <f t="shared" si="7"/>
        <v>Rebecca</v>
      </c>
      <c r="D205" s="49" t="s">
        <v>2623</v>
      </c>
      <c r="E205" t="s">
        <v>4510</v>
      </c>
      <c r="F205" t="s">
        <v>4595</v>
      </c>
    </row>
    <row r="206" spans="1:6" x14ac:dyDescent="0.3">
      <c r="A206" s="49" t="s">
        <v>2166</v>
      </c>
      <c r="B206" s="49" t="str">
        <f t="shared" si="6"/>
        <v>Mr</v>
      </c>
      <c r="C206" s="50" t="str">
        <f t="shared" si="7"/>
        <v>Matt</v>
      </c>
      <c r="D206" s="49" t="s">
        <v>2624</v>
      </c>
      <c r="E206" t="s">
        <v>4512</v>
      </c>
      <c r="F206" t="s">
        <v>4699</v>
      </c>
    </row>
    <row r="207" spans="1:6" x14ac:dyDescent="0.3">
      <c r="A207" s="49" t="s">
        <v>2165</v>
      </c>
      <c r="B207" s="49" t="str">
        <f t="shared" si="6"/>
        <v>Ms</v>
      </c>
      <c r="C207" s="50" t="str">
        <f t="shared" si="7"/>
        <v>Elizabeth H</v>
      </c>
      <c r="D207" s="49" t="s">
        <v>2625</v>
      </c>
      <c r="E207" t="s">
        <v>4510</v>
      </c>
      <c r="F207" t="s">
        <v>4700</v>
      </c>
    </row>
    <row r="208" spans="1:6" x14ac:dyDescent="0.3">
      <c r="A208" s="49" t="s">
        <v>2164</v>
      </c>
      <c r="B208" s="49" t="str">
        <f t="shared" si="6"/>
        <v>Ms</v>
      </c>
      <c r="C208" s="50" t="str">
        <f t="shared" si="7"/>
        <v>Grace</v>
      </c>
      <c r="D208" s="49" t="s">
        <v>2626</v>
      </c>
      <c r="E208" t="s">
        <v>4510</v>
      </c>
      <c r="F208" t="s">
        <v>4701</v>
      </c>
    </row>
    <row r="209" spans="1:6" x14ac:dyDescent="0.3">
      <c r="A209" s="49" t="s">
        <v>2163</v>
      </c>
      <c r="B209" s="49" t="str">
        <f t="shared" si="6"/>
        <v>Mr</v>
      </c>
      <c r="C209" s="50" t="str">
        <f t="shared" si="7"/>
        <v>Jaime</v>
      </c>
      <c r="D209" s="49" t="s">
        <v>2627</v>
      </c>
      <c r="E209" t="s">
        <v>4512</v>
      </c>
      <c r="F209" t="s">
        <v>4702</v>
      </c>
    </row>
    <row r="210" spans="1:6" x14ac:dyDescent="0.3">
      <c r="A210" s="49" t="s">
        <v>2162</v>
      </c>
      <c r="B210" s="49" t="str">
        <f t="shared" si="6"/>
        <v>Ms</v>
      </c>
      <c r="C210" s="50" t="str">
        <f t="shared" si="7"/>
        <v>Calesse</v>
      </c>
      <c r="D210" s="49" t="s">
        <v>2628</v>
      </c>
      <c r="E210" t="s">
        <v>4510</v>
      </c>
      <c r="F210" t="s">
        <v>4703</v>
      </c>
    </row>
    <row r="211" spans="1:6" x14ac:dyDescent="0.3">
      <c r="A211" s="49" t="s">
        <v>2161</v>
      </c>
      <c r="B211" s="49" t="str">
        <f t="shared" si="6"/>
        <v>Ms</v>
      </c>
      <c r="C211" s="50" t="str">
        <f t="shared" si="7"/>
        <v>Kate L</v>
      </c>
      <c r="D211" s="49" t="s">
        <v>2629</v>
      </c>
      <c r="E211" t="s">
        <v>4510</v>
      </c>
      <c r="F211" t="s">
        <v>4704</v>
      </c>
    </row>
    <row r="212" spans="1:6" x14ac:dyDescent="0.3">
      <c r="A212" s="49" t="s">
        <v>2160</v>
      </c>
      <c r="B212" s="49" t="str">
        <f t="shared" si="6"/>
        <v>Mr</v>
      </c>
      <c r="C212" s="50" t="str">
        <f t="shared" si="7"/>
        <v>Sergey</v>
      </c>
      <c r="D212" s="49" t="s">
        <v>2630</v>
      </c>
      <c r="E212" t="s">
        <v>4512</v>
      </c>
      <c r="F212" t="s">
        <v>4705</v>
      </c>
    </row>
    <row r="213" spans="1:6" x14ac:dyDescent="0.3">
      <c r="A213" s="49" t="s">
        <v>2159</v>
      </c>
      <c r="B213" s="49" t="str">
        <f t="shared" si="6"/>
        <v>Mr</v>
      </c>
      <c r="C213" s="50" t="str">
        <f t="shared" si="7"/>
        <v>Timothy V</v>
      </c>
      <c r="D213" s="49" t="s">
        <v>2631</v>
      </c>
      <c r="E213" t="s">
        <v>4512</v>
      </c>
      <c r="F213" t="s">
        <v>4706</v>
      </c>
    </row>
    <row r="214" spans="1:6" x14ac:dyDescent="0.3">
      <c r="A214" s="49" t="s">
        <v>2158</v>
      </c>
      <c r="B214" s="49" t="str">
        <f t="shared" si="6"/>
        <v>Mr</v>
      </c>
      <c r="C214" s="50" t="str">
        <f t="shared" si="7"/>
        <v>Andrew S</v>
      </c>
      <c r="D214" s="49" t="s">
        <v>2632</v>
      </c>
      <c r="E214" t="s">
        <v>4512</v>
      </c>
      <c r="F214" t="s">
        <v>4707</v>
      </c>
    </row>
    <row r="215" spans="1:6" x14ac:dyDescent="0.3">
      <c r="A215" s="49" t="s">
        <v>2157</v>
      </c>
      <c r="B215" s="49" t="str">
        <f t="shared" si="6"/>
        <v>Mr</v>
      </c>
      <c r="C215" s="50" t="str">
        <f t="shared" si="7"/>
        <v>Matthew D</v>
      </c>
      <c r="D215" s="49" t="s">
        <v>2633</v>
      </c>
      <c r="E215" t="s">
        <v>4512</v>
      </c>
      <c r="F215" t="s">
        <v>4513</v>
      </c>
    </row>
    <row r="216" spans="1:6" x14ac:dyDescent="0.3">
      <c r="A216" s="49" t="s">
        <v>2156</v>
      </c>
      <c r="B216" s="49" t="str">
        <f t="shared" si="6"/>
        <v>Ms</v>
      </c>
      <c r="C216" s="50" t="str">
        <f t="shared" si="7"/>
        <v>Jessica</v>
      </c>
      <c r="D216" s="49" t="s">
        <v>2634</v>
      </c>
      <c r="E216" t="s">
        <v>4510</v>
      </c>
      <c r="F216" t="s">
        <v>4603</v>
      </c>
    </row>
    <row r="217" spans="1:6" x14ac:dyDescent="0.3">
      <c r="A217" s="49" t="s">
        <v>2155</v>
      </c>
      <c r="B217" s="49" t="str">
        <f t="shared" si="6"/>
        <v>Mr</v>
      </c>
      <c r="C217" s="50" t="str">
        <f t="shared" si="7"/>
        <v>Lawrence</v>
      </c>
      <c r="D217" s="49" t="s">
        <v>2635</v>
      </c>
      <c r="E217" t="s">
        <v>4512</v>
      </c>
      <c r="F217" t="s">
        <v>4708</v>
      </c>
    </row>
    <row r="218" spans="1:6" x14ac:dyDescent="0.3">
      <c r="A218" s="49" t="s">
        <v>2154</v>
      </c>
      <c r="B218" s="49" t="str">
        <f t="shared" si="6"/>
        <v>Mr</v>
      </c>
      <c r="C218" s="50" t="str">
        <f t="shared" si="7"/>
        <v>Alex</v>
      </c>
      <c r="D218" s="49" t="s">
        <v>2636</v>
      </c>
      <c r="E218" t="s">
        <v>4512</v>
      </c>
      <c r="F218" t="s">
        <v>4561</v>
      </c>
    </row>
    <row r="219" spans="1:6" x14ac:dyDescent="0.3">
      <c r="A219" s="49" t="s">
        <v>2153</v>
      </c>
      <c r="B219" s="49" t="str">
        <f t="shared" si="6"/>
        <v>Mr</v>
      </c>
      <c r="C219" s="50" t="str">
        <f t="shared" si="7"/>
        <v>Kevin</v>
      </c>
      <c r="D219" s="49" t="s">
        <v>2637</v>
      </c>
      <c r="E219" t="s">
        <v>4512</v>
      </c>
      <c r="F219" t="s">
        <v>4591</v>
      </c>
    </row>
    <row r="220" spans="1:6" x14ac:dyDescent="0.3">
      <c r="A220" s="49" t="s">
        <v>2152</v>
      </c>
      <c r="B220" s="49" t="str">
        <f t="shared" si="6"/>
        <v>Mr</v>
      </c>
      <c r="C220" s="50" t="str">
        <f t="shared" si="7"/>
        <v>Gavin M</v>
      </c>
      <c r="D220" s="49" t="s">
        <v>2638</v>
      </c>
      <c r="E220" t="s">
        <v>4512</v>
      </c>
      <c r="F220" t="s">
        <v>4709</v>
      </c>
    </row>
    <row r="221" spans="1:6" x14ac:dyDescent="0.3">
      <c r="A221" s="49" t="s">
        <v>2151</v>
      </c>
      <c r="B221" s="49" t="str">
        <f t="shared" si="6"/>
        <v>Mr</v>
      </c>
      <c r="C221" s="50" t="str">
        <f t="shared" si="7"/>
        <v>Rick E</v>
      </c>
      <c r="D221" s="49" t="s">
        <v>2496</v>
      </c>
      <c r="E221" t="s">
        <v>4512</v>
      </c>
      <c r="F221" t="s">
        <v>4710</v>
      </c>
    </row>
    <row r="222" spans="1:6" x14ac:dyDescent="0.3">
      <c r="A222" s="49" t="s">
        <v>2150</v>
      </c>
      <c r="B222" s="49" t="str">
        <f t="shared" si="6"/>
        <v>Ms</v>
      </c>
      <c r="C222" s="50" t="str">
        <f t="shared" si="7"/>
        <v>Andrea H</v>
      </c>
      <c r="D222" s="49" t="s">
        <v>2639</v>
      </c>
      <c r="E222" t="s">
        <v>4510</v>
      </c>
      <c r="F222" t="s">
        <v>4711</v>
      </c>
    </row>
    <row r="223" spans="1:6" x14ac:dyDescent="0.3">
      <c r="A223" s="49" t="s">
        <v>2149</v>
      </c>
      <c r="B223" s="49" t="str">
        <f t="shared" si="6"/>
        <v>Mr</v>
      </c>
      <c r="C223" s="50" t="str">
        <f t="shared" si="7"/>
        <v>Anthony S</v>
      </c>
      <c r="D223" s="49" t="s">
        <v>2640</v>
      </c>
      <c r="E223" t="s">
        <v>4512</v>
      </c>
      <c r="F223" t="s">
        <v>4712</v>
      </c>
    </row>
    <row r="224" spans="1:6" x14ac:dyDescent="0.3">
      <c r="A224" s="49" t="s">
        <v>2148</v>
      </c>
      <c r="B224" s="49" t="str">
        <f t="shared" si="6"/>
        <v>Mr</v>
      </c>
      <c r="C224" s="50" t="str">
        <f t="shared" si="7"/>
        <v>Erik</v>
      </c>
      <c r="D224" s="49" t="s">
        <v>2641</v>
      </c>
      <c r="E224" t="s">
        <v>4512</v>
      </c>
      <c r="F224" t="s">
        <v>4713</v>
      </c>
    </row>
    <row r="225" spans="1:6" x14ac:dyDescent="0.3">
      <c r="A225" s="49" t="s">
        <v>2147</v>
      </c>
      <c r="B225" s="49" t="str">
        <f t="shared" si="6"/>
        <v>Ms</v>
      </c>
      <c r="C225" s="50" t="str">
        <f t="shared" si="7"/>
        <v>Kiley D</v>
      </c>
      <c r="D225" s="49" t="s">
        <v>2642</v>
      </c>
      <c r="E225" t="s">
        <v>4510</v>
      </c>
      <c r="F225" t="s">
        <v>4714</v>
      </c>
    </row>
    <row r="226" spans="1:6" x14ac:dyDescent="0.3">
      <c r="A226" s="49" t="s">
        <v>2146</v>
      </c>
      <c r="B226" s="49" t="str">
        <f t="shared" si="6"/>
        <v>Ms</v>
      </c>
      <c r="C226" s="50" t="str">
        <f t="shared" si="7"/>
        <v>Jennifer</v>
      </c>
      <c r="D226" s="49" t="s">
        <v>2643</v>
      </c>
      <c r="E226" t="s">
        <v>4510</v>
      </c>
      <c r="F226" t="s">
        <v>4587</v>
      </c>
    </row>
    <row r="227" spans="1:6" x14ac:dyDescent="0.3">
      <c r="A227" s="49" t="s">
        <v>2145</v>
      </c>
      <c r="B227" s="49" t="str">
        <f t="shared" si="6"/>
        <v>Mr</v>
      </c>
      <c r="C227" s="50" t="str">
        <f t="shared" si="7"/>
        <v>Chris</v>
      </c>
      <c r="D227" s="49" t="s">
        <v>2478</v>
      </c>
      <c r="E227" t="s">
        <v>4512</v>
      </c>
      <c r="F227" t="s">
        <v>4715</v>
      </c>
    </row>
    <row r="228" spans="1:6" x14ac:dyDescent="0.3">
      <c r="A228" s="49" t="s">
        <v>2144</v>
      </c>
      <c r="B228" s="49" t="str">
        <f t="shared" si="6"/>
        <v>Ms</v>
      </c>
      <c r="C228" s="50" t="str">
        <f t="shared" si="7"/>
        <v>Marian M</v>
      </c>
      <c r="D228" s="49" t="s">
        <v>2644</v>
      </c>
      <c r="E228" t="s">
        <v>4510</v>
      </c>
      <c r="F228" t="s">
        <v>4716</v>
      </c>
    </row>
    <row r="229" spans="1:6" x14ac:dyDescent="0.3">
      <c r="A229" s="49" t="s">
        <v>2143</v>
      </c>
      <c r="B229" s="49" t="str">
        <f t="shared" si="6"/>
        <v>Mr</v>
      </c>
      <c r="C229" s="50" t="str">
        <f t="shared" si="7"/>
        <v>Jeremy</v>
      </c>
      <c r="D229" s="49" t="s">
        <v>2645</v>
      </c>
      <c r="E229" t="s">
        <v>4512</v>
      </c>
      <c r="F229" t="s">
        <v>4717</v>
      </c>
    </row>
    <row r="230" spans="1:6" x14ac:dyDescent="0.3">
      <c r="A230" s="49" t="s">
        <v>2142</v>
      </c>
      <c r="B230" s="49" t="str">
        <f t="shared" si="6"/>
        <v>Ms</v>
      </c>
      <c r="C230" s="50" t="str">
        <f t="shared" si="7"/>
        <v>Allison H</v>
      </c>
      <c r="D230" s="49" t="s">
        <v>2646</v>
      </c>
      <c r="E230" t="s">
        <v>4510</v>
      </c>
      <c r="F230" t="s">
        <v>4718</v>
      </c>
    </row>
    <row r="231" spans="1:6" x14ac:dyDescent="0.3">
      <c r="A231" s="49" t="s">
        <v>2141</v>
      </c>
      <c r="B231" s="49" t="str">
        <f t="shared" si="6"/>
        <v>Ms</v>
      </c>
      <c r="C231" s="50" t="str">
        <f t="shared" si="7"/>
        <v>Elizabeth</v>
      </c>
      <c r="D231" s="49" t="s">
        <v>2647</v>
      </c>
      <c r="E231" t="s">
        <v>4510</v>
      </c>
      <c r="F231" t="s">
        <v>4719</v>
      </c>
    </row>
    <row r="232" spans="1:6" x14ac:dyDescent="0.3">
      <c r="A232" s="49" t="s">
        <v>2140</v>
      </c>
      <c r="B232" s="49" t="str">
        <f t="shared" si="6"/>
        <v>Mr</v>
      </c>
      <c r="C232" s="50" t="str">
        <f t="shared" si="7"/>
        <v>Andrew</v>
      </c>
      <c r="D232" s="49" t="s">
        <v>2648</v>
      </c>
      <c r="E232" t="s">
        <v>4512</v>
      </c>
      <c r="F232" t="s">
        <v>4720</v>
      </c>
    </row>
    <row r="233" spans="1:6" x14ac:dyDescent="0.3">
      <c r="A233" s="49" t="s">
        <v>2139</v>
      </c>
      <c r="B233" s="49" t="str">
        <f t="shared" si="6"/>
        <v>Mr</v>
      </c>
      <c r="C233" s="50" t="str">
        <f t="shared" si="7"/>
        <v>Anders J</v>
      </c>
      <c r="D233" s="49" t="s">
        <v>2649</v>
      </c>
      <c r="E233" t="s">
        <v>4512</v>
      </c>
      <c r="F233" t="s">
        <v>4721</v>
      </c>
    </row>
    <row r="234" spans="1:6" x14ac:dyDescent="0.3">
      <c r="A234" s="49" t="s">
        <v>2138</v>
      </c>
      <c r="B234" s="49" t="str">
        <f t="shared" si="6"/>
        <v>Mr</v>
      </c>
      <c r="C234" s="50" t="str">
        <f t="shared" si="7"/>
        <v>Sean</v>
      </c>
      <c r="D234" s="49" t="s">
        <v>2650</v>
      </c>
      <c r="E234" t="s">
        <v>4512</v>
      </c>
      <c r="F234" t="s">
        <v>4722</v>
      </c>
    </row>
    <row r="235" spans="1:6" x14ac:dyDescent="0.3">
      <c r="A235" s="49" t="s">
        <v>2137</v>
      </c>
      <c r="B235" s="49" t="str">
        <f t="shared" si="6"/>
        <v>Mr</v>
      </c>
      <c r="C235" s="50" t="str">
        <f t="shared" si="7"/>
        <v>Brian M</v>
      </c>
      <c r="D235" s="49" t="s">
        <v>2651</v>
      </c>
      <c r="E235" t="s">
        <v>4512</v>
      </c>
      <c r="F235" t="s">
        <v>4723</v>
      </c>
    </row>
    <row r="236" spans="1:6" x14ac:dyDescent="0.3">
      <c r="A236" s="49" t="s">
        <v>2136</v>
      </c>
      <c r="B236" s="49" t="str">
        <f t="shared" si="6"/>
        <v>Mr</v>
      </c>
      <c r="C236" s="50" t="str">
        <f t="shared" si="7"/>
        <v>Jeremy</v>
      </c>
      <c r="D236" s="49" t="s">
        <v>2552</v>
      </c>
      <c r="E236" t="s">
        <v>4512</v>
      </c>
      <c r="F236" t="s">
        <v>4717</v>
      </c>
    </row>
    <row r="237" spans="1:6" x14ac:dyDescent="0.3">
      <c r="A237" s="49" t="s">
        <v>2135</v>
      </c>
      <c r="B237" s="49" t="str">
        <f t="shared" si="6"/>
        <v>Ms</v>
      </c>
      <c r="C237" s="50" t="str">
        <f t="shared" si="7"/>
        <v>Susannah</v>
      </c>
      <c r="D237" s="49" t="s">
        <v>2652</v>
      </c>
      <c r="E237" t="s">
        <v>4510</v>
      </c>
      <c r="F237" t="s">
        <v>4724</v>
      </c>
    </row>
    <row r="238" spans="1:6" x14ac:dyDescent="0.3">
      <c r="A238" s="49" t="s">
        <v>2134</v>
      </c>
      <c r="B238" s="49" t="str">
        <f t="shared" si="6"/>
        <v>Mr</v>
      </c>
      <c r="C238" s="50" t="str">
        <f t="shared" si="7"/>
        <v>Randy</v>
      </c>
      <c r="D238" s="49" t="s">
        <v>2653</v>
      </c>
      <c r="E238" t="s">
        <v>4512</v>
      </c>
      <c r="F238" t="s">
        <v>4725</v>
      </c>
    </row>
    <row r="239" spans="1:6" x14ac:dyDescent="0.3">
      <c r="A239" s="49" t="s">
        <v>2133</v>
      </c>
      <c r="B239" s="49" t="str">
        <f t="shared" si="6"/>
        <v>Mr</v>
      </c>
      <c r="C239" s="50" t="str">
        <f t="shared" si="7"/>
        <v>Leslie</v>
      </c>
      <c r="D239" s="49" t="s">
        <v>2654</v>
      </c>
      <c r="E239" t="s">
        <v>4512</v>
      </c>
      <c r="F239" t="s">
        <v>4726</v>
      </c>
    </row>
    <row r="240" spans="1:6" x14ac:dyDescent="0.3">
      <c r="A240" s="49" t="s">
        <v>2132</v>
      </c>
      <c r="B240" s="49" t="str">
        <f t="shared" si="6"/>
        <v>Ms</v>
      </c>
      <c r="C240" s="50" t="str">
        <f t="shared" si="7"/>
        <v>Brittany L</v>
      </c>
      <c r="D240" s="49" t="s">
        <v>2655</v>
      </c>
      <c r="E240" t="s">
        <v>4510</v>
      </c>
      <c r="F240" t="s">
        <v>4727</v>
      </c>
    </row>
    <row r="241" spans="1:6" x14ac:dyDescent="0.3">
      <c r="A241" s="49" t="s">
        <v>2131</v>
      </c>
      <c r="B241" s="49" t="str">
        <f t="shared" si="6"/>
        <v>Ms</v>
      </c>
      <c r="C241" s="50" t="str">
        <f t="shared" si="7"/>
        <v>Cassie J</v>
      </c>
      <c r="D241" s="49" t="s">
        <v>2656</v>
      </c>
      <c r="E241" t="s">
        <v>4510</v>
      </c>
      <c r="F241" t="s">
        <v>4728</v>
      </c>
    </row>
    <row r="242" spans="1:6" x14ac:dyDescent="0.3">
      <c r="A242" s="49" t="s">
        <v>2130</v>
      </c>
      <c r="B242" s="49" t="str">
        <f t="shared" si="6"/>
        <v>Mr</v>
      </c>
      <c r="C242" s="50" t="str">
        <f t="shared" si="7"/>
        <v>Peter W</v>
      </c>
      <c r="D242" s="49" t="s">
        <v>2657</v>
      </c>
      <c r="E242" t="s">
        <v>4512</v>
      </c>
      <c r="F242" t="s">
        <v>4729</v>
      </c>
    </row>
    <row r="243" spans="1:6" x14ac:dyDescent="0.3">
      <c r="A243" s="49" t="s">
        <v>2128</v>
      </c>
      <c r="B243" s="49" t="str">
        <f t="shared" si="6"/>
        <v>Mr</v>
      </c>
      <c r="C243" s="50" t="str">
        <f t="shared" si="7"/>
        <v>Douglas</v>
      </c>
      <c r="D243" s="49" t="s">
        <v>2658</v>
      </c>
      <c r="E243" t="s">
        <v>4512</v>
      </c>
      <c r="F243" t="s">
        <v>4730</v>
      </c>
    </row>
    <row r="244" spans="1:6" x14ac:dyDescent="0.3">
      <c r="A244" s="49" t="s">
        <v>2127</v>
      </c>
      <c r="B244" s="49" t="str">
        <f t="shared" si="6"/>
        <v>Mr</v>
      </c>
      <c r="C244" s="50" t="str">
        <f t="shared" si="7"/>
        <v>Dan</v>
      </c>
      <c r="D244" s="49" t="s">
        <v>2660</v>
      </c>
      <c r="E244" t="s">
        <v>4512</v>
      </c>
      <c r="F244" t="s">
        <v>4731</v>
      </c>
    </row>
    <row r="245" spans="1:6" x14ac:dyDescent="0.3">
      <c r="A245" s="49" t="s">
        <v>2126</v>
      </c>
      <c r="B245" s="49" t="str">
        <f t="shared" si="6"/>
        <v>Mr</v>
      </c>
      <c r="C245" s="50" t="str">
        <f t="shared" si="7"/>
        <v>Dan M</v>
      </c>
      <c r="D245" s="49" t="s">
        <v>2661</v>
      </c>
      <c r="E245" t="s">
        <v>4512</v>
      </c>
      <c r="F245" t="s">
        <v>4732</v>
      </c>
    </row>
    <row r="246" spans="1:6" x14ac:dyDescent="0.3">
      <c r="A246" s="49" t="s">
        <v>2125</v>
      </c>
      <c r="B246" s="49" t="str">
        <f t="shared" si="6"/>
        <v>Mr</v>
      </c>
      <c r="C246" s="50" t="str">
        <f t="shared" si="7"/>
        <v>Eric L</v>
      </c>
      <c r="D246" s="49" t="s">
        <v>2662</v>
      </c>
      <c r="E246" t="s">
        <v>4512</v>
      </c>
      <c r="F246" t="s">
        <v>4733</v>
      </c>
    </row>
    <row r="247" spans="1:6" x14ac:dyDescent="0.3">
      <c r="A247" s="49" t="s">
        <v>2124</v>
      </c>
      <c r="B247" s="49" t="str">
        <f t="shared" si="6"/>
        <v>Mr</v>
      </c>
      <c r="C247" s="50" t="str">
        <f t="shared" si="7"/>
        <v>Les J</v>
      </c>
      <c r="D247" s="49" t="s">
        <v>2663</v>
      </c>
      <c r="E247" t="s">
        <v>4512</v>
      </c>
      <c r="F247" t="s">
        <v>4734</v>
      </c>
    </row>
    <row r="248" spans="1:6" x14ac:dyDescent="0.3">
      <c r="A248" s="49" t="s">
        <v>2123</v>
      </c>
      <c r="B248" s="49" t="str">
        <f t="shared" si="6"/>
        <v>Ms</v>
      </c>
      <c r="C248" s="50" t="str">
        <f t="shared" si="7"/>
        <v>Stephanie</v>
      </c>
      <c r="D248" s="49" t="s">
        <v>2664</v>
      </c>
      <c r="E248" t="s">
        <v>4510</v>
      </c>
      <c r="F248" t="s">
        <v>4735</v>
      </c>
    </row>
    <row r="249" spans="1:6" x14ac:dyDescent="0.3">
      <c r="A249" s="49" t="s">
        <v>2122</v>
      </c>
      <c r="B249" s="49" t="str">
        <f t="shared" si="6"/>
        <v>Ms</v>
      </c>
      <c r="C249" s="50" t="str">
        <f t="shared" si="7"/>
        <v>Melissa Y</v>
      </c>
      <c r="D249" s="49" t="s">
        <v>2665</v>
      </c>
      <c r="E249" t="s">
        <v>4510</v>
      </c>
      <c r="F249" t="s">
        <v>4736</v>
      </c>
    </row>
    <row r="250" spans="1:6" x14ac:dyDescent="0.3">
      <c r="A250" s="49" t="s">
        <v>2121</v>
      </c>
      <c r="B250" s="49" t="str">
        <f t="shared" si="6"/>
        <v>Ms</v>
      </c>
      <c r="C250" s="50" t="str">
        <f t="shared" si="7"/>
        <v>Ashley</v>
      </c>
      <c r="D250" s="49" t="s">
        <v>2666</v>
      </c>
      <c r="E250" t="s">
        <v>4510</v>
      </c>
      <c r="F250" t="s">
        <v>4737</v>
      </c>
    </row>
    <row r="251" spans="1:6" x14ac:dyDescent="0.3">
      <c r="A251" s="49" t="s">
        <v>2120</v>
      </c>
      <c r="B251" s="49" t="str">
        <f t="shared" si="6"/>
        <v>Ms</v>
      </c>
      <c r="C251" s="50" t="str">
        <f t="shared" si="7"/>
        <v>Stephanie M</v>
      </c>
      <c r="D251" s="49" t="s">
        <v>2668</v>
      </c>
      <c r="E251" t="s">
        <v>4510</v>
      </c>
      <c r="F251" t="s">
        <v>4738</v>
      </c>
    </row>
    <row r="252" spans="1:6" x14ac:dyDescent="0.3">
      <c r="A252" s="49" t="s">
        <v>2119</v>
      </c>
      <c r="B252" s="49" t="str">
        <f t="shared" si="6"/>
        <v>Ms</v>
      </c>
      <c r="C252" s="50" t="str">
        <f t="shared" si="7"/>
        <v>Kylie</v>
      </c>
      <c r="D252" s="49" t="s">
        <v>2669</v>
      </c>
      <c r="E252" t="s">
        <v>4510</v>
      </c>
      <c r="F252" t="s">
        <v>4739</v>
      </c>
    </row>
    <row r="253" spans="1:6" x14ac:dyDescent="0.3">
      <c r="A253" s="49" t="s">
        <v>2118</v>
      </c>
      <c r="B253" s="49" t="str">
        <f t="shared" si="6"/>
        <v>Ms</v>
      </c>
      <c r="C253" s="50" t="str">
        <f t="shared" si="7"/>
        <v>Kelly</v>
      </c>
      <c r="D253" s="49" t="s">
        <v>2670</v>
      </c>
      <c r="E253" t="s">
        <v>4510</v>
      </c>
      <c r="F253" t="s">
        <v>4511</v>
      </c>
    </row>
    <row r="254" spans="1:6" x14ac:dyDescent="0.3">
      <c r="A254" s="49" t="s">
        <v>2117</v>
      </c>
      <c r="B254" s="49" t="str">
        <f t="shared" si="6"/>
        <v>Ms</v>
      </c>
      <c r="C254" s="50" t="str">
        <f t="shared" si="7"/>
        <v>Carrie</v>
      </c>
      <c r="D254" s="49" t="s">
        <v>2671</v>
      </c>
      <c r="E254" t="s">
        <v>4510</v>
      </c>
      <c r="F254" t="s">
        <v>4740</v>
      </c>
    </row>
    <row r="255" spans="1:6" x14ac:dyDescent="0.3">
      <c r="A255" s="49" t="s">
        <v>2116</v>
      </c>
      <c r="B255" s="49" t="str">
        <f t="shared" si="6"/>
        <v>Mr</v>
      </c>
      <c r="C255" s="50" t="str">
        <f t="shared" si="7"/>
        <v>Alex</v>
      </c>
      <c r="D255" s="49" t="s">
        <v>2672</v>
      </c>
      <c r="E255" t="s">
        <v>4512</v>
      </c>
      <c r="F255" t="s">
        <v>4561</v>
      </c>
    </row>
    <row r="256" spans="1:6" x14ac:dyDescent="0.3">
      <c r="A256" s="49" t="s">
        <v>2115</v>
      </c>
      <c r="B256" s="49" t="str">
        <f t="shared" si="6"/>
        <v>Mr</v>
      </c>
      <c r="C256" s="50" t="str">
        <f t="shared" si="7"/>
        <v>Zach S</v>
      </c>
      <c r="D256" s="49" t="s">
        <v>2673</v>
      </c>
      <c r="E256" t="s">
        <v>4512</v>
      </c>
      <c r="F256" t="s">
        <v>4741</v>
      </c>
    </row>
    <row r="257" spans="1:6" x14ac:dyDescent="0.3">
      <c r="A257" s="49" t="s">
        <v>2114</v>
      </c>
      <c r="B257" s="49" t="str">
        <f t="shared" si="6"/>
        <v>Mr</v>
      </c>
      <c r="C257" s="50" t="str">
        <f t="shared" si="7"/>
        <v>Alan</v>
      </c>
      <c r="D257" s="49" t="s">
        <v>2674</v>
      </c>
      <c r="E257" t="s">
        <v>4512</v>
      </c>
      <c r="F257" t="s">
        <v>4742</v>
      </c>
    </row>
    <row r="258" spans="1:6" x14ac:dyDescent="0.3">
      <c r="A258" s="49" t="s">
        <v>2113</v>
      </c>
      <c r="B258" s="49" t="str">
        <f t="shared" ref="B258:B321" si="8">TRIM(E258:E2592)</f>
        <v>Mr</v>
      </c>
      <c r="C258" s="50" t="str">
        <f t="shared" ref="C258:C321" si="9">TRIM(F258)</f>
        <v>Nate</v>
      </c>
      <c r="D258" s="49" t="s">
        <v>2675</v>
      </c>
      <c r="E258" t="s">
        <v>4512</v>
      </c>
      <c r="F258" t="s">
        <v>4743</v>
      </c>
    </row>
    <row r="259" spans="1:6" x14ac:dyDescent="0.3">
      <c r="A259" s="49" t="s">
        <v>2112</v>
      </c>
      <c r="B259" s="49" t="str">
        <f t="shared" si="8"/>
        <v>Mr</v>
      </c>
      <c r="C259" s="50" t="str">
        <f t="shared" si="9"/>
        <v>Jesse G</v>
      </c>
      <c r="D259" s="49" t="s">
        <v>2676</v>
      </c>
      <c r="E259" t="s">
        <v>4512</v>
      </c>
      <c r="F259" t="s">
        <v>4744</v>
      </c>
    </row>
    <row r="260" spans="1:6" x14ac:dyDescent="0.3">
      <c r="A260" s="49" t="s">
        <v>2111</v>
      </c>
      <c r="B260" s="49" t="str">
        <f t="shared" si="8"/>
        <v>Mr</v>
      </c>
      <c r="C260" s="50" t="str">
        <f t="shared" si="9"/>
        <v>Jason</v>
      </c>
      <c r="D260" s="49" t="s">
        <v>2677</v>
      </c>
      <c r="E260" t="s">
        <v>4512</v>
      </c>
      <c r="F260" t="s">
        <v>4745</v>
      </c>
    </row>
    <row r="261" spans="1:6" x14ac:dyDescent="0.3">
      <c r="A261" s="49" t="s">
        <v>2110</v>
      </c>
      <c r="B261" s="49" t="str">
        <f t="shared" si="8"/>
        <v>Ms</v>
      </c>
      <c r="C261" s="50" t="str">
        <f t="shared" si="9"/>
        <v>Megan A</v>
      </c>
      <c r="D261" s="49" t="s">
        <v>2678</v>
      </c>
      <c r="E261" t="s">
        <v>4510</v>
      </c>
      <c r="F261" t="s">
        <v>4746</v>
      </c>
    </row>
    <row r="262" spans="1:6" x14ac:dyDescent="0.3">
      <c r="A262" s="49" t="s">
        <v>2109</v>
      </c>
      <c r="B262" s="49" t="str">
        <f t="shared" si="8"/>
        <v>Mr</v>
      </c>
      <c r="C262" s="50" t="str">
        <f t="shared" si="9"/>
        <v>Luke M</v>
      </c>
      <c r="D262" s="49" t="s">
        <v>2679</v>
      </c>
      <c r="E262" t="s">
        <v>4512</v>
      </c>
      <c r="F262" t="s">
        <v>4747</v>
      </c>
    </row>
    <row r="263" spans="1:6" x14ac:dyDescent="0.3">
      <c r="A263" s="49" t="s">
        <v>2108</v>
      </c>
      <c r="B263" s="49" t="str">
        <f t="shared" si="8"/>
        <v>Ms</v>
      </c>
      <c r="C263" s="50" t="str">
        <f t="shared" si="9"/>
        <v>Jacy D</v>
      </c>
      <c r="D263" s="49" t="s">
        <v>2680</v>
      </c>
      <c r="E263" t="s">
        <v>4510</v>
      </c>
      <c r="F263" t="s">
        <v>4748</v>
      </c>
    </row>
    <row r="264" spans="1:6" x14ac:dyDescent="0.3">
      <c r="A264" s="49" t="s">
        <v>2107</v>
      </c>
      <c r="B264" s="49" t="str">
        <f t="shared" si="8"/>
        <v>Mr</v>
      </c>
      <c r="C264" s="50" t="str">
        <f t="shared" si="9"/>
        <v>Simon G</v>
      </c>
      <c r="D264" s="49" t="s">
        <v>2681</v>
      </c>
      <c r="E264" t="s">
        <v>4512</v>
      </c>
      <c r="F264" t="s">
        <v>4749</v>
      </c>
    </row>
    <row r="265" spans="1:6" x14ac:dyDescent="0.3">
      <c r="A265" s="49" t="s">
        <v>2106</v>
      </c>
      <c r="B265" s="49" t="str">
        <f t="shared" si="8"/>
        <v>Ms</v>
      </c>
      <c r="C265" s="50" t="str">
        <f t="shared" si="9"/>
        <v>Ainsley E</v>
      </c>
      <c r="D265" s="49" t="s">
        <v>2683</v>
      </c>
      <c r="E265" t="s">
        <v>4510</v>
      </c>
      <c r="F265" t="s">
        <v>4750</v>
      </c>
    </row>
    <row r="266" spans="1:6" x14ac:dyDescent="0.3">
      <c r="A266" s="49" t="s">
        <v>2105</v>
      </c>
      <c r="B266" s="49" t="str">
        <f t="shared" si="8"/>
        <v>Ms</v>
      </c>
      <c r="C266" s="50" t="str">
        <f t="shared" si="9"/>
        <v>Erica A</v>
      </c>
      <c r="D266" s="49" t="s">
        <v>2685</v>
      </c>
      <c r="E266" t="s">
        <v>4510</v>
      </c>
      <c r="F266" t="s">
        <v>4751</v>
      </c>
    </row>
    <row r="267" spans="1:6" x14ac:dyDescent="0.3">
      <c r="A267" s="49" t="s">
        <v>2104</v>
      </c>
      <c r="B267" s="49" t="str">
        <f t="shared" si="8"/>
        <v>Mr</v>
      </c>
      <c r="C267" s="50" t="str">
        <f t="shared" si="9"/>
        <v>Erik</v>
      </c>
      <c r="D267" s="49" t="s">
        <v>2686</v>
      </c>
      <c r="E267" t="s">
        <v>4512</v>
      </c>
      <c r="F267" t="s">
        <v>4713</v>
      </c>
    </row>
    <row r="268" spans="1:6" x14ac:dyDescent="0.3">
      <c r="A268" s="49" t="s">
        <v>2103</v>
      </c>
      <c r="B268" s="49" t="str">
        <f t="shared" si="8"/>
        <v>Ms</v>
      </c>
      <c r="C268" s="50" t="str">
        <f t="shared" si="9"/>
        <v>Erin C</v>
      </c>
      <c r="D268" s="49" t="s">
        <v>2687</v>
      </c>
      <c r="E268" t="s">
        <v>4510</v>
      </c>
      <c r="F268" t="s">
        <v>4752</v>
      </c>
    </row>
    <row r="269" spans="1:6" x14ac:dyDescent="0.3">
      <c r="A269" s="49" t="s">
        <v>2102</v>
      </c>
      <c r="B269" s="49" t="str">
        <f t="shared" si="8"/>
        <v>Ms</v>
      </c>
      <c r="C269" s="50" t="str">
        <f t="shared" si="9"/>
        <v>Adrienne</v>
      </c>
      <c r="D269" s="49" t="s">
        <v>2610</v>
      </c>
      <c r="E269" t="s">
        <v>4510</v>
      </c>
      <c r="F269" t="s">
        <v>4753</v>
      </c>
    </row>
    <row r="270" spans="1:6" x14ac:dyDescent="0.3">
      <c r="A270" s="49" t="s">
        <v>2101</v>
      </c>
      <c r="B270" s="49" t="str">
        <f t="shared" si="8"/>
        <v>Mr</v>
      </c>
      <c r="C270" s="50" t="str">
        <f t="shared" si="9"/>
        <v>Adam</v>
      </c>
      <c r="D270" s="49" t="s">
        <v>2688</v>
      </c>
      <c r="E270" t="s">
        <v>4512</v>
      </c>
      <c r="F270" t="s">
        <v>4537</v>
      </c>
    </row>
    <row r="271" spans="1:6" x14ac:dyDescent="0.3">
      <c r="A271" s="49" t="s">
        <v>2100</v>
      </c>
      <c r="B271" s="49" t="str">
        <f t="shared" si="8"/>
        <v>Mr</v>
      </c>
      <c r="C271" s="50" t="str">
        <f t="shared" si="9"/>
        <v>Yutaka</v>
      </c>
      <c r="D271" s="49" t="s">
        <v>2689</v>
      </c>
      <c r="E271" t="s">
        <v>4512</v>
      </c>
      <c r="F271" t="s">
        <v>4754</v>
      </c>
    </row>
    <row r="272" spans="1:6" x14ac:dyDescent="0.3">
      <c r="A272" s="49" t="s">
        <v>2099</v>
      </c>
      <c r="B272" s="49" t="str">
        <f t="shared" si="8"/>
        <v>Mr</v>
      </c>
      <c r="C272" s="50" t="str">
        <f t="shared" si="9"/>
        <v>Tyler M</v>
      </c>
      <c r="D272" s="49" t="s">
        <v>2690</v>
      </c>
      <c r="E272" t="s">
        <v>4512</v>
      </c>
      <c r="F272" t="s">
        <v>4755</v>
      </c>
    </row>
    <row r="273" spans="1:6" x14ac:dyDescent="0.3">
      <c r="A273" s="49" t="s">
        <v>2098</v>
      </c>
      <c r="B273" s="49" t="str">
        <f t="shared" si="8"/>
        <v>Mr</v>
      </c>
      <c r="C273" s="50" t="str">
        <f t="shared" si="9"/>
        <v>Stephen</v>
      </c>
      <c r="D273" s="49" t="s">
        <v>2691</v>
      </c>
      <c r="E273" t="s">
        <v>4512</v>
      </c>
      <c r="F273" t="s">
        <v>4519</v>
      </c>
    </row>
    <row r="274" spans="1:6" x14ac:dyDescent="0.3">
      <c r="A274" s="49" t="s">
        <v>2097</v>
      </c>
      <c r="B274" s="49" t="str">
        <f t="shared" si="8"/>
        <v>Mr</v>
      </c>
      <c r="C274" s="50" t="str">
        <f t="shared" si="9"/>
        <v>Andrew B</v>
      </c>
      <c r="D274" s="49" t="s">
        <v>2692</v>
      </c>
      <c r="E274" t="s">
        <v>4512</v>
      </c>
      <c r="F274" t="s">
        <v>4562</v>
      </c>
    </row>
    <row r="275" spans="1:6" x14ac:dyDescent="0.3">
      <c r="A275" s="49" t="s">
        <v>2096</v>
      </c>
      <c r="B275" s="49" t="str">
        <f t="shared" si="8"/>
        <v>Mr</v>
      </c>
      <c r="C275" s="50" t="str">
        <f t="shared" si="9"/>
        <v>James</v>
      </c>
      <c r="D275" s="49" t="s">
        <v>2693</v>
      </c>
      <c r="E275" t="s">
        <v>4512</v>
      </c>
      <c r="F275" t="s">
        <v>4756</v>
      </c>
    </row>
    <row r="276" spans="1:6" x14ac:dyDescent="0.3">
      <c r="A276" s="49" t="s">
        <v>2095</v>
      </c>
      <c r="B276" s="49" t="str">
        <f t="shared" si="8"/>
        <v>Mr</v>
      </c>
      <c r="C276" s="50" t="str">
        <f t="shared" si="9"/>
        <v>Shawn P</v>
      </c>
      <c r="D276" s="49" t="s">
        <v>2694</v>
      </c>
      <c r="E276" t="s">
        <v>4512</v>
      </c>
      <c r="F276" t="s">
        <v>4757</v>
      </c>
    </row>
    <row r="277" spans="1:6" x14ac:dyDescent="0.3">
      <c r="A277" s="49" t="s">
        <v>2094</v>
      </c>
      <c r="B277" s="49" t="str">
        <f t="shared" si="8"/>
        <v>Mr</v>
      </c>
      <c r="C277" s="50" t="str">
        <f t="shared" si="9"/>
        <v>Matt</v>
      </c>
      <c r="D277" s="49" t="s">
        <v>2695</v>
      </c>
      <c r="E277" t="s">
        <v>4512</v>
      </c>
      <c r="F277" t="s">
        <v>4699</v>
      </c>
    </row>
    <row r="278" spans="1:6" x14ac:dyDescent="0.3">
      <c r="A278" s="49" t="s">
        <v>2093</v>
      </c>
      <c r="B278" s="49" t="str">
        <f t="shared" si="8"/>
        <v>Mr</v>
      </c>
      <c r="C278" s="50" t="str">
        <f t="shared" si="9"/>
        <v>Nathaniel</v>
      </c>
      <c r="D278" s="49" t="s">
        <v>2696</v>
      </c>
      <c r="E278" t="s">
        <v>4512</v>
      </c>
      <c r="F278" t="s">
        <v>4758</v>
      </c>
    </row>
    <row r="279" spans="1:6" x14ac:dyDescent="0.3">
      <c r="A279" s="49" t="s">
        <v>2092</v>
      </c>
      <c r="B279" s="49" t="str">
        <f t="shared" si="8"/>
        <v>Mr</v>
      </c>
      <c r="C279" s="50" t="str">
        <f t="shared" si="9"/>
        <v>Kevin D</v>
      </c>
      <c r="D279" s="49" t="s">
        <v>2697</v>
      </c>
      <c r="E279" t="s">
        <v>4512</v>
      </c>
      <c r="F279" t="s">
        <v>4759</v>
      </c>
    </row>
    <row r="280" spans="1:6" x14ac:dyDescent="0.3">
      <c r="A280" s="49" t="s">
        <v>2091</v>
      </c>
      <c r="B280" s="49" t="str">
        <f t="shared" si="8"/>
        <v>Ms</v>
      </c>
      <c r="C280" s="50" t="str">
        <f t="shared" si="9"/>
        <v>Joan</v>
      </c>
      <c r="D280" s="49" t="s">
        <v>2601</v>
      </c>
      <c r="E280" t="s">
        <v>4510</v>
      </c>
      <c r="F280" t="s">
        <v>4760</v>
      </c>
    </row>
    <row r="281" spans="1:6" x14ac:dyDescent="0.3">
      <c r="A281" s="49" t="s">
        <v>2090</v>
      </c>
      <c r="B281" s="49" t="str">
        <f t="shared" si="8"/>
        <v>Mr</v>
      </c>
      <c r="C281" s="50" t="str">
        <f t="shared" si="9"/>
        <v>Christopher A</v>
      </c>
      <c r="D281" s="49" t="s">
        <v>2698</v>
      </c>
      <c r="E281" t="s">
        <v>4512</v>
      </c>
      <c r="F281" t="s">
        <v>4761</v>
      </c>
    </row>
    <row r="282" spans="1:6" x14ac:dyDescent="0.3">
      <c r="A282" s="49" t="s">
        <v>2089</v>
      </c>
      <c r="B282" s="49" t="str">
        <f t="shared" si="8"/>
        <v>Ms</v>
      </c>
      <c r="C282" s="50" t="str">
        <f t="shared" si="9"/>
        <v>Kacy L</v>
      </c>
      <c r="D282" s="49" t="s">
        <v>2699</v>
      </c>
      <c r="E282" t="s">
        <v>4510</v>
      </c>
      <c r="F282" t="s">
        <v>4762</v>
      </c>
    </row>
    <row r="283" spans="1:6" x14ac:dyDescent="0.3">
      <c r="A283" s="49" t="s">
        <v>2088</v>
      </c>
      <c r="B283" s="49" t="str">
        <f t="shared" si="8"/>
        <v>Mr</v>
      </c>
      <c r="C283" s="50" t="str">
        <f t="shared" si="9"/>
        <v>Benjamin H</v>
      </c>
      <c r="D283" s="49" t="s">
        <v>2510</v>
      </c>
      <c r="E283" t="s">
        <v>4512</v>
      </c>
      <c r="F283" t="s">
        <v>4763</v>
      </c>
    </row>
    <row r="284" spans="1:6" x14ac:dyDescent="0.3">
      <c r="A284" s="49" t="s">
        <v>2087</v>
      </c>
      <c r="B284" s="49" t="str">
        <f t="shared" si="8"/>
        <v>Mr</v>
      </c>
      <c r="C284" s="50" t="str">
        <f t="shared" si="9"/>
        <v>Xaviour J</v>
      </c>
      <c r="D284" s="49" t="s">
        <v>2700</v>
      </c>
      <c r="E284" t="s">
        <v>4512</v>
      </c>
      <c r="F284" t="s">
        <v>4764</v>
      </c>
    </row>
    <row r="285" spans="1:6" x14ac:dyDescent="0.3">
      <c r="A285" s="49" t="s">
        <v>2086</v>
      </c>
      <c r="B285" s="49" t="str">
        <f t="shared" si="8"/>
        <v>Mr</v>
      </c>
      <c r="C285" s="50" t="str">
        <f t="shared" si="9"/>
        <v>Michael T</v>
      </c>
      <c r="D285" s="49" t="s">
        <v>2701</v>
      </c>
      <c r="E285" t="s">
        <v>4512</v>
      </c>
      <c r="F285" t="s">
        <v>4765</v>
      </c>
    </row>
    <row r="286" spans="1:6" x14ac:dyDescent="0.3">
      <c r="A286" s="49" t="s">
        <v>2085</v>
      </c>
      <c r="B286" s="49" t="str">
        <f t="shared" si="8"/>
        <v>Mr</v>
      </c>
      <c r="C286" s="50" t="str">
        <f t="shared" si="9"/>
        <v>Bradley</v>
      </c>
      <c r="D286" s="49" t="s">
        <v>2702</v>
      </c>
      <c r="E286" t="s">
        <v>4512</v>
      </c>
      <c r="F286" t="s">
        <v>4766</v>
      </c>
    </row>
    <row r="287" spans="1:6" x14ac:dyDescent="0.3">
      <c r="A287" s="49" t="s">
        <v>2084</v>
      </c>
      <c r="B287" s="49" t="str">
        <f t="shared" si="8"/>
        <v>Ms</v>
      </c>
      <c r="C287" s="50" t="str">
        <f t="shared" si="9"/>
        <v>Andrea</v>
      </c>
      <c r="D287" s="49" t="s">
        <v>2703</v>
      </c>
      <c r="E287" t="s">
        <v>4510</v>
      </c>
      <c r="F287" t="s">
        <v>4767</v>
      </c>
    </row>
    <row r="288" spans="1:6" x14ac:dyDescent="0.3">
      <c r="A288" s="49" t="s">
        <v>2083</v>
      </c>
      <c r="B288" s="49" t="str">
        <f t="shared" si="8"/>
        <v>Ms</v>
      </c>
      <c r="C288" s="50" t="str">
        <f t="shared" si="9"/>
        <v>Nancy M</v>
      </c>
      <c r="D288" s="49" t="s">
        <v>2704</v>
      </c>
      <c r="E288" t="s">
        <v>4510</v>
      </c>
      <c r="F288" t="s">
        <v>4768</v>
      </c>
    </row>
    <row r="289" spans="1:6" x14ac:dyDescent="0.3">
      <c r="A289" s="49" t="s">
        <v>2082</v>
      </c>
      <c r="B289" s="49" t="str">
        <f t="shared" si="8"/>
        <v>Mr</v>
      </c>
      <c r="C289" s="50" t="str">
        <f t="shared" si="9"/>
        <v>Matt</v>
      </c>
      <c r="D289" s="49" t="s">
        <v>2705</v>
      </c>
      <c r="E289" t="s">
        <v>4512</v>
      </c>
      <c r="F289" t="s">
        <v>4699</v>
      </c>
    </row>
    <row r="290" spans="1:6" x14ac:dyDescent="0.3">
      <c r="A290" s="49" t="s">
        <v>2081</v>
      </c>
      <c r="B290" s="49" t="str">
        <f t="shared" si="8"/>
        <v>Mr</v>
      </c>
      <c r="C290" s="50" t="str">
        <f t="shared" si="9"/>
        <v>Lee</v>
      </c>
      <c r="D290" s="49" t="s">
        <v>2706</v>
      </c>
      <c r="E290" t="s">
        <v>4512</v>
      </c>
      <c r="F290" t="s">
        <v>4769</v>
      </c>
    </row>
    <row r="291" spans="1:6" x14ac:dyDescent="0.3">
      <c r="A291" s="49" t="s">
        <v>2080</v>
      </c>
      <c r="B291" s="49" t="str">
        <f t="shared" si="8"/>
        <v>Mr</v>
      </c>
      <c r="C291" s="50" t="str">
        <f t="shared" si="9"/>
        <v>Chris</v>
      </c>
      <c r="D291" s="49" t="s">
        <v>2707</v>
      </c>
      <c r="E291" t="s">
        <v>4512</v>
      </c>
      <c r="F291" t="s">
        <v>4715</v>
      </c>
    </row>
    <row r="292" spans="1:6" x14ac:dyDescent="0.3">
      <c r="A292" s="49" t="s">
        <v>2079</v>
      </c>
      <c r="B292" s="49" t="str">
        <f t="shared" si="8"/>
        <v>Mr</v>
      </c>
      <c r="C292" s="50" t="str">
        <f t="shared" si="9"/>
        <v>Erik T</v>
      </c>
      <c r="D292" s="49" t="s">
        <v>2708</v>
      </c>
      <c r="E292" t="s">
        <v>4512</v>
      </c>
      <c r="F292" t="s">
        <v>4770</v>
      </c>
    </row>
    <row r="293" spans="1:6" x14ac:dyDescent="0.3">
      <c r="A293" s="49" t="s">
        <v>2078</v>
      </c>
      <c r="B293" s="49" t="str">
        <f t="shared" si="8"/>
        <v>Mr</v>
      </c>
      <c r="C293" s="50" t="str">
        <f t="shared" si="9"/>
        <v>Rod W</v>
      </c>
      <c r="D293" s="49" t="s">
        <v>2709</v>
      </c>
      <c r="E293" t="s">
        <v>4512</v>
      </c>
      <c r="F293" t="s">
        <v>4771</v>
      </c>
    </row>
    <row r="294" spans="1:6" x14ac:dyDescent="0.3">
      <c r="A294" s="49" t="s">
        <v>2077</v>
      </c>
      <c r="B294" s="49" t="str">
        <f t="shared" si="8"/>
        <v>Mr</v>
      </c>
      <c r="C294" s="50" t="str">
        <f t="shared" si="9"/>
        <v>Joey</v>
      </c>
      <c r="D294" s="49" t="s">
        <v>2710</v>
      </c>
      <c r="E294" t="s">
        <v>4512</v>
      </c>
      <c r="F294" t="s">
        <v>4772</v>
      </c>
    </row>
    <row r="295" spans="1:6" x14ac:dyDescent="0.3">
      <c r="A295" s="49" t="s">
        <v>2076</v>
      </c>
      <c r="B295" s="49" t="str">
        <f t="shared" si="8"/>
        <v>Ms</v>
      </c>
      <c r="C295" s="50" t="str">
        <f t="shared" si="9"/>
        <v>Hillary L</v>
      </c>
      <c r="D295" s="49" t="s">
        <v>2711</v>
      </c>
      <c r="E295" t="s">
        <v>4510</v>
      </c>
      <c r="F295" t="s">
        <v>4773</v>
      </c>
    </row>
    <row r="296" spans="1:6" x14ac:dyDescent="0.3">
      <c r="A296" s="49" t="s">
        <v>2075</v>
      </c>
      <c r="B296" s="49" t="str">
        <f t="shared" si="8"/>
        <v>Mr</v>
      </c>
      <c r="C296" s="50" t="str">
        <f t="shared" si="9"/>
        <v>Eric J</v>
      </c>
      <c r="D296" s="49" t="s">
        <v>2712</v>
      </c>
      <c r="E296" t="s">
        <v>4512</v>
      </c>
      <c r="F296" t="s">
        <v>4774</v>
      </c>
    </row>
    <row r="297" spans="1:6" x14ac:dyDescent="0.3">
      <c r="A297" s="49" t="s">
        <v>2074</v>
      </c>
      <c r="B297" s="49" t="str">
        <f t="shared" si="8"/>
        <v>Mr</v>
      </c>
      <c r="C297" s="50" t="str">
        <f t="shared" si="9"/>
        <v>Nicolas</v>
      </c>
      <c r="D297" s="49" t="s">
        <v>2713</v>
      </c>
      <c r="E297" t="s">
        <v>4512</v>
      </c>
      <c r="F297" t="s">
        <v>4775</v>
      </c>
    </row>
    <row r="298" spans="1:6" x14ac:dyDescent="0.3">
      <c r="A298" s="49" t="s">
        <v>2073</v>
      </c>
      <c r="B298" s="49" t="str">
        <f t="shared" si="8"/>
        <v>Mr</v>
      </c>
      <c r="C298" s="50" t="str">
        <f t="shared" si="9"/>
        <v>Marcel</v>
      </c>
      <c r="D298" s="49" t="s">
        <v>2714</v>
      </c>
      <c r="E298" t="s">
        <v>4512</v>
      </c>
      <c r="F298" t="s">
        <v>4776</v>
      </c>
    </row>
    <row r="299" spans="1:6" x14ac:dyDescent="0.3">
      <c r="A299" s="49" t="s">
        <v>2072</v>
      </c>
      <c r="B299" s="49" t="str">
        <f t="shared" si="8"/>
        <v>Ms</v>
      </c>
      <c r="C299" s="50" t="str">
        <f t="shared" si="9"/>
        <v>Ashley N</v>
      </c>
      <c r="D299" s="49" t="s">
        <v>2715</v>
      </c>
      <c r="E299" t="s">
        <v>4510</v>
      </c>
      <c r="F299" t="s">
        <v>4777</v>
      </c>
    </row>
    <row r="300" spans="1:6" x14ac:dyDescent="0.3">
      <c r="A300" s="49" t="s">
        <v>2071</v>
      </c>
      <c r="B300" s="49" t="str">
        <f t="shared" si="8"/>
        <v>Mr</v>
      </c>
      <c r="C300" s="50" t="str">
        <f t="shared" si="9"/>
        <v>Evan D</v>
      </c>
      <c r="D300" s="49" t="s">
        <v>2716</v>
      </c>
      <c r="E300" t="s">
        <v>4512</v>
      </c>
      <c r="F300" t="s">
        <v>4778</v>
      </c>
    </row>
    <row r="301" spans="1:6" x14ac:dyDescent="0.3">
      <c r="A301" s="49" t="s">
        <v>2070</v>
      </c>
      <c r="B301" s="49" t="str">
        <f t="shared" si="8"/>
        <v>Ms</v>
      </c>
      <c r="C301" s="50" t="str">
        <f t="shared" si="9"/>
        <v>Krisana</v>
      </c>
      <c r="D301" s="49" t="s">
        <v>2717</v>
      </c>
      <c r="E301" t="s">
        <v>4510</v>
      </c>
      <c r="F301" t="s">
        <v>4779</v>
      </c>
    </row>
    <row r="302" spans="1:6" x14ac:dyDescent="0.3">
      <c r="A302" s="49" t="s">
        <v>2069</v>
      </c>
      <c r="B302" s="49" t="str">
        <f t="shared" si="8"/>
        <v>Mr</v>
      </c>
      <c r="C302" s="50" t="str">
        <f t="shared" si="9"/>
        <v>Kyle</v>
      </c>
      <c r="D302" s="49" t="s">
        <v>2660</v>
      </c>
      <c r="E302" t="s">
        <v>4512</v>
      </c>
      <c r="F302" t="s">
        <v>4780</v>
      </c>
    </row>
    <row r="303" spans="1:6" x14ac:dyDescent="0.3">
      <c r="A303" s="49" t="s">
        <v>2068</v>
      </c>
      <c r="B303" s="49" t="str">
        <f t="shared" si="8"/>
        <v>Ms</v>
      </c>
      <c r="C303" s="50" t="str">
        <f t="shared" si="9"/>
        <v>Kate</v>
      </c>
      <c r="D303" s="49" t="s">
        <v>2667</v>
      </c>
      <c r="E303" t="s">
        <v>4510</v>
      </c>
      <c r="F303" t="s">
        <v>4590</v>
      </c>
    </row>
    <row r="304" spans="1:6" x14ac:dyDescent="0.3">
      <c r="A304" s="49" t="s">
        <v>2067</v>
      </c>
      <c r="B304" s="49" t="str">
        <f t="shared" si="8"/>
        <v>Mr</v>
      </c>
      <c r="C304" s="50" t="str">
        <f t="shared" si="9"/>
        <v>Martin A</v>
      </c>
      <c r="D304" s="49" t="s">
        <v>2719</v>
      </c>
      <c r="E304" t="s">
        <v>4512</v>
      </c>
      <c r="F304" t="s">
        <v>4781</v>
      </c>
    </row>
    <row r="305" spans="1:6" x14ac:dyDescent="0.3">
      <c r="A305" s="49" t="s">
        <v>2066</v>
      </c>
      <c r="B305" s="49" t="str">
        <f t="shared" si="8"/>
        <v>Ms</v>
      </c>
      <c r="C305" s="50" t="str">
        <f t="shared" si="9"/>
        <v>Stacey</v>
      </c>
      <c r="D305" s="49" t="s">
        <v>2721</v>
      </c>
      <c r="E305" t="s">
        <v>4510</v>
      </c>
      <c r="F305" t="s">
        <v>4782</v>
      </c>
    </row>
    <row r="306" spans="1:6" x14ac:dyDescent="0.3">
      <c r="A306" s="49" t="s">
        <v>2065</v>
      </c>
      <c r="B306" s="49" t="str">
        <f t="shared" si="8"/>
        <v>Ms</v>
      </c>
      <c r="C306" s="50" t="str">
        <f t="shared" si="9"/>
        <v>Christine</v>
      </c>
      <c r="D306" s="49" t="s">
        <v>2722</v>
      </c>
      <c r="E306" t="s">
        <v>4510</v>
      </c>
      <c r="F306" t="s">
        <v>4783</v>
      </c>
    </row>
    <row r="307" spans="1:6" x14ac:dyDescent="0.3">
      <c r="A307" s="49" t="s">
        <v>2064</v>
      </c>
      <c r="B307" s="49" t="str">
        <f t="shared" si="8"/>
        <v>Ms</v>
      </c>
      <c r="C307" s="50" t="str">
        <f t="shared" si="9"/>
        <v>Sarah C</v>
      </c>
      <c r="D307" s="49" t="s">
        <v>2656</v>
      </c>
      <c r="E307" t="s">
        <v>4510</v>
      </c>
      <c r="F307" t="s">
        <v>4784</v>
      </c>
    </row>
    <row r="308" spans="1:6" x14ac:dyDescent="0.3">
      <c r="A308" s="49" t="s">
        <v>2063</v>
      </c>
      <c r="B308" s="49" t="str">
        <f t="shared" si="8"/>
        <v>Ms</v>
      </c>
      <c r="C308" s="50" t="str">
        <f t="shared" si="9"/>
        <v>Megan</v>
      </c>
      <c r="D308" s="49" t="s">
        <v>2723</v>
      </c>
      <c r="E308" t="s">
        <v>4510</v>
      </c>
      <c r="F308" t="s">
        <v>4573</v>
      </c>
    </row>
    <row r="309" spans="1:6" x14ac:dyDescent="0.3">
      <c r="A309" s="49" t="s">
        <v>2062</v>
      </c>
      <c r="B309" s="49" t="str">
        <f t="shared" si="8"/>
        <v>Mr</v>
      </c>
      <c r="C309" s="50" t="str">
        <f t="shared" si="9"/>
        <v>Jason W</v>
      </c>
      <c r="D309" s="49" t="s">
        <v>2724</v>
      </c>
      <c r="E309" t="s">
        <v>4512</v>
      </c>
      <c r="F309" t="s">
        <v>4785</v>
      </c>
    </row>
    <row r="310" spans="1:6" x14ac:dyDescent="0.3">
      <c r="A310" s="49" t="s">
        <v>2061</v>
      </c>
      <c r="B310" s="49" t="str">
        <f t="shared" si="8"/>
        <v>Ms</v>
      </c>
      <c r="C310" s="50" t="str">
        <f t="shared" si="9"/>
        <v>Michele</v>
      </c>
      <c r="D310" s="49" t="s">
        <v>2725</v>
      </c>
      <c r="E310" t="s">
        <v>4510</v>
      </c>
      <c r="F310" t="s">
        <v>4786</v>
      </c>
    </row>
    <row r="311" spans="1:6" x14ac:dyDescent="0.3">
      <c r="A311" s="49" t="s">
        <v>2060</v>
      </c>
      <c r="B311" s="49" t="str">
        <f t="shared" si="8"/>
        <v>Ms</v>
      </c>
      <c r="C311" s="50" t="str">
        <f t="shared" si="9"/>
        <v>Nikki</v>
      </c>
      <c r="D311" s="49" t="s">
        <v>2726</v>
      </c>
      <c r="E311" t="s">
        <v>4510</v>
      </c>
      <c r="F311" t="s">
        <v>4787</v>
      </c>
    </row>
    <row r="312" spans="1:6" x14ac:dyDescent="0.3">
      <c r="A312" s="49" t="s">
        <v>2059</v>
      </c>
      <c r="B312" s="49" t="str">
        <f t="shared" si="8"/>
        <v>Mr</v>
      </c>
      <c r="C312" s="50" t="str">
        <f t="shared" si="9"/>
        <v>Philip J</v>
      </c>
      <c r="D312" s="49" t="s">
        <v>2485</v>
      </c>
      <c r="E312" t="s">
        <v>4512</v>
      </c>
      <c r="F312" t="s">
        <v>4788</v>
      </c>
    </row>
    <row r="313" spans="1:6" x14ac:dyDescent="0.3">
      <c r="A313" s="49" t="s">
        <v>2058</v>
      </c>
      <c r="B313" s="49" t="str">
        <f t="shared" si="8"/>
        <v>Mr</v>
      </c>
      <c r="C313" s="50" t="str">
        <f t="shared" si="9"/>
        <v>Bryan L</v>
      </c>
      <c r="D313" s="49" t="s">
        <v>2727</v>
      </c>
      <c r="E313" t="s">
        <v>4512</v>
      </c>
      <c r="F313" t="s">
        <v>4789</v>
      </c>
    </row>
    <row r="314" spans="1:6" x14ac:dyDescent="0.3">
      <c r="A314" s="49" t="s">
        <v>2057</v>
      </c>
      <c r="B314" s="49" t="str">
        <f t="shared" si="8"/>
        <v>Mr</v>
      </c>
      <c r="C314" s="50" t="str">
        <f t="shared" si="9"/>
        <v>Timothy F</v>
      </c>
      <c r="D314" s="49" t="s">
        <v>2728</v>
      </c>
      <c r="E314" t="s">
        <v>4512</v>
      </c>
      <c r="F314" t="s">
        <v>4790</v>
      </c>
    </row>
    <row r="315" spans="1:6" x14ac:dyDescent="0.3">
      <c r="A315" s="49" t="s">
        <v>2056</v>
      </c>
      <c r="B315" s="49" t="str">
        <f t="shared" si="8"/>
        <v>Ms</v>
      </c>
      <c r="C315" s="50" t="str">
        <f t="shared" si="9"/>
        <v>Angielyn M</v>
      </c>
      <c r="D315" s="49" t="s">
        <v>4374</v>
      </c>
      <c r="E315" t="s">
        <v>4510</v>
      </c>
      <c r="F315" t="s">
        <v>4791</v>
      </c>
    </row>
    <row r="316" spans="1:6" x14ac:dyDescent="0.3">
      <c r="A316" s="49" t="s">
        <v>2055</v>
      </c>
      <c r="B316" s="49" t="str">
        <f t="shared" si="8"/>
        <v>Ms</v>
      </c>
      <c r="C316" s="50" t="str">
        <f t="shared" si="9"/>
        <v>Jeanie M</v>
      </c>
      <c r="D316" s="49" t="s">
        <v>2729</v>
      </c>
      <c r="E316" t="s">
        <v>4510</v>
      </c>
      <c r="F316" t="s">
        <v>4792</v>
      </c>
    </row>
    <row r="317" spans="1:6" x14ac:dyDescent="0.3">
      <c r="A317" s="49" t="s">
        <v>2054</v>
      </c>
      <c r="B317" s="49" t="str">
        <f t="shared" si="8"/>
        <v>Mr</v>
      </c>
      <c r="C317" s="50" t="str">
        <f t="shared" si="9"/>
        <v>Greg</v>
      </c>
      <c r="D317" s="49" t="s">
        <v>2730</v>
      </c>
      <c r="E317" t="s">
        <v>4512</v>
      </c>
      <c r="F317" t="s">
        <v>4673</v>
      </c>
    </row>
    <row r="318" spans="1:6" x14ac:dyDescent="0.3">
      <c r="A318" s="49" t="s">
        <v>2053</v>
      </c>
      <c r="B318" s="49" t="str">
        <f t="shared" si="8"/>
        <v>Mr</v>
      </c>
      <c r="C318" s="50" t="str">
        <f t="shared" si="9"/>
        <v>John</v>
      </c>
      <c r="D318" s="49" t="s">
        <v>2731</v>
      </c>
      <c r="E318" t="s">
        <v>4512</v>
      </c>
      <c r="F318" t="s">
        <v>4531</v>
      </c>
    </row>
    <row r="319" spans="1:6" x14ac:dyDescent="0.3">
      <c r="A319" s="49" t="s">
        <v>2052</v>
      </c>
      <c r="B319" s="49" t="str">
        <f t="shared" si="8"/>
        <v>Mr</v>
      </c>
      <c r="C319" s="50" t="str">
        <f t="shared" si="9"/>
        <v>Aliaksandr</v>
      </c>
      <c r="D319" s="49" t="s">
        <v>2732</v>
      </c>
      <c r="E319" t="s">
        <v>4512</v>
      </c>
      <c r="F319" t="s">
        <v>4793</v>
      </c>
    </row>
    <row r="320" spans="1:6" x14ac:dyDescent="0.3">
      <c r="A320" s="49" t="s">
        <v>2051</v>
      </c>
      <c r="B320" s="49" t="str">
        <f t="shared" si="8"/>
        <v>Mr</v>
      </c>
      <c r="C320" s="50" t="str">
        <f t="shared" si="9"/>
        <v>Jason M</v>
      </c>
      <c r="D320" s="49" t="s">
        <v>2733</v>
      </c>
      <c r="E320" t="s">
        <v>4512</v>
      </c>
      <c r="F320" t="s">
        <v>4794</v>
      </c>
    </row>
    <row r="321" spans="1:6" x14ac:dyDescent="0.3">
      <c r="A321" s="49" t="s">
        <v>2050</v>
      </c>
      <c r="B321" s="49" t="str">
        <f t="shared" si="8"/>
        <v>Ms</v>
      </c>
      <c r="C321" s="50" t="str">
        <f t="shared" si="9"/>
        <v>Sheera K</v>
      </c>
      <c r="D321" s="49" t="s">
        <v>2734</v>
      </c>
      <c r="E321" t="s">
        <v>4510</v>
      </c>
      <c r="F321" t="s">
        <v>4795</v>
      </c>
    </row>
    <row r="322" spans="1:6" x14ac:dyDescent="0.3">
      <c r="A322" s="49" t="s">
        <v>2049</v>
      </c>
      <c r="B322" s="49" t="str">
        <f t="shared" ref="B322:B385" si="10">TRIM(E322:E2656)</f>
        <v>Ms</v>
      </c>
      <c r="C322" s="50" t="str">
        <f t="shared" ref="C322:C385" si="11">TRIM(F322)</f>
        <v>Janice</v>
      </c>
      <c r="D322" s="49" t="s">
        <v>2735</v>
      </c>
      <c r="E322" t="s">
        <v>4510</v>
      </c>
      <c r="F322" t="s">
        <v>4796</v>
      </c>
    </row>
    <row r="323" spans="1:6" x14ac:dyDescent="0.3">
      <c r="A323" s="49" t="s">
        <v>2048</v>
      </c>
      <c r="B323" s="49" t="str">
        <f t="shared" si="10"/>
        <v>Mr</v>
      </c>
      <c r="C323" s="50" t="str">
        <f t="shared" si="11"/>
        <v>Timothy G</v>
      </c>
      <c r="D323" s="49" t="s">
        <v>2736</v>
      </c>
      <c r="E323" t="s">
        <v>4512</v>
      </c>
      <c r="F323" t="s">
        <v>4797</v>
      </c>
    </row>
    <row r="324" spans="1:6" x14ac:dyDescent="0.3">
      <c r="A324" s="49" t="s">
        <v>2047</v>
      </c>
      <c r="B324" s="49" t="str">
        <f t="shared" si="10"/>
        <v>Mr</v>
      </c>
      <c r="C324" s="50" t="str">
        <f t="shared" si="11"/>
        <v>Alan R</v>
      </c>
      <c r="D324" s="49" t="s">
        <v>2700</v>
      </c>
      <c r="E324" t="s">
        <v>4512</v>
      </c>
      <c r="F324" t="s">
        <v>4798</v>
      </c>
    </row>
    <row r="325" spans="1:6" x14ac:dyDescent="0.3">
      <c r="A325" s="49" t="s">
        <v>2046</v>
      </c>
      <c r="B325" s="49" t="str">
        <f t="shared" si="10"/>
        <v>Mr</v>
      </c>
      <c r="C325" s="50" t="str">
        <f t="shared" si="11"/>
        <v>Michael</v>
      </c>
      <c r="D325" s="49" t="s">
        <v>2737</v>
      </c>
      <c r="E325" t="s">
        <v>4512</v>
      </c>
      <c r="F325" t="s">
        <v>4655</v>
      </c>
    </row>
    <row r="326" spans="1:6" x14ac:dyDescent="0.3">
      <c r="A326" s="49" t="s">
        <v>2045</v>
      </c>
      <c r="B326" s="49" t="str">
        <f t="shared" si="10"/>
        <v>Ms</v>
      </c>
      <c r="C326" s="50" t="str">
        <f t="shared" si="11"/>
        <v>Marie-France</v>
      </c>
      <c r="D326" s="49" t="s">
        <v>2738</v>
      </c>
      <c r="E326" t="s">
        <v>4510</v>
      </c>
      <c r="F326" t="s">
        <v>4799</v>
      </c>
    </row>
    <row r="327" spans="1:6" x14ac:dyDescent="0.3">
      <c r="A327" s="49" t="s">
        <v>2044</v>
      </c>
      <c r="B327" s="49" t="str">
        <f t="shared" si="10"/>
        <v>Mr</v>
      </c>
      <c r="C327" s="50" t="str">
        <f t="shared" si="11"/>
        <v>Erik F</v>
      </c>
      <c r="D327" s="49" t="s">
        <v>2739</v>
      </c>
      <c r="E327" t="s">
        <v>4512</v>
      </c>
      <c r="F327" t="s">
        <v>4800</v>
      </c>
    </row>
    <row r="328" spans="1:6" x14ac:dyDescent="0.3">
      <c r="A328" s="49" t="s">
        <v>2043</v>
      </c>
      <c r="B328" s="49" t="str">
        <f t="shared" si="10"/>
        <v>Mr</v>
      </c>
      <c r="C328" s="50" t="str">
        <f t="shared" si="11"/>
        <v>Andrew</v>
      </c>
      <c r="D328" s="49" t="s">
        <v>2740</v>
      </c>
      <c r="E328" t="s">
        <v>4512</v>
      </c>
      <c r="F328" t="s">
        <v>4720</v>
      </c>
    </row>
    <row r="329" spans="1:6" x14ac:dyDescent="0.3">
      <c r="A329" s="49" t="s">
        <v>2042</v>
      </c>
      <c r="B329" s="49" t="str">
        <f t="shared" si="10"/>
        <v>Mr</v>
      </c>
      <c r="C329" s="50" t="str">
        <f t="shared" si="11"/>
        <v>Anthony</v>
      </c>
      <c r="D329" s="49" t="s">
        <v>2741</v>
      </c>
      <c r="E329" t="s">
        <v>4512</v>
      </c>
      <c r="F329" t="s">
        <v>4801</v>
      </c>
    </row>
    <row r="330" spans="1:6" x14ac:dyDescent="0.3">
      <c r="A330" s="49" t="s">
        <v>2041</v>
      </c>
      <c r="B330" s="49" t="str">
        <f t="shared" si="10"/>
        <v>Mr</v>
      </c>
      <c r="C330" s="50" t="str">
        <f t="shared" si="11"/>
        <v>Chris</v>
      </c>
      <c r="D330" s="49" t="s">
        <v>2742</v>
      </c>
      <c r="E330" t="s">
        <v>4512</v>
      </c>
      <c r="F330" t="s">
        <v>4715</v>
      </c>
    </row>
    <row r="331" spans="1:6" x14ac:dyDescent="0.3">
      <c r="A331" s="49" t="s">
        <v>2040</v>
      </c>
      <c r="B331" s="49" t="str">
        <f t="shared" si="10"/>
        <v>Mr</v>
      </c>
      <c r="C331" s="50" t="str">
        <f t="shared" si="11"/>
        <v>Yu</v>
      </c>
      <c r="D331" s="49" t="s">
        <v>2743</v>
      </c>
      <c r="E331" t="s">
        <v>4512</v>
      </c>
      <c r="F331" t="s">
        <v>4802</v>
      </c>
    </row>
    <row r="332" spans="1:6" x14ac:dyDescent="0.3">
      <c r="A332" s="49" t="s">
        <v>2039</v>
      </c>
      <c r="B332" s="49" t="str">
        <f t="shared" si="10"/>
        <v>Mr</v>
      </c>
      <c r="C332" s="50" t="str">
        <f t="shared" si="11"/>
        <v>Caleb N</v>
      </c>
      <c r="D332" s="49" t="s">
        <v>2744</v>
      </c>
      <c r="E332" t="s">
        <v>4512</v>
      </c>
      <c r="F332" t="s">
        <v>4803</v>
      </c>
    </row>
    <row r="333" spans="1:6" x14ac:dyDescent="0.3">
      <c r="A333" s="49" t="s">
        <v>2038</v>
      </c>
      <c r="B333" s="49" t="str">
        <f t="shared" si="10"/>
        <v>Mr</v>
      </c>
      <c r="C333" s="50" t="str">
        <f t="shared" si="11"/>
        <v>Jason M</v>
      </c>
      <c r="D333" s="49" t="s">
        <v>2745</v>
      </c>
      <c r="E333" t="s">
        <v>4512</v>
      </c>
      <c r="F333" t="s">
        <v>4794</v>
      </c>
    </row>
    <row r="334" spans="1:6" x14ac:dyDescent="0.3">
      <c r="A334" s="49" t="s">
        <v>2037</v>
      </c>
      <c r="B334" s="49" t="str">
        <f t="shared" si="10"/>
        <v>Ms</v>
      </c>
      <c r="C334" s="50" t="str">
        <f t="shared" si="11"/>
        <v>Angela R</v>
      </c>
      <c r="D334" s="49" t="s">
        <v>2746</v>
      </c>
      <c r="E334" t="s">
        <v>4510</v>
      </c>
      <c r="F334" t="s">
        <v>4804</v>
      </c>
    </row>
    <row r="335" spans="1:6" x14ac:dyDescent="0.3">
      <c r="A335" s="49" t="s">
        <v>2036</v>
      </c>
      <c r="B335" s="49" t="str">
        <f t="shared" si="10"/>
        <v>Mr</v>
      </c>
      <c r="C335" s="50" t="str">
        <f t="shared" si="11"/>
        <v>Keith J</v>
      </c>
      <c r="D335" s="49" t="s">
        <v>2747</v>
      </c>
      <c r="E335" t="s">
        <v>4512</v>
      </c>
      <c r="F335" t="s">
        <v>4805</v>
      </c>
    </row>
    <row r="336" spans="1:6" x14ac:dyDescent="0.3">
      <c r="A336" s="49" t="s">
        <v>2035</v>
      </c>
      <c r="B336" s="49" t="str">
        <f t="shared" si="10"/>
        <v>Ms</v>
      </c>
      <c r="C336" s="50" t="str">
        <f t="shared" si="11"/>
        <v>Emma</v>
      </c>
      <c r="D336" s="49" t="s">
        <v>2453</v>
      </c>
      <c r="E336" t="s">
        <v>4510</v>
      </c>
      <c r="F336" t="s">
        <v>4806</v>
      </c>
    </row>
    <row r="337" spans="1:6" x14ac:dyDescent="0.3">
      <c r="A337" s="49" t="s">
        <v>2034</v>
      </c>
      <c r="B337" s="49" t="str">
        <f t="shared" si="10"/>
        <v>Mr</v>
      </c>
      <c r="C337" s="50" t="str">
        <f t="shared" si="11"/>
        <v>Nathan A</v>
      </c>
      <c r="D337" s="49" t="s">
        <v>2748</v>
      </c>
      <c r="E337" t="s">
        <v>4512</v>
      </c>
      <c r="F337" t="s">
        <v>4807</v>
      </c>
    </row>
    <row r="338" spans="1:6" x14ac:dyDescent="0.3">
      <c r="A338" s="49" t="s">
        <v>2033</v>
      </c>
      <c r="B338" s="49" t="str">
        <f t="shared" si="10"/>
        <v>Ms</v>
      </c>
      <c r="C338" s="50" t="str">
        <f t="shared" si="11"/>
        <v>Kathryn</v>
      </c>
      <c r="D338" s="49" t="s">
        <v>2749</v>
      </c>
      <c r="E338" t="s">
        <v>4510</v>
      </c>
      <c r="F338" t="s">
        <v>4808</v>
      </c>
    </row>
    <row r="339" spans="1:6" x14ac:dyDescent="0.3">
      <c r="A339" s="49" t="s">
        <v>2032</v>
      </c>
      <c r="B339" s="49" t="str">
        <f t="shared" si="10"/>
        <v>Ms</v>
      </c>
      <c r="C339" s="50" t="str">
        <f t="shared" si="11"/>
        <v>Elizabeth H</v>
      </c>
      <c r="D339" s="49" t="s">
        <v>2505</v>
      </c>
      <c r="E339" t="s">
        <v>4510</v>
      </c>
      <c r="F339" t="s">
        <v>4700</v>
      </c>
    </row>
    <row r="340" spans="1:6" x14ac:dyDescent="0.3">
      <c r="A340" s="49" t="s">
        <v>2031</v>
      </c>
      <c r="B340" s="49" t="str">
        <f t="shared" si="10"/>
        <v>Mr</v>
      </c>
      <c r="C340" s="50" t="str">
        <f t="shared" si="11"/>
        <v>Ben</v>
      </c>
      <c r="D340" s="49" t="s">
        <v>2750</v>
      </c>
      <c r="E340" t="s">
        <v>4512</v>
      </c>
      <c r="F340" t="s">
        <v>4664</v>
      </c>
    </row>
    <row r="341" spans="1:6" x14ac:dyDescent="0.3">
      <c r="A341" s="49" t="s">
        <v>2030</v>
      </c>
      <c r="B341" s="49" t="str">
        <f t="shared" si="10"/>
        <v>Ms</v>
      </c>
      <c r="C341" s="50" t="str">
        <f t="shared" si="11"/>
        <v>Cheryl A</v>
      </c>
      <c r="D341" s="49" t="s">
        <v>2751</v>
      </c>
      <c r="E341" t="s">
        <v>4510</v>
      </c>
      <c r="F341" t="s">
        <v>4809</v>
      </c>
    </row>
    <row r="342" spans="1:6" x14ac:dyDescent="0.3">
      <c r="A342" s="49" t="s">
        <v>2029</v>
      </c>
      <c r="B342" s="49" t="str">
        <f t="shared" si="10"/>
        <v>Ms</v>
      </c>
      <c r="C342" s="50" t="str">
        <f t="shared" si="11"/>
        <v>Kimberly A</v>
      </c>
      <c r="D342" s="49" t="s">
        <v>2752</v>
      </c>
      <c r="E342" t="s">
        <v>4510</v>
      </c>
      <c r="F342" t="s">
        <v>4810</v>
      </c>
    </row>
    <row r="343" spans="1:6" x14ac:dyDescent="0.3">
      <c r="A343" s="49" t="s">
        <v>2028</v>
      </c>
      <c r="B343" s="49" t="str">
        <f t="shared" si="10"/>
        <v>Ms</v>
      </c>
      <c r="C343" s="50" t="str">
        <f t="shared" si="11"/>
        <v>Cynthia</v>
      </c>
      <c r="D343" s="49" t="s">
        <v>2753</v>
      </c>
      <c r="E343" t="s">
        <v>4510</v>
      </c>
      <c r="F343" t="s">
        <v>4811</v>
      </c>
    </row>
    <row r="344" spans="1:6" x14ac:dyDescent="0.3">
      <c r="A344" s="49" t="s">
        <v>2027</v>
      </c>
      <c r="B344" s="49" t="str">
        <f t="shared" si="10"/>
        <v>Ms</v>
      </c>
      <c r="C344" s="50" t="str">
        <f t="shared" si="11"/>
        <v>Jessica</v>
      </c>
      <c r="D344" s="49" t="s">
        <v>2754</v>
      </c>
      <c r="E344" t="s">
        <v>4510</v>
      </c>
      <c r="F344" t="s">
        <v>4603</v>
      </c>
    </row>
    <row r="345" spans="1:6" x14ac:dyDescent="0.3">
      <c r="A345" s="49" t="s">
        <v>2026</v>
      </c>
      <c r="B345" s="49" t="str">
        <f t="shared" si="10"/>
        <v>Mr</v>
      </c>
      <c r="C345" s="50" t="str">
        <f t="shared" si="11"/>
        <v>Bruce</v>
      </c>
      <c r="D345" s="49" t="s">
        <v>2755</v>
      </c>
      <c r="E345" t="s">
        <v>4512</v>
      </c>
      <c r="F345" t="s">
        <v>4812</v>
      </c>
    </row>
    <row r="346" spans="1:6" x14ac:dyDescent="0.3">
      <c r="A346" s="49" t="s">
        <v>2025</v>
      </c>
      <c r="B346" s="49" t="str">
        <f t="shared" si="10"/>
        <v>Ms</v>
      </c>
      <c r="C346" s="50" t="str">
        <f t="shared" si="11"/>
        <v>Allison</v>
      </c>
      <c r="D346" s="49" t="s">
        <v>2757</v>
      </c>
      <c r="E346" t="s">
        <v>4510</v>
      </c>
      <c r="F346" t="s">
        <v>4813</v>
      </c>
    </row>
    <row r="347" spans="1:6" x14ac:dyDescent="0.3">
      <c r="A347" s="49" t="s">
        <v>2024</v>
      </c>
      <c r="B347" s="49" t="str">
        <f t="shared" si="10"/>
        <v>Mr</v>
      </c>
      <c r="C347" s="50" t="str">
        <f t="shared" si="11"/>
        <v>Alex</v>
      </c>
      <c r="D347" s="49" t="s">
        <v>2758</v>
      </c>
      <c r="E347" t="s">
        <v>4512</v>
      </c>
      <c r="F347" t="s">
        <v>4561</v>
      </c>
    </row>
    <row r="348" spans="1:6" x14ac:dyDescent="0.3">
      <c r="A348" s="49" t="s">
        <v>2023</v>
      </c>
      <c r="B348" s="49" t="str">
        <f t="shared" si="10"/>
        <v>Ms</v>
      </c>
      <c r="C348" s="50" t="str">
        <f t="shared" si="11"/>
        <v>Gabriela</v>
      </c>
      <c r="D348" s="49" t="s">
        <v>2759</v>
      </c>
      <c r="E348" t="s">
        <v>4510</v>
      </c>
      <c r="F348" t="s">
        <v>4814</v>
      </c>
    </row>
    <row r="349" spans="1:6" x14ac:dyDescent="0.3">
      <c r="A349" s="49" t="s">
        <v>2022</v>
      </c>
      <c r="B349" s="49" t="str">
        <f t="shared" si="10"/>
        <v>Ms</v>
      </c>
      <c r="C349" s="50" t="str">
        <f t="shared" si="11"/>
        <v>Sharon</v>
      </c>
      <c r="D349" s="49" t="s">
        <v>2760</v>
      </c>
      <c r="E349" t="s">
        <v>4510</v>
      </c>
      <c r="F349" t="s">
        <v>4815</v>
      </c>
    </row>
    <row r="350" spans="1:6" x14ac:dyDescent="0.3">
      <c r="A350" s="49" t="s">
        <v>2021</v>
      </c>
      <c r="B350" s="49" t="str">
        <f t="shared" si="10"/>
        <v>Mr</v>
      </c>
      <c r="C350" s="50" t="str">
        <f t="shared" si="11"/>
        <v>Jason A</v>
      </c>
      <c r="D350" s="49" t="s">
        <v>2761</v>
      </c>
      <c r="E350" t="s">
        <v>4512</v>
      </c>
      <c r="F350" t="s">
        <v>4816</v>
      </c>
    </row>
    <row r="351" spans="1:6" x14ac:dyDescent="0.3">
      <c r="A351" s="49" t="s">
        <v>2020</v>
      </c>
      <c r="B351" s="49" t="str">
        <f t="shared" si="10"/>
        <v>Ms</v>
      </c>
      <c r="C351" s="50" t="str">
        <f t="shared" si="11"/>
        <v>Chelsey C</v>
      </c>
      <c r="D351" s="49" t="s">
        <v>2762</v>
      </c>
      <c r="E351" t="s">
        <v>4510</v>
      </c>
      <c r="F351" t="s">
        <v>4817</v>
      </c>
    </row>
    <row r="352" spans="1:6" x14ac:dyDescent="0.3">
      <c r="A352" s="49" t="s">
        <v>2019</v>
      </c>
      <c r="B352" s="49" t="str">
        <f t="shared" si="10"/>
        <v>Mr</v>
      </c>
      <c r="C352" s="50" t="str">
        <f t="shared" si="11"/>
        <v>Devon A</v>
      </c>
      <c r="D352" s="49" t="s">
        <v>2763</v>
      </c>
      <c r="E352" t="s">
        <v>4512</v>
      </c>
      <c r="F352" t="s">
        <v>4818</v>
      </c>
    </row>
    <row r="353" spans="1:6" x14ac:dyDescent="0.3">
      <c r="A353" s="49" t="s">
        <v>2018</v>
      </c>
      <c r="B353" s="49" t="str">
        <f t="shared" si="10"/>
        <v>Ms</v>
      </c>
      <c r="C353" s="50" t="str">
        <f t="shared" si="11"/>
        <v>Joni L</v>
      </c>
      <c r="D353" s="49" t="s">
        <v>2764</v>
      </c>
      <c r="E353" t="s">
        <v>4510</v>
      </c>
      <c r="F353" t="s">
        <v>4819</v>
      </c>
    </row>
    <row r="354" spans="1:6" x14ac:dyDescent="0.3">
      <c r="A354" s="49" t="s">
        <v>2017</v>
      </c>
      <c r="B354" s="49" t="str">
        <f t="shared" si="10"/>
        <v>Mr</v>
      </c>
      <c r="C354" s="50" t="str">
        <f t="shared" si="11"/>
        <v>Colin</v>
      </c>
      <c r="D354" s="49" t="s">
        <v>2496</v>
      </c>
      <c r="E354" t="s">
        <v>4512</v>
      </c>
      <c r="F354" t="s">
        <v>4820</v>
      </c>
    </row>
    <row r="355" spans="1:6" x14ac:dyDescent="0.3">
      <c r="A355" s="49" t="s">
        <v>2016</v>
      </c>
      <c r="B355" s="49" t="str">
        <f t="shared" si="10"/>
        <v>Ms</v>
      </c>
      <c r="C355" s="50" t="str">
        <f t="shared" si="11"/>
        <v>Rachael</v>
      </c>
      <c r="D355" s="49" t="s">
        <v>2765</v>
      </c>
      <c r="E355" t="s">
        <v>4510</v>
      </c>
      <c r="F355" t="s">
        <v>4821</v>
      </c>
    </row>
    <row r="356" spans="1:6" x14ac:dyDescent="0.3">
      <c r="A356" s="49" t="s">
        <v>2015</v>
      </c>
      <c r="B356" s="49" t="str">
        <f t="shared" si="10"/>
        <v>Ms</v>
      </c>
      <c r="C356" s="50" t="str">
        <f t="shared" si="11"/>
        <v>Maricela</v>
      </c>
      <c r="D356" s="49" t="s">
        <v>4375</v>
      </c>
      <c r="E356" t="s">
        <v>4510</v>
      </c>
      <c r="F356" t="s">
        <v>4822</v>
      </c>
    </row>
    <row r="357" spans="1:6" x14ac:dyDescent="0.3">
      <c r="A357" s="49" t="s">
        <v>2014</v>
      </c>
      <c r="B357" s="49" t="str">
        <f t="shared" si="10"/>
        <v>Ms</v>
      </c>
      <c r="C357" s="50" t="str">
        <f t="shared" si="11"/>
        <v>Marie</v>
      </c>
      <c r="D357" s="49" t="s">
        <v>2766</v>
      </c>
      <c r="E357" t="s">
        <v>4510</v>
      </c>
      <c r="F357" t="s">
        <v>4823</v>
      </c>
    </row>
    <row r="358" spans="1:6" x14ac:dyDescent="0.3">
      <c r="A358" s="49" t="s">
        <v>2013</v>
      </c>
      <c r="B358" s="49" t="str">
        <f t="shared" si="10"/>
        <v>Mr</v>
      </c>
      <c r="C358" s="50" t="str">
        <f t="shared" si="11"/>
        <v>Frank</v>
      </c>
      <c r="D358" s="49" t="s">
        <v>2767</v>
      </c>
      <c r="E358" t="s">
        <v>4512</v>
      </c>
      <c r="F358" t="s">
        <v>4824</v>
      </c>
    </row>
    <row r="359" spans="1:6" x14ac:dyDescent="0.3">
      <c r="A359" s="49" t="s">
        <v>2012</v>
      </c>
      <c r="B359" s="49" t="str">
        <f t="shared" si="10"/>
        <v>Mr</v>
      </c>
      <c r="C359" s="50" t="str">
        <f t="shared" si="11"/>
        <v>Jeffry</v>
      </c>
      <c r="D359" s="49" t="s">
        <v>2769</v>
      </c>
      <c r="E359" t="s">
        <v>4512</v>
      </c>
      <c r="F359" t="s">
        <v>4825</v>
      </c>
    </row>
    <row r="360" spans="1:6" x14ac:dyDescent="0.3">
      <c r="A360" s="49" t="s">
        <v>2011</v>
      </c>
      <c r="B360" s="49" t="str">
        <f t="shared" si="10"/>
        <v>Mr</v>
      </c>
      <c r="C360" s="50" t="str">
        <f t="shared" si="11"/>
        <v>Mike</v>
      </c>
      <c r="D360" s="49" t="s">
        <v>2770</v>
      </c>
      <c r="E360" t="s">
        <v>4512</v>
      </c>
      <c r="F360" t="s">
        <v>4826</v>
      </c>
    </row>
    <row r="361" spans="1:6" x14ac:dyDescent="0.3">
      <c r="A361" s="49" t="s">
        <v>2010</v>
      </c>
      <c r="B361" s="49" t="str">
        <f t="shared" si="10"/>
        <v>Mr</v>
      </c>
      <c r="C361" s="50" t="str">
        <f t="shared" si="11"/>
        <v>Rick</v>
      </c>
      <c r="D361" s="49" t="s">
        <v>2609</v>
      </c>
      <c r="E361" t="s">
        <v>4512</v>
      </c>
      <c r="F361" t="s">
        <v>4827</v>
      </c>
    </row>
    <row r="362" spans="1:6" x14ac:dyDescent="0.3">
      <c r="A362" s="49" t="s">
        <v>2009</v>
      </c>
      <c r="B362" s="49" t="str">
        <f t="shared" si="10"/>
        <v>Mr</v>
      </c>
      <c r="C362" s="50" t="str">
        <f t="shared" si="11"/>
        <v>Pierre-Michel</v>
      </c>
      <c r="D362" s="49" t="s">
        <v>2771</v>
      </c>
      <c r="E362" t="s">
        <v>4512</v>
      </c>
      <c r="F362" t="s">
        <v>4828</v>
      </c>
    </row>
    <row r="363" spans="1:6" x14ac:dyDescent="0.3">
      <c r="A363" s="49" t="s">
        <v>2008</v>
      </c>
      <c r="B363" s="49" t="str">
        <f t="shared" si="10"/>
        <v>Mr</v>
      </c>
      <c r="C363" s="50" t="str">
        <f t="shared" si="11"/>
        <v>Daniel</v>
      </c>
      <c r="D363" s="49" t="s">
        <v>2772</v>
      </c>
      <c r="E363" t="s">
        <v>4512</v>
      </c>
      <c r="F363" t="s">
        <v>4574</v>
      </c>
    </row>
    <row r="364" spans="1:6" x14ac:dyDescent="0.3">
      <c r="A364" s="49" t="s">
        <v>2007</v>
      </c>
      <c r="B364" s="49" t="str">
        <f t="shared" si="10"/>
        <v>Mr</v>
      </c>
      <c r="C364" s="50" t="str">
        <f t="shared" si="11"/>
        <v>Brian L</v>
      </c>
      <c r="D364" s="49" t="s">
        <v>2773</v>
      </c>
      <c r="E364" t="s">
        <v>4512</v>
      </c>
      <c r="F364" t="s">
        <v>4829</v>
      </c>
    </row>
    <row r="365" spans="1:6" x14ac:dyDescent="0.3">
      <c r="A365" s="49" t="s">
        <v>2006</v>
      </c>
      <c r="B365" s="49" t="str">
        <f t="shared" si="10"/>
        <v>Ms</v>
      </c>
      <c r="C365" s="50" t="str">
        <f t="shared" si="11"/>
        <v>Morgan M</v>
      </c>
      <c r="D365" s="49" t="s">
        <v>2774</v>
      </c>
      <c r="E365" t="s">
        <v>4510</v>
      </c>
      <c r="F365" t="s">
        <v>4830</v>
      </c>
    </row>
    <row r="366" spans="1:6" x14ac:dyDescent="0.3">
      <c r="A366" s="49" t="s">
        <v>2005</v>
      </c>
      <c r="B366" s="49" t="str">
        <f t="shared" si="10"/>
        <v>Ms</v>
      </c>
      <c r="C366" s="50" t="str">
        <f t="shared" si="11"/>
        <v>Caroline</v>
      </c>
      <c r="D366" s="49" t="s">
        <v>2776</v>
      </c>
      <c r="E366" t="s">
        <v>4510</v>
      </c>
      <c r="F366" t="s">
        <v>4831</v>
      </c>
    </row>
    <row r="367" spans="1:6" x14ac:dyDescent="0.3">
      <c r="A367" s="49" t="s">
        <v>2004</v>
      </c>
      <c r="B367" s="49" t="str">
        <f t="shared" si="10"/>
        <v>Mr</v>
      </c>
      <c r="C367" s="50" t="str">
        <f t="shared" si="11"/>
        <v>Drew T</v>
      </c>
      <c r="D367" s="49" t="s">
        <v>2777</v>
      </c>
      <c r="E367" t="s">
        <v>4512</v>
      </c>
      <c r="F367" t="s">
        <v>4832</v>
      </c>
    </row>
    <row r="368" spans="1:6" x14ac:dyDescent="0.3">
      <c r="A368" s="49" t="s">
        <v>2003</v>
      </c>
      <c r="B368" s="49" t="str">
        <f t="shared" si="10"/>
        <v>Mr</v>
      </c>
      <c r="C368" s="50" t="str">
        <f t="shared" si="11"/>
        <v>Austin W</v>
      </c>
      <c r="D368" s="49" t="s">
        <v>2778</v>
      </c>
      <c r="E368" t="s">
        <v>4512</v>
      </c>
      <c r="F368" t="s">
        <v>4833</v>
      </c>
    </row>
    <row r="369" spans="1:6" x14ac:dyDescent="0.3">
      <c r="A369" s="49" t="s">
        <v>2002</v>
      </c>
      <c r="B369" s="49" t="str">
        <f t="shared" si="10"/>
        <v>Ms</v>
      </c>
      <c r="C369" s="50" t="str">
        <f t="shared" si="11"/>
        <v>Berenice</v>
      </c>
      <c r="D369" s="49" t="s">
        <v>2779</v>
      </c>
      <c r="E369" t="s">
        <v>4510</v>
      </c>
      <c r="F369" t="s">
        <v>4834</v>
      </c>
    </row>
    <row r="370" spans="1:6" x14ac:dyDescent="0.3">
      <c r="A370" s="49" t="s">
        <v>2001</v>
      </c>
      <c r="B370" s="49" t="str">
        <f t="shared" si="10"/>
        <v>Mr</v>
      </c>
      <c r="C370" s="50" t="str">
        <f t="shared" si="11"/>
        <v>Kenneth A</v>
      </c>
      <c r="D370" s="49" t="s">
        <v>2780</v>
      </c>
      <c r="E370" t="s">
        <v>4512</v>
      </c>
      <c r="F370" t="s">
        <v>4835</v>
      </c>
    </row>
    <row r="371" spans="1:6" x14ac:dyDescent="0.3">
      <c r="A371" s="49" t="s">
        <v>2000</v>
      </c>
      <c r="B371" s="49" t="str">
        <f t="shared" si="10"/>
        <v>Mr</v>
      </c>
      <c r="C371" s="50" t="str">
        <f t="shared" si="11"/>
        <v>Miguel</v>
      </c>
      <c r="D371" s="49" t="s">
        <v>4376</v>
      </c>
      <c r="E371" t="s">
        <v>4512</v>
      </c>
      <c r="F371" t="s">
        <v>4836</v>
      </c>
    </row>
    <row r="372" spans="1:6" x14ac:dyDescent="0.3">
      <c r="A372" s="49" t="s">
        <v>1999</v>
      </c>
      <c r="B372" s="49" t="str">
        <f t="shared" si="10"/>
        <v>Ms</v>
      </c>
      <c r="C372" s="50" t="str">
        <f t="shared" si="11"/>
        <v>Hadley T</v>
      </c>
      <c r="D372" s="49" t="s">
        <v>2781</v>
      </c>
      <c r="E372" t="s">
        <v>4510</v>
      </c>
      <c r="F372" t="s">
        <v>4837</v>
      </c>
    </row>
    <row r="373" spans="1:6" x14ac:dyDescent="0.3">
      <c r="A373" s="49" t="s">
        <v>1998</v>
      </c>
      <c r="B373" s="49" t="str">
        <f t="shared" si="10"/>
        <v>Mr</v>
      </c>
      <c r="C373" s="50" t="str">
        <f t="shared" si="11"/>
        <v>Taylor</v>
      </c>
      <c r="D373" s="49" t="s">
        <v>2782</v>
      </c>
      <c r="E373" t="s">
        <v>4512</v>
      </c>
      <c r="F373" t="s">
        <v>4838</v>
      </c>
    </row>
    <row r="374" spans="1:6" x14ac:dyDescent="0.3">
      <c r="A374" s="49" t="s">
        <v>1997</v>
      </c>
      <c r="B374" s="49" t="str">
        <f t="shared" si="10"/>
        <v>Ms</v>
      </c>
      <c r="C374" s="50" t="str">
        <f t="shared" si="11"/>
        <v>Tenielle M</v>
      </c>
      <c r="D374" s="49" t="s">
        <v>2783</v>
      </c>
      <c r="E374" t="s">
        <v>4510</v>
      </c>
      <c r="F374" t="s">
        <v>4839</v>
      </c>
    </row>
    <row r="375" spans="1:6" x14ac:dyDescent="0.3">
      <c r="A375" s="49" t="s">
        <v>1996</v>
      </c>
      <c r="B375" s="49" t="str">
        <f t="shared" si="10"/>
        <v>Ms</v>
      </c>
      <c r="C375" s="50" t="str">
        <f t="shared" si="11"/>
        <v>Andrea</v>
      </c>
      <c r="D375" s="49" t="s">
        <v>2784</v>
      </c>
      <c r="E375" t="s">
        <v>4510</v>
      </c>
      <c r="F375" t="s">
        <v>4767</v>
      </c>
    </row>
    <row r="376" spans="1:6" x14ac:dyDescent="0.3">
      <c r="A376" s="49" t="s">
        <v>1995</v>
      </c>
      <c r="B376" s="49" t="str">
        <f t="shared" si="10"/>
        <v>Ms</v>
      </c>
      <c r="C376" s="50" t="str">
        <f t="shared" si="11"/>
        <v>Nora P</v>
      </c>
      <c r="D376" s="49" t="s">
        <v>2785</v>
      </c>
      <c r="E376" t="s">
        <v>4510</v>
      </c>
      <c r="F376" t="s">
        <v>4840</v>
      </c>
    </row>
    <row r="377" spans="1:6" x14ac:dyDescent="0.3">
      <c r="A377" s="49" t="s">
        <v>1994</v>
      </c>
      <c r="B377" s="49" t="str">
        <f t="shared" si="10"/>
        <v>Mr</v>
      </c>
      <c r="C377" s="50" t="str">
        <f t="shared" si="11"/>
        <v>Zachary</v>
      </c>
      <c r="D377" s="49" t="s">
        <v>2786</v>
      </c>
      <c r="E377" t="s">
        <v>4512</v>
      </c>
      <c r="F377" t="s">
        <v>4841</v>
      </c>
    </row>
    <row r="378" spans="1:6" x14ac:dyDescent="0.3">
      <c r="A378" s="49" t="s">
        <v>1993</v>
      </c>
      <c r="B378" s="49" t="str">
        <f t="shared" si="10"/>
        <v>Mr</v>
      </c>
      <c r="C378" s="50" t="str">
        <f t="shared" si="11"/>
        <v>Michael</v>
      </c>
      <c r="D378" s="49" t="s">
        <v>2787</v>
      </c>
      <c r="E378" t="s">
        <v>4512</v>
      </c>
      <c r="F378" t="s">
        <v>4655</v>
      </c>
    </row>
    <row r="379" spans="1:6" x14ac:dyDescent="0.3">
      <c r="A379" s="49" t="s">
        <v>1992</v>
      </c>
      <c r="B379" s="49" t="str">
        <f t="shared" si="10"/>
        <v>Ms</v>
      </c>
      <c r="C379" s="50" t="str">
        <f t="shared" si="11"/>
        <v>Alyssa K</v>
      </c>
      <c r="D379" s="49" t="s">
        <v>2788</v>
      </c>
      <c r="E379" t="s">
        <v>4510</v>
      </c>
      <c r="F379" t="s">
        <v>4842</v>
      </c>
    </row>
    <row r="380" spans="1:6" x14ac:dyDescent="0.3">
      <c r="A380" s="49" t="s">
        <v>1991</v>
      </c>
      <c r="B380" s="49" t="str">
        <f t="shared" si="10"/>
        <v>Ms</v>
      </c>
      <c r="C380" s="50" t="str">
        <f t="shared" si="11"/>
        <v>Heather</v>
      </c>
      <c r="D380" s="49" t="s">
        <v>2789</v>
      </c>
      <c r="E380" t="s">
        <v>4510</v>
      </c>
      <c r="F380" t="s">
        <v>4690</v>
      </c>
    </row>
    <row r="381" spans="1:6" x14ac:dyDescent="0.3">
      <c r="A381" s="49" t="s">
        <v>1990</v>
      </c>
      <c r="B381" s="49" t="str">
        <f t="shared" si="10"/>
        <v>Mr</v>
      </c>
      <c r="C381" s="50" t="str">
        <f t="shared" si="11"/>
        <v>Dante</v>
      </c>
      <c r="D381" s="49" t="s">
        <v>2790</v>
      </c>
      <c r="E381" t="s">
        <v>4512</v>
      </c>
      <c r="F381" t="s">
        <v>4843</v>
      </c>
    </row>
    <row r="382" spans="1:6" x14ac:dyDescent="0.3">
      <c r="A382" s="49" t="s">
        <v>1989</v>
      </c>
      <c r="B382" s="49" t="str">
        <f t="shared" si="10"/>
        <v>Ms</v>
      </c>
      <c r="C382" s="50" t="str">
        <f t="shared" si="11"/>
        <v>Sara E</v>
      </c>
      <c r="D382" s="49" t="s">
        <v>2791</v>
      </c>
      <c r="E382" t="s">
        <v>4510</v>
      </c>
      <c r="F382" t="s">
        <v>4844</v>
      </c>
    </row>
    <row r="383" spans="1:6" x14ac:dyDescent="0.3">
      <c r="A383" s="49" t="s">
        <v>1988</v>
      </c>
      <c r="B383" s="49" t="str">
        <f t="shared" si="10"/>
        <v>Mr</v>
      </c>
      <c r="C383" s="50" t="str">
        <f t="shared" si="11"/>
        <v>Scott</v>
      </c>
      <c r="D383" s="49" t="s">
        <v>2792</v>
      </c>
      <c r="E383" t="s">
        <v>4512</v>
      </c>
      <c r="F383" t="s">
        <v>4518</v>
      </c>
    </row>
    <row r="384" spans="1:6" x14ac:dyDescent="0.3">
      <c r="A384" s="49" t="s">
        <v>1987</v>
      </c>
      <c r="B384" s="49" t="str">
        <f t="shared" si="10"/>
        <v>Mr</v>
      </c>
      <c r="C384" s="50" t="str">
        <f t="shared" si="11"/>
        <v>Sean</v>
      </c>
      <c r="D384" s="49" t="s">
        <v>2793</v>
      </c>
      <c r="E384" t="s">
        <v>4512</v>
      </c>
      <c r="F384" t="s">
        <v>4722</v>
      </c>
    </row>
    <row r="385" spans="1:6" x14ac:dyDescent="0.3">
      <c r="A385" s="49" t="s">
        <v>1986</v>
      </c>
      <c r="B385" s="49" t="str">
        <f t="shared" si="10"/>
        <v>Ms</v>
      </c>
      <c r="C385" s="50" t="str">
        <f t="shared" si="11"/>
        <v>Danielle</v>
      </c>
      <c r="D385" s="49" t="s">
        <v>2794</v>
      </c>
      <c r="E385" t="s">
        <v>4510</v>
      </c>
      <c r="F385" t="s">
        <v>4584</v>
      </c>
    </row>
    <row r="386" spans="1:6" x14ac:dyDescent="0.3">
      <c r="A386" s="49" t="s">
        <v>1985</v>
      </c>
      <c r="B386" s="49" t="str">
        <f t="shared" ref="B386:B449" si="12">TRIM(E386:E2720)</f>
        <v>Mr</v>
      </c>
      <c r="C386" s="50" t="str">
        <f t="shared" ref="C386:C449" si="13">TRIM(F386)</f>
        <v>Andrew D</v>
      </c>
      <c r="D386" s="49" t="s">
        <v>2795</v>
      </c>
      <c r="E386" t="s">
        <v>4512</v>
      </c>
      <c r="F386" t="s">
        <v>4845</v>
      </c>
    </row>
    <row r="387" spans="1:6" x14ac:dyDescent="0.3">
      <c r="A387" s="49" t="s">
        <v>1984</v>
      </c>
      <c r="B387" s="49" t="str">
        <f t="shared" si="12"/>
        <v>Mr</v>
      </c>
      <c r="C387" s="50" t="str">
        <f t="shared" si="13"/>
        <v>Joel D</v>
      </c>
      <c r="D387" s="49" t="s">
        <v>2796</v>
      </c>
      <c r="E387" t="s">
        <v>4512</v>
      </c>
      <c r="F387" t="s">
        <v>4846</v>
      </c>
    </row>
    <row r="388" spans="1:6" x14ac:dyDescent="0.3">
      <c r="A388" s="49" t="s">
        <v>1983</v>
      </c>
      <c r="B388" s="49" t="str">
        <f t="shared" si="12"/>
        <v>Ms</v>
      </c>
      <c r="C388" s="50" t="str">
        <f t="shared" si="13"/>
        <v>Michelle</v>
      </c>
      <c r="D388" s="49" t="s">
        <v>2797</v>
      </c>
      <c r="E388" t="s">
        <v>4510</v>
      </c>
      <c r="F388" t="s">
        <v>4847</v>
      </c>
    </row>
    <row r="389" spans="1:6" x14ac:dyDescent="0.3">
      <c r="A389" s="49" t="s">
        <v>1982</v>
      </c>
      <c r="B389" s="49" t="str">
        <f t="shared" si="12"/>
        <v>Mr</v>
      </c>
      <c r="C389" s="50" t="str">
        <f t="shared" si="13"/>
        <v>Michael J</v>
      </c>
      <c r="D389" s="49" t="s">
        <v>2798</v>
      </c>
      <c r="E389" t="s">
        <v>4512</v>
      </c>
      <c r="F389" t="s">
        <v>4848</v>
      </c>
    </row>
    <row r="390" spans="1:6" x14ac:dyDescent="0.3">
      <c r="A390" s="49" t="s">
        <v>1981</v>
      </c>
      <c r="B390" s="49" t="str">
        <f t="shared" si="12"/>
        <v>Ms</v>
      </c>
      <c r="C390" s="50" t="str">
        <f t="shared" si="13"/>
        <v>Nikki</v>
      </c>
      <c r="D390" s="49" t="s">
        <v>2799</v>
      </c>
      <c r="E390" t="s">
        <v>4510</v>
      </c>
      <c r="F390" t="s">
        <v>4787</v>
      </c>
    </row>
    <row r="391" spans="1:6" x14ac:dyDescent="0.3">
      <c r="A391" s="49" t="s">
        <v>1980</v>
      </c>
      <c r="B391" s="49" t="str">
        <f t="shared" si="12"/>
        <v>Ms</v>
      </c>
      <c r="C391" s="50" t="str">
        <f t="shared" si="13"/>
        <v>Summer B</v>
      </c>
      <c r="D391" s="49" t="s">
        <v>2800</v>
      </c>
      <c r="E391" t="s">
        <v>4510</v>
      </c>
      <c r="F391" t="s">
        <v>4849</v>
      </c>
    </row>
    <row r="392" spans="1:6" x14ac:dyDescent="0.3">
      <c r="A392" s="49" t="s">
        <v>1979</v>
      </c>
      <c r="B392" s="49" t="str">
        <f t="shared" si="12"/>
        <v>Mr</v>
      </c>
      <c r="C392" s="50" t="str">
        <f t="shared" si="13"/>
        <v>Edward</v>
      </c>
      <c r="D392" s="49" t="s">
        <v>2801</v>
      </c>
      <c r="E392" t="s">
        <v>4512</v>
      </c>
      <c r="F392" t="s">
        <v>4850</v>
      </c>
    </row>
    <row r="393" spans="1:6" x14ac:dyDescent="0.3">
      <c r="A393" s="49" t="s">
        <v>1978</v>
      </c>
      <c r="B393" s="49" t="str">
        <f t="shared" si="12"/>
        <v>Mr</v>
      </c>
      <c r="C393" s="50" t="str">
        <f t="shared" si="13"/>
        <v>Ryan</v>
      </c>
      <c r="D393" s="49" t="s">
        <v>2802</v>
      </c>
      <c r="E393" t="s">
        <v>4512</v>
      </c>
      <c r="F393" t="s">
        <v>4559</v>
      </c>
    </row>
    <row r="394" spans="1:6" x14ac:dyDescent="0.3">
      <c r="A394" s="49" t="s">
        <v>1977</v>
      </c>
      <c r="B394" s="49" t="str">
        <f t="shared" si="12"/>
        <v>Ms</v>
      </c>
      <c r="C394" s="50" t="str">
        <f t="shared" si="13"/>
        <v>Kacee</v>
      </c>
      <c r="D394" s="49" t="s">
        <v>2803</v>
      </c>
      <c r="E394" t="s">
        <v>4510</v>
      </c>
      <c r="F394" t="s">
        <v>4851</v>
      </c>
    </row>
    <row r="395" spans="1:6" x14ac:dyDescent="0.3">
      <c r="A395" s="49" t="s">
        <v>1976</v>
      </c>
      <c r="B395" s="49" t="str">
        <f t="shared" si="12"/>
        <v>Mr</v>
      </c>
      <c r="C395" s="50" t="str">
        <f t="shared" si="13"/>
        <v>Dave</v>
      </c>
      <c r="D395" s="49" t="s">
        <v>2625</v>
      </c>
      <c r="E395" t="s">
        <v>4512</v>
      </c>
      <c r="F395" t="s">
        <v>4852</v>
      </c>
    </row>
    <row r="396" spans="1:6" x14ac:dyDescent="0.3">
      <c r="A396" s="49" t="s">
        <v>1975</v>
      </c>
      <c r="B396" s="49" t="str">
        <f t="shared" si="12"/>
        <v>Ms</v>
      </c>
      <c r="C396" s="50" t="str">
        <f t="shared" si="13"/>
        <v>Maryanna</v>
      </c>
      <c r="D396" s="49" t="s">
        <v>2804</v>
      </c>
      <c r="E396" t="s">
        <v>4510</v>
      </c>
      <c r="F396" t="s">
        <v>4853</v>
      </c>
    </row>
    <row r="397" spans="1:6" x14ac:dyDescent="0.3">
      <c r="A397" s="49" t="s">
        <v>1974</v>
      </c>
      <c r="B397" s="49" t="str">
        <f t="shared" si="12"/>
        <v>Ms</v>
      </c>
      <c r="C397" s="50" t="str">
        <f t="shared" si="13"/>
        <v>Jessica H</v>
      </c>
      <c r="D397" s="49" t="s">
        <v>2805</v>
      </c>
      <c r="E397" t="s">
        <v>4510</v>
      </c>
      <c r="F397" t="s">
        <v>4854</v>
      </c>
    </row>
    <row r="398" spans="1:6" x14ac:dyDescent="0.3">
      <c r="A398" s="49" t="s">
        <v>1973</v>
      </c>
      <c r="B398" s="49" t="str">
        <f t="shared" si="12"/>
        <v>Ms</v>
      </c>
      <c r="C398" s="50" t="str">
        <f t="shared" si="13"/>
        <v>Deanna</v>
      </c>
      <c r="D398" s="49" t="s">
        <v>2806</v>
      </c>
      <c r="E398" t="s">
        <v>4510</v>
      </c>
      <c r="F398" t="s">
        <v>4855</v>
      </c>
    </row>
    <row r="399" spans="1:6" x14ac:dyDescent="0.3">
      <c r="A399" s="49" t="s">
        <v>1972</v>
      </c>
      <c r="B399" s="49" t="str">
        <f t="shared" si="12"/>
        <v>Mr</v>
      </c>
      <c r="C399" s="50" t="str">
        <f t="shared" si="13"/>
        <v>Peter</v>
      </c>
      <c r="D399" s="49" t="s">
        <v>2807</v>
      </c>
      <c r="E399" t="s">
        <v>4512</v>
      </c>
      <c r="F399" t="s">
        <v>4856</v>
      </c>
    </row>
    <row r="400" spans="1:6" x14ac:dyDescent="0.3">
      <c r="A400" s="49" t="s">
        <v>1971</v>
      </c>
      <c r="B400" s="49" t="str">
        <f t="shared" si="12"/>
        <v>Ms</v>
      </c>
      <c r="C400" s="50" t="str">
        <f t="shared" si="13"/>
        <v>Rebecca</v>
      </c>
      <c r="D400" s="49" t="s">
        <v>2808</v>
      </c>
      <c r="E400" t="s">
        <v>4510</v>
      </c>
      <c r="F400" t="s">
        <v>4595</v>
      </c>
    </row>
    <row r="401" spans="1:6" x14ac:dyDescent="0.3">
      <c r="A401" s="49" t="s">
        <v>1970</v>
      </c>
      <c r="B401" s="49" t="str">
        <f t="shared" si="12"/>
        <v>Ms</v>
      </c>
      <c r="C401" s="50" t="str">
        <f t="shared" si="13"/>
        <v>Elizabeth M</v>
      </c>
      <c r="D401" s="49" t="s">
        <v>2809</v>
      </c>
      <c r="E401" t="s">
        <v>4510</v>
      </c>
      <c r="F401" t="s">
        <v>4857</v>
      </c>
    </row>
    <row r="402" spans="1:6" x14ac:dyDescent="0.3">
      <c r="A402" s="49" t="s">
        <v>1969</v>
      </c>
      <c r="B402" s="49" t="str">
        <f t="shared" si="12"/>
        <v>Mr</v>
      </c>
      <c r="C402" s="50" t="str">
        <f t="shared" si="13"/>
        <v>Gregory</v>
      </c>
      <c r="D402" s="49" t="s">
        <v>2810</v>
      </c>
      <c r="E402" t="s">
        <v>4512</v>
      </c>
      <c r="F402" t="s">
        <v>4858</v>
      </c>
    </row>
    <row r="403" spans="1:6" x14ac:dyDescent="0.3">
      <c r="A403" s="49" t="s">
        <v>1968</v>
      </c>
      <c r="B403" s="49" t="str">
        <f t="shared" si="12"/>
        <v>Ms</v>
      </c>
      <c r="C403" s="50" t="str">
        <f t="shared" si="13"/>
        <v>Sarah E</v>
      </c>
      <c r="D403" s="49" t="s">
        <v>2811</v>
      </c>
      <c r="E403" t="s">
        <v>4510</v>
      </c>
      <c r="F403" t="s">
        <v>4859</v>
      </c>
    </row>
    <row r="404" spans="1:6" x14ac:dyDescent="0.3">
      <c r="A404" s="49" t="s">
        <v>1967</v>
      </c>
      <c r="B404" s="49" t="str">
        <f t="shared" si="12"/>
        <v>Ms</v>
      </c>
      <c r="C404" s="50" t="str">
        <f t="shared" si="13"/>
        <v>Anne Elise</v>
      </c>
      <c r="D404" s="49" t="s">
        <v>2812</v>
      </c>
      <c r="E404" t="s">
        <v>4510</v>
      </c>
      <c r="F404" t="s">
        <v>4860</v>
      </c>
    </row>
    <row r="405" spans="1:6" x14ac:dyDescent="0.3">
      <c r="A405" s="49" t="s">
        <v>1966</v>
      </c>
      <c r="B405" s="49" t="str">
        <f t="shared" si="12"/>
        <v>Mr</v>
      </c>
      <c r="C405" s="50" t="str">
        <f t="shared" si="13"/>
        <v>Christopher R</v>
      </c>
      <c r="D405" s="49" t="s">
        <v>2813</v>
      </c>
      <c r="E405" t="s">
        <v>4512</v>
      </c>
      <c r="F405" t="s">
        <v>4861</v>
      </c>
    </row>
    <row r="406" spans="1:6" x14ac:dyDescent="0.3">
      <c r="A406" s="49" t="s">
        <v>1965</v>
      </c>
      <c r="B406" s="49" t="str">
        <f t="shared" si="12"/>
        <v>Mr</v>
      </c>
      <c r="C406" s="50" t="str">
        <f t="shared" si="13"/>
        <v>Elliot</v>
      </c>
      <c r="D406" s="49" t="s">
        <v>2814</v>
      </c>
      <c r="E406" t="s">
        <v>4512</v>
      </c>
      <c r="F406" t="s">
        <v>4862</v>
      </c>
    </row>
    <row r="407" spans="1:6" x14ac:dyDescent="0.3">
      <c r="A407" s="49" t="s">
        <v>1964</v>
      </c>
      <c r="B407" s="49" t="str">
        <f t="shared" si="12"/>
        <v>Mr</v>
      </c>
      <c r="C407" s="50" t="str">
        <f t="shared" si="13"/>
        <v>Christopher D</v>
      </c>
      <c r="D407" s="49" t="s">
        <v>2815</v>
      </c>
      <c r="E407" t="s">
        <v>4512</v>
      </c>
      <c r="F407" t="s">
        <v>4863</v>
      </c>
    </row>
    <row r="408" spans="1:6" x14ac:dyDescent="0.3">
      <c r="A408" s="49" t="s">
        <v>1963</v>
      </c>
      <c r="B408" s="49" t="str">
        <f t="shared" si="12"/>
        <v>Mr</v>
      </c>
      <c r="C408" s="50" t="str">
        <f t="shared" si="13"/>
        <v>Corey</v>
      </c>
      <c r="D408" s="49" t="s">
        <v>2816</v>
      </c>
      <c r="E408" t="s">
        <v>4512</v>
      </c>
      <c r="F408" t="s">
        <v>4864</v>
      </c>
    </row>
    <row r="409" spans="1:6" x14ac:dyDescent="0.3">
      <c r="A409" s="49" t="s">
        <v>1962</v>
      </c>
      <c r="B409" s="49" t="str">
        <f t="shared" si="12"/>
        <v>Mr</v>
      </c>
      <c r="C409" s="50" t="str">
        <f t="shared" si="13"/>
        <v>Patrick D</v>
      </c>
      <c r="D409" s="49" t="s">
        <v>2817</v>
      </c>
      <c r="E409" t="s">
        <v>4512</v>
      </c>
      <c r="F409" t="s">
        <v>4865</v>
      </c>
    </row>
    <row r="410" spans="1:6" x14ac:dyDescent="0.3">
      <c r="A410" s="49" t="s">
        <v>1961</v>
      </c>
      <c r="B410" s="49" t="str">
        <f t="shared" si="12"/>
        <v>Mr</v>
      </c>
      <c r="C410" s="50" t="str">
        <f t="shared" si="13"/>
        <v>Anthony D</v>
      </c>
      <c r="D410" s="49" t="s">
        <v>2720</v>
      </c>
      <c r="E410" t="s">
        <v>4512</v>
      </c>
      <c r="F410" t="s">
        <v>4866</v>
      </c>
    </row>
    <row r="411" spans="1:6" x14ac:dyDescent="0.3">
      <c r="A411" s="49" t="s">
        <v>1960</v>
      </c>
      <c r="B411" s="49" t="str">
        <f t="shared" si="12"/>
        <v>Ms</v>
      </c>
      <c r="C411" s="50" t="str">
        <f t="shared" si="13"/>
        <v>Melissa</v>
      </c>
      <c r="D411" s="49" t="s">
        <v>2818</v>
      </c>
      <c r="E411" t="s">
        <v>4510</v>
      </c>
      <c r="F411" t="s">
        <v>4867</v>
      </c>
    </row>
    <row r="412" spans="1:6" x14ac:dyDescent="0.3">
      <c r="A412" s="49" t="s">
        <v>1959</v>
      </c>
      <c r="B412" s="49" t="str">
        <f t="shared" si="12"/>
        <v>Ms</v>
      </c>
      <c r="C412" s="50" t="str">
        <f t="shared" si="13"/>
        <v>Raven</v>
      </c>
      <c r="D412" s="49" t="s">
        <v>2819</v>
      </c>
      <c r="E412" t="s">
        <v>4510</v>
      </c>
      <c r="F412" t="s">
        <v>4868</v>
      </c>
    </row>
    <row r="413" spans="1:6" x14ac:dyDescent="0.3">
      <c r="A413" s="49" t="s">
        <v>1958</v>
      </c>
      <c r="B413" s="49" t="str">
        <f t="shared" si="12"/>
        <v>Mr</v>
      </c>
      <c r="C413" s="50" t="str">
        <f t="shared" si="13"/>
        <v>Christopher</v>
      </c>
      <c r="D413" s="49" t="s">
        <v>2820</v>
      </c>
      <c r="E413" t="s">
        <v>4512</v>
      </c>
      <c r="F413" t="s">
        <v>4869</v>
      </c>
    </row>
    <row r="414" spans="1:6" x14ac:dyDescent="0.3">
      <c r="A414" s="49" t="s">
        <v>1957</v>
      </c>
      <c r="B414" s="49" t="str">
        <f t="shared" si="12"/>
        <v>Ms</v>
      </c>
      <c r="C414" s="50" t="str">
        <f t="shared" si="13"/>
        <v>Kendra A</v>
      </c>
      <c r="D414" s="49" t="s">
        <v>2821</v>
      </c>
      <c r="E414" t="s">
        <v>4510</v>
      </c>
      <c r="F414" t="s">
        <v>4870</v>
      </c>
    </row>
    <row r="415" spans="1:6" x14ac:dyDescent="0.3">
      <c r="A415" s="49" t="s">
        <v>1956</v>
      </c>
      <c r="B415" s="49" t="str">
        <f t="shared" si="12"/>
        <v>Ms</v>
      </c>
      <c r="C415" s="50" t="str">
        <f t="shared" si="13"/>
        <v>Jordan</v>
      </c>
      <c r="D415" s="49" t="s">
        <v>2822</v>
      </c>
      <c r="E415" t="s">
        <v>4510</v>
      </c>
      <c r="F415" t="s">
        <v>4871</v>
      </c>
    </row>
    <row r="416" spans="1:6" x14ac:dyDescent="0.3">
      <c r="A416" s="49" t="s">
        <v>1955</v>
      </c>
      <c r="B416" s="49" t="str">
        <f t="shared" si="12"/>
        <v>Mr</v>
      </c>
      <c r="C416" s="50" t="str">
        <f t="shared" si="13"/>
        <v>Nils</v>
      </c>
      <c r="D416" s="49" t="s">
        <v>2823</v>
      </c>
      <c r="E416" t="s">
        <v>4512</v>
      </c>
      <c r="F416" t="s">
        <v>4872</v>
      </c>
    </row>
    <row r="417" spans="1:6" x14ac:dyDescent="0.3">
      <c r="A417" s="49" t="s">
        <v>1954</v>
      </c>
      <c r="B417" s="49" t="str">
        <f t="shared" si="12"/>
        <v>Mr</v>
      </c>
      <c r="C417" s="50" t="str">
        <f t="shared" si="13"/>
        <v>Scott</v>
      </c>
      <c r="D417" s="49" t="s">
        <v>2824</v>
      </c>
      <c r="E417" t="s">
        <v>4512</v>
      </c>
      <c r="F417" t="s">
        <v>4518</v>
      </c>
    </row>
    <row r="418" spans="1:6" x14ac:dyDescent="0.3">
      <c r="A418" s="49" t="s">
        <v>1953</v>
      </c>
      <c r="B418" s="49" t="str">
        <f t="shared" si="12"/>
        <v>Ms</v>
      </c>
      <c r="C418" s="50" t="str">
        <f t="shared" si="13"/>
        <v>Angela</v>
      </c>
      <c r="D418" s="49" t="s">
        <v>2825</v>
      </c>
      <c r="E418" t="s">
        <v>4510</v>
      </c>
      <c r="F418" t="s">
        <v>4873</v>
      </c>
    </row>
    <row r="419" spans="1:6" x14ac:dyDescent="0.3">
      <c r="A419" s="49" t="s">
        <v>1952</v>
      </c>
      <c r="B419" s="49" t="str">
        <f t="shared" si="12"/>
        <v>Ms</v>
      </c>
      <c r="C419" s="50" t="str">
        <f t="shared" si="13"/>
        <v>Allison</v>
      </c>
      <c r="D419" s="49" t="s">
        <v>2826</v>
      </c>
      <c r="E419" t="s">
        <v>4510</v>
      </c>
      <c r="F419" t="s">
        <v>4813</v>
      </c>
    </row>
    <row r="420" spans="1:6" x14ac:dyDescent="0.3">
      <c r="A420" s="49" t="s">
        <v>1951</v>
      </c>
      <c r="B420" s="49" t="str">
        <f t="shared" si="12"/>
        <v>Ms</v>
      </c>
      <c r="C420" s="50" t="str">
        <f t="shared" si="13"/>
        <v>Caitlin O</v>
      </c>
      <c r="D420" s="49" t="s">
        <v>2827</v>
      </c>
      <c r="E420" t="s">
        <v>4510</v>
      </c>
      <c r="F420" t="s">
        <v>4874</v>
      </c>
    </row>
    <row r="421" spans="1:6" x14ac:dyDescent="0.3">
      <c r="A421" s="49" t="s">
        <v>1950</v>
      </c>
      <c r="B421" s="49" t="str">
        <f t="shared" si="12"/>
        <v>Ms</v>
      </c>
      <c r="C421" s="50" t="str">
        <f t="shared" si="13"/>
        <v>Tracy M</v>
      </c>
      <c r="D421" s="49" t="s">
        <v>2828</v>
      </c>
      <c r="E421" t="s">
        <v>4510</v>
      </c>
      <c r="F421" t="s">
        <v>4875</v>
      </c>
    </row>
    <row r="422" spans="1:6" x14ac:dyDescent="0.3">
      <c r="A422" s="49" t="s">
        <v>1949</v>
      </c>
      <c r="B422" s="49" t="str">
        <f t="shared" si="12"/>
        <v>Mr</v>
      </c>
      <c r="C422" s="50" t="str">
        <f t="shared" si="13"/>
        <v>Dustin M</v>
      </c>
      <c r="D422" s="49" t="s">
        <v>2829</v>
      </c>
      <c r="E422" t="s">
        <v>4512</v>
      </c>
      <c r="F422" t="s">
        <v>4876</v>
      </c>
    </row>
    <row r="423" spans="1:6" x14ac:dyDescent="0.3">
      <c r="A423" s="49" t="s">
        <v>1948</v>
      </c>
      <c r="B423" s="49" t="str">
        <f t="shared" si="12"/>
        <v>Ms</v>
      </c>
      <c r="C423" s="50" t="str">
        <f t="shared" si="13"/>
        <v>Jenny</v>
      </c>
      <c r="D423" s="49" t="s">
        <v>2527</v>
      </c>
      <c r="E423" t="s">
        <v>4510</v>
      </c>
      <c r="F423" t="s">
        <v>4877</v>
      </c>
    </row>
    <row r="424" spans="1:6" x14ac:dyDescent="0.3">
      <c r="A424" s="49" t="s">
        <v>1947</v>
      </c>
      <c r="B424" s="49" t="str">
        <f t="shared" si="12"/>
        <v>Ms</v>
      </c>
      <c r="C424" s="50" t="str">
        <f t="shared" si="13"/>
        <v>Emily</v>
      </c>
      <c r="D424" s="49" t="s">
        <v>2830</v>
      </c>
      <c r="E424" t="s">
        <v>4510</v>
      </c>
      <c r="F424" t="s">
        <v>4878</v>
      </c>
    </row>
    <row r="425" spans="1:6" x14ac:dyDescent="0.3">
      <c r="A425" s="49" t="s">
        <v>1946</v>
      </c>
      <c r="B425" s="49" t="str">
        <f t="shared" si="12"/>
        <v>Ms</v>
      </c>
      <c r="C425" s="50" t="str">
        <f t="shared" si="13"/>
        <v>Fabienne</v>
      </c>
      <c r="D425" s="49" t="s">
        <v>2831</v>
      </c>
      <c r="E425" t="s">
        <v>4510</v>
      </c>
      <c r="F425" t="s">
        <v>4879</v>
      </c>
    </row>
    <row r="426" spans="1:6" x14ac:dyDescent="0.3">
      <c r="A426" s="49" t="s">
        <v>1945</v>
      </c>
      <c r="B426" s="49" t="str">
        <f t="shared" si="12"/>
        <v>Mr</v>
      </c>
      <c r="C426" s="50" t="str">
        <f t="shared" si="13"/>
        <v>Jordan</v>
      </c>
      <c r="D426" s="49" t="s">
        <v>2832</v>
      </c>
      <c r="E426" t="s">
        <v>4512</v>
      </c>
      <c r="F426" t="s">
        <v>4871</v>
      </c>
    </row>
    <row r="427" spans="1:6" x14ac:dyDescent="0.3">
      <c r="A427" s="49" t="s">
        <v>1944</v>
      </c>
      <c r="B427" s="49" t="str">
        <f t="shared" si="12"/>
        <v>Mr</v>
      </c>
      <c r="C427" s="50" t="str">
        <f t="shared" si="13"/>
        <v>Matt</v>
      </c>
      <c r="D427" s="49" t="s">
        <v>2833</v>
      </c>
      <c r="E427" t="s">
        <v>4512</v>
      </c>
      <c r="F427" t="s">
        <v>4699</v>
      </c>
    </row>
    <row r="428" spans="1:6" x14ac:dyDescent="0.3">
      <c r="A428" s="49" t="s">
        <v>1943</v>
      </c>
      <c r="B428" s="49" t="str">
        <f t="shared" si="12"/>
        <v>Ms</v>
      </c>
      <c r="C428" s="50" t="str">
        <f t="shared" si="13"/>
        <v>Taryn L</v>
      </c>
      <c r="D428" s="49" t="s">
        <v>2834</v>
      </c>
      <c r="E428" t="s">
        <v>4510</v>
      </c>
      <c r="F428" t="s">
        <v>4880</v>
      </c>
    </row>
    <row r="429" spans="1:6" x14ac:dyDescent="0.3">
      <c r="A429" s="49" t="s">
        <v>1942</v>
      </c>
      <c r="B429" s="49" t="str">
        <f t="shared" si="12"/>
        <v>Ms</v>
      </c>
      <c r="C429" s="50" t="str">
        <f t="shared" si="13"/>
        <v>Temima</v>
      </c>
      <c r="D429" s="49" t="s">
        <v>2835</v>
      </c>
      <c r="E429" t="s">
        <v>4510</v>
      </c>
      <c r="F429" t="s">
        <v>4881</v>
      </c>
    </row>
    <row r="430" spans="1:6" x14ac:dyDescent="0.3">
      <c r="A430" s="49" t="s">
        <v>1941</v>
      </c>
      <c r="B430" s="49" t="str">
        <f t="shared" si="12"/>
        <v>Ms</v>
      </c>
      <c r="C430" s="50" t="str">
        <f t="shared" si="13"/>
        <v>Jennifer</v>
      </c>
      <c r="D430" s="49" t="s">
        <v>2836</v>
      </c>
      <c r="E430" t="s">
        <v>4510</v>
      </c>
      <c r="F430" t="s">
        <v>4587</v>
      </c>
    </row>
    <row r="431" spans="1:6" x14ac:dyDescent="0.3">
      <c r="A431" s="49" t="s">
        <v>1940</v>
      </c>
      <c r="B431" s="49" t="str">
        <f t="shared" si="12"/>
        <v>Ms</v>
      </c>
      <c r="C431" s="50" t="str">
        <f t="shared" si="13"/>
        <v>Serena M</v>
      </c>
      <c r="D431" s="49" t="s">
        <v>2837</v>
      </c>
      <c r="E431" t="s">
        <v>4510</v>
      </c>
      <c r="F431" t="s">
        <v>4882</v>
      </c>
    </row>
    <row r="432" spans="1:6" x14ac:dyDescent="0.3">
      <c r="A432" s="49" t="s">
        <v>1939</v>
      </c>
      <c r="B432" s="49" t="str">
        <f t="shared" si="12"/>
        <v>Ms</v>
      </c>
      <c r="C432" s="50" t="str">
        <f t="shared" si="13"/>
        <v>Victoria M</v>
      </c>
      <c r="D432" s="49" t="s">
        <v>2838</v>
      </c>
      <c r="E432" t="s">
        <v>4510</v>
      </c>
      <c r="F432" t="s">
        <v>4883</v>
      </c>
    </row>
    <row r="433" spans="1:6" x14ac:dyDescent="0.3">
      <c r="A433" s="49" t="s">
        <v>1938</v>
      </c>
      <c r="B433" s="49" t="str">
        <f t="shared" si="12"/>
        <v>Ms</v>
      </c>
      <c r="C433" s="50" t="str">
        <f t="shared" si="13"/>
        <v>Phoebe</v>
      </c>
      <c r="D433" s="49" t="s">
        <v>2839</v>
      </c>
      <c r="E433" t="s">
        <v>4510</v>
      </c>
      <c r="F433" t="s">
        <v>4884</v>
      </c>
    </row>
    <row r="434" spans="1:6" x14ac:dyDescent="0.3">
      <c r="A434" s="49" t="s">
        <v>1937</v>
      </c>
      <c r="B434" s="49" t="str">
        <f t="shared" si="12"/>
        <v>Mr</v>
      </c>
      <c r="C434" s="50" t="str">
        <f t="shared" si="13"/>
        <v>Corey</v>
      </c>
      <c r="D434" s="49" t="s">
        <v>2840</v>
      </c>
      <c r="E434" t="s">
        <v>4512</v>
      </c>
      <c r="F434" t="s">
        <v>4864</v>
      </c>
    </row>
    <row r="435" spans="1:6" x14ac:dyDescent="0.3">
      <c r="A435" s="49" t="s">
        <v>1936</v>
      </c>
      <c r="B435" s="49" t="str">
        <f t="shared" si="12"/>
        <v>Ms</v>
      </c>
      <c r="C435" s="50" t="str">
        <f t="shared" si="13"/>
        <v>Rebecca</v>
      </c>
      <c r="D435" s="49" t="s">
        <v>2841</v>
      </c>
      <c r="E435" t="s">
        <v>4510</v>
      </c>
      <c r="F435" t="s">
        <v>4595</v>
      </c>
    </row>
    <row r="436" spans="1:6" x14ac:dyDescent="0.3">
      <c r="A436" s="49" t="s">
        <v>1935</v>
      </c>
      <c r="B436" s="49" t="str">
        <f t="shared" si="12"/>
        <v>Mr</v>
      </c>
      <c r="C436" s="50" t="str">
        <f t="shared" si="13"/>
        <v>Nicholas D</v>
      </c>
      <c r="D436" s="49" t="s">
        <v>2842</v>
      </c>
      <c r="E436" t="s">
        <v>4512</v>
      </c>
      <c r="F436" t="s">
        <v>4885</v>
      </c>
    </row>
    <row r="437" spans="1:6" x14ac:dyDescent="0.3">
      <c r="A437" s="49" t="s">
        <v>1934</v>
      </c>
      <c r="B437" s="49" t="str">
        <f t="shared" si="12"/>
        <v>Mr</v>
      </c>
      <c r="C437" s="50" t="str">
        <f t="shared" si="13"/>
        <v>Christian</v>
      </c>
      <c r="D437" s="49" t="s">
        <v>2843</v>
      </c>
      <c r="E437" t="s">
        <v>4512</v>
      </c>
      <c r="F437" t="s">
        <v>4886</v>
      </c>
    </row>
    <row r="438" spans="1:6" x14ac:dyDescent="0.3">
      <c r="A438" s="49" t="s">
        <v>1933</v>
      </c>
      <c r="B438" s="49" t="str">
        <f t="shared" si="12"/>
        <v>Mr</v>
      </c>
      <c r="C438" s="50" t="str">
        <f t="shared" si="13"/>
        <v>Jonathon S</v>
      </c>
      <c r="D438" s="49" t="s">
        <v>2844</v>
      </c>
      <c r="E438" t="s">
        <v>4512</v>
      </c>
      <c r="F438" t="s">
        <v>4887</v>
      </c>
    </row>
    <row r="439" spans="1:6" x14ac:dyDescent="0.3">
      <c r="A439" s="49" t="s">
        <v>1932</v>
      </c>
      <c r="B439" s="49" t="str">
        <f t="shared" si="12"/>
        <v>Ms</v>
      </c>
      <c r="C439" s="50" t="str">
        <f t="shared" si="13"/>
        <v>Caroline</v>
      </c>
      <c r="D439" s="49" t="s">
        <v>2845</v>
      </c>
      <c r="E439" t="s">
        <v>4510</v>
      </c>
      <c r="F439" t="s">
        <v>4831</v>
      </c>
    </row>
    <row r="440" spans="1:6" x14ac:dyDescent="0.3">
      <c r="A440" s="49" t="s">
        <v>1931</v>
      </c>
      <c r="B440" s="49" t="str">
        <f t="shared" si="12"/>
        <v>Mr</v>
      </c>
      <c r="C440" s="50" t="str">
        <f t="shared" si="13"/>
        <v>Joshua D</v>
      </c>
      <c r="D440" s="49" t="s">
        <v>2846</v>
      </c>
      <c r="E440" t="s">
        <v>4512</v>
      </c>
      <c r="F440" t="s">
        <v>4888</v>
      </c>
    </row>
    <row r="441" spans="1:6" x14ac:dyDescent="0.3">
      <c r="A441" s="49" t="s">
        <v>1930</v>
      </c>
      <c r="B441" s="49" t="str">
        <f t="shared" si="12"/>
        <v>Ms</v>
      </c>
      <c r="C441" s="50" t="str">
        <f t="shared" si="13"/>
        <v>Nichole</v>
      </c>
      <c r="D441" s="49" t="s">
        <v>2847</v>
      </c>
      <c r="E441" t="s">
        <v>4510</v>
      </c>
      <c r="F441" t="s">
        <v>4889</v>
      </c>
    </row>
    <row r="442" spans="1:6" x14ac:dyDescent="0.3">
      <c r="A442" s="49" t="s">
        <v>1929</v>
      </c>
      <c r="B442" s="49" t="str">
        <f t="shared" si="12"/>
        <v>Ms</v>
      </c>
      <c r="C442" s="50" t="str">
        <f t="shared" si="13"/>
        <v>Denise M</v>
      </c>
      <c r="D442" s="49" t="s">
        <v>2848</v>
      </c>
      <c r="E442" t="s">
        <v>4510</v>
      </c>
      <c r="F442" t="s">
        <v>4890</v>
      </c>
    </row>
    <row r="443" spans="1:6" x14ac:dyDescent="0.3">
      <c r="A443" s="49" t="s">
        <v>1928</v>
      </c>
      <c r="B443" s="49" t="str">
        <f t="shared" si="12"/>
        <v>Mr</v>
      </c>
      <c r="C443" s="50" t="str">
        <f t="shared" si="13"/>
        <v>Peter R</v>
      </c>
      <c r="D443" s="49" t="s">
        <v>2849</v>
      </c>
      <c r="E443" t="s">
        <v>4512</v>
      </c>
      <c r="F443" t="s">
        <v>4891</v>
      </c>
    </row>
    <row r="444" spans="1:6" x14ac:dyDescent="0.3">
      <c r="A444" s="49" t="s">
        <v>1927</v>
      </c>
      <c r="B444" s="49" t="str">
        <f t="shared" si="12"/>
        <v>Mr</v>
      </c>
      <c r="C444" s="50" t="str">
        <f t="shared" si="13"/>
        <v>Johnson K</v>
      </c>
      <c r="D444" s="49" t="s">
        <v>2483</v>
      </c>
      <c r="E444" t="s">
        <v>4512</v>
      </c>
      <c r="F444" t="s">
        <v>4892</v>
      </c>
    </row>
    <row r="445" spans="1:6" x14ac:dyDescent="0.3">
      <c r="A445" s="49" t="s">
        <v>1926</v>
      </c>
      <c r="B445" s="49" t="str">
        <f t="shared" si="12"/>
        <v>Ms</v>
      </c>
      <c r="C445" s="50" t="str">
        <f t="shared" si="13"/>
        <v>Katherine</v>
      </c>
      <c r="D445" s="49" t="s">
        <v>2850</v>
      </c>
      <c r="E445" t="s">
        <v>4510</v>
      </c>
      <c r="F445" t="s">
        <v>4893</v>
      </c>
    </row>
    <row r="446" spans="1:6" x14ac:dyDescent="0.3">
      <c r="A446" s="49" t="s">
        <v>1925</v>
      </c>
      <c r="B446" s="49" t="str">
        <f t="shared" si="12"/>
        <v>Ms</v>
      </c>
      <c r="C446" s="50" t="str">
        <f t="shared" si="13"/>
        <v>Lynda</v>
      </c>
      <c r="D446" s="49" t="s">
        <v>2851</v>
      </c>
      <c r="E446" t="s">
        <v>4510</v>
      </c>
      <c r="F446" t="s">
        <v>4894</v>
      </c>
    </row>
    <row r="447" spans="1:6" x14ac:dyDescent="0.3">
      <c r="A447" s="49" t="s">
        <v>1924</v>
      </c>
      <c r="B447" s="49" t="str">
        <f t="shared" si="12"/>
        <v>Mr</v>
      </c>
      <c r="C447" s="50" t="str">
        <f t="shared" si="13"/>
        <v>Anthony</v>
      </c>
      <c r="D447" s="49" t="s">
        <v>2852</v>
      </c>
      <c r="E447" t="s">
        <v>4512</v>
      </c>
      <c r="F447" t="s">
        <v>4801</v>
      </c>
    </row>
    <row r="448" spans="1:6" x14ac:dyDescent="0.3">
      <c r="A448" s="49" t="s">
        <v>1923</v>
      </c>
      <c r="B448" s="49" t="str">
        <f t="shared" si="12"/>
        <v>Ms</v>
      </c>
      <c r="C448" s="50" t="str">
        <f t="shared" si="13"/>
        <v>Linnea C</v>
      </c>
      <c r="D448" s="49" t="s">
        <v>2853</v>
      </c>
      <c r="E448" t="s">
        <v>4510</v>
      </c>
      <c r="F448" t="s">
        <v>4895</v>
      </c>
    </row>
    <row r="449" spans="1:6" x14ac:dyDescent="0.3">
      <c r="A449" s="49" t="s">
        <v>1922</v>
      </c>
      <c r="B449" s="49" t="str">
        <f t="shared" si="12"/>
        <v>Mr</v>
      </c>
      <c r="C449" s="50" t="str">
        <f t="shared" si="13"/>
        <v>Massimiliano A</v>
      </c>
      <c r="D449" s="49" t="s">
        <v>2854</v>
      </c>
      <c r="E449" t="s">
        <v>4512</v>
      </c>
      <c r="F449" t="s">
        <v>4896</v>
      </c>
    </row>
    <row r="450" spans="1:6" x14ac:dyDescent="0.3">
      <c r="A450" s="49" t="s">
        <v>1921</v>
      </c>
      <c r="B450" s="49" t="str">
        <f t="shared" ref="B450:B513" si="14">TRIM(E450:E2784)</f>
        <v>Mr</v>
      </c>
      <c r="C450" s="50" t="str">
        <f t="shared" ref="C450:C513" si="15">TRIM(F450)</f>
        <v>James M</v>
      </c>
      <c r="D450" s="49" t="s">
        <v>2408</v>
      </c>
      <c r="E450" t="s">
        <v>4512</v>
      </c>
      <c r="F450" t="s">
        <v>4897</v>
      </c>
    </row>
    <row r="451" spans="1:6" x14ac:dyDescent="0.3">
      <c r="A451" s="49" t="s">
        <v>1920</v>
      </c>
      <c r="B451" s="49" t="str">
        <f t="shared" si="14"/>
        <v>Ms</v>
      </c>
      <c r="C451" s="50" t="str">
        <f t="shared" si="15"/>
        <v>Lauren</v>
      </c>
      <c r="D451" s="49" t="s">
        <v>2855</v>
      </c>
      <c r="E451" t="s">
        <v>4510</v>
      </c>
      <c r="F451" t="s">
        <v>4898</v>
      </c>
    </row>
    <row r="452" spans="1:6" x14ac:dyDescent="0.3">
      <c r="A452" s="49" t="s">
        <v>1919</v>
      </c>
      <c r="B452" s="49" t="str">
        <f t="shared" si="14"/>
        <v>Ms</v>
      </c>
      <c r="C452" s="50" t="str">
        <f t="shared" si="15"/>
        <v>Michele V</v>
      </c>
      <c r="D452" s="49" t="s">
        <v>2762</v>
      </c>
      <c r="E452" t="s">
        <v>4510</v>
      </c>
      <c r="F452" t="s">
        <v>4899</v>
      </c>
    </row>
    <row r="453" spans="1:6" x14ac:dyDescent="0.3">
      <c r="A453" s="49" t="s">
        <v>1918</v>
      </c>
      <c r="B453" s="49" t="str">
        <f t="shared" si="14"/>
        <v>Mr</v>
      </c>
      <c r="C453" s="50" t="str">
        <f t="shared" si="15"/>
        <v>Xiao</v>
      </c>
      <c r="D453" s="49" t="s">
        <v>2462</v>
      </c>
      <c r="E453" t="s">
        <v>4512</v>
      </c>
      <c r="F453" t="s">
        <v>4900</v>
      </c>
    </row>
    <row r="454" spans="1:6" x14ac:dyDescent="0.3">
      <c r="A454" s="49" t="s">
        <v>1917</v>
      </c>
      <c r="B454" s="49" t="str">
        <f t="shared" si="14"/>
        <v>Ms</v>
      </c>
      <c r="C454" s="50" t="str">
        <f t="shared" si="15"/>
        <v>Harper L</v>
      </c>
      <c r="D454" s="49" t="s">
        <v>2856</v>
      </c>
      <c r="E454" t="s">
        <v>4510</v>
      </c>
      <c r="F454" t="s">
        <v>4901</v>
      </c>
    </row>
    <row r="455" spans="1:6" x14ac:dyDescent="0.3">
      <c r="A455" s="49" t="s">
        <v>1916</v>
      </c>
      <c r="B455" s="49" t="str">
        <f t="shared" si="14"/>
        <v>Mr</v>
      </c>
      <c r="C455" s="50" t="str">
        <f t="shared" si="15"/>
        <v>Nick</v>
      </c>
      <c r="D455" s="49" t="s">
        <v>2857</v>
      </c>
      <c r="E455" t="s">
        <v>4512</v>
      </c>
      <c r="F455" t="s">
        <v>4635</v>
      </c>
    </row>
    <row r="456" spans="1:6" x14ac:dyDescent="0.3">
      <c r="A456" s="49" t="s">
        <v>1915</v>
      </c>
      <c r="B456" s="49" t="str">
        <f t="shared" si="14"/>
        <v>Mr</v>
      </c>
      <c r="C456" s="50" t="str">
        <f t="shared" si="15"/>
        <v>Scott</v>
      </c>
      <c r="D456" s="49" t="s">
        <v>2858</v>
      </c>
      <c r="E456" t="s">
        <v>4512</v>
      </c>
      <c r="F456" t="s">
        <v>4518</v>
      </c>
    </row>
    <row r="457" spans="1:6" x14ac:dyDescent="0.3">
      <c r="A457" s="49" t="s">
        <v>1914</v>
      </c>
      <c r="B457" s="49" t="str">
        <f t="shared" si="14"/>
        <v>Mr</v>
      </c>
      <c r="C457" s="50" t="str">
        <f t="shared" si="15"/>
        <v>Wilson</v>
      </c>
      <c r="D457" s="49" t="s">
        <v>2859</v>
      </c>
      <c r="E457" t="s">
        <v>4512</v>
      </c>
      <c r="F457" t="s">
        <v>4902</v>
      </c>
    </row>
    <row r="458" spans="1:6" x14ac:dyDescent="0.3">
      <c r="A458" s="49" t="s">
        <v>1913</v>
      </c>
      <c r="B458" s="49" t="str">
        <f t="shared" si="14"/>
        <v>Mr</v>
      </c>
      <c r="C458" s="50" t="str">
        <f t="shared" si="15"/>
        <v>Lee</v>
      </c>
      <c r="D458" s="49" t="s">
        <v>2860</v>
      </c>
      <c r="E458" t="s">
        <v>4512</v>
      </c>
      <c r="F458" t="s">
        <v>4769</v>
      </c>
    </row>
    <row r="459" spans="1:6" x14ac:dyDescent="0.3">
      <c r="A459" s="49" t="s">
        <v>1912</v>
      </c>
      <c r="B459" s="49" t="str">
        <f t="shared" si="14"/>
        <v>Mr</v>
      </c>
      <c r="C459" s="50" t="str">
        <f t="shared" si="15"/>
        <v>Shizhong</v>
      </c>
      <c r="D459" s="49" t="s">
        <v>2861</v>
      </c>
      <c r="E459" t="s">
        <v>4512</v>
      </c>
      <c r="F459" t="s">
        <v>4903</v>
      </c>
    </row>
    <row r="460" spans="1:6" x14ac:dyDescent="0.3">
      <c r="A460" s="49" t="s">
        <v>1911</v>
      </c>
      <c r="B460" s="49" t="str">
        <f t="shared" si="14"/>
        <v>Ms</v>
      </c>
      <c r="C460" s="50" t="str">
        <f t="shared" si="15"/>
        <v>Marie-Claire</v>
      </c>
      <c r="D460" s="49" t="s">
        <v>2862</v>
      </c>
      <c r="E460" t="s">
        <v>4510</v>
      </c>
      <c r="F460" t="s">
        <v>4904</v>
      </c>
    </row>
    <row r="461" spans="1:6" x14ac:dyDescent="0.3">
      <c r="A461" s="49" t="s">
        <v>1910</v>
      </c>
      <c r="B461" s="49" t="str">
        <f t="shared" si="14"/>
        <v>Mr</v>
      </c>
      <c r="C461" s="50" t="str">
        <f t="shared" si="15"/>
        <v>Todd J</v>
      </c>
      <c r="D461" s="49" t="s">
        <v>2478</v>
      </c>
      <c r="E461" t="s">
        <v>4512</v>
      </c>
      <c r="F461" t="s">
        <v>4905</v>
      </c>
    </row>
    <row r="462" spans="1:6" x14ac:dyDescent="0.3">
      <c r="A462" s="49" t="s">
        <v>1909</v>
      </c>
      <c r="B462" s="49" t="str">
        <f t="shared" si="14"/>
        <v>Ms</v>
      </c>
      <c r="C462" s="50" t="str">
        <f t="shared" si="15"/>
        <v>Carolyn</v>
      </c>
      <c r="D462" s="49" t="s">
        <v>2712</v>
      </c>
      <c r="E462" t="s">
        <v>4510</v>
      </c>
      <c r="F462" t="s">
        <v>4906</v>
      </c>
    </row>
    <row r="463" spans="1:6" x14ac:dyDescent="0.3">
      <c r="A463" s="49" t="s">
        <v>1908</v>
      </c>
      <c r="B463" s="49" t="str">
        <f t="shared" si="14"/>
        <v>Ms</v>
      </c>
      <c r="C463" s="50" t="str">
        <f t="shared" si="15"/>
        <v>Lindsey</v>
      </c>
      <c r="D463" s="49" t="s">
        <v>2496</v>
      </c>
      <c r="E463" t="s">
        <v>4510</v>
      </c>
      <c r="F463" t="s">
        <v>4566</v>
      </c>
    </row>
    <row r="464" spans="1:6" x14ac:dyDescent="0.3">
      <c r="A464" s="49" t="s">
        <v>1907</v>
      </c>
      <c r="B464" s="49" t="str">
        <f t="shared" si="14"/>
        <v>Ms</v>
      </c>
      <c r="C464" s="50" t="str">
        <f t="shared" si="15"/>
        <v>Marissa D</v>
      </c>
      <c r="D464" s="49" t="s">
        <v>2864</v>
      </c>
      <c r="E464" t="s">
        <v>4510</v>
      </c>
      <c r="F464" t="s">
        <v>4907</v>
      </c>
    </row>
    <row r="465" spans="1:6" x14ac:dyDescent="0.3">
      <c r="A465" s="49" t="s">
        <v>1906</v>
      </c>
      <c r="B465" s="49" t="str">
        <f t="shared" si="14"/>
        <v>Mr</v>
      </c>
      <c r="C465" s="50" t="str">
        <f t="shared" si="15"/>
        <v>Jean Luc</v>
      </c>
      <c r="D465" s="49" t="s">
        <v>2865</v>
      </c>
      <c r="E465" t="s">
        <v>4512</v>
      </c>
      <c r="F465" t="s">
        <v>4908</v>
      </c>
    </row>
    <row r="466" spans="1:6" x14ac:dyDescent="0.3">
      <c r="A466" s="49" t="s">
        <v>1905</v>
      </c>
      <c r="B466" s="49" t="str">
        <f t="shared" si="14"/>
        <v>Ms</v>
      </c>
      <c r="C466" s="50" t="str">
        <f t="shared" si="15"/>
        <v>Danielle</v>
      </c>
      <c r="D466" s="49" t="s">
        <v>2867</v>
      </c>
      <c r="E466" t="s">
        <v>4510</v>
      </c>
      <c r="F466" t="s">
        <v>4584</v>
      </c>
    </row>
    <row r="467" spans="1:6" x14ac:dyDescent="0.3">
      <c r="A467" s="49" t="s">
        <v>1904</v>
      </c>
      <c r="B467" s="49" t="str">
        <f t="shared" si="14"/>
        <v>Mr</v>
      </c>
      <c r="C467" s="50" t="str">
        <f t="shared" si="15"/>
        <v>Jim</v>
      </c>
      <c r="D467" s="49" t="s">
        <v>2868</v>
      </c>
      <c r="E467" t="s">
        <v>4512</v>
      </c>
      <c r="F467" t="s">
        <v>4909</v>
      </c>
    </row>
    <row r="468" spans="1:6" x14ac:dyDescent="0.3">
      <c r="A468" s="49" t="s">
        <v>1903</v>
      </c>
      <c r="B468" s="49" t="str">
        <f t="shared" si="14"/>
        <v>Mr</v>
      </c>
      <c r="C468" s="50" t="str">
        <f t="shared" si="15"/>
        <v>Matthew T</v>
      </c>
      <c r="D468" s="49" t="s">
        <v>2481</v>
      </c>
      <c r="E468" t="s">
        <v>4512</v>
      </c>
      <c r="F468" t="s">
        <v>4910</v>
      </c>
    </row>
    <row r="469" spans="1:6" x14ac:dyDescent="0.3">
      <c r="A469" s="49" t="s">
        <v>1902</v>
      </c>
      <c r="B469" s="49" t="str">
        <f t="shared" si="14"/>
        <v>Ms</v>
      </c>
      <c r="C469" s="50" t="str">
        <f t="shared" si="15"/>
        <v>Rachel L</v>
      </c>
      <c r="D469" s="49" t="s">
        <v>2869</v>
      </c>
      <c r="E469" t="s">
        <v>4510</v>
      </c>
      <c r="F469" t="s">
        <v>4911</v>
      </c>
    </row>
    <row r="470" spans="1:6" x14ac:dyDescent="0.3">
      <c r="A470" s="49" t="s">
        <v>1901</v>
      </c>
      <c r="B470" s="49" t="str">
        <f t="shared" si="14"/>
        <v>Ms</v>
      </c>
      <c r="C470" s="50" t="str">
        <f t="shared" si="15"/>
        <v>Corina</v>
      </c>
      <c r="D470" s="49" t="s">
        <v>2870</v>
      </c>
      <c r="E470" t="s">
        <v>4510</v>
      </c>
      <c r="F470" t="s">
        <v>4912</v>
      </c>
    </row>
    <row r="471" spans="1:6" x14ac:dyDescent="0.3">
      <c r="A471" s="49" t="s">
        <v>1900</v>
      </c>
      <c r="B471" s="49" t="str">
        <f t="shared" si="14"/>
        <v>Mr</v>
      </c>
      <c r="C471" s="50" t="str">
        <f t="shared" si="15"/>
        <v>Guannan</v>
      </c>
      <c r="D471" s="49" t="s">
        <v>2871</v>
      </c>
      <c r="E471" t="s">
        <v>4512</v>
      </c>
      <c r="F471" t="s">
        <v>4913</v>
      </c>
    </row>
    <row r="472" spans="1:6" x14ac:dyDescent="0.3">
      <c r="A472" s="49" t="s">
        <v>1899</v>
      </c>
      <c r="B472" s="49" t="str">
        <f t="shared" si="14"/>
        <v>Mr</v>
      </c>
      <c r="C472" s="50" t="str">
        <f t="shared" si="15"/>
        <v>Don</v>
      </c>
      <c r="D472" s="49" t="s">
        <v>2872</v>
      </c>
      <c r="E472" t="s">
        <v>4512</v>
      </c>
      <c r="F472" t="s">
        <v>4914</v>
      </c>
    </row>
    <row r="473" spans="1:6" x14ac:dyDescent="0.3">
      <c r="A473" s="49" t="s">
        <v>1898</v>
      </c>
      <c r="B473" s="49" t="str">
        <f t="shared" si="14"/>
        <v>Mr</v>
      </c>
      <c r="C473" s="50" t="str">
        <f t="shared" si="15"/>
        <v>Chris</v>
      </c>
      <c r="D473" s="49" t="s">
        <v>2873</v>
      </c>
      <c r="E473" t="s">
        <v>4512</v>
      </c>
      <c r="F473" t="s">
        <v>4715</v>
      </c>
    </row>
    <row r="474" spans="1:6" x14ac:dyDescent="0.3">
      <c r="A474" s="49" t="s">
        <v>1897</v>
      </c>
      <c r="B474" s="49" t="str">
        <f t="shared" si="14"/>
        <v>Mr</v>
      </c>
      <c r="C474" s="50" t="str">
        <f t="shared" si="15"/>
        <v>Gavin V</v>
      </c>
      <c r="D474" s="49" t="s">
        <v>2662</v>
      </c>
      <c r="E474" t="s">
        <v>4512</v>
      </c>
      <c r="F474" t="s">
        <v>4915</v>
      </c>
    </row>
    <row r="475" spans="1:6" x14ac:dyDescent="0.3">
      <c r="A475" s="49" t="s">
        <v>1896</v>
      </c>
      <c r="B475" s="49" t="str">
        <f t="shared" si="14"/>
        <v>Mr</v>
      </c>
      <c r="C475" s="50" t="str">
        <f t="shared" si="15"/>
        <v>David</v>
      </c>
      <c r="D475" s="49" t="s">
        <v>2874</v>
      </c>
      <c r="E475" t="s">
        <v>4512</v>
      </c>
      <c r="F475" t="s">
        <v>4523</v>
      </c>
    </row>
    <row r="476" spans="1:6" x14ac:dyDescent="0.3">
      <c r="A476" s="49" t="s">
        <v>1895</v>
      </c>
      <c r="B476" s="49" t="str">
        <f t="shared" si="14"/>
        <v>Mr</v>
      </c>
      <c r="C476" s="50" t="str">
        <f t="shared" si="15"/>
        <v>Jatin</v>
      </c>
      <c r="D476" s="49" t="s">
        <v>2875</v>
      </c>
      <c r="E476" t="s">
        <v>4512</v>
      </c>
      <c r="F476" t="s">
        <v>4916</v>
      </c>
    </row>
    <row r="477" spans="1:6" x14ac:dyDescent="0.3">
      <c r="A477" s="49" t="s">
        <v>1893</v>
      </c>
      <c r="B477" s="49" t="str">
        <f t="shared" si="14"/>
        <v>Mr</v>
      </c>
      <c r="C477" s="50" t="str">
        <f t="shared" si="15"/>
        <v>J P.II</v>
      </c>
      <c r="D477" s="49" t="s">
        <v>2876</v>
      </c>
      <c r="E477" t="s">
        <v>4512</v>
      </c>
      <c r="F477" t="s">
        <v>4917</v>
      </c>
    </row>
    <row r="478" spans="1:6" x14ac:dyDescent="0.3">
      <c r="A478" s="49" t="s">
        <v>1892</v>
      </c>
      <c r="B478" s="49" t="str">
        <f t="shared" si="14"/>
        <v>Ms</v>
      </c>
      <c r="C478" s="50" t="str">
        <f t="shared" si="15"/>
        <v>Angela M</v>
      </c>
      <c r="D478" s="49" t="s">
        <v>2877</v>
      </c>
      <c r="E478" t="s">
        <v>4510</v>
      </c>
      <c r="F478" t="s">
        <v>4918</v>
      </c>
    </row>
    <row r="479" spans="1:6" x14ac:dyDescent="0.3">
      <c r="A479" s="49" t="s">
        <v>1891</v>
      </c>
      <c r="B479" s="49" t="str">
        <f t="shared" si="14"/>
        <v>Mr</v>
      </c>
      <c r="C479" s="50" t="str">
        <f t="shared" si="15"/>
        <v>Blake K</v>
      </c>
      <c r="D479" s="49" t="s">
        <v>2878</v>
      </c>
      <c r="E479" t="s">
        <v>4512</v>
      </c>
      <c r="F479" t="s">
        <v>4919</v>
      </c>
    </row>
    <row r="480" spans="1:6" x14ac:dyDescent="0.3">
      <c r="A480" s="49" t="s">
        <v>1890</v>
      </c>
      <c r="B480" s="49" t="str">
        <f t="shared" si="14"/>
        <v>Mr</v>
      </c>
      <c r="C480" s="50" t="str">
        <f t="shared" si="15"/>
        <v>Brian T</v>
      </c>
      <c r="D480" s="49" t="s">
        <v>2880</v>
      </c>
      <c r="E480" t="s">
        <v>4512</v>
      </c>
      <c r="F480" t="s">
        <v>4920</v>
      </c>
    </row>
    <row r="481" spans="1:6" x14ac:dyDescent="0.3">
      <c r="A481" s="49" t="s">
        <v>1889</v>
      </c>
      <c r="B481" s="49" t="str">
        <f t="shared" si="14"/>
        <v>Mr</v>
      </c>
      <c r="C481" s="50" t="str">
        <f t="shared" si="15"/>
        <v>Damon</v>
      </c>
      <c r="D481" s="49" t="s">
        <v>2881</v>
      </c>
      <c r="E481" t="s">
        <v>4512</v>
      </c>
      <c r="F481" t="s">
        <v>4921</v>
      </c>
    </row>
    <row r="482" spans="1:6" x14ac:dyDescent="0.3">
      <c r="A482" s="49" t="s">
        <v>1888</v>
      </c>
      <c r="B482" s="49" t="str">
        <f t="shared" si="14"/>
        <v>Mr</v>
      </c>
      <c r="C482" s="50" t="str">
        <f t="shared" si="15"/>
        <v>Jeffrey</v>
      </c>
      <c r="D482" s="49" t="s">
        <v>2882</v>
      </c>
      <c r="E482" t="s">
        <v>4512</v>
      </c>
      <c r="F482" t="s">
        <v>4680</v>
      </c>
    </row>
    <row r="483" spans="1:6" x14ac:dyDescent="0.3">
      <c r="A483" s="49" t="s">
        <v>1887</v>
      </c>
      <c r="B483" s="49" t="str">
        <f t="shared" si="14"/>
        <v>Mr</v>
      </c>
      <c r="C483" s="50" t="str">
        <f t="shared" si="15"/>
        <v>Malcolm J</v>
      </c>
      <c r="D483" s="49" t="s">
        <v>2883</v>
      </c>
      <c r="E483" t="s">
        <v>4512</v>
      </c>
      <c r="F483" t="s">
        <v>4922</v>
      </c>
    </row>
    <row r="484" spans="1:6" x14ac:dyDescent="0.3">
      <c r="A484" s="49" t="s">
        <v>1886</v>
      </c>
      <c r="B484" s="49" t="str">
        <f t="shared" si="14"/>
        <v>Ms</v>
      </c>
      <c r="C484" s="50" t="str">
        <f t="shared" si="15"/>
        <v>Margaret B</v>
      </c>
      <c r="D484" s="49" t="s">
        <v>2884</v>
      </c>
      <c r="E484" t="s">
        <v>4510</v>
      </c>
      <c r="F484" t="s">
        <v>4923</v>
      </c>
    </row>
    <row r="485" spans="1:6" x14ac:dyDescent="0.3">
      <c r="A485" s="49" t="s">
        <v>1885</v>
      </c>
      <c r="B485" s="49" t="str">
        <f t="shared" si="14"/>
        <v>Ms</v>
      </c>
      <c r="C485" s="50" t="str">
        <f t="shared" si="15"/>
        <v>Helen</v>
      </c>
      <c r="D485" s="49" t="s">
        <v>2548</v>
      </c>
      <c r="E485" t="s">
        <v>4510</v>
      </c>
      <c r="F485" t="s">
        <v>4924</v>
      </c>
    </row>
    <row r="486" spans="1:6" x14ac:dyDescent="0.3">
      <c r="A486" s="49" t="s">
        <v>1884</v>
      </c>
      <c r="B486" s="49" t="str">
        <f t="shared" si="14"/>
        <v>Mr</v>
      </c>
      <c r="C486" s="50" t="str">
        <f t="shared" si="15"/>
        <v>Matthew</v>
      </c>
      <c r="D486" s="49" t="s">
        <v>2885</v>
      </c>
      <c r="E486" t="s">
        <v>4512</v>
      </c>
      <c r="F486" t="s">
        <v>4657</v>
      </c>
    </row>
    <row r="487" spans="1:6" x14ac:dyDescent="0.3">
      <c r="A487" s="49" t="s">
        <v>1883</v>
      </c>
      <c r="B487" s="49" t="str">
        <f t="shared" si="14"/>
        <v>Mr</v>
      </c>
      <c r="C487" s="50" t="str">
        <f t="shared" si="15"/>
        <v>Jeff</v>
      </c>
      <c r="D487" s="49" t="s">
        <v>2742</v>
      </c>
      <c r="E487" t="s">
        <v>4512</v>
      </c>
      <c r="F487" t="s">
        <v>4578</v>
      </c>
    </row>
    <row r="488" spans="1:6" x14ac:dyDescent="0.3">
      <c r="A488" s="49" t="s">
        <v>1882</v>
      </c>
      <c r="B488" s="49" t="str">
        <f t="shared" si="14"/>
        <v>Mrs</v>
      </c>
      <c r="C488" s="50" t="str">
        <f t="shared" si="15"/>
        <v>Tara R</v>
      </c>
      <c r="D488" s="49" t="s">
        <v>2886</v>
      </c>
      <c r="E488" t="s">
        <v>4925</v>
      </c>
      <c r="F488" t="s">
        <v>4926</v>
      </c>
    </row>
    <row r="489" spans="1:6" x14ac:dyDescent="0.3">
      <c r="A489" s="49" t="s">
        <v>1881</v>
      </c>
      <c r="B489" s="49" t="str">
        <f t="shared" si="14"/>
        <v>Ms</v>
      </c>
      <c r="C489" s="50" t="str">
        <f t="shared" si="15"/>
        <v>Kristin</v>
      </c>
      <c r="D489" s="49" t="s">
        <v>2887</v>
      </c>
      <c r="E489" t="s">
        <v>4510</v>
      </c>
      <c r="F489" t="s">
        <v>4927</v>
      </c>
    </row>
    <row r="490" spans="1:6" x14ac:dyDescent="0.3">
      <c r="A490" s="49" t="s">
        <v>1880</v>
      </c>
      <c r="B490" s="49" t="str">
        <f t="shared" si="14"/>
        <v>Mr</v>
      </c>
      <c r="C490" s="50" t="str">
        <f t="shared" si="15"/>
        <v>Timothy</v>
      </c>
      <c r="D490" s="49" t="s">
        <v>2888</v>
      </c>
      <c r="E490" t="s">
        <v>4512</v>
      </c>
      <c r="F490" t="s">
        <v>4636</v>
      </c>
    </row>
    <row r="491" spans="1:6" x14ac:dyDescent="0.3">
      <c r="A491" s="49" t="s">
        <v>1879</v>
      </c>
      <c r="B491" s="49" t="str">
        <f t="shared" si="14"/>
        <v>Mr</v>
      </c>
      <c r="C491" s="50" t="str">
        <f t="shared" si="15"/>
        <v>Scott</v>
      </c>
      <c r="D491" s="49" t="s">
        <v>2889</v>
      </c>
      <c r="E491" t="s">
        <v>4512</v>
      </c>
      <c r="F491" t="s">
        <v>4518</v>
      </c>
    </row>
    <row r="492" spans="1:6" x14ac:dyDescent="0.3">
      <c r="A492" s="49" t="s">
        <v>1878</v>
      </c>
      <c r="B492" s="49" t="str">
        <f t="shared" si="14"/>
        <v>Ms</v>
      </c>
      <c r="C492" s="50" t="str">
        <f t="shared" si="15"/>
        <v>Carly E</v>
      </c>
      <c r="D492" s="49" t="s">
        <v>2890</v>
      </c>
      <c r="E492" t="s">
        <v>4510</v>
      </c>
      <c r="F492" t="s">
        <v>4928</v>
      </c>
    </row>
    <row r="493" spans="1:6" x14ac:dyDescent="0.3">
      <c r="A493" s="49" t="s">
        <v>1877</v>
      </c>
      <c r="B493" s="49" t="str">
        <f t="shared" si="14"/>
        <v>Ms</v>
      </c>
      <c r="C493" s="50" t="str">
        <f t="shared" si="15"/>
        <v>Lisa</v>
      </c>
      <c r="D493" s="49" t="s">
        <v>2445</v>
      </c>
      <c r="E493" t="s">
        <v>4510</v>
      </c>
      <c r="F493" t="s">
        <v>4929</v>
      </c>
    </row>
    <row r="494" spans="1:6" x14ac:dyDescent="0.3">
      <c r="A494" s="49" t="s">
        <v>1876</v>
      </c>
      <c r="B494" s="49" t="str">
        <f t="shared" si="14"/>
        <v>Ms</v>
      </c>
      <c r="C494" s="50" t="str">
        <f t="shared" si="15"/>
        <v>Stacey</v>
      </c>
      <c r="D494" s="49" t="s">
        <v>2891</v>
      </c>
      <c r="E494" t="s">
        <v>4510</v>
      </c>
      <c r="F494" t="s">
        <v>4782</v>
      </c>
    </row>
    <row r="495" spans="1:6" x14ac:dyDescent="0.3">
      <c r="A495" s="49" t="s">
        <v>1875</v>
      </c>
      <c r="B495" s="49" t="str">
        <f t="shared" si="14"/>
        <v>Mr</v>
      </c>
      <c r="C495" s="50" t="str">
        <f t="shared" si="15"/>
        <v>Louis</v>
      </c>
      <c r="D495" s="49" t="s">
        <v>2892</v>
      </c>
      <c r="E495" t="s">
        <v>4512</v>
      </c>
      <c r="F495" t="s">
        <v>4930</v>
      </c>
    </row>
    <row r="496" spans="1:6" x14ac:dyDescent="0.3">
      <c r="A496" s="49" t="s">
        <v>1874</v>
      </c>
      <c r="B496" s="49" t="str">
        <f t="shared" si="14"/>
        <v>Mr</v>
      </c>
      <c r="C496" s="50" t="str">
        <f t="shared" si="15"/>
        <v>Brian R</v>
      </c>
      <c r="D496" s="49" t="s">
        <v>2882</v>
      </c>
      <c r="E496" t="s">
        <v>4512</v>
      </c>
      <c r="F496" t="s">
        <v>4931</v>
      </c>
    </row>
    <row r="497" spans="1:6" x14ac:dyDescent="0.3">
      <c r="A497" s="49" t="s">
        <v>1873</v>
      </c>
      <c r="B497" s="49" t="str">
        <f t="shared" si="14"/>
        <v>Mrs</v>
      </c>
      <c r="C497" s="50" t="str">
        <f t="shared" si="15"/>
        <v>Jessica</v>
      </c>
      <c r="D497" s="49" t="s">
        <v>2893</v>
      </c>
      <c r="E497" t="s">
        <v>4925</v>
      </c>
      <c r="F497" t="s">
        <v>4603</v>
      </c>
    </row>
    <row r="498" spans="1:6" x14ac:dyDescent="0.3">
      <c r="A498" s="49" t="s">
        <v>1872</v>
      </c>
      <c r="B498" s="49" t="str">
        <f t="shared" si="14"/>
        <v>Ms</v>
      </c>
      <c r="C498" s="50" t="str">
        <f t="shared" si="15"/>
        <v>Dawn M</v>
      </c>
      <c r="D498" s="49" t="s">
        <v>2894</v>
      </c>
      <c r="E498" t="s">
        <v>4510</v>
      </c>
      <c r="F498" t="s">
        <v>4932</v>
      </c>
    </row>
    <row r="499" spans="1:6" x14ac:dyDescent="0.3">
      <c r="A499" s="49" t="s">
        <v>1871</v>
      </c>
      <c r="B499" s="49" t="str">
        <f t="shared" si="14"/>
        <v>Mr</v>
      </c>
      <c r="C499" s="50" t="str">
        <f t="shared" si="15"/>
        <v>Chris</v>
      </c>
      <c r="D499" s="49" t="s">
        <v>4377</v>
      </c>
      <c r="E499" t="s">
        <v>4512</v>
      </c>
      <c r="F499" t="s">
        <v>4715</v>
      </c>
    </row>
    <row r="500" spans="1:6" x14ac:dyDescent="0.3">
      <c r="A500" s="49" t="s">
        <v>1870</v>
      </c>
      <c r="B500" s="49" t="str">
        <f t="shared" si="14"/>
        <v>Ms</v>
      </c>
      <c r="C500" s="50" t="str">
        <f t="shared" si="15"/>
        <v>Karen</v>
      </c>
      <c r="D500" s="49" t="s">
        <v>2895</v>
      </c>
      <c r="E500" t="s">
        <v>4510</v>
      </c>
      <c r="F500" t="s">
        <v>4933</v>
      </c>
    </row>
    <row r="501" spans="1:6" x14ac:dyDescent="0.3">
      <c r="A501" s="49" t="s">
        <v>1869</v>
      </c>
      <c r="B501" s="49" t="str">
        <f t="shared" si="14"/>
        <v>Ms</v>
      </c>
      <c r="C501" s="50" t="str">
        <f t="shared" si="15"/>
        <v>Jessica</v>
      </c>
      <c r="D501" s="49" t="s">
        <v>2896</v>
      </c>
      <c r="E501" t="s">
        <v>4510</v>
      </c>
      <c r="F501" t="s">
        <v>4603</v>
      </c>
    </row>
    <row r="502" spans="1:6" x14ac:dyDescent="0.3">
      <c r="A502" s="49" t="s">
        <v>1868</v>
      </c>
      <c r="B502" s="49" t="str">
        <f t="shared" si="14"/>
        <v>Mr</v>
      </c>
      <c r="C502" s="50" t="str">
        <f t="shared" si="15"/>
        <v>Mathieu</v>
      </c>
      <c r="D502" s="49" t="s">
        <v>2897</v>
      </c>
      <c r="E502" t="s">
        <v>4512</v>
      </c>
      <c r="F502" t="s">
        <v>4934</v>
      </c>
    </row>
    <row r="503" spans="1:6" x14ac:dyDescent="0.3">
      <c r="A503" s="49" t="s">
        <v>1867</v>
      </c>
      <c r="B503" s="49" t="str">
        <f t="shared" si="14"/>
        <v>Mr</v>
      </c>
      <c r="C503" s="50" t="str">
        <f t="shared" si="15"/>
        <v>Kam S</v>
      </c>
      <c r="D503" s="49" t="s">
        <v>2483</v>
      </c>
      <c r="E503" t="s">
        <v>4512</v>
      </c>
      <c r="F503" t="s">
        <v>4935</v>
      </c>
    </row>
    <row r="504" spans="1:6" x14ac:dyDescent="0.3">
      <c r="A504" s="49" t="s">
        <v>1866</v>
      </c>
      <c r="B504" s="49" t="str">
        <f t="shared" si="14"/>
        <v>Ms</v>
      </c>
      <c r="C504" s="50" t="str">
        <f t="shared" si="15"/>
        <v>Valerie A</v>
      </c>
      <c r="D504" s="49" t="s">
        <v>2898</v>
      </c>
      <c r="E504" t="s">
        <v>4510</v>
      </c>
      <c r="F504" t="s">
        <v>4936</v>
      </c>
    </row>
    <row r="505" spans="1:6" x14ac:dyDescent="0.3">
      <c r="A505" s="49" t="s">
        <v>1865</v>
      </c>
      <c r="B505" s="49" t="str">
        <f t="shared" si="14"/>
        <v>Ms</v>
      </c>
      <c r="C505" s="50" t="str">
        <f t="shared" si="15"/>
        <v>Freya R</v>
      </c>
      <c r="D505" s="49" t="s">
        <v>2899</v>
      </c>
      <c r="E505" t="s">
        <v>4510</v>
      </c>
      <c r="F505" t="s">
        <v>4937</v>
      </c>
    </row>
    <row r="506" spans="1:6" x14ac:dyDescent="0.3">
      <c r="A506" s="49" t="s">
        <v>1864</v>
      </c>
      <c r="B506" s="49" t="str">
        <f t="shared" si="14"/>
        <v>Ms</v>
      </c>
      <c r="C506" s="50" t="str">
        <f t="shared" si="15"/>
        <v>Jennifer</v>
      </c>
      <c r="D506" s="49" t="s">
        <v>2900</v>
      </c>
      <c r="E506" t="s">
        <v>4510</v>
      </c>
      <c r="F506" t="s">
        <v>4587</v>
      </c>
    </row>
    <row r="507" spans="1:6" x14ac:dyDescent="0.3">
      <c r="A507" s="49" t="s">
        <v>1863</v>
      </c>
      <c r="B507" s="49" t="str">
        <f t="shared" si="14"/>
        <v>Ms</v>
      </c>
      <c r="C507" s="50" t="str">
        <f t="shared" si="15"/>
        <v>Kara</v>
      </c>
      <c r="D507" s="49" t="s">
        <v>2901</v>
      </c>
      <c r="E507" t="s">
        <v>4510</v>
      </c>
      <c r="F507" t="s">
        <v>4938</v>
      </c>
    </row>
    <row r="508" spans="1:6" x14ac:dyDescent="0.3">
      <c r="A508" s="49" t="s">
        <v>1862</v>
      </c>
      <c r="B508" s="49" t="str">
        <f t="shared" si="14"/>
        <v>Mr</v>
      </c>
      <c r="C508" s="50" t="str">
        <f t="shared" si="15"/>
        <v>Bradley A</v>
      </c>
      <c r="D508" s="49" t="s">
        <v>2902</v>
      </c>
      <c r="E508" t="s">
        <v>4512</v>
      </c>
      <c r="F508" t="s">
        <v>4939</v>
      </c>
    </row>
    <row r="509" spans="1:6" x14ac:dyDescent="0.3">
      <c r="A509" s="49" t="s">
        <v>1861</v>
      </c>
      <c r="B509" s="49" t="str">
        <f t="shared" si="14"/>
        <v>Mr</v>
      </c>
      <c r="C509" s="50" t="str">
        <f t="shared" si="15"/>
        <v>Brendan</v>
      </c>
      <c r="D509" s="49" t="s">
        <v>2903</v>
      </c>
      <c r="E509" t="s">
        <v>4512</v>
      </c>
      <c r="F509" t="s">
        <v>4940</v>
      </c>
    </row>
    <row r="510" spans="1:6" x14ac:dyDescent="0.3">
      <c r="A510" s="49" t="s">
        <v>1860</v>
      </c>
      <c r="B510" s="49" t="str">
        <f t="shared" si="14"/>
        <v>Ms</v>
      </c>
      <c r="C510" s="50" t="str">
        <f t="shared" si="15"/>
        <v>Amber R</v>
      </c>
      <c r="D510" s="49" t="s">
        <v>2904</v>
      </c>
      <c r="E510" t="s">
        <v>4510</v>
      </c>
      <c r="F510" t="s">
        <v>4941</v>
      </c>
    </row>
    <row r="511" spans="1:6" x14ac:dyDescent="0.3">
      <c r="A511" s="49" t="s">
        <v>1859</v>
      </c>
      <c r="B511" s="49" t="str">
        <f t="shared" si="14"/>
        <v>Mr</v>
      </c>
      <c r="C511" s="50" t="str">
        <f t="shared" si="15"/>
        <v>Sean K</v>
      </c>
      <c r="D511" s="49" t="s">
        <v>2905</v>
      </c>
      <c r="E511" t="s">
        <v>4512</v>
      </c>
      <c r="F511" t="s">
        <v>4942</v>
      </c>
    </row>
    <row r="512" spans="1:6" x14ac:dyDescent="0.3">
      <c r="A512" s="49" t="s">
        <v>1858</v>
      </c>
      <c r="B512" s="49" t="str">
        <f t="shared" si="14"/>
        <v>Mr</v>
      </c>
      <c r="C512" s="50" t="str">
        <f t="shared" si="15"/>
        <v>Rick</v>
      </c>
      <c r="D512" s="49" t="s">
        <v>2906</v>
      </c>
      <c r="E512" t="s">
        <v>4512</v>
      </c>
      <c r="F512" t="s">
        <v>4827</v>
      </c>
    </row>
    <row r="513" spans="1:6" x14ac:dyDescent="0.3">
      <c r="A513" s="49" t="s">
        <v>1857</v>
      </c>
      <c r="B513" s="49" t="str">
        <f t="shared" si="14"/>
        <v>Mr</v>
      </c>
      <c r="C513" s="50" t="str">
        <f t="shared" si="15"/>
        <v>Matthew</v>
      </c>
      <c r="D513" s="49" t="s">
        <v>2907</v>
      </c>
      <c r="E513" t="s">
        <v>4512</v>
      </c>
      <c r="F513" t="s">
        <v>4657</v>
      </c>
    </row>
    <row r="514" spans="1:6" x14ac:dyDescent="0.3">
      <c r="A514" s="49" t="s">
        <v>1856</v>
      </c>
      <c r="B514" s="49" t="str">
        <f t="shared" ref="B514:B577" si="16">TRIM(E514:E2848)</f>
        <v>Mr</v>
      </c>
      <c r="C514" s="50" t="str">
        <f t="shared" ref="C514:C577" si="17">TRIM(F514)</f>
        <v>Brady</v>
      </c>
      <c r="D514" s="49" t="s">
        <v>2908</v>
      </c>
      <c r="E514" t="s">
        <v>4512</v>
      </c>
      <c r="F514" t="s">
        <v>4943</v>
      </c>
    </row>
    <row r="515" spans="1:6" x14ac:dyDescent="0.3">
      <c r="A515" s="49" t="s">
        <v>1855</v>
      </c>
      <c r="B515" s="49" t="str">
        <f t="shared" si="16"/>
        <v>Ms</v>
      </c>
      <c r="C515" s="50" t="str">
        <f t="shared" si="17"/>
        <v>Kameko</v>
      </c>
      <c r="D515" s="49" t="s">
        <v>2910</v>
      </c>
      <c r="E515" t="s">
        <v>4510</v>
      </c>
      <c r="F515" t="s">
        <v>4944</v>
      </c>
    </row>
    <row r="516" spans="1:6" x14ac:dyDescent="0.3">
      <c r="A516" s="49" t="s">
        <v>1854</v>
      </c>
      <c r="B516" s="49" t="str">
        <f t="shared" si="16"/>
        <v>Mr</v>
      </c>
      <c r="C516" s="50" t="str">
        <f t="shared" si="17"/>
        <v>Jeremy A</v>
      </c>
      <c r="D516" s="49" t="s">
        <v>2911</v>
      </c>
      <c r="E516" t="s">
        <v>4512</v>
      </c>
      <c r="F516" t="s">
        <v>4945</v>
      </c>
    </row>
    <row r="517" spans="1:6" x14ac:dyDescent="0.3">
      <c r="A517" s="49" t="s">
        <v>1853</v>
      </c>
      <c r="B517" s="49" t="str">
        <f t="shared" si="16"/>
        <v>Mr</v>
      </c>
      <c r="C517" s="50" t="str">
        <f t="shared" si="17"/>
        <v>Daniel</v>
      </c>
      <c r="D517" s="49" t="s">
        <v>2549</v>
      </c>
      <c r="E517" t="s">
        <v>4512</v>
      </c>
      <c r="F517" t="s">
        <v>4574</v>
      </c>
    </row>
    <row r="518" spans="1:6" x14ac:dyDescent="0.3">
      <c r="A518" s="49" t="s">
        <v>1852</v>
      </c>
      <c r="B518" s="49" t="str">
        <f t="shared" si="16"/>
        <v>Ms</v>
      </c>
      <c r="C518" s="50" t="str">
        <f t="shared" si="17"/>
        <v>Amanda</v>
      </c>
      <c r="D518" s="49" t="s">
        <v>2912</v>
      </c>
      <c r="E518" t="s">
        <v>4510</v>
      </c>
      <c r="F518" t="s">
        <v>4613</v>
      </c>
    </row>
    <row r="519" spans="1:6" x14ac:dyDescent="0.3">
      <c r="A519" s="49" t="s">
        <v>1851</v>
      </c>
      <c r="B519" s="49" t="str">
        <f t="shared" si="16"/>
        <v>Ms</v>
      </c>
      <c r="C519" s="50" t="str">
        <f t="shared" si="17"/>
        <v>Karen</v>
      </c>
      <c r="D519" s="49" t="s">
        <v>2913</v>
      </c>
      <c r="E519" t="s">
        <v>4510</v>
      </c>
      <c r="F519" t="s">
        <v>4933</v>
      </c>
    </row>
    <row r="520" spans="1:6" x14ac:dyDescent="0.3">
      <c r="A520" s="49" t="s">
        <v>1850</v>
      </c>
      <c r="B520" s="49" t="str">
        <f t="shared" si="16"/>
        <v>Mr</v>
      </c>
      <c r="C520" s="50" t="str">
        <f t="shared" si="17"/>
        <v>Gregory</v>
      </c>
      <c r="D520" s="49" t="s">
        <v>2914</v>
      </c>
      <c r="E520" t="s">
        <v>4512</v>
      </c>
      <c r="F520" t="s">
        <v>4858</v>
      </c>
    </row>
    <row r="521" spans="1:6" x14ac:dyDescent="0.3">
      <c r="A521" s="49" t="s">
        <v>1849</v>
      </c>
      <c r="B521" s="49" t="str">
        <f t="shared" si="16"/>
        <v>Ms</v>
      </c>
      <c r="C521" s="50" t="str">
        <f t="shared" si="17"/>
        <v>Sabine</v>
      </c>
      <c r="D521" s="49" t="s">
        <v>2915</v>
      </c>
      <c r="E521" t="s">
        <v>4510</v>
      </c>
      <c r="F521" t="s">
        <v>4946</v>
      </c>
    </row>
    <row r="522" spans="1:6" x14ac:dyDescent="0.3">
      <c r="A522" s="49" t="s">
        <v>1848</v>
      </c>
      <c r="B522" s="49" t="str">
        <f t="shared" si="16"/>
        <v>Mr</v>
      </c>
      <c r="C522" s="50" t="str">
        <f t="shared" si="17"/>
        <v>Joseph</v>
      </c>
      <c r="D522" s="49" t="s">
        <v>2916</v>
      </c>
      <c r="E522" t="s">
        <v>4512</v>
      </c>
      <c r="F522" t="s">
        <v>4947</v>
      </c>
    </row>
    <row r="523" spans="1:6" x14ac:dyDescent="0.3">
      <c r="A523" s="49" t="s">
        <v>1847</v>
      </c>
      <c r="B523" s="49" t="str">
        <f t="shared" si="16"/>
        <v>Mr</v>
      </c>
      <c r="C523" s="50" t="str">
        <f t="shared" si="17"/>
        <v>Adam</v>
      </c>
      <c r="D523" s="49" t="s">
        <v>2917</v>
      </c>
      <c r="E523" t="s">
        <v>4512</v>
      </c>
      <c r="F523" t="s">
        <v>4537</v>
      </c>
    </row>
    <row r="524" spans="1:6" x14ac:dyDescent="0.3">
      <c r="A524" s="49" t="s">
        <v>1846</v>
      </c>
      <c r="B524" s="49" t="str">
        <f t="shared" si="16"/>
        <v>Ms</v>
      </c>
      <c r="C524" s="50" t="str">
        <f t="shared" si="17"/>
        <v>Karolyn A</v>
      </c>
      <c r="D524" s="49" t="s">
        <v>2918</v>
      </c>
      <c r="E524" t="s">
        <v>4510</v>
      </c>
      <c r="F524" t="s">
        <v>4948</v>
      </c>
    </row>
    <row r="525" spans="1:6" x14ac:dyDescent="0.3">
      <c r="A525" s="49" t="s">
        <v>1845</v>
      </c>
      <c r="B525" s="49" t="str">
        <f t="shared" si="16"/>
        <v>Mrs</v>
      </c>
      <c r="C525" s="50" t="str">
        <f t="shared" si="17"/>
        <v>Anita L</v>
      </c>
      <c r="D525" s="49" t="s">
        <v>2919</v>
      </c>
      <c r="E525" t="s">
        <v>4925</v>
      </c>
      <c r="F525" t="s">
        <v>4949</v>
      </c>
    </row>
    <row r="526" spans="1:6" x14ac:dyDescent="0.3">
      <c r="A526" s="49" t="s">
        <v>1844</v>
      </c>
      <c r="B526" s="49" t="str">
        <f t="shared" si="16"/>
        <v>Ms</v>
      </c>
      <c r="C526" s="50" t="str">
        <f t="shared" si="17"/>
        <v>Laura E</v>
      </c>
      <c r="D526" s="49" t="s">
        <v>2920</v>
      </c>
      <c r="E526" t="s">
        <v>4510</v>
      </c>
      <c r="F526" t="s">
        <v>4950</v>
      </c>
    </row>
    <row r="527" spans="1:6" x14ac:dyDescent="0.3">
      <c r="A527" s="49" t="s">
        <v>1843</v>
      </c>
      <c r="B527" s="49" t="str">
        <f t="shared" si="16"/>
        <v>Ms</v>
      </c>
      <c r="C527" s="50" t="str">
        <f t="shared" si="17"/>
        <v>Sarah</v>
      </c>
      <c r="D527" s="49" t="s">
        <v>2921</v>
      </c>
      <c r="E527" t="s">
        <v>4510</v>
      </c>
      <c r="F527" t="s">
        <v>4686</v>
      </c>
    </row>
    <row r="528" spans="1:6" x14ac:dyDescent="0.3">
      <c r="A528" s="49" t="s">
        <v>1842</v>
      </c>
      <c r="B528" s="49" t="str">
        <f t="shared" si="16"/>
        <v>Mrs</v>
      </c>
      <c r="C528" s="50" t="str">
        <f t="shared" si="17"/>
        <v>Ashley E</v>
      </c>
      <c r="D528" s="49" t="s">
        <v>2922</v>
      </c>
      <c r="E528" t="s">
        <v>4925</v>
      </c>
      <c r="F528" t="s">
        <v>4951</v>
      </c>
    </row>
    <row r="529" spans="1:6" x14ac:dyDescent="0.3">
      <c r="A529" s="49" t="s">
        <v>1841</v>
      </c>
      <c r="B529" s="49" t="str">
        <f t="shared" si="16"/>
        <v>Ms</v>
      </c>
      <c r="C529" s="50" t="str">
        <f t="shared" si="17"/>
        <v>Lindsey</v>
      </c>
      <c r="D529" s="49" t="s">
        <v>2923</v>
      </c>
      <c r="E529" t="s">
        <v>4510</v>
      </c>
      <c r="F529" t="s">
        <v>4566</v>
      </c>
    </row>
    <row r="530" spans="1:6" x14ac:dyDescent="0.3">
      <c r="A530" s="49" t="s">
        <v>1840</v>
      </c>
      <c r="B530" s="49" t="str">
        <f t="shared" si="16"/>
        <v>Mr</v>
      </c>
      <c r="C530" s="50" t="str">
        <f t="shared" si="17"/>
        <v>Alan</v>
      </c>
      <c r="D530" s="49" t="s">
        <v>2924</v>
      </c>
      <c r="E530" t="s">
        <v>4512</v>
      </c>
      <c r="F530" t="s">
        <v>4742</v>
      </c>
    </row>
    <row r="531" spans="1:6" x14ac:dyDescent="0.3">
      <c r="A531" s="49" t="s">
        <v>1839</v>
      </c>
      <c r="B531" s="49" t="str">
        <f t="shared" si="16"/>
        <v>Mr</v>
      </c>
      <c r="C531" s="50" t="str">
        <f t="shared" si="17"/>
        <v>Dan R</v>
      </c>
      <c r="D531" s="49" t="s">
        <v>2925</v>
      </c>
      <c r="E531" t="s">
        <v>4512</v>
      </c>
      <c r="F531" t="s">
        <v>4952</v>
      </c>
    </row>
    <row r="532" spans="1:6" x14ac:dyDescent="0.3">
      <c r="A532" s="49" t="s">
        <v>1838</v>
      </c>
      <c r="B532" s="49" t="str">
        <f t="shared" si="16"/>
        <v>Ms</v>
      </c>
      <c r="C532" s="50" t="str">
        <f t="shared" si="17"/>
        <v>Katie</v>
      </c>
      <c r="D532" s="49" t="s">
        <v>2926</v>
      </c>
      <c r="E532" t="s">
        <v>4510</v>
      </c>
      <c r="F532" t="s">
        <v>4953</v>
      </c>
    </row>
    <row r="533" spans="1:6" x14ac:dyDescent="0.3">
      <c r="A533" s="49" t="s">
        <v>1837</v>
      </c>
      <c r="B533" s="49" t="str">
        <f t="shared" si="16"/>
        <v>Mr</v>
      </c>
      <c r="C533" s="50" t="str">
        <f t="shared" si="17"/>
        <v>Eric</v>
      </c>
      <c r="D533" s="49" t="s">
        <v>2927</v>
      </c>
      <c r="E533" t="s">
        <v>4512</v>
      </c>
      <c r="F533" t="s">
        <v>4647</v>
      </c>
    </row>
    <row r="534" spans="1:6" x14ac:dyDescent="0.3">
      <c r="A534" s="49" t="s">
        <v>1836</v>
      </c>
      <c r="B534" s="49" t="str">
        <f t="shared" si="16"/>
        <v>Ms</v>
      </c>
      <c r="C534" s="50" t="str">
        <f t="shared" si="17"/>
        <v>Cathryn</v>
      </c>
      <c r="D534" s="49" t="s">
        <v>2928</v>
      </c>
      <c r="E534" t="s">
        <v>4510</v>
      </c>
      <c r="F534" t="s">
        <v>4954</v>
      </c>
    </row>
    <row r="535" spans="1:6" x14ac:dyDescent="0.3">
      <c r="A535" s="49" t="s">
        <v>1835</v>
      </c>
      <c r="B535" s="49" t="str">
        <f t="shared" si="16"/>
        <v>Mr</v>
      </c>
      <c r="C535" s="50" t="str">
        <f t="shared" si="17"/>
        <v>Brendan</v>
      </c>
      <c r="D535" s="49" t="s">
        <v>2929</v>
      </c>
      <c r="E535" t="s">
        <v>4512</v>
      </c>
      <c r="F535" t="s">
        <v>4940</v>
      </c>
    </row>
    <row r="536" spans="1:6" x14ac:dyDescent="0.3">
      <c r="A536" s="49" t="s">
        <v>1834</v>
      </c>
      <c r="B536" s="49" t="str">
        <f t="shared" si="16"/>
        <v>Ms</v>
      </c>
      <c r="C536" s="50" t="str">
        <f t="shared" si="17"/>
        <v>Shauna</v>
      </c>
      <c r="D536" s="49" t="s">
        <v>2930</v>
      </c>
      <c r="E536" t="s">
        <v>4510</v>
      </c>
      <c r="F536" t="s">
        <v>4955</v>
      </c>
    </row>
    <row r="537" spans="1:6" x14ac:dyDescent="0.3">
      <c r="A537" s="49" t="s">
        <v>1833</v>
      </c>
      <c r="B537" s="49" t="str">
        <f t="shared" si="16"/>
        <v>Mr</v>
      </c>
      <c r="C537" s="50" t="str">
        <f t="shared" si="17"/>
        <v>Terence</v>
      </c>
      <c r="D537" s="49" t="s">
        <v>2483</v>
      </c>
      <c r="E537" t="s">
        <v>4512</v>
      </c>
      <c r="F537" t="s">
        <v>4956</v>
      </c>
    </row>
    <row r="538" spans="1:6" x14ac:dyDescent="0.3">
      <c r="A538" s="49" t="s">
        <v>1832</v>
      </c>
      <c r="B538" s="49" t="str">
        <f t="shared" si="16"/>
        <v>Ms</v>
      </c>
      <c r="C538" s="50" t="str">
        <f t="shared" si="17"/>
        <v>Marisol</v>
      </c>
      <c r="D538" s="49" t="s">
        <v>2931</v>
      </c>
      <c r="E538" t="s">
        <v>4510</v>
      </c>
      <c r="F538" t="s">
        <v>4957</v>
      </c>
    </row>
    <row r="539" spans="1:6" x14ac:dyDescent="0.3">
      <c r="A539" s="49" t="s">
        <v>1831</v>
      </c>
      <c r="B539" s="49" t="str">
        <f t="shared" si="16"/>
        <v>Ms</v>
      </c>
      <c r="C539" s="50" t="str">
        <f t="shared" si="17"/>
        <v>Lindsay</v>
      </c>
      <c r="D539" s="49" t="s">
        <v>2932</v>
      </c>
      <c r="E539" t="s">
        <v>4510</v>
      </c>
      <c r="F539" t="s">
        <v>4958</v>
      </c>
    </row>
    <row r="540" spans="1:6" x14ac:dyDescent="0.3">
      <c r="A540" s="49" t="s">
        <v>1830</v>
      </c>
      <c r="B540" s="49" t="str">
        <f t="shared" si="16"/>
        <v>Ms</v>
      </c>
      <c r="C540" s="50" t="str">
        <f t="shared" si="17"/>
        <v>Katie</v>
      </c>
      <c r="D540" s="49" t="s">
        <v>2933</v>
      </c>
      <c r="E540" t="s">
        <v>4510</v>
      </c>
      <c r="F540" t="s">
        <v>4953</v>
      </c>
    </row>
    <row r="541" spans="1:6" x14ac:dyDescent="0.3">
      <c r="A541" s="49" t="s">
        <v>1829</v>
      </c>
      <c r="B541" s="49" t="str">
        <f t="shared" si="16"/>
        <v>Mr</v>
      </c>
      <c r="C541" s="50" t="str">
        <f t="shared" si="17"/>
        <v>Daniel</v>
      </c>
      <c r="D541" s="49" t="s">
        <v>2532</v>
      </c>
      <c r="E541" t="s">
        <v>4512</v>
      </c>
      <c r="F541" t="s">
        <v>4574</v>
      </c>
    </row>
    <row r="542" spans="1:6" x14ac:dyDescent="0.3">
      <c r="A542" s="49" t="s">
        <v>1828</v>
      </c>
      <c r="B542" s="49" t="str">
        <f t="shared" si="16"/>
        <v>Mr</v>
      </c>
      <c r="C542" s="50" t="str">
        <f t="shared" si="17"/>
        <v>Brett W</v>
      </c>
      <c r="D542" s="49" t="s">
        <v>2934</v>
      </c>
      <c r="E542" t="s">
        <v>4512</v>
      </c>
      <c r="F542" t="s">
        <v>4959</v>
      </c>
    </row>
    <row r="543" spans="1:6" x14ac:dyDescent="0.3">
      <c r="A543" s="49" t="s">
        <v>1827</v>
      </c>
      <c r="B543" s="49" t="str">
        <f t="shared" si="16"/>
        <v>Mr</v>
      </c>
      <c r="C543" s="50" t="str">
        <f t="shared" si="17"/>
        <v>Dylan J</v>
      </c>
      <c r="D543" s="49" t="s">
        <v>2935</v>
      </c>
      <c r="E543" t="s">
        <v>4512</v>
      </c>
      <c r="F543" t="s">
        <v>4960</v>
      </c>
    </row>
    <row r="544" spans="1:6" x14ac:dyDescent="0.3">
      <c r="A544" s="49" t="s">
        <v>1826</v>
      </c>
      <c r="B544" s="49" t="str">
        <f t="shared" si="16"/>
        <v>Ms</v>
      </c>
      <c r="C544" s="50" t="str">
        <f t="shared" si="17"/>
        <v>Elizabeth</v>
      </c>
      <c r="D544" s="49" t="s">
        <v>2936</v>
      </c>
      <c r="E544" t="s">
        <v>4510</v>
      </c>
      <c r="F544" t="s">
        <v>4719</v>
      </c>
    </row>
    <row r="545" spans="1:6" x14ac:dyDescent="0.3">
      <c r="A545" s="49" t="s">
        <v>1825</v>
      </c>
      <c r="B545" s="49" t="str">
        <f t="shared" si="16"/>
        <v>Ms</v>
      </c>
      <c r="C545" s="50" t="str">
        <f t="shared" si="17"/>
        <v>Brooke M</v>
      </c>
      <c r="D545" s="49" t="s">
        <v>2937</v>
      </c>
      <c r="E545" t="s">
        <v>4510</v>
      </c>
      <c r="F545" t="s">
        <v>4961</v>
      </c>
    </row>
    <row r="546" spans="1:6" x14ac:dyDescent="0.3">
      <c r="A546" s="49" t="s">
        <v>1824</v>
      </c>
      <c r="B546" s="49" t="str">
        <f t="shared" si="16"/>
        <v>Mrs</v>
      </c>
      <c r="C546" s="50" t="str">
        <f t="shared" si="17"/>
        <v>Teiko</v>
      </c>
      <c r="D546" s="49" t="s">
        <v>2938</v>
      </c>
      <c r="E546" t="s">
        <v>4925</v>
      </c>
      <c r="F546" t="s">
        <v>4962</v>
      </c>
    </row>
    <row r="547" spans="1:6" x14ac:dyDescent="0.3">
      <c r="A547" s="49" t="s">
        <v>1823</v>
      </c>
      <c r="B547" s="49" t="str">
        <f t="shared" si="16"/>
        <v>Mr</v>
      </c>
      <c r="C547" s="50" t="str">
        <f t="shared" si="17"/>
        <v>Zachary</v>
      </c>
      <c r="D547" s="49" t="s">
        <v>2939</v>
      </c>
      <c r="E547" t="s">
        <v>4512</v>
      </c>
      <c r="F547" t="s">
        <v>4841</v>
      </c>
    </row>
    <row r="548" spans="1:6" x14ac:dyDescent="0.3">
      <c r="A548" s="49" t="s">
        <v>1822</v>
      </c>
      <c r="B548" s="49" t="str">
        <f t="shared" si="16"/>
        <v>Ms</v>
      </c>
      <c r="C548" s="50" t="str">
        <f t="shared" si="17"/>
        <v>Johannah</v>
      </c>
      <c r="D548" s="49" t="s">
        <v>2940</v>
      </c>
      <c r="E548" t="s">
        <v>4510</v>
      </c>
      <c r="F548" t="s">
        <v>4963</v>
      </c>
    </row>
    <row r="549" spans="1:6" x14ac:dyDescent="0.3">
      <c r="A549" s="49" t="s">
        <v>1821</v>
      </c>
      <c r="B549" s="49" t="str">
        <f t="shared" si="16"/>
        <v>Mr</v>
      </c>
      <c r="C549" s="50" t="str">
        <f t="shared" si="17"/>
        <v>Ryan A</v>
      </c>
      <c r="D549" s="49" t="s">
        <v>2941</v>
      </c>
      <c r="E549" t="s">
        <v>4512</v>
      </c>
      <c r="F549" t="s">
        <v>4964</v>
      </c>
    </row>
    <row r="550" spans="1:6" x14ac:dyDescent="0.3">
      <c r="A550" s="49" t="s">
        <v>1820</v>
      </c>
      <c r="B550" s="49" t="str">
        <f t="shared" si="16"/>
        <v>Mr</v>
      </c>
      <c r="C550" s="50" t="str">
        <f t="shared" si="17"/>
        <v>Andres Sr</v>
      </c>
      <c r="D550" s="49" t="s">
        <v>2942</v>
      </c>
      <c r="E550" t="s">
        <v>4512</v>
      </c>
      <c r="F550" t="s">
        <v>4965</v>
      </c>
    </row>
    <row r="551" spans="1:6" x14ac:dyDescent="0.3">
      <c r="A551" s="49" t="s">
        <v>1819</v>
      </c>
      <c r="B551" s="49" t="str">
        <f t="shared" si="16"/>
        <v>Mr</v>
      </c>
      <c r="C551" s="50" t="str">
        <f t="shared" si="17"/>
        <v>Bryan</v>
      </c>
      <c r="D551" s="49" t="s">
        <v>2943</v>
      </c>
      <c r="E551" t="s">
        <v>4512</v>
      </c>
      <c r="F551" t="s">
        <v>4966</v>
      </c>
    </row>
    <row r="552" spans="1:6" x14ac:dyDescent="0.3">
      <c r="A552" s="49" t="s">
        <v>1818</v>
      </c>
      <c r="B552" s="49" t="str">
        <f t="shared" si="16"/>
        <v>Ms</v>
      </c>
      <c r="C552" s="50" t="str">
        <f t="shared" si="17"/>
        <v>Lizette</v>
      </c>
      <c r="D552" s="49" t="s">
        <v>2944</v>
      </c>
      <c r="E552" t="s">
        <v>4510</v>
      </c>
      <c r="F552" t="s">
        <v>4967</v>
      </c>
    </row>
    <row r="553" spans="1:6" x14ac:dyDescent="0.3">
      <c r="A553" s="49" t="s">
        <v>1817</v>
      </c>
      <c r="B553" s="49" t="str">
        <f t="shared" si="16"/>
        <v>Mr</v>
      </c>
      <c r="C553" s="50" t="str">
        <f t="shared" si="17"/>
        <v>Don</v>
      </c>
      <c r="D553" s="49" t="s">
        <v>2600</v>
      </c>
      <c r="E553" t="s">
        <v>4512</v>
      </c>
      <c r="F553" t="s">
        <v>4914</v>
      </c>
    </row>
    <row r="554" spans="1:6" x14ac:dyDescent="0.3">
      <c r="A554" s="49" t="s">
        <v>1816</v>
      </c>
      <c r="B554" s="49" t="str">
        <f t="shared" si="16"/>
        <v>Mr</v>
      </c>
      <c r="C554" s="50" t="str">
        <f t="shared" si="17"/>
        <v>Jeb</v>
      </c>
      <c r="D554" s="49" t="s">
        <v>2945</v>
      </c>
      <c r="E554" t="s">
        <v>4512</v>
      </c>
      <c r="F554" t="s">
        <v>4968</v>
      </c>
    </row>
    <row r="555" spans="1:6" x14ac:dyDescent="0.3">
      <c r="A555" s="49" t="s">
        <v>1815</v>
      </c>
      <c r="B555" s="49" t="str">
        <f t="shared" si="16"/>
        <v>Ms</v>
      </c>
      <c r="C555" s="50" t="str">
        <f t="shared" si="17"/>
        <v>Amy R</v>
      </c>
      <c r="D555" s="49" t="s">
        <v>2946</v>
      </c>
      <c r="E555" t="s">
        <v>4510</v>
      </c>
      <c r="F555" t="s">
        <v>4969</v>
      </c>
    </row>
    <row r="556" spans="1:6" x14ac:dyDescent="0.3">
      <c r="A556" s="49" t="s">
        <v>1814</v>
      </c>
      <c r="B556" s="49" t="str">
        <f t="shared" si="16"/>
        <v>Mr</v>
      </c>
      <c r="C556" s="50" t="str">
        <f t="shared" si="17"/>
        <v>Brian</v>
      </c>
      <c r="D556" s="49" t="s">
        <v>2947</v>
      </c>
      <c r="E556" t="s">
        <v>4512</v>
      </c>
      <c r="F556" t="s">
        <v>4605</v>
      </c>
    </row>
    <row r="557" spans="1:6" x14ac:dyDescent="0.3">
      <c r="A557" s="49" t="s">
        <v>1813</v>
      </c>
      <c r="B557" s="49" t="str">
        <f t="shared" si="16"/>
        <v>Mr</v>
      </c>
      <c r="C557" s="50" t="str">
        <f t="shared" si="17"/>
        <v>Mike G</v>
      </c>
      <c r="D557" s="49" t="s">
        <v>2948</v>
      </c>
      <c r="E557" t="s">
        <v>4512</v>
      </c>
      <c r="F557" t="s">
        <v>4970</v>
      </c>
    </row>
    <row r="558" spans="1:6" x14ac:dyDescent="0.3">
      <c r="A558" s="49" t="s">
        <v>1812</v>
      </c>
      <c r="B558" s="49" t="str">
        <f t="shared" si="16"/>
        <v>Ms</v>
      </c>
      <c r="C558" s="50" t="str">
        <f t="shared" si="17"/>
        <v>Simonezitrone Sr</v>
      </c>
      <c r="D558" s="49" t="s">
        <v>2949</v>
      </c>
      <c r="E558" t="s">
        <v>4510</v>
      </c>
      <c r="F558" t="s">
        <v>4971</v>
      </c>
    </row>
    <row r="559" spans="1:6" x14ac:dyDescent="0.3">
      <c r="A559" s="49" t="s">
        <v>1811</v>
      </c>
      <c r="B559" s="49" t="str">
        <f t="shared" si="16"/>
        <v>Mr</v>
      </c>
      <c r="C559" s="50" t="str">
        <f t="shared" si="17"/>
        <v>Nicholas</v>
      </c>
      <c r="D559" s="49" t="s">
        <v>2950</v>
      </c>
      <c r="E559" t="s">
        <v>4512</v>
      </c>
      <c r="F559" t="s">
        <v>4600</v>
      </c>
    </row>
    <row r="560" spans="1:6" x14ac:dyDescent="0.3">
      <c r="A560" s="49" t="s">
        <v>1810</v>
      </c>
      <c r="B560" s="49" t="str">
        <f t="shared" si="16"/>
        <v>Ms</v>
      </c>
      <c r="C560" s="50" t="str">
        <f t="shared" si="17"/>
        <v>Angela M</v>
      </c>
      <c r="D560" s="49" t="s">
        <v>2951</v>
      </c>
      <c r="E560" t="s">
        <v>4510</v>
      </c>
      <c r="F560" t="s">
        <v>4918</v>
      </c>
    </row>
    <row r="561" spans="1:6" x14ac:dyDescent="0.3">
      <c r="A561" s="49" t="s">
        <v>1809</v>
      </c>
      <c r="B561" s="49" t="str">
        <f t="shared" si="16"/>
        <v>Mr</v>
      </c>
      <c r="C561" s="50" t="str">
        <f t="shared" si="17"/>
        <v>Oz</v>
      </c>
      <c r="D561" s="49" t="s">
        <v>2952</v>
      </c>
      <c r="E561" t="s">
        <v>4512</v>
      </c>
      <c r="F561" t="s">
        <v>4972</v>
      </c>
    </row>
    <row r="562" spans="1:6" x14ac:dyDescent="0.3">
      <c r="A562" s="49" t="s">
        <v>1808</v>
      </c>
      <c r="B562" s="49" t="str">
        <f t="shared" si="16"/>
        <v>Ms</v>
      </c>
      <c r="C562" s="50" t="str">
        <f t="shared" si="17"/>
        <v>Erin M</v>
      </c>
      <c r="D562" s="49" t="s">
        <v>2953</v>
      </c>
      <c r="E562" t="s">
        <v>4510</v>
      </c>
      <c r="F562" t="s">
        <v>4973</v>
      </c>
    </row>
    <row r="563" spans="1:6" x14ac:dyDescent="0.3">
      <c r="A563" s="49" t="s">
        <v>1807</v>
      </c>
      <c r="B563" s="49" t="str">
        <f t="shared" si="16"/>
        <v>Mr</v>
      </c>
      <c r="C563" s="50" t="str">
        <f t="shared" si="17"/>
        <v>Bobby E</v>
      </c>
      <c r="D563" s="49" t="s">
        <v>2954</v>
      </c>
      <c r="E563" t="s">
        <v>4512</v>
      </c>
      <c r="F563" t="s">
        <v>4974</v>
      </c>
    </row>
    <row r="564" spans="1:6" x14ac:dyDescent="0.3">
      <c r="A564" s="49" t="s">
        <v>1806</v>
      </c>
      <c r="B564" s="49" t="str">
        <f t="shared" si="16"/>
        <v>Mr</v>
      </c>
      <c r="C564" s="50" t="str">
        <f t="shared" si="17"/>
        <v>Daniel P</v>
      </c>
      <c r="D564" s="49" t="s">
        <v>2955</v>
      </c>
      <c r="E564" t="s">
        <v>4512</v>
      </c>
      <c r="F564" t="s">
        <v>4975</v>
      </c>
    </row>
    <row r="565" spans="1:6" x14ac:dyDescent="0.3">
      <c r="A565" s="49" t="s">
        <v>1805</v>
      </c>
      <c r="B565" s="49" t="str">
        <f t="shared" si="16"/>
        <v>Ms</v>
      </c>
      <c r="C565" s="50" t="str">
        <f t="shared" si="17"/>
        <v>Marie E</v>
      </c>
      <c r="D565" s="49" t="s">
        <v>2956</v>
      </c>
      <c r="E565" t="s">
        <v>4510</v>
      </c>
      <c r="F565" t="s">
        <v>4976</v>
      </c>
    </row>
    <row r="566" spans="1:6" x14ac:dyDescent="0.3">
      <c r="A566" s="49" t="s">
        <v>1804</v>
      </c>
      <c r="B566" s="49" t="str">
        <f t="shared" si="16"/>
        <v>Mrs</v>
      </c>
      <c r="C566" s="50" t="str">
        <f t="shared" si="17"/>
        <v>Katie</v>
      </c>
      <c r="D566" s="49" t="s">
        <v>2957</v>
      </c>
      <c r="E566" t="s">
        <v>4925</v>
      </c>
      <c r="F566" t="s">
        <v>4953</v>
      </c>
    </row>
    <row r="567" spans="1:6" x14ac:dyDescent="0.3">
      <c r="A567" s="49" t="s">
        <v>1803</v>
      </c>
      <c r="B567" s="49" t="str">
        <f t="shared" si="16"/>
        <v>Mr</v>
      </c>
      <c r="C567" s="50" t="str">
        <f t="shared" si="17"/>
        <v>Eric D</v>
      </c>
      <c r="D567" s="49" t="s">
        <v>2958</v>
      </c>
      <c r="E567" t="s">
        <v>4512</v>
      </c>
      <c r="F567" t="s">
        <v>4977</v>
      </c>
    </row>
    <row r="568" spans="1:6" x14ac:dyDescent="0.3">
      <c r="A568" s="49" t="s">
        <v>1802</v>
      </c>
      <c r="B568" s="49" t="str">
        <f t="shared" si="16"/>
        <v>Ms</v>
      </c>
      <c r="C568" s="50" t="str">
        <f t="shared" si="17"/>
        <v>Tara</v>
      </c>
      <c r="D568" s="49" t="s">
        <v>2959</v>
      </c>
      <c r="E568" t="s">
        <v>4510</v>
      </c>
      <c r="F568" t="s">
        <v>4978</v>
      </c>
    </row>
    <row r="569" spans="1:6" x14ac:dyDescent="0.3">
      <c r="A569" s="49" t="s">
        <v>1801</v>
      </c>
      <c r="B569" s="49" t="str">
        <f t="shared" si="16"/>
        <v>Ms</v>
      </c>
      <c r="C569" s="50" t="str">
        <f t="shared" si="17"/>
        <v>Haley L</v>
      </c>
      <c r="D569" s="49" t="s">
        <v>2960</v>
      </c>
      <c r="E569" t="s">
        <v>4510</v>
      </c>
      <c r="F569" t="s">
        <v>4979</v>
      </c>
    </row>
    <row r="570" spans="1:6" x14ac:dyDescent="0.3">
      <c r="A570" s="49" t="s">
        <v>1800</v>
      </c>
      <c r="B570" s="49" t="str">
        <f t="shared" si="16"/>
        <v>Ms</v>
      </c>
      <c r="C570" s="50" t="str">
        <f t="shared" si="17"/>
        <v>Kayla B</v>
      </c>
      <c r="D570" s="49" t="s">
        <v>2962</v>
      </c>
      <c r="E570" t="s">
        <v>4510</v>
      </c>
      <c r="F570" t="s">
        <v>4980</v>
      </c>
    </row>
    <row r="571" spans="1:6" x14ac:dyDescent="0.3">
      <c r="A571" s="49" t="s">
        <v>1799</v>
      </c>
      <c r="B571" s="49" t="str">
        <f t="shared" si="16"/>
        <v>Mr</v>
      </c>
      <c r="C571" s="50" t="str">
        <f t="shared" si="17"/>
        <v>Mark D</v>
      </c>
      <c r="D571" s="49" t="s">
        <v>2963</v>
      </c>
      <c r="E571" t="s">
        <v>4512</v>
      </c>
      <c r="F571" t="s">
        <v>4981</v>
      </c>
    </row>
    <row r="572" spans="1:6" x14ac:dyDescent="0.3">
      <c r="A572" s="49" t="s">
        <v>1798</v>
      </c>
      <c r="B572" s="49" t="str">
        <f t="shared" si="16"/>
        <v>Mr</v>
      </c>
      <c r="C572" s="50" t="str">
        <f t="shared" si="17"/>
        <v>Patrick J</v>
      </c>
      <c r="D572" s="49" t="s">
        <v>2964</v>
      </c>
      <c r="E572" t="s">
        <v>4512</v>
      </c>
      <c r="F572" t="s">
        <v>4982</v>
      </c>
    </row>
    <row r="573" spans="1:6" x14ac:dyDescent="0.3">
      <c r="A573" s="49" t="s">
        <v>1797</v>
      </c>
      <c r="B573" s="49" t="str">
        <f t="shared" si="16"/>
        <v>Mr</v>
      </c>
      <c r="C573" s="50" t="str">
        <f t="shared" si="17"/>
        <v>Alejandro</v>
      </c>
      <c r="D573" s="49" t="s">
        <v>2965</v>
      </c>
      <c r="E573" t="s">
        <v>4512</v>
      </c>
      <c r="F573" t="s">
        <v>4696</v>
      </c>
    </row>
    <row r="574" spans="1:6" x14ac:dyDescent="0.3">
      <c r="A574" s="49" t="s">
        <v>1796</v>
      </c>
      <c r="B574" s="49" t="str">
        <f t="shared" si="16"/>
        <v>Mrs</v>
      </c>
      <c r="C574" s="50" t="str">
        <f t="shared" si="17"/>
        <v>Beth A</v>
      </c>
      <c r="D574" s="49" t="s">
        <v>2966</v>
      </c>
      <c r="E574" t="s">
        <v>4925</v>
      </c>
      <c r="F574" t="s">
        <v>4983</v>
      </c>
    </row>
    <row r="575" spans="1:6" x14ac:dyDescent="0.3">
      <c r="A575" s="49" t="s">
        <v>1795</v>
      </c>
      <c r="B575" s="49" t="str">
        <f t="shared" si="16"/>
        <v>Mr</v>
      </c>
      <c r="C575" s="50" t="str">
        <f t="shared" si="17"/>
        <v>Jason R</v>
      </c>
      <c r="D575" s="49" t="s">
        <v>2967</v>
      </c>
      <c r="E575" t="s">
        <v>4512</v>
      </c>
      <c r="F575" t="s">
        <v>4984</v>
      </c>
    </row>
    <row r="576" spans="1:6" x14ac:dyDescent="0.3">
      <c r="A576" s="49" t="s">
        <v>1794</v>
      </c>
      <c r="B576" s="49" t="str">
        <f t="shared" si="16"/>
        <v>Mr</v>
      </c>
      <c r="C576" s="50" t="str">
        <f t="shared" si="17"/>
        <v>Yoshinori</v>
      </c>
      <c r="D576" s="49" t="s">
        <v>2968</v>
      </c>
      <c r="E576" t="s">
        <v>4512</v>
      </c>
      <c r="F576" t="s">
        <v>4985</v>
      </c>
    </row>
    <row r="577" spans="1:6" x14ac:dyDescent="0.3">
      <c r="A577" s="49" t="s">
        <v>1793</v>
      </c>
      <c r="B577" s="49" t="str">
        <f t="shared" si="16"/>
        <v>Ms</v>
      </c>
      <c r="C577" s="50" t="str">
        <f t="shared" si="17"/>
        <v>Adrienne G</v>
      </c>
      <c r="D577" s="49" t="s">
        <v>2969</v>
      </c>
      <c r="E577" t="s">
        <v>4510</v>
      </c>
      <c r="F577" t="s">
        <v>4986</v>
      </c>
    </row>
    <row r="578" spans="1:6" x14ac:dyDescent="0.3">
      <c r="A578" s="49" t="s">
        <v>1792</v>
      </c>
      <c r="B578" s="49" t="str">
        <f t="shared" ref="B578:B641" si="18">TRIM(E578:E2912)</f>
        <v>Mrs</v>
      </c>
      <c r="C578" s="50" t="str">
        <f t="shared" ref="C578:C641" si="19">TRIM(F578)</f>
        <v>Meredith</v>
      </c>
      <c r="D578" s="49" t="s">
        <v>2970</v>
      </c>
      <c r="E578" t="s">
        <v>4925</v>
      </c>
      <c r="F578" t="s">
        <v>4625</v>
      </c>
    </row>
    <row r="579" spans="1:6" x14ac:dyDescent="0.3">
      <c r="A579" s="49" t="s">
        <v>1791</v>
      </c>
      <c r="B579" s="49" t="str">
        <f t="shared" si="18"/>
        <v>Mr</v>
      </c>
      <c r="C579" s="50" t="str">
        <f t="shared" si="19"/>
        <v>Junyong</v>
      </c>
      <c r="D579" s="49" t="s">
        <v>2971</v>
      </c>
      <c r="E579" t="s">
        <v>4512</v>
      </c>
      <c r="F579" t="s">
        <v>4987</v>
      </c>
    </row>
    <row r="580" spans="1:6" x14ac:dyDescent="0.3">
      <c r="A580" s="49" t="s">
        <v>1790</v>
      </c>
      <c r="B580" s="49" t="str">
        <f t="shared" si="18"/>
        <v>Ms</v>
      </c>
      <c r="C580" s="50" t="str">
        <f t="shared" si="19"/>
        <v>Kristen A</v>
      </c>
      <c r="D580" s="49" t="s">
        <v>2972</v>
      </c>
      <c r="E580" t="s">
        <v>4510</v>
      </c>
      <c r="F580" t="s">
        <v>4988</v>
      </c>
    </row>
    <row r="581" spans="1:6" x14ac:dyDescent="0.3">
      <c r="A581" s="49" t="s">
        <v>1789</v>
      </c>
      <c r="B581" s="49" t="str">
        <f t="shared" si="18"/>
        <v>Ms</v>
      </c>
      <c r="C581" s="50" t="str">
        <f t="shared" si="19"/>
        <v>Maria I</v>
      </c>
      <c r="D581" s="49" t="s">
        <v>2973</v>
      </c>
      <c r="E581" t="s">
        <v>4510</v>
      </c>
      <c r="F581" t="s">
        <v>4989</v>
      </c>
    </row>
    <row r="582" spans="1:6" x14ac:dyDescent="0.3">
      <c r="A582" s="49" t="s">
        <v>1788</v>
      </c>
      <c r="B582" s="49" t="str">
        <f t="shared" si="18"/>
        <v>Mr</v>
      </c>
      <c r="C582" s="50" t="str">
        <f t="shared" si="19"/>
        <v>Jonathan</v>
      </c>
      <c r="D582" s="49" t="s">
        <v>2974</v>
      </c>
      <c r="E582" t="s">
        <v>4512</v>
      </c>
      <c r="F582" t="s">
        <v>4990</v>
      </c>
    </row>
    <row r="583" spans="1:6" x14ac:dyDescent="0.3">
      <c r="A583" s="49" t="s">
        <v>1787</v>
      </c>
      <c r="B583" s="49" t="str">
        <f t="shared" si="18"/>
        <v>Mr</v>
      </c>
      <c r="C583" s="50" t="str">
        <f t="shared" si="19"/>
        <v>Phil</v>
      </c>
      <c r="D583" s="49" t="s">
        <v>2975</v>
      </c>
      <c r="E583" t="s">
        <v>4512</v>
      </c>
      <c r="F583" t="s">
        <v>4514</v>
      </c>
    </row>
    <row r="584" spans="1:6" x14ac:dyDescent="0.3">
      <c r="A584" s="49" t="s">
        <v>1786</v>
      </c>
      <c r="B584" s="49" t="str">
        <f t="shared" si="18"/>
        <v>Ms</v>
      </c>
      <c r="C584" s="50" t="str">
        <f t="shared" si="19"/>
        <v>Benjamina C</v>
      </c>
      <c r="D584" s="49" t="s">
        <v>2976</v>
      </c>
      <c r="E584" t="s">
        <v>4510</v>
      </c>
      <c r="F584" t="s">
        <v>4991</v>
      </c>
    </row>
    <row r="585" spans="1:6" x14ac:dyDescent="0.3">
      <c r="A585" s="49" t="s">
        <v>1785</v>
      </c>
      <c r="B585" s="49" t="str">
        <f t="shared" si="18"/>
        <v>Mr</v>
      </c>
      <c r="C585" s="50" t="str">
        <f t="shared" si="19"/>
        <v>Christopher</v>
      </c>
      <c r="D585" s="49" t="s">
        <v>2977</v>
      </c>
      <c r="E585" t="s">
        <v>4512</v>
      </c>
      <c r="F585" t="s">
        <v>4869</v>
      </c>
    </row>
    <row r="586" spans="1:6" x14ac:dyDescent="0.3">
      <c r="A586" s="49" t="s">
        <v>1784</v>
      </c>
      <c r="B586" s="49" t="str">
        <f t="shared" si="18"/>
        <v>Ms</v>
      </c>
      <c r="C586" s="50" t="str">
        <f t="shared" si="19"/>
        <v>Alison B</v>
      </c>
      <c r="D586" s="49" t="s">
        <v>2978</v>
      </c>
      <c r="E586" t="s">
        <v>4510</v>
      </c>
      <c r="F586" t="s">
        <v>4992</v>
      </c>
    </row>
    <row r="587" spans="1:6" x14ac:dyDescent="0.3">
      <c r="A587" s="49" t="s">
        <v>1783</v>
      </c>
      <c r="B587" s="49" t="str">
        <f t="shared" si="18"/>
        <v>Ms</v>
      </c>
      <c r="C587" s="50" t="str">
        <f t="shared" si="19"/>
        <v>Caroline</v>
      </c>
      <c r="D587" s="49" t="s">
        <v>2979</v>
      </c>
      <c r="E587" t="s">
        <v>4510</v>
      </c>
      <c r="F587" t="s">
        <v>4831</v>
      </c>
    </row>
    <row r="588" spans="1:6" x14ac:dyDescent="0.3">
      <c r="A588" s="49" t="s">
        <v>1782</v>
      </c>
      <c r="B588" s="49" t="str">
        <f t="shared" si="18"/>
        <v>Ms</v>
      </c>
      <c r="C588" s="50" t="str">
        <f t="shared" si="19"/>
        <v>Alexis N</v>
      </c>
      <c r="D588" s="49" t="s">
        <v>2980</v>
      </c>
      <c r="E588" t="s">
        <v>4510</v>
      </c>
      <c r="F588" t="s">
        <v>4993</v>
      </c>
    </row>
    <row r="589" spans="1:6" x14ac:dyDescent="0.3">
      <c r="A589" s="49" t="s">
        <v>1781</v>
      </c>
      <c r="B589" s="49" t="str">
        <f t="shared" si="18"/>
        <v>Ms</v>
      </c>
      <c r="C589" s="50" t="str">
        <f t="shared" si="19"/>
        <v>Shanda L</v>
      </c>
      <c r="D589" s="49" t="s">
        <v>2981</v>
      </c>
      <c r="E589" t="s">
        <v>4510</v>
      </c>
      <c r="F589" t="s">
        <v>4994</v>
      </c>
    </row>
    <row r="590" spans="1:6" x14ac:dyDescent="0.3">
      <c r="A590" s="49" t="s">
        <v>1780</v>
      </c>
      <c r="B590" s="49" t="str">
        <f t="shared" si="18"/>
        <v>Mrs</v>
      </c>
      <c r="C590" s="50" t="str">
        <f t="shared" si="19"/>
        <v>Lacey</v>
      </c>
      <c r="D590" s="49" t="s">
        <v>2494</v>
      </c>
      <c r="E590" t="s">
        <v>4925</v>
      </c>
      <c r="F590" t="s">
        <v>4995</v>
      </c>
    </row>
    <row r="591" spans="1:6" x14ac:dyDescent="0.3">
      <c r="A591" s="49" t="s">
        <v>1779</v>
      </c>
      <c r="B591" s="49" t="str">
        <f t="shared" si="18"/>
        <v>Ms</v>
      </c>
      <c r="C591" s="50" t="str">
        <f t="shared" si="19"/>
        <v>Laurette</v>
      </c>
      <c r="D591" s="49" t="s">
        <v>2982</v>
      </c>
      <c r="E591" t="s">
        <v>4510</v>
      </c>
      <c r="F591" t="s">
        <v>4996</v>
      </c>
    </row>
    <row r="592" spans="1:6" x14ac:dyDescent="0.3">
      <c r="A592" s="49" t="s">
        <v>1778</v>
      </c>
      <c r="B592" s="49" t="str">
        <f t="shared" si="18"/>
        <v>Mr</v>
      </c>
      <c r="C592" s="50" t="str">
        <f t="shared" si="19"/>
        <v>Jason</v>
      </c>
      <c r="D592" s="49" t="s">
        <v>2983</v>
      </c>
      <c r="E592" t="s">
        <v>4512</v>
      </c>
      <c r="F592" t="s">
        <v>4745</v>
      </c>
    </row>
    <row r="593" spans="1:6" x14ac:dyDescent="0.3">
      <c r="A593" s="49" t="s">
        <v>1777</v>
      </c>
      <c r="B593" s="49" t="str">
        <f t="shared" si="18"/>
        <v>Ms</v>
      </c>
      <c r="C593" s="50" t="str">
        <f t="shared" si="19"/>
        <v>Mary</v>
      </c>
      <c r="D593" s="49" t="s">
        <v>2481</v>
      </c>
      <c r="E593" t="s">
        <v>4510</v>
      </c>
      <c r="F593" t="s">
        <v>4997</v>
      </c>
    </row>
    <row r="594" spans="1:6" x14ac:dyDescent="0.3">
      <c r="A594" s="49" t="s">
        <v>1776</v>
      </c>
      <c r="B594" s="49" t="str">
        <f t="shared" si="18"/>
        <v>Ms</v>
      </c>
      <c r="C594" s="50" t="str">
        <f t="shared" si="19"/>
        <v>Kati A</v>
      </c>
      <c r="D594" s="49" t="s">
        <v>2984</v>
      </c>
      <c r="E594" t="s">
        <v>4510</v>
      </c>
      <c r="F594" t="s">
        <v>4998</v>
      </c>
    </row>
    <row r="595" spans="1:6" x14ac:dyDescent="0.3">
      <c r="A595" s="49" t="s">
        <v>1775</v>
      </c>
      <c r="B595" s="49" t="str">
        <f t="shared" si="18"/>
        <v>Mrs</v>
      </c>
      <c r="C595" s="50" t="str">
        <f t="shared" si="19"/>
        <v>Kelly J</v>
      </c>
      <c r="D595" s="49" t="s">
        <v>2985</v>
      </c>
      <c r="E595" t="s">
        <v>4925</v>
      </c>
      <c r="F595" t="s">
        <v>4999</v>
      </c>
    </row>
    <row r="596" spans="1:6" x14ac:dyDescent="0.3">
      <c r="A596" s="49" t="s">
        <v>1774</v>
      </c>
      <c r="B596" s="49" t="str">
        <f t="shared" si="18"/>
        <v>Ms</v>
      </c>
      <c r="C596" s="50" t="str">
        <f t="shared" si="19"/>
        <v>Greer D</v>
      </c>
      <c r="D596" s="49" t="s">
        <v>2986</v>
      </c>
      <c r="E596" t="s">
        <v>4510</v>
      </c>
      <c r="F596" t="s">
        <v>5000</v>
      </c>
    </row>
    <row r="597" spans="1:6" x14ac:dyDescent="0.3">
      <c r="A597" s="49" t="s">
        <v>1773</v>
      </c>
      <c r="B597" s="49" t="str">
        <f t="shared" si="18"/>
        <v>Mr</v>
      </c>
      <c r="C597" s="50" t="str">
        <f t="shared" si="19"/>
        <v>Brent</v>
      </c>
      <c r="D597" s="49" t="s">
        <v>2987</v>
      </c>
      <c r="E597" t="s">
        <v>4512</v>
      </c>
      <c r="F597" t="s">
        <v>5001</v>
      </c>
    </row>
    <row r="598" spans="1:6" x14ac:dyDescent="0.3">
      <c r="A598" s="49" t="s">
        <v>1772</v>
      </c>
      <c r="B598" s="49" t="str">
        <f t="shared" si="18"/>
        <v>Mr</v>
      </c>
      <c r="C598" s="50" t="str">
        <f t="shared" si="19"/>
        <v>Eugene M</v>
      </c>
      <c r="D598" s="49" t="s">
        <v>2988</v>
      </c>
      <c r="E598" t="s">
        <v>4512</v>
      </c>
      <c r="F598" t="s">
        <v>5002</v>
      </c>
    </row>
    <row r="599" spans="1:6" x14ac:dyDescent="0.3">
      <c r="A599" s="49" t="s">
        <v>1771</v>
      </c>
      <c r="B599" s="49" t="str">
        <f t="shared" si="18"/>
        <v>Ms</v>
      </c>
      <c r="C599" s="50" t="str">
        <f t="shared" si="19"/>
        <v>Erin D</v>
      </c>
      <c r="D599" s="49" t="s">
        <v>2989</v>
      </c>
      <c r="E599" t="s">
        <v>4510</v>
      </c>
      <c r="F599" t="s">
        <v>5003</v>
      </c>
    </row>
    <row r="600" spans="1:6" x14ac:dyDescent="0.3">
      <c r="A600" s="49" t="s">
        <v>1770</v>
      </c>
      <c r="B600" s="49" t="str">
        <f t="shared" si="18"/>
        <v>Ms</v>
      </c>
      <c r="C600" s="50" t="str">
        <f t="shared" si="19"/>
        <v>Kamilla</v>
      </c>
      <c r="D600" s="49" t="s">
        <v>2990</v>
      </c>
      <c r="E600" t="s">
        <v>4510</v>
      </c>
      <c r="F600" t="s">
        <v>5004</v>
      </c>
    </row>
    <row r="601" spans="1:6" x14ac:dyDescent="0.3">
      <c r="A601" s="49" t="s">
        <v>1769</v>
      </c>
      <c r="B601" s="49" t="str">
        <f t="shared" si="18"/>
        <v>Mr</v>
      </c>
      <c r="C601" s="50" t="str">
        <f t="shared" si="19"/>
        <v>Wayne I</v>
      </c>
      <c r="D601" s="49" t="s">
        <v>2991</v>
      </c>
      <c r="E601" t="s">
        <v>4512</v>
      </c>
      <c r="F601" t="s">
        <v>5005</v>
      </c>
    </row>
    <row r="602" spans="1:6" x14ac:dyDescent="0.3">
      <c r="A602" s="49" t="s">
        <v>1768</v>
      </c>
      <c r="B602" s="49" t="str">
        <f t="shared" si="18"/>
        <v>Ms</v>
      </c>
      <c r="C602" s="50" t="str">
        <f t="shared" si="19"/>
        <v>Tracy L</v>
      </c>
      <c r="D602" s="49" t="s">
        <v>2992</v>
      </c>
      <c r="E602" t="s">
        <v>4510</v>
      </c>
      <c r="F602" t="s">
        <v>5006</v>
      </c>
    </row>
    <row r="603" spans="1:6" x14ac:dyDescent="0.3">
      <c r="A603" s="49" t="s">
        <v>1767</v>
      </c>
      <c r="B603" s="49" t="str">
        <f t="shared" si="18"/>
        <v>Mrs</v>
      </c>
      <c r="C603" s="50" t="str">
        <f t="shared" si="19"/>
        <v>Heather</v>
      </c>
      <c r="D603" s="49" t="s">
        <v>2414</v>
      </c>
      <c r="E603" t="s">
        <v>4925</v>
      </c>
      <c r="F603" t="s">
        <v>4690</v>
      </c>
    </row>
    <row r="604" spans="1:6" x14ac:dyDescent="0.3">
      <c r="A604" s="49" t="s">
        <v>1766</v>
      </c>
      <c r="B604" s="49" t="str">
        <f t="shared" si="18"/>
        <v>Mrs</v>
      </c>
      <c r="C604" s="50" t="str">
        <f t="shared" si="19"/>
        <v>Megan C</v>
      </c>
      <c r="D604" s="49" t="s">
        <v>2993</v>
      </c>
      <c r="E604" t="s">
        <v>4925</v>
      </c>
      <c r="F604" t="s">
        <v>5007</v>
      </c>
    </row>
    <row r="605" spans="1:6" x14ac:dyDescent="0.3">
      <c r="A605" s="49" t="s">
        <v>1765</v>
      </c>
      <c r="B605" s="49" t="str">
        <f t="shared" si="18"/>
        <v>Mr</v>
      </c>
      <c r="C605" s="50" t="str">
        <f t="shared" si="19"/>
        <v>Jonathan</v>
      </c>
      <c r="D605" s="49" t="s">
        <v>2994</v>
      </c>
      <c r="E605" t="s">
        <v>4512</v>
      </c>
      <c r="F605" t="s">
        <v>4990</v>
      </c>
    </row>
    <row r="606" spans="1:6" x14ac:dyDescent="0.3">
      <c r="A606" s="49" t="s">
        <v>1764</v>
      </c>
      <c r="B606" s="49" t="str">
        <f t="shared" si="18"/>
        <v>Mr</v>
      </c>
      <c r="C606" s="50" t="str">
        <f t="shared" si="19"/>
        <v>Greg D</v>
      </c>
      <c r="D606" s="49" t="s">
        <v>2533</v>
      </c>
      <c r="E606" t="s">
        <v>4512</v>
      </c>
      <c r="F606" t="s">
        <v>5008</v>
      </c>
    </row>
    <row r="607" spans="1:6" x14ac:dyDescent="0.3">
      <c r="A607" s="49" t="s">
        <v>1763</v>
      </c>
      <c r="B607" s="49" t="str">
        <f t="shared" si="18"/>
        <v>Mr</v>
      </c>
      <c r="C607" s="50" t="str">
        <f t="shared" si="19"/>
        <v>Steven L</v>
      </c>
      <c r="D607" s="49" t="s">
        <v>2995</v>
      </c>
      <c r="E607" t="s">
        <v>4512</v>
      </c>
      <c r="F607" t="s">
        <v>5009</v>
      </c>
    </row>
    <row r="608" spans="1:6" x14ac:dyDescent="0.3">
      <c r="A608" s="49" t="s">
        <v>1762</v>
      </c>
      <c r="B608" s="49" t="str">
        <f t="shared" si="18"/>
        <v>Mr</v>
      </c>
      <c r="C608" s="50" t="str">
        <f t="shared" si="19"/>
        <v>Gianfilippo</v>
      </c>
      <c r="D608" s="49" t="s">
        <v>2996</v>
      </c>
      <c r="E608" t="s">
        <v>4512</v>
      </c>
      <c r="F608" t="s">
        <v>5010</v>
      </c>
    </row>
    <row r="609" spans="1:6" x14ac:dyDescent="0.3">
      <c r="A609" s="49" t="s">
        <v>1761</v>
      </c>
      <c r="B609" s="49" t="str">
        <f t="shared" si="18"/>
        <v>Mr</v>
      </c>
      <c r="C609" s="50" t="str">
        <f t="shared" si="19"/>
        <v>Hector</v>
      </c>
      <c r="D609" s="49" t="s">
        <v>2997</v>
      </c>
      <c r="E609" t="s">
        <v>4512</v>
      </c>
      <c r="F609" t="s">
        <v>5011</v>
      </c>
    </row>
    <row r="610" spans="1:6" x14ac:dyDescent="0.3">
      <c r="A610" s="49" t="s">
        <v>1760</v>
      </c>
      <c r="B610" s="49" t="str">
        <f t="shared" si="18"/>
        <v>Mr</v>
      </c>
      <c r="C610" s="50" t="str">
        <f t="shared" si="19"/>
        <v>Mark W</v>
      </c>
      <c r="D610" s="49" t="s">
        <v>2998</v>
      </c>
      <c r="E610" t="s">
        <v>4512</v>
      </c>
      <c r="F610" t="s">
        <v>5012</v>
      </c>
    </row>
    <row r="611" spans="1:6" x14ac:dyDescent="0.3">
      <c r="A611" s="49" t="s">
        <v>1759</v>
      </c>
      <c r="B611" s="49" t="str">
        <f t="shared" si="18"/>
        <v>Mrs</v>
      </c>
      <c r="C611" s="50" t="str">
        <f t="shared" si="19"/>
        <v>Aubri</v>
      </c>
      <c r="D611" s="49" t="s">
        <v>2999</v>
      </c>
      <c r="E611" t="s">
        <v>4925</v>
      </c>
      <c r="F611" t="s">
        <v>5013</v>
      </c>
    </row>
    <row r="612" spans="1:6" x14ac:dyDescent="0.3">
      <c r="A612" s="49" t="s">
        <v>1758</v>
      </c>
      <c r="B612" s="49" t="str">
        <f t="shared" si="18"/>
        <v>Mr</v>
      </c>
      <c r="C612" s="50" t="str">
        <f t="shared" si="19"/>
        <v>Justin</v>
      </c>
      <c r="D612" s="49" t="s">
        <v>3000</v>
      </c>
      <c r="E612" t="s">
        <v>4512</v>
      </c>
      <c r="F612" t="s">
        <v>5014</v>
      </c>
    </row>
    <row r="613" spans="1:6" x14ac:dyDescent="0.3">
      <c r="A613" s="49" t="s">
        <v>1757</v>
      </c>
      <c r="B613" s="49" t="str">
        <f t="shared" si="18"/>
        <v>Ms</v>
      </c>
      <c r="C613" s="50" t="str">
        <f t="shared" si="19"/>
        <v>Megan A</v>
      </c>
      <c r="D613" s="49" t="s">
        <v>3001</v>
      </c>
      <c r="E613" t="s">
        <v>4510</v>
      </c>
      <c r="F613" t="s">
        <v>4746</v>
      </c>
    </row>
    <row r="614" spans="1:6" x14ac:dyDescent="0.3">
      <c r="A614" s="49" t="s">
        <v>1756</v>
      </c>
      <c r="B614" s="49" t="str">
        <f t="shared" si="18"/>
        <v>Ms</v>
      </c>
      <c r="C614" s="50" t="str">
        <f t="shared" si="19"/>
        <v>Erika M</v>
      </c>
      <c r="D614" s="49" t="s">
        <v>3002</v>
      </c>
      <c r="E614" t="s">
        <v>4510</v>
      </c>
      <c r="F614" t="s">
        <v>5015</v>
      </c>
    </row>
    <row r="615" spans="1:6" x14ac:dyDescent="0.3">
      <c r="A615" s="49" t="s">
        <v>1755</v>
      </c>
      <c r="B615" s="49" t="str">
        <f t="shared" si="18"/>
        <v>Mr</v>
      </c>
      <c r="C615" s="50" t="str">
        <f t="shared" si="19"/>
        <v>Daniel G</v>
      </c>
      <c r="D615" s="49" t="s">
        <v>3003</v>
      </c>
      <c r="E615" t="s">
        <v>4512</v>
      </c>
      <c r="F615" t="s">
        <v>5016</v>
      </c>
    </row>
    <row r="616" spans="1:6" x14ac:dyDescent="0.3">
      <c r="A616" s="49" t="s">
        <v>1754</v>
      </c>
      <c r="B616" s="49" t="str">
        <f t="shared" si="18"/>
        <v>Ms</v>
      </c>
      <c r="C616" s="50" t="str">
        <f t="shared" si="19"/>
        <v>Devin C</v>
      </c>
      <c r="D616" s="49" t="s">
        <v>3004</v>
      </c>
      <c r="E616" t="s">
        <v>4510</v>
      </c>
      <c r="F616" t="s">
        <v>5017</v>
      </c>
    </row>
    <row r="617" spans="1:6" x14ac:dyDescent="0.3">
      <c r="A617" s="49" t="s">
        <v>1753</v>
      </c>
      <c r="B617" s="49" t="str">
        <f t="shared" si="18"/>
        <v>Ms</v>
      </c>
      <c r="C617" s="50" t="str">
        <f t="shared" si="19"/>
        <v>Louise A</v>
      </c>
      <c r="D617" s="49" t="s">
        <v>2485</v>
      </c>
      <c r="E617" t="s">
        <v>4510</v>
      </c>
      <c r="F617" t="s">
        <v>5018</v>
      </c>
    </row>
    <row r="618" spans="1:6" x14ac:dyDescent="0.3">
      <c r="A618" s="49" t="s">
        <v>1752</v>
      </c>
      <c r="B618" s="49" t="str">
        <f t="shared" si="18"/>
        <v>Mrs</v>
      </c>
      <c r="C618" s="50" t="str">
        <f t="shared" si="19"/>
        <v>Sarah</v>
      </c>
      <c r="D618" s="49" t="s">
        <v>2700</v>
      </c>
      <c r="E618" t="s">
        <v>4925</v>
      </c>
      <c r="F618" t="s">
        <v>4686</v>
      </c>
    </row>
    <row r="619" spans="1:6" x14ac:dyDescent="0.3">
      <c r="A619" s="49" t="s">
        <v>1751</v>
      </c>
      <c r="B619" s="49" t="str">
        <f t="shared" si="18"/>
        <v>Ms</v>
      </c>
      <c r="C619" s="50" t="str">
        <f t="shared" si="19"/>
        <v>Amy</v>
      </c>
      <c r="D619" s="49" t="s">
        <v>3005</v>
      </c>
      <c r="E619" t="s">
        <v>4510</v>
      </c>
      <c r="F619" t="s">
        <v>4683</v>
      </c>
    </row>
    <row r="620" spans="1:6" x14ac:dyDescent="0.3">
      <c r="A620" s="49" t="s">
        <v>1750</v>
      </c>
      <c r="B620" s="49" t="str">
        <f t="shared" si="18"/>
        <v>Ms</v>
      </c>
      <c r="C620" s="50" t="str">
        <f t="shared" si="19"/>
        <v>Brittany L</v>
      </c>
      <c r="D620" s="49" t="s">
        <v>3006</v>
      </c>
      <c r="E620" t="s">
        <v>4510</v>
      </c>
      <c r="F620" t="s">
        <v>4727</v>
      </c>
    </row>
    <row r="621" spans="1:6" x14ac:dyDescent="0.3">
      <c r="A621" s="49" t="s">
        <v>1749</v>
      </c>
      <c r="B621" s="49" t="str">
        <f t="shared" si="18"/>
        <v>Ms</v>
      </c>
      <c r="C621" s="50" t="str">
        <f t="shared" si="19"/>
        <v>Jessica L</v>
      </c>
      <c r="D621" s="49" t="s">
        <v>3007</v>
      </c>
      <c r="E621" t="s">
        <v>4510</v>
      </c>
      <c r="F621" t="s">
        <v>5019</v>
      </c>
    </row>
    <row r="622" spans="1:6" x14ac:dyDescent="0.3">
      <c r="A622" s="49" t="s">
        <v>1748</v>
      </c>
      <c r="B622" s="49" t="str">
        <f t="shared" si="18"/>
        <v>Mrs</v>
      </c>
      <c r="C622" s="50" t="str">
        <f t="shared" si="19"/>
        <v>Kristina K</v>
      </c>
      <c r="D622" s="49" t="s">
        <v>3008</v>
      </c>
      <c r="E622" t="s">
        <v>4925</v>
      </c>
      <c r="F622" t="s">
        <v>5020</v>
      </c>
    </row>
    <row r="623" spans="1:6" x14ac:dyDescent="0.3">
      <c r="A623" s="49" t="s">
        <v>1747</v>
      </c>
      <c r="B623" s="49" t="str">
        <f t="shared" si="18"/>
        <v>Mr</v>
      </c>
      <c r="C623" s="50" t="str">
        <f t="shared" si="19"/>
        <v>Brad</v>
      </c>
      <c r="D623" s="49" t="s">
        <v>3009</v>
      </c>
      <c r="E623" t="s">
        <v>4512</v>
      </c>
      <c r="F623" t="s">
        <v>5021</v>
      </c>
    </row>
    <row r="624" spans="1:6" x14ac:dyDescent="0.3">
      <c r="A624" s="49" t="s">
        <v>1746</v>
      </c>
      <c r="B624" s="49" t="str">
        <f t="shared" si="18"/>
        <v>Ms</v>
      </c>
      <c r="C624" s="50" t="str">
        <f t="shared" si="19"/>
        <v>Margaret O</v>
      </c>
      <c r="D624" s="49" t="s">
        <v>3010</v>
      </c>
      <c r="E624" t="s">
        <v>4510</v>
      </c>
      <c r="F624" t="s">
        <v>5022</v>
      </c>
    </row>
    <row r="625" spans="1:6" x14ac:dyDescent="0.3">
      <c r="A625" s="49" t="s">
        <v>1745</v>
      </c>
      <c r="B625" s="49" t="str">
        <f t="shared" si="18"/>
        <v>Mr</v>
      </c>
      <c r="C625" s="50" t="str">
        <f t="shared" si="19"/>
        <v>Craig R</v>
      </c>
      <c r="D625" s="49" t="s">
        <v>3011</v>
      </c>
      <c r="E625" t="s">
        <v>4512</v>
      </c>
      <c r="F625" t="s">
        <v>5023</v>
      </c>
    </row>
    <row r="626" spans="1:6" x14ac:dyDescent="0.3">
      <c r="A626" s="49" t="s">
        <v>1744</v>
      </c>
      <c r="B626" s="49" t="str">
        <f t="shared" si="18"/>
        <v>Mr</v>
      </c>
      <c r="C626" s="50" t="str">
        <f t="shared" si="19"/>
        <v>Simo</v>
      </c>
      <c r="D626" s="49" t="s">
        <v>3012</v>
      </c>
      <c r="E626" t="s">
        <v>4512</v>
      </c>
      <c r="F626" t="s">
        <v>5024</v>
      </c>
    </row>
    <row r="627" spans="1:6" x14ac:dyDescent="0.3">
      <c r="A627" s="49" t="s">
        <v>1743</v>
      </c>
      <c r="B627" s="49" t="str">
        <f t="shared" si="18"/>
        <v>Mr</v>
      </c>
      <c r="C627" s="50" t="str">
        <f t="shared" si="19"/>
        <v>Christopher J</v>
      </c>
      <c r="D627" s="49" t="s">
        <v>3013</v>
      </c>
      <c r="E627" t="s">
        <v>4512</v>
      </c>
      <c r="F627" t="s">
        <v>5025</v>
      </c>
    </row>
    <row r="628" spans="1:6" x14ac:dyDescent="0.3">
      <c r="A628" s="49" t="s">
        <v>1742</v>
      </c>
      <c r="B628" s="49" t="str">
        <f t="shared" si="18"/>
        <v>Mr</v>
      </c>
      <c r="C628" s="50" t="str">
        <f t="shared" si="19"/>
        <v>Mario Sr</v>
      </c>
      <c r="D628" s="49" t="s">
        <v>3014</v>
      </c>
      <c r="E628" t="s">
        <v>4512</v>
      </c>
      <c r="F628" t="s">
        <v>5026</v>
      </c>
    </row>
    <row r="629" spans="1:6" x14ac:dyDescent="0.3">
      <c r="A629" s="49" t="s">
        <v>1741</v>
      </c>
      <c r="B629" s="49" t="str">
        <f t="shared" si="18"/>
        <v>Mrs</v>
      </c>
      <c r="C629" s="50" t="str">
        <f t="shared" si="19"/>
        <v>Meghann R</v>
      </c>
      <c r="D629" s="49" t="s">
        <v>3015</v>
      </c>
      <c r="E629" t="s">
        <v>4925</v>
      </c>
      <c r="F629" t="s">
        <v>5027</v>
      </c>
    </row>
    <row r="630" spans="1:6" x14ac:dyDescent="0.3">
      <c r="A630" s="49" t="s">
        <v>1740</v>
      </c>
      <c r="B630" s="49" t="str">
        <f t="shared" si="18"/>
        <v>Mr</v>
      </c>
      <c r="C630" s="50" t="str">
        <f t="shared" si="19"/>
        <v>Scott M</v>
      </c>
      <c r="D630" s="49" t="s">
        <v>3016</v>
      </c>
      <c r="E630" t="s">
        <v>4512</v>
      </c>
      <c r="F630" t="s">
        <v>5028</v>
      </c>
    </row>
    <row r="631" spans="1:6" x14ac:dyDescent="0.3">
      <c r="A631" s="49" t="s">
        <v>1739</v>
      </c>
      <c r="B631" s="49" t="str">
        <f t="shared" si="18"/>
        <v>Ms</v>
      </c>
      <c r="C631" s="50" t="str">
        <f t="shared" si="19"/>
        <v>Caitlin E</v>
      </c>
      <c r="D631" s="49" t="s">
        <v>2690</v>
      </c>
      <c r="E631" t="s">
        <v>4510</v>
      </c>
      <c r="F631" t="s">
        <v>5029</v>
      </c>
    </row>
    <row r="632" spans="1:6" x14ac:dyDescent="0.3">
      <c r="A632" s="49" t="s">
        <v>1738</v>
      </c>
      <c r="B632" s="49" t="str">
        <f t="shared" si="18"/>
        <v>Mrs</v>
      </c>
      <c r="C632" s="50" t="str">
        <f t="shared" si="19"/>
        <v>Samantha A</v>
      </c>
      <c r="D632" s="49" t="s">
        <v>3017</v>
      </c>
      <c r="E632" t="s">
        <v>4925</v>
      </c>
      <c r="F632" t="s">
        <v>5030</v>
      </c>
    </row>
    <row r="633" spans="1:6" x14ac:dyDescent="0.3">
      <c r="A633" s="49" t="s">
        <v>1737</v>
      </c>
      <c r="B633" s="49" t="str">
        <f t="shared" si="18"/>
        <v>Mr</v>
      </c>
      <c r="C633" s="50" t="str">
        <f t="shared" si="19"/>
        <v>Erik</v>
      </c>
      <c r="D633" s="49" t="s">
        <v>3018</v>
      </c>
      <c r="E633" t="s">
        <v>4512</v>
      </c>
      <c r="F633" t="s">
        <v>4713</v>
      </c>
    </row>
    <row r="634" spans="1:6" x14ac:dyDescent="0.3">
      <c r="A634" s="49" t="s">
        <v>1736</v>
      </c>
      <c r="B634" s="49" t="str">
        <f t="shared" si="18"/>
        <v>Mr</v>
      </c>
      <c r="C634" s="50" t="str">
        <f t="shared" si="19"/>
        <v>Christopher</v>
      </c>
      <c r="D634" s="49" t="s">
        <v>3019</v>
      </c>
      <c r="E634" t="s">
        <v>4512</v>
      </c>
      <c r="F634" t="s">
        <v>4869</v>
      </c>
    </row>
    <row r="635" spans="1:6" x14ac:dyDescent="0.3">
      <c r="A635" s="49" t="s">
        <v>1735</v>
      </c>
      <c r="B635" s="49" t="str">
        <f t="shared" si="18"/>
        <v>Mrs</v>
      </c>
      <c r="C635" s="50" t="str">
        <f t="shared" si="19"/>
        <v>Maya</v>
      </c>
      <c r="D635" s="49" t="s">
        <v>3020</v>
      </c>
      <c r="E635" t="s">
        <v>4925</v>
      </c>
      <c r="F635" t="s">
        <v>5031</v>
      </c>
    </row>
    <row r="636" spans="1:6" x14ac:dyDescent="0.3">
      <c r="A636" s="49" t="s">
        <v>1734</v>
      </c>
      <c r="B636" s="49" t="str">
        <f t="shared" si="18"/>
        <v>Mr</v>
      </c>
      <c r="C636" s="50" t="str">
        <f t="shared" si="19"/>
        <v>Zachary T</v>
      </c>
      <c r="D636" s="49" t="s">
        <v>2745</v>
      </c>
      <c r="E636" t="s">
        <v>4512</v>
      </c>
      <c r="F636" t="s">
        <v>5032</v>
      </c>
    </row>
    <row r="637" spans="1:6" x14ac:dyDescent="0.3">
      <c r="A637" s="49" t="s">
        <v>1733</v>
      </c>
      <c r="B637" s="49" t="str">
        <f t="shared" si="18"/>
        <v>Mrs</v>
      </c>
      <c r="C637" s="50" t="str">
        <f t="shared" si="19"/>
        <v>Hilda</v>
      </c>
      <c r="D637" s="49" t="s">
        <v>3021</v>
      </c>
      <c r="E637" t="s">
        <v>4925</v>
      </c>
      <c r="F637" t="s">
        <v>5033</v>
      </c>
    </row>
    <row r="638" spans="1:6" x14ac:dyDescent="0.3">
      <c r="A638" s="49" t="s">
        <v>1732</v>
      </c>
      <c r="B638" s="49" t="str">
        <f t="shared" si="18"/>
        <v>Ms</v>
      </c>
      <c r="C638" s="50" t="str">
        <f t="shared" si="19"/>
        <v>Stephanie</v>
      </c>
      <c r="D638" s="49" t="s">
        <v>3022</v>
      </c>
      <c r="E638" t="s">
        <v>4510</v>
      </c>
      <c r="F638" t="s">
        <v>4735</v>
      </c>
    </row>
    <row r="639" spans="1:6" x14ac:dyDescent="0.3">
      <c r="A639" s="49" t="s">
        <v>1731</v>
      </c>
      <c r="B639" s="49" t="str">
        <f t="shared" si="18"/>
        <v>Mr</v>
      </c>
      <c r="C639" s="50" t="str">
        <f t="shared" si="19"/>
        <v>Doug</v>
      </c>
      <c r="D639" s="49" t="s">
        <v>3023</v>
      </c>
      <c r="E639" t="s">
        <v>4512</v>
      </c>
      <c r="F639" t="s">
        <v>4626</v>
      </c>
    </row>
    <row r="640" spans="1:6" x14ac:dyDescent="0.3">
      <c r="A640" s="49" t="s">
        <v>1730</v>
      </c>
      <c r="B640" s="49" t="str">
        <f t="shared" si="18"/>
        <v>Ms</v>
      </c>
      <c r="C640" s="50" t="str">
        <f t="shared" si="19"/>
        <v>Bethany N</v>
      </c>
      <c r="D640" s="49" t="s">
        <v>3024</v>
      </c>
      <c r="E640" t="s">
        <v>4510</v>
      </c>
      <c r="F640" t="s">
        <v>5034</v>
      </c>
    </row>
    <row r="641" spans="1:6" x14ac:dyDescent="0.3">
      <c r="A641" s="49" t="s">
        <v>1729</v>
      </c>
      <c r="B641" s="49" t="str">
        <f t="shared" si="18"/>
        <v>Mrs</v>
      </c>
      <c r="C641" s="50" t="str">
        <f t="shared" si="19"/>
        <v>Sandra H</v>
      </c>
      <c r="D641" s="49" t="s">
        <v>2411</v>
      </c>
      <c r="E641" t="s">
        <v>4925</v>
      </c>
      <c r="F641" t="s">
        <v>5035</v>
      </c>
    </row>
    <row r="642" spans="1:6" x14ac:dyDescent="0.3">
      <c r="A642" s="49" t="s">
        <v>1728</v>
      </c>
      <c r="B642" s="49" t="str">
        <f t="shared" ref="B642:B705" si="20">TRIM(E642:E2976)</f>
        <v>Mr</v>
      </c>
      <c r="C642" s="50" t="str">
        <f t="shared" ref="C642:C705" si="21">TRIM(F642)</f>
        <v>Takuo</v>
      </c>
      <c r="D642" s="49" t="s">
        <v>3025</v>
      </c>
      <c r="E642" t="s">
        <v>4512</v>
      </c>
      <c r="F642" t="s">
        <v>5036</v>
      </c>
    </row>
    <row r="643" spans="1:6" x14ac:dyDescent="0.3">
      <c r="A643" s="49" t="s">
        <v>1727</v>
      </c>
      <c r="B643" s="49" t="str">
        <f t="shared" si="20"/>
        <v>Ms</v>
      </c>
      <c r="C643" s="50" t="str">
        <f t="shared" si="21"/>
        <v>Kelly A</v>
      </c>
      <c r="D643" s="49" t="s">
        <v>2478</v>
      </c>
      <c r="E643" t="s">
        <v>4510</v>
      </c>
      <c r="F643" t="s">
        <v>5037</v>
      </c>
    </row>
    <row r="644" spans="1:6" x14ac:dyDescent="0.3">
      <c r="A644" s="49" t="s">
        <v>1726</v>
      </c>
      <c r="B644" s="49" t="str">
        <f t="shared" si="20"/>
        <v>Mr</v>
      </c>
      <c r="C644" s="50" t="str">
        <f t="shared" si="21"/>
        <v>Scott</v>
      </c>
      <c r="D644" s="49" t="s">
        <v>3026</v>
      </c>
      <c r="E644" t="s">
        <v>4512</v>
      </c>
      <c r="F644" t="s">
        <v>4518</v>
      </c>
    </row>
    <row r="645" spans="1:6" x14ac:dyDescent="0.3">
      <c r="A645" s="49" t="s">
        <v>1725</v>
      </c>
      <c r="B645" s="49" t="str">
        <f t="shared" si="20"/>
        <v>Mr</v>
      </c>
      <c r="C645" s="50" t="str">
        <f t="shared" si="21"/>
        <v>Benoit</v>
      </c>
      <c r="D645" s="49" t="s">
        <v>3027</v>
      </c>
      <c r="E645" t="s">
        <v>4512</v>
      </c>
      <c r="F645" t="s">
        <v>5038</v>
      </c>
    </row>
    <row r="646" spans="1:6" x14ac:dyDescent="0.3">
      <c r="A646" s="49" t="s">
        <v>1724</v>
      </c>
      <c r="B646" s="49" t="str">
        <f t="shared" si="20"/>
        <v>Ms</v>
      </c>
      <c r="C646" s="50" t="str">
        <f t="shared" si="21"/>
        <v>Elizabeth M</v>
      </c>
      <c r="D646" s="49" t="s">
        <v>3028</v>
      </c>
      <c r="E646" t="s">
        <v>4510</v>
      </c>
      <c r="F646" t="s">
        <v>4857</v>
      </c>
    </row>
    <row r="647" spans="1:6" x14ac:dyDescent="0.3">
      <c r="A647" s="49" t="s">
        <v>1723</v>
      </c>
      <c r="B647" s="49" t="str">
        <f t="shared" si="20"/>
        <v>Ms</v>
      </c>
      <c r="C647" s="50" t="str">
        <f t="shared" si="21"/>
        <v>Jessica A</v>
      </c>
      <c r="D647" s="49" t="s">
        <v>3029</v>
      </c>
      <c r="E647" t="s">
        <v>4510</v>
      </c>
      <c r="F647" t="s">
        <v>5039</v>
      </c>
    </row>
    <row r="648" spans="1:6" x14ac:dyDescent="0.3">
      <c r="A648" s="49" t="s">
        <v>1722</v>
      </c>
      <c r="B648" s="49" t="str">
        <f t="shared" si="20"/>
        <v>Ms</v>
      </c>
      <c r="C648" s="50" t="str">
        <f t="shared" si="21"/>
        <v>Monica K</v>
      </c>
      <c r="D648" s="49" t="s">
        <v>3030</v>
      </c>
      <c r="E648" t="s">
        <v>4510</v>
      </c>
      <c r="F648" t="s">
        <v>5040</v>
      </c>
    </row>
    <row r="649" spans="1:6" x14ac:dyDescent="0.3">
      <c r="A649" s="49" t="s">
        <v>1721</v>
      </c>
      <c r="B649" s="49" t="str">
        <f t="shared" si="20"/>
        <v>Mr</v>
      </c>
      <c r="C649" s="50" t="str">
        <f t="shared" si="21"/>
        <v>Kevin L</v>
      </c>
      <c r="D649" s="49" t="s">
        <v>3031</v>
      </c>
      <c r="E649" t="s">
        <v>4512</v>
      </c>
      <c r="F649" t="s">
        <v>5041</v>
      </c>
    </row>
    <row r="650" spans="1:6" x14ac:dyDescent="0.3">
      <c r="A650" s="49" t="s">
        <v>1720</v>
      </c>
      <c r="B650" s="49" t="str">
        <f t="shared" si="20"/>
        <v>Mr</v>
      </c>
      <c r="C650" s="50" t="str">
        <f t="shared" si="21"/>
        <v>Gregory</v>
      </c>
      <c r="D650" s="49" t="s">
        <v>3032</v>
      </c>
      <c r="E650" t="s">
        <v>4512</v>
      </c>
      <c r="F650" t="s">
        <v>4858</v>
      </c>
    </row>
    <row r="651" spans="1:6" x14ac:dyDescent="0.3">
      <c r="A651" s="49" t="s">
        <v>1719</v>
      </c>
      <c r="B651" s="49" t="str">
        <f t="shared" si="20"/>
        <v>Ms</v>
      </c>
      <c r="C651" s="50" t="str">
        <f t="shared" si="21"/>
        <v>Della</v>
      </c>
      <c r="D651" s="49" t="s">
        <v>3033</v>
      </c>
      <c r="E651" t="s">
        <v>4510</v>
      </c>
      <c r="F651" t="s">
        <v>5042</v>
      </c>
    </row>
    <row r="652" spans="1:6" x14ac:dyDescent="0.3">
      <c r="A652" s="49" t="s">
        <v>1718</v>
      </c>
      <c r="B652" s="49" t="str">
        <f t="shared" si="20"/>
        <v>Mr</v>
      </c>
      <c r="C652" s="50" t="str">
        <f t="shared" si="21"/>
        <v>David</v>
      </c>
      <c r="D652" s="49" t="s">
        <v>3034</v>
      </c>
      <c r="E652" t="s">
        <v>4512</v>
      </c>
      <c r="F652" t="s">
        <v>4523</v>
      </c>
    </row>
    <row r="653" spans="1:6" x14ac:dyDescent="0.3">
      <c r="A653" s="49" t="s">
        <v>1717</v>
      </c>
      <c r="B653" s="49" t="str">
        <f t="shared" si="20"/>
        <v>Ms</v>
      </c>
      <c r="C653" s="50" t="str">
        <f t="shared" si="21"/>
        <v>Victoria</v>
      </c>
      <c r="D653" s="49" t="s">
        <v>3035</v>
      </c>
      <c r="E653" t="s">
        <v>4510</v>
      </c>
      <c r="F653" t="s">
        <v>5043</v>
      </c>
    </row>
    <row r="654" spans="1:6" x14ac:dyDescent="0.3">
      <c r="A654" s="49" t="s">
        <v>1716</v>
      </c>
      <c r="B654" s="49" t="str">
        <f t="shared" si="20"/>
        <v>Mr</v>
      </c>
      <c r="C654" s="50" t="str">
        <f t="shared" si="21"/>
        <v>Tasos</v>
      </c>
      <c r="D654" s="49" t="s">
        <v>3036</v>
      </c>
      <c r="E654" t="s">
        <v>4512</v>
      </c>
      <c r="F654" t="s">
        <v>5044</v>
      </c>
    </row>
    <row r="655" spans="1:6" x14ac:dyDescent="0.3">
      <c r="A655" s="49" t="s">
        <v>1715</v>
      </c>
      <c r="B655" s="49" t="str">
        <f t="shared" si="20"/>
        <v>Mr</v>
      </c>
      <c r="C655" s="50" t="str">
        <f t="shared" si="21"/>
        <v>Thomas</v>
      </c>
      <c r="D655" s="49" t="s">
        <v>3037</v>
      </c>
      <c r="E655" t="s">
        <v>4512</v>
      </c>
      <c r="F655" t="s">
        <v>4601</v>
      </c>
    </row>
    <row r="656" spans="1:6" x14ac:dyDescent="0.3">
      <c r="A656" s="49" t="s">
        <v>1714</v>
      </c>
      <c r="B656" s="49" t="str">
        <f t="shared" si="20"/>
        <v>Mr</v>
      </c>
      <c r="C656" s="50" t="str">
        <f t="shared" si="21"/>
        <v>Lukasz</v>
      </c>
      <c r="D656" s="49" t="s">
        <v>3038</v>
      </c>
      <c r="E656" t="s">
        <v>4512</v>
      </c>
      <c r="F656" t="s">
        <v>5045</v>
      </c>
    </row>
    <row r="657" spans="1:6" x14ac:dyDescent="0.3">
      <c r="A657" s="49" t="s">
        <v>1713</v>
      </c>
      <c r="B657" s="49" t="str">
        <f t="shared" si="20"/>
        <v>Mr</v>
      </c>
      <c r="C657" s="50" t="str">
        <f t="shared" si="21"/>
        <v>Matthew A</v>
      </c>
      <c r="D657" s="49" t="s">
        <v>3039</v>
      </c>
      <c r="E657" t="s">
        <v>4512</v>
      </c>
      <c r="F657" t="s">
        <v>5046</v>
      </c>
    </row>
    <row r="658" spans="1:6" x14ac:dyDescent="0.3">
      <c r="A658" s="49" t="s">
        <v>1712</v>
      </c>
      <c r="B658" s="49" t="str">
        <f t="shared" si="20"/>
        <v>Ms</v>
      </c>
      <c r="C658" s="50" t="str">
        <f t="shared" si="21"/>
        <v>Meta</v>
      </c>
      <c r="D658" s="49" t="s">
        <v>2961</v>
      </c>
      <c r="E658" t="s">
        <v>4510</v>
      </c>
      <c r="F658" t="s">
        <v>5047</v>
      </c>
    </row>
    <row r="659" spans="1:6" x14ac:dyDescent="0.3">
      <c r="A659" s="49" t="s">
        <v>1711</v>
      </c>
      <c r="B659" s="49" t="str">
        <f t="shared" si="20"/>
        <v>Ms</v>
      </c>
      <c r="C659" s="50" t="str">
        <f t="shared" si="21"/>
        <v>Rachel E</v>
      </c>
      <c r="D659" s="49" t="s">
        <v>3040</v>
      </c>
      <c r="E659" t="s">
        <v>4510</v>
      </c>
      <c r="F659" t="s">
        <v>5048</v>
      </c>
    </row>
    <row r="660" spans="1:6" x14ac:dyDescent="0.3">
      <c r="A660" s="49" t="s">
        <v>1710</v>
      </c>
      <c r="B660" s="49" t="str">
        <f t="shared" si="20"/>
        <v>Ms</v>
      </c>
      <c r="C660" s="50" t="str">
        <f t="shared" si="21"/>
        <v>Angelica</v>
      </c>
      <c r="D660" s="49" t="s">
        <v>3041</v>
      </c>
      <c r="E660" t="s">
        <v>4510</v>
      </c>
      <c r="F660" t="s">
        <v>5049</v>
      </c>
    </row>
    <row r="661" spans="1:6" x14ac:dyDescent="0.3">
      <c r="A661" s="49" t="s">
        <v>1709</v>
      </c>
      <c r="B661" s="49" t="str">
        <f t="shared" si="20"/>
        <v>Ms</v>
      </c>
      <c r="C661" s="50" t="str">
        <f t="shared" si="21"/>
        <v>Kathleen</v>
      </c>
      <c r="D661" s="49" t="s">
        <v>3042</v>
      </c>
      <c r="E661" t="s">
        <v>4510</v>
      </c>
      <c r="F661" t="s">
        <v>5050</v>
      </c>
    </row>
    <row r="662" spans="1:6" x14ac:dyDescent="0.3">
      <c r="A662" s="49" t="s">
        <v>1708</v>
      </c>
      <c r="B662" s="49" t="str">
        <f t="shared" si="20"/>
        <v>Mr</v>
      </c>
      <c r="C662" s="50" t="str">
        <f t="shared" si="21"/>
        <v>Gabriel D</v>
      </c>
      <c r="D662" s="49" t="s">
        <v>3043</v>
      </c>
      <c r="E662" t="s">
        <v>4512</v>
      </c>
      <c r="F662" t="s">
        <v>5051</v>
      </c>
    </row>
    <row r="663" spans="1:6" x14ac:dyDescent="0.3">
      <c r="A663" s="49" t="s">
        <v>1707</v>
      </c>
      <c r="B663" s="49" t="str">
        <f t="shared" si="20"/>
        <v>Mr</v>
      </c>
      <c r="C663" s="50" t="str">
        <f t="shared" si="21"/>
        <v>Jeff T</v>
      </c>
      <c r="D663" s="49" t="s">
        <v>3044</v>
      </c>
      <c r="E663" t="s">
        <v>4512</v>
      </c>
      <c r="F663" t="s">
        <v>5052</v>
      </c>
    </row>
    <row r="664" spans="1:6" x14ac:dyDescent="0.3">
      <c r="A664" s="49" t="s">
        <v>1706</v>
      </c>
      <c r="B664" s="49" t="str">
        <f t="shared" si="20"/>
        <v>Mr</v>
      </c>
      <c r="C664" s="50" t="str">
        <f t="shared" si="21"/>
        <v>Neil D</v>
      </c>
      <c r="D664" s="49" t="s">
        <v>3045</v>
      </c>
      <c r="E664" t="s">
        <v>4512</v>
      </c>
      <c r="F664" t="s">
        <v>5053</v>
      </c>
    </row>
    <row r="665" spans="1:6" x14ac:dyDescent="0.3">
      <c r="A665" s="49" t="s">
        <v>1705</v>
      </c>
      <c r="B665" s="49" t="str">
        <f t="shared" si="20"/>
        <v>Ms</v>
      </c>
      <c r="C665" s="50" t="str">
        <f t="shared" si="21"/>
        <v>Katherine L</v>
      </c>
      <c r="D665" s="49" t="s">
        <v>3046</v>
      </c>
      <c r="E665" t="s">
        <v>4510</v>
      </c>
      <c r="F665" t="s">
        <v>5054</v>
      </c>
    </row>
    <row r="666" spans="1:6" x14ac:dyDescent="0.3">
      <c r="A666" s="49" t="s">
        <v>1704</v>
      </c>
      <c r="B666" s="49" t="str">
        <f t="shared" si="20"/>
        <v>Ms</v>
      </c>
      <c r="C666" s="50" t="str">
        <f t="shared" si="21"/>
        <v>Ariel E</v>
      </c>
      <c r="D666" s="49" t="s">
        <v>3047</v>
      </c>
      <c r="E666" t="s">
        <v>4510</v>
      </c>
      <c r="F666" t="s">
        <v>5055</v>
      </c>
    </row>
    <row r="667" spans="1:6" x14ac:dyDescent="0.3">
      <c r="A667" s="49" t="s">
        <v>1703</v>
      </c>
      <c r="B667" s="49" t="str">
        <f t="shared" si="20"/>
        <v>Mr</v>
      </c>
      <c r="C667" s="50" t="str">
        <f t="shared" si="21"/>
        <v>Christopher P</v>
      </c>
      <c r="D667" s="49" t="s">
        <v>3048</v>
      </c>
      <c r="E667" t="s">
        <v>4512</v>
      </c>
      <c r="F667" t="s">
        <v>5056</v>
      </c>
    </row>
    <row r="668" spans="1:6" x14ac:dyDescent="0.3">
      <c r="A668" s="49" t="s">
        <v>1702</v>
      </c>
      <c r="B668" s="49" t="str">
        <f t="shared" si="20"/>
        <v>Mrs</v>
      </c>
      <c r="C668" s="50" t="str">
        <f t="shared" si="21"/>
        <v>Erin M</v>
      </c>
      <c r="D668" s="49" t="s">
        <v>3049</v>
      </c>
      <c r="E668" t="s">
        <v>4925</v>
      </c>
      <c r="F668" t="s">
        <v>4973</v>
      </c>
    </row>
    <row r="669" spans="1:6" x14ac:dyDescent="0.3">
      <c r="A669" s="49" t="s">
        <v>1701</v>
      </c>
      <c r="B669" s="49" t="str">
        <f t="shared" si="20"/>
        <v>Mrs</v>
      </c>
      <c r="C669" s="50" t="str">
        <f t="shared" si="21"/>
        <v>Molly K</v>
      </c>
      <c r="D669" s="49" t="s">
        <v>3050</v>
      </c>
      <c r="E669" t="s">
        <v>4925</v>
      </c>
      <c r="F669" t="s">
        <v>5057</v>
      </c>
    </row>
    <row r="670" spans="1:6" x14ac:dyDescent="0.3">
      <c r="A670" s="49" t="s">
        <v>1700</v>
      </c>
      <c r="B670" s="49" t="str">
        <f t="shared" si="20"/>
        <v>Mr</v>
      </c>
      <c r="C670" s="50" t="str">
        <f t="shared" si="21"/>
        <v>Ryan J</v>
      </c>
      <c r="D670" s="49" t="s">
        <v>3051</v>
      </c>
      <c r="E670" t="s">
        <v>4512</v>
      </c>
      <c r="F670" t="s">
        <v>4682</v>
      </c>
    </row>
    <row r="671" spans="1:6" x14ac:dyDescent="0.3">
      <c r="A671" s="49" t="s">
        <v>1699</v>
      </c>
      <c r="B671" s="49" t="str">
        <f t="shared" si="20"/>
        <v>Mrs</v>
      </c>
      <c r="C671" s="50" t="str">
        <f t="shared" si="21"/>
        <v>Jennifer</v>
      </c>
      <c r="D671" s="49" t="s">
        <v>2777</v>
      </c>
      <c r="E671" t="s">
        <v>4925</v>
      </c>
      <c r="F671" t="s">
        <v>4587</v>
      </c>
    </row>
    <row r="672" spans="1:6" x14ac:dyDescent="0.3">
      <c r="A672" s="49" t="s">
        <v>1698</v>
      </c>
      <c r="B672" s="49" t="str">
        <f t="shared" si="20"/>
        <v>Mr</v>
      </c>
      <c r="C672" s="50" t="str">
        <f t="shared" si="21"/>
        <v>Daniel M</v>
      </c>
      <c r="D672" s="49" t="s">
        <v>3052</v>
      </c>
      <c r="E672" t="s">
        <v>4512</v>
      </c>
      <c r="F672" t="s">
        <v>5058</v>
      </c>
    </row>
    <row r="673" spans="1:6" x14ac:dyDescent="0.3">
      <c r="A673" s="49" t="s">
        <v>1697</v>
      </c>
      <c r="B673" s="49" t="str">
        <f t="shared" si="20"/>
        <v>Ms</v>
      </c>
      <c r="C673" s="50" t="str">
        <f t="shared" si="21"/>
        <v>Hiruni</v>
      </c>
      <c r="D673" s="49" t="s">
        <v>3053</v>
      </c>
      <c r="E673" t="s">
        <v>4510</v>
      </c>
      <c r="F673" t="s">
        <v>5059</v>
      </c>
    </row>
    <row r="674" spans="1:6" x14ac:dyDescent="0.3">
      <c r="A674" s="49" t="s">
        <v>1696</v>
      </c>
      <c r="B674" s="49" t="str">
        <f t="shared" si="20"/>
        <v>Ms</v>
      </c>
      <c r="C674" s="50" t="str">
        <f t="shared" si="21"/>
        <v>Reina H</v>
      </c>
      <c r="D674" s="49" t="s">
        <v>3054</v>
      </c>
      <c r="E674" t="s">
        <v>4510</v>
      </c>
      <c r="F674" t="s">
        <v>5060</v>
      </c>
    </row>
    <row r="675" spans="1:6" x14ac:dyDescent="0.3">
      <c r="A675" s="49" t="s">
        <v>1695</v>
      </c>
      <c r="B675" s="49" t="str">
        <f t="shared" si="20"/>
        <v>Ms</v>
      </c>
      <c r="C675" s="50" t="str">
        <f t="shared" si="21"/>
        <v>Kristi</v>
      </c>
      <c r="D675" s="49" t="s">
        <v>3055</v>
      </c>
      <c r="E675" t="s">
        <v>4510</v>
      </c>
      <c r="F675" t="s">
        <v>5061</v>
      </c>
    </row>
    <row r="676" spans="1:6" x14ac:dyDescent="0.3">
      <c r="A676" s="49" t="s">
        <v>1694</v>
      </c>
      <c r="B676" s="49" t="str">
        <f t="shared" si="20"/>
        <v>Ms</v>
      </c>
      <c r="C676" s="50" t="str">
        <f t="shared" si="21"/>
        <v>Meredith L</v>
      </c>
      <c r="D676" s="49" t="s">
        <v>3056</v>
      </c>
      <c r="E676" t="s">
        <v>4510</v>
      </c>
      <c r="F676" t="s">
        <v>5062</v>
      </c>
    </row>
    <row r="677" spans="1:6" x14ac:dyDescent="0.3">
      <c r="A677" s="49" t="s">
        <v>1693</v>
      </c>
      <c r="B677" s="49" t="str">
        <f t="shared" si="20"/>
        <v>Ms</v>
      </c>
      <c r="C677" s="50" t="str">
        <f t="shared" si="21"/>
        <v>Jocelyn</v>
      </c>
      <c r="D677" s="49" t="s">
        <v>3057</v>
      </c>
      <c r="E677" t="s">
        <v>4510</v>
      </c>
      <c r="F677" t="s">
        <v>5063</v>
      </c>
    </row>
    <row r="678" spans="1:6" x14ac:dyDescent="0.3">
      <c r="A678" s="49" t="s">
        <v>1692</v>
      </c>
      <c r="B678" s="49" t="str">
        <f t="shared" si="20"/>
        <v>Mrs</v>
      </c>
      <c r="C678" s="50" t="str">
        <f t="shared" si="21"/>
        <v>Daphne</v>
      </c>
      <c r="D678" s="49" t="s">
        <v>3058</v>
      </c>
      <c r="E678" t="s">
        <v>4925</v>
      </c>
      <c r="F678" t="s">
        <v>5064</v>
      </c>
    </row>
    <row r="679" spans="1:6" x14ac:dyDescent="0.3">
      <c r="A679" s="49" t="s">
        <v>1691</v>
      </c>
      <c r="B679" s="49" t="str">
        <f t="shared" si="20"/>
        <v>Ms</v>
      </c>
      <c r="C679" s="50" t="str">
        <f t="shared" si="21"/>
        <v>Margaret E</v>
      </c>
      <c r="D679" s="49" t="s">
        <v>3059</v>
      </c>
      <c r="E679" t="s">
        <v>4510</v>
      </c>
      <c r="F679" t="s">
        <v>5065</v>
      </c>
    </row>
    <row r="680" spans="1:6" x14ac:dyDescent="0.3">
      <c r="A680" s="49" t="s">
        <v>1690</v>
      </c>
      <c r="B680" s="49" t="str">
        <f t="shared" si="20"/>
        <v>Mr</v>
      </c>
      <c r="C680" s="50" t="str">
        <f t="shared" si="21"/>
        <v>Mario J</v>
      </c>
      <c r="D680" s="49" t="s">
        <v>3060</v>
      </c>
      <c r="E680" t="s">
        <v>4512</v>
      </c>
      <c r="F680" t="s">
        <v>5066</v>
      </c>
    </row>
    <row r="681" spans="1:6" x14ac:dyDescent="0.3">
      <c r="A681" s="49" t="s">
        <v>1689</v>
      </c>
      <c r="B681" s="49" t="str">
        <f t="shared" si="20"/>
        <v>Mr</v>
      </c>
      <c r="C681" s="50" t="str">
        <f t="shared" si="21"/>
        <v>Peter</v>
      </c>
      <c r="D681" s="49" t="s">
        <v>3061</v>
      </c>
      <c r="E681" t="s">
        <v>4512</v>
      </c>
      <c r="F681" t="s">
        <v>4856</v>
      </c>
    </row>
    <row r="682" spans="1:6" x14ac:dyDescent="0.3">
      <c r="A682" s="49" t="s">
        <v>1688</v>
      </c>
      <c r="B682" s="49" t="str">
        <f t="shared" si="20"/>
        <v>Ms</v>
      </c>
      <c r="C682" s="50" t="str">
        <f t="shared" si="21"/>
        <v>Carolina</v>
      </c>
      <c r="D682" s="49" t="s">
        <v>3062</v>
      </c>
      <c r="E682" t="s">
        <v>4510</v>
      </c>
      <c r="F682" t="s">
        <v>5067</v>
      </c>
    </row>
    <row r="683" spans="1:6" x14ac:dyDescent="0.3">
      <c r="A683" s="49" t="s">
        <v>1687</v>
      </c>
      <c r="B683" s="49" t="str">
        <f t="shared" si="20"/>
        <v>Mrs</v>
      </c>
      <c r="C683" s="50" t="str">
        <f t="shared" si="21"/>
        <v>Jenny K</v>
      </c>
      <c r="D683" s="49" t="s">
        <v>3063</v>
      </c>
      <c r="E683" t="s">
        <v>4925</v>
      </c>
      <c r="F683" t="s">
        <v>5068</v>
      </c>
    </row>
    <row r="684" spans="1:6" x14ac:dyDescent="0.3">
      <c r="A684" s="49" t="s">
        <v>1686</v>
      </c>
      <c r="B684" s="49" t="str">
        <f t="shared" si="20"/>
        <v>Ms</v>
      </c>
      <c r="C684" s="50" t="str">
        <f t="shared" si="21"/>
        <v>Jessica</v>
      </c>
      <c r="D684" s="49" t="s">
        <v>3064</v>
      </c>
      <c r="E684" t="s">
        <v>4510</v>
      </c>
      <c r="F684" t="s">
        <v>4603</v>
      </c>
    </row>
    <row r="685" spans="1:6" x14ac:dyDescent="0.3">
      <c r="A685" s="49" t="s">
        <v>1685</v>
      </c>
      <c r="B685" s="49" t="str">
        <f t="shared" si="20"/>
        <v>Ms</v>
      </c>
      <c r="C685" s="50" t="str">
        <f t="shared" si="21"/>
        <v>Kimberly D</v>
      </c>
      <c r="D685" s="49" t="s">
        <v>3065</v>
      </c>
      <c r="E685" t="s">
        <v>4510</v>
      </c>
      <c r="F685" t="s">
        <v>5069</v>
      </c>
    </row>
    <row r="686" spans="1:6" x14ac:dyDescent="0.3">
      <c r="A686" s="49" t="s">
        <v>1684</v>
      </c>
      <c r="B686" s="49" t="str">
        <f t="shared" si="20"/>
        <v>Mr</v>
      </c>
      <c r="C686" s="50" t="str">
        <f t="shared" si="21"/>
        <v>Marc-Olivier</v>
      </c>
      <c r="D686" s="49" t="s">
        <v>3066</v>
      </c>
      <c r="E686" t="s">
        <v>4512</v>
      </c>
      <c r="F686" t="s">
        <v>5070</v>
      </c>
    </row>
    <row r="687" spans="1:6" x14ac:dyDescent="0.3">
      <c r="A687" s="49" t="s">
        <v>1683</v>
      </c>
      <c r="B687" s="49" t="str">
        <f t="shared" si="20"/>
        <v>Mr</v>
      </c>
      <c r="C687" s="50" t="str">
        <f t="shared" si="21"/>
        <v>Russell J</v>
      </c>
      <c r="D687" s="49" t="s">
        <v>3067</v>
      </c>
      <c r="E687" t="s">
        <v>4512</v>
      </c>
      <c r="F687" t="s">
        <v>5071</v>
      </c>
    </row>
    <row r="688" spans="1:6" x14ac:dyDescent="0.3">
      <c r="A688" s="49" t="s">
        <v>1682</v>
      </c>
      <c r="B688" s="49" t="str">
        <f t="shared" si="20"/>
        <v>Ms</v>
      </c>
      <c r="C688" s="50" t="str">
        <f t="shared" si="21"/>
        <v>Karine</v>
      </c>
      <c r="D688" s="49" t="s">
        <v>3068</v>
      </c>
      <c r="E688" t="s">
        <v>4510</v>
      </c>
      <c r="F688" t="s">
        <v>5072</v>
      </c>
    </row>
    <row r="689" spans="1:6" x14ac:dyDescent="0.3">
      <c r="A689" s="49" t="s">
        <v>1681</v>
      </c>
      <c r="B689" s="49" t="str">
        <f t="shared" si="20"/>
        <v>Ms</v>
      </c>
      <c r="C689" s="50" t="str">
        <f t="shared" si="21"/>
        <v>Cheryl</v>
      </c>
      <c r="D689" s="49" t="s">
        <v>4378</v>
      </c>
      <c r="E689" t="s">
        <v>4510</v>
      </c>
      <c r="F689" t="s">
        <v>5073</v>
      </c>
    </row>
    <row r="690" spans="1:6" x14ac:dyDescent="0.3">
      <c r="A690" s="49" t="s">
        <v>1680</v>
      </c>
      <c r="B690" s="49" t="str">
        <f t="shared" si="20"/>
        <v>Ms</v>
      </c>
      <c r="C690" s="50" t="str">
        <f t="shared" si="21"/>
        <v>Allison M</v>
      </c>
      <c r="D690" s="49" t="s">
        <v>3069</v>
      </c>
      <c r="E690" t="s">
        <v>4510</v>
      </c>
      <c r="F690" t="s">
        <v>5074</v>
      </c>
    </row>
    <row r="691" spans="1:6" x14ac:dyDescent="0.3">
      <c r="A691" s="49" t="s">
        <v>1679</v>
      </c>
      <c r="B691" s="49" t="str">
        <f t="shared" si="20"/>
        <v>Ms</v>
      </c>
      <c r="C691" s="50" t="str">
        <f t="shared" si="21"/>
        <v>Adriana</v>
      </c>
      <c r="D691" s="49" t="s">
        <v>3070</v>
      </c>
      <c r="E691" t="s">
        <v>4510</v>
      </c>
      <c r="F691" t="s">
        <v>5075</v>
      </c>
    </row>
    <row r="692" spans="1:6" x14ac:dyDescent="0.3">
      <c r="A692" s="49" t="s">
        <v>1678</v>
      </c>
      <c r="B692" s="49" t="str">
        <f t="shared" si="20"/>
        <v>Ms</v>
      </c>
      <c r="C692" s="50" t="str">
        <f t="shared" si="21"/>
        <v>Miranda J</v>
      </c>
      <c r="D692" s="49" t="s">
        <v>3071</v>
      </c>
      <c r="E692" t="s">
        <v>4510</v>
      </c>
      <c r="F692" t="s">
        <v>5076</v>
      </c>
    </row>
    <row r="693" spans="1:6" x14ac:dyDescent="0.3">
      <c r="A693" s="49" t="s">
        <v>1677</v>
      </c>
      <c r="B693" s="49" t="str">
        <f t="shared" si="20"/>
        <v>Mr</v>
      </c>
      <c r="C693" s="50" t="str">
        <f t="shared" si="21"/>
        <v>Roberto</v>
      </c>
      <c r="D693" s="49" t="s">
        <v>4379</v>
      </c>
      <c r="E693" t="s">
        <v>4512</v>
      </c>
      <c r="F693" t="s">
        <v>5077</v>
      </c>
    </row>
    <row r="694" spans="1:6" x14ac:dyDescent="0.3">
      <c r="A694" s="49" t="s">
        <v>1676</v>
      </c>
      <c r="B694" s="49" t="str">
        <f t="shared" si="20"/>
        <v>Mrs</v>
      </c>
      <c r="C694" s="50" t="str">
        <f t="shared" si="21"/>
        <v>Rebecca B</v>
      </c>
      <c r="D694" s="49" t="s">
        <v>3072</v>
      </c>
      <c r="E694" t="s">
        <v>4925</v>
      </c>
      <c r="F694" t="s">
        <v>5078</v>
      </c>
    </row>
    <row r="695" spans="1:6" x14ac:dyDescent="0.3">
      <c r="A695" s="49" t="s">
        <v>1675</v>
      </c>
      <c r="B695" s="49" t="str">
        <f t="shared" si="20"/>
        <v>Ms</v>
      </c>
      <c r="C695" s="50" t="str">
        <f t="shared" si="21"/>
        <v>Tiffany</v>
      </c>
      <c r="D695" s="49" t="s">
        <v>3073</v>
      </c>
      <c r="E695" t="s">
        <v>4510</v>
      </c>
      <c r="F695" t="s">
        <v>5079</v>
      </c>
    </row>
    <row r="696" spans="1:6" x14ac:dyDescent="0.3">
      <c r="A696" s="49" t="s">
        <v>1674</v>
      </c>
      <c r="B696" s="49" t="str">
        <f t="shared" si="20"/>
        <v>Mr</v>
      </c>
      <c r="C696" s="50" t="str">
        <f t="shared" si="21"/>
        <v>Alexander</v>
      </c>
      <c r="D696" s="49" t="s">
        <v>3074</v>
      </c>
      <c r="E696" t="s">
        <v>4512</v>
      </c>
      <c r="F696" t="s">
        <v>5080</v>
      </c>
    </row>
    <row r="697" spans="1:6" x14ac:dyDescent="0.3">
      <c r="A697" s="49" t="s">
        <v>1673</v>
      </c>
      <c r="B697" s="49" t="str">
        <f t="shared" si="20"/>
        <v>Mr</v>
      </c>
      <c r="C697" s="50" t="str">
        <f t="shared" si="21"/>
        <v>Rich M</v>
      </c>
      <c r="D697" s="49" t="s">
        <v>3076</v>
      </c>
      <c r="E697" t="s">
        <v>4512</v>
      </c>
      <c r="F697" t="s">
        <v>5081</v>
      </c>
    </row>
    <row r="698" spans="1:6" x14ac:dyDescent="0.3">
      <c r="A698" s="49" t="s">
        <v>1672</v>
      </c>
      <c r="B698" s="49" t="str">
        <f t="shared" si="20"/>
        <v>Mr</v>
      </c>
      <c r="C698" s="50" t="str">
        <f t="shared" si="21"/>
        <v>Aaron C</v>
      </c>
      <c r="D698" s="49" t="s">
        <v>3078</v>
      </c>
      <c r="E698" t="s">
        <v>4512</v>
      </c>
      <c r="F698" t="s">
        <v>5082</v>
      </c>
    </row>
    <row r="699" spans="1:6" x14ac:dyDescent="0.3">
      <c r="A699" s="49" t="s">
        <v>1671</v>
      </c>
      <c r="B699" s="49" t="str">
        <f t="shared" si="20"/>
        <v>Ms</v>
      </c>
      <c r="C699" s="50" t="str">
        <f t="shared" si="21"/>
        <v>Kate</v>
      </c>
      <c r="D699" s="49" t="s">
        <v>3079</v>
      </c>
      <c r="E699" t="s">
        <v>4510</v>
      </c>
      <c r="F699" t="s">
        <v>4590</v>
      </c>
    </row>
    <row r="700" spans="1:6" x14ac:dyDescent="0.3">
      <c r="A700" s="49" t="s">
        <v>1670</v>
      </c>
      <c r="B700" s="49" t="str">
        <f t="shared" si="20"/>
        <v>Ms</v>
      </c>
      <c r="C700" s="50" t="str">
        <f t="shared" si="21"/>
        <v>Maria M</v>
      </c>
      <c r="D700" s="49" t="s">
        <v>3080</v>
      </c>
      <c r="E700" t="s">
        <v>4510</v>
      </c>
      <c r="F700" t="s">
        <v>5083</v>
      </c>
    </row>
    <row r="701" spans="1:6" x14ac:dyDescent="0.3">
      <c r="A701" s="49" t="s">
        <v>1669</v>
      </c>
      <c r="B701" s="49" t="str">
        <f t="shared" si="20"/>
        <v>Mr</v>
      </c>
      <c r="C701" s="50" t="str">
        <f t="shared" si="21"/>
        <v>Daven W</v>
      </c>
      <c r="D701" s="49" t="s">
        <v>3081</v>
      </c>
      <c r="E701" t="s">
        <v>4512</v>
      </c>
      <c r="F701" t="s">
        <v>5084</v>
      </c>
    </row>
    <row r="702" spans="1:6" x14ac:dyDescent="0.3">
      <c r="A702" s="49" t="s">
        <v>1668</v>
      </c>
      <c r="B702" s="49" t="str">
        <f t="shared" si="20"/>
        <v>Mrs</v>
      </c>
      <c r="C702" s="50" t="str">
        <f t="shared" si="21"/>
        <v>Brianne</v>
      </c>
      <c r="D702" s="49" t="s">
        <v>3082</v>
      </c>
      <c r="E702" t="s">
        <v>4925</v>
      </c>
      <c r="F702" t="s">
        <v>5085</v>
      </c>
    </row>
    <row r="703" spans="1:6" x14ac:dyDescent="0.3">
      <c r="A703" s="49" t="s">
        <v>1667</v>
      </c>
      <c r="B703" s="49" t="str">
        <f t="shared" si="20"/>
        <v>Mr</v>
      </c>
      <c r="C703" s="50" t="str">
        <f t="shared" si="21"/>
        <v>Hiroki</v>
      </c>
      <c r="D703" s="49" t="s">
        <v>3083</v>
      </c>
      <c r="E703" t="s">
        <v>4512</v>
      </c>
      <c r="F703" t="s">
        <v>5086</v>
      </c>
    </row>
    <row r="704" spans="1:6" x14ac:dyDescent="0.3">
      <c r="A704" s="49" t="s">
        <v>1666</v>
      </c>
      <c r="B704" s="49" t="str">
        <f t="shared" si="20"/>
        <v>Mr</v>
      </c>
      <c r="C704" s="50" t="str">
        <f t="shared" si="21"/>
        <v>Anders</v>
      </c>
      <c r="D704" s="49" t="s">
        <v>3084</v>
      </c>
      <c r="E704" t="s">
        <v>4512</v>
      </c>
      <c r="F704" t="s">
        <v>5087</v>
      </c>
    </row>
    <row r="705" spans="1:6" x14ac:dyDescent="0.3">
      <c r="A705" s="49" t="s">
        <v>1665</v>
      </c>
      <c r="B705" s="49" t="str">
        <f t="shared" si="20"/>
        <v>Ms</v>
      </c>
      <c r="C705" s="50" t="str">
        <f t="shared" si="21"/>
        <v>Danielle</v>
      </c>
      <c r="D705" s="49" t="s">
        <v>3085</v>
      </c>
      <c r="E705" t="s">
        <v>4510</v>
      </c>
      <c r="F705" t="s">
        <v>4584</v>
      </c>
    </row>
    <row r="706" spans="1:6" x14ac:dyDescent="0.3">
      <c r="A706" s="49" t="s">
        <v>1664</v>
      </c>
      <c r="B706" s="49" t="str">
        <f t="shared" ref="B706:B769" si="22">TRIM(E706:E3040)</f>
        <v>Ms</v>
      </c>
      <c r="C706" s="50" t="str">
        <f t="shared" ref="C706:C769" si="23">TRIM(F706)</f>
        <v>Candace N</v>
      </c>
      <c r="D706" s="49" t="s">
        <v>3086</v>
      </c>
      <c r="E706" t="s">
        <v>4510</v>
      </c>
      <c r="F706" t="s">
        <v>5088</v>
      </c>
    </row>
    <row r="707" spans="1:6" x14ac:dyDescent="0.3">
      <c r="A707" s="49" t="s">
        <v>1663</v>
      </c>
      <c r="B707" s="49" t="str">
        <f t="shared" si="22"/>
        <v>Mr</v>
      </c>
      <c r="C707" s="50" t="str">
        <f t="shared" si="23"/>
        <v>Bruno F</v>
      </c>
      <c r="D707" s="49" t="s">
        <v>3087</v>
      </c>
      <c r="E707" t="s">
        <v>4512</v>
      </c>
      <c r="F707" t="s">
        <v>5089</v>
      </c>
    </row>
    <row r="708" spans="1:6" x14ac:dyDescent="0.3">
      <c r="A708" s="49" t="s">
        <v>1662</v>
      </c>
      <c r="B708" s="49" t="str">
        <f t="shared" si="22"/>
        <v>Ms</v>
      </c>
      <c r="C708" s="50" t="str">
        <f t="shared" si="23"/>
        <v>Emily</v>
      </c>
      <c r="D708" s="49" t="s">
        <v>3088</v>
      </c>
      <c r="E708" t="s">
        <v>4510</v>
      </c>
      <c r="F708" t="s">
        <v>4878</v>
      </c>
    </row>
    <row r="709" spans="1:6" x14ac:dyDescent="0.3">
      <c r="A709" s="49" t="s">
        <v>1661</v>
      </c>
      <c r="B709" s="49" t="str">
        <f t="shared" si="22"/>
        <v>Mrs</v>
      </c>
      <c r="C709" s="50" t="str">
        <f t="shared" si="23"/>
        <v>Katie</v>
      </c>
      <c r="D709" s="49" t="s">
        <v>2882</v>
      </c>
      <c r="E709" t="s">
        <v>4925</v>
      </c>
      <c r="F709" t="s">
        <v>4953</v>
      </c>
    </row>
    <row r="710" spans="1:6" x14ac:dyDescent="0.3">
      <c r="A710" s="49" t="s">
        <v>1660</v>
      </c>
      <c r="B710" s="49" t="str">
        <f t="shared" si="22"/>
        <v>Mrs</v>
      </c>
      <c r="C710" s="50" t="str">
        <f t="shared" si="23"/>
        <v>Sally</v>
      </c>
      <c r="D710" s="49" t="s">
        <v>3089</v>
      </c>
      <c r="E710" t="s">
        <v>4925</v>
      </c>
      <c r="F710" t="s">
        <v>5090</v>
      </c>
    </row>
    <row r="711" spans="1:6" x14ac:dyDescent="0.3">
      <c r="A711" s="49" t="s">
        <v>1659</v>
      </c>
      <c r="B711" s="49" t="str">
        <f t="shared" si="22"/>
        <v>Ms</v>
      </c>
      <c r="C711" s="50" t="str">
        <f t="shared" si="23"/>
        <v>Meaghan J</v>
      </c>
      <c r="D711" s="49" t="s">
        <v>3090</v>
      </c>
      <c r="E711" t="s">
        <v>4510</v>
      </c>
      <c r="F711" t="s">
        <v>5091</v>
      </c>
    </row>
    <row r="712" spans="1:6" x14ac:dyDescent="0.3">
      <c r="A712" s="49" t="s">
        <v>1658</v>
      </c>
      <c r="B712" s="49" t="str">
        <f t="shared" si="22"/>
        <v>Ms</v>
      </c>
      <c r="C712" s="50" t="str">
        <f t="shared" si="23"/>
        <v>Rina</v>
      </c>
      <c r="D712" s="49" t="s">
        <v>3091</v>
      </c>
      <c r="E712" t="s">
        <v>4510</v>
      </c>
      <c r="F712" t="s">
        <v>5092</v>
      </c>
    </row>
    <row r="713" spans="1:6" x14ac:dyDescent="0.3">
      <c r="A713" s="49" t="s">
        <v>1657</v>
      </c>
      <c r="B713" s="49" t="str">
        <f t="shared" si="22"/>
        <v>Ms</v>
      </c>
      <c r="C713" s="50" t="str">
        <f t="shared" si="23"/>
        <v>Kristin P</v>
      </c>
      <c r="D713" s="49" t="s">
        <v>3092</v>
      </c>
      <c r="E713" t="s">
        <v>4510</v>
      </c>
      <c r="F713" t="s">
        <v>5093</v>
      </c>
    </row>
    <row r="714" spans="1:6" x14ac:dyDescent="0.3">
      <c r="A714" s="49" t="s">
        <v>1656</v>
      </c>
      <c r="B714" s="49" t="str">
        <f t="shared" si="22"/>
        <v>Mr</v>
      </c>
      <c r="C714" s="50" t="str">
        <f t="shared" si="23"/>
        <v>Albert</v>
      </c>
      <c r="D714" s="49" t="s">
        <v>3093</v>
      </c>
      <c r="E714" t="s">
        <v>4512</v>
      </c>
      <c r="F714" t="s">
        <v>5094</v>
      </c>
    </row>
    <row r="715" spans="1:6" x14ac:dyDescent="0.3">
      <c r="A715" s="49" t="s">
        <v>1655</v>
      </c>
      <c r="B715" s="49" t="str">
        <f t="shared" si="22"/>
        <v>Mrs</v>
      </c>
      <c r="C715" s="50" t="str">
        <f t="shared" si="23"/>
        <v>Ashley</v>
      </c>
      <c r="D715" s="49" t="s">
        <v>3094</v>
      </c>
      <c r="E715" t="s">
        <v>4925</v>
      </c>
      <c r="F715" t="s">
        <v>4737</v>
      </c>
    </row>
    <row r="716" spans="1:6" x14ac:dyDescent="0.3">
      <c r="A716" s="49" t="s">
        <v>1654</v>
      </c>
      <c r="B716" s="49" t="str">
        <f t="shared" si="22"/>
        <v>Mrs</v>
      </c>
      <c r="C716" s="50" t="str">
        <f t="shared" si="23"/>
        <v>Shannon L</v>
      </c>
      <c r="D716" s="49" t="s">
        <v>2478</v>
      </c>
      <c r="E716" t="s">
        <v>4925</v>
      </c>
      <c r="F716" t="s">
        <v>5095</v>
      </c>
    </row>
    <row r="717" spans="1:6" x14ac:dyDescent="0.3">
      <c r="A717" s="49" t="s">
        <v>1653</v>
      </c>
      <c r="B717" s="49" t="str">
        <f t="shared" si="22"/>
        <v>Ms</v>
      </c>
      <c r="C717" s="50" t="str">
        <f t="shared" si="23"/>
        <v>Amy B</v>
      </c>
      <c r="D717" s="49" t="s">
        <v>3095</v>
      </c>
      <c r="E717" t="s">
        <v>4510</v>
      </c>
      <c r="F717" t="s">
        <v>5096</v>
      </c>
    </row>
    <row r="718" spans="1:6" x14ac:dyDescent="0.3">
      <c r="A718" s="49" t="s">
        <v>1652</v>
      </c>
      <c r="B718" s="49" t="str">
        <f t="shared" si="22"/>
        <v>Ms</v>
      </c>
      <c r="C718" s="50" t="str">
        <f t="shared" si="23"/>
        <v>A Danielle</v>
      </c>
      <c r="D718" s="49" t="s">
        <v>3096</v>
      </c>
      <c r="E718" t="s">
        <v>4510</v>
      </c>
      <c r="F718" t="s">
        <v>5097</v>
      </c>
    </row>
    <row r="719" spans="1:6" x14ac:dyDescent="0.3">
      <c r="A719" s="49" t="s">
        <v>1651</v>
      </c>
      <c r="B719" s="49" t="str">
        <f t="shared" si="22"/>
        <v>Mr</v>
      </c>
      <c r="C719" s="50" t="str">
        <f t="shared" si="23"/>
        <v>Conrad F</v>
      </c>
      <c r="D719" s="49" t="s">
        <v>3097</v>
      </c>
      <c r="E719" t="s">
        <v>4512</v>
      </c>
      <c r="F719" t="s">
        <v>5098</v>
      </c>
    </row>
    <row r="720" spans="1:6" x14ac:dyDescent="0.3">
      <c r="A720" s="49" t="s">
        <v>1650</v>
      </c>
      <c r="B720" s="49" t="str">
        <f t="shared" si="22"/>
        <v>Mr</v>
      </c>
      <c r="C720" s="50" t="str">
        <f t="shared" si="23"/>
        <v>Josh</v>
      </c>
      <c r="D720" s="49" t="s">
        <v>3099</v>
      </c>
      <c r="E720" t="s">
        <v>4512</v>
      </c>
      <c r="F720" t="s">
        <v>5099</v>
      </c>
    </row>
    <row r="721" spans="1:6" x14ac:dyDescent="0.3">
      <c r="A721" s="49" t="s">
        <v>1649</v>
      </c>
      <c r="B721" s="49" t="str">
        <f t="shared" si="22"/>
        <v>Mr</v>
      </c>
      <c r="C721" s="50" t="str">
        <f t="shared" si="23"/>
        <v>Maxime</v>
      </c>
      <c r="D721" s="49" t="s">
        <v>3100</v>
      </c>
      <c r="E721" t="s">
        <v>4512</v>
      </c>
      <c r="F721" t="s">
        <v>5100</v>
      </c>
    </row>
    <row r="722" spans="1:6" x14ac:dyDescent="0.3">
      <c r="A722" s="49" t="s">
        <v>1648</v>
      </c>
      <c r="B722" s="49" t="str">
        <f t="shared" si="22"/>
        <v>Ms</v>
      </c>
      <c r="C722" s="50" t="str">
        <f t="shared" si="23"/>
        <v>Natalie</v>
      </c>
      <c r="D722" s="49" t="s">
        <v>3101</v>
      </c>
      <c r="E722" t="s">
        <v>4510</v>
      </c>
      <c r="F722" t="s">
        <v>4540</v>
      </c>
    </row>
    <row r="723" spans="1:6" x14ac:dyDescent="0.3">
      <c r="A723" s="49" t="s">
        <v>1647</v>
      </c>
      <c r="B723" s="49" t="str">
        <f t="shared" si="22"/>
        <v>Ms</v>
      </c>
      <c r="C723" s="50" t="str">
        <f t="shared" si="23"/>
        <v>Melissa</v>
      </c>
      <c r="D723" s="49" t="s">
        <v>3102</v>
      </c>
      <c r="E723" t="s">
        <v>4510</v>
      </c>
      <c r="F723" t="s">
        <v>4867</v>
      </c>
    </row>
    <row r="724" spans="1:6" x14ac:dyDescent="0.3">
      <c r="A724" s="49" t="s">
        <v>1646</v>
      </c>
      <c r="B724" s="49" t="str">
        <f t="shared" si="22"/>
        <v>Ms</v>
      </c>
      <c r="C724" s="50" t="str">
        <f t="shared" si="23"/>
        <v>Laura P</v>
      </c>
      <c r="D724" s="49" t="s">
        <v>3103</v>
      </c>
      <c r="E724" t="s">
        <v>4510</v>
      </c>
      <c r="F724" t="s">
        <v>5101</v>
      </c>
    </row>
    <row r="725" spans="1:6" x14ac:dyDescent="0.3">
      <c r="A725" s="49" t="s">
        <v>1645</v>
      </c>
      <c r="B725" s="49" t="str">
        <f t="shared" si="22"/>
        <v>Mrs</v>
      </c>
      <c r="C725" s="50" t="str">
        <f t="shared" si="23"/>
        <v>Lisa</v>
      </c>
      <c r="D725" s="49" t="s">
        <v>3104</v>
      </c>
      <c r="E725" t="s">
        <v>4925</v>
      </c>
      <c r="F725" t="s">
        <v>4929</v>
      </c>
    </row>
    <row r="726" spans="1:6" x14ac:dyDescent="0.3">
      <c r="A726" s="49" t="s">
        <v>1644</v>
      </c>
      <c r="B726" s="49" t="str">
        <f t="shared" si="22"/>
        <v>Mr</v>
      </c>
      <c r="C726" s="50" t="str">
        <f t="shared" si="23"/>
        <v>William D.Jr</v>
      </c>
      <c r="D726" s="49" t="s">
        <v>3105</v>
      </c>
      <c r="E726" t="s">
        <v>4512</v>
      </c>
      <c r="F726" t="s">
        <v>5102</v>
      </c>
    </row>
    <row r="727" spans="1:6" x14ac:dyDescent="0.3">
      <c r="A727" s="49" t="s">
        <v>1643</v>
      </c>
      <c r="B727" s="49" t="str">
        <f t="shared" si="22"/>
        <v>Mr</v>
      </c>
      <c r="C727" s="50" t="str">
        <f t="shared" si="23"/>
        <v>James</v>
      </c>
      <c r="D727" s="49" t="s">
        <v>2504</v>
      </c>
      <c r="E727" t="s">
        <v>4512</v>
      </c>
      <c r="F727" t="s">
        <v>4756</v>
      </c>
    </row>
    <row r="728" spans="1:6" x14ac:dyDescent="0.3">
      <c r="A728" s="49" t="s">
        <v>1642</v>
      </c>
      <c r="B728" s="49" t="str">
        <f t="shared" si="22"/>
        <v>Mr</v>
      </c>
      <c r="C728" s="50" t="str">
        <f t="shared" si="23"/>
        <v>John</v>
      </c>
      <c r="D728" s="49" t="s">
        <v>3106</v>
      </c>
      <c r="E728" t="s">
        <v>4512</v>
      </c>
      <c r="F728" t="s">
        <v>4531</v>
      </c>
    </row>
    <row r="729" spans="1:6" x14ac:dyDescent="0.3">
      <c r="A729" s="49" t="s">
        <v>1641</v>
      </c>
      <c r="B729" s="49" t="str">
        <f t="shared" si="22"/>
        <v>Mr</v>
      </c>
      <c r="C729" s="50" t="str">
        <f t="shared" si="23"/>
        <v>Adam S</v>
      </c>
      <c r="D729" s="49" t="s">
        <v>3107</v>
      </c>
      <c r="E729" t="s">
        <v>4512</v>
      </c>
      <c r="F729" t="s">
        <v>5103</v>
      </c>
    </row>
    <row r="730" spans="1:6" x14ac:dyDescent="0.3">
      <c r="A730" s="49" t="s">
        <v>1640</v>
      </c>
      <c r="B730" s="49" t="str">
        <f t="shared" si="22"/>
        <v>Mr</v>
      </c>
      <c r="C730" s="50" t="str">
        <f t="shared" si="23"/>
        <v>Armando</v>
      </c>
      <c r="D730" s="49" t="s">
        <v>3099</v>
      </c>
      <c r="E730" t="s">
        <v>4512</v>
      </c>
      <c r="F730" t="s">
        <v>5104</v>
      </c>
    </row>
    <row r="731" spans="1:6" x14ac:dyDescent="0.3">
      <c r="A731" s="49" t="s">
        <v>1639</v>
      </c>
      <c r="B731" s="49" t="str">
        <f t="shared" si="22"/>
        <v>Ms</v>
      </c>
      <c r="C731" s="50" t="str">
        <f t="shared" si="23"/>
        <v>Dana</v>
      </c>
      <c r="D731" s="49" t="s">
        <v>4380</v>
      </c>
      <c r="E731" t="s">
        <v>4510</v>
      </c>
      <c r="F731" t="s">
        <v>5105</v>
      </c>
    </row>
    <row r="732" spans="1:6" x14ac:dyDescent="0.3">
      <c r="A732" s="49" t="s">
        <v>1638</v>
      </c>
      <c r="B732" s="49" t="str">
        <f t="shared" si="22"/>
        <v>Ms</v>
      </c>
      <c r="C732" s="50" t="str">
        <f t="shared" si="23"/>
        <v>Jennifer L</v>
      </c>
      <c r="D732" s="49" t="s">
        <v>3108</v>
      </c>
      <c r="E732" t="s">
        <v>4510</v>
      </c>
      <c r="F732" t="s">
        <v>4677</v>
      </c>
    </row>
    <row r="733" spans="1:6" x14ac:dyDescent="0.3">
      <c r="A733" s="49" t="s">
        <v>1637</v>
      </c>
      <c r="B733" s="49" t="str">
        <f t="shared" si="22"/>
        <v>Mr</v>
      </c>
      <c r="C733" s="50" t="str">
        <f t="shared" si="23"/>
        <v>Benjamin</v>
      </c>
      <c r="D733" s="49" t="s">
        <v>3109</v>
      </c>
      <c r="E733" t="s">
        <v>4512</v>
      </c>
      <c r="F733" t="s">
        <v>5106</v>
      </c>
    </row>
    <row r="734" spans="1:6" x14ac:dyDescent="0.3">
      <c r="A734" s="49" t="s">
        <v>1636</v>
      </c>
      <c r="B734" s="49" t="str">
        <f t="shared" si="22"/>
        <v>Ms</v>
      </c>
      <c r="C734" s="50" t="str">
        <f t="shared" si="23"/>
        <v>Tanya</v>
      </c>
      <c r="D734" s="49" t="s">
        <v>3110</v>
      </c>
      <c r="E734" t="s">
        <v>4510</v>
      </c>
      <c r="F734" t="s">
        <v>5107</v>
      </c>
    </row>
    <row r="735" spans="1:6" x14ac:dyDescent="0.3">
      <c r="A735" s="49" t="s">
        <v>1635</v>
      </c>
      <c r="B735" s="49" t="str">
        <f t="shared" si="22"/>
        <v>Ms</v>
      </c>
      <c r="C735" s="50" t="str">
        <f t="shared" si="23"/>
        <v>Tracy</v>
      </c>
      <c r="D735" s="49" t="s">
        <v>2481</v>
      </c>
      <c r="E735" t="s">
        <v>4510</v>
      </c>
      <c r="F735" t="s">
        <v>5108</v>
      </c>
    </row>
    <row r="736" spans="1:6" x14ac:dyDescent="0.3">
      <c r="A736" s="49" t="s">
        <v>1634</v>
      </c>
      <c r="B736" s="49" t="str">
        <f t="shared" si="22"/>
        <v>Ms</v>
      </c>
      <c r="C736" s="50" t="str">
        <f t="shared" si="23"/>
        <v>Emily S</v>
      </c>
      <c r="D736" s="49" t="s">
        <v>3111</v>
      </c>
      <c r="E736" t="s">
        <v>4510</v>
      </c>
      <c r="F736" t="s">
        <v>5109</v>
      </c>
    </row>
    <row r="737" spans="1:6" x14ac:dyDescent="0.3">
      <c r="A737" s="49" t="s">
        <v>1633</v>
      </c>
      <c r="B737" s="49" t="str">
        <f t="shared" si="22"/>
        <v>Ms</v>
      </c>
      <c r="C737" s="50" t="str">
        <f t="shared" si="23"/>
        <v>Kelly R</v>
      </c>
      <c r="D737" s="49" t="s">
        <v>3112</v>
      </c>
      <c r="E737" t="s">
        <v>4510</v>
      </c>
      <c r="F737" t="s">
        <v>5110</v>
      </c>
    </row>
    <row r="738" spans="1:6" x14ac:dyDescent="0.3">
      <c r="A738" s="49" t="s">
        <v>1632</v>
      </c>
      <c r="B738" s="49" t="str">
        <f t="shared" si="22"/>
        <v>Mr</v>
      </c>
      <c r="C738" s="50" t="str">
        <f t="shared" si="23"/>
        <v>Kyle</v>
      </c>
      <c r="D738" s="49" t="s">
        <v>3113</v>
      </c>
      <c r="E738" t="s">
        <v>4512</v>
      </c>
      <c r="F738" t="s">
        <v>4780</v>
      </c>
    </row>
    <row r="739" spans="1:6" x14ac:dyDescent="0.3">
      <c r="A739" s="49" t="s">
        <v>1631</v>
      </c>
      <c r="B739" s="49" t="str">
        <f t="shared" si="22"/>
        <v>Mr</v>
      </c>
      <c r="C739" s="50" t="str">
        <f t="shared" si="23"/>
        <v>Bruce A Jr</v>
      </c>
      <c r="D739" s="49" t="s">
        <v>3114</v>
      </c>
      <c r="E739" t="s">
        <v>4512</v>
      </c>
      <c r="F739" t="s">
        <v>5111</v>
      </c>
    </row>
    <row r="740" spans="1:6" x14ac:dyDescent="0.3">
      <c r="A740" s="49" t="s">
        <v>1630</v>
      </c>
      <c r="B740" s="49" t="str">
        <f t="shared" si="22"/>
        <v>Mr</v>
      </c>
      <c r="C740" s="50" t="str">
        <f t="shared" si="23"/>
        <v>Cary J</v>
      </c>
      <c r="D740" s="49" t="s">
        <v>3115</v>
      </c>
      <c r="E740" t="s">
        <v>4512</v>
      </c>
      <c r="F740" t="s">
        <v>5112</v>
      </c>
    </row>
    <row r="741" spans="1:6" x14ac:dyDescent="0.3">
      <c r="A741" s="49" t="s">
        <v>1629</v>
      </c>
      <c r="B741" s="49" t="str">
        <f t="shared" si="22"/>
        <v>Mrs</v>
      </c>
      <c r="C741" s="50" t="str">
        <f t="shared" si="23"/>
        <v>Jill M</v>
      </c>
      <c r="D741" s="49" t="s">
        <v>3116</v>
      </c>
      <c r="E741" t="s">
        <v>4925</v>
      </c>
      <c r="F741" t="s">
        <v>5113</v>
      </c>
    </row>
    <row r="742" spans="1:6" x14ac:dyDescent="0.3">
      <c r="A742" s="49" t="s">
        <v>1628</v>
      </c>
      <c r="B742" s="49" t="str">
        <f t="shared" si="22"/>
        <v>Mr</v>
      </c>
      <c r="C742" s="50" t="str">
        <f t="shared" si="23"/>
        <v>Chris</v>
      </c>
      <c r="D742" s="49" t="s">
        <v>3117</v>
      </c>
      <c r="E742" t="s">
        <v>4512</v>
      </c>
      <c r="F742" t="s">
        <v>4715</v>
      </c>
    </row>
    <row r="743" spans="1:6" x14ac:dyDescent="0.3">
      <c r="A743" s="49" t="s">
        <v>1627</v>
      </c>
      <c r="B743" s="49" t="str">
        <f t="shared" si="22"/>
        <v>Mr</v>
      </c>
      <c r="C743" s="50" t="str">
        <f t="shared" si="23"/>
        <v>Michael E</v>
      </c>
      <c r="D743" s="49" t="s">
        <v>3118</v>
      </c>
      <c r="E743" t="s">
        <v>4512</v>
      </c>
      <c r="F743" t="s">
        <v>5114</v>
      </c>
    </row>
    <row r="744" spans="1:6" x14ac:dyDescent="0.3">
      <c r="A744" s="49" t="s">
        <v>1626</v>
      </c>
      <c r="B744" s="49" t="str">
        <f t="shared" si="22"/>
        <v>Mrs</v>
      </c>
      <c r="C744" s="50" t="str">
        <f t="shared" si="23"/>
        <v>Lauren</v>
      </c>
      <c r="D744" s="49" t="s">
        <v>3119</v>
      </c>
      <c r="E744" t="s">
        <v>4925</v>
      </c>
      <c r="F744" t="s">
        <v>4898</v>
      </c>
    </row>
    <row r="745" spans="1:6" x14ac:dyDescent="0.3">
      <c r="A745" s="49" t="s">
        <v>1625</v>
      </c>
      <c r="B745" s="49" t="str">
        <f t="shared" si="22"/>
        <v>Mrs</v>
      </c>
      <c r="C745" s="50" t="str">
        <f t="shared" si="23"/>
        <v>Kathryn E</v>
      </c>
      <c r="D745" s="49" t="s">
        <v>2429</v>
      </c>
      <c r="E745" t="s">
        <v>4925</v>
      </c>
      <c r="F745" t="s">
        <v>5115</v>
      </c>
    </row>
    <row r="746" spans="1:6" x14ac:dyDescent="0.3">
      <c r="A746" s="49" t="s">
        <v>1624</v>
      </c>
      <c r="B746" s="49" t="str">
        <f t="shared" si="22"/>
        <v>Ms</v>
      </c>
      <c r="C746" s="50" t="str">
        <f t="shared" si="23"/>
        <v>Polly</v>
      </c>
      <c r="D746" s="49" t="s">
        <v>3120</v>
      </c>
      <c r="E746" t="s">
        <v>4510</v>
      </c>
      <c r="F746" t="s">
        <v>5116</v>
      </c>
    </row>
    <row r="747" spans="1:6" x14ac:dyDescent="0.3">
      <c r="A747" s="49" t="s">
        <v>1623</v>
      </c>
      <c r="B747" s="49" t="str">
        <f t="shared" si="22"/>
        <v>Mr</v>
      </c>
      <c r="C747" s="50" t="str">
        <f t="shared" si="23"/>
        <v>Mark H</v>
      </c>
      <c r="D747" s="49" t="s">
        <v>3121</v>
      </c>
      <c r="E747" t="s">
        <v>4512</v>
      </c>
      <c r="F747" t="s">
        <v>5117</v>
      </c>
    </row>
    <row r="748" spans="1:6" x14ac:dyDescent="0.3">
      <c r="A748" s="49" t="s">
        <v>1622</v>
      </c>
      <c r="B748" s="49" t="str">
        <f t="shared" si="22"/>
        <v>Mrs</v>
      </c>
      <c r="C748" s="50" t="str">
        <f t="shared" si="23"/>
        <v>Jessie M</v>
      </c>
      <c r="D748" s="49" t="s">
        <v>3122</v>
      </c>
      <c r="E748" t="s">
        <v>4925</v>
      </c>
      <c r="F748" t="s">
        <v>5118</v>
      </c>
    </row>
    <row r="749" spans="1:6" x14ac:dyDescent="0.3">
      <c r="A749" s="49" t="s">
        <v>1621</v>
      </c>
      <c r="B749" s="49" t="str">
        <f t="shared" si="22"/>
        <v>Mr</v>
      </c>
      <c r="C749" s="50" t="str">
        <f t="shared" si="23"/>
        <v>Chris</v>
      </c>
      <c r="D749" s="49" t="s">
        <v>3123</v>
      </c>
      <c r="E749" t="s">
        <v>4512</v>
      </c>
      <c r="F749" t="s">
        <v>4715</v>
      </c>
    </row>
    <row r="750" spans="1:6" x14ac:dyDescent="0.3">
      <c r="A750" s="49" t="s">
        <v>1620</v>
      </c>
      <c r="B750" s="49" t="str">
        <f t="shared" si="22"/>
        <v>Mr</v>
      </c>
      <c r="C750" s="50" t="str">
        <f t="shared" si="23"/>
        <v>Daniel</v>
      </c>
      <c r="D750" s="49" t="s">
        <v>3124</v>
      </c>
      <c r="E750" t="s">
        <v>4512</v>
      </c>
      <c r="F750" t="s">
        <v>4574</v>
      </c>
    </row>
    <row r="751" spans="1:6" x14ac:dyDescent="0.3">
      <c r="A751" s="49" t="s">
        <v>1619</v>
      </c>
      <c r="B751" s="49" t="str">
        <f t="shared" si="22"/>
        <v>Ms</v>
      </c>
      <c r="C751" s="50" t="str">
        <f t="shared" si="23"/>
        <v>Megan</v>
      </c>
      <c r="D751" s="49" t="s">
        <v>3125</v>
      </c>
      <c r="E751" t="s">
        <v>4510</v>
      </c>
      <c r="F751" t="s">
        <v>4573</v>
      </c>
    </row>
    <row r="752" spans="1:6" x14ac:dyDescent="0.3">
      <c r="A752" s="49" t="s">
        <v>1618</v>
      </c>
      <c r="B752" s="49" t="str">
        <f t="shared" si="22"/>
        <v>Mr</v>
      </c>
      <c r="C752" s="50" t="str">
        <f t="shared" si="23"/>
        <v>Kevin</v>
      </c>
      <c r="D752" s="49" t="s">
        <v>3126</v>
      </c>
      <c r="E752" t="s">
        <v>4512</v>
      </c>
      <c r="F752" t="s">
        <v>4591</v>
      </c>
    </row>
    <row r="753" spans="1:6" x14ac:dyDescent="0.3">
      <c r="A753" s="49" t="s">
        <v>1617</v>
      </c>
      <c r="B753" s="49" t="str">
        <f t="shared" si="22"/>
        <v>Ms</v>
      </c>
      <c r="C753" s="50" t="str">
        <f t="shared" si="23"/>
        <v>Caroline S</v>
      </c>
      <c r="D753" s="49" t="s">
        <v>3127</v>
      </c>
      <c r="E753" t="s">
        <v>4510</v>
      </c>
      <c r="F753" t="s">
        <v>5119</v>
      </c>
    </row>
    <row r="754" spans="1:6" x14ac:dyDescent="0.3">
      <c r="A754" s="49" t="s">
        <v>1616</v>
      </c>
      <c r="B754" s="49" t="str">
        <f t="shared" si="22"/>
        <v>Ms</v>
      </c>
      <c r="C754" s="50" t="str">
        <f t="shared" si="23"/>
        <v>Nuta</v>
      </c>
      <c r="D754" s="49" t="s">
        <v>3128</v>
      </c>
      <c r="E754" t="s">
        <v>4510</v>
      </c>
      <c r="F754" t="s">
        <v>5120</v>
      </c>
    </row>
    <row r="755" spans="1:6" x14ac:dyDescent="0.3">
      <c r="A755" s="49" t="s">
        <v>1615</v>
      </c>
      <c r="B755" s="49" t="str">
        <f t="shared" si="22"/>
        <v>Ms</v>
      </c>
      <c r="C755" s="50" t="str">
        <f t="shared" si="23"/>
        <v>Margie</v>
      </c>
      <c r="D755" s="49" t="s">
        <v>3129</v>
      </c>
      <c r="E755" t="s">
        <v>4510</v>
      </c>
      <c r="F755" t="s">
        <v>5121</v>
      </c>
    </row>
    <row r="756" spans="1:6" x14ac:dyDescent="0.3">
      <c r="A756" s="49" t="s">
        <v>1614</v>
      </c>
      <c r="B756" s="49" t="str">
        <f t="shared" si="22"/>
        <v>Mrs</v>
      </c>
      <c r="C756" s="50" t="str">
        <f t="shared" si="23"/>
        <v>Heidi</v>
      </c>
      <c r="D756" s="49" t="s">
        <v>3130</v>
      </c>
      <c r="E756" t="s">
        <v>4925</v>
      </c>
      <c r="F756" t="s">
        <v>5122</v>
      </c>
    </row>
    <row r="757" spans="1:6" x14ac:dyDescent="0.3">
      <c r="A757" s="49" t="s">
        <v>1613</v>
      </c>
      <c r="B757" s="49" t="str">
        <f t="shared" si="22"/>
        <v>Mr</v>
      </c>
      <c r="C757" s="50" t="str">
        <f t="shared" si="23"/>
        <v>Diego J</v>
      </c>
      <c r="D757" s="49" t="s">
        <v>3131</v>
      </c>
      <c r="E757" t="s">
        <v>4512</v>
      </c>
      <c r="F757" t="s">
        <v>5123</v>
      </c>
    </row>
    <row r="758" spans="1:6" x14ac:dyDescent="0.3">
      <c r="A758" s="49" t="s">
        <v>1612</v>
      </c>
      <c r="B758" s="49" t="str">
        <f t="shared" si="22"/>
        <v>Mr</v>
      </c>
      <c r="C758" s="50" t="str">
        <f t="shared" si="23"/>
        <v>Enrique M Sr</v>
      </c>
      <c r="D758" s="49" t="s">
        <v>3132</v>
      </c>
      <c r="E758" t="s">
        <v>4512</v>
      </c>
      <c r="F758" t="s">
        <v>5124</v>
      </c>
    </row>
    <row r="759" spans="1:6" x14ac:dyDescent="0.3">
      <c r="A759" s="49" t="s">
        <v>1611</v>
      </c>
      <c r="B759" s="49" t="str">
        <f t="shared" si="22"/>
        <v>Mr</v>
      </c>
      <c r="C759" s="50" t="str">
        <f t="shared" si="23"/>
        <v>Greg</v>
      </c>
      <c r="D759" s="49" t="s">
        <v>3133</v>
      </c>
      <c r="E759" t="s">
        <v>4512</v>
      </c>
      <c r="F759" t="s">
        <v>4673</v>
      </c>
    </row>
    <row r="760" spans="1:6" x14ac:dyDescent="0.3">
      <c r="A760" s="49" t="s">
        <v>1610</v>
      </c>
      <c r="B760" s="49" t="str">
        <f t="shared" si="22"/>
        <v>Mr</v>
      </c>
      <c r="C760" s="50" t="str">
        <f t="shared" si="23"/>
        <v>Filip</v>
      </c>
      <c r="D760" s="49" t="s">
        <v>3134</v>
      </c>
      <c r="E760" t="s">
        <v>4512</v>
      </c>
      <c r="F760" t="s">
        <v>5125</v>
      </c>
    </row>
    <row r="761" spans="1:6" x14ac:dyDescent="0.3">
      <c r="A761" s="49" t="s">
        <v>1609</v>
      </c>
      <c r="B761" s="49" t="str">
        <f t="shared" si="22"/>
        <v>Ms</v>
      </c>
      <c r="C761" s="50" t="str">
        <f t="shared" si="23"/>
        <v>Rosemary E</v>
      </c>
      <c r="D761" s="49" t="s">
        <v>3135</v>
      </c>
      <c r="E761" t="s">
        <v>4510</v>
      </c>
      <c r="F761" t="s">
        <v>5126</v>
      </c>
    </row>
    <row r="762" spans="1:6" x14ac:dyDescent="0.3">
      <c r="A762" s="49" t="s">
        <v>1608</v>
      </c>
      <c r="B762" s="49" t="str">
        <f t="shared" si="22"/>
        <v>Ms</v>
      </c>
      <c r="C762" s="50" t="str">
        <f t="shared" si="23"/>
        <v>Lisa</v>
      </c>
      <c r="D762" s="49" t="s">
        <v>3136</v>
      </c>
      <c r="E762" t="s">
        <v>4510</v>
      </c>
      <c r="F762" t="s">
        <v>4929</v>
      </c>
    </row>
    <row r="763" spans="1:6" x14ac:dyDescent="0.3">
      <c r="A763" s="49" t="s">
        <v>1607</v>
      </c>
      <c r="B763" s="49" t="str">
        <f t="shared" si="22"/>
        <v>Mr</v>
      </c>
      <c r="C763" s="50" t="str">
        <f t="shared" si="23"/>
        <v>Jason</v>
      </c>
      <c r="D763" s="49" t="s">
        <v>3137</v>
      </c>
      <c r="E763" t="s">
        <v>4512</v>
      </c>
      <c r="F763" t="s">
        <v>4745</v>
      </c>
    </row>
    <row r="764" spans="1:6" x14ac:dyDescent="0.3">
      <c r="A764" s="49" t="s">
        <v>1606</v>
      </c>
      <c r="B764" s="49" t="str">
        <f t="shared" si="22"/>
        <v>Ms</v>
      </c>
      <c r="C764" s="50" t="str">
        <f t="shared" si="23"/>
        <v>Courtney</v>
      </c>
      <c r="D764" s="49" t="s">
        <v>3138</v>
      </c>
      <c r="E764" t="s">
        <v>4510</v>
      </c>
      <c r="F764" t="s">
        <v>4544</v>
      </c>
    </row>
    <row r="765" spans="1:6" x14ac:dyDescent="0.3">
      <c r="A765" s="49" t="s">
        <v>1605</v>
      </c>
      <c r="B765" s="49" t="str">
        <f t="shared" si="22"/>
        <v>Ms</v>
      </c>
      <c r="C765" s="50" t="str">
        <f t="shared" si="23"/>
        <v>Jennifer R</v>
      </c>
      <c r="D765" s="49" t="s">
        <v>3139</v>
      </c>
      <c r="E765" t="s">
        <v>4510</v>
      </c>
      <c r="F765" t="s">
        <v>5127</v>
      </c>
    </row>
    <row r="766" spans="1:6" x14ac:dyDescent="0.3">
      <c r="A766" s="49" t="s">
        <v>1604</v>
      </c>
      <c r="B766" s="49" t="str">
        <f t="shared" si="22"/>
        <v>Ms</v>
      </c>
      <c r="C766" s="50" t="str">
        <f t="shared" si="23"/>
        <v>Lauren E</v>
      </c>
      <c r="D766" s="49" t="s">
        <v>3140</v>
      </c>
      <c r="E766" t="s">
        <v>4510</v>
      </c>
      <c r="F766" t="s">
        <v>5128</v>
      </c>
    </row>
    <row r="767" spans="1:6" x14ac:dyDescent="0.3">
      <c r="A767" s="49" t="s">
        <v>1603</v>
      </c>
      <c r="B767" s="49" t="str">
        <f t="shared" si="22"/>
        <v>Ms</v>
      </c>
      <c r="C767" s="50" t="str">
        <f t="shared" si="23"/>
        <v>Ashley M</v>
      </c>
      <c r="D767" s="49" t="s">
        <v>3141</v>
      </c>
      <c r="E767" t="s">
        <v>4510</v>
      </c>
      <c r="F767" t="s">
        <v>5129</v>
      </c>
    </row>
    <row r="768" spans="1:6" x14ac:dyDescent="0.3">
      <c r="A768" s="49" t="s">
        <v>1602</v>
      </c>
      <c r="B768" s="49" t="str">
        <f t="shared" si="22"/>
        <v>Ms</v>
      </c>
      <c r="C768" s="50" t="str">
        <f t="shared" si="23"/>
        <v>Alison R</v>
      </c>
      <c r="D768" s="49" t="s">
        <v>3142</v>
      </c>
      <c r="E768" t="s">
        <v>4510</v>
      </c>
      <c r="F768" t="s">
        <v>5130</v>
      </c>
    </row>
    <row r="769" spans="1:6" x14ac:dyDescent="0.3">
      <c r="A769" s="49" t="s">
        <v>1601</v>
      </c>
      <c r="B769" s="49" t="str">
        <f t="shared" si="22"/>
        <v>Ms</v>
      </c>
      <c r="C769" s="50" t="str">
        <f t="shared" si="23"/>
        <v>Madeleine</v>
      </c>
      <c r="D769" s="49" t="s">
        <v>3143</v>
      </c>
      <c r="E769" t="s">
        <v>4510</v>
      </c>
      <c r="F769" t="s">
        <v>5131</v>
      </c>
    </row>
    <row r="770" spans="1:6" x14ac:dyDescent="0.3">
      <c r="A770" s="49" t="s">
        <v>1600</v>
      </c>
      <c r="B770" s="49" t="str">
        <f t="shared" ref="B770:B833" si="24">TRIM(E770:E3104)</f>
        <v>Ms</v>
      </c>
      <c r="C770" s="50" t="str">
        <f t="shared" ref="C770:C833" si="25">TRIM(F770)</f>
        <v>Stacey</v>
      </c>
      <c r="D770" s="49" t="s">
        <v>3144</v>
      </c>
      <c r="E770" t="s">
        <v>4510</v>
      </c>
      <c r="F770" t="s">
        <v>4782</v>
      </c>
    </row>
    <row r="771" spans="1:6" x14ac:dyDescent="0.3">
      <c r="A771" s="49" t="s">
        <v>1599</v>
      </c>
      <c r="B771" s="49" t="str">
        <f t="shared" si="24"/>
        <v>Ms</v>
      </c>
      <c r="C771" s="50" t="str">
        <f t="shared" si="25"/>
        <v>Kimberly</v>
      </c>
      <c r="D771" s="49" t="s">
        <v>3145</v>
      </c>
      <c r="E771" t="s">
        <v>4510</v>
      </c>
      <c r="F771" t="s">
        <v>5132</v>
      </c>
    </row>
    <row r="772" spans="1:6" x14ac:dyDescent="0.3">
      <c r="A772" s="49" t="s">
        <v>1598</v>
      </c>
      <c r="B772" s="49" t="str">
        <f t="shared" si="24"/>
        <v>Mr</v>
      </c>
      <c r="C772" s="50" t="str">
        <f t="shared" si="25"/>
        <v>Matthew D</v>
      </c>
      <c r="D772" s="49" t="s">
        <v>3146</v>
      </c>
      <c r="E772" t="s">
        <v>4512</v>
      </c>
      <c r="F772" t="s">
        <v>4513</v>
      </c>
    </row>
    <row r="773" spans="1:6" x14ac:dyDescent="0.3">
      <c r="A773" s="49" t="s">
        <v>1597</v>
      </c>
      <c r="B773" s="49" t="str">
        <f t="shared" si="24"/>
        <v>Mr</v>
      </c>
      <c r="C773" s="50" t="str">
        <f t="shared" si="25"/>
        <v>Michael</v>
      </c>
      <c r="D773" s="49" t="s">
        <v>3147</v>
      </c>
      <c r="E773" t="s">
        <v>4512</v>
      </c>
      <c r="F773" t="s">
        <v>4655</v>
      </c>
    </row>
    <row r="774" spans="1:6" x14ac:dyDescent="0.3">
      <c r="A774" s="49" t="s">
        <v>1596</v>
      </c>
      <c r="B774" s="49" t="str">
        <f t="shared" si="24"/>
        <v>Mr</v>
      </c>
      <c r="C774" s="50" t="str">
        <f t="shared" si="25"/>
        <v>Ben</v>
      </c>
      <c r="D774" s="49" t="s">
        <v>3148</v>
      </c>
      <c r="E774" t="s">
        <v>4512</v>
      </c>
      <c r="F774" t="s">
        <v>4664</v>
      </c>
    </row>
    <row r="775" spans="1:6" x14ac:dyDescent="0.3">
      <c r="A775" s="49" t="s">
        <v>1595</v>
      </c>
      <c r="B775" s="49" t="str">
        <f t="shared" si="24"/>
        <v>Mr</v>
      </c>
      <c r="C775" s="50" t="str">
        <f t="shared" si="25"/>
        <v>Chris</v>
      </c>
      <c r="D775" s="49" t="s">
        <v>3149</v>
      </c>
      <c r="E775" t="s">
        <v>4512</v>
      </c>
      <c r="F775" t="s">
        <v>4715</v>
      </c>
    </row>
    <row r="776" spans="1:6" x14ac:dyDescent="0.3">
      <c r="A776" s="49" t="s">
        <v>1594</v>
      </c>
      <c r="B776" s="49" t="str">
        <f t="shared" si="24"/>
        <v>Mr</v>
      </c>
      <c r="C776" s="50" t="str">
        <f t="shared" si="25"/>
        <v>Jeremy J</v>
      </c>
      <c r="D776" s="49" t="s">
        <v>3150</v>
      </c>
      <c r="E776" t="s">
        <v>4512</v>
      </c>
      <c r="F776" t="s">
        <v>5133</v>
      </c>
    </row>
    <row r="777" spans="1:6" x14ac:dyDescent="0.3">
      <c r="A777" s="49" t="s">
        <v>1593</v>
      </c>
      <c r="B777" s="49" t="str">
        <f t="shared" si="24"/>
        <v>Mrs</v>
      </c>
      <c r="C777" s="50" t="str">
        <f t="shared" si="25"/>
        <v>Amy L</v>
      </c>
      <c r="D777" s="49" t="s">
        <v>3151</v>
      </c>
      <c r="E777" t="s">
        <v>4925</v>
      </c>
      <c r="F777" t="s">
        <v>5134</v>
      </c>
    </row>
    <row r="778" spans="1:6" x14ac:dyDescent="0.3">
      <c r="A778" s="49" t="s">
        <v>1592</v>
      </c>
      <c r="B778" s="49" t="str">
        <f t="shared" si="24"/>
        <v>Mrs</v>
      </c>
      <c r="C778" s="50" t="str">
        <f t="shared" si="25"/>
        <v>Karen L</v>
      </c>
      <c r="D778" s="49" t="s">
        <v>2483</v>
      </c>
      <c r="E778" t="s">
        <v>4925</v>
      </c>
      <c r="F778" t="s">
        <v>5135</v>
      </c>
    </row>
    <row r="779" spans="1:6" x14ac:dyDescent="0.3">
      <c r="A779" s="49" t="s">
        <v>1591</v>
      </c>
      <c r="B779" s="49" t="str">
        <f t="shared" si="24"/>
        <v>Ms</v>
      </c>
      <c r="C779" s="50" t="str">
        <f t="shared" si="25"/>
        <v>Tennille</v>
      </c>
      <c r="D779" s="49" t="s">
        <v>2557</v>
      </c>
      <c r="E779" t="s">
        <v>4510</v>
      </c>
      <c r="F779" t="s">
        <v>5136</v>
      </c>
    </row>
    <row r="780" spans="1:6" x14ac:dyDescent="0.3">
      <c r="A780" s="49" t="s">
        <v>1590</v>
      </c>
      <c r="B780" s="49" t="str">
        <f t="shared" si="24"/>
        <v>Mr</v>
      </c>
      <c r="C780" s="50" t="str">
        <f t="shared" si="25"/>
        <v>Matt</v>
      </c>
      <c r="D780" s="49" t="s">
        <v>3152</v>
      </c>
      <c r="E780" t="s">
        <v>4512</v>
      </c>
      <c r="F780" t="s">
        <v>4699</v>
      </c>
    </row>
    <row r="781" spans="1:6" x14ac:dyDescent="0.3">
      <c r="A781" s="49" t="s">
        <v>1589</v>
      </c>
      <c r="B781" s="49" t="str">
        <f t="shared" si="24"/>
        <v>Ms</v>
      </c>
      <c r="C781" s="50" t="str">
        <f t="shared" si="25"/>
        <v>Emily</v>
      </c>
      <c r="D781" s="49" t="s">
        <v>3153</v>
      </c>
      <c r="E781" t="s">
        <v>4510</v>
      </c>
      <c r="F781" t="s">
        <v>4878</v>
      </c>
    </row>
    <row r="782" spans="1:6" x14ac:dyDescent="0.3">
      <c r="A782" s="49" t="s">
        <v>1588</v>
      </c>
      <c r="B782" s="49" t="str">
        <f t="shared" si="24"/>
        <v>Mr</v>
      </c>
      <c r="C782" s="50" t="str">
        <f t="shared" si="25"/>
        <v>Justin E</v>
      </c>
      <c r="D782" s="49" t="s">
        <v>3154</v>
      </c>
      <c r="E782" t="s">
        <v>4512</v>
      </c>
      <c r="F782" t="s">
        <v>5137</v>
      </c>
    </row>
    <row r="783" spans="1:6" x14ac:dyDescent="0.3">
      <c r="A783" s="49" t="s">
        <v>1587</v>
      </c>
      <c r="B783" s="49" t="str">
        <f t="shared" si="24"/>
        <v>Ms</v>
      </c>
      <c r="C783" s="50" t="str">
        <f t="shared" si="25"/>
        <v>Shalane</v>
      </c>
      <c r="D783" s="49" t="s">
        <v>3049</v>
      </c>
      <c r="E783" t="s">
        <v>4510</v>
      </c>
      <c r="F783" t="s">
        <v>5138</v>
      </c>
    </row>
    <row r="784" spans="1:6" x14ac:dyDescent="0.3">
      <c r="A784" s="49" t="s">
        <v>1586</v>
      </c>
      <c r="B784" s="49" t="str">
        <f t="shared" si="24"/>
        <v>Ms</v>
      </c>
      <c r="C784" s="50" t="str">
        <f t="shared" si="25"/>
        <v>Jessica N</v>
      </c>
      <c r="D784" s="49" t="s">
        <v>3155</v>
      </c>
      <c r="E784" t="s">
        <v>4510</v>
      </c>
      <c r="F784" t="s">
        <v>5139</v>
      </c>
    </row>
    <row r="785" spans="1:6" x14ac:dyDescent="0.3">
      <c r="A785" s="49" t="s">
        <v>1585</v>
      </c>
      <c r="B785" s="49" t="str">
        <f t="shared" si="24"/>
        <v>Ms</v>
      </c>
      <c r="C785" s="50" t="str">
        <f t="shared" si="25"/>
        <v>Melanie</v>
      </c>
      <c r="D785" s="49" t="s">
        <v>3156</v>
      </c>
      <c r="E785" t="s">
        <v>4510</v>
      </c>
      <c r="F785" t="s">
        <v>5140</v>
      </c>
    </row>
    <row r="786" spans="1:6" x14ac:dyDescent="0.3">
      <c r="A786" s="49" t="s">
        <v>1584</v>
      </c>
      <c r="B786" s="49" t="str">
        <f t="shared" si="24"/>
        <v>Ms</v>
      </c>
      <c r="C786" s="50" t="str">
        <f t="shared" si="25"/>
        <v>Ruth Angelica</v>
      </c>
      <c r="D786" s="49" t="s">
        <v>4381</v>
      </c>
      <c r="E786" t="s">
        <v>4510</v>
      </c>
      <c r="F786" t="s">
        <v>5141</v>
      </c>
    </row>
    <row r="787" spans="1:6" x14ac:dyDescent="0.3">
      <c r="A787" s="49" t="s">
        <v>1583</v>
      </c>
      <c r="B787" s="49" t="str">
        <f t="shared" si="24"/>
        <v>Ms</v>
      </c>
      <c r="C787" s="50" t="str">
        <f t="shared" si="25"/>
        <v>Una M</v>
      </c>
      <c r="D787" s="49" t="s">
        <v>3158</v>
      </c>
      <c r="E787" t="s">
        <v>4510</v>
      </c>
      <c r="F787" t="s">
        <v>5142</v>
      </c>
    </row>
    <row r="788" spans="1:6" x14ac:dyDescent="0.3">
      <c r="A788" s="49" t="s">
        <v>1582</v>
      </c>
      <c r="B788" s="49" t="str">
        <f t="shared" si="24"/>
        <v>Ms</v>
      </c>
      <c r="C788" s="50" t="str">
        <f t="shared" si="25"/>
        <v>Taralyn</v>
      </c>
      <c r="D788" s="49" t="s">
        <v>3159</v>
      </c>
      <c r="E788" t="s">
        <v>4510</v>
      </c>
      <c r="F788" t="s">
        <v>5143</v>
      </c>
    </row>
    <row r="789" spans="1:6" x14ac:dyDescent="0.3">
      <c r="A789" s="49" t="s">
        <v>1581</v>
      </c>
      <c r="B789" s="49" t="str">
        <f t="shared" si="24"/>
        <v>Mr</v>
      </c>
      <c r="C789" s="50" t="str">
        <f t="shared" si="25"/>
        <v>James A</v>
      </c>
      <c r="D789" s="49" t="s">
        <v>2448</v>
      </c>
      <c r="E789" t="s">
        <v>4512</v>
      </c>
      <c r="F789" t="s">
        <v>5144</v>
      </c>
    </row>
    <row r="790" spans="1:6" x14ac:dyDescent="0.3">
      <c r="A790" s="49" t="s">
        <v>1580</v>
      </c>
      <c r="B790" s="49" t="str">
        <f t="shared" si="24"/>
        <v>Mr</v>
      </c>
      <c r="C790" s="50" t="str">
        <f t="shared" si="25"/>
        <v>Ning</v>
      </c>
      <c r="D790" s="49" t="s">
        <v>3160</v>
      </c>
      <c r="E790" t="s">
        <v>4512</v>
      </c>
      <c r="F790" t="s">
        <v>5145</v>
      </c>
    </row>
    <row r="791" spans="1:6" x14ac:dyDescent="0.3">
      <c r="A791" s="49" t="s">
        <v>1579</v>
      </c>
      <c r="B791" s="49" t="str">
        <f t="shared" si="24"/>
        <v>Mr</v>
      </c>
      <c r="C791" s="50" t="str">
        <f t="shared" si="25"/>
        <v>Joel</v>
      </c>
      <c r="D791" s="49" t="s">
        <v>3161</v>
      </c>
      <c r="E791" t="s">
        <v>4512</v>
      </c>
      <c r="F791" t="s">
        <v>5146</v>
      </c>
    </row>
    <row r="792" spans="1:6" x14ac:dyDescent="0.3">
      <c r="A792" s="49" t="s">
        <v>1578</v>
      </c>
      <c r="B792" s="49" t="str">
        <f t="shared" si="24"/>
        <v>Ms</v>
      </c>
      <c r="C792" s="50" t="str">
        <f t="shared" si="25"/>
        <v>Pamela J</v>
      </c>
      <c r="D792" s="49" t="s">
        <v>3162</v>
      </c>
      <c r="E792" t="s">
        <v>4510</v>
      </c>
      <c r="F792" t="s">
        <v>4602</v>
      </c>
    </row>
    <row r="793" spans="1:6" x14ac:dyDescent="0.3">
      <c r="A793" s="49" t="s">
        <v>1577</v>
      </c>
      <c r="B793" s="49" t="str">
        <f t="shared" si="24"/>
        <v>Ms</v>
      </c>
      <c r="C793" s="50" t="str">
        <f t="shared" si="25"/>
        <v>Brittney</v>
      </c>
      <c r="D793" s="49" t="s">
        <v>3163</v>
      </c>
      <c r="E793" t="s">
        <v>4510</v>
      </c>
      <c r="F793" t="s">
        <v>5147</v>
      </c>
    </row>
    <row r="794" spans="1:6" x14ac:dyDescent="0.3">
      <c r="A794" s="49" t="s">
        <v>1576</v>
      </c>
      <c r="B794" s="49" t="str">
        <f t="shared" si="24"/>
        <v>Mrs</v>
      </c>
      <c r="C794" s="50" t="str">
        <f t="shared" si="25"/>
        <v>Sheila</v>
      </c>
      <c r="D794" s="49" t="s">
        <v>3164</v>
      </c>
      <c r="E794" t="s">
        <v>4925</v>
      </c>
      <c r="F794" t="s">
        <v>5148</v>
      </c>
    </row>
    <row r="795" spans="1:6" x14ac:dyDescent="0.3">
      <c r="A795" s="49" t="s">
        <v>1575</v>
      </c>
      <c r="B795" s="49" t="str">
        <f t="shared" si="24"/>
        <v>Mr</v>
      </c>
      <c r="C795" s="50" t="str">
        <f t="shared" si="25"/>
        <v>Koji</v>
      </c>
      <c r="D795" s="49" t="s">
        <v>3165</v>
      </c>
      <c r="E795" t="s">
        <v>4512</v>
      </c>
      <c r="F795" t="s">
        <v>5149</v>
      </c>
    </row>
    <row r="796" spans="1:6" x14ac:dyDescent="0.3">
      <c r="A796" s="49" t="s">
        <v>1574</v>
      </c>
      <c r="B796" s="49" t="str">
        <f t="shared" si="24"/>
        <v>Ms</v>
      </c>
      <c r="C796" s="50" t="str">
        <f t="shared" si="25"/>
        <v>Sarah</v>
      </c>
      <c r="D796" s="49" t="s">
        <v>3166</v>
      </c>
      <c r="E796" t="s">
        <v>4510</v>
      </c>
      <c r="F796" t="s">
        <v>4686</v>
      </c>
    </row>
    <row r="797" spans="1:6" x14ac:dyDescent="0.3">
      <c r="A797" s="49" t="s">
        <v>1573</v>
      </c>
      <c r="B797" s="49" t="str">
        <f t="shared" si="24"/>
        <v>Mrs</v>
      </c>
      <c r="C797" s="50" t="str">
        <f t="shared" si="25"/>
        <v>Colleen M</v>
      </c>
      <c r="D797" s="49" t="s">
        <v>3167</v>
      </c>
      <c r="E797" t="s">
        <v>4925</v>
      </c>
      <c r="F797" t="s">
        <v>5150</v>
      </c>
    </row>
    <row r="798" spans="1:6" x14ac:dyDescent="0.3">
      <c r="A798" s="49" t="s">
        <v>1572</v>
      </c>
      <c r="B798" s="49" t="str">
        <f t="shared" si="24"/>
        <v>Ms</v>
      </c>
      <c r="C798" s="50" t="str">
        <f t="shared" si="25"/>
        <v>Deedra G</v>
      </c>
      <c r="D798" s="49" t="s">
        <v>3168</v>
      </c>
      <c r="E798" t="s">
        <v>4510</v>
      </c>
      <c r="F798" t="s">
        <v>5151</v>
      </c>
    </row>
    <row r="799" spans="1:6" x14ac:dyDescent="0.3">
      <c r="A799" s="49" t="s">
        <v>1571</v>
      </c>
      <c r="B799" s="49" t="str">
        <f t="shared" si="24"/>
        <v>Mrs</v>
      </c>
      <c r="C799" s="50" t="str">
        <f t="shared" si="25"/>
        <v>Kulwinder</v>
      </c>
      <c r="D799" s="49" t="s">
        <v>3169</v>
      </c>
      <c r="E799" t="s">
        <v>4925</v>
      </c>
      <c r="F799" t="s">
        <v>5152</v>
      </c>
    </row>
    <row r="800" spans="1:6" x14ac:dyDescent="0.3">
      <c r="A800" s="49" t="s">
        <v>1570</v>
      </c>
      <c r="B800" s="49" t="str">
        <f t="shared" si="24"/>
        <v>Ms</v>
      </c>
      <c r="C800" s="50" t="str">
        <f t="shared" si="25"/>
        <v>Ann M</v>
      </c>
      <c r="D800" s="49" t="s">
        <v>2445</v>
      </c>
      <c r="E800" t="s">
        <v>4510</v>
      </c>
      <c r="F800" t="s">
        <v>5153</v>
      </c>
    </row>
    <row r="801" spans="1:6" x14ac:dyDescent="0.3">
      <c r="A801" s="49" t="s">
        <v>1569</v>
      </c>
      <c r="B801" s="49" t="str">
        <f t="shared" si="24"/>
        <v>Ms</v>
      </c>
      <c r="C801" s="50" t="str">
        <f t="shared" si="25"/>
        <v>Sarah E</v>
      </c>
      <c r="D801" s="49" t="s">
        <v>3170</v>
      </c>
      <c r="E801" t="s">
        <v>4510</v>
      </c>
      <c r="F801" t="s">
        <v>4859</v>
      </c>
    </row>
    <row r="802" spans="1:6" x14ac:dyDescent="0.3">
      <c r="A802" s="49" t="s">
        <v>1568</v>
      </c>
      <c r="B802" s="49" t="str">
        <f t="shared" si="24"/>
        <v>Ms</v>
      </c>
      <c r="C802" s="50" t="str">
        <f t="shared" si="25"/>
        <v>Apryl J</v>
      </c>
      <c r="D802" s="49" t="s">
        <v>3171</v>
      </c>
      <c r="E802" t="s">
        <v>4510</v>
      </c>
      <c r="F802" t="s">
        <v>5154</v>
      </c>
    </row>
    <row r="803" spans="1:6" x14ac:dyDescent="0.3">
      <c r="A803" s="49" t="s">
        <v>1567</v>
      </c>
      <c r="B803" s="49" t="str">
        <f t="shared" si="24"/>
        <v>Mrs</v>
      </c>
      <c r="C803" s="50" t="str">
        <f t="shared" si="25"/>
        <v>Ilana</v>
      </c>
      <c r="D803" s="49" t="s">
        <v>3172</v>
      </c>
      <c r="E803" t="s">
        <v>4925</v>
      </c>
      <c r="F803" t="s">
        <v>5155</v>
      </c>
    </row>
    <row r="804" spans="1:6" x14ac:dyDescent="0.3">
      <c r="A804" s="49" t="s">
        <v>1566</v>
      </c>
      <c r="B804" s="49" t="str">
        <f t="shared" si="24"/>
        <v>Ms</v>
      </c>
      <c r="C804" s="50" t="str">
        <f t="shared" si="25"/>
        <v>Katherine</v>
      </c>
      <c r="D804" s="49" t="s">
        <v>2690</v>
      </c>
      <c r="E804" t="s">
        <v>4510</v>
      </c>
      <c r="F804" t="s">
        <v>4893</v>
      </c>
    </row>
    <row r="805" spans="1:6" x14ac:dyDescent="0.3">
      <c r="A805" s="49" t="s">
        <v>1565</v>
      </c>
      <c r="B805" s="49" t="str">
        <f t="shared" si="24"/>
        <v>Ms</v>
      </c>
      <c r="C805" s="50" t="str">
        <f t="shared" si="25"/>
        <v>Katherine</v>
      </c>
      <c r="D805" s="49" t="s">
        <v>3173</v>
      </c>
      <c r="E805" t="s">
        <v>4510</v>
      </c>
      <c r="F805" t="s">
        <v>4893</v>
      </c>
    </row>
    <row r="806" spans="1:6" x14ac:dyDescent="0.3">
      <c r="A806" s="49" t="s">
        <v>1564</v>
      </c>
      <c r="B806" s="49" t="str">
        <f t="shared" si="24"/>
        <v>Mr</v>
      </c>
      <c r="C806" s="50" t="str">
        <f t="shared" si="25"/>
        <v>Karl</v>
      </c>
      <c r="D806" s="49" t="s">
        <v>3174</v>
      </c>
      <c r="E806" t="s">
        <v>4512</v>
      </c>
      <c r="F806" t="s">
        <v>5156</v>
      </c>
    </row>
    <row r="807" spans="1:6" x14ac:dyDescent="0.3">
      <c r="A807" s="49" t="s">
        <v>1563</v>
      </c>
      <c r="B807" s="49" t="str">
        <f t="shared" si="24"/>
        <v>Mr</v>
      </c>
      <c r="C807" s="50" t="str">
        <f t="shared" si="25"/>
        <v>Stephen</v>
      </c>
      <c r="D807" s="49" t="s">
        <v>3175</v>
      </c>
      <c r="E807" t="s">
        <v>4512</v>
      </c>
      <c r="F807" t="s">
        <v>4519</v>
      </c>
    </row>
    <row r="808" spans="1:6" x14ac:dyDescent="0.3">
      <c r="A808" s="49" t="s">
        <v>1562</v>
      </c>
      <c r="B808" s="49" t="str">
        <f t="shared" si="24"/>
        <v>Mr</v>
      </c>
      <c r="C808" s="50" t="str">
        <f t="shared" si="25"/>
        <v>Will</v>
      </c>
      <c r="D808" s="49" t="s">
        <v>3176</v>
      </c>
      <c r="E808" t="s">
        <v>4512</v>
      </c>
      <c r="F808" t="s">
        <v>5157</v>
      </c>
    </row>
    <row r="809" spans="1:6" x14ac:dyDescent="0.3">
      <c r="A809" s="49" t="s">
        <v>1561</v>
      </c>
      <c r="B809" s="49" t="str">
        <f t="shared" si="24"/>
        <v>Mr</v>
      </c>
      <c r="C809" s="50" t="str">
        <f t="shared" si="25"/>
        <v>Bradley D</v>
      </c>
      <c r="D809" s="49" t="s">
        <v>3177</v>
      </c>
      <c r="E809" t="s">
        <v>4512</v>
      </c>
      <c r="F809" t="s">
        <v>5158</v>
      </c>
    </row>
    <row r="810" spans="1:6" x14ac:dyDescent="0.3">
      <c r="A810" s="49" t="s">
        <v>1560</v>
      </c>
      <c r="B810" s="49" t="str">
        <f t="shared" si="24"/>
        <v>Mrs</v>
      </c>
      <c r="C810" s="50" t="str">
        <f t="shared" si="25"/>
        <v>Amy M</v>
      </c>
      <c r="D810" s="49" t="s">
        <v>3178</v>
      </c>
      <c r="E810" t="s">
        <v>4925</v>
      </c>
      <c r="F810" t="s">
        <v>5159</v>
      </c>
    </row>
    <row r="811" spans="1:6" x14ac:dyDescent="0.3">
      <c r="A811" s="49" t="s">
        <v>1559</v>
      </c>
      <c r="B811" s="49" t="str">
        <f t="shared" si="24"/>
        <v>Mr</v>
      </c>
      <c r="C811" s="50" t="str">
        <f t="shared" si="25"/>
        <v>Matthew W</v>
      </c>
      <c r="D811" s="49" t="s">
        <v>3179</v>
      </c>
      <c r="E811" t="s">
        <v>4512</v>
      </c>
      <c r="F811" t="s">
        <v>5160</v>
      </c>
    </row>
    <row r="812" spans="1:6" x14ac:dyDescent="0.3">
      <c r="A812" s="49" t="s">
        <v>1558</v>
      </c>
      <c r="B812" s="49" t="str">
        <f t="shared" si="24"/>
        <v>Mr</v>
      </c>
      <c r="C812" s="50" t="str">
        <f t="shared" si="25"/>
        <v>Doug</v>
      </c>
      <c r="D812" s="49" t="s">
        <v>3180</v>
      </c>
      <c r="E812" t="s">
        <v>4512</v>
      </c>
      <c r="F812" t="s">
        <v>4626</v>
      </c>
    </row>
    <row r="813" spans="1:6" x14ac:dyDescent="0.3">
      <c r="A813" s="49" t="s">
        <v>1557</v>
      </c>
      <c r="B813" s="49" t="str">
        <f t="shared" si="24"/>
        <v>Mr</v>
      </c>
      <c r="C813" s="50" t="str">
        <f t="shared" si="25"/>
        <v>Tom</v>
      </c>
      <c r="D813" s="49" t="s">
        <v>2809</v>
      </c>
      <c r="E813" t="s">
        <v>4512</v>
      </c>
      <c r="F813" t="s">
        <v>5161</v>
      </c>
    </row>
    <row r="814" spans="1:6" x14ac:dyDescent="0.3">
      <c r="A814" s="49" t="s">
        <v>1556</v>
      </c>
      <c r="B814" s="49" t="str">
        <f t="shared" si="24"/>
        <v>Mr</v>
      </c>
      <c r="C814" s="50" t="str">
        <f t="shared" si="25"/>
        <v>Jonathan</v>
      </c>
      <c r="D814" s="49" t="s">
        <v>3181</v>
      </c>
      <c r="E814" t="s">
        <v>4512</v>
      </c>
      <c r="F814" t="s">
        <v>4990</v>
      </c>
    </row>
    <row r="815" spans="1:6" x14ac:dyDescent="0.3">
      <c r="A815" s="49" t="s">
        <v>1555</v>
      </c>
      <c r="B815" s="49" t="str">
        <f t="shared" si="24"/>
        <v>Mr</v>
      </c>
      <c r="C815" s="50" t="str">
        <f t="shared" si="25"/>
        <v>Wayne A</v>
      </c>
      <c r="D815" s="49" t="s">
        <v>3182</v>
      </c>
      <c r="E815" t="s">
        <v>4512</v>
      </c>
      <c r="F815" t="s">
        <v>5162</v>
      </c>
    </row>
    <row r="816" spans="1:6" x14ac:dyDescent="0.3">
      <c r="A816" s="49" t="s">
        <v>1554</v>
      </c>
      <c r="B816" s="49" t="str">
        <f t="shared" si="24"/>
        <v>Mr</v>
      </c>
      <c r="C816" s="50" t="str">
        <f t="shared" si="25"/>
        <v>Nobuyori</v>
      </c>
      <c r="D816" s="49" t="s">
        <v>3183</v>
      </c>
      <c r="E816" t="s">
        <v>4512</v>
      </c>
      <c r="F816" t="s">
        <v>5163</v>
      </c>
    </row>
    <row r="817" spans="1:6" x14ac:dyDescent="0.3">
      <c r="A817" s="49" t="s">
        <v>1553</v>
      </c>
      <c r="B817" s="49" t="str">
        <f t="shared" si="24"/>
        <v>Mr</v>
      </c>
      <c r="C817" s="50" t="str">
        <f t="shared" si="25"/>
        <v>Rich</v>
      </c>
      <c r="D817" s="49" t="s">
        <v>3184</v>
      </c>
      <c r="E817" t="s">
        <v>4512</v>
      </c>
      <c r="F817" t="s">
        <v>5164</v>
      </c>
    </row>
    <row r="818" spans="1:6" x14ac:dyDescent="0.3">
      <c r="A818" s="49" t="s">
        <v>1552</v>
      </c>
      <c r="B818" s="49" t="str">
        <f t="shared" si="24"/>
        <v>Mr</v>
      </c>
      <c r="C818" s="50" t="str">
        <f t="shared" si="25"/>
        <v>Marcos S</v>
      </c>
      <c r="D818" s="49" t="s">
        <v>3185</v>
      </c>
      <c r="E818" t="s">
        <v>4512</v>
      </c>
      <c r="F818" t="s">
        <v>5165</v>
      </c>
    </row>
    <row r="819" spans="1:6" x14ac:dyDescent="0.3">
      <c r="A819" s="49" t="s">
        <v>1551</v>
      </c>
      <c r="B819" s="49" t="str">
        <f t="shared" si="24"/>
        <v>Mr</v>
      </c>
      <c r="C819" s="50" t="str">
        <f t="shared" si="25"/>
        <v>Dave</v>
      </c>
      <c r="D819" s="49" t="s">
        <v>2721</v>
      </c>
      <c r="E819" t="s">
        <v>4512</v>
      </c>
      <c r="F819" t="s">
        <v>4852</v>
      </c>
    </row>
    <row r="820" spans="1:6" x14ac:dyDescent="0.3">
      <c r="A820" s="49" t="s">
        <v>1550</v>
      </c>
      <c r="B820" s="49" t="str">
        <f t="shared" si="24"/>
        <v>Mr</v>
      </c>
      <c r="C820" s="50" t="str">
        <f t="shared" si="25"/>
        <v>Andy</v>
      </c>
      <c r="D820" s="49" t="s">
        <v>3186</v>
      </c>
      <c r="E820" t="s">
        <v>4512</v>
      </c>
      <c r="F820" t="s">
        <v>5166</v>
      </c>
    </row>
    <row r="821" spans="1:6" x14ac:dyDescent="0.3">
      <c r="A821" s="49" t="s">
        <v>1549</v>
      </c>
      <c r="B821" s="49" t="str">
        <f t="shared" si="24"/>
        <v>Ms</v>
      </c>
      <c r="C821" s="50" t="str">
        <f t="shared" si="25"/>
        <v>Mary</v>
      </c>
      <c r="D821" s="49" t="s">
        <v>3187</v>
      </c>
      <c r="E821" t="s">
        <v>4510</v>
      </c>
      <c r="F821" t="s">
        <v>4997</v>
      </c>
    </row>
    <row r="822" spans="1:6" x14ac:dyDescent="0.3">
      <c r="A822" s="49" t="s">
        <v>1548</v>
      </c>
      <c r="B822" s="49" t="str">
        <f t="shared" si="24"/>
        <v>Mr</v>
      </c>
      <c r="C822" s="50" t="str">
        <f t="shared" si="25"/>
        <v>Marcus B</v>
      </c>
      <c r="D822" s="49" t="s">
        <v>3188</v>
      </c>
      <c r="E822" t="s">
        <v>4512</v>
      </c>
      <c r="F822" t="s">
        <v>5167</v>
      </c>
    </row>
    <row r="823" spans="1:6" x14ac:dyDescent="0.3">
      <c r="A823" s="49" t="s">
        <v>1547</v>
      </c>
      <c r="B823" s="49" t="str">
        <f t="shared" si="24"/>
        <v>Mr</v>
      </c>
      <c r="C823" s="50" t="str">
        <f t="shared" si="25"/>
        <v>Thomas K</v>
      </c>
      <c r="D823" s="49" t="s">
        <v>3190</v>
      </c>
      <c r="E823" t="s">
        <v>4512</v>
      </c>
      <c r="F823" t="s">
        <v>5168</v>
      </c>
    </row>
    <row r="824" spans="1:6" x14ac:dyDescent="0.3">
      <c r="A824" s="49" t="s">
        <v>1546</v>
      </c>
      <c r="B824" s="49" t="str">
        <f t="shared" si="24"/>
        <v>Mr</v>
      </c>
      <c r="C824" s="50" t="str">
        <f t="shared" si="25"/>
        <v>Robert</v>
      </c>
      <c r="D824" s="49" t="s">
        <v>3191</v>
      </c>
      <c r="E824" t="s">
        <v>4512</v>
      </c>
      <c r="F824" t="s">
        <v>4550</v>
      </c>
    </row>
    <row r="825" spans="1:6" x14ac:dyDescent="0.3">
      <c r="A825" s="49" t="s">
        <v>1545</v>
      </c>
      <c r="B825" s="49" t="str">
        <f t="shared" si="24"/>
        <v>Mr</v>
      </c>
      <c r="C825" s="50" t="str">
        <f t="shared" si="25"/>
        <v>Geoff</v>
      </c>
      <c r="D825" s="49" t="s">
        <v>3070</v>
      </c>
      <c r="E825" t="s">
        <v>4512</v>
      </c>
      <c r="F825" t="s">
        <v>5169</v>
      </c>
    </row>
    <row r="826" spans="1:6" x14ac:dyDescent="0.3">
      <c r="A826" s="49" t="s">
        <v>1544</v>
      </c>
      <c r="B826" s="49" t="str">
        <f t="shared" si="24"/>
        <v>Mr</v>
      </c>
      <c r="C826" s="50" t="str">
        <f t="shared" si="25"/>
        <v>Chris J</v>
      </c>
      <c r="D826" s="49" t="s">
        <v>3192</v>
      </c>
      <c r="E826" t="s">
        <v>4512</v>
      </c>
      <c r="F826" t="s">
        <v>5170</v>
      </c>
    </row>
    <row r="827" spans="1:6" x14ac:dyDescent="0.3">
      <c r="A827" s="49" t="s">
        <v>1543</v>
      </c>
      <c r="B827" s="49" t="str">
        <f t="shared" si="24"/>
        <v>Ms</v>
      </c>
      <c r="C827" s="50" t="str">
        <f t="shared" si="25"/>
        <v>Kate A</v>
      </c>
      <c r="D827" s="49" t="s">
        <v>3193</v>
      </c>
      <c r="E827" t="s">
        <v>4510</v>
      </c>
      <c r="F827" t="s">
        <v>5171</v>
      </c>
    </row>
    <row r="828" spans="1:6" x14ac:dyDescent="0.3">
      <c r="A828" s="49" t="s">
        <v>1542</v>
      </c>
      <c r="B828" s="49" t="str">
        <f t="shared" si="24"/>
        <v>Ms</v>
      </c>
      <c r="C828" s="50" t="str">
        <f t="shared" si="25"/>
        <v>Kelli</v>
      </c>
      <c r="D828" s="49" t="s">
        <v>3194</v>
      </c>
      <c r="E828" t="s">
        <v>4510</v>
      </c>
      <c r="F828" t="s">
        <v>5172</v>
      </c>
    </row>
    <row r="829" spans="1:6" x14ac:dyDescent="0.3">
      <c r="A829" s="49" t="s">
        <v>1541</v>
      </c>
      <c r="B829" s="49" t="str">
        <f t="shared" si="24"/>
        <v>Mrs</v>
      </c>
      <c r="C829" s="50" t="str">
        <f t="shared" si="25"/>
        <v>Maggie M</v>
      </c>
      <c r="D829" s="49" t="s">
        <v>2445</v>
      </c>
      <c r="E829" t="s">
        <v>4925</v>
      </c>
      <c r="F829" t="s">
        <v>5173</v>
      </c>
    </row>
    <row r="830" spans="1:6" x14ac:dyDescent="0.3">
      <c r="A830" s="49" t="s">
        <v>1540</v>
      </c>
      <c r="B830" s="49" t="str">
        <f t="shared" si="24"/>
        <v>Mrs</v>
      </c>
      <c r="C830" s="50" t="str">
        <f t="shared" si="25"/>
        <v>Michelle L</v>
      </c>
      <c r="D830" s="49" t="s">
        <v>2905</v>
      </c>
      <c r="E830" t="s">
        <v>4925</v>
      </c>
      <c r="F830" t="s">
        <v>5174</v>
      </c>
    </row>
    <row r="831" spans="1:6" x14ac:dyDescent="0.3">
      <c r="A831" s="49" t="s">
        <v>1539</v>
      </c>
      <c r="B831" s="49" t="str">
        <f t="shared" si="24"/>
        <v>Mrs</v>
      </c>
      <c r="C831" s="50" t="str">
        <f t="shared" si="25"/>
        <v>Ashley K</v>
      </c>
      <c r="D831" s="49" t="s">
        <v>3195</v>
      </c>
      <c r="E831" t="s">
        <v>4925</v>
      </c>
      <c r="F831" t="s">
        <v>5175</v>
      </c>
    </row>
    <row r="832" spans="1:6" x14ac:dyDescent="0.3">
      <c r="A832" s="49" t="s">
        <v>1538</v>
      </c>
      <c r="B832" s="49" t="str">
        <f t="shared" si="24"/>
        <v>Mr</v>
      </c>
      <c r="C832" s="50" t="str">
        <f t="shared" si="25"/>
        <v>Michael</v>
      </c>
      <c r="D832" s="49" t="s">
        <v>3196</v>
      </c>
      <c r="E832" t="s">
        <v>4512</v>
      </c>
      <c r="F832" t="s">
        <v>4655</v>
      </c>
    </row>
    <row r="833" spans="1:6" x14ac:dyDescent="0.3">
      <c r="A833" s="49" t="s">
        <v>1537</v>
      </c>
      <c r="B833" s="49" t="str">
        <f t="shared" si="24"/>
        <v>Mr</v>
      </c>
      <c r="C833" s="50" t="str">
        <f t="shared" si="25"/>
        <v>Ryan K</v>
      </c>
      <c r="D833" s="49" t="s">
        <v>3197</v>
      </c>
      <c r="E833" t="s">
        <v>4512</v>
      </c>
      <c r="F833" t="s">
        <v>5176</v>
      </c>
    </row>
    <row r="834" spans="1:6" x14ac:dyDescent="0.3">
      <c r="A834" s="49" t="s">
        <v>1536</v>
      </c>
      <c r="B834" s="49" t="str">
        <f t="shared" ref="B834:B897" si="26">TRIM(E834:E3168)</f>
        <v>Mr</v>
      </c>
      <c r="C834" s="50" t="str">
        <f t="shared" ref="C834:C897" si="27">TRIM(F834)</f>
        <v>Matthew J</v>
      </c>
      <c r="D834" s="49" t="s">
        <v>3198</v>
      </c>
      <c r="E834" t="s">
        <v>4512</v>
      </c>
      <c r="F834" t="s">
        <v>5177</v>
      </c>
    </row>
    <row r="835" spans="1:6" x14ac:dyDescent="0.3">
      <c r="A835" s="49" t="s">
        <v>1535</v>
      </c>
      <c r="B835" s="49" t="str">
        <f t="shared" si="26"/>
        <v>Mrs</v>
      </c>
      <c r="C835" s="50" t="str">
        <f t="shared" si="27"/>
        <v>Karine</v>
      </c>
      <c r="D835" s="49" t="s">
        <v>3199</v>
      </c>
      <c r="E835" t="s">
        <v>4925</v>
      </c>
      <c r="F835" t="s">
        <v>5072</v>
      </c>
    </row>
    <row r="836" spans="1:6" x14ac:dyDescent="0.3">
      <c r="A836" s="49" t="s">
        <v>1534</v>
      </c>
      <c r="B836" s="49" t="str">
        <f t="shared" si="26"/>
        <v>Ms</v>
      </c>
      <c r="C836" s="50" t="str">
        <f t="shared" si="27"/>
        <v>Antonia G</v>
      </c>
      <c r="D836" s="49" t="s">
        <v>3200</v>
      </c>
      <c r="E836" t="s">
        <v>4510</v>
      </c>
      <c r="F836" t="s">
        <v>5178</v>
      </c>
    </row>
    <row r="837" spans="1:6" x14ac:dyDescent="0.3">
      <c r="A837" s="49" t="s">
        <v>1533</v>
      </c>
      <c r="B837" s="49" t="str">
        <f t="shared" si="26"/>
        <v>Ms</v>
      </c>
      <c r="C837" s="50" t="str">
        <f t="shared" si="27"/>
        <v>Casondra L</v>
      </c>
      <c r="D837" s="49" t="s">
        <v>2638</v>
      </c>
      <c r="E837" t="s">
        <v>4510</v>
      </c>
      <c r="F837" t="s">
        <v>5179</v>
      </c>
    </row>
    <row r="838" spans="1:6" x14ac:dyDescent="0.3">
      <c r="A838" s="49" t="s">
        <v>1532</v>
      </c>
      <c r="B838" s="49" t="str">
        <f t="shared" si="26"/>
        <v>Ms</v>
      </c>
      <c r="C838" s="50" t="str">
        <f t="shared" si="27"/>
        <v>Wendy</v>
      </c>
      <c r="D838" s="49" t="s">
        <v>3201</v>
      </c>
      <c r="E838" t="s">
        <v>4510</v>
      </c>
      <c r="F838" t="s">
        <v>5180</v>
      </c>
    </row>
    <row r="839" spans="1:6" x14ac:dyDescent="0.3">
      <c r="A839" s="49" t="s">
        <v>1531</v>
      </c>
      <c r="B839" s="49" t="str">
        <f t="shared" si="26"/>
        <v>Mr</v>
      </c>
      <c r="C839" s="50" t="str">
        <f t="shared" si="27"/>
        <v>Eric D</v>
      </c>
      <c r="D839" s="49" t="s">
        <v>3016</v>
      </c>
      <c r="E839" t="s">
        <v>4512</v>
      </c>
      <c r="F839" t="s">
        <v>4977</v>
      </c>
    </row>
    <row r="840" spans="1:6" x14ac:dyDescent="0.3">
      <c r="A840" s="49" t="s">
        <v>1530</v>
      </c>
      <c r="B840" s="49" t="str">
        <f t="shared" si="26"/>
        <v>Ms</v>
      </c>
      <c r="C840" s="50" t="str">
        <f t="shared" si="27"/>
        <v>Elizabeth</v>
      </c>
      <c r="D840" s="49" t="s">
        <v>3202</v>
      </c>
      <c r="E840" t="s">
        <v>4510</v>
      </c>
      <c r="F840" t="s">
        <v>4719</v>
      </c>
    </row>
    <row r="841" spans="1:6" x14ac:dyDescent="0.3">
      <c r="A841" s="49" t="s">
        <v>1529</v>
      </c>
      <c r="B841" s="49" t="str">
        <f t="shared" si="26"/>
        <v>Ms</v>
      </c>
      <c r="C841" s="50" t="str">
        <f t="shared" si="27"/>
        <v>Laura F</v>
      </c>
      <c r="D841" s="49" t="s">
        <v>3203</v>
      </c>
      <c r="E841" t="s">
        <v>4510</v>
      </c>
      <c r="F841" t="s">
        <v>5181</v>
      </c>
    </row>
    <row r="842" spans="1:6" x14ac:dyDescent="0.3">
      <c r="A842" s="49" t="s">
        <v>1528</v>
      </c>
      <c r="B842" s="49" t="str">
        <f t="shared" si="26"/>
        <v>Ms</v>
      </c>
      <c r="C842" s="50" t="str">
        <f t="shared" si="27"/>
        <v>Amelia F</v>
      </c>
      <c r="D842" s="49" t="s">
        <v>3204</v>
      </c>
      <c r="E842" t="s">
        <v>4510</v>
      </c>
      <c r="F842" t="s">
        <v>5182</v>
      </c>
    </row>
    <row r="843" spans="1:6" x14ac:dyDescent="0.3">
      <c r="A843" s="49" t="s">
        <v>1527</v>
      </c>
      <c r="B843" s="49" t="str">
        <f t="shared" si="26"/>
        <v>Ms</v>
      </c>
      <c r="C843" s="50" t="str">
        <f t="shared" si="27"/>
        <v>Amy L</v>
      </c>
      <c r="D843" s="49" t="s">
        <v>3205</v>
      </c>
      <c r="E843" t="s">
        <v>4510</v>
      </c>
      <c r="F843" t="s">
        <v>5134</v>
      </c>
    </row>
    <row r="844" spans="1:6" x14ac:dyDescent="0.3">
      <c r="A844" s="49" t="s">
        <v>1526</v>
      </c>
      <c r="B844" s="49" t="str">
        <f t="shared" si="26"/>
        <v>Ms</v>
      </c>
      <c r="C844" s="50" t="str">
        <f t="shared" si="27"/>
        <v>Katie J</v>
      </c>
      <c r="D844" s="49" t="s">
        <v>3206</v>
      </c>
      <c r="E844" t="s">
        <v>4510</v>
      </c>
      <c r="F844" t="s">
        <v>5183</v>
      </c>
    </row>
    <row r="845" spans="1:6" x14ac:dyDescent="0.3">
      <c r="A845" s="49" t="s">
        <v>1525</v>
      </c>
      <c r="B845" s="49" t="str">
        <f t="shared" si="26"/>
        <v>Ms</v>
      </c>
      <c r="C845" s="50" t="str">
        <f t="shared" si="27"/>
        <v>Laura E</v>
      </c>
      <c r="D845" s="49" t="s">
        <v>2563</v>
      </c>
      <c r="E845" t="s">
        <v>4510</v>
      </c>
      <c r="F845" t="s">
        <v>4950</v>
      </c>
    </row>
    <row r="846" spans="1:6" x14ac:dyDescent="0.3">
      <c r="A846" s="49" t="s">
        <v>1524</v>
      </c>
      <c r="B846" s="49" t="str">
        <f t="shared" si="26"/>
        <v>Mrs</v>
      </c>
      <c r="C846" s="50" t="str">
        <f t="shared" si="27"/>
        <v>Mayumi</v>
      </c>
      <c r="D846" s="49" t="s">
        <v>3207</v>
      </c>
      <c r="E846" t="s">
        <v>4925</v>
      </c>
      <c r="F846" t="s">
        <v>5184</v>
      </c>
    </row>
    <row r="847" spans="1:6" x14ac:dyDescent="0.3">
      <c r="A847" s="49" t="s">
        <v>1523</v>
      </c>
      <c r="B847" s="49" t="str">
        <f t="shared" si="26"/>
        <v>Ms</v>
      </c>
      <c r="C847" s="50" t="str">
        <f t="shared" si="27"/>
        <v>Vanessa</v>
      </c>
      <c r="D847" s="49" t="s">
        <v>3208</v>
      </c>
      <c r="E847" t="s">
        <v>4510</v>
      </c>
      <c r="F847" t="s">
        <v>5185</v>
      </c>
    </row>
    <row r="848" spans="1:6" x14ac:dyDescent="0.3">
      <c r="A848" s="49" t="s">
        <v>1522</v>
      </c>
      <c r="B848" s="49" t="str">
        <f t="shared" si="26"/>
        <v>Ms</v>
      </c>
      <c r="C848" s="50" t="str">
        <f t="shared" si="27"/>
        <v>Natali N</v>
      </c>
      <c r="D848" s="49" t="s">
        <v>3209</v>
      </c>
      <c r="E848" t="s">
        <v>4510</v>
      </c>
      <c r="F848" t="s">
        <v>5186</v>
      </c>
    </row>
    <row r="849" spans="1:6" x14ac:dyDescent="0.3">
      <c r="A849" s="49" t="s">
        <v>1521</v>
      </c>
      <c r="B849" s="49" t="str">
        <f t="shared" si="26"/>
        <v>Ms</v>
      </c>
      <c r="C849" s="50" t="str">
        <f t="shared" si="27"/>
        <v>Beth</v>
      </c>
      <c r="D849" s="49" t="s">
        <v>3210</v>
      </c>
      <c r="E849" t="s">
        <v>4510</v>
      </c>
      <c r="F849" t="s">
        <v>5187</v>
      </c>
    </row>
    <row r="850" spans="1:6" x14ac:dyDescent="0.3">
      <c r="A850" s="49" t="s">
        <v>1520</v>
      </c>
      <c r="B850" s="49" t="str">
        <f t="shared" si="26"/>
        <v>Mr</v>
      </c>
      <c r="C850" s="50" t="str">
        <f t="shared" si="27"/>
        <v>Alex</v>
      </c>
      <c r="D850" s="49" t="s">
        <v>3211</v>
      </c>
      <c r="E850" t="s">
        <v>4512</v>
      </c>
      <c r="F850" t="s">
        <v>4561</v>
      </c>
    </row>
    <row r="851" spans="1:6" x14ac:dyDescent="0.3">
      <c r="A851" s="49" t="s">
        <v>1519</v>
      </c>
      <c r="B851" s="49" t="str">
        <f t="shared" si="26"/>
        <v>Mr</v>
      </c>
      <c r="C851" s="50" t="str">
        <f t="shared" si="27"/>
        <v>Spencer</v>
      </c>
      <c r="D851" s="49" t="s">
        <v>3212</v>
      </c>
      <c r="E851" t="s">
        <v>4512</v>
      </c>
      <c r="F851" t="s">
        <v>4553</v>
      </c>
    </row>
    <row r="852" spans="1:6" x14ac:dyDescent="0.3">
      <c r="A852" s="49" t="s">
        <v>1518</v>
      </c>
      <c r="B852" s="49" t="str">
        <f t="shared" si="26"/>
        <v>Ms</v>
      </c>
      <c r="C852" s="50" t="str">
        <f t="shared" si="27"/>
        <v>Andee W</v>
      </c>
      <c r="D852" s="49" t="s">
        <v>3213</v>
      </c>
      <c r="E852" t="s">
        <v>4510</v>
      </c>
      <c r="F852" t="s">
        <v>5188</v>
      </c>
    </row>
    <row r="853" spans="1:6" x14ac:dyDescent="0.3">
      <c r="A853" s="49" t="s">
        <v>1517</v>
      </c>
      <c r="B853" s="49" t="str">
        <f t="shared" si="26"/>
        <v>Mrs</v>
      </c>
      <c r="C853" s="50" t="str">
        <f t="shared" si="27"/>
        <v>Amy</v>
      </c>
      <c r="D853" s="49" t="s">
        <v>3214</v>
      </c>
      <c r="E853" t="s">
        <v>4925</v>
      </c>
      <c r="F853" t="s">
        <v>4683</v>
      </c>
    </row>
    <row r="854" spans="1:6" x14ac:dyDescent="0.3">
      <c r="A854" s="49" t="s">
        <v>1516</v>
      </c>
      <c r="B854" s="49" t="str">
        <f t="shared" si="26"/>
        <v>Mr</v>
      </c>
      <c r="C854" s="50" t="str">
        <f t="shared" si="27"/>
        <v>Joshua</v>
      </c>
      <c r="D854" s="49" t="s">
        <v>2596</v>
      </c>
      <c r="E854" t="s">
        <v>4512</v>
      </c>
      <c r="F854" t="s">
        <v>4586</v>
      </c>
    </row>
    <row r="855" spans="1:6" x14ac:dyDescent="0.3">
      <c r="A855" s="49" t="s">
        <v>1515</v>
      </c>
      <c r="B855" s="49" t="str">
        <f t="shared" si="26"/>
        <v>Mr</v>
      </c>
      <c r="C855" s="50" t="str">
        <f t="shared" si="27"/>
        <v>C Fred</v>
      </c>
      <c r="D855" s="49" t="s">
        <v>3215</v>
      </c>
      <c r="E855" t="s">
        <v>4512</v>
      </c>
      <c r="F855" t="s">
        <v>5189</v>
      </c>
    </row>
    <row r="856" spans="1:6" x14ac:dyDescent="0.3">
      <c r="A856" s="49" t="s">
        <v>1514</v>
      </c>
      <c r="B856" s="49" t="str">
        <f t="shared" si="26"/>
        <v>Mr</v>
      </c>
      <c r="C856" s="50" t="str">
        <f t="shared" si="27"/>
        <v>Jeremy</v>
      </c>
      <c r="D856" s="49" t="s">
        <v>3216</v>
      </c>
      <c r="E856" t="s">
        <v>4512</v>
      </c>
      <c r="F856" t="s">
        <v>4717</v>
      </c>
    </row>
    <row r="857" spans="1:6" x14ac:dyDescent="0.3">
      <c r="A857" s="49" t="s">
        <v>1513</v>
      </c>
      <c r="B857" s="49" t="str">
        <f t="shared" si="26"/>
        <v>Mr</v>
      </c>
      <c r="C857" s="50" t="str">
        <f t="shared" si="27"/>
        <v>Patrick Sr</v>
      </c>
      <c r="D857" s="49" t="s">
        <v>3217</v>
      </c>
      <c r="E857" t="s">
        <v>4512</v>
      </c>
      <c r="F857" t="s">
        <v>5190</v>
      </c>
    </row>
    <row r="858" spans="1:6" x14ac:dyDescent="0.3">
      <c r="A858" s="49" t="s">
        <v>1512</v>
      </c>
      <c r="B858" s="49" t="str">
        <f t="shared" si="26"/>
        <v>Ms</v>
      </c>
      <c r="C858" s="50" t="str">
        <f t="shared" si="27"/>
        <v>Kelly M</v>
      </c>
      <c r="D858" s="49" t="s">
        <v>3218</v>
      </c>
      <c r="E858" t="s">
        <v>4510</v>
      </c>
      <c r="F858" t="s">
        <v>5191</v>
      </c>
    </row>
    <row r="859" spans="1:6" x14ac:dyDescent="0.3">
      <c r="A859" s="49" t="s">
        <v>1511</v>
      </c>
      <c r="B859" s="49" t="str">
        <f t="shared" si="26"/>
        <v>Ms</v>
      </c>
      <c r="C859" s="50" t="str">
        <f t="shared" si="27"/>
        <v>Katherine</v>
      </c>
      <c r="D859" s="49" t="s">
        <v>3219</v>
      </c>
      <c r="E859" t="s">
        <v>4510</v>
      </c>
      <c r="F859" t="s">
        <v>4893</v>
      </c>
    </row>
    <row r="860" spans="1:6" x14ac:dyDescent="0.3">
      <c r="A860" s="49" t="s">
        <v>1510</v>
      </c>
      <c r="B860" s="49" t="str">
        <f t="shared" si="26"/>
        <v>Ms</v>
      </c>
      <c r="C860" s="50" t="str">
        <f t="shared" si="27"/>
        <v>Keila L</v>
      </c>
      <c r="D860" s="49" t="s">
        <v>3220</v>
      </c>
      <c r="E860" t="s">
        <v>4510</v>
      </c>
      <c r="F860" t="s">
        <v>5192</v>
      </c>
    </row>
    <row r="861" spans="1:6" x14ac:dyDescent="0.3">
      <c r="A861" s="49" t="s">
        <v>1509</v>
      </c>
      <c r="B861" s="49" t="str">
        <f t="shared" si="26"/>
        <v>Ms</v>
      </c>
      <c r="C861" s="50" t="str">
        <f t="shared" si="27"/>
        <v>Zanae E</v>
      </c>
      <c r="D861" s="49" t="s">
        <v>3221</v>
      </c>
      <c r="E861" t="s">
        <v>4510</v>
      </c>
      <c r="F861" t="s">
        <v>5193</v>
      </c>
    </row>
    <row r="862" spans="1:6" x14ac:dyDescent="0.3">
      <c r="A862" s="49" t="s">
        <v>1508</v>
      </c>
      <c r="B862" s="49" t="str">
        <f t="shared" si="26"/>
        <v>Mr</v>
      </c>
      <c r="C862" s="50" t="str">
        <f t="shared" si="27"/>
        <v>Alex</v>
      </c>
      <c r="D862" s="49" t="s">
        <v>3222</v>
      </c>
      <c r="E862" t="s">
        <v>4512</v>
      </c>
      <c r="F862" t="s">
        <v>4561</v>
      </c>
    </row>
    <row r="863" spans="1:6" x14ac:dyDescent="0.3">
      <c r="A863" s="49" t="s">
        <v>1507</v>
      </c>
      <c r="B863" s="49" t="str">
        <f t="shared" si="26"/>
        <v>Ms</v>
      </c>
      <c r="C863" s="50" t="str">
        <f t="shared" si="27"/>
        <v>Kathryn</v>
      </c>
      <c r="D863" s="49" t="s">
        <v>3223</v>
      </c>
      <c r="E863" t="s">
        <v>4510</v>
      </c>
      <c r="F863" t="s">
        <v>4808</v>
      </c>
    </row>
    <row r="864" spans="1:6" x14ac:dyDescent="0.3">
      <c r="A864" s="49" t="s">
        <v>1506</v>
      </c>
      <c r="B864" s="49" t="str">
        <f t="shared" si="26"/>
        <v>Mr</v>
      </c>
      <c r="C864" s="50" t="str">
        <f t="shared" si="27"/>
        <v>Jason L</v>
      </c>
      <c r="D864" s="49" t="s">
        <v>3224</v>
      </c>
      <c r="E864" t="s">
        <v>4512</v>
      </c>
      <c r="F864" t="s">
        <v>5194</v>
      </c>
    </row>
    <row r="865" spans="1:6" x14ac:dyDescent="0.3">
      <c r="A865" s="49" t="s">
        <v>1505</v>
      </c>
      <c r="B865" s="49" t="str">
        <f t="shared" si="26"/>
        <v>Mr</v>
      </c>
      <c r="C865" s="50" t="str">
        <f t="shared" si="27"/>
        <v>Benjamin J</v>
      </c>
      <c r="D865" s="49" t="s">
        <v>3225</v>
      </c>
      <c r="E865" t="s">
        <v>4512</v>
      </c>
      <c r="F865" t="s">
        <v>5195</v>
      </c>
    </row>
    <row r="866" spans="1:6" x14ac:dyDescent="0.3">
      <c r="A866" s="49" t="s">
        <v>1504</v>
      </c>
      <c r="B866" s="49" t="str">
        <f t="shared" si="26"/>
        <v>Mr</v>
      </c>
      <c r="C866" s="50" t="str">
        <f t="shared" si="27"/>
        <v>Steven M</v>
      </c>
      <c r="D866" s="49" t="s">
        <v>3226</v>
      </c>
      <c r="E866" t="s">
        <v>4512</v>
      </c>
      <c r="F866" t="s">
        <v>4575</v>
      </c>
    </row>
    <row r="867" spans="1:6" x14ac:dyDescent="0.3">
      <c r="A867" s="49" t="s">
        <v>1503</v>
      </c>
      <c r="B867" s="49" t="str">
        <f t="shared" si="26"/>
        <v>Mrs</v>
      </c>
      <c r="C867" s="50" t="str">
        <f t="shared" si="27"/>
        <v>Erika</v>
      </c>
      <c r="D867" s="49" t="s">
        <v>3227</v>
      </c>
      <c r="E867" t="s">
        <v>4925</v>
      </c>
      <c r="F867" t="s">
        <v>5196</v>
      </c>
    </row>
    <row r="868" spans="1:6" x14ac:dyDescent="0.3">
      <c r="A868" s="49" t="s">
        <v>1502</v>
      </c>
      <c r="B868" s="49" t="str">
        <f t="shared" si="26"/>
        <v>Mr</v>
      </c>
      <c r="C868" s="50" t="str">
        <f t="shared" si="27"/>
        <v>Chad</v>
      </c>
      <c r="D868" s="49" t="s">
        <v>3228</v>
      </c>
      <c r="E868" t="s">
        <v>4512</v>
      </c>
      <c r="F868" t="s">
        <v>5197</v>
      </c>
    </row>
    <row r="869" spans="1:6" x14ac:dyDescent="0.3">
      <c r="A869" s="49" t="s">
        <v>1501</v>
      </c>
      <c r="B869" s="49" t="str">
        <f t="shared" si="26"/>
        <v>Mr</v>
      </c>
      <c r="C869" s="50" t="str">
        <f t="shared" si="27"/>
        <v>Mark</v>
      </c>
      <c r="D869" s="49" t="s">
        <v>3229</v>
      </c>
      <c r="E869" t="s">
        <v>4512</v>
      </c>
      <c r="F869" t="s">
        <v>4610</v>
      </c>
    </row>
    <row r="870" spans="1:6" x14ac:dyDescent="0.3">
      <c r="A870" s="49" t="s">
        <v>1500</v>
      </c>
      <c r="B870" s="49" t="str">
        <f t="shared" si="26"/>
        <v>Mr</v>
      </c>
      <c r="C870" s="50" t="str">
        <f t="shared" si="27"/>
        <v>David</v>
      </c>
      <c r="D870" s="49" t="s">
        <v>3230</v>
      </c>
      <c r="E870" t="s">
        <v>4512</v>
      </c>
      <c r="F870" t="s">
        <v>4523</v>
      </c>
    </row>
    <row r="871" spans="1:6" x14ac:dyDescent="0.3">
      <c r="A871" s="49" t="s">
        <v>1499</v>
      </c>
      <c r="B871" s="49" t="str">
        <f t="shared" si="26"/>
        <v>Mr</v>
      </c>
      <c r="C871" s="50" t="str">
        <f t="shared" si="27"/>
        <v>Matthew R</v>
      </c>
      <c r="D871" s="49" t="s">
        <v>3231</v>
      </c>
      <c r="E871" t="s">
        <v>4512</v>
      </c>
      <c r="F871" t="s">
        <v>5198</v>
      </c>
    </row>
    <row r="872" spans="1:6" x14ac:dyDescent="0.3">
      <c r="A872" s="49" t="s">
        <v>1498</v>
      </c>
      <c r="B872" s="49" t="str">
        <f t="shared" si="26"/>
        <v>Mrs</v>
      </c>
      <c r="C872" s="50" t="str">
        <f t="shared" si="27"/>
        <v>Orla</v>
      </c>
      <c r="D872" s="49" t="s">
        <v>3232</v>
      </c>
      <c r="E872" t="s">
        <v>4925</v>
      </c>
      <c r="F872" t="s">
        <v>5199</v>
      </c>
    </row>
    <row r="873" spans="1:6" x14ac:dyDescent="0.3">
      <c r="A873" s="49" t="s">
        <v>1497</v>
      </c>
      <c r="B873" s="49" t="str">
        <f t="shared" si="26"/>
        <v>Ms</v>
      </c>
      <c r="C873" s="50" t="str">
        <f t="shared" si="27"/>
        <v>Shaista S</v>
      </c>
      <c r="D873" s="49" t="s">
        <v>3233</v>
      </c>
      <c r="E873" t="s">
        <v>4510</v>
      </c>
      <c r="F873" t="s">
        <v>5200</v>
      </c>
    </row>
    <row r="874" spans="1:6" x14ac:dyDescent="0.3">
      <c r="A874" s="49" t="s">
        <v>1496</v>
      </c>
      <c r="B874" s="49" t="str">
        <f t="shared" si="26"/>
        <v>Mrs</v>
      </c>
      <c r="C874" s="50" t="str">
        <f t="shared" si="27"/>
        <v>Emily</v>
      </c>
      <c r="D874" s="49" t="s">
        <v>3234</v>
      </c>
      <c r="E874" t="s">
        <v>4925</v>
      </c>
      <c r="F874" t="s">
        <v>4878</v>
      </c>
    </row>
    <row r="875" spans="1:6" x14ac:dyDescent="0.3">
      <c r="A875" s="49" t="s">
        <v>1495</v>
      </c>
      <c r="B875" s="49" t="str">
        <f t="shared" si="26"/>
        <v>Ms</v>
      </c>
      <c r="C875" s="50" t="str">
        <f t="shared" si="27"/>
        <v>Julie A</v>
      </c>
      <c r="D875" s="49" t="s">
        <v>3235</v>
      </c>
      <c r="E875" t="s">
        <v>4510</v>
      </c>
      <c r="F875" t="s">
        <v>5201</v>
      </c>
    </row>
    <row r="876" spans="1:6" x14ac:dyDescent="0.3">
      <c r="A876" s="49" t="s">
        <v>1494</v>
      </c>
      <c r="B876" s="49" t="str">
        <f t="shared" si="26"/>
        <v>Ms</v>
      </c>
      <c r="C876" s="50" t="str">
        <f t="shared" si="27"/>
        <v>Megumi</v>
      </c>
      <c r="D876" s="49" t="s">
        <v>3236</v>
      </c>
      <c r="E876" t="s">
        <v>4510</v>
      </c>
      <c r="F876" t="s">
        <v>5202</v>
      </c>
    </row>
    <row r="877" spans="1:6" x14ac:dyDescent="0.3">
      <c r="A877" s="49" t="s">
        <v>1493</v>
      </c>
      <c r="B877" s="49" t="str">
        <f t="shared" si="26"/>
        <v>Ms</v>
      </c>
      <c r="C877" s="50" t="str">
        <f t="shared" si="27"/>
        <v>Skylar</v>
      </c>
      <c r="D877" s="49" t="s">
        <v>3237</v>
      </c>
      <c r="E877" t="s">
        <v>4510</v>
      </c>
      <c r="F877" t="s">
        <v>5203</v>
      </c>
    </row>
    <row r="878" spans="1:6" x14ac:dyDescent="0.3">
      <c r="A878" s="49" t="s">
        <v>1492</v>
      </c>
      <c r="B878" s="49" t="str">
        <f t="shared" si="26"/>
        <v>Mrs</v>
      </c>
      <c r="C878" s="50" t="str">
        <f t="shared" si="27"/>
        <v>Victoria</v>
      </c>
      <c r="D878" s="49" t="s">
        <v>3238</v>
      </c>
      <c r="E878" t="s">
        <v>4925</v>
      </c>
      <c r="F878" t="s">
        <v>5043</v>
      </c>
    </row>
    <row r="879" spans="1:6" x14ac:dyDescent="0.3">
      <c r="A879" s="49" t="s">
        <v>1491</v>
      </c>
      <c r="B879" s="49" t="str">
        <f t="shared" si="26"/>
        <v>Mrs</v>
      </c>
      <c r="C879" s="50" t="str">
        <f t="shared" si="27"/>
        <v>Amanda L</v>
      </c>
      <c r="D879" s="49" t="s">
        <v>3239</v>
      </c>
      <c r="E879" t="s">
        <v>4925</v>
      </c>
      <c r="F879" t="s">
        <v>5204</v>
      </c>
    </row>
    <row r="880" spans="1:6" x14ac:dyDescent="0.3">
      <c r="A880" s="49" t="s">
        <v>1490</v>
      </c>
      <c r="B880" s="49" t="str">
        <f t="shared" si="26"/>
        <v>Ms</v>
      </c>
      <c r="C880" s="50" t="str">
        <f t="shared" si="27"/>
        <v>Renee</v>
      </c>
      <c r="D880" s="49" t="s">
        <v>4382</v>
      </c>
      <c r="E880" t="s">
        <v>4510</v>
      </c>
      <c r="F880" t="s">
        <v>5205</v>
      </c>
    </row>
    <row r="881" spans="1:6" x14ac:dyDescent="0.3">
      <c r="A881" s="49" t="s">
        <v>1489</v>
      </c>
      <c r="B881" s="49" t="str">
        <f t="shared" si="26"/>
        <v>Ms</v>
      </c>
      <c r="C881" s="50" t="str">
        <f t="shared" si="27"/>
        <v>Nellie A</v>
      </c>
      <c r="D881" s="49" t="s">
        <v>3240</v>
      </c>
      <c r="E881" t="s">
        <v>4510</v>
      </c>
      <c r="F881" t="s">
        <v>5206</v>
      </c>
    </row>
    <row r="882" spans="1:6" x14ac:dyDescent="0.3">
      <c r="A882" s="49" t="s">
        <v>1488</v>
      </c>
      <c r="B882" s="49" t="str">
        <f t="shared" si="26"/>
        <v>Ms</v>
      </c>
      <c r="C882" s="50" t="str">
        <f t="shared" si="27"/>
        <v>Tamara</v>
      </c>
      <c r="D882" s="49" t="s">
        <v>3241</v>
      </c>
      <c r="E882" t="s">
        <v>4510</v>
      </c>
      <c r="F882" t="s">
        <v>5207</v>
      </c>
    </row>
    <row r="883" spans="1:6" x14ac:dyDescent="0.3">
      <c r="A883" s="49" t="s">
        <v>1487</v>
      </c>
      <c r="B883" s="49" t="str">
        <f t="shared" si="26"/>
        <v>Ms</v>
      </c>
      <c r="C883" s="50" t="str">
        <f t="shared" si="27"/>
        <v>Joan</v>
      </c>
      <c r="D883" s="49" t="s">
        <v>3242</v>
      </c>
      <c r="E883" t="s">
        <v>4510</v>
      </c>
      <c r="F883" t="s">
        <v>4760</v>
      </c>
    </row>
    <row r="884" spans="1:6" x14ac:dyDescent="0.3">
      <c r="A884" s="49" t="s">
        <v>1486</v>
      </c>
      <c r="B884" s="49" t="str">
        <f t="shared" si="26"/>
        <v>Ms</v>
      </c>
      <c r="C884" s="50" t="str">
        <f t="shared" si="27"/>
        <v>Aimee J</v>
      </c>
      <c r="D884" s="49" t="s">
        <v>3243</v>
      </c>
      <c r="E884" t="s">
        <v>4510</v>
      </c>
      <c r="F884" t="s">
        <v>5208</v>
      </c>
    </row>
    <row r="885" spans="1:6" x14ac:dyDescent="0.3">
      <c r="A885" s="49" t="s">
        <v>1485</v>
      </c>
      <c r="B885" s="49" t="str">
        <f t="shared" si="26"/>
        <v>Ms</v>
      </c>
      <c r="C885" s="50" t="str">
        <f t="shared" si="27"/>
        <v>Suzanne</v>
      </c>
      <c r="D885" s="49" t="s">
        <v>3244</v>
      </c>
      <c r="E885" t="s">
        <v>4510</v>
      </c>
      <c r="F885" t="s">
        <v>5209</v>
      </c>
    </row>
    <row r="886" spans="1:6" x14ac:dyDescent="0.3">
      <c r="A886" s="49" t="s">
        <v>1484</v>
      </c>
      <c r="B886" s="49" t="str">
        <f t="shared" si="26"/>
        <v>Ms</v>
      </c>
      <c r="C886" s="50" t="str">
        <f t="shared" si="27"/>
        <v>Kristin A</v>
      </c>
      <c r="D886" s="49" t="s">
        <v>3245</v>
      </c>
      <c r="E886" t="s">
        <v>4510</v>
      </c>
      <c r="F886" t="s">
        <v>5210</v>
      </c>
    </row>
    <row r="887" spans="1:6" x14ac:dyDescent="0.3">
      <c r="A887" s="49" t="s">
        <v>1483</v>
      </c>
      <c r="B887" s="49" t="str">
        <f t="shared" si="26"/>
        <v>Ms</v>
      </c>
      <c r="C887" s="50" t="str">
        <f t="shared" si="27"/>
        <v>Bronwyn</v>
      </c>
      <c r="D887" s="49" t="s">
        <v>4383</v>
      </c>
      <c r="E887" t="s">
        <v>4510</v>
      </c>
      <c r="F887" t="s">
        <v>5211</v>
      </c>
    </row>
    <row r="888" spans="1:6" x14ac:dyDescent="0.3">
      <c r="A888" s="49" t="s">
        <v>1482</v>
      </c>
      <c r="B888" s="49" t="str">
        <f t="shared" si="26"/>
        <v>Ms</v>
      </c>
      <c r="C888" s="50" t="str">
        <f t="shared" si="27"/>
        <v>Taylor J</v>
      </c>
      <c r="D888" s="49" t="s">
        <v>3246</v>
      </c>
      <c r="E888" t="s">
        <v>4510</v>
      </c>
      <c r="F888" t="s">
        <v>5212</v>
      </c>
    </row>
    <row r="889" spans="1:6" x14ac:dyDescent="0.3">
      <c r="A889" s="49" t="s">
        <v>1481</v>
      </c>
      <c r="B889" s="49" t="str">
        <f t="shared" si="26"/>
        <v>Mrs</v>
      </c>
      <c r="C889" s="50" t="str">
        <f t="shared" si="27"/>
        <v>Kimberly M</v>
      </c>
      <c r="D889" s="49" t="s">
        <v>3247</v>
      </c>
      <c r="E889" t="s">
        <v>4925</v>
      </c>
      <c r="F889" t="s">
        <v>5213</v>
      </c>
    </row>
    <row r="890" spans="1:6" x14ac:dyDescent="0.3">
      <c r="A890" s="49" t="s">
        <v>1480</v>
      </c>
      <c r="B890" s="49" t="str">
        <f t="shared" si="26"/>
        <v>Mr</v>
      </c>
      <c r="C890" s="50" t="str">
        <f t="shared" si="27"/>
        <v>Joshua E</v>
      </c>
      <c r="D890" s="49" t="s">
        <v>3248</v>
      </c>
      <c r="E890" t="s">
        <v>4512</v>
      </c>
      <c r="F890" t="s">
        <v>5214</v>
      </c>
    </row>
    <row r="891" spans="1:6" x14ac:dyDescent="0.3">
      <c r="A891" s="49" t="s">
        <v>1479</v>
      </c>
      <c r="B891" s="49" t="str">
        <f t="shared" si="26"/>
        <v>Mr</v>
      </c>
      <c r="C891" s="50" t="str">
        <f t="shared" si="27"/>
        <v>Jeffrey</v>
      </c>
      <c r="D891" s="49" t="s">
        <v>3249</v>
      </c>
      <c r="E891" t="s">
        <v>4512</v>
      </c>
      <c r="F891" t="s">
        <v>4680</v>
      </c>
    </row>
    <row r="892" spans="1:6" x14ac:dyDescent="0.3">
      <c r="A892" s="49" t="s">
        <v>1478</v>
      </c>
      <c r="B892" s="49" t="str">
        <f t="shared" si="26"/>
        <v>Mr</v>
      </c>
      <c r="C892" s="50" t="str">
        <f t="shared" si="27"/>
        <v>Andrew R</v>
      </c>
      <c r="D892" s="49" t="s">
        <v>3250</v>
      </c>
      <c r="E892" t="s">
        <v>4512</v>
      </c>
      <c r="F892" t="s">
        <v>5215</v>
      </c>
    </row>
    <row r="893" spans="1:6" x14ac:dyDescent="0.3">
      <c r="A893" s="49" t="s">
        <v>1477</v>
      </c>
      <c r="B893" s="49" t="str">
        <f t="shared" si="26"/>
        <v>Mr</v>
      </c>
      <c r="C893" s="50" t="str">
        <f t="shared" si="27"/>
        <v>Francisco J.Sr</v>
      </c>
      <c r="D893" s="49" t="s">
        <v>3251</v>
      </c>
      <c r="E893" t="s">
        <v>4512</v>
      </c>
      <c r="F893" t="s">
        <v>5216</v>
      </c>
    </row>
    <row r="894" spans="1:6" x14ac:dyDescent="0.3">
      <c r="A894" s="49" t="s">
        <v>1476</v>
      </c>
      <c r="B894" s="49" t="str">
        <f t="shared" si="26"/>
        <v>Mrs</v>
      </c>
      <c r="C894" s="50" t="str">
        <f t="shared" si="27"/>
        <v>Rhonda</v>
      </c>
      <c r="D894" s="49" t="s">
        <v>3252</v>
      </c>
      <c r="E894" t="s">
        <v>4925</v>
      </c>
      <c r="F894" t="s">
        <v>5217</v>
      </c>
    </row>
    <row r="895" spans="1:6" x14ac:dyDescent="0.3">
      <c r="A895" s="49" t="s">
        <v>1475</v>
      </c>
      <c r="B895" s="49" t="str">
        <f t="shared" si="26"/>
        <v>Mr</v>
      </c>
      <c r="C895" s="50" t="str">
        <f t="shared" si="27"/>
        <v>John</v>
      </c>
      <c r="D895" s="49" t="s">
        <v>3253</v>
      </c>
      <c r="E895" t="s">
        <v>4512</v>
      </c>
      <c r="F895" t="s">
        <v>4531</v>
      </c>
    </row>
    <row r="896" spans="1:6" x14ac:dyDescent="0.3">
      <c r="A896" s="49" t="s">
        <v>1474</v>
      </c>
      <c r="B896" s="49" t="str">
        <f t="shared" si="26"/>
        <v>Mr</v>
      </c>
      <c r="C896" s="50" t="str">
        <f t="shared" si="27"/>
        <v>Miles J</v>
      </c>
      <c r="D896" s="49" t="s">
        <v>3254</v>
      </c>
      <c r="E896" t="s">
        <v>4512</v>
      </c>
      <c r="F896" t="s">
        <v>5218</v>
      </c>
    </row>
    <row r="897" spans="1:6" x14ac:dyDescent="0.3">
      <c r="A897" s="49" t="s">
        <v>1473</v>
      </c>
      <c r="B897" s="49" t="str">
        <f t="shared" si="26"/>
        <v>Ms</v>
      </c>
      <c r="C897" s="50" t="str">
        <f t="shared" si="27"/>
        <v>Justyna I</v>
      </c>
      <c r="D897" s="49" t="s">
        <v>3256</v>
      </c>
      <c r="E897" t="s">
        <v>4510</v>
      </c>
      <c r="F897" t="s">
        <v>5219</v>
      </c>
    </row>
    <row r="898" spans="1:6" x14ac:dyDescent="0.3">
      <c r="A898" s="49" t="s">
        <v>1472</v>
      </c>
      <c r="B898" s="49" t="str">
        <f t="shared" ref="B898:B961" si="28">TRIM(E898:E3232)</f>
        <v>Ms</v>
      </c>
      <c r="C898" s="50" t="str">
        <f t="shared" ref="C898:C961" si="29">TRIM(F898)</f>
        <v>Lucille</v>
      </c>
      <c r="D898" s="49" t="s">
        <v>2919</v>
      </c>
      <c r="E898" t="s">
        <v>4510</v>
      </c>
      <c r="F898" t="s">
        <v>5220</v>
      </c>
    </row>
    <row r="899" spans="1:6" x14ac:dyDescent="0.3">
      <c r="A899" s="49" t="s">
        <v>1471</v>
      </c>
      <c r="B899" s="49" t="str">
        <f t="shared" si="28"/>
        <v>Ms</v>
      </c>
      <c r="C899" s="50" t="str">
        <f t="shared" si="29"/>
        <v>April</v>
      </c>
      <c r="D899" s="49" t="s">
        <v>3257</v>
      </c>
      <c r="E899" t="s">
        <v>4510</v>
      </c>
      <c r="F899" t="s">
        <v>5221</v>
      </c>
    </row>
    <row r="900" spans="1:6" x14ac:dyDescent="0.3">
      <c r="A900" s="49" t="s">
        <v>1470</v>
      </c>
      <c r="B900" s="49" t="str">
        <f t="shared" si="28"/>
        <v>Mr</v>
      </c>
      <c r="C900" s="50" t="str">
        <f t="shared" si="29"/>
        <v>Robert</v>
      </c>
      <c r="D900" s="49" t="s">
        <v>2619</v>
      </c>
      <c r="E900" t="s">
        <v>4512</v>
      </c>
      <c r="F900" t="s">
        <v>4550</v>
      </c>
    </row>
    <row r="901" spans="1:6" x14ac:dyDescent="0.3">
      <c r="A901" s="49" t="s">
        <v>1469</v>
      </c>
      <c r="B901" s="49" t="str">
        <f t="shared" si="28"/>
        <v>Mrs</v>
      </c>
      <c r="C901" s="50" t="str">
        <f t="shared" si="29"/>
        <v>Alyssa</v>
      </c>
      <c r="D901" s="49" t="s">
        <v>2636</v>
      </c>
      <c r="E901" t="s">
        <v>4925</v>
      </c>
      <c r="F901" t="s">
        <v>5222</v>
      </c>
    </row>
    <row r="902" spans="1:6" x14ac:dyDescent="0.3">
      <c r="A902" s="49" t="s">
        <v>1468</v>
      </c>
      <c r="B902" s="49" t="str">
        <f t="shared" si="28"/>
        <v>Ms</v>
      </c>
      <c r="C902" s="50" t="str">
        <f t="shared" si="29"/>
        <v>Jessica E</v>
      </c>
      <c r="D902" s="49" t="s">
        <v>3259</v>
      </c>
      <c r="E902" t="s">
        <v>4510</v>
      </c>
      <c r="F902" t="s">
        <v>5223</v>
      </c>
    </row>
    <row r="903" spans="1:6" x14ac:dyDescent="0.3">
      <c r="A903" s="49" t="s">
        <v>1467</v>
      </c>
      <c r="B903" s="49" t="str">
        <f t="shared" si="28"/>
        <v>Mr</v>
      </c>
      <c r="C903" s="50" t="str">
        <f t="shared" si="29"/>
        <v>Patrick J</v>
      </c>
      <c r="D903" s="49" t="s">
        <v>3260</v>
      </c>
      <c r="E903" t="s">
        <v>4512</v>
      </c>
      <c r="F903" t="s">
        <v>4982</v>
      </c>
    </row>
    <row r="904" spans="1:6" x14ac:dyDescent="0.3">
      <c r="A904" s="49" t="s">
        <v>1466</v>
      </c>
      <c r="B904" s="49" t="str">
        <f t="shared" si="28"/>
        <v>Ms</v>
      </c>
      <c r="C904" s="50" t="str">
        <f t="shared" si="29"/>
        <v>Emilie</v>
      </c>
      <c r="D904" s="49" t="s">
        <v>3261</v>
      </c>
      <c r="E904" t="s">
        <v>4510</v>
      </c>
      <c r="F904" t="s">
        <v>5224</v>
      </c>
    </row>
    <row r="905" spans="1:6" x14ac:dyDescent="0.3">
      <c r="A905" s="49" t="s">
        <v>1465</v>
      </c>
      <c r="B905" s="49" t="str">
        <f t="shared" si="28"/>
        <v>Ms</v>
      </c>
      <c r="C905" s="50" t="str">
        <f t="shared" si="29"/>
        <v>Caitlin B</v>
      </c>
      <c r="D905" s="49" t="s">
        <v>2457</v>
      </c>
      <c r="E905" t="s">
        <v>4510</v>
      </c>
      <c r="F905" t="s">
        <v>5225</v>
      </c>
    </row>
    <row r="906" spans="1:6" x14ac:dyDescent="0.3">
      <c r="A906" s="49" t="s">
        <v>1464</v>
      </c>
      <c r="B906" s="49" t="str">
        <f t="shared" si="28"/>
        <v>Mr</v>
      </c>
      <c r="C906" s="50" t="str">
        <f t="shared" si="29"/>
        <v>Joseph W</v>
      </c>
      <c r="D906" s="49" t="s">
        <v>3262</v>
      </c>
      <c r="E906" t="s">
        <v>4512</v>
      </c>
      <c r="F906" t="s">
        <v>5226</v>
      </c>
    </row>
    <row r="907" spans="1:6" x14ac:dyDescent="0.3">
      <c r="A907" s="49" t="s">
        <v>1463</v>
      </c>
      <c r="B907" s="49" t="str">
        <f t="shared" si="28"/>
        <v>Ms</v>
      </c>
      <c r="C907" s="50" t="str">
        <f t="shared" si="29"/>
        <v>Wendy</v>
      </c>
      <c r="D907" s="49" t="s">
        <v>3263</v>
      </c>
      <c r="E907" t="s">
        <v>4510</v>
      </c>
      <c r="F907" t="s">
        <v>5180</v>
      </c>
    </row>
    <row r="908" spans="1:6" x14ac:dyDescent="0.3">
      <c r="A908" s="49" t="s">
        <v>1462</v>
      </c>
      <c r="B908" s="49" t="str">
        <f t="shared" si="28"/>
        <v>Mrs</v>
      </c>
      <c r="C908" s="50" t="str">
        <f t="shared" si="29"/>
        <v>Leah L</v>
      </c>
      <c r="D908" s="49" t="s">
        <v>3264</v>
      </c>
      <c r="E908" t="s">
        <v>4925</v>
      </c>
      <c r="F908" t="s">
        <v>5227</v>
      </c>
    </row>
    <row r="909" spans="1:6" x14ac:dyDescent="0.3">
      <c r="A909" s="49" t="s">
        <v>1461</v>
      </c>
      <c r="B909" s="49" t="str">
        <f t="shared" si="28"/>
        <v>Mr</v>
      </c>
      <c r="C909" s="50" t="str">
        <f t="shared" si="29"/>
        <v>Wayne L</v>
      </c>
      <c r="D909" s="49" t="s">
        <v>3265</v>
      </c>
      <c r="E909" t="s">
        <v>4512</v>
      </c>
      <c r="F909" t="s">
        <v>5228</v>
      </c>
    </row>
    <row r="910" spans="1:6" x14ac:dyDescent="0.3">
      <c r="A910" s="49" t="s">
        <v>1460</v>
      </c>
      <c r="B910" s="49" t="str">
        <f t="shared" si="28"/>
        <v>Mr</v>
      </c>
      <c r="C910" s="50" t="str">
        <f t="shared" si="29"/>
        <v>Jason M</v>
      </c>
      <c r="D910" s="49" t="s">
        <v>3266</v>
      </c>
      <c r="E910" t="s">
        <v>4512</v>
      </c>
      <c r="F910" t="s">
        <v>4794</v>
      </c>
    </row>
    <row r="911" spans="1:6" x14ac:dyDescent="0.3">
      <c r="A911" s="49" t="s">
        <v>1459</v>
      </c>
      <c r="B911" s="49" t="str">
        <f t="shared" si="28"/>
        <v>Mr</v>
      </c>
      <c r="C911" s="50" t="str">
        <f t="shared" si="29"/>
        <v>Floris</v>
      </c>
      <c r="D911" s="49" t="s">
        <v>3267</v>
      </c>
      <c r="E911" t="s">
        <v>4512</v>
      </c>
      <c r="F911" t="s">
        <v>5229</v>
      </c>
    </row>
    <row r="912" spans="1:6" x14ac:dyDescent="0.3">
      <c r="A912" s="49" t="s">
        <v>1458</v>
      </c>
      <c r="B912" s="49" t="str">
        <f t="shared" si="28"/>
        <v>Mr</v>
      </c>
      <c r="C912" s="50" t="str">
        <f t="shared" si="29"/>
        <v>Marc</v>
      </c>
      <c r="D912" s="49" t="s">
        <v>3268</v>
      </c>
      <c r="E912" t="s">
        <v>4512</v>
      </c>
      <c r="F912" t="s">
        <v>5230</v>
      </c>
    </row>
    <row r="913" spans="1:6" x14ac:dyDescent="0.3">
      <c r="A913" s="49" t="s">
        <v>1457</v>
      </c>
      <c r="B913" s="49" t="str">
        <f t="shared" si="28"/>
        <v>Mr</v>
      </c>
      <c r="C913" s="50" t="str">
        <f t="shared" si="29"/>
        <v>Christopher</v>
      </c>
      <c r="D913" s="49" t="s">
        <v>3269</v>
      </c>
      <c r="E913" t="s">
        <v>4512</v>
      </c>
      <c r="F913" t="s">
        <v>4869</v>
      </c>
    </row>
    <row r="914" spans="1:6" x14ac:dyDescent="0.3">
      <c r="A914" s="49" t="s">
        <v>1456</v>
      </c>
      <c r="B914" s="49" t="str">
        <f t="shared" si="28"/>
        <v>Mr</v>
      </c>
      <c r="C914" s="50" t="str">
        <f t="shared" si="29"/>
        <v>Kevin</v>
      </c>
      <c r="D914" s="49" t="s">
        <v>3270</v>
      </c>
      <c r="E914" t="s">
        <v>4512</v>
      </c>
      <c r="F914" t="s">
        <v>4591</v>
      </c>
    </row>
    <row r="915" spans="1:6" x14ac:dyDescent="0.3">
      <c r="A915" s="49" t="s">
        <v>1455</v>
      </c>
      <c r="B915" s="49" t="str">
        <f t="shared" si="28"/>
        <v>Mr</v>
      </c>
      <c r="C915" s="50" t="str">
        <f t="shared" si="29"/>
        <v>Aharon N</v>
      </c>
      <c r="D915" s="49" t="s">
        <v>2548</v>
      </c>
      <c r="E915" t="s">
        <v>4512</v>
      </c>
      <c r="F915" t="s">
        <v>5231</v>
      </c>
    </row>
    <row r="916" spans="1:6" x14ac:dyDescent="0.3">
      <c r="A916" s="49" t="s">
        <v>1454</v>
      </c>
      <c r="B916" s="49" t="str">
        <f t="shared" si="28"/>
        <v>Mr</v>
      </c>
      <c r="C916" s="50" t="str">
        <f t="shared" si="29"/>
        <v>Lawrence D</v>
      </c>
      <c r="D916" s="49" t="s">
        <v>3271</v>
      </c>
      <c r="E916" t="s">
        <v>4512</v>
      </c>
      <c r="F916" t="s">
        <v>5232</v>
      </c>
    </row>
    <row r="917" spans="1:6" x14ac:dyDescent="0.3">
      <c r="A917" s="49" t="s">
        <v>1453</v>
      </c>
      <c r="B917" s="49" t="str">
        <f t="shared" si="28"/>
        <v>Mr</v>
      </c>
      <c r="C917" s="50" t="str">
        <f t="shared" si="29"/>
        <v>Malcolm</v>
      </c>
      <c r="D917" s="49" t="s">
        <v>2636</v>
      </c>
      <c r="E917" t="s">
        <v>4512</v>
      </c>
      <c r="F917" t="s">
        <v>5233</v>
      </c>
    </row>
    <row r="918" spans="1:6" x14ac:dyDescent="0.3">
      <c r="A918" s="49" t="s">
        <v>1452</v>
      </c>
      <c r="B918" s="49" t="str">
        <f t="shared" si="28"/>
        <v>Ms</v>
      </c>
      <c r="C918" s="50" t="str">
        <f t="shared" si="29"/>
        <v>Anna E</v>
      </c>
      <c r="D918" s="49" t="s">
        <v>3272</v>
      </c>
      <c r="E918" t="s">
        <v>4510</v>
      </c>
      <c r="F918" t="s">
        <v>5234</v>
      </c>
    </row>
    <row r="919" spans="1:6" x14ac:dyDescent="0.3">
      <c r="A919" s="49" t="s">
        <v>1451</v>
      </c>
      <c r="B919" s="49" t="str">
        <f t="shared" si="28"/>
        <v>Ms</v>
      </c>
      <c r="C919" s="50" t="str">
        <f t="shared" si="29"/>
        <v>Jenny</v>
      </c>
      <c r="D919" s="49" t="s">
        <v>3273</v>
      </c>
      <c r="E919" t="s">
        <v>4510</v>
      </c>
      <c r="F919" t="s">
        <v>4877</v>
      </c>
    </row>
    <row r="920" spans="1:6" x14ac:dyDescent="0.3">
      <c r="A920" s="49" t="s">
        <v>1450</v>
      </c>
      <c r="B920" s="49" t="str">
        <f t="shared" si="28"/>
        <v>Ms</v>
      </c>
      <c r="C920" s="50" t="str">
        <f t="shared" si="29"/>
        <v>Melissa L</v>
      </c>
      <c r="D920" s="49" t="s">
        <v>3274</v>
      </c>
      <c r="E920" t="s">
        <v>4510</v>
      </c>
      <c r="F920" t="s">
        <v>4557</v>
      </c>
    </row>
    <row r="921" spans="1:6" x14ac:dyDescent="0.3">
      <c r="A921" s="49" t="s">
        <v>1449</v>
      </c>
      <c r="B921" s="49" t="str">
        <f t="shared" si="28"/>
        <v>Ms</v>
      </c>
      <c r="C921" s="50" t="str">
        <f t="shared" si="29"/>
        <v>Chia J</v>
      </c>
      <c r="D921" s="49" t="s">
        <v>3275</v>
      </c>
      <c r="E921" t="s">
        <v>4510</v>
      </c>
      <c r="F921" t="s">
        <v>5235</v>
      </c>
    </row>
    <row r="922" spans="1:6" x14ac:dyDescent="0.3">
      <c r="A922" s="49" t="s">
        <v>1448</v>
      </c>
      <c r="B922" s="49" t="str">
        <f t="shared" si="28"/>
        <v>Ms</v>
      </c>
      <c r="C922" s="50" t="str">
        <f t="shared" si="29"/>
        <v>Laura A</v>
      </c>
      <c r="D922" s="49" t="s">
        <v>3276</v>
      </c>
      <c r="E922" t="s">
        <v>4510</v>
      </c>
      <c r="F922" t="s">
        <v>5236</v>
      </c>
    </row>
    <row r="923" spans="1:6" x14ac:dyDescent="0.3">
      <c r="A923" s="49" t="s">
        <v>1447</v>
      </c>
      <c r="B923" s="49" t="str">
        <f t="shared" si="28"/>
        <v>Ms</v>
      </c>
      <c r="C923" s="50" t="str">
        <f t="shared" si="29"/>
        <v>Aditi</v>
      </c>
      <c r="D923" s="49" t="s">
        <v>3277</v>
      </c>
      <c r="E923" t="s">
        <v>4510</v>
      </c>
      <c r="F923" t="s">
        <v>5237</v>
      </c>
    </row>
    <row r="924" spans="1:6" x14ac:dyDescent="0.3">
      <c r="A924" s="49" t="s">
        <v>1446</v>
      </c>
      <c r="B924" s="49" t="str">
        <f t="shared" si="28"/>
        <v>Ms</v>
      </c>
      <c r="C924" s="50" t="str">
        <f t="shared" si="29"/>
        <v>Leah A</v>
      </c>
      <c r="D924" s="49" t="s">
        <v>3278</v>
      </c>
      <c r="E924" t="s">
        <v>4510</v>
      </c>
      <c r="F924" t="s">
        <v>5238</v>
      </c>
    </row>
    <row r="925" spans="1:6" x14ac:dyDescent="0.3">
      <c r="A925" s="49" t="s">
        <v>1445</v>
      </c>
      <c r="B925" s="49" t="str">
        <f t="shared" si="28"/>
        <v>Ms</v>
      </c>
      <c r="C925" s="50" t="str">
        <f t="shared" si="29"/>
        <v>Marianne</v>
      </c>
      <c r="D925" s="49" t="s">
        <v>3279</v>
      </c>
      <c r="E925" t="s">
        <v>4510</v>
      </c>
      <c r="F925" t="s">
        <v>5239</v>
      </c>
    </row>
    <row r="926" spans="1:6" x14ac:dyDescent="0.3">
      <c r="A926" s="49" t="s">
        <v>1444</v>
      </c>
      <c r="B926" s="49" t="str">
        <f t="shared" si="28"/>
        <v>Ms</v>
      </c>
      <c r="C926" s="50" t="str">
        <f t="shared" si="29"/>
        <v>Carla</v>
      </c>
      <c r="D926" s="49" t="s">
        <v>3280</v>
      </c>
      <c r="E926" t="s">
        <v>4510</v>
      </c>
      <c r="F926" t="s">
        <v>5240</v>
      </c>
    </row>
    <row r="927" spans="1:6" x14ac:dyDescent="0.3">
      <c r="A927" s="49" t="s">
        <v>1443</v>
      </c>
      <c r="B927" s="49" t="str">
        <f t="shared" si="28"/>
        <v>Ms</v>
      </c>
      <c r="C927" s="50" t="str">
        <f t="shared" si="29"/>
        <v>Oksana</v>
      </c>
      <c r="D927" s="49" t="s">
        <v>3281</v>
      </c>
      <c r="E927" t="s">
        <v>4510</v>
      </c>
      <c r="F927" t="s">
        <v>5241</v>
      </c>
    </row>
    <row r="928" spans="1:6" x14ac:dyDescent="0.3">
      <c r="A928" s="49" t="s">
        <v>1442</v>
      </c>
      <c r="B928" s="49" t="str">
        <f t="shared" si="28"/>
        <v>Ms</v>
      </c>
      <c r="C928" s="50" t="str">
        <f t="shared" si="29"/>
        <v>Rebecca B</v>
      </c>
      <c r="D928" s="49" t="s">
        <v>3282</v>
      </c>
      <c r="E928" t="s">
        <v>4510</v>
      </c>
      <c r="F928" t="s">
        <v>5078</v>
      </c>
    </row>
    <row r="929" spans="1:6" x14ac:dyDescent="0.3">
      <c r="A929" s="49" t="s">
        <v>1441</v>
      </c>
      <c r="B929" s="49" t="str">
        <f t="shared" si="28"/>
        <v>Ms</v>
      </c>
      <c r="C929" s="50" t="str">
        <f t="shared" si="29"/>
        <v>Maria A</v>
      </c>
      <c r="D929" s="49" t="s">
        <v>3283</v>
      </c>
      <c r="E929" t="s">
        <v>4510</v>
      </c>
      <c r="F929" t="s">
        <v>5242</v>
      </c>
    </row>
    <row r="930" spans="1:6" x14ac:dyDescent="0.3">
      <c r="A930" s="49" t="s">
        <v>1440</v>
      </c>
      <c r="B930" s="49" t="str">
        <f t="shared" si="28"/>
        <v>Mrs</v>
      </c>
      <c r="C930" s="50" t="str">
        <f t="shared" si="29"/>
        <v>Lisa M</v>
      </c>
      <c r="D930" s="49" t="s">
        <v>3284</v>
      </c>
      <c r="E930" t="s">
        <v>4925</v>
      </c>
      <c r="F930" t="s">
        <v>5243</v>
      </c>
    </row>
    <row r="931" spans="1:6" x14ac:dyDescent="0.3">
      <c r="A931" s="49" t="s">
        <v>1439</v>
      </c>
      <c r="B931" s="49" t="str">
        <f t="shared" si="28"/>
        <v>Mr</v>
      </c>
      <c r="C931" s="50" t="str">
        <f t="shared" si="29"/>
        <v>Steve Jr</v>
      </c>
      <c r="D931" s="49" t="s">
        <v>3285</v>
      </c>
      <c r="E931" t="s">
        <v>4512</v>
      </c>
      <c r="F931" t="s">
        <v>5244</v>
      </c>
    </row>
    <row r="932" spans="1:6" x14ac:dyDescent="0.3">
      <c r="A932" s="49" t="s">
        <v>1438</v>
      </c>
      <c r="B932" s="49" t="str">
        <f t="shared" si="28"/>
        <v>Mrs</v>
      </c>
      <c r="C932" s="50" t="str">
        <f t="shared" si="29"/>
        <v>Tiffany</v>
      </c>
      <c r="D932" s="49" t="s">
        <v>3286</v>
      </c>
      <c r="E932" t="s">
        <v>4925</v>
      </c>
      <c r="F932" t="s">
        <v>5079</v>
      </c>
    </row>
    <row r="933" spans="1:6" x14ac:dyDescent="0.3">
      <c r="A933" s="49" t="s">
        <v>1437</v>
      </c>
      <c r="B933" s="49" t="str">
        <f t="shared" si="28"/>
        <v>Mr</v>
      </c>
      <c r="C933" s="50" t="str">
        <f t="shared" si="29"/>
        <v>Greg</v>
      </c>
      <c r="D933" s="49" t="s">
        <v>3287</v>
      </c>
      <c r="E933" t="s">
        <v>4512</v>
      </c>
      <c r="F933" t="s">
        <v>4673</v>
      </c>
    </row>
    <row r="934" spans="1:6" x14ac:dyDescent="0.3">
      <c r="A934" s="49" t="s">
        <v>1436</v>
      </c>
      <c r="B934" s="49" t="str">
        <f t="shared" si="28"/>
        <v>Mr</v>
      </c>
      <c r="C934" s="50" t="str">
        <f t="shared" si="29"/>
        <v>Dale</v>
      </c>
      <c r="D934" s="49" t="s">
        <v>3288</v>
      </c>
      <c r="E934" t="s">
        <v>4512</v>
      </c>
      <c r="F934" t="s">
        <v>5245</v>
      </c>
    </row>
    <row r="935" spans="1:6" x14ac:dyDescent="0.3">
      <c r="A935" s="49" t="s">
        <v>1435</v>
      </c>
      <c r="B935" s="49" t="str">
        <f t="shared" si="28"/>
        <v>Ms</v>
      </c>
      <c r="C935" s="50" t="str">
        <f t="shared" si="29"/>
        <v>Brittany A</v>
      </c>
      <c r="D935" s="49" t="s">
        <v>2416</v>
      </c>
      <c r="E935" t="s">
        <v>4510</v>
      </c>
      <c r="F935" t="s">
        <v>5246</v>
      </c>
    </row>
    <row r="936" spans="1:6" x14ac:dyDescent="0.3">
      <c r="A936" s="49" t="s">
        <v>1434</v>
      </c>
      <c r="B936" s="49" t="str">
        <f t="shared" si="28"/>
        <v>Mr</v>
      </c>
      <c r="C936" s="50" t="str">
        <f t="shared" si="29"/>
        <v>Robert S</v>
      </c>
      <c r="D936" s="49" t="s">
        <v>3289</v>
      </c>
      <c r="E936" t="s">
        <v>4512</v>
      </c>
      <c r="F936" t="s">
        <v>5247</v>
      </c>
    </row>
    <row r="937" spans="1:6" x14ac:dyDescent="0.3">
      <c r="A937" s="49" t="s">
        <v>1433</v>
      </c>
      <c r="B937" s="49" t="str">
        <f t="shared" si="28"/>
        <v>Mr</v>
      </c>
      <c r="C937" s="50" t="str">
        <f t="shared" si="29"/>
        <v>Cameron</v>
      </c>
      <c r="D937" s="49" t="s">
        <v>3290</v>
      </c>
      <c r="E937" t="s">
        <v>4512</v>
      </c>
      <c r="F937" t="s">
        <v>4569</v>
      </c>
    </row>
    <row r="938" spans="1:6" x14ac:dyDescent="0.3">
      <c r="A938" s="49" t="s">
        <v>1432</v>
      </c>
      <c r="B938" s="49" t="str">
        <f t="shared" si="28"/>
        <v>Mrs</v>
      </c>
      <c r="C938" s="50" t="str">
        <f t="shared" si="29"/>
        <v>Ulrike</v>
      </c>
      <c r="D938" s="49" t="s">
        <v>3272</v>
      </c>
      <c r="E938" t="s">
        <v>4925</v>
      </c>
      <c r="F938" t="s">
        <v>5248</v>
      </c>
    </row>
    <row r="939" spans="1:6" x14ac:dyDescent="0.3">
      <c r="A939" s="49" t="s">
        <v>1431</v>
      </c>
      <c r="B939" s="49" t="str">
        <f t="shared" si="28"/>
        <v>Ms</v>
      </c>
      <c r="C939" s="50" t="str">
        <f t="shared" si="29"/>
        <v>Katlyn A</v>
      </c>
      <c r="D939" s="49" t="s">
        <v>3291</v>
      </c>
      <c r="E939" t="s">
        <v>4510</v>
      </c>
      <c r="F939" t="s">
        <v>5249</v>
      </c>
    </row>
    <row r="940" spans="1:6" x14ac:dyDescent="0.3">
      <c r="A940" s="49" t="s">
        <v>1430</v>
      </c>
      <c r="B940" s="49" t="str">
        <f t="shared" si="28"/>
        <v>Mr</v>
      </c>
      <c r="C940" s="50" t="str">
        <f t="shared" si="29"/>
        <v>Morgan B</v>
      </c>
      <c r="D940" s="49" t="s">
        <v>3292</v>
      </c>
      <c r="E940" t="s">
        <v>4512</v>
      </c>
      <c r="F940" t="s">
        <v>5250</v>
      </c>
    </row>
    <row r="941" spans="1:6" x14ac:dyDescent="0.3">
      <c r="A941" s="49" t="s">
        <v>1429</v>
      </c>
      <c r="B941" s="49" t="str">
        <f t="shared" si="28"/>
        <v>Mr</v>
      </c>
      <c r="C941" s="50" t="str">
        <f t="shared" si="29"/>
        <v>Peter</v>
      </c>
      <c r="D941" s="49" t="s">
        <v>3293</v>
      </c>
      <c r="E941" t="s">
        <v>4512</v>
      </c>
      <c r="F941" t="s">
        <v>4856</v>
      </c>
    </row>
    <row r="942" spans="1:6" x14ac:dyDescent="0.3">
      <c r="A942" s="49" t="s">
        <v>1428</v>
      </c>
      <c r="B942" s="49" t="str">
        <f t="shared" si="28"/>
        <v>Ms</v>
      </c>
      <c r="C942" s="50" t="str">
        <f t="shared" si="29"/>
        <v>Chandler</v>
      </c>
      <c r="D942" s="49" t="s">
        <v>3294</v>
      </c>
      <c r="E942" t="s">
        <v>4510</v>
      </c>
      <c r="F942" t="s">
        <v>5251</v>
      </c>
    </row>
    <row r="943" spans="1:6" x14ac:dyDescent="0.3">
      <c r="A943" s="49" t="s">
        <v>1427</v>
      </c>
      <c r="B943" s="49" t="str">
        <f t="shared" si="28"/>
        <v>Ms</v>
      </c>
      <c r="C943" s="50" t="str">
        <f t="shared" si="29"/>
        <v>Silvana M</v>
      </c>
      <c r="D943" s="49" t="s">
        <v>3296</v>
      </c>
      <c r="E943" t="s">
        <v>4510</v>
      </c>
      <c r="F943" t="s">
        <v>5252</v>
      </c>
    </row>
    <row r="944" spans="1:6" x14ac:dyDescent="0.3">
      <c r="A944" s="49" t="s">
        <v>1426</v>
      </c>
      <c r="B944" s="49" t="str">
        <f t="shared" si="28"/>
        <v>Ms</v>
      </c>
      <c r="C944" s="50" t="str">
        <f t="shared" si="29"/>
        <v>Natty</v>
      </c>
      <c r="D944" s="49" t="s">
        <v>3297</v>
      </c>
      <c r="E944" t="s">
        <v>4510</v>
      </c>
      <c r="F944" t="s">
        <v>5253</v>
      </c>
    </row>
    <row r="945" spans="1:6" x14ac:dyDescent="0.3">
      <c r="A945" s="49" t="s">
        <v>1425</v>
      </c>
      <c r="B945" s="49" t="str">
        <f t="shared" si="28"/>
        <v>Mr</v>
      </c>
      <c r="C945" s="50" t="str">
        <f t="shared" si="29"/>
        <v>Nicholas T</v>
      </c>
      <c r="D945" s="49" t="s">
        <v>2798</v>
      </c>
      <c r="E945" t="s">
        <v>4512</v>
      </c>
      <c r="F945" t="s">
        <v>5254</v>
      </c>
    </row>
    <row r="946" spans="1:6" x14ac:dyDescent="0.3">
      <c r="A946" s="49" t="s">
        <v>1424</v>
      </c>
      <c r="B946" s="49" t="str">
        <f t="shared" si="28"/>
        <v>Ms</v>
      </c>
      <c r="C946" s="50" t="str">
        <f t="shared" si="29"/>
        <v>Rebecca</v>
      </c>
      <c r="D946" s="49" t="s">
        <v>3298</v>
      </c>
      <c r="E946" t="s">
        <v>4510</v>
      </c>
      <c r="F946" t="s">
        <v>4595</v>
      </c>
    </row>
    <row r="947" spans="1:6" x14ac:dyDescent="0.3">
      <c r="A947" s="49" t="s">
        <v>1423</v>
      </c>
      <c r="B947" s="49" t="str">
        <f t="shared" si="28"/>
        <v>Mr</v>
      </c>
      <c r="C947" s="50" t="str">
        <f t="shared" si="29"/>
        <v>John</v>
      </c>
      <c r="D947" s="49" t="s">
        <v>3299</v>
      </c>
      <c r="E947" t="s">
        <v>4512</v>
      </c>
      <c r="F947" t="s">
        <v>4531</v>
      </c>
    </row>
    <row r="948" spans="1:6" x14ac:dyDescent="0.3">
      <c r="A948" s="49" t="s">
        <v>1422</v>
      </c>
      <c r="B948" s="49" t="str">
        <f t="shared" si="28"/>
        <v>Mr</v>
      </c>
      <c r="C948" s="50" t="str">
        <f t="shared" si="29"/>
        <v>Antony G</v>
      </c>
      <c r="D948" s="49" t="s">
        <v>2414</v>
      </c>
      <c r="E948" t="s">
        <v>4512</v>
      </c>
      <c r="F948" t="s">
        <v>5255</v>
      </c>
    </row>
    <row r="949" spans="1:6" x14ac:dyDescent="0.3">
      <c r="A949" s="49" t="s">
        <v>1421</v>
      </c>
      <c r="B949" s="49" t="str">
        <f t="shared" si="28"/>
        <v>Mr</v>
      </c>
      <c r="C949" s="50" t="str">
        <f t="shared" si="29"/>
        <v>Eric</v>
      </c>
      <c r="D949" s="49" t="s">
        <v>3300</v>
      </c>
      <c r="E949" t="s">
        <v>4512</v>
      </c>
      <c r="F949" t="s">
        <v>4647</v>
      </c>
    </row>
    <row r="950" spans="1:6" x14ac:dyDescent="0.3">
      <c r="A950" s="49" t="s">
        <v>1420</v>
      </c>
      <c r="B950" s="49" t="str">
        <f t="shared" si="28"/>
        <v>Mr</v>
      </c>
      <c r="C950" s="50" t="str">
        <f t="shared" si="29"/>
        <v>Erik</v>
      </c>
      <c r="D950" s="49" t="s">
        <v>3301</v>
      </c>
      <c r="E950" t="s">
        <v>4512</v>
      </c>
      <c r="F950" t="s">
        <v>4713</v>
      </c>
    </row>
    <row r="951" spans="1:6" x14ac:dyDescent="0.3">
      <c r="A951" s="49" t="s">
        <v>1419</v>
      </c>
      <c r="B951" s="49" t="str">
        <f t="shared" si="28"/>
        <v>Mr</v>
      </c>
      <c r="C951" s="50" t="str">
        <f t="shared" si="29"/>
        <v>Matthew T</v>
      </c>
      <c r="D951" s="49" t="s">
        <v>3302</v>
      </c>
      <c r="E951" t="s">
        <v>4512</v>
      </c>
      <c r="F951" t="s">
        <v>4910</v>
      </c>
    </row>
    <row r="952" spans="1:6" x14ac:dyDescent="0.3">
      <c r="A952" s="49" t="s">
        <v>1418</v>
      </c>
      <c r="B952" s="49" t="str">
        <f t="shared" si="28"/>
        <v>Ms</v>
      </c>
      <c r="C952" s="50" t="str">
        <f t="shared" si="29"/>
        <v>Cassandra</v>
      </c>
      <c r="D952" s="49" t="s">
        <v>3303</v>
      </c>
      <c r="E952" t="s">
        <v>4510</v>
      </c>
      <c r="F952" t="s">
        <v>5256</v>
      </c>
    </row>
    <row r="953" spans="1:6" x14ac:dyDescent="0.3">
      <c r="A953" s="49" t="s">
        <v>1417</v>
      </c>
      <c r="B953" s="49" t="str">
        <f t="shared" si="28"/>
        <v>Ms</v>
      </c>
      <c r="C953" s="50" t="str">
        <f t="shared" si="29"/>
        <v>Rosemary C</v>
      </c>
      <c r="D953" s="49" t="s">
        <v>2505</v>
      </c>
      <c r="E953" t="s">
        <v>4510</v>
      </c>
      <c r="F953" t="s">
        <v>5257</v>
      </c>
    </row>
    <row r="954" spans="1:6" x14ac:dyDescent="0.3">
      <c r="A954" s="49" t="s">
        <v>1416</v>
      </c>
      <c r="B954" s="49" t="str">
        <f t="shared" si="28"/>
        <v>Ms</v>
      </c>
      <c r="C954" s="50" t="str">
        <f t="shared" si="29"/>
        <v>Carrie A</v>
      </c>
      <c r="D954" s="49" t="s">
        <v>3304</v>
      </c>
      <c r="E954" t="s">
        <v>4510</v>
      </c>
      <c r="F954" t="s">
        <v>5258</v>
      </c>
    </row>
    <row r="955" spans="1:6" x14ac:dyDescent="0.3">
      <c r="A955" s="49" t="s">
        <v>1415</v>
      </c>
      <c r="B955" s="49" t="str">
        <f t="shared" si="28"/>
        <v>Mr</v>
      </c>
      <c r="C955" s="50" t="str">
        <f t="shared" si="29"/>
        <v>Gerardo Sr</v>
      </c>
      <c r="D955" s="49" t="s">
        <v>3305</v>
      </c>
      <c r="E955" t="s">
        <v>4512</v>
      </c>
      <c r="F955" t="s">
        <v>5259</v>
      </c>
    </row>
    <row r="956" spans="1:6" x14ac:dyDescent="0.3">
      <c r="A956" s="49" t="s">
        <v>1414</v>
      </c>
      <c r="B956" s="49" t="str">
        <f t="shared" si="28"/>
        <v>Mr</v>
      </c>
      <c r="C956" s="50" t="str">
        <f t="shared" si="29"/>
        <v>Matthew R</v>
      </c>
      <c r="D956" s="49" t="s">
        <v>3306</v>
      </c>
      <c r="E956" t="s">
        <v>4512</v>
      </c>
      <c r="F956" t="s">
        <v>5198</v>
      </c>
    </row>
    <row r="957" spans="1:6" x14ac:dyDescent="0.3">
      <c r="A957" s="49" t="s">
        <v>1413</v>
      </c>
      <c r="B957" s="49" t="str">
        <f t="shared" si="28"/>
        <v>Mrs</v>
      </c>
      <c r="C957" s="50" t="str">
        <f t="shared" si="29"/>
        <v>Meghan E</v>
      </c>
      <c r="D957" s="49" t="s">
        <v>3307</v>
      </c>
      <c r="E957" t="s">
        <v>4925</v>
      </c>
      <c r="F957" t="s">
        <v>5260</v>
      </c>
    </row>
    <row r="958" spans="1:6" x14ac:dyDescent="0.3">
      <c r="A958" s="49" t="s">
        <v>1412</v>
      </c>
      <c r="B958" s="49" t="str">
        <f t="shared" si="28"/>
        <v>Mr</v>
      </c>
      <c r="C958" s="50" t="str">
        <f t="shared" si="29"/>
        <v>Eric</v>
      </c>
      <c r="D958" s="49" t="s">
        <v>3251</v>
      </c>
      <c r="E958" t="s">
        <v>4512</v>
      </c>
      <c r="F958" t="s">
        <v>4647</v>
      </c>
    </row>
    <row r="959" spans="1:6" x14ac:dyDescent="0.3">
      <c r="A959" s="49" t="s">
        <v>1411</v>
      </c>
      <c r="B959" s="49" t="str">
        <f t="shared" si="28"/>
        <v>Ms</v>
      </c>
      <c r="C959" s="50" t="str">
        <f t="shared" si="29"/>
        <v>Lisa B</v>
      </c>
      <c r="D959" s="49" t="s">
        <v>3308</v>
      </c>
      <c r="E959" t="s">
        <v>4510</v>
      </c>
      <c r="F959" t="s">
        <v>5261</v>
      </c>
    </row>
    <row r="960" spans="1:6" x14ac:dyDescent="0.3">
      <c r="A960" s="49" t="s">
        <v>1410</v>
      </c>
      <c r="B960" s="49" t="str">
        <f t="shared" si="28"/>
        <v>Mrs</v>
      </c>
      <c r="C960" s="50" t="str">
        <f t="shared" si="29"/>
        <v>Jane R</v>
      </c>
      <c r="D960" s="49" t="s">
        <v>3309</v>
      </c>
      <c r="E960" t="s">
        <v>4925</v>
      </c>
      <c r="F960" t="s">
        <v>5262</v>
      </c>
    </row>
    <row r="961" spans="1:6" x14ac:dyDescent="0.3">
      <c r="A961" s="49" t="s">
        <v>1409</v>
      </c>
      <c r="B961" s="49" t="str">
        <f t="shared" si="28"/>
        <v>Ms</v>
      </c>
      <c r="C961" s="50" t="str">
        <f t="shared" si="29"/>
        <v>Allison M</v>
      </c>
      <c r="D961" s="49" t="s">
        <v>3310</v>
      </c>
      <c r="E961" t="s">
        <v>4510</v>
      </c>
      <c r="F961" t="s">
        <v>5074</v>
      </c>
    </row>
    <row r="962" spans="1:6" x14ac:dyDescent="0.3">
      <c r="A962" s="49" t="s">
        <v>1408</v>
      </c>
      <c r="B962" s="49" t="str">
        <f t="shared" ref="B962:B1025" si="30">TRIM(E962:E3296)</f>
        <v>Mrs</v>
      </c>
      <c r="C962" s="50" t="str">
        <f t="shared" ref="C962:C1025" si="31">TRIM(F962)</f>
        <v>Sarah E</v>
      </c>
      <c r="D962" s="49" t="s">
        <v>3311</v>
      </c>
      <c r="E962" t="s">
        <v>4925</v>
      </c>
      <c r="F962" t="s">
        <v>4859</v>
      </c>
    </row>
    <row r="963" spans="1:6" x14ac:dyDescent="0.3">
      <c r="A963" s="49" t="s">
        <v>1407</v>
      </c>
      <c r="B963" s="49" t="str">
        <f t="shared" si="30"/>
        <v>Mr</v>
      </c>
      <c r="C963" s="50" t="str">
        <f t="shared" si="31"/>
        <v>Philip J</v>
      </c>
      <c r="D963" s="49" t="s">
        <v>2711</v>
      </c>
      <c r="E963" t="s">
        <v>4512</v>
      </c>
      <c r="F963" t="s">
        <v>4788</v>
      </c>
    </row>
    <row r="964" spans="1:6" x14ac:dyDescent="0.3">
      <c r="A964" s="49" t="s">
        <v>1406</v>
      </c>
      <c r="B964" s="49" t="str">
        <f t="shared" si="30"/>
        <v>Ms</v>
      </c>
      <c r="C964" s="50" t="str">
        <f t="shared" si="31"/>
        <v>Jillian A</v>
      </c>
      <c r="D964" s="49" t="s">
        <v>3312</v>
      </c>
      <c r="E964" t="s">
        <v>4510</v>
      </c>
      <c r="F964" t="s">
        <v>5263</v>
      </c>
    </row>
    <row r="965" spans="1:6" x14ac:dyDescent="0.3">
      <c r="A965" s="49" t="s">
        <v>1405</v>
      </c>
      <c r="B965" s="49" t="str">
        <f t="shared" si="30"/>
        <v>Mrs</v>
      </c>
      <c r="C965" s="50" t="str">
        <f t="shared" si="31"/>
        <v>Laura D</v>
      </c>
      <c r="D965" s="49" t="s">
        <v>3313</v>
      </c>
      <c r="E965" t="s">
        <v>4925</v>
      </c>
      <c r="F965" t="s">
        <v>5264</v>
      </c>
    </row>
    <row r="966" spans="1:6" x14ac:dyDescent="0.3">
      <c r="A966" s="49" t="s">
        <v>1404</v>
      </c>
      <c r="B966" s="49" t="str">
        <f t="shared" si="30"/>
        <v>Ms</v>
      </c>
      <c r="C966" s="50" t="str">
        <f t="shared" si="31"/>
        <v>Megan E</v>
      </c>
      <c r="D966" s="49" t="s">
        <v>3314</v>
      </c>
      <c r="E966" t="s">
        <v>4510</v>
      </c>
      <c r="F966" t="s">
        <v>5265</v>
      </c>
    </row>
    <row r="967" spans="1:6" x14ac:dyDescent="0.3">
      <c r="A967" s="49" t="s">
        <v>1403</v>
      </c>
      <c r="B967" s="49" t="str">
        <f t="shared" si="30"/>
        <v>Ms</v>
      </c>
      <c r="C967" s="50" t="str">
        <f t="shared" si="31"/>
        <v>Shannon J</v>
      </c>
      <c r="D967" s="49" t="s">
        <v>3315</v>
      </c>
      <c r="E967" t="s">
        <v>4510</v>
      </c>
      <c r="F967" t="s">
        <v>5266</v>
      </c>
    </row>
    <row r="968" spans="1:6" x14ac:dyDescent="0.3">
      <c r="A968" s="49" t="s">
        <v>1402</v>
      </c>
      <c r="B968" s="49" t="str">
        <f t="shared" si="30"/>
        <v>Ms</v>
      </c>
      <c r="C968" s="50" t="str">
        <f t="shared" si="31"/>
        <v>Rachelle M</v>
      </c>
      <c r="D968" s="49" t="s">
        <v>3316</v>
      </c>
      <c r="E968" t="s">
        <v>4510</v>
      </c>
      <c r="F968" t="s">
        <v>5267</v>
      </c>
    </row>
    <row r="969" spans="1:6" x14ac:dyDescent="0.3">
      <c r="A969" s="49" t="s">
        <v>1401</v>
      </c>
      <c r="B969" s="49" t="str">
        <f t="shared" si="30"/>
        <v>Mr</v>
      </c>
      <c r="C969" s="50" t="str">
        <f t="shared" si="31"/>
        <v>Casey</v>
      </c>
      <c r="D969" s="49" t="s">
        <v>3317</v>
      </c>
      <c r="E969" t="s">
        <v>4512</v>
      </c>
      <c r="F969" t="s">
        <v>4571</v>
      </c>
    </row>
    <row r="970" spans="1:6" x14ac:dyDescent="0.3">
      <c r="A970" s="49" t="s">
        <v>1400</v>
      </c>
      <c r="B970" s="49" t="str">
        <f t="shared" si="30"/>
        <v>Ms</v>
      </c>
      <c r="C970" s="50" t="str">
        <f t="shared" si="31"/>
        <v>Jessica L</v>
      </c>
      <c r="D970" s="49" t="s">
        <v>3318</v>
      </c>
      <c r="E970" t="s">
        <v>4510</v>
      </c>
      <c r="F970" t="s">
        <v>5019</v>
      </c>
    </row>
    <row r="971" spans="1:6" x14ac:dyDescent="0.3">
      <c r="A971" s="49" t="s">
        <v>1399</v>
      </c>
      <c r="B971" s="49" t="str">
        <f t="shared" si="30"/>
        <v>Mr</v>
      </c>
      <c r="C971" s="50" t="str">
        <f t="shared" si="31"/>
        <v>Brandon F</v>
      </c>
      <c r="D971" s="49" t="s">
        <v>3319</v>
      </c>
      <c r="E971" t="s">
        <v>4512</v>
      </c>
      <c r="F971" t="s">
        <v>5268</v>
      </c>
    </row>
    <row r="972" spans="1:6" x14ac:dyDescent="0.3">
      <c r="A972" s="49" t="s">
        <v>1398</v>
      </c>
      <c r="B972" s="49" t="str">
        <f t="shared" si="30"/>
        <v>Ms</v>
      </c>
      <c r="C972" s="50" t="str">
        <f t="shared" si="31"/>
        <v>Melissa</v>
      </c>
      <c r="D972" s="49" t="s">
        <v>3320</v>
      </c>
      <c r="E972" t="s">
        <v>4510</v>
      </c>
      <c r="F972" t="s">
        <v>4867</v>
      </c>
    </row>
    <row r="973" spans="1:6" x14ac:dyDescent="0.3">
      <c r="A973" s="49" t="s">
        <v>1397</v>
      </c>
      <c r="B973" s="49" t="str">
        <f t="shared" si="30"/>
        <v>Ms</v>
      </c>
      <c r="C973" s="50" t="str">
        <f t="shared" si="31"/>
        <v>Danielle N</v>
      </c>
      <c r="D973" s="49" t="s">
        <v>3321</v>
      </c>
      <c r="E973" t="s">
        <v>4510</v>
      </c>
      <c r="F973" t="s">
        <v>5269</v>
      </c>
    </row>
    <row r="974" spans="1:6" x14ac:dyDescent="0.3">
      <c r="A974" s="49" t="s">
        <v>1396</v>
      </c>
      <c r="B974" s="49" t="str">
        <f t="shared" si="30"/>
        <v>Mr</v>
      </c>
      <c r="C974" s="50" t="str">
        <f t="shared" si="31"/>
        <v>Matthew</v>
      </c>
      <c r="D974" s="49" t="s">
        <v>3322</v>
      </c>
      <c r="E974" t="s">
        <v>4512</v>
      </c>
      <c r="F974" t="s">
        <v>4657</v>
      </c>
    </row>
    <row r="975" spans="1:6" x14ac:dyDescent="0.3">
      <c r="A975" s="49" t="s">
        <v>1395</v>
      </c>
      <c r="B975" s="49" t="str">
        <f t="shared" si="30"/>
        <v>Mrs</v>
      </c>
      <c r="C975" s="50" t="str">
        <f t="shared" si="31"/>
        <v>Bettina</v>
      </c>
      <c r="D975" s="49" t="s">
        <v>3139</v>
      </c>
      <c r="E975" t="s">
        <v>4925</v>
      </c>
      <c r="F975" t="s">
        <v>5270</v>
      </c>
    </row>
    <row r="976" spans="1:6" x14ac:dyDescent="0.3">
      <c r="A976" s="49" t="s">
        <v>1394</v>
      </c>
      <c r="B976" s="49" t="str">
        <f t="shared" si="30"/>
        <v>Mr</v>
      </c>
      <c r="C976" s="50" t="str">
        <f t="shared" si="31"/>
        <v>Alexander</v>
      </c>
      <c r="D976" s="49" t="s">
        <v>3323</v>
      </c>
      <c r="E976" t="s">
        <v>4512</v>
      </c>
      <c r="F976" t="s">
        <v>5080</v>
      </c>
    </row>
    <row r="977" spans="1:6" x14ac:dyDescent="0.3">
      <c r="A977" s="49" t="s">
        <v>1393</v>
      </c>
      <c r="B977" s="49" t="str">
        <f t="shared" si="30"/>
        <v>Mrs</v>
      </c>
      <c r="C977" s="50" t="str">
        <f t="shared" si="31"/>
        <v>Holli</v>
      </c>
      <c r="D977" s="49" t="s">
        <v>3324</v>
      </c>
      <c r="E977" t="s">
        <v>4925</v>
      </c>
      <c r="F977" t="s">
        <v>5271</v>
      </c>
    </row>
    <row r="978" spans="1:6" x14ac:dyDescent="0.3">
      <c r="A978" s="49" t="s">
        <v>1392</v>
      </c>
      <c r="B978" s="49" t="str">
        <f t="shared" si="30"/>
        <v>Mrs</v>
      </c>
      <c r="C978" s="50" t="str">
        <f t="shared" si="31"/>
        <v>Heather C</v>
      </c>
      <c r="D978" s="49" t="s">
        <v>2882</v>
      </c>
      <c r="E978" t="s">
        <v>4925</v>
      </c>
      <c r="F978" t="s">
        <v>5272</v>
      </c>
    </row>
    <row r="979" spans="1:6" x14ac:dyDescent="0.3">
      <c r="A979" s="49" t="s">
        <v>1391</v>
      </c>
      <c r="B979" s="49" t="str">
        <f t="shared" si="30"/>
        <v>Mr</v>
      </c>
      <c r="C979" s="50" t="str">
        <f t="shared" si="31"/>
        <v>Kyle</v>
      </c>
      <c r="D979" s="49" t="s">
        <v>3325</v>
      </c>
      <c r="E979" t="s">
        <v>4512</v>
      </c>
      <c r="F979" t="s">
        <v>4780</v>
      </c>
    </row>
    <row r="980" spans="1:6" x14ac:dyDescent="0.3">
      <c r="A980" s="49" t="s">
        <v>1390</v>
      </c>
      <c r="B980" s="49" t="str">
        <f t="shared" si="30"/>
        <v>Mr</v>
      </c>
      <c r="C980" s="50" t="str">
        <f t="shared" si="31"/>
        <v>Thomas J</v>
      </c>
      <c r="D980" s="49" t="s">
        <v>3326</v>
      </c>
      <c r="E980" t="s">
        <v>4512</v>
      </c>
      <c r="F980" t="s">
        <v>4556</v>
      </c>
    </row>
    <row r="981" spans="1:6" x14ac:dyDescent="0.3">
      <c r="A981" s="49" t="s">
        <v>1389</v>
      </c>
      <c r="B981" s="49" t="str">
        <f t="shared" si="30"/>
        <v>Mr</v>
      </c>
      <c r="C981" s="50" t="str">
        <f t="shared" si="31"/>
        <v>Chris</v>
      </c>
      <c r="D981" s="49" t="s">
        <v>3327</v>
      </c>
      <c r="E981" t="s">
        <v>4512</v>
      </c>
      <c r="F981" t="s">
        <v>4715</v>
      </c>
    </row>
    <row r="982" spans="1:6" x14ac:dyDescent="0.3">
      <c r="A982" s="49" t="s">
        <v>1388</v>
      </c>
      <c r="B982" s="49" t="str">
        <f t="shared" si="30"/>
        <v>Mr</v>
      </c>
      <c r="C982" s="50" t="str">
        <f t="shared" si="31"/>
        <v>Graham</v>
      </c>
      <c r="D982" s="49" t="s">
        <v>3328</v>
      </c>
      <c r="E982" t="s">
        <v>4512</v>
      </c>
      <c r="F982" t="s">
        <v>5273</v>
      </c>
    </row>
    <row r="983" spans="1:6" x14ac:dyDescent="0.3">
      <c r="A983" s="49" t="s">
        <v>1387</v>
      </c>
      <c r="B983" s="49" t="str">
        <f t="shared" si="30"/>
        <v>Mr</v>
      </c>
      <c r="C983" s="50" t="str">
        <f t="shared" si="31"/>
        <v>Garrett</v>
      </c>
      <c r="D983" s="49" t="s">
        <v>3329</v>
      </c>
      <c r="E983" t="s">
        <v>4512</v>
      </c>
      <c r="F983" t="s">
        <v>5274</v>
      </c>
    </row>
    <row r="984" spans="1:6" x14ac:dyDescent="0.3">
      <c r="A984" s="49" t="s">
        <v>1386</v>
      </c>
      <c r="B984" s="49" t="str">
        <f t="shared" si="30"/>
        <v>Mr</v>
      </c>
      <c r="C984" s="50" t="str">
        <f t="shared" si="31"/>
        <v>Andrew</v>
      </c>
      <c r="D984" s="49" t="s">
        <v>3330</v>
      </c>
      <c r="E984" t="s">
        <v>4512</v>
      </c>
      <c r="F984" t="s">
        <v>4720</v>
      </c>
    </row>
    <row r="985" spans="1:6" x14ac:dyDescent="0.3">
      <c r="A985" s="49" t="s">
        <v>1385</v>
      </c>
      <c r="B985" s="49" t="str">
        <f t="shared" si="30"/>
        <v>Mrs</v>
      </c>
      <c r="C985" s="50" t="str">
        <f t="shared" si="31"/>
        <v>Annabelle M</v>
      </c>
      <c r="D985" s="49" t="s">
        <v>3331</v>
      </c>
      <c r="E985" t="s">
        <v>4925</v>
      </c>
      <c r="F985" t="s">
        <v>5275</v>
      </c>
    </row>
    <row r="986" spans="1:6" x14ac:dyDescent="0.3">
      <c r="A986" s="49" t="s">
        <v>1384</v>
      </c>
      <c r="B986" s="49" t="str">
        <f t="shared" si="30"/>
        <v>Mr</v>
      </c>
      <c r="C986" s="50" t="str">
        <f t="shared" si="31"/>
        <v>Daniel T</v>
      </c>
      <c r="D986" s="49" t="s">
        <v>3332</v>
      </c>
      <c r="E986" t="s">
        <v>4512</v>
      </c>
      <c r="F986" t="s">
        <v>5276</v>
      </c>
    </row>
    <row r="987" spans="1:6" x14ac:dyDescent="0.3">
      <c r="A987" s="49" t="s">
        <v>1383</v>
      </c>
      <c r="B987" s="49" t="str">
        <f t="shared" si="30"/>
        <v>Ms</v>
      </c>
      <c r="C987" s="50" t="str">
        <f t="shared" si="31"/>
        <v>Deanne</v>
      </c>
      <c r="D987" s="49" t="s">
        <v>3333</v>
      </c>
      <c r="E987" t="s">
        <v>4510</v>
      </c>
      <c r="F987" t="s">
        <v>5277</v>
      </c>
    </row>
    <row r="988" spans="1:6" x14ac:dyDescent="0.3">
      <c r="A988" s="49" t="s">
        <v>1382</v>
      </c>
      <c r="B988" s="49" t="str">
        <f t="shared" si="30"/>
        <v>Ms</v>
      </c>
      <c r="C988" s="50" t="str">
        <f t="shared" si="31"/>
        <v>Carrie</v>
      </c>
      <c r="D988" s="49" t="s">
        <v>2563</v>
      </c>
      <c r="E988" t="s">
        <v>4510</v>
      </c>
      <c r="F988" t="s">
        <v>4740</v>
      </c>
    </row>
    <row r="989" spans="1:6" x14ac:dyDescent="0.3">
      <c r="A989" s="49" t="s">
        <v>1381</v>
      </c>
      <c r="B989" s="49" t="str">
        <f t="shared" si="30"/>
        <v>Mrs</v>
      </c>
      <c r="C989" s="50" t="str">
        <f t="shared" si="31"/>
        <v>Suzanne</v>
      </c>
      <c r="D989" s="49" t="s">
        <v>3334</v>
      </c>
      <c r="E989" t="s">
        <v>4925</v>
      </c>
      <c r="F989" t="s">
        <v>5209</v>
      </c>
    </row>
    <row r="990" spans="1:6" x14ac:dyDescent="0.3">
      <c r="A990" s="49" t="s">
        <v>1380</v>
      </c>
      <c r="B990" s="49" t="str">
        <f t="shared" si="30"/>
        <v>Ms</v>
      </c>
      <c r="C990" s="50" t="str">
        <f t="shared" si="31"/>
        <v>Jasmine P</v>
      </c>
      <c r="D990" s="49" t="s">
        <v>3335</v>
      </c>
      <c r="E990" t="s">
        <v>4510</v>
      </c>
      <c r="F990" t="s">
        <v>5278</v>
      </c>
    </row>
    <row r="991" spans="1:6" x14ac:dyDescent="0.3">
      <c r="A991" s="49" t="s">
        <v>1379</v>
      </c>
      <c r="B991" s="49" t="str">
        <f t="shared" si="30"/>
        <v>Ms</v>
      </c>
      <c r="C991" s="50" t="str">
        <f t="shared" si="31"/>
        <v>Jennifer</v>
      </c>
      <c r="D991" s="49" t="s">
        <v>3336</v>
      </c>
      <c r="E991" t="s">
        <v>4510</v>
      </c>
      <c r="F991" t="s">
        <v>4587</v>
      </c>
    </row>
    <row r="992" spans="1:6" x14ac:dyDescent="0.3">
      <c r="A992" s="49" t="s">
        <v>1378</v>
      </c>
      <c r="B992" s="49" t="str">
        <f t="shared" si="30"/>
        <v>Ms</v>
      </c>
      <c r="C992" s="50" t="str">
        <f t="shared" si="31"/>
        <v>Tracie</v>
      </c>
      <c r="D992" s="49" t="s">
        <v>3337</v>
      </c>
      <c r="E992" t="s">
        <v>4510</v>
      </c>
      <c r="F992" t="s">
        <v>5279</v>
      </c>
    </row>
    <row r="993" spans="1:6" x14ac:dyDescent="0.3">
      <c r="A993" s="49" t="s">
        <v>1377</v>
      </c>
      <c r="B993" s="49" t="str">
        <f t="shared" si="30"/>
        <v>Mr</v>
      </c>
      <c r="C993" s="50" t="str">
        <f t="shared" si="31"/>
        <v>Tristan D</v>
      </c>
      <c r="D993" s="49" t="s">
        <v>2506</v>
      </c>
      <c r="E993" t="s">
        <v>4512</v>
      </c>
      <c r="F993" t="s">
        <v>5280</v>
      </c>
    </row>
    <row r="994" spans="1:6" x14ac:dyDescent="0.3">
      <c r="A994" s="49" t="s">
        <v>1376</v>
      </c>
      <c r="B994" s="49" t="str">
        <f t="shared" si="30"/>
        <v>Mr</v>
      </c>
      <c r="C994" s="50" t="str">
        <f t="shared" si="31"/>
        <v>Peiweng</v>
      </c>
      <c r="D994" s="49" t="s">
        <v>3338</v>
      </c>
      <c r="E994" t="s">
        <v>4512</v>
      </c>
      <c r="F994" t="s">
        <v>5281</v>
      </c>
    </row>
    <row r="995" spans="1:6" x14ac:dyDescent="0.3">
      <c r="A995" s="49" t="s">
        <v>1375</v>
      </c>
      <c r="B995" s="49" t="str">
        <f t="shared" si="30"/>
        <v>Ms</v>
      </c>
      <c r="C995" s="50" t="str">
        <f t="shared" si="31"/>
        <v>Theresa M</v>
      </c>
      <c r="D995" s="49" t="s">
        <v>3339</v>
      </c>
      <c r="E995" t="s">
        <v>4510</v>
      </c>
      <c r="F995" t="s">
        <v>5282</v>
      </c>
    </row>
    <row r="996" spans="1:6" x14ac:dyDescent="0.3">
      <c r="A996" s="49" t="s">
        <v>1374</v>
      </c>
      <c r="B996" s="49" t="str">
        <f t="shared" si="30"/>
        <v>Mr</v>
      </c>
      <c r="C996" s="50" t="str">
        <f t="shared" si="31"/>
        <v>Daniel J</v>
      </c>
      <c r="D996" s="49" t="s">
        <v>2450</v>
      </c>
      <c r="E996" t="s">
        <v>4512</v>
      </c>
      <c r="F996" t="s">
        <v>5283</v>
      </c>
    </row>
    <row r="997" spans="1:6" x14ac:dyDescent="0.3">
      <c r="A997" s="49" t="s">
        <v>1373</v>
      </c>
      <c r="B997" s="49" t="str">
        <f t="shared" si="30"/>
        <v>Mrs</v>
      </c>
      <c r="C997" s="50" t="str">
        <f t="shared" si="31"/>
        <v>Courtney M</v>
      </c>
      <c r="D997" s="49" t="s">
        <v>3340</v>
      </c>
      <c r="E997" t="s">
        <v>4925</v>
      </c>
      <c r="F997" t="s">
        <v>5284</v>
      </c>
    </row>
    <row r="998" spans="1:6" x14ac:dyDescent="0.3">
      <c r="A998" s="49" t="s">
        <v>1372</v>
      </c>
      <c r="B998" s="49" t="str">
        <f t="shared" si="30"/>
        <v>Mr</v>
      </c>
      <c r="C998" s="50" t="str">
        <f t="shared" si="31"/>
        <v>Jose A</v>
      </c>
      <c r="D998" s="49" t="s">
        <v>2432</v>
      </c>
      <c r="E998" t="s">
        <v>4512</v>
      </c>
      <c r="F998" t="s">
        <v>5285</v>
      </c>
    </row>
    <row r="999" spans="1:6" x14ac:dyDescent="0.3">
      <c r="A999" s="49" t="s">
        <v>1371</v>
      </c>
      <c r="B999" s="49" t="str">
        <f t="shared" si="30"/>
        <v>Mrs</v>
      </c>
      <c r="C999" s="50" t="str">
        <f t="shared" si="31"/>
        <v>Lauren</v>
      </c>
      <c r="D999" s="49" t="s">
        <v>3341</v>
      </c>
      <c r="E999" t="s">
        <v>4925</v>
      </c>
      <c r="F999" t="s">
        <v>4898</v>
      </c>
    </row>
    <row r="1000" spans="1:6" x14ac:dyDescent="0.3">
      <c r="A1000" s="49" t="s">
        <v>1370</v>
      </c>
      <c r="B1000" s="49" t="str">
        <f t="shared" si="30"/>
        <v>Mr</v>
      </c>
      <c r="C1000" s="50" t="str">
        <f t="shared" si="31"/>
        <v>Jonathon M</v>
      </c>
      <c r="D1000" s="49" t="s">
        <v>2946</v>
      </c>
      <c r="E1000" t="s">
        <v>4512</v>
      </c>
      <c r="F1000" t="s">
        <v>5286</v>
      </c>
    </row>
    <row r="1001" spans="1:6" x14ac:dyDescent="0.3">
      <c r="A1001" s="49" t="s">
        <v>1369</v>
      </c>
      <c r="B1001" s="49" t="str">
        <f t="shared" si="30"/>
        <v>Mrs</v>
      </c>
      <c r="C1001" s="50" t="str">
        <f t="shared" si="31"/>
        <v>Stephanie A</v>
      </c>
      <c r="D1001" s="49" t="s">
        <v>3342</v>
      </c>
      <c r="E1001" t="s">
        <v>4925</v>
      </c>
      <c r="F1001" t="s">
        <v>5287</v>
      </c>
    </row>
    <row r="1002" spans="1:6" x14ac:dyDescent="0.3">
      <c r="A1002" s="49" t="s">
        <v>1368</v>
      </c>
      <c r="B1002" s="49" t="str">
        <f t="shared" si="30"/>
        <v>Mr</v>
      </c>
      <c r="C1002" s="50" t="str">
        <f t="shared" si="31"/>
        <v>Patrick</v>
      </c>
      <c r="D1002" s="49" t="s">
        <v>3343</v>
      </c>
      <c r="E1002" t="s">
        <v>4512</v>
      </c>
      <c r="F1002" t="s">
        <v>4589</v>
      </c>
    </row>
    <row r="1003" spans="1:6" x14ac:dyDescent="0.3">
      <c r="A1003" s="49" t="s">
        <v>1367</v>
      </c>
      <c r="B1003" s="49" t="str">
        <f t="shared" si="30"/>
        <v>Mrs</v>
      </c>
      <c r="C1003" s="50" t="str">
        <f t="shared" si="31"/>
        <v>Krista</v>
      </c>
      <c r="D1003" s="49" t="s">
        <v>3344</v>
      </c>
      <c r="E1003" t="s">
        <v>4925</v>
      </c>
      <c r="F1003" t="s">
        <v>5288</v>
      </c>
    </row>
    <row r="1004" spans="1:6" x14ac:dyDescent="0.3">
      <c r="A1004" s="49" t="s">
        <v>1366</v>
      </c>
      <c r="B1004" s="49" t="str">
        <f t="shared" si="30"/>
        <v>Ms</v>
      </c>
      <c r="C1004" s="50" t="str">
        <f t="shared" si="31"/>
        <v>Jenessa</v>
      </c>
      <c r="D1004" s="49" t="s">
        <v>3345</v>
      </c>
      <c r="E1004" t="s">
        <v>4510</v>
      </c>
      <c r="F1004" t="s">
        <v>5289</v>
      </c>
    </row>
    <row r="1005" spans="1:6" x14ac:dyDescent="0.3">
      <c r="A1005" s="49" t="s">
        <v>1365</v>
      </c>
      <c r="B1005" s="49" t="str">
        <f t="shared" si="30"/>
        <v>Mr</v>
      </c>
      <c r="C1005" s="50" t="str">
        <f t="shared" si="31"/>
        <v>Ryan M</v>
      </c>
      <c r="D1005" s="49" t="s">
        <v>3346</v>
      </c>
      <c r="E1005" t="s">
        <v>4512</v>
      </c>
      <c r="F1005" t="s">
        <v>4547</v>
      </c>
    </row>
    <row r="1006" spans="1:6" x14ac:dyDescent="0.3">
      <c r="A1006" s="49" t="s">
        <v>1364</v>
      </c>
      <c r="B1006" s="49" t="str">
        <f t="shared" si="30"/>
        <v>Mr</v>
      </c>
      <c r="C1006" s="50" t="str">
        <f t="shared" si="31"/>
        <v>Thomas</v>
      </c>
      <c r="D1006" s="49" t="s">
        <v>3347</v>
      </c>
      <c r="E1006" t="s">
        <v>4512</v>
      </c>
      <c r="F1006" t="s">
        <v>4601</v>
      </c>
    </row>
    <row r="1007" spans="1:6" x14ac:dyDescent="0.3">
      <c r="A1007" s="49" t="s">
        <v>1363</v>
      </c>
      <c r="B1007" s="49" t="str">
        <f t="shared" si="30"/>
        <v>Ms</v>
      </c>
      <c r="C1007" s="50" t="str">
        <f t="shared" si="31"/>
        <v>Amanda N</v>
      </c>
      <c r="D1007" s="49" t="s">
        <v>3348</v>
      </c>
      <c r="E1007" t="s">
        <v>4510</v>
      </c>
      <c r="F1007" t="s">
        <v>5290</v>
      </c>
    </row>
    <row r="1008" spans="1:6" x14ac:dyDescent="0.3">
      <c r="A1008" s="49" t="s">
        <v>1362</v>
      </c>
      <c r="B1008" s="49" t="str">
        <f t="shared" si="30"/>
        <v>Ms</v>
      </c>
      <c r="C1008" s="50" t="str">
        <f t="shared" si="31"/>
        <v>Teresa P</v>
      </c>
      <c r="D1008" s="49" t="s">
        <v>2679</v>
      </c>
      <c r="E1008" t="s">
        <v>4510</v>
      </c>
      <c r="F1008" t="s">
        <v>5291</v>
      </c>
    </row>
    <row r="1009" spans="1:6" x14ac:dyDescent="0.3">
      <c r="A1009" s="49" t="s">
        <v>1361</v>
      </c>
      <c r="B1009" s="49" t="str">
        <f t="shared" si="30"/>
        <v>Mr</v>
      </c>
      <c r="C1009" s="50" t="str">
        <f t="shared" si="31"/>
        <v>Dorian</v>
      </c>
      <c r="D1009" s="49" t="s">
        <v>3349</v>
      </c>
      <c r="E1009" t="s">
        <v>4512</v>
      </c>
      <c r="F1009" t="s">
        <v>5292</v>
      </c>
    </row>
    <row r="1010" spans="1:6" x14ac:dyDescent="0.3">
      <c r="A1010" s="49" t="s">
        <v>1360</v>
      </c>
      <c r="B1010" s="49" t="str">
        <f t="shared" si="30"/>
        <v>Ms</v>
      </c>
      <c r="C1010" s="50" t="str">
        <f t="shared" si="31"/>
        <v>Amy</v>
      </c>
      <c r="D1010" s="49" t="s">
        <v>3350</v>
      </c>
      <c r="E1010" t="s">
        <v>4510</v>
      </c>
      <c r="F1010" t="s">
        <v>4683</v>
      </c>
    </row>
    <row r="1011" spans="1:6" x14ac:dyDescent="0.3">
      <c r="A1011" s="49" t="s">
        <v>1359</v>
      </c>
      <c r="B1011" s="49" t="str">
        <f t="shared" si="30"/>
        <v>Ms</v>
      </c>
      <c r="C1011" s="50" t="str">
        <f t="shared" si="31"/>
        <v>Aberu</v>
      </c>
      <c r="D1011" s="49" t="s">
        <v>3351</v>
      </c>
      <c r="E1011" t="s">
        <v>4510</v>
      </c>
      <c r="F1011" t="s">
        <v>5293</v>
      </c>
    </row>
    <row r="1012" spans="1:6" x14ac:dyDescent="0.3">
      <c r="A1012" s="49" t="s">
        <v>1358</v>
      </c>
      <c r="B1012" s="49" t="str">
        <f t="shared" si="30"/>
        <v>Ms</v>
      </c>
      <c r="C1012" s="50" t="str">
        <f t="shared" si="31"/>
        <v>Ashley</v>
      </c>
      <c r="D1012" s="49" t="s">
        <v>3352</v>
      </c>
      <c r="E1012" t="s">
        <v>4510</v>
      </c>
      <c r="F1012" t="s">
        <v>4737</v>
      </c>
    </row>
    <row r="1013" spans="1:6" x14ac:dyDescent="0.3">
      <c r="A1013" s="49" t="s">
        <v>1357</v>
      </c>
      <c r="B1013" s="49" t="str">
        <f t="shared" si="30"/>
        <v>Ms</v>
      </c>
      <c r="C1013" s="50" t="str">
        <f t="shared" si="31"/>
        <v>Anna E</v>
      </c>
      <c r="D1013" s="49" t="s">
        <v>3353</v>
      </c>
      <c r="E1013" t="s">
        <v>4510</v>
      </c>
      <c r="F1013" t="s">
        <v>5234</v>
      </c>
    </row>
    <row r="1014" spans="1:6" x14ac:dyDescent="0.3">
      <c r="A1014" s="49" t="s">
        <v>1356</v>
      </c>
      <c r="B1014" s="49" t="str">
        <f t="shared" si="30"/>
        <v>Ms</v>
      </c>
      <c r="C1014" s="50" t="str">
        <f t="shared" si="31"/>
        <v>Tania K</v>
      </c>
      <c r="D1014" s="49" t="s">
        <v>3354</v>
      </c>
      <c r="E1014" t="s">
        <v>4510</v>
      </c>
      <c r="F1014" t="s">
        <v>5294</v>
      </c>
    </row>
    <row r="1015" spans="1:6" x14ac:dyDescent="0.3">
      <c r="A1015" s="49" t="s">
        <v>1355</v>
      </c>
      <c r="B1015" s="49" t="str">
        <f t="shared" si="30"/>
        <v>Ms</v>
      </c>
      <c r="C1015" s="50" t="str">
        <f t="shared" si="31"/>
        <v>Ashley E</v>
      </c>
      <c r="D1015" s="49" t="s">
        <v>3355</v>
      </c>
      <c r="E1015" t="s">
        <v>4510</v>
      </c>
      <c r="F1015" t="s">
        <v>4951</v>
      </c>
    </row>
    <row r="1016" spans="1:6" x14ac:dyDescent="0.3">
      <c r="A1016" s="49" t="s">
        <v>1354</v>
      </c>
      <c r="B1016" s="49" t="str">
        <f t="shared" si="30"/>
        <v>Ms</v>
      </c>
      <c r="C1016" s="50" t="str">
        <f t="shared" si="31"/>
        <v>Aleksandra</v>
      </c>
      <c r="D1016" s="49" t="s">
        <v>3356</v>
      </c>
      <c r="E1016" t="s">
        <v>4510</v>
      </c>
      <c r="F1016" t="s">
        <v>4659</v>
      </c>
    </row>
    <row r="1017" spans="1:6" x14ac:dyDescent="0.3">
      <c r="A1017" s="49" t="s">
        <v>1353</v>
      </c>
      <c r="B1017" s="49" t="str">
        <f t="shared" si="30"/>
        <v>Ms</v>
      </c>
      <c r="C1017" s="50" t="str">
        <f t="shared" si="31"/>
        <v>Valery L</v>
      </c>
      <c r="D1017" s="49" t="s">
        <v>3357</v>
      </c>
      <c r="E1017" t="s">
        <v>4510</v>
      </c>
      <c r="F1017" t="s">
        <v>5295</v>
      </c>
    </row>
    <row r="1018" spans="1:6" x14ac:dyDescent="0.3">
      <c r="A1018" s="49" t="s">
        <v>1352</v>
      </c>
      <c r="B1018" s="49" t="str">
        <f t="shared" si="30"/>
        <v>Mrs</v>
      </c>
      <c r="C1018" s="50" t="str">
        <f t="shared" si="31"/>
        <v>Joanna G</v>
      </c>
      <c r="D1018" s="49" t="s">
        <v>3157</v>
      </c>
      <c r="E1018" t="s">
        <v>4925</v>
      </c>
      <c r="F1018" t="s">
        <v>5296</v>
      </c>
    </row>
    <row r="1019" spans="1:6" x14ac:dyDescent="0.3">
      <c r="A1019" s="49" t="s">
        <v>1351</v>
      </c>
      <c r="B1019" s="49" t="str">
        <f t="shared" si="30"/>
        <v>Mrs</v>
      </c>
      <c r="C1019" s="50" t="str">
        <f t="shared" si="31"/>
        <v>Stefanie F</v>
      </c>
      <c r="D1019" s="49" t="s">
        <v>3358</v>
      </c>
      <c r="E1019" t="s">
        <v>4925</v>
      </c>
      <c r="F1019" t="s">
        <v>5297</v>
      </c>
    </row>
    <row r="1020" spans="1:6" x14ac:dyDescent="0.3">
      <c r="A1020" s="49" t="s">
        <v>1350</v>
      </c>
      <c r="B1020" s="49" t="str">
        <f t="shared" si="30"/>
        <v>Mr</v>
      </c>
      <c r="C1020" s="50" t="str">
        <f t="shared" si="31"/>
        <v>Stephen</v>
      </c>
      <c r="D1020" s="49" t="s">
        <v>3359</v>
      </c>
      <c r="E1020" t="s">
        <v>4512</v>
      </c>
      <c r="F1020" t="s">
        <v>4519</v>
      </c>
    </row>
    <row r="1021" spans="1:6" x14ac:dyDescent="0.3">
      <c r="A1021" s="49" t="s">
        <v>1349</v>
      </c>
      <c r="B1021" s="49" t="str">
        <f t="shared" si="30"/>
        <v>Ms</v>
      </c>
      <c r="C1021" s="50" t="str">
        <f t="shared" si="31"/>
        <v>Liza J</v>
      </c>
      <c r="D1021" s="49" t="s">
        <v>3360</v>
      </c>
      <c r="E1021" t="s">
        <v>4510</v>
      </c>
      <c r="F1021" t="s">
        <v>5298</v>
      </c>
    </row>
    <row r="1022" spans="1:6" x14ac:dyDescent="0.3">
      <c r="A1022" s="49" t="s">
        <v>1348</v>
      </c>
      <c r="B1022" s="49" t="str">
        <f t="shared" si="30"/>
        <v>Mr</v>
      </c>
      <c r="C1022" s="50" t="str">
        <f t="shared" si="31"/>
        <v>Ian M</v>
      </c>
      <c r="D1022" s="49" t="s">
        <v>3361</v>
      </c>
      <c r="E1022" t="s">
        <v>4512</v>
      </c>
      <c r="F1022" t="s">
        <v>5299</v>
      </c>
    </row>
    <row r="1023" spans="1:6" x14ac:dyDescent="0.3">
      <c r="A1023" s="49" t="s">
        <v>1347</v>
      </c>
      <c r="B1023" s="49" t="str">
        <f t="shared" si="30"/>
        <v>Ms</v>
      </c>
      <c r="C1023" s="50" t="str">
        <f t="shared" si="31"/>
        <v>Claudia L</v>
      </c>
      <c r="D1023" s="49" t="s">
        <v>3362</v>
      </c>
      <c r="E1023" t="s">
        <v>4510</v>
      </c>
      <c r="F1023" t="s">
        <v>5300</v>
      </c>
    </row>
    <row r="1024" spans="1:6" x14ac:dyDescent="0.3">
      <c r="A1024" s="49" t="s">
        <v>1346</v>
      </c>
      <c r="B1024" s="49" t="str">
        <f t="shared" si="30"/>
        <v>Ms</v>
      </c>
      <c r="C1024" s="50" t="str">
        <f t="shared" si="31"/>
        <v>Jessica M</v>
      </c>
      <c r="D1024" s="49" t="s">
        <v>3363</v>
      </c>
      <c r="E1024" t="s">
        <v>4510</v>
      </c>
      <c r="F1024" t="s">
        <v>5301</v>
      </c>
    </row>
    <row r="1025" spans="1:6" x14ac:dyDescent="0.3">
      <c r="A1025" s="49" t="s">
        <v>1345</v>
      </c>
      <c r="B1025" s="49" t="str">
        <f t="shared" si="30"/>
        <v>Mr</v>
      </c>
      <c r="C1025" s="50" t="str">
        <f t="shared" si="31"/>
        <v>Billy Jr</v>
      </c>
      <c r="D1025" s="49" t="s">
        <v>3364</v>
      </c>
      <c r="E1025" t="s">
        <v>4512</v>
      </c>
      <c r="F1025" t="s">
        <v>5302</v>
      </c>
    </row>
    <row r="1026" spans="1:6" x14ac:dyDescent="0.3">
      <c r="A1026" s="49" t="s">
        <v>1344</v>
      </c>
      <c r="B1026" s="49" t="str">
        <f t="shared" ref="B1026:B1089" si="32">TRIM(E1026:E3360)</f>
        <v>Mr</v>
      </c>
      <c r="C1026" s="50" t="str">
        <f t="shared" ref="C1026:C1089" si="33">TRIM(F1026)</f>
        <v>David</v>
      </c>
      <c r="D1026" s="49" t="s">
        <v>3365</v>
      </c>
      <c r="E1026" t="s">
        <v>4512</v>
      </c>
      <c r="F1026" t="s">
        <v>4523</v>
      </c>
    </row>
    <row r="1027" spans="1:6" x14ac:dyDescent="0.3">
      <c r="A1027" s="49" t="s">
        <v>1343</v>
      </c>
      <c r="B1027" s="49" t="str">
        <f t="shared" si="32"/>
        <v>Mr</v>
      </c>
      <c r="C1027" s="50" t="str">
        <f t="shared" si="33"/>
        <v>Tim</v>
      </c>
      <c r="D1027" s="49" t="s">
        <v>3366</v>
      </c>
      <c r="E1027" t="s">
        <v>4512</v>
      </c>
      <c r="F1027" t="s">
        <v>5303</v>
      </c>
    </row>
    <row r="1028" spans="1:6" x14ac:dyDescent="0.3">
      <c r="A1028" s="49" t="s">
        <v>1342</v>
      </c>
      <c r="B1028" s="49" t="str">
        <f t="shared" si="32"/>
        <v>Ms</v>
      </c>
      <c r="C1028" s="50" t="str">
        <f t="shared" si="33"/>
        <v>Emma M</v>
      </c>
      <c r="D1028" s="49" t="s">
        <v>3367</v>
      </c>
      <c r="E1028" t="s">
        <v>4510</v>
      </c>
      <c r="F1028" t="s">
        <v>5304</v>
      </c>
    </row>
    <row r="1029" spans="1:6" x14ac:dyDescent="0.3">
      <c r="A1029" s="49" t="s">
        <v>1341</v>
      </c>
      <c r="B1029" s="49" t="str">
        <f t="shared" si="32"/>
        <v>Mr</v>
      </c>
      <c r="C1029" s="50" t="str">
        <f t="shared" si="33"/>
        <v>Tim</v>
      </c>
      <c r="D1029" s="49" t="s">
        <v>3368</v>
      </c>
      <c r="E1029" t="s">
        <v>4512</v>
      </c>
      <c r="F1029" t="s">
        <v>5303</v>
      </c>
    </row>
    <row r="1030" spans="1:6" x14ac:dyDescent="0.3">
      <c r="A1030" s="49" t="s">
        <v>1340</v>
      </c>
      <c r="B1030" s="49" t="str">
        <f t="shared" si="32"/>
        <v>Mr</v>
      </c>
      <c r="C1030" s="50" t="str">
        <f t="shared" si="33"/>
        <v>Patrick</v>
      </c>
      <c r="D1030" s="49" t="s">
        <v>3369</v>
      </c>
      <c r="E1030" t="s">
        <v>4512</v>
      </c>
      <c r="F1030" t="s">
        <v>4589</v>
      </c>
    </row>
    <row r="1031" spans="1:6" x14ac:dyDescent="0.3">
      <c r="A1031" s="49" t="s">
        <v>1339</v>
      </c>
      <c r="B1031" s="49" t="str">
        <f t="shared" si="32"/>
        <v>Ms</v>
      </c>
      <c r="C1031" s="50" t="str">
        <f t="shared" si="33"/>
        <v>Bridget K</v>
      </c>
      <c r="D1031" s="49" t="s">
        <v>3370</v>
      </c>
      <c r="E1031" t="s">
        <v>4510</v>
      </c>
      <c r="F1031" t="s">
        <v>5305</v>
      </c>
    </row>
    <row r="1032" spans="1:6" x14ac:dyDescent="0.3">
      <c r="A1032" s="49" t="s">
        <v>1338</v>
      </c>
      <c r="B1032" s="49" t="str">
        <f t="shared" si="32"/>
        <v>Mr</v>
      </c>
      <c r="C1032" s="50" t="str">
        <f t="shared" si="33"/>
        <v>Gabriel</v>
      </c>
      <c r="D1032" s="49" t="s">
        <v>3371</v>
      </c>
      <c r="E1032" t="s">
        <v>4512</v>
      </c>
      <c r="F1032" t="s">
        <v>5306</v>
      </c>
    </row>
    <row r="1033" spans="1:6" x14ac:dyDescent="0.3">
      <c r="A1033" s="49" t="s">
        <v>1337</v>
      </c>
      <c r="B1033" s="49" t="str">
        <f t="shared" si="32"/>
        <v>Ms</v>
      </c>
      <c r="C1033" s="50" t="str">
        <f t="shared" si="33"/>
        <v>Natasha</v>
      </c>
      <c r="D1033" s="49" t="s">
        <v>3372</v>
      </c>
      <c r="E1033" t="s">
        <v>4510</v>
      </c>
      <c r="F1033" t="s">
        <v>5307</v>
      </c>
    </row>
    <row r="1034" spans="1:6" x14ac:dyDescent="0.3">
      <c r="A1034" s="49" t="s">
        <v>1336</v>
      </c>
      <c r="B1034" s="49" t="str">
        <f t="shared" si="32"/>
        <v>Ms</v>
      </c>
      <c r="C1034" s="50" t="str">
        <f t="shared" si="33"/>
        <v>Abby A</v>
      </c>
      <c r="D1034" s="49" t="s">
        <v>3044</v>
      </c>
      <c r="E1034" t="s">
        <v>4510</v>
      </c>
      <c r="F1034" t="s">
        <v>5308</v>
      </c>
    </row>
    <row r="1035" spans="1:6" x14ac:dyDescent="0.3">
      <c r="A1035" s="49" t="s">
        <v>1335</v>
      </c>
      <c r="B1035" s="49" t="str">
        <f t="shared" si="32"/>
        <v>Ms</v>
      </c>
      <c r="C1035" s="50" t="str">
        <f t="shared" si="33"/>
        <v>Michelle</v>
      </c>
      <c r="D1035" s="49" t="s">
        <v>3373</v>
      </c>
      <c r="E1035" t="s">
        <v>4510</v>
      </c>
      <c r="F1035" t="s">
        <v>4847</v>
      </c>
    </row>
    <row r="1036" spans="1:6" x14ac:dyDescent="0.3">
      <c r="A1036" s="49" t="s">
        <v>1334</v>
      </c>
      <c r="B1036" s="49" t="str">
        <f t="shared" si="32"/>
        <v>Ms</v>
      </c>
      <c r="C1036" s="50" t="str">
        <f t="shared" si="33"/>
        <v>Mckendree</v>
      </c>
      <c r="D1036" s="49" t="s">
        <v>3374</v>
      </c>
      <c r="E1036" t="s">
        <v>4510</v>
      </c>
      <c r="F1036" t="s">
        <v>5309</v>
      </c>
    </row>
    <row r="1037" spans="1:6" x14ac:dyDescent="0.3">
      <c r="A1037" s="49" t="s">
        <v>1333</v>
      </c>
      <c r="B1037" s="49" t="str">
        <f t="shared" si="32"/>
        <v>Ms</v>
      </c>
      <c r="C1037" s="50" t="str">
        <f t="shared" si="33"/>
        <v>Tara</v>
      </c>
      <c r="D1037" s="49" t="s">
        <v>3375</v>
      </c>
      <c r="E1037" t="s">
        <v>4510</v>
      </c>
      <c r="F1037" t="s">
        <v>4978</v>
      </c>
    </row>
    <row r="1038" spans="1:6" x14ac:dyDescent="0.3">
      <c r="A1038" s="49" t="s">
        <v>1332</v>
      </c>
      <c r="B1038" s="49" t="str">
        <f t="shared" si="32"/>
        <v>Mr</v>
      </c>
      <c r="C1038" s="50" t="str">
        <f t="shared" si="33"/>
        <v>Daniel</v>
      </c>
      <c r="D1038" s="49" t="s">
        <v>3376</v>
      </c>
      <c r="E1038" t="s">
        <v>4512</v>
      </c>
      <c r="F1038" t="s">
        <v>4574</v>
      </c>
    </row>
    <row r="1039" spans="1:6" x14ac:dyDescent="0.3">
      <c r="A1039" s="49" t="s">
        <v>1331</v>
      </c>
      <c r="B1039" s="49" t="str">
        <f t="shared" si="32"/>
        <v>Mr</v>
      </c>
      <c r="C1039" s="50" t="str">
        <f t="shared" si="33"/>
        <v>Joshua P</v>
      </c>
      <c r="D1039" s="49" t="s">
        <v>2589</v>
      </c>
      <c r="E1039" t="s">
        <v>4512</v>
      </c>
      <c r="F1039" t="s">
        <v>5310</v>
      </c>
    </row>
    <row r="1040" spans="1:6" x14ac:dyDescent="0.3">
      <c r="A1040" s="49" t="s">
        <v>1330</v>
      </c>
      <c r="B1040" s="49" t="str">
        <f t="shared" si="32"/>
        <v>Ms</v>
      </c>
      <c r="C1040" s="50" t="str">
        <f t="shared" si="33"/>
        <v>Erin C</v>
      </c>
      <c r="D1040" s="49" t="s">
        <v>3377</v>
      </c>
      <c r="E1040" t="s">
        <v>4510</v>
      </c>
      <c r="F1040" t="s">
        <v>4752</v>
      </c>
    </row>
    <row r="1041" spans="1:6" x14ac:dyDescent="0.3">
      <c r="A1041" s="49" t="s">
        <v>1329</v>
      </c>
      <c r="B1041" s="49" t="str">
        <f t="shared" si="32"/>
        <v>Ms</v>
      </c>
      <c r="C1041" s="50" t="str">
        <f t="shared" si="33"/>
        <v>Shure</v>
      </c>
      <c r="D1041" s="49" t="s">
        <v>3378</v>
      </c>
      <c r="E1041" t="s">
        <v>4510</v>
      </c>
      <c r="F1041" t="s">
        <v>5311</v>
      </c>
    </row>
    <row r="1042" spans="1:6" x14ac:dyDescent="0.3">
      <c r="A1042" s="49" t="s">
        <v>1328</v>
      </c>
      <c r="B1042" s="49" t="str">
        <f t="shared" si="32"/>
        <v>Mr</v>
      </c>
      <c r="C1042" s="50" t="str">
        <f t="shared" si="33"/>
        <v>Richard</v>
      </c>
      <c r="D1042" s="49" t="s">
        <v>3070</v>
      </c>
      <c r="E1042" t="s">
        <v>4512</v>
      </c>
      <c r="F1042" t="s">
        <v>4661</v>
      </c>
    </row>
    <row r="1043" spans="1:6" x14ac:dyDescent="0.3">
      <c r="A1043" s="49" t="s">
        <v>1327</v>
      </c>
      <c r="B1043" s="49" t="str">
        <f t="shared" si="32"/>
        <v>Ms</v>
      </c>
      <c r="C1043" s="50" t="str">
        <f t="shared" si="33"/>
        <v>Brenda</v>
      </c>
      <c r="D1043" s="49" t="s">
        <v>3379</v>
      </c>
      <c r="E1043" t="s">
        <v>4510</v>
      </c>
      <c r="F1043" t="s">
        <v>5312</v>
      </c>
    </row>
    <row r="1044" spans="1:6" x14ac:dyDescent="0.3">
      <c r="A1044" s="49" t="s">
        <v>1326</v>
      </c>
      <c r="B1044" s="49" t="str">
        <f t="shared" si="32"/>
        <v>Mr</v>
      </c>
      <c r="C1044" s="50" t="str">
        <f t="shared" si="33"/>
        <v>Joseph M</v>
      </c>
      <c r="D1044" s="49" t="s">
        <v>3380</v>
      </c>
      <c r="E1044" t="s">
        <v>4512</v>
      </c>
      <c r="F1044" t="s">
        <v>5313</v>
      </c>
    </row>
    <row r="1045" spans="1:6" x14ac:dyDescent="0.3">
      <c r="A1045" s="49" t="s">
        <v>1325</v>
      </c>
      <c r="B1045" s="49" t="str">
        <f t="shared" si="32"/>
        <v>Mr</v>
      </c>
      <c r="C1045" s="50" t="str">
        <f t="shared" si="33"/>
        <v>Stephen J</v>
      </c>
      <c r="D1045" s="49" t="s">
        <v>3381</v>
      </c>
      <c r="E1045" t="s">
        <v>4512</v>
      </c>
      <c r="F1045" t="s">
        <v>5314</v>
      </c>
    </row>
    <row r="1046" spans="1:6" x14ac:dyDescent="0.3">
      <c r="A1046" s="49" t="s">
        <v>1324</v>
      </c>
      <c r="B1046" s="49" t="str">
        <f t="shared" si="32"/>
        <v>Mrs</v>
      </c>
      <c r="C1046" s="50" t="str">
        <f t="shared" si="33"/>
        <v>Kathya</v>
      </c>
      <c r="D1046" s="49" t="s">
        <v>3382</v>
      </c>
      <c r="E1046" t="s">
        <v>4925</v>
      </c>
      <c r="F1046" t="s">
        <v>5315</v>
      </c>
    </row>
    <row r="1047" spans="1:6" x14ac:dyDescent="0.3">
      <c r="A1047" s="49" t="s">
        <v>1323</v>
      </c>
      <c r="B1047" s="49" t="str">
        <f t="shared" si="32"/>
        <v>Mr</v>
      </c>
      <c r="C1047" s="50" t="str">
        <f t="shared" si="33"/>
        <v>Wesley</v>
      </c>
      <c r="D1047" s="49" t="s">
        <v>3383</v>
      </c>
      <c r="E1047" t="s">
        <v>4512</v>
      </c>
      <c r="F1047" t="s">
        <v>5316</v>
      </c>
    </row>
    <row r="1048" spans="1:6" x14ac:dyDescent="0.3">
      <c r="A1048" s="49" t="s">
        <v>1322</v>
      </c>
      <c r="B1048" s="49" t="str">
        <f t="shared" si="32"/>
        <v>Mr</v>
      </c>
      <c r="C1048" s="50" t="str">
        <f t="shared" si="33"/>
        <v>Tim</v>
      </c>
      <c r="D1048" s="49" t="s">
        <v>3384</v>
      </c>
      <c r="E1048" t="s">
        <v>4512</v>
      </c>
      <c r="F1048" t="s">
        <v>5303</v>
      </c>
    </row>
    <row r="1049" spans="1:6" x14ac:dyDescent="0.3">
      <c r="A1049" s="49" t="s">
        <v>1321</v>
      </c>
      <c r="B1049" s="49" t="str">
        <f t="shared" si="32"/>
        <v>Ms</v>
      </c>
      <c r="C1049" s="50" t="str">
        <f t="shared" si="33"/>
        <v>Jamie L</v>
      </c>
      <c r="D1049" s="49" t="s">
        <v>3385</v>
      </c>
      <c r="E1049" t="s">
        <v>4510</v>
      </c>
      <c r="F1049" t="s">
        <v>5317</v>
      </c>
    </row>
    <row r="1050" spans="1:6" x14ac:dyDescent="0.3">
      <c r="A1050" s="49" t="s">
        <v>1320</v>
      </c>
      <c r="B1050" s="49" t="str">
        <f t="shared" si="32"/>
        <v>Ms</v>
      </c>
      <c r="C1050" s="50" t="str">
        <f t="shared" si="33"/>
        <v>Alexandra</v>
      </c>
      <c r="D1050" s="49" t="s">
        <v>3386</v>
      </c>
      <c r="E1050" t="s">
        <v>4510</v>
      </c>
      <c r="F1050" t="s">
        <v>5318</v>
      </c>
    </row>
    <row r="1051" spans="1:6" x14ac:dyDescent="0.3">
      <c r="A1051" s="49" t="s">
        <v>1319</v>
      </c>
      <c r="B1051" s="49" t="str">
        <f t="shared" si="32"/>
        <v>Ms</v>
      </c>
      <c r="C1051" s="50" t="str">
        <f t="shared" si="33"/>
        <v>Tiffany</v>
      </c>
      <c r="D1051" s="49" t="s">
        <v>3387</v>
      </c>
      <c r="E1051" t="s">
        <v>4510</v>
      </c>
      <c r="F1051" t="s">
        <v>5079</v>
      </c>
    </row>
    <row r="1052" spans="1:6" x14ac:dyDescent="0.3">
      <c r="A1052" s="49" t="s">
        <v>1318</v>
      </c>
      <c r="B1052" s="49" t="str">
        <f t="shared" si="32"/>
        <v>Mrs</v>
      </c>
      <c r="C1052" s="50" t="str">
        <f t="shared" si="33"/>
        <v>Rebecca J</v>
      </c>
      <c r="D1052" s="49" t="s">
        <v>3388</v>
      </c>
      <c r="E1052" t="s">
        <v>4925</v>
      </c>
      <c r="F1052" t="s">
        <v>5319</v>
      </c>
    </row>
    <row r="1053" spans="1:6" x14ac:dyDescent="0.3">
      <c r="A1053" s="49" t="s">
        <v>1317</v>
      </c>
      <c r="B1053" s="49" t="str">
        <f t="shared" si="32"/>
        <v>Mr</v>
      </c>
      <c r="C1053" s="50" t="str">
        <f t="shared" si="33"/>
        <v>Austin T</v>
      </c>
      <c r="D1053" s="49" t="s">
        <v>3389</v>
      </c>
      <c r="E1053" t="s">
        <v>4512</v>
      </c>
      <c r="F1053" t="s">
        <v>5320</v>
      </c>
    </row>
    <row r="1054" spans="1:6" x14ac:dyDescent="0.3">
      <c r="A1054" s="49" t="s">
        <v>1316</v>
      </c>
      <c r="B1054" s="49" t="str">
        <f t="shared" si="32"/>
        <v>Ms</v>
      </c>
      <c r="C1054" s="50" t="str">
        <f t="shared" si="33"/>
        <v>Jamie T</v>
      </c>
      <c r="D1054" s="49" t="s">
        <v>3390</v>
      </c>
      <c r="E1054" t="s">
        <v>4510</v>
      </c>
      <c r="F1054" t="s">
        <v>5321</v>
      </c>
    </row>
    <row r="1055" spans="1:6" x14ac:dyDescent="0.3">
      <c r="A1055" s="49" t="s">
        <v>1315</v>
      </c>
      <c r="B1055" s="49" t="str">
        <f t="shared" si="32"/>
        <v>Mr</v>
      </c>
      <c r="C1055" s="50" t="str">
        <f t="shared" si="33"/>
        <v>Matthew T</v>
      </c>
      <c r="D1055" s="49" t="s">
        <v>3391</v>
      </c>
      <c r="E1055" t="s">
        <v>4512</v>
      </c>
      <c r="F1055" t="s">
        <v>4910</v>
      </c>
    </row>
    <row r="1056" spans="1:6" x14ac:dyDescent="0.3">
      <c r="A1056" s="49" t="s">
        <v>1314</v>
      </c>
      <c r="B1056" s="49" t="str">
        <f t="shared" si="32"/>
        <v>Mrs</v>
      </c>
      <c r="C1056" s="50" t="str">
        <f t="shared" si="33"/>
        <v>Emily</v>
      </c>
      <c r="D1056" s="49" t="s">
        <v>3392</v>
      </c>
      <c r="E1056" t="s">
        <v>4925</v>
      </c>
      <c r="F1056" t="s">
        <v>4878</v>
      </c>
    </row>
    <row r="1057" spans="1:6" x14ac:dyDescent="0.3">
      <c r="A1057" s="49" t="s">
        <v>1313</v>
      </c>
      <c r="B1057" s="49" t="str">
        <f t="shared" si="32"/>
        <v>Ms</v>
      </c>
      <c r="C1057" s="50" t="str">
        <f t="shared" si="33"/>
        <v>Gillian</v>
      </c>
      <c r="D1057" s="49" t="s">
        <v>3393</v>
      </c>
      <c r="E1057" t="s">
        <v>4510</v>
      </c>
      <c r="F1057" t="s">
        <v>5322</v>
      </c>
    </row>
    <row r="1058" spans="1:6" x14ac:dyDescent="0.3">
      <c r="A1058" s="49" t="s">
        <v>1312</v>
      </c>
      <c r="B1058" s="49" t="str">
        <f t="shared" si="32"/>
        <v>Mrs</v>
      </c>
      <c r="C1058" s="50" t="str">
        <f t="shared" si="33"/>
        <v>Brenn E</v>
      </c>
      <c r="D1058" s="49" t="s">
        <v>3336</v>
      </c>
      <c r="E1058" t="s">
        <v>4925</v>
      </c>
      <c r="F1058" t="s">
        <v>5323</v>
      </c>
    </row>
    <row r="1059" spans="1:6" x14ac:dyDescent="0.3">
      <c r="A1059" s="49" t="s">
        <v>1311</v>
      </c>
      <c r="B1059" s="49" t="str">
        <f t="shared" si="32"/>
        <v>Ms</v>
      </c>
      <c r="C1059" s="50" t="str">
        <f t="shared" si="33"/>
        <v>Lisa M</v>
      </c>
      <c r="D1059" s="49" t="s">
        <v>3394</v>
      </c>
      <c r="E1059" t="s">
        <v>4510</v>
      </c>
      <c r="F1059" t="s">
        <v>5243</v>
      </c>
    </row>
    <row r="1060" spans="1:6" x14ac:dyDescent="0.3">
      <c r="A1060" s="49" t="s">
        <v>1310</v>
      </c>
      <c r="B1060" s="49" t="str">
        <f t="shared" si="32"/>
        <v>Mr</v>
      </c>
      <c r="C1060" s="50" t="str">
        <f t="shared" si="33"/>
        <v>Matt</v>
      </c>
      <c r="D1060" s="49" t="s">
        <v>3395</v>
      </c>
      <c r="E1060" t="s">
        <v>4512</v>
      </c>
      <c r="F1060" t="s">
        <v>4699</v>
      </c>
    </row>
    <row r="1061" spans="1:6" x14ac:dyDescent="0.3">
      <c r="A1061" s="49" t="s">
        <v>1309</v>
      </c>
      <c r="B1061" s="49" t="str">
        <f t="shared" si="32"/>
        <v>Mr</v>
      </c>
      <c r="C1061" s="50" t="str">
        <f t="shared" si="33"/>
        <v>Thomas A</v>
      </c>
      <c r="D1061" s="49" t="s">
        <v>3396</v>
      </c>
      <c r="E1061" t="s">
        <v>4512</v>
      </c>
      <c r="F1061" t="s">
        <v>5324</v>
      </c>
    </row>
    <row r="1062" spans="1:6" x14ac:dyDescent="0.3">
      <c r="A1062" s="49" t="s">
        <v>1308</v>
      </c>
      <c r="B1062" s="49" t="str">
        <f t="shared" si="32"/>
        <v>Mr</v>
      </c>
      <c r="C1062" s="50" t="str">
        <f t="shared" si="33"/>
        <v>Kevin J</v>
      </c>
      <c r="D1062" s="49" t="s">
        <v>3397</v>
      </c>
      <c r="E1062" t="s">
        <v>4512</v>
      </c>
      <c r="F1062" t="s">
        <v>5325</v>
      </c>
    </row>
    <row r="1063" spans="1:6" x14ac:dyDescent="0.3">
      <c r="A1063" s="49" t="s">
        <v>1307</v>
      </c>
      <c r="B1063" s="49" t="str">
        <f t="shared" si="32"/>
        <v>Mr</v>
      </c>
      <c r="C1063" s="50" t="str">
        <f t="shared" si="33"/>
        <v>William H.III</v>
      </c>
      <c r="D1063" s="49" t="s">
        <v>3142</v>
      </c>
      <c r="E1063" t="s">
        <v>4512</v>
      </c>
      <c r="F1063" t="s">
        <v>5326</v>
      </c>
    </row>
    <row r="1064" spans="1:6" x14ac:dyDescent="0.3">
      <c r="A1064" s="49" t="s">
        <v>1306</v>
      </c>
      <c r="B1064" s="49" t="str">
        <f t="shared" si="32"/>
        <v>Mr</v>
      </c>
      <c r="C1064" s="50" t="str">
        <f t="shared" si="33"/>
        <v>Gal</v>
      </c>
      <c r="D1064" s="49" t="s">
        <v>3398</v>
      </c>
      <c r="E1064" t="s">
        <v>4512</v>
      </c>
      <c r="F1064" t="s">
        <v>5327</v>
      </c>
    </row>
    <row r="1065" spans="1:6" x14ac:dyDescent="0.3">
      <c r="A1065" s="49" t="s">
        <v>1305</v>
      </c>
      <c r="B1065" s="49" t="str">
        <f t="shared" si="32"/>
        <v>Mr</v>
      </c>
      <c r="C1065" s="50" t="str">
        <f t="shared" si="33"/>
        <v>Anton</v>
      </c>
      <c r="D1065" s="49" t="s">
        <v>3399</v>
      </c>
      <c r="E1065" t="s">
        <v>4512</v>
      </c>
      <c r="F1065" t="s">
        <v>5328</v>
      </c>
    </row>
    <row r="1066" spans="1:6" x14ac:dyDescent="0.3">
      <c r="A1066" s="49" t="s">
        <v>1304</v>
      </c>
      <c r="B1066" s="49" t="str">
        <f t="shared" si="32"/>
        <v>Ms</v>
      </c>
      <c r="C1066" s="50" t="str">
        <f t="shared" si="33"/>
        <v>Yazmin</v>
      </c>
      <c r="D1066" s="49" t="s">
        <v>4384</v>
      </c>
      <c r="E1066" t="s">
        <v>4510</v>
      </c>
      <c r="F1066" t="s">
        <v>5329</v>
      </c>
    </row>
    <row r="1067" spans="1:6" x14ac:dyDescent="0.3">
      <c r="A1067" s="49" t="s">
        <v>1303</v>
      </c>
      <c r="B1067" s="49" t="str">
        <f t="shared" si="32"/>
        <v>Mr</v>
      </c>
      <c r="C1067" s="50" t="str">
        <f t="shared" si="33"/>
        <v>Florian</v>
      </c>
      <c r="D1067" s="49" t="s">
        <v>3400</v>
      </c>
      <c r="E1067" t="s">
        <v>4512</v>
      </c>
      <c r="F1067" t="s">
        <v>5330</v>
      </c>
    </row>
    <row r="1068" spans="1:6" x14ac:dyDescent="0.3">
      <c r="A1068" s="49" t="s">
        <v>1302</v>
      </c>
      <c r="B1068" s="49" t="str">
        <f t="shared" si="32"/>
        <v>Ms</v>
      </c>
      <c r="C1068" s="50" t="str">
        <f t="shared" si="33"/>
        <v>Karen L</v>
      </c>
      <c r="D1068" s="49" t="s">
        <v>3401</v>
      </c>
      <c r="E1068" t="s">
        <v>4510</v>
      </c>
      <c r="F1068" t="s">
        <v>5135</v>
      </c>
    </row>
    <row r="1069" spans="1:6" x14ac:dyDescent="0.3">
      <c r="A1069" s="49" t="s">
        <v>1301</v>
      </c>
      <c r="B1069" s="49" t="str">
        <f t="shared" si="32"/>
        <v>Mr</v>
      </c>
      <c r="C1069" s="50" t="str">
        <f t="shared" si="33"/>
        <v>Scott</v>
      </c>
      <c r="D1069" s="49" t="s">
        <v>3402</v>
      </c>
      <c r="E1069" t="s">
        <v>4512</v>
      </c>
      <c r="F1069" t="s">
        <v>4518</v>
      </c>
    </row>
    <row r="1070" spans="1:6" x14ac:dyDescent="0.3">
      <c r="A1070" s="49" t="s">
        <v>1300</v>
      </c>
      <c r="B1070" s="49" t="str">
        <f t="shared" si="32"/>
        <v>Ms</v>
      </c>
      <c r="C1070" s="50" t="str">
        <f t="shared" si="33"/>
        <v>Claire</v>
      </c>
      <c r="D1070" s="49" t="s">
        <v>3150</v>
      </c>
      <c r="E1070" t="s">
        <v>4510</v>
      </c>
      <c r="F1070" t="s">
        <v>5331</v>
      </c>
    </row>
    <row r="1071" spans="1:6" x14ac:dyDescent="0.3">
      <c r="A1071" s="49" t="s">
        <v>1299</v>
      </c>
      <c r="B1071" s="49" t="str">
        <f t="shared" si="32"/>
        <v>Ms</v>
      </c>
      <c r="C1071" s="50" t="str">
        <f t="shared" si="33"/>
        <v>Lynn M</v>
      </c>
      <c r="D1071" s="49" t="s">
        <v>3403</v>
      </c>
      <c r="E1071" t="s">
        <v>4510</v>
      </c>
      <c r="F1071" t="s">
        <v>5332</v>
      </c>
    </row>
    <row r="1072" spans="1:6" x14ac:dyDescent="0.3">
      <c r="A1072" s="49" t="s">
        <v>1298</v>
      </c>
      <c r="B1072" s="49" t="str">
        <f t="shared" si="32"/>
        <v>Ms</v>
      </c>
      <c r="C1072" s="50" t="str">
        <f t="shared" si="33"/>
        <v>Sharon</v>
      </c>
      <c r="D1072" s="49" t="s">
        <v>3405</v>
      </c>
      <c r="E1072" t="s">
        <v>4510</v>
      </c>
      <c r="F1072" t="s">
        <v>4815</v>
      </c>
    </row>
    <row r="1073" spans="1:6" x14ac:dyDescent="0.3">
      <c r="A1073" s="49" t="s">
        <v>1297</v>
      </c>
      <c r="B1073" s="49" t="str">
        <f t="shared" si="32"/>
        <v>Mrs</v>
      </c>
      <c r="C1073" s="50" t="str">
        <f t="shared" si="33"/>
        <v>Candice</v>
      </c>
      <c r="D1073" s="49" t="s">
        <v>3406</v>
      </c>
      <c r="E1073" t="s">
        <v>4925</v>
      </c>
      <c r="F1073" t="s">
        <v>5333</v>
      </c>
    </row>
    <row r="1074" spans="1:6" x14ac:dyDescent="0.3">
      <c r="A1074" s="49" t="s">
        <v>1296</v>
      </c>
      <c r="B1074" s="49" t="str">
        <f t="shared" si="32"/>
        <v>Ms</v>
      </c>
      <c r="C1074" s="50" t="str">
        <f t="shared" si="33"/>
        <v>Jennifer D</v>
      </c>
      <c r="D1074" s="49" t="s">
        <v>3407</v>
      </c>
      <c r="E1074" t="s">
        <v>4510</v>
      </c>
      <c r="F1074" t="s">
        <v>5334</v>
      </c>
    </row>
    <row r="1075" spans="1:6" x14ac:dyDescent="0.3">
      <c r="A1075" s="49" t="s">
        <v>1295</v>
      </c>
      <c r="B1075" s="49" t="str">
        <f t="shared" si="32"/>
        <v>Mr</v>
      </c>
      <c r="C1075" s="50" t="str">
        <f t="shared" si="33"/>
        <v>Eric</v>
      </c>
      <c r="D1075" s="49" t="s">
        <v>3408</v>
      </c>
      <c r="E1075" t="s">
        <v>4512</v>
      </c>
      <c r="F1075" t="s">
        <v>4647</v>
      </c>
    </row>
    <row r="1076" spans="1:6" x14ac:dyDescent="0.3">
      <c r="A1076" s="49" t="s">
        <v>1294</v>
      </c>
      <c r="B1076" s="49" t="str">
        <f t="shared" si="32"/>
        <v>Mr</v>
      </c>
      <c r="C1076" s="50" t="str">
        <f t="shared" si="33"/>
        <v>Bryan</v>
      </c>
      <c r="D1076" s="49" t="s">
        <v>3409</v>
      </c>
      <c r="E1076" t="s">
        <v>4512</v>
      </c>
      <c r="F1076" t="s">
        <v>4966</v>
      </c>
    </row>
    <row r="1077" spans="1:6" x14ac:dyDescent="0.3">
      <c r="A1077" s="49" t="s">
        <v>1293</v>
      </c>
      <c r="B1077" s="49" t="str">
        <f t="shared" si="32"/>
        <v>Mr</v>
      </c>
      <c r="C1077" s="50" t="str">
        <f t="shared" si="33"/>
        <v>Devon R</v>
      </c>
      <c r="D1077" s="49" t="s">
        <v>2900</v>
      </c>
      <c r="E1077" t="s">
        <v>4512</v>
      </c>
      <c r="F1077" t="s">
        <v>5335</v>
      </c>
    </row>
    <row r="1078" spans="1:6" x14ac:dyDescent="0.3">
      <c r="A1078" s="49" t="s">
        <v>1292</v>
      </c>
      <c r="B1078" s="49" t="str">
        <f t="shared" si="32"/>
        <v>Ms</v>
      </c>
      <c r="C1078" s="50" t="str">
        <f t="shared" si="33"/>
        <v>Elena</v>
      </c>
      <c r="D1078" s="49" t="s">
        <v>3410</v>
      </c>
      <c r="E1078" t="s">
        <v>4510</v>
      </c>
      <c r="F1078" t="s">
        <v>5336</v>
      </c>
    </row>
    <row r="1079" spans="1:6" x14ac:dyDescent="0.3">
      <c r="A1079" s="49" t="s">
        <v>1291</v>
      </c>
      <c r="B1079" s="49" t="str">
        <f t="shared" si="32"/>
        <v>Mr</v>
      </c>
      <c r="C1079" s="50" t="str">
        <f t="shared" si="33"/>
        <v>Chris</v>
      </c>
      <c r="D1079" s="49" t="s">
        <v>3411</v>
      </c>
      <c r="E1079" t="s">
        <v>4512</v>
      </c>
      <c r="F1079" t="s">
        <v>4715</v>
      </c>
    </row>
    <row r="1080" spans="1:6" x14ac:dyDescent="0.3">
      <c r="A1080" s="49" t="s">
        <v>1290</v>
      </c>
      <c r="B1080" s="49" t="str">
        <f t="shared" si="32"/>
        <v>Mr</v>
      </c>
      <c r="C1080" s="50" t="str">
        <f t="shared" si="33"/>
        <v>Bert</v>
      </c>
      <c r="D1080" s="49" t="s">
        <v>3412</v>
      </c>
      <c r="E1080" t="s">
        <v>4512</v>
      </c>
      <c r="F1080" t="s">
        <v>5337</v>
      </c>
    </row>
    <row r="1081" spans="1:6" x14ac:dyDescent="0.3">
      <c r="A1081" s="49" t="s">
        <v>1289</v>
      </c>
      <c r="B1081" s="49" t="str">
        <f t="shared" si="32"/>
        <v>Mr</v>
      </c>
      <c r="C1081" s="50" t="str">
        <f t="shared" si="33"/>
        <v>John P</v>
      </c>
      <c r="D1081" s="49" t="s">
        <v>3413</v>
      </c>
      <c r="E1081" t="s">
        <v>4512</v>
      </c>
      <c r="F1081" t="s">
        <v>5338</v>
      </c>
    </row>
    <row r="1082" spans="1:6" x14ac:dyDescent="0.3">
      <c r="A1082" s="49" t="s">
        <v>1288</v>
      </c>
      <c r="B1082" s="49" t="str">
        <f t="shared" si="32"/>
        <v>Mr</v>
      </c>
      <c r="C1082" s="50" t="str">
        <f t="shared" si="33"/>
        <v>Daniel P</v>
      </c>
      <c r="D1082" s="49" t="s">
        <v>3414</v>
      </c>
      <c r="E1082" t="s">
        <v>4512</v>
      </c>
      <c r="F1082" t="s">
        <v>4975</v>
      </c>
    </row>
    <row r="1083" spans="1:6" x14ac:dyDescent="0.3">
      <c r="A1083" s="49" t="s">
        <v>1287</v>
      </c>
      <c r="B1083" s="49" t="str">
        <f t="shared" si="32"/>
        <v>Mrs</v>
      </c>
      <c r="C1083" s="50" t="str">
        <f t="shared" si="33"/>
        <v>Lisa K</v>
      </c>
      <c r="D1083" s="49" t="s">
        <v>3415</v>
      </c>
      <c r="E1083" t="s">
        <v>4925</v>
      </c>
      <c r="F1083" t="s">
        <v>5339</v>
      </c>
    </row>
    <row r="1084" spans="1:6" x14ac:dyDescent="0.3">
      <c r="A1084" s="49" t="s">
        <v>1286</v>
      </c>
      <c r="B1084" s="49" t="str">
        <f t="shared" si="32"/>
        <v>Mrs</v>
      </c>
      <c r="C1084" s="50" t="str">
        <f t="shared" si="33"/>
        <v>Kristine</v>
      </c>
      <c r="D1084" s="49" t="s">
        <v>3416</v>
      </c>
      <c r="E1084" t="s">
        <v>4925</v>
      </c>
      <c r="F1084" t="s">
        <v>5340</v>
      </c>
    </row>
    <row r="1085" spans="1:6" x14ac:dyDescent="0.3">
      <c r="A1085" s="49" t="s">
        <v>1285</v>
      </c>
      <c r="B1085" s="49" t="str">
        <f t="shared" si="32"/>
        <v>Mr</v>
      </c>
      <c r="C1085" s="50" t="str">
        <f t="shared" si="33"/>
        <v>Paul A</v>
      </c>
      <c r="D1085" s="49" t="s">
        <v>3417</v>
      </c>
      <c r="E1085" t="s">
        <v>4512</v>
      </c>
      <c r="F1085" t="s">
        <v>5341</v>
      </c>
    </row>
    <row r="1086" spans="1:6" x14ac:dyDescent="0.3">
      <c r="A1086" s="49" t="s">
        <v>1284</v>
      </c>
      <c r="B1086" s="49" t="str">
        <f t="shared" si="32"/>
        <v>Mr</v>
      </c>
      <c r="C1086" s="50" t="str">
        <f t="shared" si="33"/>
        <v>Bryan</v>
      </c>
      <c r="D1086" s="49" t="s">
        <v>3418</v>
      </c>
      <c r="E1086" t="s">
        <v>4512</v>
      </c>
      <c r="F1086" t="s">
        <v>4966</v>
      </c>
    </row>
    <row r="1087" spans="1:6" x14ac:dyDescent="0.3">
      <c r="A1087" s="49" t="s">
        <v>1283</v>
      </c>
      <c r="B1087" s="49" t="str">
        <f t="shared" si="32"/>
        <v>Mr</v>
      </c>
      <c r="C1087" s="50" t="str">
        <f t="shared" si="33"/>
        <v>Chris</v>
      </c>
      <c r="D1087" s="49" t="s">
        <v>3419</v>
      </c>
      <c r="E1087" t="s">
        <v>4512</v>
      </c>
      <c r="F1087" t="s">
        <v>4715</v>
      </c>
    </row>
    <row r="1088" spans="1:6" x14ac:dyDescent="0.3">
      <c r="A1088" s="49" t="s">
        <v>1282</v>
      </c>
      <c r="B1088" s="49" t="str">
        <f t="shared" si="32"/>
        <v>Ms</v>
      </c>
      <c r="C1088" s="50" t="str">
        <f t="shared" si="33"/>
        <v>Milah B</v>
      </c>
      <c r="D1088" s="49" t="s">
        <v>3420</v>
      </c>
      <c r="E1088" t="s">
        <v>4510</v>
      </c>
      <c r="F1088" t="s">
        <v>5342</v>
      </c>
    </row>
    <row r="1089" spans="1:6" x14ac:dyDescent="0.3">
      <c r="A1089" s="49" t="s">
        <v>1281</v>
      </c>
      <c r="B1089" s="49" t="str">
        <f t="shared" si="32"/>
        <v>Ms</v>
      </c>
      <c r="C1089" s="50" t="str">
        <f t="shared" si="33"/>
        <v>Annette M</v>
      </c>
      <c r="D1089" s="49" t="s">
        <v>3421</v>
      </c>
      <c r="E1089" t="s">
        <v>4510</v>
      </c>
      <c r="F1089" t="s">
        <v>5343</v>
      </c>
    </row>
    <row r="1090" spans="1:6" x14ac:dyDescent="0.3">
      <c r="A1090" s="49" t="s">
        <v>1280</v>
      </c>
      <c r="B1090" s="49" t="str">
        <f t="shared" ref="B1090:B1153" si="34">TRIM(E1090:E3424)</f>
        <v>Mrs</v>
      </c>
      <c r="C1090" s="50" t="str">
        <f t="shared" ref="C1090:C1153" si="35">TRIM(F1090)</f>
        <v>Yoko</v>
      </c>
      <c r="D1090" s="49" t="s">
        <v>3422</v>
      </c>
      <c r="E1090" t="s">
        <v>4925</v>
      </c>
      <c r="F1090" t="s">
        <v>5344</v>
      </c>
    </row>
    <row r="1091" spans="1:6" x14ac:dyDescent="0.3">
      <c r="A1091" s="49" t="s">
        <v>1279</v>
      </c>
      <c r="B1091" s="49" t="str">
        <f t="shared" si="34"/>
        <v>Ms</v>
      </c>
      <c r="C1091" s="50" t="str">
        <f t="shared" si="35"/>
        <v>Laura</v>
      </c>
      <c r="D1091" s="49" t="s">
        <v>3423</v>
      </c>
      <c r="E1091" t="s">
        <v>4510</v>
      </c>
      <c r="F1091" t="s">
        <v>5345</v>
      </c>
    </row>
    <row r="1092" spans="1:6" x14ac:dyDescent="0.3">
      <c r="A1092" s="49" t="s">
        <v>1278</v>
      </c>
      <c r="B1092" s="49" t="str">
        <f t="shared" si="34"/>
        <v>Ms</v>
      </c>
      <c r="C1092" s="50" t="str">
        <f t="shared" si="35"/>
        <v>Tess A</v>
      </c>
      <c r="D1092" s="49" t="s">
        <v>2589</v>
      </c>
      <c r="E1092" t="s">
        <v>4510</v>
      </c>
      <c r="F1092" t="s">
        <v>5346</v>
      </c>
    </row>
    <row r="1093" spans="1:6" x14ac:dyDescent="0.3">
      <c r="A1093" s="49" t="s">
        <v>1277</v>
      </c>
      <c r="B1093" s="49" t="str">
        <f t="shared" si="34"/>
        <v>Mr</v>
      </c>
      <c r="C1093" s="50" t="str">
        <f t="shared" si="35"/>
        <v>William G</v>
      </c>
      <c r="D1093" s="49" t="s">
        <v>3424</v>
      </c>
      <c r="E1093" t="s">
        <v>4512</v>
      </c>
      <c r="F1093" t="s">
        <v>5347</v>
      </c>
    </row>
    <row r="1094" spans="1:6" x14ac:dyDescent="0.3">
      <c r="A1094" s="49" t="s">
        <v>1276</v>
      </c>
      <c r="B1094" s="49" t="str">
        <f t="shared" si="34"/>
        <v>Ms</v>
      </c>
      <c r="C1094" s="50" t="str">
        <f t="shared" si="35"/>
        <v>Paige</v>
      </c>
      <c r="D1094" s="49" t="s">
        <v>3425</v>
      </c>
      <c r="E1094" t="s">
        <v>4510</v>
      </c>
      <c r="F1094" t="s">
        <v>5348</v>
      </c>
    </row>
    <row r="1095" spans="1:6" x14ac:dyDescent="0.3">
      <c r="A1095" s="49" t="s">
        <v>1275</v>
      </c>
      <c r="B1095" s="49" t="str">
        <f t="shared" si="34"/>
        <v>Mr</v>
      </c>
      <c r="C1095" s="50" t="str">
        <f t="shared" si="35"/>
        <v>Matthew J</v>
      </c>
      <c r="D1095" s="49" t="s">
        <v>2478</v>
      </c>
      <c r="E1095" t="s">
        <v>4512</v>
      </c>
      <c r="F1095" t="s">
        <v>5177</v>
      </c>
    </row>
    <row r="1096" spans="1:6" x14ac:dyDescent="0.3">
      <c r="A1096" s="49" t="s">
        <v>1274</v>
      </c>
      <c r="B1096" s="49" t="str">
        <f t="shared" si="34"/>
        <v>Mr</v>
      </c>
      <c r="C1096" s="50" t="str">
        <f t="shared" si="35"/>
        <v>Matthew</v>
      </c>
      <c r="D1096" s="49" t="s">
        <v>3426</v>
      </c>
      <c r="E1096" t="s">
        <v>4512</v>
      </c>
      <c r="F1096" t="s">
        <v>4657</v>
      </c>
    </row>
    <row r="1097" spans="1:6" x14ac:dyDescent="0.3">
      <c r="A1097" s="49" t="s">
        <v>1273</v>
      </c>
      <c r="B1097" s="49" t="str">
        <f t="shared" si="34"/>
        <v>Mrs</v>
      </c>
      <c r="C1097" s="50" t="str">
        <f t="shared" si="35"/>
        <v>Maria</v>
      </c>
      <c r="D1097" s="49" t="s">
        <v>3427</v>
      </c>
      <c r="E1097" t="s">
        <v>4925</v>
      </c>
      <c r="F1097" t="s">
        <v>5349</v>
      </c>
    </row>
    <row r="1098" spans="1:6" x14ac:dyDescent="0.3">
      <c r="A1098" s="49" t="s">
        <v>1272</v>
      </c>
      <c r="B1098" s="49" t="str">
        <f t="shared" si="34"/>
        <v>Ms</v>
      </c>
      <c r="C1098" s="50" t="str">
        <f t="shared" si="35"/>
        <v>Stephanie D</v>
      </c>
      <c r="D1098" s="49" t="s">
        <v>3428</v>
      </c>
      <c r="E1098" t="s">
        <v>4510</v>
      </c>
      <c r="F1098" t="s">
        <v>5350</v>
      </c>
    </row>
    <row r="1099" spans="1:6" x14ac:dyDescent="0.3">
      <c r="A1099" s="49" t="s">
        <v>1271</v>
      </c>
      <c r="B1099" s="49" t="str">
        <f t="shared" si="34"/>
        <v>Ms</v>
      </c>
      <c r="C1099" s="50" t="str">
        <f t="shared" si="35"/>
        <v>Tiffany</v>
      </c>
      <c r="D1099" s="49" t="s">
        <v>3429</v>
      </c>
      <c r="E1099" t="s">
        <v>4510</v>
      </c>
      <c r="F1099" t="s">
        <v>5079</v>
      </c>
    </row>
    <row r="1100" spans="1:6" x14ac:dyDescent="0.3">
      <c r="A1100" s="49" t="s">
        <v>1270</v>
      </c>
      <c r="B1100" s="49" t="str">
        <f t="shared" si="34"/>
        <v>Ms</v>
      </c>
      <c r="C1100" s="50" t="str">
        <f t="shared" si="35"/>
        <v>Sara M</v>
      </c>
      <c r="D1100" s="49" t="s">
        <v>2674</v>
      </c>
      <c r="E1100" t="s">
        <v>4510</v>
      </c>
      <c r="F1100" t="s">
        <v>5351</v>
      </c>
    </row>
    <row r="1101" spans="1:6" x14ac:dyDescent="0.3">
      <c r="A1101" s="49" t="s">
        <v>1269</v>
      </c>
      <c r="B1101" s="49" t="str">
        <f t="shared" si="34"/>
        <v>Mr</v>
      </c>
      <c r="C1101" s="50" t="str">
        <f t="shared" si="35"/>
        <v>Scott A</v>
      </c>
      <c r="D1101" s="49" t="s">
        <v>3430</v>
      </c>
      <c r="E1101" t="s">
        <v>4512</v>
      </c>
      <c r="F1101" t="s">
        <v>5352</v>
      </c>
    </row>
    <row r="1102" spans="1:6" x14ac:dyDescent="0.3">
      <c r="A1102" s="49" t="s">
        <v>1268</v>
      </c>
      <c r="B1102" s="49" t="str">
        <f t="shared" si="34"/>
        <v>Mrs</v>
      </c>
      <c r="C1102" s="50" t="str">
        <f t="shared" si="35"/>
        <v>Lauren</v>
      </c>
      <c r="D1102" s="49" t="s">
        <v>3431</v>
      </c>
      <c r="E1102" t="s">
        <v>4925</v>
      </c>
      <c r="F1102" t="s">
        <v>4898</v>
      </c>
    </row>
    <row r="1103" spans="1:6" x14ac:dyDescent="0.3">
      <c r="A1103" s="49" t="s">
        <v>1267</v>
      </c>
      <c r="B1103" s="49" t="str">
        <f t="shared" si="34"/>
        <v>Mr</v>
      </c>
      <c r="C1103" s="50" t="str">
        <f t="shared" si="35"/>
        <v>Scott</v>
      </c>
      <c r="D1103" s="49" t="s">
        <v>2880</v>
      </c>
      <c r="E1103" t="s">
        <v>4512</v>
      </c>
      <c r="F1103" t="s">
        <v>4518</v>
      </c>
    </row>
    <row r="1104" spans="1:6" x14ac:dyDescent="0.3">
      <c r="A1104" s="49" t="s">
        <v>1266</v>
      </c>
      <c r="B1104" s="49" t="str">
        <f t="shared" si="34"/>
        <v>Mr</v>
      </c>
      <c r="C1104" s="50" t="str">
        <f t="shared" si="35"/>
        <v>Brian A</v>
      </c>
      <c r="D1104" s="49" t="s">
        <v>3432</v>
      </c>
      <c r="E1104" t="s">
        <v>4512</v>
      </c>
      <c r="F1104" t="s">
        <v>5353</v>
      </c>
    </row>
    <row r="1105" spans="1:6" x14ac:dyDescent="0.3">
      <c r="A1105" s="49" t="s">
        <v>1265</v>
      </c>
      <c r="B1105" s="49" t="str">
        <f t="shared" si="34"/>
        <v>Ms</v>
      </c>
      <c r="C1105" s="50" t="str">
        <f t="shared" si="35"/>
        <v>Kaitlin R</v>
      </c>
      <c r="D1105" s="49" t="s">
        <v>3433</v>
      </c>
      <c r="E1105" t="s">
        <v>4510</v>
      </c>
      <c r="F1105" t="s">
        <v>5354</v>
      </c>
    </row>
    <row r="1106" spans="1:6" x14ac:dyDescent="0.3">
      <c r="A1106" s="49" t="s">
        <v>1264</v>
      </c>
      <c r="B1106" s="49" t="str">
        <f t="shared" si="34"/>
        <v>Mr</v>
      </c>
      <c r="C1106" s="50" t="str">
        <f t="shared" si="35"/>
        <v>Mohammad</v>
      </c>
      <c r="D1106" s="49" t="s">
        <v>3434</v>
      </c>
      <c r="E1106" t="s">
        <v>4512</v>
      </c>
      <c r="F1106" t="s">
        <v>5355</v>
      </c>
    </row>
    <row r="1107" spans="1:6" x14ac:dyDescent="0.3">
      <c r="A1107" s="49" t="s">
        <v>1263</v>
      </c>
      <c r="B1107" s="49" t="str">
        <f t="shared" si="34"/>
        <v>Mr</v>
      </c>
      <c r="C1107" s="50" t="str">
        <f t="shared" si="35"/>
        <v>Charlie</v>
      </c>
      <c r="D1107" s="49" t="s">
        <v>2572</v>
      </c>
      <c r="E1107" t="s">
        <v>4512</v>
      </c>
      <c r="F1107" t="s">
        <v>4621</v>
      </c>
    </row>
    <row r="1108" spans="1:6" x14ac:dyDescent="0.3">
      <c r="A1108" s="49" t="s">
        <v>1262</v>
      </c>
      <c r="B1108" s="49" t="str">
        <f t="shared" si="34"/>
        <v>Mr</v>
      </c>
      <c r="C1108" s="50" t="str">
        <f t="shared" si="35"/>
        <v>Brent</v>
      </c>
      <c r="D1108" s="49" t="s">
        <v>3435</v>
      </c>
      <c r="E1108" t="s">
        <v>4512</v>
      </c>
      <c r="F1108" t="s">
        <v>5001</v>
      </c>
    </row>
    <row r="1109" spans="1:6" x14ac:dyDescent="0.3">
      <c r="A1109" s="49" t="s">
        <v>1261</v>
      </c>
      <c r="B1109" s="49" t="str">
        <f t="shared" si="34"/>
        <v>Ms</v>
      </c>
      <c r="C1109" s="50" t="str">
        <f t="shared" si="35"/>
        <v>Kelli M</v>
      </c>
      <c r="D1109" s="49" t="s">
        <v>3436</v>
      </c>
      <c r="E1109" t="s">
        <v>4510</v>
      </c>
      <c r="F1109" t="s">
        <v>5356</v>
      </c>
    </row>
    <row r="1110" spans="1:6" x14ac:dyDescent="0.3">
      <c r="A1110" s="49" t="s">
        <v>1260</v>
      </c>
      <c r="B1110" s="49" t="str">
        <f t="shared" si="34"/>
        <v>Mrs</v>
      </c>
      <c r="C1110" s="50" t="str">
        <f t="shared" si="35"/>
        <v>Sheridan H</v>
      </c>
      <c r="D1110" s="49" t="s">
        <v>3437</v>
      </c>
      <c r="E1110" t="s">
        <v>4925</v>
      </c>
      <c r="F1110" t="s">
        <v>5357</v>
      </c>
    </row>
    <row r="1111" spans="1:6" x14ac:dyDescent="0.3">
      <c r="A1111" s="49" t="s">
        <v>1259</v>
      </c>
      <c r="B1111" s="49" t="str">
        <f t="shared" si="34"/>
        <v>Mrs</v>
      </c>
      <c r="C1111" s="50" t="str">
        <f t="shared" si="35"/>
        <v>Sarah M</v>
      </c>
      <c r="D1111" s="49" t="s">
        <v>3438</v>
      </c>
      <c r="E1111" t="s">
        <v>4925</v>
      </c>
      <c r="F1111" t="s">
        <v>5358</v>
      </c>
    </row>
    <row r="1112" spans="1:6" x14ac:dyDescent="0.3">
      <c r="A1112" s="49" t="s">
        <v>1258</v>
      </c>
      <c r="B1112" s="49" t="str">
        <f t="shared" si="34"/>
        <v>Ms</v>
      </c>
      <c r="C1112" s="50" t="str">
        <f t="shared" si="35"/>
        <v>Jennifer</v>
      </c>
      <c r="D1112" s="49" t="s">
        <v>2809</v>
      </c>
      <c r="E1112" t="s">
        <v>4510</v>
      </c>
      <c r="F1112" t="s">
        <v>4587</v>
      </c>
    </row>
    <row r="1113" spans="1:6" x14ac:dyDescent="0.3">
      <c r="A1113" s="49" t="s">
        <v>1257</v>
      </c>
      <c r="B1113" s="49" t="str">
        <f t="shared" si="34"/>
        <v>Mrs</v>
      </c>
      <c r="C1113" s="50" t="str">
        <f t="shared" si="35"/>
        <v>Laura J</v>
      </c>
      <c r="D1113" s="49" t="s">
        <v>3439</v>
      </c>
      <c r="E1113" t="s">
        <v>4925</v>
      </c>
      <c r="F1113" t="s">
        <v>5359</v>
      </c>
    </row>
    <row r="1114" spans="1:6" x14ac:dyDescent="0.3">
      <c r="A1114" s="49" t="s">
        <v>1256</v>
      </c>
      <c r="B1114" s="49" t="str">
        <f t="shared" si="34"/>
        <v>Mr</v>
      </c>
      <c r="C1114" s="50" t="str">
        <f t="shared" si="35"/>
        <v>Thomas</v>
      </c>
      <c r="D1114" s="49" t="s">
        <v>3440</v>
      </c>
      <c r="E1114" t="s">
        <v>4512</v>
      </c>
      <c r="F1114" t="s">
        <v>4601</v>
      </c>
    </row>
    <row r="1115" spans="1:6" x14ac:dyDescent="0.3">
      <c r="A1115" s="49" t="s">
        <v>1255</v>
      </c>
      <c r="B1115" s="49" t="str">
        <f t="shared" si="34"/>
        <v>Ms</v>
      </c>
      <c r="C1115" s="50" t="str">
        <f t="shared" si="35"/>
        <v>Gisele</v>
      </c>
      <c r="D1115" s="49" t="s">
        <v>3441</v>
      </c>
      <c r="E1115" t="s">
        <v>4510</v>
      </c>
      <c r="F1115" t="s">
        <v>5360</v>
      </c>
    </row>
    <row r="1116" spans="1:6" x14ac:dyDescent="0.3">
      <c r="A1116" s="49" t="s">
        <v>1254</v>
      </c>
      <c r="B1116" s="49" t="str">
        <f t="shared" si="34"/>
        <v>Ms</v>
      </c>
      <c r="C1116" s="50" t="str">
        <f t="shared" si="35"/>
        <v>Myra L</v>
      </c>
      <c r="D1116" s="49" t="s">
        <v>3442</v>
      </c>
      <c r="E1116" t="s">
        <v>4510</v>
      </c>
      <c r="F1116" t="s">
        <v>5361</v>
      </c>
    </row>
    <row r="1117" spans="1:6" x14ac:dyDescent="0.3">
      <c r="A1117" s="49" t="s">
        <v>1253</v>
      </c>
      <c r="B1117" s="49" t="str">
        <f t="shared" si="34"/>
        <v>Ms</v>
      </c>
      <c r="C1117" s="50" t="str">
        <f t="shared" si="35"/>
        <v>Melissa M</v>
      </c>
      <c r="D1117" s="49" t="s">
        <v>3443</v>
      </c>
      <c r="E1117" t="s">
        <v>4510</v>
      </c>
      <c r="F1117" t="s">
        <v>5362</v>
      </c>
    </row>
    <row r="1118" spans="1:6" x14ac:dyDescent="0.3">
      <c r="A1118" s="49" t="s">
        <v>1252</v>
      </c>
      <c r="B1118" s="49" t="str">
        <f t="shared" si="34"/>
        <v>Ms</v>
      </c>
      <c r="C1118" s="50" t="str">
        <f t="shared" si="35"/>
        <v>Eleanor F</v>
      </c>
      <c r="D1118" s="49" t="s">
        <v>3444</v>
      </c>
      <c r="E1118" t="s">
        <v>4510</v>
      </c>
      <c r="F1118" t="s">
        <v>5363</v>
      </c>
    </row>
    <row r="1119" spans="1:6" x14ac:dyDescent="0.3">
      <c r="A1119" s="49" t="s">
        <v>1251</v>
      </c>
      <c r="B1119" s="49" t="str">
        <f t="shared" si="34"/>
        <v>Ms</v>
      </c>
      <c r="C1119" s="50" t="str">
        <f t="shared" si="35"/>
        <v>Elizabeth</v>
      </c>
      <c r="D1119" s="49" t="s">
        <v>3445</v>
      </c>
      <c r="E1119" t="s">
        <v>4510</v>
      </c>
      <c r="F1119" t="s">
        <v>4719</v>
      </c>
    </row>
    <row r="1120" spans="1:6" x14ac:dyDescent="0.3">
      <c r="A1120" s="49" t="s">
        <v>1250</v>
      </c>
      <c r="B1120" s="49" t="str">
        <f t="shared" si="34"/>
        <v>Mr</v>
      </c>
      <c r="C1120" s="50" t="str">
        <f t="shared" si="35"/>
        <v>Kenneth</v>
      </c>
      <c r="D1120" s="49" t="s">
        <v>3446</v>
      </c>
      <c r="E1120" t="s">
        <v>4512</v>
      </c>
      <c r="F1120" t="s">
        <v>5364</v>
      </c>
    </row>
    <row r="1121" spans="1:6" x14ac:dyDescent="0.3">
      <c r="A1121" s="49" t="s">
        <v>1249</v>
      </c>
      <c r="B1121" s="49" t="str">
        <f t="shared" si="34"/>
        <v>Mr</v>
      </c>
      <c r="C1121" s="50" t="str">
        <f t="shared" si="35"/>
        <v>Robert G</v>
      </c>
      <c r="D1121" s="49" t="s">
        <v>3447</v>
      </c>
      <c r="E1121" t="s">
        <v>4512</v>
      </c>
      <c r="F1121" t="s">
        <v>5365</v>
      </c>
    </row>
    <row r="1122" spans="1:6" x14ac:dyDescent="0.3">
      <c r="A1122" s="49" t="s">
        <v>1248</v>
      </c>
      <c r="B1122" s="49" t="str">
        <f t="shared" si="34"/>
        <v>Mr</v>
      </c>
      <c r="C1122" s="50" t="str">
        <f t="shared" si="35"/>
        <v>Thomas C</v>
      </c>
      <c r="D1122" s="49" t="s">
        <v>3448</v>
      </c>
      <c r="E1122" t="s">
        <v>4512</v>
      </c>
      <c r="F1122" t="s">
        <v>5366</v>
      </c>
    </row>
    <row r="1123" spans="1:6" x14ac:dyDescent="0.3">
      <c r="A1123" s="49" t="s">
        <v>1247</v>
      </c>
      <c r="B1123" s="49" t="str">
        <f t="shared" si="34"/>
        <v>Mr</v>
      </c>
      <c r="C1123" s="50" t="str">
        <f t="shared" si="35"/>
        <v>Matthew J</v>
      </c>
      <c r="D1123" s="49" t="s">
        <v>3449</v>
      </c>
      <c r="E1123" t="s">
        <v>4512</v>
      </c>
      <c r="F1123" t="s">
        <v>5177</v>
      </c>
    </row>
    <row r="1124" spans="1:6" x14ac:dyDescent="0.3">
      <c r="A1124" s="49" t="s">
        <v>1246</v>
      </c>
      <c r="B1124" s="49" t="str">
        <f t="shared" si="34"/>
        <v>Ms</v>
      </c>
      <c r="C1124" s="50" t="str">
        <f t="shared" si="35"/>
        <v>Mallory D</v>
      </c>
      <c r="D1124" s="49" t="s">
        <v>3450</v>
      </c>
      <c r="E1124" t="s">
        <v>4510</v>
      </c>
      <c r="F1124" t="s">
        <v>5367</v>
      </c>
    </row>
    <row r="1125" spans="1:6" x14ac:dyDescent="0.3">
      <c r="A1125" s="49" t="s">
        <v>1245</v>
      </c>
      <c r="B1125" s="49" t="str">
        <f t="shared" si="34"/>
        <v>Mr</v>
      </c>
      <c r="C1125" s="50" t="str">
        <f t="shared" si="35"/>
        <v>Christopher D</v>
      </c>
      <c r="D1125" s="49" t="s">
        <v>3451</v>
      </c>
      <c r="E1125" t="s">
        <v>4512</v>
      </c>
      <c r="F1125" t="s">
        <v>4863</v>
      </c>
    </row>
    <row r="1126" spans="1:6" x14ac:dyDescent="0.3">
      <c r="A1126" s="49" t="s">
        <v>1244</v>
      </c>
      <c r="B1126" s="49" t="str">
        <f t="shared" si="34"/>
        <v>Mrs</v>
      </c>
      <c r="C1126" s="50" t="str">
        <f t="shared" si="35"/>
        <v>Jamie</v>
      </c>
      <c r="D1126" s="49" t="s">
        <v>3452</v>
      </c>
      <c r="E1126" t="s">
        <v>4925</v>
      </c>
      <c r="F1126" t="s">
        <v>5368</v>
      </c>
    </row>
    <row r="1127" spans="1:6" x14ac:dyDescent="0.3">
      <c r="A1127" s="49" t="s">
        <v>1243</v>
      </c>
      <c r="B1127" s="49" t="str">
        <f t="shared" si="34"/>
        <v>Ms</v>
      </c>
      <c r="C1127" s="50" t="str">
        <f t="shared" si="35"/>
        <v>Ariell</v>
      </c>
      <c r="D1127" s="49" t="s">
        <v>3453</v>
      </c>
      <c r="E1127" t="s">
        <v>4510</v>
      </c>
      <c r="F1127" t="s">
        <v>5369</v>
      </c>
    </row>
    <row r="1128" spans="1:6" x14ac:dyDescent="0.3">
      <c r="A1128" s="49" t="s">
        <v>1242</v>
      </c>
      <c r="B1128" s="49" t="str">
        <f t="shared" si="34"/>
        <v>Mr</v>
      </c>
      <c r="C1128" s="50" t="str">
        <f t="shared" si="35"/>
        <v>Christopher</v>
      </c>
      <c r="D1128" s="49" t="s">
        <v>3454</v>
      </c>
      <c r="E1128" t="s">
        <v>4512</v>
      </c>
      <c r="F1128" t="s">
        <v>4869</v>
      </c>
    </row>
    <row r="1129" spans="1:6" x14ac:dyDescent="0.3">
      <c r="A1129" s="49" t="s">
        <v>1241</v>
      </c>
      <c r="B1129" s="49" t="str">
        <f t="shared" si="34"/>
        <v>Mr</v>
      </c>
      <c r="C1129" s="50" t="str">
        <f t="shared" si="35"/>
        <v>Ryan</v>
      </c>
      <c r="D1129" s="49" t="s">
        <v>3455</v>
      </c>
      <c r="E1129" t="s">
        <v>4512</v>
      </c>
      <c r="F1129" t="s">
        <v>4559</v>
      </c>
    </row>
    <row r="1130" spans="1:6" x14ac:dyDescent="0.3">
      <c r="A1130" s="49" t="s">
        <v>1240</v>
      </c>
      <c r="B1130" s="49" t="str">
        <f t="shared" si="34"/>
        <v>Mr</v>
      </c>
      <c r="C1130" s="50" t="str">
        <f t="shared" si="35"/>
        <v>Thomas B</v>
      </c>
      <c r="D1130" s="49" t="s">
        <v>3456</v>
      </c>
      <c r="E1130" t="s">
        <v>4512</v>
      </c>
      <c r="F1130" t="s">
        <v>5370</v>
      </c>
    </row>
    <row r="1131" spans="1:6" x14ac:dyDescent="0.3">
      <c r="A1131" s="49" t="s">
        <v>1239</v>
      </c>
      <c r="B1131" s="49" t="str">
        <f t="shared" si="34"/>
        <v>Ms</v>
      </c>
      <c r="C1131" s="50" t="str">
        <f t="shared" si="35"/>
        <v>Katie</v>
      </c>
      <c r="D1131" s="49" t="s">
        <v>3457</v>
      </c>
      <c r="E1131" t="s">
        <v>4510</v>
      </c>
      <c r="F1131" t="s">
        <v>4953</v>
      </c>
    </row>
    <row r="1132" spans="1:6" x14ac:dyDescent="0.3">
      <c r="A1132" s="49" t="s">
        <v>1238</v>
      </c>
      <c r="B1132" s="49" t="str">
        <f t="shared" si="34"/>
        <v>Mrs</v>
      </c>
      <c r="C1132" s="50" t="str">
        <f t="shared" si="35"/>
        <v>Rachelle L</v>
      </c>
      <c r="D1132" s="49" t="s">
        <v>3458</v>
      </c>
      <c r="E1132" t="s">
        <v>4925</v>
      </c>
      <c r="F1132" t="s">
        <v>5371</v>
      </c>
    </row>
    <row r="1133" spans="1:6" x14ac:dyDescent="0.3">
      <c r="A1133" s="49" t="s">
        <v>1237</v>
      </c>
      <c r="B1133" s="49" t="str">
        <f t="shared" si="34"/>
        <v>Ms</v>
      </c>
      <c r="C1133" s="50" t="str">
        <f t="shared" si="35"/>
        <v>Colleen</v>
      </c>
      <c r="D1133" s="49" t="s">
        <v>3404</v>
      </c>
      <c r="E1133" t="s">
        <v>4510</v>
      </c>
      <c r="F1133" t="s">
        <v>5372</v>
      </c>
    </row>
    <row r="1134" spans="1:6" x14ac:dyDescent="0.3">
      <c r="A1134" s="49" t="s">
        <v>1236</v>
      </c>
      <c r="B1134" s="49" t="str">
        <f t="shared" si="34"/>
        <v>Mr</v>
      </c>
      <c r="C1134" s="50" t="str">
        <f t="shared" si="35"/>
        <v>Gregory A</v>
      </c>
      <c r="D1134" s="49" t="s">
        <v>3459</v>
      </c>
      <c r="E1134" t="s">
        <v>4512</v>
      </c>
      <c r="F1134" t="s">
        <v>5373</v>
      </c>
    </row>
    <row r="1135" spans="1:6" x14ac:dyDescent="0.3">
      <c r="A1135" s="49" t="s">
        <v>1235</v>
      </c>
      <c r="B1135" s="49" t="str">
        <f t="shared" si="34"/>
        <v>Ms</v>
      </c>
      <c r="C1135" s="50" t="str">
        <f t="shared" si="35"/>
        <v>Lara</v>
      </c>
      <c r="D1135" s="49" t="s">
        <v>3460</v>
      </c>
      <c r="E1135" t="s">
        <v>4510</v>
      </c>
      <c r="F1135" t="s">
        <v>4687</v>
      </c>
    </row>
    <row r="1136" spans="1:6" x14ac:dyDescent="0.3">
      <c r="A1136" s="49" t="s">
        <v>1234</v>
      </c>
      <c r="B1136" s="49" t="str">
        <f t="shared" si="34"/>
        <v>Ms</v>
      </c>
      <c r="C1136" s="50" t="str">
        <f t="shared" si="35"/>
        <v>Megan</v>
      </c>
      <c r="D1136" s="49" t="s">
        <v>3461</v>
      </c>
      <c r="E1136" t="s">
        <v>4510</v>
      </c>
      <c r="F1136" t="s">
        <v>4573</v>
      </c>
    </row>
    <row r="1137" spans="1:6" x14ac:dyDescent="0.3">
      <c r="A1137" s="49" t="s">
        <v>1233</v>
      </c>
      <c r="B1137" s="49" t="str">
        <f t="shared" si="34"/>
        <v>Ms</v>
      </c>
      <c r="C1137" s="50" t="str">
        <f t="shared" si="35"/>
        <v>Sara</v>
      </c>
      <c r="D1137" s="49" t="s">
        <v>3462</v>
      </c>
      <c r="E1137" t="s">
        <v>4510</v>
      </c>
      <c r="F1137" t="s">
        <v>5374</v>
      </c>
    </row>
    <row r="1138" spans="1:6" x14ac:dyDescent="0.3">
      <c r="A1138" s="49" t="s">
        <v>1232</v>
      </c>
      <c r="B1138" s="49" t="str">
        <f t="shared" si="34"/>
        <v>Ms</v>
      </c>
      <c r="C1138" s="50" t="str">
        <f t="shared" si="35"/>
        <v>Lucie J</v>
      </c>
      <c r="D1138" s="49" t="s">
        <v>3463</v>
      </c>
      <c r="E1138" t="s">
        <v>4510</v>
      </c>
      <c r="F1138" t="s">
        <v>5375</v>
      </c>
    </row>
    <row r="1139" spans="1:6" x14ac:dyDescent="0.3">
      <c r="A1139" s="49" t="s">
        <v>1231</v>
      </c>
      <c r="B1139" s="49" t="str">
        <f t="shared" si="34"/>
        <v>Ms</v>
      </c>
      <c r="C1139" s="50" t="str">
        <f t="shared" si="35"/>
        <v>Elizabeth S</v>
      </c>
      <c r="D1139" s="49" t="s">
        <v>3464</v>
      </c>
      <c r="E1139" t="s">
        <v>4510</v>
      </c>
      <c r="F1139" t="s">
        <v>5376</v>
      </c>
    </row>
    <row r="1140" spans="1:6" x14ac:dyDescent="0.3">
      <c r="A1140" s="49" t="s">
        <v>1230</v>
      </c>
      <c r="B1140" s="49" t="str">
        <f t="shared" si="34"/>
        <v>Ms</v>
      </c>
      <c r="C1140" s="50" t="str">
        <f t="shared" si="35"/>
        <v>Carma S</v>
      </c>
      <c r="D1140" s="49" t="s">
        <v>3465</v>
      </c>
      <c r="E1140" t="s">
        <v>4510</v>
      </c>
      <c r="F1140" t="s">
        <v>5377</v>
      </c>
    </row>
    <row r="1141" spans="1:6" x14ac:dyDescent="0.3">
      <c r="A1141" s="49" t="s">
        <v>1229</v>
      </c>
      <c r="B1141" s="49" t="str">
        <f t="shared" si="34"/>
        <v>Mr</v>
      </c>
      <c r="C1141" s="50" t="str">
        <f t="shared" si="35"/>
        <v>Ryan</v>
      </c>
      <c r="D1141" s="49" t="s">
        <v>3466</v>
      </c>
      <c r="E1141" t="s">
        <v>4512</v>
      </c>
      <c r="F1141" t="s">
        <v>4559</v>
      </c>
    </row>
    <row r="1142" spans="1:6" x14ac:dyDescent="0.3">
      <c r="A1142" s="49" t="s">
        <v>1228</v>
      </c>
      <c r="B1142" s="49" t="str">
        <f t="shared" si="34"/>
        <v>Mr</v>
      </c>
      <c r="C1142" s="50" t="str">
        <f t="shared" si="35"/>
        <v>Daniel</v>
      </c>
      <c r="D1142" s="49" t="s">
        <v>2638</v>
      </c>
      <c r="E1142" t="s">
        <v>4512</v>
      </c>
      <c r="F1142" t="s">
        <v>4574</v>
      </c>
    </row>
    <row r="1143" spans="1:6" x14ac:dyDescent="0.3">
      <c r="A1143" s="49" t="s">
        <v>1227</v>
      </c>
      <c r="B1143" s="49" t="str">
        <f t="shared" si="34"/>
        <v>Ms</v>
      </c>
      <c r="C1143" s="50" t="str">
        <f t="shared" si="35"/>
        <v>Sarah</v>
      </c>
      <c r="D1143" s="49" t="s">
        <v>3467</v>
      </c>
      <c r="E1143" t="s">
        <v>4510</v>
      </c>
      <c r="F1143" t="s">
        <v>4686</v>
      </c>
    </row>
    <row r="1144" spans="1:6" x14ac:dyDescent="0.3">
      <c r="A1144" s="49" t="s">
        <v>1226</v>
      </c>
      <c r="B1144" s="49" t="str">
        <f t="shared" si="34"/>
        <v>Mr</v>
      </c>
      <c r="C1144" s="50" t="str">
        <f t="shared" si="35"/>
        <v>Matthew J</v>
      </c>
      <c r="D1144" s="49" t="s">
        <v>3468</v>
      </c>
      <c r="E1144" t="s">
        <v>4512</v>
      </c>
      <c r="F1144" t="s">
        <v>5177</v>
      </c>
    </row>
    <row r="1145" spans="1:6" x14ac:dyDescent="0.3">
      <c r="A1145" s="49" t="s">
        <v>1225</v>
      </c>
      <c r="B1145" s="49" t="str">
        <f t="shared" si="34"/>
        <v>Ms</v>
      </c>
      <c r="C1145" s="50" t="str">
        <f t="shared" si="35"/>
        <v>Francesca</v>
      </c>
      <c r="D1145" s="49" t="s">
        <v>3469</v>
      </c>
      <c r="E1145" t="s">
        <v>4510</v>
      </c>
      <c r="F1145" t="s">
        <v>5378</v>
      </c>
    </row>
    <row r="1146" spans="1:6" x14ac:dyDescent="0.3">
      <c r="A1146" s="49" t="s">
        <v>1224</v>
      </c>
      <c r="B1146" s="49" t="str">
        <f t="shared" si="34"/>
        <v>Ms</v>
      </c>
      <c r="C1146" s="50" t="str">
        <f t="shared" si="35"/>
        <v>Nicole</v>
      </c>
      <c r="D1146" s="49" t="s">
        <v>3470</v>
      </c>
      <c r="E1146" t="s">
        <v>4510</v>
      </c>
      <c r="F1146" t="s">
        <v>4534</v>
      </c>
    </row>
    <row r="1147" spans="1:6" x14ac:dyDescent="0.3">
      <c r="A1147" s="49" t="s">
        <v>1223</v>
      </c>
      <c r="B1147" s="49" t="str">
        <f t="shared" si="34"/>
        <v>Mr</v>
      </c>
      <c r="C1147" s="50" t="str">
        <f t="shared" si="35"/>
        <v>Toshiyuki</v>
      </c>
      <c r="D1147" s="49" t="s">
        <v>3471</v>
      </c>
      <c r="E1147" t="s">
        <v>4512</v>
      </c>
      <c r="F1147" t="s">
        <v>5379</v>
      </c>
    </row>
    <row r="1148" spans="1:6" x14ac:dyDescent="0.3">
      <c r="A1148" s="49" t="s">
        <v>1222</v>
      </c>
      <c r="B1148" s="49" t="str">
        <f t="shared" si="34"/>
        <v>Mr</v>
      </c>
      <c r="C1148" s="50" t="str">
        <f t="shared" si="35"/>
        <v>Tom L</v>
      </c>
      <c r="D1148" s="49" t="s">
        <v>3472</v>
      </c>
      <c r="E1148" t="s">
        <v>4512</v>
      </c>
      <c r="F1148" t="s">
        <v>5380</v>
      </c>
    </row>
    <row r="1149" spans="1:6" x14ac:dyDescent="0.3">
      <c r="A1149" s="49" t="s">
        <v>1221</v>
      </c>
      <c r="B1149" s="49" t="str">
        <f t="shared" si="34"/>
        <v>Mr</v>
      </c>
      <c r="C1149" s="50" t="str">
        <f t="shared" si="35"/>
        <v>Brian</v>
      </c>
      <c r="D1149" s="49" t="s">
        <v>3473</v>
      </c>
      <c r="E1149" t="s">
        <v>4512</v>
      </c>
      <c r="F1149" t="s">
        <v>4605</v>
      </c>
    </row>
    <row r="1150" spans="1:6" x14ac:dyDescent="0.3">
      <c r="A1150" s="49" t="s">
        <v>1220</v>
      </c>
      <c r="B1150" s="49" t="str">
        <f t="shared" si="34"/>
        <v>Mr</v>
      </c>
      <c r="C1150" s="50" t="str">
        <f t="shared" si="35"/>
        <v>Matthew</v>
      </c>
      <c r="D1150" s="49" t="s">
        <v>3474</v>
      </c>
      <c r="E1150" t="s">
        <v>4512</v>
      </c>
      <c r="F1150" t="s">
        <v>4657</v>
      </c>
    </row>
    <row r="1151" spans="1:6" x14ac:dyDescent="0.3">
      <c r="A1151" s="49" t="s">
        <v>1219</v>
      </c>
      <c r="B1151" s="49" t="str">
        <f t="shared" si="34"/>
        <v>Ms</v>
      </c>
      <c r="C1151" s="50" t="str">
        <f t="shared" si="35"/>
        <v>Julee</v>
      </c>
      <c r="D1151" s="49" t="s">
        <v>3475</v>
      </c>
      <c r="E1151" t="s">
        <v>4510</v>
      </c>
      <c r="F1151" t="s">
        <v>5381</v>
      </c>
    </row>
    <row r="1152" spans="1:6" x14ac:dyDescent="0.3">
      <c r="A1152" s="49" t="s">
        <v>1218</v>
      </c>
      <c r="B1152" s="49" t="str">
        <f t="shared" si="34"/>
        <v>Mr</v>
      </c>
      <c r="C1152" s="50" t="str">
        <f t="shared" si="35"/>
        <v>Christopher M</v>
      </c>
      <c r="D1152" s="49" t="s">
        <v>2919</v>
      </c>
      <c r="E1152" t="s">
        <v>4512</v>
      </c>
      <c r="F1152" t="s">
        <v>5382</v>
      </c>
    </row>
    <row r="1153" spans="1:6" x14ac:dyDescent="0.3">
      <c r="A1153" s="49" t="s">
        <v>1217</v>
      </c>
      <c r="B1153" s="49" t="str">
        <f t="shared" si="34"/>
        <v>Mr</v>
      </c>
      <c r="C1153" s="50" t="str">
        <f t="shared" si="35"/>
        <v>Ciaran</v>
      </c>
      <c r="D1153" s="49" t="s">
        <v>3476</v>
      </c>
      <c r="E1153" t="s">
        <v>4512</v>
      </c>
      <c r="F1153" t="s">
        <v>5383</v>
      </c>
    </row>
    <row r="1154" spans="1:6" x14ac:dyDescent="0.3">
      <c r="A1154" s="49" t="s">
        <v>1216</v>
      </c>
      <c r="B1154" s="49" t="str">
        <f t="shared" ref="B1154:B1217" si="36">TRIM(E1154:E3488)</f>
        <v>Ms</v>
      </c>
      <c r="C1154" s="50" t="str">
        <f t="shared" ref="C1154:C1217" si="37">TRIM(F1154)</f>
        <v>Kara</v>
      </c>
      <c r="D1154" s="49" t="s">
        <v>3477</v>
      </c>
      <c r="E1154" t="s">
        <v>4510</v>
      </c>
      <c r="F1154" t="s">
        <v>4938</v>
      </c>
    </row>
    <row r="1155" spans="1:6" x14ac:dyDescent="0.3">
      <c r="A1155" s="49" t="s">
        <v>1215</v>
      </c>
      <c r="B1155" s="49" t="str">
        <f t="shared" si="36"/>
        <v>Ms</v>
      </c>
      <c r="C1155" s="50" t="str">
        <f t="shared" si="37"/>
        <v>Makie</v>
      </c>
      <c r="D1155" s="49" t="s">
        <v>3478</v>
      </c>
      <c r="E1155" t="s">
        <v>4510</v>
      </c>
      <c r="F1155" t="s">
        <v>5384</v>
      </c>
    </row>
    <row r="1156" spans="1:6" x14ac:dyDescent="0.3">
      <c r="A1156" s="49" t="s">
        <v>1214</v>
      </c>
      <c r="B1156" s="49" t="str">
        <f t="shared" si="36"/>
        <v>Ms</v>
      </c>
      <c r="C1156" s="50" t="str">
        <f t="shared" si="37"/>
        <v>Emily E</v>
      </c>
      <c r="D1156" s="49" t="s">
        <v>3479</v>
      </c>
      <c r="E1156" t="s">
        <v>4510</v>
      </c>
      <c r="F1156" t="s">
        <v>5385</v>
      </c>
    </row>
    <row r="1157" spans="1:6" x14ac:dyDescent="0.3">
      <c r="A1157" s="49" t="s">
        <v>1213</v>
      </c>
      <c r="B1157" s="49" t="str">
        <f t="shared" si="36"/>
        <v>Mr</v>
      </c>
      <c r="C1157" s="50" t="str">
        <f t="shared" si="37"/>
        <v>Cary</v>
      </c>
      <c r="D1157" s="49" t="s">
        <v>3480</v>
      </c>
      <c r="E1157" t="s">
        <v>4512</v>
      </c>
      <c r="F1157" t="s">
        <v>5386</v>
      </c>
    </row>
    <row r="1158" spans="1:6" x14ac:dyDescent="0.3">
      <c r="A1158" s="49" t="s">
        <v>1212</v>
      </c>
      <c r="B1158" s="49" t="str">
        <f t="shared" si="36"/>
        <v>Mr</v>
      </c>
      <c r="C1158" s="50" t="str">
        <f t="shared" si="37"/>
        <v>Steven</v>
      </c>
      <c r="D1158" s="49" t="s">
        <v>3481</v>
      </c>
      <c r="E1158" t="s">
        <v>4512</v>
      </c>
      <c r="F1158" t="s">
        <v>5387</v>
      </c>
    </row>
    <row r="1159" spans="1:6" x14ac:dyDescent="0.3">
      <c r="A1159" s="49" t="s">
        <v>1211</v>
      </c>
      <c r="B1159" s="49" t="str">
        <f t="shared" si="36"/>
        <v>Mr</v>
      </c>
      <c r="C1159" s="50" t="str">
        <f t="shared" si="37"/>
        <v>Jose Antonio Sr</v>
      </c>
      <c r="D1159" s="49" t="s">
        <v>3482</v>
      </c>
      <c r="E1159" t="s">
        <v>4512</v>
      </c>
      <c r="F1159" t="s">
        <v>5388</v>
      </c>
    </row>
    <row r="1160" spans="1:6" x14ac:dyDescent="0.3">
      <c r="A1160" s="49" t="s">
        <v>1210</v>
      </c>
      <c r="B1160" s="49" t="str">
        <f t="shared" si="36"/>
        <v>Ms</v>
      </c>
      <c r="C1160" s="50" t="str">
        <f t="shared" si="37"/>
        <v>Tatiana</v>
      </c>
      <c r="D1160" s="49" t="s">
        <v>3483</v>
      </c>
      <c r="E1160" t="s">
        <v>4510</v>
      </c>
      <c r="F1160" t="s">
        <v>5389</v>
      </c>
    </row>
    <row r="1161" spans="1:6" x14ac:dyDescent="0.3">
      <c r="A1161" s="49" t="s">
        <v>1209</v>
      </c>
      <c r="B1161" s="49" t="str">
        <f t="shared" si="36"/>
        <v>Mr</v>
      </c>
      <c r="C1161" s="50" t="str">
        <f t="shared" si="37"/>
        <v>Dan T</v>
      </c>
      <c r="D1161" s="49" t="s">
        <v>3484</v>
      </c>
      <c r="E1161" t="s">
        <v>4512</v>
      </c>
      <c r="F1161" t="s">
        <v>5390</v>
      </c>
    </row>
    <row r="1162" spans="1:6" x14ac:dyDescent="0.3">
      <c r="A1162" s="49" t="s">
        <v>1208</v>
      </c>
      <c r="B1162" s="49" t="str">
        <f t="shared" si="36"/>
        <v>Ms</v>
      </c>
      <c r="C1162" s="50" t="str">
        <f t="shared" si="37"/>
        <v>Liisa A</v>
      </c>
      <c r="D1162" s="49" t="s">
        <v>3485</v>
      </c>
      <c r="E1162" t="s">
        <v>4510</v>
      </c>
      <c r="F1162" t="s">
        <v>5391</v>
      </c>
    </row>
    <row r="1163" spans="1:6" x14ac:dyDescent="0.3">
      <c r="A1163" s="49" t="s">
        <v>1207</v>
      </c>
      <c r="B1163" s="49" t="str">
        <f t="shared" si="36"/>
        <v>Ms</v>
      </c>
      <c r="C1163" s="50" t="str">
        <f t="shared" si="37"/>
        <v>Kathryn E</v>
      </c>
      <c r="D1163" s="49" t="s">
        <v>3486</v>
      </c>
      <c r="E1163" t="s">
        <v>4510</v>
      </c>
      <c r="F1163" t="s">
        <v>5115</v>
      </c>
    </row>
    <row r="1164" spans="1:6" x14ac:dyDescent="0.3">
      <c r="A1164" s="49" t="s">
        <v>1206</v>
      </c>
      <c r="B1164" s="49" t="str">
        <f t="shared" si="36"/>
        <v>Mr</v>
      </c>
      <c r="C1164" s="50" t="str">
        <f t="shared" si="37"/>
        <v>Maxwell</v>
      </c>
      <c r="D1164" s="49" t="s">
        <v>3487</v>
      </c>
      <c r="E1164" t="s">
        <v>4512</v>
      </c>
      <c r="F1164" t="s">
        <v>5392</v>
      </c>
    </row>
    <row r="1165" spans="1:6" x14ac:dyDescent="0.3">
      <c r="A1165" s="49" t="s">
        <v>1205</v>
      </c>
      <c r="B1165" s="49" t="str">
        <f t="shared" si="36"/>
        <v>Ms</v>
      </c>
      <c r="C1165" s="50" t="str">
        <f t="shared" si="37"/>
        <v>Pascale</v>
      </c>
      <c r="D1165" s="49" t="s">
        <v>3488</v>
      </c>
      <c r="E1165" t="s">
        <v>4510</v>
      </c>
      <c r="F1165" t="s">
        <v>5393</v>
      </c>
    </row>
    <row r="1166" spans="1:6" x14ac:dyDescent="0.3">
      <c r="A1166" s="49" t="s">
        <v>1204</v>
      </c>
      <c r="B1166" s="49" t="str">
        <f t="shared" si="36"/>
        <v>Ms</v>
      </c>
      <c r="C1166" s="50" t="str">
        <f t="shared" si="37"/>
        <v>Becca</v>
      </c>
      <c r="D1166" s="49" t="s">
        <v>3489</v>
      </c>
      <c r="E1166" t="s">
        <v>4510</v>
      </c>
      <c r="F1166" t="s">
        <v>5394</v>
      </c>
    </row>
    <row r="1167" spans="1:6" x14ac:dyDescent="0.3">
      <c r="A1167" s="49" t="s">
        <v>1203</v>
      </c>
      <c r="B1167" s="49" t="str">
        <f t="shared" si="36"/>
        <v>Ms</v>
      </c>
      <c r="C1167" s="50" t="str">
        <f t="shared" si="37"/>
        <v>Grace</v>
      </c>
      <c r="D1167" s="49" t="s">
        <v>3490</v>
      </c>
      <c r="E1167" t="s">
        <v>4510</v>
      </c>
      <c r="F1167" t="s">
        <v>4701</v>
      </c>
    </row>
    <row r="1168" spans="1:6" x14ac:dyDescent="0.3">
      <c r="A1168" s="49" t="s">
        <v>1202</v>
      </c>
      <c r="B1168" s="49" t="str">
        <f t="shared" si="36"/>
        <v>Ms</v>
      </c>
      <c r="C1168" s="50" t="str">
        <f t="shared" si="37"/>
        <v>Samantha</v>
      </c>
      <c r="D1168" s="49" t="s">
        <v>3491</v>
      </c>
      <c r="E1168" t="s">
        <v>4510</v>
      </c>
      <c r="F1168" t="s">
        <v>4549</v>
      </c>
    </row>
    <row r="1169" spans="1:6" x14ac:dyDescent="0.3">
      <c r="A1169" s="49" t="s">
        <v>1201</v>
      </c>
      <c r="B1169" s="49" t="str">
        <f t="shared" si="36"/>
        <v>Mrs</v>
      </c>
      <c r="C1169" s="50" t="str">
        <f t="shared" si="37"/>
        <v>Nicole R</v>
      </c>
      <c r="D1169" s="49" t="s">
        <v>3492</v>
      </c>
      <c r="E1169" t="s">
        <v>4925</v>
      </c>
      <c r="F1169" t="s">
        <v>5395</v>
      </c>
    </row>
    <row r="1170" spans="1:6" x14ac:dyDescent="0.3">
      <c r="A1170" s="49" t="s">
        <v>1200</v>
      </c>
      <c r="B1170" s="49" t="str">
        <f t="shared" si="36"/>
        <v>Mr</v>
      </c>
      <c r="C1170" s="50" t="str">
        <f t="shared" si="37"/>
        <v>David W</v>
      </c>
      <c r="D1170" s="49" t="s">
        <v>2450</v>
      </c>
      <c r="E1170" t="s">
        <v>4512</v>
      </c>
      <c r="F1170" t="s">
        <v>5396</v>
      </c>
    </row>
    <row r="1171" spans="1:6" x14ac:dyDescent="0.3">
      <c r="A1171" s="49" t="s">
        <v>1199</v>
      </c>
      <c r="B1171" s="49" t="str">
        <f t="shared" si="36"/>
        <v>Mr</v>
      </c>
      <c r="C1171" s="50" t="str">
        <f t="shared" si="37"/>
        <v>Grant</v>
      </c>
      <c r="D1171" s="49" t="s">
        <v>3493</v>
      </c>
      <c r="E1171" t="s">
        <v>4512</v>
      </c>
      <c r="F1171" t="s">
        <v>5397</v>
      </c>
    </row>
    <row r="1172" spans="1:6" x14ac:dyDescent="0.3">
      <c r="A1172" s="49" t="s">
        <v>1198</v>
      </c>
      <c r="B1172" s="49" t="str">
        <f t="shared" si="36"/>
        <v>Mrs</v>
      </c>
      <c r="C1172" s="50" t="str">
        <f t="shared" si="37"/>
        <v>Sophia</v>
      </c>
      <c r="D1172" s="49" t="s">
        <v>3338</v>
      </c>
      <c r="E1172" t="s">
        <v>4925</v>
      </c>
      <c r="F1172" t="s">
        <v>5398</v>
      </c>
    </row>
    <row r="1173" spans="1:6" x14ac:dyDescent="0.3">
      <c r="A1173" s="49" t="s">
        <v>1197</v>
      </c>
      <c r="B1173" s="49" t="str">
        <f t="shared" si="36"/>
        <v>Ms</v>
      </c>
      <c r="C1173" s="50" t="str">
        <f t="shared" si="37"/>
        <v>Christina</v>
      </c>
      <c r="D1173" s="49" t="s">
        <v>3494</v>
      </c>
      <c r="E1173" t="s">
        <v>4510</v>
      </c>
      <c r="F1173" t="s">
        <v>5399</v>
      </c>
    </row>
    <row r="1174" spans="1:6" x14ac:dyDescent="0.3">
      <c r="A1174" s="49" t="s">
        <v>1196</v>
      </c>
      <c r="B1174" s="49" t="str">
        <f t="shared" si="36"/>
        <v>Mr</v>
      </c>
      <c r="C1174" s="50" t="str">
        <f t="shared" si="37"/>
        <v>Sam L</v>
      </c>
      <c r="D1174" s="49" t="s">
        <v>3495</v>
      </c>
      <c r="E1174" t="s">
        <v>4512</v>
      </c>
      <c r="F1174" t="s">
        <v>5400</v>
      </c>
    </row>
    <row r="1175" spans="1:6" x14ac:dyDescent="0.3">
      <c r="A1175" s="49" t="s">
        <v>1195</v>
      </c>
      <c r="B1175" s="49" t="str">
        <f t="shared" si="36"/>
        <v>Mrs</v>
      </c>
      <c r="C1175" s="50" t="str">
        <f t="shared" si="37"/>
        <v>Haley R</v>
      </c>
      <c r="D1175" s="49" t="s">
        <v>3496</v>
      </c>
      <c r="E1175" t="s">
        <v>4925</v>
      </c>
      <c r="F1175" t="s">
        <v>5401</v>
      </c>
    </row>
    <row r="1176" spans="1:6" x14ac:dyDescent="0.3">
      <c r="A1176" s="49" t="s">
        <v>1194</v>
      </c>
      <c r="B1176" s="49" t="str">
        <f t="shared" si="36"/>
        <v>Mr</v>
      </c>
      <c r="C1176" s="50" t="str">
        <f t="shared" si="37"/>
        <v>Ethan</v>
      </c>
      <c r="D1176" s="49" t="s">
        <v>3497</v>
      </c>
      <c r="E1176" t="s">
        <v>4512</v>
      </c>
      <c r="F1176" t="s">
        <v>5402</v>
      </c>
    </row>
    <row r="1177" spans="1:6" x14ac:dyDescent="0.3">
      <c r="A1177" s="49" t="s">
        <v>1193</v>
      </c>
      <c r="B1177" s="49" t="str">
        <f t="shared" si="36"/>
        <v>Mr</v>
      </c>
      <c r="C1177" s="50" t="str">
        <f t="shared" si="37"/>
        <v>Andrew W</v>
      </c>
      <c r="D1177" s="49" t="s">
        <v>3498</v>
      </c>
      <c r="E1177" t="s">
        <v>4512</v>
      </c>
      <c r="F1177" t="s">
        <v>5403</v>
      </c>
    </row>
    <row r="1178" spans="1:6" x14ac:dyDescent="0.3">
      <c r="A1178" s="49" t="s">
        <v>1192</v>
      </c>
      <c r="B1178" s="49" t="str">
        <f t="shared" si="36"/>
        <v>Mr</v>
      </c>
      <c r="C1178" s="50" t="str">
        <f t="shared" si="37"/>
        <v>Mark G</v>
      </c>
      <c r="D1178" s="49" t="s">
        <v>3499</v>
      </c>
      <c r="E1178" t="s">
        <v>4512</v>
      </c>
      <c r="F1178" t="s">
        <v>5404</v>
      </c>
    </row>
    <row r="1179" spans="1:6" x14ac:dyDescent="0.3">
      <c r="A1179" s="49" t="s">
        <v>1191</v>
      </c>
      <c r="B1179" s="49" t="str">
        <f t="shared" si="36"/>
        <v>Ms</v>
      </c>
      <c r="C1179" s="50" t="str">
        <f t="shared" si="37"/>
        <v>Kasey E</v>
      </c>
      <c r="D1179" s="49" t="s">
        <v>3500</v>
      </c>
      <c r="E1179" t="s">
        <v>4510</v>
      </c>
      <c r="F1179" t="s">
        <v>5405</v>
      </c>
    </row>
    <row r="1180" spans="1:6" x14ac:dyDescent="0.3">
      <c r="A1180" s="49" t="s">
        <v>1190</v>
      </c>
      <c r="B1180" s="49" t="str">
        <f t="shared" si="36"/>
        <v>Mr</v>
      </c>
      <c r="C1180" s="50" t="str">
        <f t="shared" si="37"/>
        <v>Jeff</v>
      </c>
      <c r="D1180" s="49" t="s">
        <v>3501</v>
      </c>
      <c r="E1180" t="s">
        <v>4512</v>
      </c>
      <c r="F1180" t="s">
        <v>4578</v>
      </c>
    </row>
    <row r="1181" spans="1:6" x14ac:dyDescent="0.3">
      <c r="A1181" s="49" t="s">
        <v>1189</v>
      </c>
      <c r="B1181" s="49" t="str">
        <f t="shared" si="36"/>
        <v>Ms</v>
      </c>
      <c r="C1181" s="50" t="str">
        <f t="shared" si="37"/>
        <v>Amy</v>
      </c>
      <c r="D1181" s="49" t="s">
        <v>3502</v>
      </c>
      <c r="E1181" t="s">
        <v>4510</v>
      </c>
      <c r="F1181" t="s">
        <v>4683</v>
      </c>
    </row>
    <row r="1182" spans="1:6" x14ac:dyDescent="0.3">
      <c r="A1182" s="49" t="s">
        <v>1188</v>
      </c>
      <c r="B1182" s="49" t="str">
        <f t="shared" si="36"/>
        <v>Mr</v>
      </c>
      <c r="C1182" s="50" t="str">
        <f t="shared" si="37"/>
        <v>Adam</v>
      </c>
      <c r="D1182" s="49" t="s">
        <v>3503</v>
      </c>
      <c r="E1182" t="s">
        <v>4512</v>
      </c>
      <c r="F1182" t="s">
        <v>4537</v>
      </c>
    </row>
    <row r="1183" spans="1:6" x14ac:dyDescent="0.3">
      <c r="A1183" s="49" t="s">
        <v>1187</v>
      </c>
      <c r="B1183" s="49" t="str">
        <f t="shared" si="36"/>
        <v>Ms</v>
      </c>
      <c r="C1183" s="50" t="str">
        <f t="shared" si="37"/>
        <v>Kristin M</v>
      </c>
      <c r="D1183" s="49" t="s">
        <v>2449</v>
      </c>
      <c r="E1183" t="s">
        <v>4510</v>
      </c>
      <c r="F1183" t="s">
        <v>5406</v>
      </c>
    </row>
    <row r="1184" spans="1:6" x14ac:dyDescent="0.3">
      <c r="A1184" s="49" t="s">
        <v>1186</v>
      </c>
      <c r="B1184" s="49" t="str">
        <f t="shared" si="36"/>
        <v>Ms</v>
      </c>
      <c r="C1184" s="50" t="str">
        <f t="shared" si="37"/>
        <v>Mary-Lynn B</v>
      </c>
      <c r="D1184" s="49" t="s">
        <v>3504</v>
      </c>
      <c r="E1184" t="s">
        <v>4510</v>
      </c>
      <c r="F1184" t="s">
        <v>5407</v>
      </c>
    </row>
    <row r="1185" spans="1:6" x14ac:dyDescent="0.3">
      <c r="A1185" s="49" t="s">
        <v>1185</v>
      </c>
      <c r="B1185" s="49" t="str">
        <f t="shared" si="36"/>
        <v>Mrs</v>
      </c>
      <c r="C1185" s="50" t="str">
        <f t="shared" si="37"/>
        <v>Jamie A</v>
      </c>
      <c r="D1185" s="49" t="s">
        <v>3505</v>
      </c>
      <c r="E1185" t="s">
        <v>4925</v>
      </c>
      <c r="F1185" t="s">
        <v>5408</v>
      </c>
    </row>
    <row r="1186" spans="1:6" x14ac:dyDescent="0.3">
      <c r="A1186" s="49" t="s">
        <v>1184</v>
      </c>
      <c r="B1186" s="49" t="str">
        <f t="shared" si="36"/>
        <v>Mr</v>
      </c>
      <c r="C1186" s="50" t="str">
        <f t="shared" si="37"/>
        <v>Jeffrey A</v>
      </c>
      <c r="D1186" s="49" t="s">
        <v>3506</v>
      </c>
      <c r="E1186" t="s">
        <v>4512</v>
      </c>
      <c r="F1186" t="s">
        <v>5409</v>
      </c>
    </row>
    <row r="1187" spans="1:6" x14ac:dyDescent="0.3">
      <c r="A1187" s="49" t="s">
        <v>1183</v>
      </c>
      <c r="B1187" s="49" t="str">
        <f t="shared" si="36"/>
        <v>Ms</v>
      </c>
      <c r="C1187" s="50" t="str">
        <f t="shared" si="37"/>
        <v>Nicole</v>
      </c>
      <c r="D1187" s="49" t="s">
        <v>3507</v>
      </c>
      <c r="E1187" t="s">
        <v>4510</v>
      </c>
      <c r="F1187" t="s">
        <v>4534</v>
      </c>
    </row>
    <row r="1188" spans="1:6" x14ac:dyDescent="0.3">
      <c r="A1188" s="49" t="s">
        <v>1182</v>
      </c>
      <c r="B1188" s="49" t="str">
        <f t="shared" si="36"/>
        <v>Ms</v>
      </c>
      <c r="C1188" s="50" t="str">
        <f t="shared" si="37"/>
        <v>Audrey</v>
      </c>
      <c r="D1188" s="49" t="s">
        <v>3508</v>
      </c>
      <c r="E1188" t="s">
        <v>4510</v>
      </c>
      <c r="F1188" t="s">
        <v>5410</v>
      </c>
    </row>
    <row r="1189" spans="1:6" x14ac:dyDescent="0.3">
      <c r="A1189" s="49" t="s">
        <v>1181</v>
      </c>
      <c r="B1189" s="49" t="str">
        <f t="shared" si="36"/>
        <v>Mr</v>
      </c>
      <c r="C1189" s="50" t="str">
        <f t="shared" si="37"/>
        <v>Jacob</v>
      </c>
      <c r="D1189" s="49" t="s">
        <v>2694</v>
      </c>
      <c r="E1189" t="s">
        <v>4512</v>
      </c>
      <c r="F1189" t="s">
        <v>5411</v>
      </c>
    </row>
    <row r="1190" spans="1:6" x14ac:dyDescent="0.3">
      <c r="A1190" s="49" t="s">
        <v>1180</v>
      </c>
      <c r="B1190" s="49" t="str">
        <f t="shared" si="36"/>
        <v>Mr</v>
      </c>
      <c r="C1190" s="50" t="str">
        <f t="shared" si="37"/>
        <v>Daniel S</v>
      </c>
      <c r="D1190" s="49" t="s">
        <v>4385</v>
      </c>
      <c r="E1190" t="s">
        <v>4512</v>
      </c>
      <c r="F1190" t="s">
        <v>5412</v>
      </c>
    </row>
    <row r="1191" spans="1:6" x14ac:dyDescent="0.3">
      <c r="A1191" s="49" t="s">
        <v>1179</v>
      </c>
      <c r="B1191" s="49" t="str">
        <f t="shared" si="36"/>
        <v>Mr</v>
      </c>
      <c r="C1191" s="50" t="str">
        <f t="shared" si="37"/>
        <v>Marc C</v>
      </c>
      <c r="D1191" s="49" t="s">
        <v>3510</v>
      </c>
      <c r="E1191" t="s">
        <v>4512</v>
      </c>
      <c r="F1191" t="s">
        <v>5413</v>
      </c>
    </row>
    <row r="1192" spans="1:6" x14ac:dyDescent="0.3">
      <c r="A1192" s="49" t="s">
        <v>1178</v>
      </c>
      <c r="B1192" s="49" t="str">
        <f t="shared" si="36"/>
        <v>Mr</v>
      </c>
      <c r="C1192" s="50" t="str">
        <f t="shared" si="37"/>
        <v>Mark S</v>
      </c>
      <c r="D1192" s="49" t="s">
        <v>3511</v>
      </c>
      <c r="E1192" t="s">
        <v>4512</v>
      </c>
      <c r="F1192" t="s">
        <v>5414</v>
      </c>
    </row>
    <row r="1193" spans="1:6" x14ac:dyDescent="0.3">
      <c r="A1193" s="49" t="s">
        <v>1177</v>
      </c>
      <c r="B1193" s="49" t="str">
        <f t="shared" si="36"/>
        <v>Mr</v>
      </c>
      <c r="C1193" s="50" t="str">
        <f t="shared" si="37"/>
        <v>Dan</v>
      </c>
      <c r="D1193" s="49" t="s">
        <v>3512</v>
      </c>
      <c r="E1193" t="s">
        <v>4512</v>
      </c>
      <c r="F1193" t="s">
        <v>4731</v>
      </c>
    </row>
    <row r="1194" spans="1:6" x14ac:dyDescent="0.3">
      <c r="A1194" s="49" t="s">
        <v>1176</v>
      </c>
      <c r="B1194" s="49" t="str">
        <f t="shared" si="36"/>
        <v>Ms</v>
      </c>
      <c r="C1194" s="50" t="str">
        <f t="shared" si="37"/>
        <v>Gabriela</v>
      </c>
      <c r="D1194" s="49" t="s">
        <v>4386</v>
      </c>
      <c r="E1194" t="s">
        <v>4510</v>
      </c>
      <c r="F1194" t="s">
        <v>4814</v>
      </c>
    </row>
    <row r="1195" spans="1:6" x14ac:dyDescent="0.3">
      <c r="A1195" s="49" t="s">
        <v>1175</v>
      </c>
      <c r="B1195" s="49" t="str">
        <f t="shared" si="36"/>
        <v>Ms</v>
      </c>
      <c r="C1195" s="50" t="str">
        <f t="shared" si="37"/>
        <v>Amanda</v>
      </c>
      <c r="D1195" s="49" t="s">
        <v>3513</v>
      </c>
      <c r="E1195" t="s">
        <v>4510</v>
      </c>
      <c r="F1195" t="s">
        <v>4613</v>
      </c>
    </row>
    <row r="1196" spans="1:6" x14ac:dyDescent="0.3">
      <c r="A1196" s="49" t="s">
        <v>1174</v>
      </c>
      <c r="B1196" s="49" t="str">
        <f t="shared" si="36"/>
        <v>Ms</v>
      </c>
      <c r="C1196" s="50" t="str">
        <f t="shared" si="37"/>
        <v>Dara</v>
      </c>
      <c r="D1196" s="49" t="s">
        <v>3514</v>
      </c>
      <c r="E1196" t="s">
        <v>4510</v>
      </c>
      <c r="F1196" t="s">
        <v>5415</v>
      </c>
    </row>
    <row r="1197" spans="1:6" x14ac:dyDescent="0.3">
      <c r="A1197" s="49" t="s">
        <v>1173</v>
      </c>
      <c r="B1197" s="49" t="str">
        <f t="shared" si="36"/>
        <v>Ms</v>
      </c>
      <c r="C1197" s="50" t="str">
        <f t="shared" si="37"/>
        <v>Rachelle R</v>
      </c>
      <c r="D1197" s="49" t="s">
        <v>3515</v>
      </c>
      <c r="E1197" t="s">
        <v>4510</v>
      </c>
      <c r="F1197" t="s">
        <v>5416</v>
      </c>
    </row>
    <row r="1198" spans="1:6" x14ac:dyDescent="0.3">
      <c r="A1198" s="49" t="s">
        <v>1172</v>
      </c>
      <c r="B1198" s="49" t="str">
        <f t="shared" si="36"/>
        <v>Ms</v>
      </c>
      <c r="C1198" s="50" t="str">
        <f t="shared" si="37"/>
        <v>Brenda J</v>
      </c>
      <c r="D1198" s="49" t="s">
        <v>3516</v>
      </c>
      <c r="E1198" t="s">
        <v>4510</v>
      </c>
      <c r="F1198" t="s">
        <v>5417</v>
      </c>
    </row>
    <row r="1199" spans="1:6" x14ac:dyDescent="0.3">
      <c r="A1199" s="49" t="s">
        <v>1171</v>
      </c>
      <c r="B1199" s="49" t="str">
        <f t="shared" si="36"/>
        <v>Mr</v>
      </c>
      <c r="C1199" s="50" t="str">
        <f t="shared" si="37"/>
        <v>Tim</v>
      </c>
      <c r="D1199" s="49" t="s">
        <v>3517</v>
      </c>
      <c r="E1199" t="s">
        <v>4512</v>
      </c>
      <c r="F1199" t="s">
        <v>5303</v>
      </c>
    </row>
    <row r="1200" spans="1:6" x14ac:dyDescent="0.3">
      <c r="A1200" s="49" t="s">
        <v>1170</v>
      </c>
      <c r="B1200" s="49" t="str">
        <f t="shared" si="36"/>
        <v>Mr</v>
      </c>
      <c r="C1200" s="50" t="str">
        <f t="shared" si="37"/>
        <v>Sylvain</v>
      </c>
      <c r="D1200" s="49" t="s">
        <v>3518</v>
      </c>
      <c r="E1200" t="s">
        <v>4512</v>
      </c>
      <c r="F1200" t="s">
        <v>5418</v>
      </c>
    </row>
    <row r="1201" spans="1:6" x14ac:dyDescent="0.3">
      <c r="A1201" s="49" t="s">
        <v>1169</v>
      </c>
      <c r="B1201" s="49" t="str">
        <f t="shared" si="36"/>
        <v>Mrs</v>
      </c>
      <c r="C1201" s="50" t="str">
        <f t="shared" si="37"/>
        <v>Lisa M</v>
      </c>
      <c r="D1201" s="49" t="s">
        <v>3519</v>
      </c>
      <c r="E1201" t="s">
        <v>4925</v>
      </c>
      <c r="F1201" t="s">
        <v>5243</v>
      </c>
    </row>
    <row r="1202" spans="1:6" x14ac:dyDescent="0.3">
      <c r="A1202" s="49" t="s">
        <v>1168</v>
      </c>
      <c r="B1202" s="49" t="str">
        <f t="shared" si="36"/>
        <v>Mr</v>
      </c>
      <c r="C1202" s="50" t="str">
        <f t="shared" si="37"/>
        <v>Ryan</v>
      </c>
      <c r="D1202" s="49" t="s">
        <v>3201</v>
      </c>
      <c r="E1202" t="s">
        <v>4512</v>
      </c>
      <c r="F1202" t="s">
        <v>4559</v>
      </c>
    </row>
    <row r="1203" spans="1:6" x14ac:dyDescent="0.3">
      <c r="A1203" s="49" t="s">
        <v>1167</v>
      </c>
      <c r="B1203" s="49" t="str">
        <f t="shared" si="36"/>
        <v>Mrs</v>
      </c>
      <c r="C1203" s="50" t="str">
        <f t="shared" si="37"/>
        <v>Kaitlin M</v>
      </c>
      <c r="D1203" s="49" t="s">
        <v>3520</v>
      </c>
      <c r="E1203" t="s">
        <v>4925</v>
      </c>
      <c r="F1203" t="s">
        <v>5419</v>
      </c>
    </row>
    <row r="1204" spans="1:6" x14ac:dyDescent="0.3">
      <c r="A1204" s="49" t="s">
        <v>1166</v>
      </c>
      <c r="B1204" s="49" t="str">
        <f t="shared" si="36"/>
        <v>Mr</v>
      </c>
      <c r="C1204" s="50" t="str">
        <f t="shared" si="37"/>
        <v>William R</v>
      </c>
      <c r="D1204" s="49" t="s">
        <v>2879</v>
      </c>
      <c r="E1204" t="s">
        <v>4512</v>
      </c>
      <c r="F1204" t="s">
        <v>5420</v>
      </c>
    </row>
    <row r="1205" spans="1:6" x14ac:dyDescent="0.3">
      <c r="A1205" s="49" t="s">
        <v>1165</v>
      </c>
      <c r="B1205" s="49" t="str">
        <f t="shared" si="36"/>
        <v>Mr</v>
      </c>
      <c r="C1205" s="50" t="str">
        <f t="shared" si="37"/>
        <v>Bruce</v>
      </c>
      <c r="D1205" s="49" t="s">
        <v>3521</v>
      </c>
      <c r="E1205" t="s">
        <v>4512</v>
      </c>
      <c r="F1205" t="s">
        <v>4812</v>
      </c>
    </row>
    <row r="1206" spans="1:6" x14ac:dyDescent="0.3">
      <c r="A1206" s="49" t="s">
        <v>1164</v>
      </c>
      <c r="B1206" s="49" t="str">
        <f t="shared" si="36"/>
        <v>Mrs</v>
      </c>
      <c r="C1206" s="50" t="str">
        <f t="shared" si="37"/>
        <v>Veronica</v>
      </c>
      <c r="D1206" s="49" t="s">
        <v>3522</v>
      </c>
      <c r="E1206" t="s">
        <v>4925</v>
      </c>
      <c r="F1206" t="s">
        <v>5421</v>
      </c>
    </row>
    <row r="1207" spans="1:6" x14ac:dyDescent="0.3">
      <c r="A1207" s="49" t="s">
        <v>1163</v>
      </c>
      <c r="B1207" s="49" t="str">
        <f t="shared" si="36"/>
        <v>Mr</v>
      </c>
      <c r="C1207" s="50" t="str">
        <f t="shared" si="37"/>
        <v>Warren</v>
      </c>
      <c r="D1207" s="49" t="s">
        <v>3523</v>
      </c>
      <c r="E1207" t="s">
        <v>4512</v>
      </c>
      <c r="F1207" t="s">
        <v>5422</v>
      </c>
    </row>
    <row r="1208" spans="1:6" x14ac:dyDescent="0.3">
      <c r="A1208" s="49" t="s">
        <v>1162</v>
      </c>
      <c r="B1208" s="49" t="str">
        <f t="shared" si="36"/>
        <v>Mrs</v>
      </c>
      <c r="C1208" s="50" t="str">
        <f t="shared" si="37"/>
        <v>Daniela</v>
      </c>
      <c r="D1208" s="49" t="s">
        <v>4387</v>
      </c>
      <c r="E1208" t="s">
        <v>4925</v>
      </c>
      <c r="F1208" t="s">
        <v>5423</v>
      </c>
    </row>
    <row r="1209" spans="1:6" x14ac:dyDescent="0.3">
      <c r="A1209" s="49" t="s">
        <v>1161</v>
      </c>
      <c r="B1209" s="49" t="str">
        <f t="shared" si="36"/>
        <v>Ms</v>
      </c>
      <c r="C1209" s="50" t="str">
        <f t="shared" si="37"/>
        <v>Deirdre A</v>
      </c>
      <c r="D1209" s="49" t="s">
        <v>2958</v>
      </c>
      <c r="E1209" t="s">
        <v>4510</v>
      </c>
      <c r="F1209" t="s">
        <v>5424</v>
      </c>
    </row>
    <row r="1210" spans="1:6" x14ac:dyDescent="0.3">
      <c r="A1210" s="49" t="s">
        <v>1160</v>
      </c>
      <c r="B1210" s="49" t="str">
        <f t="shared" si="36"/>
        <v>Mr</v>
      </c>
      <c r="C1210" s="50" t="str">
        <f t="shared" si="37"/>
        <v>Mathias</v>
      </c>
      <c r="D1210" s="49" t="s">
        <v>3524</v>
      </c>
      <c r="E1210" t="s">
        <v>4512</v>
      </c>
      <c r="F1210" t="s">
        <v>5425</v>
      </c>
    </row>
    <row r="1211" spans="1:6" x14ac:dyDescent="0.3">
      <c r="A1211" s="49" t="s">
        <v>1159</v>
      </c>
      <c r="B1211" s="49" t="str">
        <f t="shared" si="36"/>
        <v>Mr</v>
      </c>
      <c r="C1211" s="50" t="str">
        <f t="shared" si="37"/>
        <v>Matthew</v>
      </c>
      <c r="D1211" s="49" t="s">
        <v>3015</v>
      </c>
      <c r="E1211" t="s">
        <v>4512</v>
      </c>
      <c r="F1211" t="s">
        <v>4657</v>
      </c>
    </row>
    <row r="1212" spans="1:6" x14ac:dyDescent="0.3">
      <c r="A1212" s="49" t="s">
        <v>1158</v>
      </c>
      <c r="B1212" s="49" t="str">
        <f t="shared" si="36"/>
        <v>Mr</v>
      </c>
      <c r="C1212" s="50" t="str">
        <f t="shared" si="37"/>
        <v>Kurt</v>
      </c>
      <c r="D1212" s="49" t="s">
        <v>3525</v>
      </c>
      <c r="E1212" t="s">
        <v>4512</v>
      </c>
      <c r="F1212" t="s">
        <v>5426</v>
      </c>
    </row>
    <row r="1213" spans="1:6" x14ac:dyDescent="0.3">
      <c r="A1213" s="49" t="s">
        <v>1157</v>
      </c>
      <c r="B1213" s="49" t="str">
        <f t="shared" si="36"/>
        <v>Mr</v>
      </c>
      <c r="C1213" s="50" t="str">
        <f t="shared" si="37"/>
        <v>Samuel</v>
      </c>
      <c r="D1213" s="49" t="s">
        <v>3526</v>
      </c>
      <c r="E1213" t="s">
        <v>4512</v>
      </c>
      <c r="F1213" t="s">
        <v>4656</v>
      </c>
    </row>
    <row r="1214" spans="1:6" x14ac:dyDescent="0.3">
      <c r="A1214" s="49" t="s">
        <v>1156</v>
      </c>
      <c r="B1214" s="49" t="str">
        <f t="shared" si="36"/>
        <v>Mrs</v>
      </c>
      <c r="C1214" s="50" t="str">
        <f t="shared" si="37"/>
        <v>Emily</v>
      </c>
      <c r="D1214" s="49" t="s">
        <v>3527</v>
      </c>
      <c r="E1214" t="s">
        <v>4925</v>
      </c>
      <c r="F1214" t="s">
        <v>4878</v>
      </c>
    </row>
    <row r="1215" spans="1:6" x14ac:dyDescent="0.3">
      <c r="A1215" s="49" t="s">
        <v>1155</v>
      </c>
      <c r="B1215" s="49" t="str">
        <f t="shared" si="36"/>
        <v>Ms</v>
      </c>
      <c r="C1215" s="50" t="str">
        <f t="shared" si="37"/>
        <v>Tiffany</v>
      </c>
      <c r="D1215" s="49" t="s">
        <v>3528</v>
      </c>
      <c r="E1215" t="s">
        <v>4510</v>
      </c>
      <c r="F1215" t="s">
        <v>5079</v>
      </c>
    </row>
    <row r="1216" spans="1:6" x14ac:dyDescent="0.3">
      <c r="A1216" s="49" t="s">
        <v>1154</v>
      </c>
      <c r="B1216" s="49" t="str">
        <f t="shared" si="36"/>
        <v>Mr</v>
      </c>
      <c r="C1216" s="50" t="str">
        <f t="shared" si="37"/>
        <v>Alex F</v>
      </c>
      <c r="D1216" s="49" t="s">
        <v>3529</v>
      </c>
      <c r="E1216" t="s">
        <v>4512</v>
      </c>
      <c r="F1216" t="s">
        <v>5427</v>
      </c>
    </row>
    <row r="1217" spans="1:6" x14ac:dyDescent="0.3">
      <c r="A1217" s="49" t="s">
        <v>1153</v>
      </c>
      <c r="B1217" s="49" t="str">
        <f t="shared" si="36"/>
        <v>Ms</v>
      </c>
      <c r="C1217" s="50" t="str">
        <f t="shared" si="37"/>
        <v>Alice</v>
      </c>
      <c r="D1217" s="49" t="s">
        <v>3530</v>
      </c>
      <c r="E1217" t="s">
        <v>4510</v>
      </c>
      <c r="F1217" t="s">
        <v>5428</v>
      </c>
    </row>
    <row r="1218" spans="1:6" x14ac:dyDescent="0.3">
      <c r="A1218" s="49" t="s">
        <v>1152</v>
      </c>
      <c r="B1218" s="49" t="str">
        <f t="shared" ref="B1218:B1281" si="38">TRIM(E1218:E3552)</f>
        <v>Ms</v>
      </c>
      <c r="C1218" s="50" t="str">
        <f t="shared" ref="C1218:C1281" si="39">TRIM(F1218)</f>
        <v>Allison M</v>
      </c>
      <c r="D1218" s="49" t="s">
        <v>3125</v>
      </c>
      <c r="E1218" t="s">
        <v>4510</v>
      </c>
      <c r="F1218" t="s">
        <v>5074</v>
      </c>
    </row>
    <row r="1219" spans="1:6" x14ac:dyDescent="0.3">
      <c r="A1219" s="49" t="s">
        <v>1151</v>
      </c>
      <c r="B1219" s="49" t="str">
        <f t="shared" si="38"/>
        <v>Mr</v>
      </c>
      <c r="C1219" s="50" t="str">
        <f t="shared" si="39"/>
        <v>Johannes Fiskerstand</v>
      </c>
      <c r="D1219" s="49" t="s">
        <v>3531</v>
      </c>
      <c r="E1219" t="s">
        <v>4512</v>
      </c>
      <c r="F1219" t="s">
        <v>5429</v>
      </c>
    </row>
    <row r="1220" spans="1:6" x14ac:dyDescent="0.3">
      <c r="A1220" s="49" t="s">
        <v>1150</v>
      </c>
      <c r="B1220" s="49" t="str">
        <f t="shared" si="38"/>
        <v>Mr</v>
      </c>
      <c r="C1220" s="50" t="str">
        <f t="shared" si="39"/>
        <v>Stephen</v>
      </c>
      <c r="D1220" s="49" t="s">
        <v>3532</v>
      </c>
      <c r="E1220" t="s">
        <v>4512</v>
      </c>
      <c r="F1220" t="s">
        <v>4519</v>
      </c>
    </row>
    <row r="1221" spans="1:6" x14ac:dyDescent="0.3">
      <c r="A1221" s="49" t="s">
        <v>1149</v>
      </c>
      <c r="B1221" s="49" t="str">
        <f t="shared" si="38"/>
        <v>Mr</v>
      </c>
      <c r="C1221" s="50" t="str">
        <f t="shared" si="39"/>
        <v>Jon M</v>
      </c>
      <c r="D1221" s="49" t="s">
        <v>3533</v>
      </c>
      <c r="E1221" t="s">
        <v>4512</v>
      </c>
      <c r="F1221" t="s">
        <v>5430</v>
      </c>
    </row>
    <row r="1222" spans="1:6" x14ac:dyDescent="0.3">
      <c r="A1222" s="49" t="s">
        <v>1148</v>
      </c>
      <c r="B1222" s="49" t="str">
        <f t="shared" si="38"/>
        <v>Mr</v>
      </c>
      <c r="C1222" s="50" t="str">
        <f t="shared" si="39"/>
        <v>Fasil</v>
      </c>
      <c r="D1222" s="49" t="s">
        <v>3534</v>
      </c>
      <c r="E1222" t="s">
        <v>4512</v>
      </c>
      <c r="F1222" t="s">
        <v>5431</v>
      </c>
    </row>
    <row r="1223" spans="1:6" x14ac:dyDescent="0.3">
      <c r="A1223" s="49" t="s">
        <v>1147</v>
      </c>
      <c r="B1223" s="49" t="str">
        <f t="shared" si="38"/>
        <v>Ms</v>
      </c>
      <c r="C1223" s="50" t="str">
        <f t="shared" si="39"/>
        <v>Megan C</v>
      </c>
      <c r="D1223" s="49" t="s">
        <v>3535</v>
      </c>
      <c r="E1223" t="s">
        <v>4510</v>
      </c>
      <c r="F1223" t="s">
        <v>5007</v>
      </c>
    </row>
    <row r="1224" spans="1:6" x14ac:dyDescent="0.3">
      <c r="A1224" s="49" t="s">
        <v>1146</v>
      </c>
      <c r="B1224" s="49" t="str">
        <f t="shared" si="38"/>
        <v>Ms</v>
      </c>
      <c r="C1224" s="50" t="str">
        <f t="shared" si="39"/>
        <v>Lisa J</v>
      </c>
      <c r="D1224" s="49" t="s">
        <v>3536</v>
      </c>
      <c r="E1224" t="s">
        <v>4510</v>
      </c>
      <c r="F1224" t="s">
        <v>5432</v>
      </c>
    </row>
    <row r="1225" spans="1:6" x14ac:dyDescent="0.3">
      <c r="A1225" s="49" t="s">
        <v>1145</v>
      </c>
      <c r="B1225" s="49" t="str">
        <f t="shared" si="38"/>
        <v>Mr</v>
      </c>
      <c r="C1225" s="50" t="str">
        <f t="shared" si="39"/>
        <v>Doron P</v>
      </c>
      <c r="D1225" s="49" t="s">
        <v>2721</v>
      </c>
      <c r="E1225" t="s">
        <v>4512</v>
      </c>
      <c r="F1225" t="s">
        <v>5433</v>
      </c>
    </row>
    <row r="1226" spans="1:6" x14ac:dyDescent="0.3">
      <c r="A1226" s="49" t="s">
        <v>1144</v>
      </c>
      <c r="B1226" s="49" t="str">
        <f t="shared" si="38"/>
        <v>Ms</v>
      </c>
      <c r="C1226" s="50" t="str">
        <f t="shared" si="39"/>
        <v>Katharina</v>
      </c>
      <c r="D1226" s="49" t="s">
        <v>2462</v>
      </c>
      <c r="E1226" t="s">
        <v>4510</v>
      </c>
      <c r="F1226" t="s">
        <v>5434</v>
      </c>
    </row>
    <row r="1227" spans="1:6" x14ac:dyDescent="0.3">
      <c r="A1227" s="49" t="s">
        <v>1143</v>
      </c>
      <c r="B1227" s="49" t="str">
        <f t="shared" si="38"/>
        <v>Mr</v>
      </c>
      <c r="C1227" s="50" t="str">
        <f t="shared" si="39"/>
        <v>Carl</v>
      </c>
      <c r="D1227" s="49" t="s">
        <v>3537</v>
      </c>
      <c r="E1227" t="s">
        <v>4512</v>
      </c>
      <c r="F1227" t="s">
        <v>5435</v>
      </c>
    </row>
    <row r="1228" spans="1:6" x14ac:dyDescent="0.3">
      <c r="A1228" s="49" t="s">
        <v>1142</v>
      </c>
      <c r="B1228" s="49" t="str">
        <f t="shared" si="38"/>
        <v>Ms</v>
      </c>
      <c r="C1228" s="50" t="str">
        <f t="shared" si="39"/>
        <v>Kelsey J</v>
      </c>
      <c r="D1228" s="49" t="s">
        <v>3538</v>
      </c>
      <c r="E1228" t="s">
        <v>4510</v>
      </c>
      <c r="F1228" t="s">
        <v>5436</v>
      </c>
    </row>
    <row r="1229" spans="1:6" x14ac:dyDescent="0.3">
      <c r="A1229" s="49" t="s">
        <v>1141</v>
      </c>
      <c r="B1229" s="49" t="str">
        <f t="shared" si="38"/>
        <v>Mr</v>
      </c>
      <c r="C1229" s="50" t="str">
        <f t="shared" si="39"/>
        <v>Stephen A</v>
      </c>
      <c r="D1229" s="49" t="s">
        <v>3539</v>
      </c>
      <c r="E1229" t="s">
        <v>4512</v>
      </c>
      <c r="F1229" t="s">
        <v>5437</v>
      </c>
    </row>
    <row r="1230" spans="1:6" x14ac:dyDescent="0.3">
      <c r="A1230" s="49" t="s">
        <v>1140</v>
      </c>
      <c r="B1230" s="49" t="str">
        <f t="shared" si="38"/>
        <v>Mr</v>
      </c>
      <c r="C1230" s="50" t="str">
        <f t="shared" si="39"/>
        <v>Dan</v>
      </c>
      <c r="D1230" s="49" t="s">
        <v>3540</v>
      </c>
      <c r="E1230" t="s">
        <v>4512</v>
      </c>
      <c r="F1230" t="s">
        <v>4731</v>
      </c>
    </row>
    <row r="1231" spans="1:6" x14ac:dyDescent="0.3">
      <c r="A1231" s="49" t="s">
        <v>1139</v>
      </c>
      <c r="B1231" s="49" t="str">
        <f t="shared" si="38"/>
        <v>Ms</v>
      </c>
      <c r="C1231" s="50" t="str">
        <f t="shared" si="39"/>
        <v>Katie C</v>
      </c>
      <c r="D1231" s="49" t="s">
        <v>3541</v>
      </c>
      <c r="E1231" t="s">
        <v>4510</v>
      </c>
      <c r="F1231" t="s">
        <v>5438</v>
      </c>
    </row>
    <row r="1232" spans="1:6" x14ac:dyDescent="0.3">
      <c r="A1232" s="49" t="s">
        <v>1138</v>
      </c>
      <c r="B1232" s="49" t="str">
        <f t="shared" si="38"/>
        <v>Ms</v>
      </c>
      <c r="C1232" s="50" t="str">
        <f t="shared" si="39"/>
        <v>Melissa K</v>
      </c>
      <c r="D1232" s="49" t="s">
        <v>3542</v>
      </c>
      <c r="E1232" t="s">
        <v>4510</v>
      </c>
      <c r="F1232" t="s">
        <v>5439</v>
      </c>
    </row>
    <row r="1233" spans="1:6" x14ac:dyDescent="0.3">
      <c r="A1233" s="49" t="s">
        <v>1137</v>
      </c>
      <c r="B1233" s="49" t="str">
        <f t="shared" si="38"/>
        <v>Ms</v>
      </c>
      <c r="C1233" s="50" t="str">
        <f t="shared" si="39"/>
        <v>Kara H</v>
      </c>
      <c r="D1233" s="49" t="s">
        <v>3543</v>
      </c>
      <c r="E1233" t="s">
        <v>4510</v>
      </c>
      <c r="F1233" t="s">
        <v>5440</v>
      </c>
    </row>
    <row r="1234" spans="1:6" x14ac:dyDescent="0.3">
      <c r="A1234" s="49" t="s">
        <v>1136</v>
      </c>
      <c r="B1234" s="49" t="str">
        <f t="shared" si="38"/>
        <v>Mr</v>
      </c>
      <c r="C1234" s="50" t="str">
        <f t="shared" si="39"/>
        <v>Juan Carlos</v>
      </c>
      <c r="D1234" s="49" t="s">
        <v>3544</v>
      </c>
      <c r="E1234" t="s">
        <v>4512</v>
      </c>
      <c r="F1234" t="s">
        <v>5441</v>
      </c>
    </row>
    <row r="1235" spans="1:6" x14ac:dyDescent="0.3">
      <c r="A1235" s="49" t="s">
        <v>1135</v>
      </c>
      <c r="B1235" s="49" t="str">
        <f t="shared" si="38"/>
        <v>Mr</v>
      </c>
      <c r="C1235" s="50" t="str">
        <f t="shared" si="39"/>
        <v>John III</v>
      </c>
      <c r="D1235" s="49" t="s">
        <v>3360</v>
      </c>
      <c r="E1235" t="s">
        <v>4512</v>
      </c>
      <c r="F1235" t="s">
        <v>5442</v>
      </c>
    </row>
    <row r="1236" spans="1:6" x14ac:dyDescent="0.3">
      <c r="A1236" s="49" t="s">
        <v>1134</v>
      </c>
      <c r="B1236" s="49" t="str">
        <f t="shared" si="38"/>
        <v>Mrs</v>
      </c>
      <c r="C1236" s="50" t="str">
        <f t="shared" si="39"/>
        <v>Sarah M</v>
      </c>
      <c r="D1236" s="49" t="s">
        <v>2417</v>
      </c>
      <c r="E1236" t="s">
        <v>4925</v>
      </c>
      <c r="F1236" t="s">
        <v>5358</v>
      </c>
    </row>
    <row r="1237" spans="1:6" x14ac:dyDescent="0.3">
      <c r="A1237" s="49" t="s">
        <v>1133</v>
      </c>
      <c r="B1237" s="49" t="str">
        <f t="shared" si="38"/>
        <v>Mrs</v>
      </c>
      <c r="C1237" s="50" t="str">
        <f t="shared" si="39"/>
        <v>Kristin C</v>
      </c>
      <c r="D1237" s="49" t="s">
        <v>3545</v>
      </c>
      <c r="E1237" t="s">
        <v>4925</v>
      </c>
      <c r="F1237" t="s">
        <v>5443</v>
      </c>
    </row>
    <row r="1238" spans="1:6" x14ac:dyDescent="0.3">
      <c r="A1238" s="49" t="s">
        <v>1132</v>
      </c>
      <c r="B1238" s="49" t="str">
        <f t="shared" si="38"/>
        <v>Ms</v>
      </c>
      <c r="C1238" s="50" t="str">
        <f t="shared" si="39"/>
        <v>Casey M</v>
      </c>
      <c r="D1238" s="49" t="s">
        <v>3546</v>
      </c>
      <c r="E1238" t="s">
        <v>4510</v>
      </c>
      <c r="F1238" t="s">
        <v>5444</v>
      </c>
    </row>
    <row r="1239" spans="1:6" x14ac:dyDescent="0.3">
      <c r="A1239" s="49" t="s">
        <v>1131</v>
      </c>
      <c r="B1239" s="49" t="str">
        <f t="shared" si="38"/>
        <v>Mr</v>
      </c>
      <c r="C1239" s="50" t="str">
        <f t="shared" si="39"/>
        <v>Samuel</v>
      </c>
      <c r="D1239" s="49" t="s">
        <v>3547</v>
      </c>
      <c r="E1239" t="s">
        <v>4512</v>
      </c>
      <c r="F1239" t="s">
        <v>4656</v>
      </c>
    </row>
    <row r="1240" spans="1:6" x14ac:dyDescent="0.3">
      <c r="A1240" s="49" t="s">
        <v>1130</v>
      </c>
      <c r="B1240" s="49" t="str">
        <f t="shared" si="38"/>
        <v>Mr</v>
      </c>
      <c r="C1240" s="50" t="str">
        <f t="shared" si="39"/>
        <v>Braulio</v>
      </c>
      <c r="D1240" s="49" t="s">
        <v>3548</v>
      </c>
      <c r="E1240" t="s">
        <v>4512</v>
      </c>
      <c r="F1240" t="s">
        <v>5445</v>
      </c>
    </row>
    <row r="1241" spans="1:6" x14ac:dyDescent="0.3">
      <c r="A1241" s="49" t="s">
        <v>1129</v>
      </c>
      <c r="B1241" s="49" t="str">
        <f t="shared" si="38"/>
        <v>Ms</v>
      </c>
      <c r="C1241" s="50" t="str">
        <f t="shared" si="39"/>
        <v>Anne-Marie</v>
      </c>
      <c r="D1241" s="49" t="s">
        <v>3549</v>
      </c>
      <c r="E1241" t="s">
        <v>4510</v>
      </c>
      <c r="F1241" t="s">
        <v>5446</v>
      </c>
    </row>
    <row r="1242" spans="1:6" x14ac:dyDescent="0.3">
      <c r="A1242" s="49" t="s">
        <v>1128</v>
      </c>
      <c r="B1242" s="49" t="str">
        <f t="shared" si="38"/>
        <v>Mr</v>
      </c>
      <c r="C1242" s="50" t="str">
        <f t="shared" si="39"/>
        <v>Samuel K</v>
      </c>
      <c r="D1242" s="49" t="s">
        <v>3550</v>
      </c>
      <c r="E1242" t="s">
        <v>4512</v>
      </c>
      <c r="F1242" t="s">
        <v>5447</v>
      </c>
    </row>
    <row r="1243" spans="1:6" x14ac:dyDescent="0.3">
      <c r="A1243" s="49" t="s">
        <v>1127</v>
      </c>
      <c r="B1243" s="49" t="str">
        <f t="shared" si="38"/>
        <v>Mrs</v>
      </c>
      <c r="C1243" s="50" t="str">
        <f t="shared" si="39"/>
        <v>Yuki</v>
      </c>
      <c r="D1243" s="49" t="s">
        <v>3269</v>
      </c>
      <c r="E1243" t="s">
        <v>4925</v>
      </c>
      <c r="F1243" t="s">
        <v>5448</v>
      </c>
    </row>
    <row r="1244" spans="1:6" x14ac:dyDescent="0.3">
      <c r="A1244" s="49" t="s">
        <v>1126</v>
      </c>
      <c r="B1244" s="49" t="str">
        <f t="shared" si="38"/>
        <v>Mr</v>
      </c>
      <c r="C1244" s="50" t="str">
        <f t="shared" si="39"/>
        <v>Rafer</v>
      </c>
      <c r="D1244" s="49" t="s">
        <v>3551</v>
      </c>
      <c r="E1244" t="s">
        <v>4512</v>
      </c>
      <c r="F1244" t="s">
        <v>5449</v>
      </c>
    </row>
    <row r="1245" spans="1:6" x14ac:dyDescent="0.3">
      <c r="A1245" s="49" t="s">
        <v>1125</v>
      </c>
      <c r="B1245" s="49" t="str">
        <f t="shared" si="38"/>
        <v>Ms</v>
      </c>
      <c r="C1245" s="50" t="str">
        <f t="shared" si="39"/>
        <v>Claire</v>
      </c>
      <c r="D1245" s="49" t="s">
        <v>3552</v>
      </c>
      <c r="E1245" t="s">
        <v>4510</v>
      </c>
      <c r="F1245" t="s">
        <v>5331</v>
      </c>
    </row>
    <row r="1246" spans="1:6" x14ac:dyDescent="0.3">
      <c r="A1246" s="49" t="s">
        <v>1124</v>
      </c>
      <c r="B1246" s="49" t="str">
        <f t="shared" si="38"/>
        <v>Ms</v>
      </c>
      <c r="C1246" s="50" t="str">
        <f t="shared" si="39"/>
        <v>Erynn J</v>
      </c>
      <c r="D1246" s="49" t="s">
        <v>2879</v>
      </c>
      <c r="E1246" t="s">
        <v>4510</v>
      </c>
      <c r="F1246" t="s">
        <v>5450</v>
      </c>
    </row>
    <row r="1247" spans="1:6" x14ac:dyDescent="0.3">
      <c r="A1247" s="49" t="s">
        <v>1123</v>
      </c>
      <c r="B1247" s="49" t="str">
        <f t="shared" si="38"/>
        <v>Mr</v>
      </c>
      <c r="C1247" s="50" t="str">
        <f t="shared" si="39"/>
        <v>Mahesh</v>
      </c>
      <c r="D1247" s="49" t="s">
        <v>3553</v>
      </c>
      <c r="E1247" t="s">
        <v>4512</v>
      </c>
      <c r="F1247" t="s">
        <v>5451</v>
      </c>
    </row>
    <row r="1248" spans="1:6" x14ac:dyDescent="0.3">
      <c r="A1248" s="49" t="s">
        <v>1122</v>
      </c>
      <c r="B1248" s="49" t="str">
        <f t="shared" si="38"/>
        <v>Mr</v>
      </c>
      <c r="C1248" s="50" t="str">
        <f t="shared" si="39"/>
        <v>Stanley</v>
      </c>
      <c r="D1248" s="49" t="s">
        <v>3554</v>
      </c>
      <c r="E1248" t="s">
        <v>4512</v>
      </c>
      <c r="F1248" t="s">
        <v>5452</v>
      </c>
    </row>
    <row r="1249" spans="1:6" x14ac:dyDescent="0.3">
      <c r="A1249" s="49" t="s">
        <v>1121</v>
      </c>
      <c r="B1249" s="49" t="str">
        <f t="shared" si="38"/>
        <v>Mr</v>
      </c>
      <c r="C1249" s="50" t="str">
        <f t="shared" si="39"/>
        <v>Gregory</v>
      </c>
      <c r="D1249" s="49" t="s">
        <v>3555</v>
      </c>
      <c r="E1249" t="s">
        <v>4512</v>
      </c>
      <c r="F1249" t="s">
        <v>4858</v>
      </c>
    </row>
    <row r="1250" spans="1:6" x14ac:dyDescent="0.3">
      <c r="A1250" s="49" t="s">
        <v>1120</v>
      </c>
      <c r="B1250" s="49" t="str">
        <f t="shared" si="38"/>
        <v>Mr</v>
      </c>
      <c r="C1250" s="50" t="str">
        <f t="shared" si="39"/>
        <v>Eric</v>
      </c>
      <c r="D1250" s="49" t="s">
        <v>3556</v>
      </c>
      <c r="E1250" t="s">
        <v>4512</v>
      </c>
      <c r="F1250" t="s">
        <v>4647</v>
      </c>
    </row>
    <row r="1251" spans="1:6" x14ac:dyDescent="0.3">
      <c r="A1251" s="49" t="s">
        <v>1119</v>
      </c>
      <c r="B1251" s="49" t="str">
        <f t="shared" si="38"/>
        <v>Ms</v>
      </c>
      <c r="C1251" s="50" t="str">
        <f t="shared" si="39"/>
        <v>Rachel M</v>
      </c>
      <c r="D1251" s="49" t="s">
        <v>3557</v>
      </c>
      <c r="E1251" t="s">
        <v>4510</v>
      </c>
      <c r="F1251" t="s">
        <v>5453</v>
      </c>
    </row>
    <row r="1252" spans="1:6" x14ac:dyDescent="0.3">
      <c r="A1252" s="49" t="s">
        <v>1118</v>
      </c>
      <c r="B1252" s="49" t="str">
        <f t="shared" si="38"/>
        <v>Mr</v>
      </c>
      <c r="C1252" s="50" t="str">
        <f t="shared" si="39"/>
        <v>Fritz</v>
      </c>
      <c r="D1252" s="49" t="s">
        <v>4388</v>
      </c>
      <c r="E1252" t="s">
        <v>4512</v>
      </c>
      <c r="F1252" t="s">
        <v>5454</v>
      </c>
    </row>
    <row r="1253" spans="1:6" x14ac:dyDescent="0.3">
      <c r="A1253" s="49" t="s">
        <v>1117</v>
      </c>
      <c r="B1253" s="49" t="str">
        <f t="shared" si="38"/>
        <v>Mr</v>
      </c>
      <c r="C1253" s="50" t="str">
        <f t="shared" si="39"/>
        <v>Brad</v>
      </c>
      <c r="D1253" s="49" t="s">
        <v>3558</v>
      </c>
      <c r="E1253" t="s">
        <v>4512</v>
      </c>
      <c r="F1253" t="s">
        <v>5021</v>
      </c>
    </row>
    <row r="1254" spans="1:6" x14ac:dyDescent="0.3">
      <c r="A1254" s="49" t="s">
        <v>1116</v>
      </c>
      <c r="B1254" s="49" t="str">
        <f t="shared" si="38"/>
        <v>Ms</v>
      </c>
      <c r="C1254" s="50" t="str">
        <f t="shared" si="39"/>
        <v>Claire M</v>
      </c>
      <c r="D1254" s="49" t="s">
        <v>3559</v>
      </c>
      <c r="E1254" t="s">
        <v>4510</v>
      </c>
      <c r="F1254" t="s">
        <v>5455</v>
      </c>
    </row>
    <row r="1255" spans="1:6" x14ac:dyDescent="0.3">
      <c r="A1255" s="49" t="s">
        <v>1115</v>
      </c>
      <c r="B1255" s="49" t="str">
        <f t="shared" si="38"/>
        <v>Mrs</v>
      </c>
      <c r="C1255" s="50" t="str">
        <f t="shared" si="39"/>
        <v>Jennifer</v>
      </c>
      <c r="D1255" s="49" t="s">
        <v>3560</v>
      </c>
      <c r="E1255" t="s">
        <v>4925</v>
      </c>
      <c r="F1255" t="s">
        <v>4587</v>
      </c>
    </row>
    <row r="1256" spans="1:6" x14ac:dyDescent="0.3">
      <c r="A1256" s="49" t="s">
        <v>1114</v>
      </c>
      <c r="B1256" s="49" t="str">
        <f t="shared" si="38"/>
        <v>Ms</v>
      </c>
      <c r="C1256" s="50" t="str">
        <f t="shared" si="39"/>
        <v>Maria S</v>
      </c>
      <c r="D1256" s="49" t="s">
        <v>3561</v>
      </c>
      <c r="E1256" t="s">
        <v>4510</v>
      </c>
      <c r="F1256" t="s">
        <v>5456</v>
      </c>
    </row>
    <row r="1257" spans="1:6" x14ac:dyDescent="0.3">
      <c r="A1257" s="49" t="s">
        <v>1113</v>
      </c>
      <c r="B1257" s="49" t="str">
        <f t="shared" si="38"/>
        <v>Ms</v>
      </c>
      <c r="C1257" s="50" t="str">
        <f t="shared" si="39"/>
        <v>Katherine E</v>
      </c>
      <c r="D1257" s="49" t="s">
        <v>3562</v>
      </c>
      <c r="E1257" t="s">
        <v>4510</v>
      </c>
      <c r="F1257" t="s">
        <v>5457</v>
      </c>
    </row>
    <row r="1258" spans="1:6" x14ac:dyDescent="0.3">
      <c r="A1258" s="49" t="s">
        <v>1112</v>
      </c>
      <c r="B1258" s="49" t="str">
        <f t="shared" si="38"/>
        <v>Mr</v>
      </c>
      <c r="C1258" s="50" t="str">
        <f t="shared" si="39"/>
        <v>Michael</v>
      </c>
      <c r="D1258" s="49" t="s">
        <v>3563</v>
      </c>
      <c r="E1258" t="s">
        <v>4512</v>
      </c>
      <c r="F1258" t="s">
        <v>4655</v>
      </c>
    </row>
    <row r="1259" spans="1:6" x14ac:dyDescent="0.3">
      <c r="A1259" s="49" t="s">
        <v>1111</v>
      </c>
      <c r="B1259" s="49" t="str">
        <f t="shared" si="38"/>
        <v>Ms</v>
      </c>
      <c r="C1259" s="50" t="str">
        <f t="shared" si="39"/>
        <v>Roxanne</v>
      </c>
      <c r="D1259" s="49" t="s">
        <v>3564</v>
      </c>
      <c r="E1259" t="s">
        <v>4510</v>
      </c>
      <c r="F1259" t="s">
        <v>5458</v>
      </c>
    </row>
    <row r="1260" spans="1:6" x14ac:dyDescent="0.3">
      <c r="A1260" s="49" t="s">
        <v>1110</v>
      </c>
      <c r="B1260" s="49" t="str">
        <f t="shared" si="38"/>
        <v>Mr</v>
      </c>
      <c r="C1260" s="50" t="str">
        <f t="shared" si="39"/>
        <v>Israel</v>
      </c>
      <c r="D1260" s="49" t="s">
        <v>3565</v>
      </c>
      <c r="E1260" t="s">
        <v>4512</v>
      </c>
      <c r="F1260" t="s">
        <v>5459</v>
      </c>
    </row>
    <row r="1261" spans="1:6" x14ac:dyDescent="0.3">
      <c r="A1261" s="49" t="s">
        <v>1109</v>
      </c>
      <c r="B1261" s="49" t="str">
        <f t="shared" si="38"/>
        <v>Mr</v>
      </c>
      <c r="C1261" s="50" t="str">
        <f t="shared" si="39"/>
        <v>Samalya</v>
      </c>
      <c r="D1261" s="49" t="s">
        <v>3342</v>
      </c>
      <c r="E1261" t="s">
        <v>4512</v>
      </c>
      <c r="F1261" t="s">
        <v>5460</v>
      </c>
    </row>
    <row r="1262" spans="1:6" x14ac:dyDescent="0.3">
      <c r="A1262" s="49" t="s">
        <v>1108</v>
      </c>
      <c r="B1262" s="49" t="str">
        <f t="shared" si="38"/>
        <v>Mr</v>
      </c>
      <c r="C1262" s="50" t="str">
        <f t="shared" si="39"/>
        <v>Peter</v>
      </c>
      <c r="D1262" s="49" t="s">
        <v>3566</v>
      </c>
      <c r="E1262" t="s">
        <v>4512</v>
      </c>
      <c r="F1262" t="s">
        <v>4856</v>
      </c>
    </row>
    <row r="1263" spans="1:6" x14ac:dyDescent="0.3">
      <c r="A1263" s="49" t="s">
        <v>1107</v>
      </c>
      <c r="B1263" s="49" t="str">
        <f t="shared" si="38"/>
        <v>Ms</v>
      </c>
      <c r="C1263" s="50" t="str">
        <f t="shared" si="39"/>
        <v>Alicia</v>
      </c>
      <c r="D1263" s="49" t="s">
        <v>3567</v>
      </c>
      <c r="E1263" t="s">
        <v>4510</v>
      </c>
      <c r="F1263" t="s">
        <v>5461</v>
      </c>
    </row>
    <row r="1264" spans="1:6" x14ac:dyDescent="0.3">
      <c r="A1264" s="49" t="s">
        <v>1106</v>
      </c>
      <c r="B1264" s="49" t="str">
        <f t="shared" si="38"/>
        <v>Ms</v>
      </c>
      <c r="C1264" s="50" t="str">
        <f t="shared" si="39"/>
        <v>Sarah K</v>
      </c>
      <c r="D1264" s="49" t="s">
        <v>3568</v>
      </c>
      <c r="E1264" t="s">
        <v>4510</v>
      </c>
      <c r="F1264" t="s">
        <v>5462</v>
      </c>
    </row>
    <row r="1265" spans="1:6" x14ac:dyDescent="0.3">
      <c r="A1265" s="49" t="s">
        <v>1105</v>
      </c>
      <c r="B1265" s="49" t="str">
        <f t="shared" si="38"/>
        <v>Mr</v>
      </c>
      <c r="C1265" s="50" t="str">
        <f t="shared" si="39"/>
        <v>Guomin</v>
      </c>
      <c r="D1265" s="49" t="s">
        <v>3569</v>
      </c>
      <c r="E1265" t="s">
        <v>4512</v>
      </c>
      <c r="F1265" t="s">
        <v>5463</v>
      </c>
    </row>
    <row r="1266" spans="1:6" x14ac:dyDescent="0.3">
      <c r="A1266" s="49" t="s">
        <v>1104</v>
      </c>
      <c r="B1266" s="49" t="str">
        <f t="shared" si="38"/>
        <v>Mr</v>
      </c>
      <c r="C1266" s="50" t="str">
        <f t="shared" si="39"/>
        <v>Javier</v>
      </c>
      <c r="D1266" s="49" t="s">
        <v>4389</v>
      </c>
      <c r="E1266" t="s">
        <v>4512</v>
      </c>
      <c r="F1266" t="s">
        <v>5464</v>
      </c>
    </row>
    <row r="1267" spans="1:6" x14ac:dyDescent="0.3">
      <c r="A1267" s="49" t="s">
        <v>1103</v>
      </c>
      <c r="B1267" s="49" t="str">
        <f t="shared" si="38"/>
        <v>Mr</v>
      </c>
      <c r="C1267" s="50" t="str">
        <f t="shared" si="39"/>
        <v>Matt</v>
      </c>
      <c r="D1267" s="49" t="s">
        <v>3570</v>
      </c>
      <c r="E1267" t="s">
        <v>4512</v>
      </c>
      <c r="F1267" t="s">
        <v>4699</v>
      </c>
    </row>
    <row r="1268" spans="1:6" x14ac:dyDescent="0.3">
      <c r="A1268" s="49" t="s">
        <v>1102</v>
      </c>
      <c r="B1268" s="49" t="str">
        <f t="shared" si="38"/>
        <v>Mr</v>
      </c>
      <c r="C1268" s="50" t="str">
        <f t="shared" si="39"/>
        <v>Thomas S</v>
      </c>
      <c r="D1268" s="49" t="s">
        <v>3571</v>
      </c>
      <c r="E1268" t="s">
        <v>4512</v>
      </c>
      <c r="F1268" t="s">
        <v>5465</v>
      </c>
    </row>
    <row r="1269" spans="1:6" x14ac:dyDescent="0.3">
      <c r="A1269" s="49" t="s">
        <v>1101</v>
      </c>
      <c r="B1269" s="49" t="str">
        <f t="shared" si="38"/>
        <v>Ms</v>
      </c>
      <c r="C1269" s="50" t="str">
        <f t="shared" si="39"/>
        <v>Martha Patricia</v>
      </c>
      <c r="D1269" s="49" t="s">
        <v>3572</v>
      </c>
      <c r="E1269" t="s">
        <v>4510</v>
      </c>
      <c r="F1269" t="s">
        <v>5466</v>
      </c>
    </row>
    <row r="1270" spans="1:6" x14ac:dyDescent="0.3">
      <c r="A1270" s="49" t="s">
        <v>1100</v>
      </c>
      <c r="B1270" s="49" t="str">
        <f t="shared" si="38"/>
        <v>Ms</v>
      </c>
      <c r="C1270" s="50" t="str">
        <f t="shared" si="39"/>
        <v>Alicia</v>
      </c>
      <c r="D1270" s="49" t="s">
        <v>3573</v>
      </c>
      <c r="E1270" t="s">
        <v>4510</v>
      </c>
      <c r="F1270" t="s">
        <v>5461</v>
      </c>
    </row>
    <row r="1271" spans="1:6" x14ac:dyDescent="0.3">
      <c r="A1271" s="49" t="s">
        <v>1099</v>
      </c>
      <c r="B1271" s="49" t="str">
        <f t="shared" si="38"/>
        <v>Ms</v>
      </c>
      <c r="C1271" s="50" t="str">
        <f t="shared" si="39"/>
        <v>Jennifer V</v>
      </c>
      <c r="D1271" s="49" t="s">
        <v>2609</v>
      </c>
      <c r="E1271" t="s">
        <v>4510</v>
      </c>
      <c r="F1271" t="s">
        <v>5467</v>
      </c>
    </row>
    <row r="1272" spans="1:6" x14ac:dyDescent="0.3">
      <c r="A1272" s="49" t="s">
        <v>1098</v>
      </c>
      <c r="B1272" s="49" t="str">
        <f t="shared" si="38"/>
        <v>Mr</v>
      </c>
      <c r="C1272" s="50" t="str">
        <f t="shared" si="39"/>
        <v>Michael W</v>
      </c>
      <c r="D1272" s="49" t="s">
        <v>2563</v>
      </c>
      <c r="E1272" t="s">
        <v>4512</v>
      </c>
      <c r="F1272" t="s">
        <v>5468</v>
      </c>
    </row>
    <row r="1273" spans="1:6" x14ac:dyDescent="0.3">
      <c r="A1273" s="49" t="s">
        <v>1097</v>
      </c>
      <c r="B1273" s="49" t="str">
        <f t="shared" si="38"/>
        <v>Mr</v>
      </c>
      <c r="C1273" s="50" t="str">
        <f t="shared" si="39"/>
        <v>Eddie C</v>
      </c>
      <c r="D1273" s="49" t="s">
        <v>3574</v>
      </c>
      <c r="E1273" t="s">
        <v>4512</v>
      </c>
      <c r="F1273" t="s">
        <v>5469</v>
      </c>
    </row>
    <row r="1274" spans="1:6" x14ac:dyDescent="0.3">
      <c r="A1274" s="49" t="s">
        <v>1096</v>
      </c>
      <c r="B1274" s="49" t="str">
        <f t="shared" si="38"/>
        <v>Mr</v>
      </c>
      <c r="C1274" s="50" t="str">
        <f t="shared" si="39"/>
        <v>Maxime M</v>
      </c>
      <c r="D1274" s="49" t="s">
        <v>3575</v>
      </c>
      <c r="E1274" t="s">
        <v>4512</v>
      </c>
      <c r="F1274" t="s">
        <v>5470</v>
      </c>
    </row>
    <row r="1275" spans="1:6" x14ac:dyDescent="0.3">
      <c r="A1275" s="49" t="s">
        <v>1095</v>
      </c>
      <c r="B1275" s="49" t="str">
        <f t="shared" si="38"/>
        <v>Mr</v>
      </c>
      <c r="C1275" s="50" t="str">
        <f t="shared" si="39"/>
        <v>Mark D</v>
      </c>
      <c r="D1275" s="49" t="s">
        <v>3576</v>
      </c>
      <c r="E1275" t="s">
        <v>4512</v>
      </c>
      <c r="F1275" t="s">
        <v>4981</v>
      </c>
    </row>
    <row r="1276" spans="1:6" x14ac:dyDescent="0.3">
      <c r="A1276" s="49" t="s">
        <v>1094</v>
      </c>
      <c r="B1276" s="49" t="str">
        <f t="shared" si="38"/>
        <v>Mr</v>
      </c>
      <c r="C1276" s="50" t="str">
        <f t="shared" si="39"/>
        <v>Adam</v>
      </c>
      <c r="D1276" s="49" t="s">
        <v>3577</v>
      </c>
      <c r="E1276" t="s">
        <v>4512</v>
      </c>
      <c r="F1276" t="s">
        <v>4537</v>
      </c>
    </row>
    <row r="1277" spans="1:6" x14ac:dyDescent="0.3">
      <c r="A1277" s="49" t="s">
        <v>1093</v>
      </c>
      <c r="B1277" s="49" t="str">
        <f t="shared" si="38"/>
        <v>Mr</v>
      </c>
      <c r="C1277" s="50" t="str">
        <f t="shared" si="39"/>
        <v>Justin M</v>
      </c>
      <c r="D1277" s="49" t="s">
        <v>3326</v>
      </c>
      <c r="E1277" t="s">
        <v>4512</v>
      </c>
      <c r="F1277" t="s">
        <v>5471</v>
      </c>
    </row>
    <row r="1278" spans="1:6" x14ac:dyDescent="0.3">
      <c r="A1278" s="49" t="s">
        <v>1092</v>
      </c>
      <c r="B1278" s="49" t="str">
        <f t="shared" si="38"/>
        <v>Ms</v>
      </c>
      <c r="C1278" s="50" t="str">
        <f t="shared" si="39"/>
        <v>Svetlana V</v>
      </c>
      <c r="D1278" s="49" t="s">
        <v>3578</v>
      </c>
      <c r="E1278" t="s">
        <v>4510</v>
      </c>
      <c r="F1278" t="s">
        <v>5472</v>
      </c>
    </row>
    <row r="1279" spans="1:6" x14ac:dyDescent="0.3">
      <c r="A1279" s="49" t="s">
        <v>1091</v>
      </c>
      <c r="B1279" s="49" t="str">
        <f t="shared" si="38"/>
        <v>Ms</v>
      </c>
      <c r="C1279" s="50" t="str">
        <f t="shared" si="39"/>
        <v>Jana L</v>
      </c>
      <c r="D1279" s="49" t="s">
        <v>3579</v>
      </c>
      <c r="E1279" t="s">
        <v>4510</v>
      </c>
      <c r="F1279" t="s">
        <v>5473</v>
      </c>
    </row>
    <row r="1280" spans="1:6" x14ac:dyDescent="0.3">
      <c r="A1280" s="49" t="s">
        <v>1090</v>
      </c>
      <c r="B1280" s="49" t="str">
        <f t="shared" si="38"/>
        <v>Ms</v>
      </c>
      <c r="C1280" s="50" t="str">
        <f t="shared" si="39"/>
        <v>Laura</v>
      </c>
      <c r="D1280" s="49" t="s">
        <v>3580</v>
      </c>
      <c r="E1280" t="s">
        <v>4510</v>
      </c>
      <c r="F1280" t="s">
        <v>5345</v>
      </c>
    </row>
    <row r="1281" spans="1:6" x14ac:dyDescent="0.3">
      <c r="A1281" s="49" t="s">
        <v>1089</v>
      </c>
      <c r="B1281" s="49" t="str">
        <f t="shared" si="38"/>
        <v>Mr</v>
      </c>
      <c r="C1281" s="50" t="str">
        <f t="shared" si="39"/>
        <v>Torrey C III</v>
      </c>
      <c r="D1281" s="49" t="s">
        <v>3581</v>
      </c>
      <c r="E1281" t="s">
        <v>4512</v>
      </c>
      <c r="F1281" t="s">
        <v>5474</v>
      </c>
    </row>
    <row r="1282" spans="1:6" x14ac:dyDescent="0.3">
      <c r="A1282" s="49" t="s">
        <v>1088</v>
      </c>
      <c r="B1282" s="49" t="str">
        <f t="shared" ref="B1282:B1345" si="40">TRIM(E1282:E3616)</f>
        <v>Mr</v>
      </c>
      <c r="C1282" s="50" t="str">
        <f t="shared" ref="C1282:C1345" si="41">TRIM(F1282)</f>
        <v>Paul</v>
      </c>
      <c r="D1282" s="49" t="s">
        <v>3582</v>
      </c>
      <c r="E1282" t="s">
        <v>4512</v>
      </c>
      <c r="F1282" t="s">
        <v>4654</v>
      </c>
    </row>
    <row r="1283" spans="1:6" x14ac:dyDescent="0.3">
      <c r="A1283" s="49" t="s">
        <v>1087</v>
      </c>
      <c r="B1283" s="49" t="str">
        <f t="shared" si="40"/>
        <v>Ms</v>
      </c>
      <c r="C1283" s="50" t="str">
        <f t="shared" si="41"/>
        <v>Jennifer D</v>
      </c>
      <c r="D1283" s="49" t="s">
        <v>3583</v>
      </c>
      <c r="E1283" t="s">
        <v>4510</v>
      </c>
      <c r="F1283" t="s">
        <v>5334</v>
      </c>
    </row>
    <row r="1284" spans="1:6" x14ac:dyDescent="0.3">
      <c r="A1284" s="49" t="s">
        <v>1086</v>
      </c>
      <c r="B1284" s="49" t="str">
        <f t="shared" si="40"/>
        <v>Mr</v>
      </c>
      <c r="C1284" s="50" t="str">
        <f t="shared" si="41"/>
        <v>Erik</v>
      </c>
      <c r="D1284" s="49" t="s">
        <v>2661</v>
      </c>
      <c r="E1284" t="s">
        <v>4512</v>
      </c>
      <c r="F1284" t="s">
        <v>4713</v>
      </c>
    </row>
    <row r="1285" spans="1:6" x14ac:dyDescent="0.3">
      <c r="A1285" s="49" t="s">
        <v>1085</v>
      </c>
      <c r="B1285" s="49" t="str">
        <f t="shared" si="40"/>
        <v>Ms</v>
      </c>
      <c r="C1285" s="50" t="str">
        <f t="shared" si="41"/>
        <v>Lana J</v>
      </c>
      <c r="D1285" s="49" t="s">
        <v>3584</v>
      </c>
      <c r="E1285" t="s">
        <v>4510</v>
      </c>
      <c r="F1285" t="s">
        <v>5475</v>
      </c>
    </row>
    <row r="1286" spans="1:6" x14ac:dyDescent="0.3">
      <c r="A1286" s="49" t="s">
        <v>1084</v>
      </c>
      <c r="B1286" s="49" t="str">
        <f t="shared" si="40"/>
        <v>Ms</v>
      </c>
      <c r="C1286" s="50" t="str">
        <f t="shared" si="41"/>
        <v>Rebecca E</v>
      </c>
      <c r="D1286" s="49" t="s">
        <v>3585</v>
      </c>
      <c r="E1286" t="s">
        <v>4510</v>
      </c>
      <c r="F1286" t="s">
        <v>5476</v>
      </c>
    </row>
    <row r="1287" spans="1:6" x14ac:dyDescent="0.3">
      <c r="A1287" s="49" t="s">
        <v>1083</v>
      </c>
      <c r="B1287" s="49" t="str">
        <f t="shared" si="40"/>
        <v>Ms</v>
      </c>
      <c r="C1287" s="50" t="str">
        <f t="shared" si="41"/>
        <v>Katie M</v>
      </c>
      <c r="D1287" s="49" t="s">
        <v>2684</v>
      </c>
      <c r="E1287" t="s">
        <v>4510</v>
      </c>
      <c r="F1287" t="s">
        <v>5477</v>
      </c>
    </row>
    <row r="1288" spans="1:6" x14ac:dyDescent="0.3">
      <c r="A1288" s="49" t="s">
        <v>1082</v>
      </c>
      <c r="B1288" s="49" t="str">
        <f t="shared" si="40"/>
        <v>Ms</v>
      </c>
      <c r="C1288" s="50" t="str">
        <f t="shared" si="41"/>
        <v>Elizabeth A</v>
      </c>
      <c r="D1288" s="49" t="s">
        <v>2420</v>
      </c>
      <c r="E1288" t="s">
        <v>4510</v>
      </c>
      <c r="F1288" t="s">
        <v>5478</v>
      </c>
    </row>
    <row r="1289" spans="1:6" x14ac:dyDescent="0.3">
      <c r="A1289" s="49" t="s">
        <v>1081</v>
      </c>
      <c r="B1289" s="49" t="str">
        <f t="shared" si="40"/>
        <v>Ms</v>
      </c>
      <c r="C1289" s="50" t="str">
        <f t="shared" si="41"/>
        <v>Sarah</v>
      </c>
      <c r="D1289" s="49" t="s">
        <v>3586</v>
      </c>
      <c r="E1289" t="s">
        <v>4510</v>
      </c>
      <c r="F1289" t="s">
        <v>4686</v>
      </c>
    </row>
    <row r="1290" spans="1:6" x14ac:dyDescent="0.3">
      <c r="A1290" s="49" t="s">
        <v>1080</v>
      </c>
      <c r="B1290" s="49" t="str">
        <f t="shared" si="40"/>
        <v>Ms</v>
      </c>
      <c r="C1290" s="50" t="str">
        <f t="shared" si="41"/>
        <v>Annie J</v>
      </c>
      <c r="D1290" s="49" t="s">
        <v>3587</v>
      </c>
      <c r="E1290" t="s">
        <v>4510</v>
      </c>
      <c r="F1290" t="s">
        <v>5479</v>
      </c>
    </row>
    <row r="1291" spans="1:6" x14ac:dyDescent="0.3">
      <c r="A1291" s="49" t="s">
        <v>1079</v>
      </c>
      <c r="B1291" s="49" t="str">
        <f t="shared" si="40"/>
        <v>Ms</v>
      </c>
      <c r="C1291" s="50" t="str">
        <f t="shared" si="41"/>
        <v>Annie</v>
      </c>
      <c r="D1291" s="49" t="s">
        <v>2866</v>
      </c>
      <c r="E1291" t="s">
        <v>4510</v>
      </c>
      <c r="F1291" t="s">
        <v>5480</v>
      </c>
    </row>
    <row r="1292" spans="1:6" x14ac:dyDescent="0.3">
      <c r="A1292" s="49" t="s">
        <v>1078</v>
      </c>
      <c r="B1292" s="49" t="str">
        <f t="shared" si="40"/>
        <v>Ms</v>
      </c>
      <c r="C1292" s="50" t="str">
        <f t="shared" si="41"/>
        <v>Lindsey</v>
      </c>
      <c r="D1292" s="49" t="s">
        <v>3588</v>
      </c>
      <c r="E1292" t="s">
        <v>4510</v>
      </c>
      <c r="F1292" t="s">
        <v>4566</v>
      </c>
    </row>
    <row r="1293" spans="1:6" x14ac:dyDescent="0.3">
      <c r="A1293" s="49" t="s">
        <v>1077</v>
      </c>
      <c r="B1293" s="49" t="str">
        <f t="shared" si="40"/>
        <v>Ms</v>
      </c>
      <c r="C1293" s="50" t="str">
        <f t="shared" si="41"/>
        <v>Laura</v>
      </c>
      <c r="D1293" s="49" t="s">
        <v>3589</v>
      </c>
      <c r="E1293" t="s">
        <v>4510</v>
      </c>
      <c r="F1293" t="s">
        <v>5345</v>
      </c>
    </row>
    <row r="1294" spans="1:6" x14ac:dyDescent="0.3">
      <c r="A1294" s="49" t="s">
        <v>1076</v>
      </c>
      <c r="B1294" s="49" t="str">
        <f t="shared" si="40"/>
        <v>Ms</v>
      </c>
      <c r="C1294" s="50" t="str">
        <f t="shared" si="41"/>
        <v>Amy T</v>
      </c>
      <c r="D1294" s="49" t="s">
        <v>3590</v>
      </c>
      <c r="E1294" t="s">
        <v>4510</v>
      </c>
      <c r="F1294" t="s">
        <v>5481</v>
      </c>
    </row>
    <row r="1295" spans="1:6" x14ac:dyDescent="0.3">
      <c r="A1295" s="49" t="s">
        <v>1075</v>
      </c>
      <c r="B1295" s="49" t="str">
        <f t="shared" si="40"/>
        <v>Ms</v>
      </c>
      <c r="C1295" s="50" t="str">
        <f t="shared" si="41"/>
        <v>Katarina D</v>
      </c>
      <c r="D1295" s="49" t="s">
        <v>3591</v>
      </c>
      <c r="E1295" t="s">
        <v>4510</v>
      </c>
      <c r="F1295" t="s">
        <v>5482</v>
      </c>
    </row>
    <row r="1296" spans="1:6" x14ac:dyDescent="0.3">
      <c r="A1296" s="49" t="s">
        <v>1074</v>
      </c>
      <c r="B1296" s="49" t="str">
        <f t="shared" si="40"/>
        <v>Mr</v>
      </c>
      <c r="C1296" s="50" t="str">
        <f t="shared" si="41"/>
        <v>B.j</v>
      </c>
      <c r="D1296" s="49" t="s">
        <v>3592</v>
      </c>
      <c r="E1296" t="s">
        <v>4512</v>
      </c>
      <c r="F1296" t="s">
        <v>5483</v>
      </c>
    </row>
    <row r="1297" spans="1:6" x14ac:dyDescent="0.3">
      <c r="A1297" s="49" t="s">
        <v>1073</v>
      </c>
      <c r="B1297" s="49" t="str">
        <f t="shared" si="40"/>
        <v>Ms</v>
      </c>
      <c r="C1297" s="50" t="str">
        <f t="shared" si="41"/>
        <v>Alison</v>
      </c>
      <c r="D1297" s="49" t="s">
        <v>3593</v>
      </c>
      <c r="E1297" t="s">
        <v>4510</v>
      </c>
      <c r="F1297" t="s">
        <v>5484</v>
      </c>
    </row>
    <row r="1298" spans="1:6" x14ac:dyDescent="0.3">
      <c r="A1298" s="49" t="s">
        <v>1072</v>
      </c>
      <c r="B1298" s="49" t="str">
        <f t="shared" si="40"/>
        <v>Mr</v>
      </c>
      <c r="C1298" s="50" t="str">
        <f t="shared" si="41"/>
        <v>Neil K</v>
      </c>
      <c r="D1298" s="49" t="s">
        <v>3594</v>
      </c>
      <c r="E1298" t="s">
        <v>4512</v>
      </c>
      <c r="F1298" t="s">
        <v>5485</v>
      </c>
    </row>
    <row r="1299" spans="1:6" x14ac:dyDescent="0.3">
      <c r="A1299" s="49" t="s">
        <v>1071</v>
      </c>
      <c r="B1299" s="49" t="str">
        <f t="shared" si="40"/>
        <v>Mrs</v>
      </c>
      <c r="C1299" s="50" t="str">
        <f t="shared" si="41"/>
        <v>Anne Hunter</v>
      </c>
      <c r="D1299" s="49" t="s">
        <v>3026</v>
      </c>
      <c r="E1299" t="s">
        <v>4925</v>
      </c>
      <c r="F1299" t="s">
        <v>5486</v>
      </c>
    </row>
    <row r="1300" spans="1:6" x14ac:dyDescent="0.3">
      <c r="A1300" s="49" t="s">
        <v>1070</v>
      </c>
      <c r="B1300" s="49" t="str">
        <f t="shared" si="40"/>
        <v>Ms</v>
      </c>
      <c r="C1300" s="50" t="str">
        <f t="shared" si="41"/>
        <v>Sandra</v>
      </c>
      <c r="D1300" s="49" t="s">
        <v>3423</v>
      </c>
      <c r="E1300" t="s">
        <v>4510</v>
      </c>
      <c r="F1300" t="s">
        <v>5487</v>
      </c>
    </row>
    <row r="1301" spans="1:6" x14ac:dyDescent="0.3">
      <c r="A1301" s="49" t="s">
        <v>1069</v>
      </c>
      <c r="B1301" s="49" t="str">
        <f t="shared" si="40"/>
        <v>Mr</v>
      </c>
      <c r="C1301" s="50" t="str">
        <f t="shared" si="41"/>
        <v>Robert</v>
      </c>
      <c r="D1301" s="49" t="s">
        <v>3595</v>
      </c>
      <c r="E1301" t="s">
        <v>4512</v>
      </c>
      <c r="F1301" t="s">
        <v>4550</v>
      </c>
    </row>
    <row r="1302" spans="1:6" x14ac:dyDescent="0.3">
      <c r="A1302" s="49" t="s">
        <v>1068</v>
      </c>
      <c r="B1302" s="49" t="str">
        <f t="shared" si="40"/>
        <v>Mr</v>
      </c>
      <c r="C1302" s="50" t="str">
        <f t="shared" si="41"/>
        <v>Rodney</v>
      </c>
      <c r="D1302" s="49" t="s">
        <v>3596</v>
      </c>
      <c r="E1302" t="s">
        <v>4512</v>
      </c>
      <c r="F1302" t="s">
        <v>5488</v>
      </c>
    </row>
    <row r="1303" spans="1:6" x14ac:dyDescent="0.3">
      <c r="A1303" s="49" t="s">
        <v>1067</v>
      </c>
      <c r="B1303" s="49" t="str">
        <f t="shared" si="40"/>
        <v>Mr</v>
      </c>
      <c r="C1303" s="50" t="str">
        <f t="shared" si="41"/>
        <v>Carl R</v>
      </c>
      <c r="D1303" s="49" t="s">
        <v>3597</v>
      </c>
      <c r="E1303" t="s">
        <v>4512</v>
      </c>
      <c r="F1303" t="s">
        <v>5489</v>
      </c>
    </row>
    <row r="1304" spans="1:6" x14ac:dyDescent="0.3">
      <c r="A1304" s="49" t="s">
        <v>1066</v>
      </c>
      <c r="B1304" s="49" t="str">
        <f t="shared" si="40"/>
        <v>Mr</v>
      </c>
      <c r="C1304" s="50" t="str">
        <f t="shared" si="41"/>
        <v>Maximilian</v>
      </c>
      <c r="D1304" s="49" t="s">
        <v>3598</v>
      </c>
      <c r="E1304" t="s">
        <v>4512</v>
      </c>
      <c r="F1304" t="s">
        <v>5490</v>
      </c>
    </row>
    <row r="1305" spans="1:6" x14ac:dyDescent="0.3">
      <c r="A1305" s="49" t="s">
        <v>1065</v>
      </c>
      <c r="B1305" s="49" t="str">
        <f t="shared" si="40"/>
        <v>Mr</v>
      </c>
      <c r="C1305" s="50" t="str">
        <f t="shared" si="41"/>
        <v>Erik</v>
      </c>
      <c r="D1305" s="49" t="s">
        <v>3599</v>
      </c>
      <c r="E1305" t="s">
        <v>4512</v>
      </c>
      <c r="F1305" t="s">
        <v>4713</v>
      </c>
    </row>
    <row r="1306" spans="1:6" x14ac:dyDescent="0.3">
      <c r="A1306" s="49" t="s">
        <v>1064</v>
      </c>
      <c r="B1306" s="49" t="str">
        <f t="shared" si="40"/>
        <v>Mr</v>
      </c>
      <c r="C1306" s="50" t="str">
        <f t="shared" si="41"/>
        <v>Christopher</v>
      </c>
      <c r="D1306" s="49" t="s">
        <v>3600</v>
      </c>
      <c r="E1306" t="s">
        <v>4512</v>
      </c>
      <c r="F1306" t="s">
        <v>4869</v>
      </c>
    </row>
    <row r="1307" spans="1:6" x14ac:dyDescent="0.3">
      <c r="A1307" s="49" t="s">
        <v>1063</v>
      </c>
      <c r="B1307" s="49" t="str">
        <f t="shared" si="40"/>
        <v>Mr</v>
      </c>
      <c r="C1307" s="50" t="str">
        <f t="shared" si="41"/>
        <v>Eirik</v>
      </c>
      <c r="D1307" s="49" t="s">
        <v>3601</v>
      </c>
      <c r="E1307" t="s">
        <v>4512</v>
      </c>
      <c r="F1307" t="s">
        <v>5491</v>
      </c>
    </row>
    <row r="1308" spans="1:6" x14ac:dyDescent="0.3">
      <c r="A1308" s="49" t="s">
        <v>1062</v>
      </c>
      <c r="B1308" s="49" t="str">
        <f t="shared" si="40"/>
        <v>Mr</v>
      </c>
      <c r="C1308" s="50" t="str">
        <f t="shared" si="41"/>
        <v>Rik</v>
      </c>
      <c r="D1308" s="49" t="s">
        <v>3602</v>
      </c>
      <c r="E1308" t="s">
        <v>4512</v>
      </c>
      <c r="F1308" t="s">
        <v>5492</v>
      </c>
    </row>
    <row r="1309" spans="1:6" x14ac:dyDescent="0.3">
      <c r="A1309" s="49" t="s">
        <v>1061</v>
      </c>
      <c r="B1309" s="49" t="str">
        <f t="shared" si="40"/>
        <v>Mr</v>
      </c>
      <c r="C1309" s="50" t="str">
        <f t="shared" si="41"/>
        <v>Matthew R</v>
      </c>
      <c r="D1309" s="49" t="s">
        <v>3603</v>
      </c>
      <c r="E1309" t="s">
        <v>4512</v>
      </c>
      <c r="F1309" t="s">
        <v>5198</v>
      </c>
    </row>
    <row r="1310" spans="1:6" x14ac:dyDescent="0.3">
      <c r="A1310" s="49" t="s">
        <v>1060</v>
      </c>
      <c r="B1310" s="49" t="str">
        <f t="shared" si="40"/>
        <v>Mr</v>
      </c>
      <c r="C1310" s="50" t="str">
        <f t="shared" si="41"/>
        <v>Daniel G</v>
      </c>
      <c r="D1310" s="49" t="s">
        <v>2738</v>
      </c>
      <c r="E1310" t="s">
        <v>4512</v>
      </c>
      <c r="F1310" t="s">
        <v>5016</v>
      </c>
    </row>
    <row r="1311" spans="1:6" x14ac:dyDescent="0.3">
      <c r="A1311" s="49" t="s">
        <v>1059</v>
      </c>
      <c r="B1311" s="49" t="str">
        <f t="shared" si="40"/>
        <v>Mr</v>
      </c>
      <c r="C1311" s="50" t="str">
        <f t="shared" si="41"/>
        <v>Yannick</v>
      </c>
      <c r="D1311" s="49" t="s">
        <v>3604</v>
      </c>
      <c r="E1311" t="s">
        <v>4512</v>
      </c>
      <c r="F1311" t="s">
        <v>5493</v>
      </c>
    </row>
    <row r="1312" spans="1:6" x14ac:dyDescent="0.3">
      <c r="A1312" s="49" t="s">
        <v>1058</v>
      </c>
      <c r="B1312" s="49" t="str">
        <f t="shared" si="40"/>
        <v>Mr</v>
      </c>
      <c r="C1312" s="50" t="str">
        <f t="shared" si="41"/>
        <v>Sean R</v>
      </c>
      <c r="D1312" s="49" t="s">
        <v>3605</v>
      </c>
      <c r="E1312" t="s">
        <v>4512</v>
      </c>
      <c r="F1312" t="s">
        <v>5494</v>
      </c>
    </row>
    <row r="1313" spans="1:6" x14ac:dyDescent="0.3">
      <c r="A1313" s="49" t="s">
        <v>1057</v>
      </c>
      <c r="B1313" s="49" t="str">
        <f t="shared" si="40"/>
        <v>Mr</v>
      </c>
      <c r="C1313" s="50" t="str">
        <f t="shared" si="41"/>
        <v>Peter</v>
      </c>
      <c r="D1313" s="49" t="s">
        <v>3606</v>
      </c>
      <c r="E1313" t="s">
        <v>4512</v>
      </c>
      <c r="F1313" t="s">
        <v>4856</v>
      </c>
    </row>
    <row r="1314" spans="1:6" x14ac:dyDescent="0.3">
      <c r="A1314" s="49" t="s">
        <v>1056</v>
      </c>
      <c r="B1314" s="49" t="str">
        <f t="shared" si="40"/>
        <v>Ms</v>
      </c>
      <c r="C1314" s="50" t="str">
        <f t="shared" si="41"/>
        <v>Sara A</v>
      </c>
      <c r="D1314" s="49" t="s">
        <v>3607</v>
      </c>
      <c r="E1314" t="s">
        <v>4510</v>
      </c>
      <c r="F1314" t="s">
        <v>5495</v>
      </c>
    </row>
    <row r="1315" spans="1:6" x14ac:dyDescent="0.3">
      <c r="A1315" s="49" t="s">
        <v>1055</v>
      </c>
      <c r="B1315" s="49" t="str">
        <f t="shared" si="40"/>
        <v>Ms</v>
      </c>
      <c r="C1315" s="50" t="str">
        <f t="shared" si="41"/>
        <v>Erin C</v>
      </c>
      <c r="D1315" s="49" t="s">
        <v>3608</v>
      </c>
      <c r="E1315" t="s">
        <v>4510</v>
      </c>
      <c r="F1315" t="s">
        <v>4752</v>
      </c>
    </row>
    <row r="1316" spans="1:6" x14ac:dyDescent="0.3">
      <c r="A1316" s="49" t="s">
        <v>1054</v>
      </c>
      <c r="B1316" s="49" t="str">
        <f t="shared" si="40"/>
        <v>Mr</v>
      </c>
      <c r="C1316" s="50" t="str">
        <f t="shared" si="41"/>
        <v>Thibaud</v>
      </c>
      <c r="D1316" s="49" t="s">
        <v>3609</v>
      </c>
      <c r="E1316" t="s">
        <v>4512</v>
      </c>
      <c r="F1316" t="s">
        <v>5496</v>
      </c>
    </row>
    <row r="1317" spans="1:6" x14ac:dyDescent="0.3">
      <c r="A1317" s="49" t="s">
        <v>1053</v>
      </c>
      <c r="B1317" s="49" t="str">
        <f t="shared" si="40"/>
        <v>Ms</v>
      </c>
      <c r="C1317" s="50" t="str">
        <f t="shared" si="41"/>
        <v>Lisa</v>
      </c>
      <c r="D1317" s="49" t="s">
        <v>3610</v>
      </c>
      <c r="E1317" t="s">
        <v>4510</v>
      </c>
      <c r="F1317" t="s">
        <v>4929</v>
      </c>
    </row>
    <row r="1318" spans="1:6" x14ac:dyDescent="0.3">
      <c r="A1318" s="49" t="s">
        <v>1052</v>
      </c>
      <c r="B1318" s="49" t="str">
        <f t="shared" si="40"/>
        <v>Ms</v>
      </c>
      <c r="C1318" s="50" t="str">
        <f t="shared" si="41"/>
        <v>Gretchen K</v>
      </c>
      <c r="D1318" s="49" t="s">
        <v>3611</v>
      </c>
      <c r="E1318" t="s">
        <v>4510</v>
      </c>
      <c r="F1318" t="s">
        <v>5497</v>
      </c>
    </row>
    <row r="1319" spans="1:6" x14ac:dyDescent="0.3">
      <c r="A1319" s="49" t="s">
        <v>1051</v>
      </c>
      <c r="B1319" s="49" t="str">
        <f t="shared" si="40"/>
        <v>Ms</v>
      </c>
      <c r="C1319" s="50" t="str">
        <f t="shared" si="41"/>
        <v>Martina</v>
      </c>
      <c r="D1319" s="49" t="s">
        <v>3612</v>
      </c>
      <c r="E1319" t="s">
        <v>4510</v>
      </c>
      <c r="F1319" t="s">
        <v>5498</v>
      </c>
    </row>
    <row r="1320" spans="1:6" x14ac:dyDescent="0.3">
      <c r="A1320" s="49" t="s">
        <v>1050</v>
      </c>
      <c r="B1320" s="49" t="str">
        <f t="shared" si="40"/>
        <v>Mr</v>
      </c>
      <c r="C1320" s="50" t="str">
        <f t="shared" si="41"/>
        <v>Dustin J</v>
      </c>
      <c r="D1320" s="49" t="s">
        <v>3613</v>
      </c>
      <c r="E1320" t="s">
        <v>4512</v>
      </c>
      <c r="F1320" t="s">
        <v>5499</v>
      </c>
    </row>
    <row r="1321" spans="1:6" x14ac:dyDescent="0.3">
      <c r="A1321" s="49" t="s">
        <v>1049</v>
      </c>
      <c r="B1321" s="49" t="str">
        <f t="shared" si="40"/>
        <v>Ms</v>
      </c>
      <c r="C1321" s="50" t="str">
        <f t="shared" si="41"/>
        <v>Kelsey</v>
      </c>
      <c r="D1321" s="49" t="s">
        <v>3614</v>
      </c>
      <c r="E1321" t="s">
        <v>4510</v>
      </c>
      <c r="F1321" t="s">
        <v>4515</v>
      </c>
    </row>
    <row r="1322" spans="1:6" x14ac:dyDescent="0.3">
      <c r="A1322" s="49" t="s">
        <v>1048</v>
      </c>
      <c r="B1322" s="49" t="str">
        <f t="shared" si="40"/>
        <v>Mr</v>
      </c>
      <c r="C1322" s="50" t="str">
        <f t="shared" si="41"/>
        <v>Daniel V</v>
      </c>
      <c r="D1322" s="49" t="s">
        <v>3615</v>
      </c>
      <c r="E1322" t="s">
        <v>4512</v>
      </c>
      <c r="F1322" t="s">
        <v>5500</v>
      </c>
    </row>
    <row r="1323" spans="1:6" x14ac:dyDescent="0.3">
      <c r="A1323" s="49" t="s">
        <v>1047</v>
      </c>
      <c r="B1323" s="49" t="str">
        <f t="shared" si="40"/>
        <v>Ms</v>
      </c>
      <c r="C1323" s="50" t="str">
        <f t="shared" si="41"/>
        <v>Saeger</v>
      </c>
      <c r="D1323" s="49" t="s">
        <v>3616</v>
      </c>
      <c r="E1323" t="s">
        <v>4510</v>
      </c>
      <c r="F1323" t="s">
        <v>5501</v>
      </c>
    </row>
    <row r="1324" spans="1:6" x14ac:dyDescent="0.3">
      <c r="A1324" s="49" t="s">
        <v>1046</v>
      </c>
      <c r="B1324" s="49" t="str">
        <f t="shared" si="40"/>
        <v>Ms</v>
      </c>
      <c r="C1324" s="50" t="str">
        <f t="shared" si="41"/>
        <v>Buzunesh</v>
      </c>
      <c r="D1324" s="49" t="s">
        <v>3617</v>
      </c>
      <c r="E1324" t="s">
        <v>4510</v>
      </c>
      <c r="F1324" t="s">
        <v>5502</v>
      </c>
    </row>
    <row r="1325" spans="1:6" x14ac:dyDescent="0.3">
      <c r="A1325" s="49" t="s">
        <v>1045</v>
      </c>
      <c r="B1325" s="49" t="str">
        <f t="shared" si="40"/>
        <v>Ms</v>
      </c>
      <c r="C1325" s="50" t="str">
        <f t="shared" si="41"/>
        <v>Mirte</v>
      </c>
      <c r="D1325" s="49" t="s">
        <v>3618</v>
      </c>
      <c r="E1325" t="s">
        <v>4510</v>
      </c>
      <c r="F1325" t="s">
        <v>5503</v>
      </c>
    </row>
    <row r="1326" spans="1:6" x14ac:dyDescent="0.3">
      <c r="A1326" s="49" t="s">
        <v>1044</v>
      </c>
      <c r="B1326" s="49" t="str">
        <f t="shared" si="40"/>
        <v>Ms</v>
      </c>
      <c r="C1326" s="50" t="str">
        <f t="shared" si="41"/>
        <v>Megan</v>
      </c>
      <c r="D1326" s="49" t="s">
        <v>3619</v>
      </c>
      <c r="E1326" t="s">
        <v>4510</v>
      </c>
      <c r="F1326" t="s">
        <v>4573</v>
      </c>
    </row>
    <row r="1327" spans="1:6" x14ac:dyDescent="0.3">
      <c r="A1327" s="49" t="s">
        <v>1043</v>
      </c>
      <c r="B1327" s="49" t="str">
        <f t="shared" si="40"/>
        <v>Ms</v>
      </c>
      <c r="C1327" s="50" t="str">
        <f t="shared" si="41"/>
        <v>Kerry A</v>
      </c>
      <c r="D1327" s="49" t="s">
        <v>3620</v>
      </c>
      <c r="E1327" t="s">
        <v>4510</v>
      </c>
      <c r="F1327" t="s">
        <v>5504</v>
      </c>
    </row>
    <row r="1328" spans="1:6" x14ac:dyDescent="0.3">
      <c r="A1328" s="49" t="s">
        <v>1042</v>
      </c>
      <c r="B1328" s="49" t="str">
        <f t="shared" si="40"/>
        <v>Ms</v>
      </c>
      <c r="C1328" s="50" t="str">
        <f t="shared" si="41"/>
        <v>Kristin</v>
      </c>
      <c r="D1328" s="49" t="s">
        <v>3621</v>
      </c>
      <c r="E1328" t="s">
        <v>4510</v>
      </c>
      <c r="F1328" t="s">
        <v>4927</v>
      </c>
    </row>
    <row r="1329" spans="1:6" x14ac:dyDescent="0.3">
      <c r="A1329" s="49" t="s">
        <v>1041</v>
      </c>
      <c r="B1329" s="49" t="str">
        <f t="shared" si="40"/>
        <v>Mr</v>
      </c>
      <c r="C1329" s="50" t="str">
        <f t="shared" si="41"/>
        <v>Christopher R</v>
      </c>
      <c r="D1329" s="49" t="s">
        <v>3622</v>
      </c>
      <c r="E1329" t="s">
        <v>4512</v>
      </c>
      <c r="F1329" t="s">
        <v>4861</v>
      </c>
    </row>
    <row r="1330" spans="1:6" x14ac:dyDescent="0.3">
      <c r="A1330" s="49" t="s">
        <v>1040</v>
      </c>
      <c r="B1330" s="49" t="str">
        <f t="shared" si="40"/>
        <v>Mrs</v>
      </c>
      <c r="C1330" s="50" t="str">
        <f t="shared" si="41"/>
        <v>Elizabeth A</v>
      </c>
      <c r="D1330" s="49" t="s">
        <v>3623</v>
      </c>
      <c r="E1330" t="s">
        <v>4925</v>
      </c>
      <c r="F1330" t="s">
        <v>5478</v>
      </c>
    </row>
    <row r="1331" spans="1:6" x14ac:dyDescent="0.3">
      <c r="A1331" s="49" t="s">
        <v>1039</v>
      </c>
      <c r="B1331" s="49" t="str">
        <f t="shared" si="40"/>
        <v>Mr</v>
      </c>
      <c r="C1331" s="50" t="str">
        <f t="shared" si="41"/>
        <v>Andrew</v>
      </c>
      <c r="D1331" s="49" t="s">
        <v>3624</v>
      </c>
      <c r="E1331" t="s">
        <v>4512</v>
      </c>
      <c r="F1331" t="s">
        <v>4720</v>
      </c>
    </row>
    <row r="1332" spans="1:6" x14ac:dyDescent="0.3">
      <c r="A1332" s="49" t="s">
        <v>1038</v>
      </c>
      <c r="B1332" s="49" t="str">
        <f t="shared" si="40"/>
        <v>Ms</v>
      </c>
      <c r="C1332" s="50" t="str">
        <f t="shared" si="41"/>
        <v>Dawn M</v>
      </c>
      <c r="D1332" s="49" t="s">
        <v>3625</v>
      </c>
      <c r="E1332" t="s">
        <v>4510</v>
      </c>
      <c r="F1332" t="s">
        <v>4932</v>
      </c>
    </row>
    <row r="1333" spans="1:6" x14ac:dyDescent="0.3">
      <c r="A1333" s="49" t="s">
        <v>1037</v>
      </c>
      <c r="B1333" s="49" t="str">
        <f t="shared" si="40"/>
        <v>Mr</v>
      </c>
      <c r="C1333" s="50" t="str">
        <f t="shared" si="41"/>
        <v>Jonathan P</v>
      </c>
      <c r="D1333" s="49" t="s">
        <v>3626</v>
      </c>
      <c r="E1333" t="s">
        <v>4512</v>
      </c>
      <c r="F1333" t="s">
        <v>5505</v>
      </c>
    </row>
    <row r="1334" spans="1:6" x14ac:dyDescent="0.3">
      <c r="A1334" s="49" t="s">
        <v>1036</v>
      </c>
      <c r="B1334" s="49" t="str">
        <f t="shared" si="40"/>
        <v>Mrs</v>
      </c>
      <c r="C1334" s="50" t="str">
        <f t="shared" si="41"/>
        <v>Gina</v>
      </c>
      <c r="D1334" s="49" t="s">
        <v>3627</v>
      </c>
      <c r="E1334" t="s">
        <v>4925</v>
      </c>
      <c r="F1334" t="s">
        <v>5506</v>
      </c>
    </row>
    <row r="1335" spans="1:6" x14ac:dyDescent="0.3">
      <c r="A1335" s="49" t="s">
        <v>1035</v>
      </c>
      <c r="B1335" s="49" t="str">
        <f t="shared" si="40"/>
        <v>Mr</v>
      </c>
      <c r="C1335" s="50" t="str">
        <f t="shared" si="41"/>
        <v>Dino</v>
      </c>
      <c r="D1335" s="49" t="s">
        <v>3628</v>
      </c>
      <c r="E1335" t="s">
        <v>4512</v>
      </c>
      <c r="F1335" t="s">
        <v>5507</v>
      </c>
    </row>
    <row r="1336" spans="1:6" x14ac:dyDescent="0.3">
      <c r="A1336" s="49" t="s">
        <v>1034</v>
      </c>
      <c r="B1336" s="49" t="str">
        <f t="shared" si="40"/>
        <v>Mr</v>
      </c>
      <c r="C1336" s="50" t="str">
        <f t="shared" si="41"/>
        <v>Jan</v>
      </c>
      <c r="D1336" s="49" t="s">
        <v>3629</v>
      </c>
      <c r="E1336" t="s">
        <v>4512</v>
      </c>
      <c r="F1336" t="s">
        <v>5508</v>
      </c>
    </row>
    <row r="1337" spans="1:6" x14ac:dyDescent="0.3">
      <c r="A1337" s="49" t="s">
        <v>1033</v>
      </c>
      <c r="B1337" s="49" t="str">
        <f t="shared" si="40"/>
        <v>Mr</v>
      </c>
      <c r="C1337" s="50" t="str">
        <f t="shared" si="41"/>
        <v>Jonathan E</v>
      </c>
      <c r="D1337" s="49" t="s">
        <v>3630</v>
      </c>
      <c r="E1337" t="s">
        <v>4512</v>
      </c>
      <c r="F1337" t="s">
        <v>5509</v>
      </c>
    </row>
    <row r="1338" spans="1:6" x14ac:dyDescent="0.3">
      <c r="A1338" s="49" t="s">
        <v>1032</v>
      </c>
      <c r="B1338" s="49" t="str">
        <f t="shared" si="40"/>
        <v>Mr</v>
      </c>
      <c r="C1338" s="50" t="str">
        <f t="shared" si="41"/>
        <v>Mark A</v>
      </c>
      <c r="D1338" s="49" t="s">
        <v>3631</v>
      </c>
      <c r="E1338" t="s">
        <v>4512</v>
      </c>
      <c r="F1338" t="s">
        <v>5510</v>
      </c>
    </row>
    <row r="1339" spans="1:6" x14ac:dyDescent="0.3">
      <c r="A1339" s="49" t="s">
        <v>1031</v>
      </c>
      <c r="B1339" s="49" t="str">
        <f t="shared" si="40"/>
        <v>Mrs</v>
      </c>
      <c r="C1339" s="50" t="str">
        <f t="shared" si="41"/>
        <v>Mary</v>
      </c>
      <c r="D1339" s="49" t="s">
        <v>2481</v>
      </c>
      <c r="E1339" t="s">
        <v>4925</v>
      </c>
      <c r="F1339" t="s">
        <v>4997</v>
      </c>
    </row>
    <row r="1340" spans="1:6" x14ac:dyDescent="0.3">
      <c r="A1340" s="49" t="s">
        <v>1030</v>
      </c>
      <c r="B1340" s="49" t="str">
        <f t="shared" si="40"/>
        <v>Mr</v>
      </c>
      <c r="C1340" s="50" t="str">
        <f t="shared" si="41"/>
        <v>Samuel</v>
      </c>
      <c r="D1340" s="49" t="s">
        <v>3632</v>
      </c>
      <c r="E1340" t="s">
        <v>4512</v>
      </c>
      <c r="F1340" t="s">
        <v>4656</v>
      </c>
    </row>
    <row r="1341" spans="1:6" x14ac:dyDescent="0.3">
      <c r="A1341" s="49" t="s">
        <v>1029</v>
      </c>
      <c r="B1341" s="49" t="str">
        <f t="shared" si="40"/>
        <v>Mr</v>
      </c>
      <c r="C1341" s="50" t="str">
        <f t="shared" si="41"/>
        <v>Stan J</v>
      </c>
      <c r="D1341" s="49" t="s">
        <v>3633</v>
      </c>
      <c r="E1341" t="s">
        <v>4512</v>
      </c>
      <c r="F1341" t="s">
        <v>5511</v>
      </c>
    </row>
    <row r="1342" spans="1:6" x14ac:dyDescent="0.3">
      <c r="A1342" s="49" t="s">
        <v>1028</v>
      </c>
      <c r="B1342" s="49" t="str">
        <f t="shared" si="40"/>
        <v>Mrs</v>
      </c>
      <c r="C1342" s="50" t="str">
        <f t="shared" si="41"/>
        <v>Jessica L</v>
      </c>
      <c r="D1342" s="49" t="s">
        <v>3634</v>
      </c>
      <c r="E1342" t="s">
        <v>4925</v>
      </c>
      <c r="F1342" t="s">
        <v>5019</v>
      </c>
    </row>
    <row r="1343" spans="1:6" x14ac:dyDescent="0.3">
      <c r="A1343" s="49" t="s">
        <v>1027</v>
      </c>
      <c r="B1343" s="49" t="str">
        <f t="shared" si="40"/>
        <v>Ms</v>
      </c>
      <c r="C1343" s="50" t="str">
        <f t="shared" si="41"/>
        <v>Krysta</v>
      </c>
      <c r="D1343" s="49" t="s">
        <v>3635</v>
      </c>
      <c r="E1343" t="s">
        <v>4510</v>
      </c>
      <c r="F1343" t="s">
        <v>5512</v>
      </c>
    </row>
    <row r="1344" spans="1:6" x14ac:dyDescent="0.3">
      <c r="A1344" s="49" t="s">
        <v>1026</v>
      </c>
      <c r="B1344" s="49" t="str">
        <f t="shared" si="40"/>
        <v>Mrs</v>
      </c>
      <c r="C1344" s="50" t="str">
        <f t="shared" si="41"/>
        <v>Natascia</v>
      </c>
      <c r="D1344" s="49" t="s">
        <v>3636</v>
      </c>
      <c r="E1344" t="s">
        <v>4925</v>
      </c>
      <c r="F1344" t="s">
        <v>5513</v>
      </c>
    </row>
    <row r="1345" spans="1:6" x14ac:dyDescent="0.3">
      <c r="A1345" s="49" t="s">
        <v>1025</v>
      </c>
      <c r="B1345" s="49" t="str">
        <f t="shared" si="40"/>
        <v>Ms</v>
      </c>
      <c r="C1345" s="50" t="str">
        <f t="shared" si="41"/>
        <v>Jenny</v>
      </c>
      <c r="D1345" s="49" t="s">
        <v>3637</v>
      </c>
      <c r="E1345" t="s">
        <v>4510</v>
      </c>
      <c r="F1345" t="s">
        <v>4877</v>
      </c>
    </row>
    <row r="1346" spans="1:6" x14ac:dyDescent="0.3">
      <c r="A1346" s="49" t="s">
        <v>1024</v>
      </c>
      <c r="B1346" s="49" t="str">
        <f t="shared" ref="B1346:B1409" si="42">TRIM(E1346:E3680)</f>
        <v>Mr</v>
      </c>
      <c r="C1346" s="50" t="str">
        <f t="shared" ref="C1346:C1409" si="43">TRIM(F1346)</f>
        <v>Brian</v>
      </c>
      <c r="D1346" s="49" t="s">
        <v>3638</v>
      </c>
      <c r="E1346" t="s">
        <v>4512</v>
      </c>
      <c r="F1346" t="s">
        <v>4605</v>
      </c>
    </row>
    <row r="1347" spans="1:6" x14ac:dyDescent="0.3">
      <c r="A1347" s="49" t="s">
        <v>1023</v>
      </c>
      <c r="B1347" s="49" t="str">
        <f t="shared" si="42"/>
        <v>Ms</v>
      </c>
      <c r="C1347" s="50" t="str">
        <f t="shared" si="43"/>
        <v>Monica</v>
      </c>
      <c r="D1347" s="49" t="s">
        <v>3639</v>
      </c>
      <c r="E1347" t="s">
        <v>4510</v>
      </c>
      <c r="F1347" t="s">
        <v>5514</v>
      </c>
    </row>
    <row r="1348" spans="1:6" x14ac:dyDescent="0.3">
      <c r="A1348" s="49" t="s">
        <v>1022</v>
      </c>
      <c r="B1348" s="49" t="str">
        <f t="shared" si="42"/>
        <v>Mr</v>
      </c>
      <c r="C1348" s="50" t="str">
        <f t="shared" si="43"/>
        <v>Tyler</v>
      </c>
      <c r="D1348" s="49" t="s">
        <v>3640</v>
      </c>
      <c r="E1348" t="s">
        <v>4512</v>
      </c>
      <c r="F1348" t="s">
        <v>4679</v>
      </c>
    </row>
    <row r="1349" spans="1:6" x14ac:dyDescent="0.3">
      <c r="A1349" s="49" t="s">
        <v>1021</v>
      </c>
      <c r="B1349" s="49" t="str">
        <f t="shared" si="42"/>
        <v>Ms</v>
      </c>
      <c r="C1349" s="50" t="str">
        <f t="shared" si="43"/>
        <v>Kelly C</v>
      </c>
      <c r="D1349" s="49" t="s">
        <v>3641</v>
      </c>
      <c r="E1349" t="s">
        <v>4510</v>
      </c>
      <c r="F1349" t="s">
        <v>5515</v>
      </c>
    </row>
    <row r="1350" spans="1:6" x14ac:dyDescent="0.3">
      <c r="A1350" s="49" t="s">
        <v>1020</v>
      </c>
      <c r="B1350" s="49" t="str">
        <f t="shared" si="42"/>
        <v>Mrs</v>
      </c>
      <c r="C1350" s="50" t="str">
        <f t="shared" si="43"/>
        <v>Emily</v>
      </c>
      <c r="D1350" s="49" t="s">
        <v>3642</v>
      </c>
      <c r="E1350" t="s">
        <v>4925</v>
      </c>
      <c r="F1350" t="s">
        <v>4878</v>
      </c>
    </row>
    <row r="1351" spans="1:6" x14ac:dyDescent="0.3">
      <c r="A1351" s="49" t="s">
        <v>1019</v>
      </c>
      <c r="B1351" s="49" t="str">
        <f t="shared" si="42"/>
        <v>Mr</v>
      </c>
      <c r="C1351" s="50" t="str">
        <f t="shared" si="43"/>
        <v>James V</v>
      </c>
      <c r="D1351" s="49" t="s">
        <v>3643</v>
      </c>
      <c r="E1351" t="s">
        <v>4512</v>
      </c>
      <c r="F1351" t="s">
        <v>5516</v>
      </c>
    </row>
    <row r="1352" spans="1:6" x14ac:dyDescent="0.3">
      <c r="A1352" s="49" t="s">
        <v>1018</v>
      </c>
      <c r="B1352" s="49" t="str">
        <f t="shared" si="42"/>
        <v>Ms</v>
      </c>
      <c r="C1352" s="50" t="str">
        <f t="shared" si="43"/>
        <v>Angie</v>
      </c>
      <c r="D1352" s="49" t="s">
        <v>2721</v>
      </c>
      <c r="E1352" t="s">
        <v>4510</v>
      </c>
      <c r="F1352" t="s">
        <v>5517</v>
      </c>
    </row>
    <row r="1353" spans="1:6" x14ac:dyDescent="0.3">
      <c r="A1353" s="49" t="s">
        <v>1017</v>
      </c>
      <c r="B1353" s="49" t="str">
        <f t="shared" si="42"/>
        <v>Mr</v>
      </c>
      <c r="C1353" s="50" t="str">
        <f t="shared" si="43"/>
        <v>Michael J</v>
      </c>
      <c r="D1353" s="49" t="s">
        <v>3644</v>
      </c>
      <c r="E1353" t="s">
        <v>4512</v>
      </c>
      <c r="F1353" t="s">
        <v>4848</v>
      </c>
    </row>
    <row r="1354" spans="1:6" x14ac:dyDescent="0.3">
      <c r="A1354" s="49" t="s">
        <v>1016</v>
      </c>
      <c r="B1354" s="49" t="str">
        <f t="shared" si="42"/>
        <v>Ms</v>
      </c>
      <c r="C1354" s="50" t="str">
        <f t="shared" si="43"/>
        <v>Sabina</v>
      </c>
      <c r="D1354" s="49" t="s">
        <v>3645</v>
      </c>
      <c r="E1354" t="s">
        <v>4510</v>
      </c>
      <c r="F1354" t="s">
        <v>5518</v>
      </c>
    </row>
    <row r="1355" spans="1:6" x14ac:dyDescent="0.3">
      <c r="A1355" s="49" t="s">
        <v>1015</v>
      </c>
      <c r="B1355" s="49" t="str">
        <f t="shared" si="42"/>
        <v>Ms</v>
      </c>
      <c r="C1355" s="50" t="str">
        <f t="shared" si="43"/>
        <v>Amy C</v>
      </c>
      <c r="D1355" s="49" t="s">
        <v>2763</v>
      </c>
      <c r="E1355" t="s">
        <v>4510</v>
      </c>
      <c r="F1355" t="s">
        <v>5519</v>
      </c>
    </row>
    <row r="1356" spans="1:6" x14ac:dyDescent="0.3">
      <c r="A1356" s="49" t="s">
        <v>1014</v>
      </c>
      <c r="B1356" s="49" t="str">
        <f t="shared" si="42"/>
        <v>Ms</v>
      </c>
      <c r="C1356" s="50" t="str">
        <f t="shared" si="43"/>
        <v>Victoria U</v>
      </c>
      <c r="D1356" s="49" t="s">
        <v>3499</v>
      </c>
      <c r="E1356" t="s">
        <v>4510</v>
      </c>
      <c r="F1356" t="s">
        <v>5520</v>
      </c>
    </row>
    <row r="1357" spans="1:6" x14ac:dyDescent="0.3">
      <c r="A1357" s="49" t="s">
        <v>1013</v>
      </c>
      <c r="B1357" s="49" t="str">
        <f t="shared" si="42"/>
        <v>Ms</v>
      </c>
      <c r="C1357" s="50" t="str">
        <f t="shared" si="43"/>
        <v>Amelia B</v>
      </c>
      <c r="D1357" s="49" t="s">
        <v>3646</v>
      </c>
      <c r="E1357" t="s">
        <v>4510</v>
      </c>
      <c r="F1357" t="s">
        <v>5521</v>
      </c>
    </row>
    <row r="1358" spans="1:6" x14ac:dyDescent="0.3">
      <c r="A1358" s="49" t="s">
        <v>1012</v>
      </c>
      <c r="B1358" s="49" t="str">
        <f t="shared" si="42"/>
        <v>Ms</v>
      </c>
      <c r="C1358" s="50" t="str">
        <f t="shared" si="43"/>
        <v>Jackie J</v>
      </c>
      <c r="D1358" s="49" t="s">
        <v>3647</v>
      </c>
      <c r="E1358" t="s">
        <v>4510</v>
      </c>
      <c r="F1358" t="s">
        <v>5522</v>
      </c>
    </row>
    <row r="1359" spans="1:6" x14ac:dyDescent="0.3">
      <c r="A1359" s="49" t="s">
        <v>1011</v>
      </c>
      <c r="B1359" s="49" t="str">
        <f t="shared" si="42"/>
        <v>Mr</v>
      </c>
      <c r="C1359" s="50" t="str">
        <f t="shared" si="43"/>
        <v>Justin</v>
      </c>
      <c r="D1359" s="49" t="s">
        <v>3648</v>
      </c>
      <c r="E1359" t="s">
        <v>4512</v>
      </c>
      <c r="F1359" t="s">
        <v>5014</v>
      </c>
    </row>
    <row r="1360" spans="1:6" x14ac:dyDescent="0.3">
      <c r="A1360" s="49" t="s">
        <v>1010</v>
      </c>
      <c r="B1360" s="49" t="str">
        <f t="shared" si="42"/>
        <v>Ms</v>
      </c>
      <c r="C1360" s="50" t="str">
        <f t="shared" si="43"/>
        <v>Kerry</v>
      </c>
      <c r="D1360" s="49" t="s">
        <v>3649</v>
      </c>
      <c r="E1360" t="s">
        <v>4510</v>
      </c>
      <c r="F1360" t="s">
        <v>5523</v>
      </c>
    </row>
    <row r="1361" spans="1:6" x14ac:dyDescent="0.3">
      <c r="A1361" s="49" t="s">
        <v>1009</v>
      </c>
      <c r="B1361" s="49" t="str">
        <f t="shared" si="42"/>
        <v>Ms</v>
      </c>
      <c r="C1361" s="50" t="str">
        <f t="shared" si="43"/>
        <v>Cindy G</v>
      </c>
      <c r="D1361" s="49" t="s">
        <v>2552</v>
      </c>
      <c r="E1361" t="s">
        <v>4510</v>
      </c>
      <c r="F1361" t="s">
        <v>5524</v>
      </c>
    </row>
    <row r="1362" spans="1:6" x14ac:dyDescent="0.3">
      <c r="A1362" s="49" t="s">
        <v>1008</v>
      </c>
      <c r="B1362" s="49" t="str">
        <f t="shared" si="42"/>
        <v>Mr</v>
      </c>
      <c r="C1362" s="50" t="str">
        <f t="shared" si="43"/>
        <v>Gennaro</v>
      </c>
      <c r="D1362" s="49" t="s">
        <v>3650</v>
      </c>
      <c r="E1362" t="s">
        <v>4512</v>
      </c>
      <c r="F1362" t="s">
        <v>5525</v>
      </c>
    </row>
    <row r="1363" spans="1:6" x14ac:dyDescent="0.3">
      <c r="A1363" s="49" t="s">
        <v>1007</v>
      </c>
      <c r="B1363" s="49" t="str">
        <f t="shared" si="42"/>
        <v>Mr</v>
      </c>
      <c r="C1363" s="50" t="str">
        <f t="shared" si="43"/>
        <v>Terry</v>
      </c>
      <c r="D1363" s="49" t="s">
        <v>3652</v>
      </c>
      <c r="E1363" t="s">
        <v>4512</v>
      </c>
      <c r="F1363" t="s">
        <v>5526</v>
      </c>
    </row>
    <row r="1364" spans="1:6" x14ac:dyDescent="0.3">
      <c r="A1364" s="49" t="s">
        <v>1006</v>
      </c>
      <c r="B1364" s="49" t="str">
        <f t="shared" si="42"/>
        <v>Mr</v>
      </c>
      <c r="C1364" s="50" t="str">
        <f t="shared" si="43"/>
        <v>Patrick J</v>
      </c>
      <c r="D1364" s="49" t="s">
        <v>3184</v>
      </c>
      <c r="E1364" t="s">
        <v>4512</v>
      </c>
      <c r="F1364" t="s">
        <v>4982</v>
      </c>
    </row>
    <row r="1365" spans="1:6" x14ac:dyDescent="0.3">
      <c r="A1365" s="49" t="s">
        <v>1005</v>
      </c>
      <c r="B1365" s="49" t="str">
        <f t="shared" si="42"/>
        <v>Ms</v>
      </c>
      <c r="C1365" s="50" t="str">
        <f t="shared" si="43"/>
        <v>Keara</v>
      </c>
      <c r="D1365" s="49" t="s">
        <v>3653</v>
      </c>
      <c r="E1365" t="s">
        <v>4510</v>
      </c>
      <c r="F1365" t="s">
        <v>5527</v>
      </c>
    </row>
    <row r="1366" spans="1:6" x14ac:dyDescent="0.3">
      <c r="A1366" s="49" t="s">
        <v>1004</v>
      </c>
      <c r="B1366" s="49" t="str">
        <f t="shared" si="42"/>
        <v>Ms</v>
      </c>
      <c r="C1366" s="50" t="str">
        <f t="shared" si="43"/>
        <v>Nicole</v>
      </c>
      <c r="D1366" s="49" t="s">
        <v>3654</v>
      </c>
      <c r="E1366" t="s">
        <v>4510</v>
      </c>
      <c r="F1366" t="s">
        <v>4534</v>
      </c>
    </row>
    <row r="1367" spans="1:6" x14ac:dyDescent="0.3">
      <c r="A1367" s="49" t="s">
        <v>1003</v>
      </c>
      <c r="B1367" s="49" t="str">
        <f t="shared" si="42"/>
        <v>Mrs</v>
      </c>
      <c r="C1367" s="50" t="str">
        <f t="shared" si="43"/>
        <v>Katena</v>
      </c>
      <c r="D1367" s="49" t="s">
        <v>3655</v>
      </c>
      <c r="E1367" t="s">
        <v>4925</v>
      </c>
      <c r="F1367" t="s">
        <v>5528</v>
      </c>
    </row>
    <row r="1368" spans="1:6" x14ac:dyDescent="0.3">
      <c r="A1368" s="49" t="s">
        <v>1002</v>
      </c>
      <c r="B1368" s="49" t="str">
        <f t="shared" si="42"/>
        <v>Ms</v>
      </c>
      <c r="C1368" s="50" t="str">
        <f t="shared" si="43"/>
        <v>Bean K</v>
      </c>
      <c r="D1368" s="49" t="s">
        <v>3656</v>
      </c>
      <c r="E1368" t="s">
        <v>4510</v>
      </c>
      <c r="F1368" t="s">
        <v>5529</v>
      </c>
    </row>
    <row r="1369" spans="1:6" x14ac:dyDescent="0.3">
      <c r="A1369" s="49" t="s">
        <v>1001</v>
      </c>
      <c r="B1369" s="49" t="str">
        <f t="shared" si="42"/>
        <v>Mr</v>
      </c>
      <c r="C1369" s="50" t="str">
        <f t="shared" si="43"/>
        <v>Brian</v>
      </c>
      <c r="D1369" s="49" t="s">
        <v>2470</v>
      </c>
      <c r="E1369" t="s">
        <v>4512</v>
      </c>
      <c r="F1369" t="s">
        <v>4605</v>
      </c>
    </row>
    <row r="1370" spans="1:6" x14ac:dyDescent="0.3">
      <c r="A1370" s="49" t="s">
        <v>1000</v>
      </c>
      <c r="B1370" s="49" t="str">
        <f t="shared" si="42"/>
        <v>Mr</v>
      </c>
      <c r="C1370" s="50" t="str">
        <f t="shared" si="43"/>
        <v>Jan-Patrick</v>
      </c>
      <c r="D1370" s="49" t="s">
        <v>3657</v>
      </c>
      <c r="E1370" t="s">
        <v>4512</v>
      </c>
      <c r="F1370" t="s">
        <v>5530</v>
      </c>
    </row>
    <row r="1371" spans="1:6" x14ac:dyDescent="0.3">
      <c r="A1371" s="49" t="s">
        <v>999</v>
      </c>
      <c r="B1371" s="49" t="str">
        <f t="shared" si="42"/>
        <v>Mr</v>
      </c>
      <c r="C1371" s="50" t="str">
        <f t="shared" si="43"/>
        <v>Jesse J</v>
      </c>
      <c r="D1371" s="49" t="s">
        <v>3658</v>
      </c>
      <c r="E1371" t="s">
        <v>4512</v>
      </c>
      <c r="F1371" t="s">
        <v>5531</v>
      </c>
    </row>
    <row r="1372" spans="1:6" x14ac:dyDescent="0.3">
      <c r="A1372" s="49" t="s">
        <v>998</v>
      </c>
      <c r="B1372" s="49" t="str">
        <f t="shared" si="42"/>
        <v>Ms</v>
      </c>
      <c r="C1372" s="50" t="str">
        <f t="shared" si="43"/>
        <v>Lindsey M</v>
      </c>
      <c r="D1372" s="49" t="s">
        <v>3659</v>
      </c>
      <c r="E1372" t="s">
        <v>4510</v>
      </c>
      <c r="F1372" t="s">
        <v>5532</v>
      </c>
    </row>
    <row r="1373" spans="1:6" x14ac:dyDescent="0.3">
      <c r="A1373" s="49" t="s">
        <v>997</v>
      </c>
      <c r="B1373" s="49" t="str">
        <f t="shared" si="42"/>
        <v>Ms</v>
      </c>
      <c r="C1373" s="50" t="str">
        <f t="shared" si="43"/>
        <v>Marguerite K</v>
      </c>
      <c r="D1373" s="49" t="s">
        <v>3660</v>
      </c>
      <c r="E1373" t="s">
        <v>4510</v>
      </c>
      <c r="F1373" t="s">
        <v>5533</v>
      </c>
    </row>
    <row r="1374" spans="1:6" x14ac:dyDescent="0.3">
      <c r="A1374" s="49" t="s">
        <v>996</v>
      </c>
      <c r="B1374" s="49" t="str">
        <f t="shared" si="42"/>
        <v>Mr</v>
      </c>
      <c r="C1374" s="50" t="str">
        <f t="shared" si="43"/>
        <v>Travis</v>
      </c>
      <c r="D1374" s="49" t="s">
        <v>2600</v>
      </c>
      <c r="E1374" t="s">
        <v>4512</v>
      </c>
      <c r="F1374" t="s">
        <v>5534</v>
      </c>
    </row>
    <row r="1375" spans="1:6" x14ac:dyDescent="0.3">
      <c r="A1375" s="49" t="s">
        <v>995</v>
      </c>
      <c r="B1375" s="49" t="str">
        <f t="shared" si="42"/>
        <v>Mr</v>
      </c>
      <c r="C1375" s="50" t="str">
        <f t="shared" si="43"/>
        <v>Ricky</v>
      </c>
      <c r="D1375" s="49" t="s">
        <v>3661</v>
      </c>
      <c r="E1375" t="s">
        <v>4512</v>
      </c>
      <c r="F1375" t="s">
        <v>5535</v>
      </c>
    </row>
    <row r="1376" spans="1:6" x14ac:dyDescent="0.3">
      <c r="A1376" s="49" t="s">
        <v>994</v>
      </c>
      <c r="B1376" s="49" t="str">
        <f t="shared" si="42"/>
        <v>Mrs</v>
      </c>
      <c r="C1376" s="50" t="str">
        <f t="shared" si="43"/>
        <v>Colleen L</v>
      </c>
      <c r="D1376" s="49" t="s">
        <v>2946</v>
      </c>
      <c r="E1376" t="s">
        <v>4925</v>
      </c>
      <c r="F1376" t="s">
        <v>5536</v>
      </c>
    </row>
    <row r="1377" spans="1:6" x14ac:dyDescent="0.3">
      <c r="A1377" s="49" t="s">
        <v>993</v>
      </c>
      <c r="B1377" s="49" t="str">
        <f t="shared" si="42"/>
        <v>Mr</v>
      </c>
      <c r="C1377" s="50" t="str">
        <f t="shared" si="43"/>
        <v>Charlie A</v>
      </c>
      <c r="D1377" s="49" t="s">
        <v>3662</v>
      </c>
      <c r="E1377" t="s">
        <v>4512</v>
      </c>
      <c r="F1377" t="s">
        <v>5537</v>
      </c>
    </row>
    <row r="1378" spans="1:6" x14ac:dyDescent="0.3">
      <c r="A1378" s="49" t="s">
        <v>992</v>
      </c>
      <c r="B1378" s="49" t="str">
        <f t="shared" si="42"/>
        <v>Mr</v>
      </c>
      <c r="C1378" s="50" t="str">
        <f t="shared" si="43"/>
        <v>Rick</v>
      </c>
      <c r="D1378" s="49" t="s">
        <v>3663</v>
      </c>
      <c r="E1378" t="s">
        <v>4512</v>
      </c>
      <c r="F1378" t="s">
        <v>4827</v>
      </c>
    </row>
    <row r="1379" spans="1:6" x14ac:dyDescent="0.3">
      <c r="A1379" s="49" t="s">
        <v>991</v>
      </c>
      <c r="B1379" s="49" t="str">
        <f t="shared" si="42"/>
        <v>Ms</v>
      </c>
      <c r="C1379" s="50" t="str">
        <f t="shared" si="43"/>
        <v>Lauren C</v>
      </c>
      <c r="D1379" s="49" t="s">
        <v>3664</v>
      </c>
      <c r="E1379" t="s">
        <v>4510</v>
      </c>
      <c r="F1379" t="s">
        <v>5538</v>
      </c>
    </row>
    <row r="1380" spans="1:6" x14ac:dyDescent="0.3">
      <c r="A1380" s="49" t="s">
        <v>990</v>
      </c>
      <c r="B1380" s="49" t="str">
        <f t="shared" si="42"/>
        <v>Mr</v>
      </c>
      <c r="C1380" s="50" t="str">
        <f t="shared" si="43"/>
        <v>Daniel</v>
      </c>
      <c r="D1380" s="49" t="s">
        <v>3665</v>
      </c>
      <c r="E1380" t="s">
        <v>4512</v>
      </c>
      <c r="F1380" t="s">
        <v>4574</v>
      </c>
    </row>
    <row r="1381" spans="1:6" x14ac:dyDescent="0.3">
      <c r="A1381" s="49" t="s">
        <v>989</v>
      </c>
      <c r="B1381" s="49" t="str">
        <f t="shared" si="42"/>
        <v>Mr</v>
      </c>
      <c r="C1381" s="50" t="str">
        <f t="shared" si="43"/>
        <v>Jaime</v>
      </c>
      <c r="D1381" s="49" t="s">
        <v>2493</v>
      </c>
      <c r="E1381" t="s">
        <v>4512</v>
      </c>
      <c r="F1381" t="s">
        <v>4702</v>
      </c>
    </row>
    <row r="1382" spans="1:6" x14ac:dyDescent="0.3">
      <c r="A1382" s="49" t="s">
        <v>988</v>
      </c>
      <c r="B1382" s="49" t="str">
        <f t="shared" si="42"/>
        <v>Mr</v>
      </c>
      <c r="C1382" s="50" t="str">
        <f t="shared" si="43"/>
        <v>Erik R</v>
      </c>
      <c r="D1382" s="49" t="s">
        <v>3666</v>
      </c>
      <c r="E1382" t="s">
        <v>4512</v>
      </c>
      <c r="F1382" t="s">
        <v>5539</v>
      </c>
    </row>
    <row r="1383" spans="1:6" x14ac:dyDescent="0.3">
      <c r="A1383" s="49" t="s">
        <v>987</v>
      </c>
      <c r="B1383" s="49" t="str">
        <f t="shared" si="42"/>
        <v>Ms</v>
      </c>
      <c r="C1383" s="50" t="str">
        <f t="shared" si="43"/>
        <v>Katie</v>
      </c>
      <c r="D1383" s="49" t="s">
        <v>3667</v>
      </c>
      <c r="E1383" t="s">
        <v>4510</v>
      </c>
      <c r="F1383" t="s">
        <v>4953</v>
      </c>
    </row>
    <row r="1384" spans="1:6" x14ac:dyDescent="0.3">
      <c r="A1384" s="49" t="s">
        <v>986</v>
      </c>
      <c r="B1384" s="49" t="str">
        <f t="shared" si="42"/>
        <v>Mr</v>
      </c>
      <c r="C1384" s="50" t="str">
        <f t="shared" si="43"/>
        <v>Thomas A</v>
      </c>
      <c r="D1384" s="49" t="s">
        <v>3029</v>
      </c>
      <c r="E1384" t="s">
        <v>4512</v>
      </c>
      <c r="F1384" t="s">
        <v>5324</v>
      </c>
    </row>
    <row r="1385" spans="1:6" x14ac:dyDescent="0.3">
      <c r="A1385" s="49" t="s">
        <v>985</v>
      </c>
      <c r="B1385" s="49" t="str">
        <f t="shared" si="42"/>
        <v>Mr</v>
      </c>
      <c r="C1385" s="50" t="str">
        <f t="shared" si="43"/>
        <v>Jean-Marc</v>
      </c>
      <c r="D1385" s="49" t="s">
        <v>3668</v>
      </c>
      <c r="E1385" t="s">
        <v>4512</v>
      </c>
      <c r="F1385" t="s">
        <v>5540</v>
      </c>
    </row>
    <row r="1386" spans="1:6" x14ac:dyDescent="0.3">
      <c r="A1386" s="49" t="s">
        <v>984</v>
      </c>
      <c r="B1386" s="49" t="str">
        <f t="shared" si="42"/>
        <v>Ms</v>
      </c>
      <c r="C1386" s="50" t="str">
        <f t="shared" si="43"/>
        <v>Kerry L</v>
      </c>
      <c r="D1386" s="49" t="s">
        <v>2700</v>
      </c>
      <c r="E1386" t="s">
        <v>4510</v>
      </c>
      <c r="F1386" t="s">
        <v>5541</v>
      </c>
    </row>
    <row r="1387" spans="1:6" x14ac:dyDescent="0.3">
      <c r="A1387" s="49" t="s">
        <v>983</v>
      </c>
      <c r="B1387" s="49" t="str">
        <f t="shared" si="42"/>
        <v>Mr</v>
      </c>
      <c r="C1387" s="50" t="str">
        <f t="shared" si="43"/>
        <v>Ulrich</v>
      </c>
      <c r="D1387" s="49" t="s">
        <v>3669</v>
      </c>
      <c r="E1387" t="s">
        <v>4512</v>
      </c>
      <c r="F1387" t="s">
        <v>5542</v>
      </c>
    </row>
    <row r="1388" spans="1:6" x14ac:dyDescent="0.3">
      <c r="A1388" s="49" t="s">
        <v>982</v>
      </c>
      <c r="B1388" s="49" t="str">
        <f t="shared" si="42"/>
        <v>Mr</v>
      </c>
      <c r="C1388" s="50" t="str">
        <f t="shared" si="43"/>
        <v>Justin P</v>
      </c>
      <c r="D1388" s="49" t="s">
        <v>3345</v>
      </c>
      <c r="E1388" t="s">
        <v>4512</v>
      </c>
      <c r="F1388" t="s">
        <v>5543</v>
      </c>
    </row>
    <row r="1389" spans="1:6" x14ac:dyDescent="0.3">
      <c r="A1389" s="49" t="s">
        <v>981</v>
      </c>
      <c r="B1389" s="49" t="str">
        <f t="shared" si="42"/>
        <v>Ms</v>
      </c>
      <c r="C1389" s="50" t="str">
        <f t="shared" si="43"/>
        <v>Hannah E</v>
      </c>
      <c r="D1389" s="49" t="s">
        <v>3670</v>
      </c>
      <c r="E1389" t="s">
        <v>4510</v>
      </c>
      <c r="F1389" t="s">
        <v>5544</v>
      </c>
    </row>
    <row r="1390" spans="1:6" x14ac:dyDescent="0.3">
      <c r="A1390" s="49" t="s">
        <v>980</v>
      </c>
      <c r="B1390" s="49" t="str">
        <f t="shared" si="42"/>
        <v>Mr</v>
      </c>
      <c r="C1390" s="50" t="str">
        <f t="shared" si="43"/>
        <v>David</v>
      </c>
      <c r="D1390" s="49" t="s">
        <v>3671</v>
      </c>
      <c r="E1390" t="s">
        <v>4512</v>
      </c>
      <c r="F1390" t="s">
        <v>4523</v>
      </c>
    </row>
    <row r="1391" spans="1:6" x14ac:dyDescent="0.3">
      <c r="A1391" s="49" t="s">
        <v>979</v>
      </c>
      <c r="B1391" s="49" t="str">
        <f t="shared" si="42"/>
        <v>Mr</v>
      </c>
      <c r="C1391" s="50" t="str">
        <f t="shared" si="43"/>
        <v>Jim</v>
      </c>
      <c r="D1391" s="49" t="s">
        <v>3672</v>
      </c>
      <c r="E1391" t="s">
        <v>4512</v>
      </c>
      <c r="F1391" t="s">
        <v>4909</v>
      </c>
    </row>
    <row r="1392" spans="1:6" x14ac:dyDescent="0.3">
      <c r="A1392" s="49" t="s">
        <v>978</v>
      </c>
      <c r="B1392" s="49" t="str">
        <f t="shared" si="42"/>
        <v>Mr</v>
      </c>
      <c r="C1392" s="50" t="str">
        <f t="shared" si="43"/>
        <v>Joseph P</v>
      </c>
      <c r="D1392" s="49" t="s">
        <v>2408</v>
      </c>
      <c r="E1392" t="s">
        <v>4512</v>
      </c>
      <c r="F1392" t="s">
        <v>5545</v>
      </c>
    </row>
    <row r="1393" spans="1:6" x14ac:dyDescent="0.3">
      <c r="A1393" s="49" t="s">
        <v>977</v>
      </c>
      <c r="B1393" s="49" t="str">
        <f t="shared" si="42"/>
        <v>Mr</v>
      </c>
      <c r="C1393" s="50" t="str">
        <f t="shared" si="43"/>
        <v>Michael</v>
      </c>
      <c r="D1393" s="49" t="s">
        <v>3673</v>
      </c>
      <c r="E1393" t="s">
        <v>4512</v>
      </c>
      <c r="F1393" t="s">
        <v>4655</v>
      </c>
    </row>
    <row r="1394" spans="1:6" x14ac:dyDescent="0.3">
      <c r="A1394" s="49" t="s">
        <v>976</v>
      </c>
      <c r="B1394" s="49" t="str">
        <f t="shared" si="42"/>
        <v>Ms</v>
      </c>
      <c r="C1394" s="50" t="str">
        <f t="shared" si="43"/>
        <v>Gina M</v>
      </c>
      <c r="D1394" s="49" t="s">
        <v>3674</v>
      </c>
      <c r="E1394" t="s">
        <v>4510</v>
      </c>
      <c r="F1394" t="s">
        <v>5546</v>
      </c>
    </row>
    <row r="1395" spans="1:6" x14ac:dyDescent="0.3">
      <c r="A1395" s="49" t="s">
        <v>975</v>
      </c>
      <c r="B1395" s="49" t="str">
        <f t="shared" si="42"/>
        <v>Ms</v>
      </c>
      <c r="C1395" s="50" t="str">
        <f t="shared" si="43"/>
        <v>Shantel C</v>
      </c>
      <c r="D1395" s="49" t="s">
        <v>3675</v>
      </c>
      <c r="E1395" t="s">
        <v>4510</v>
      </c>
      <c r="F1395" t="s">
        <v>5547</v>
      </c>
    </row>
    <row r="1396" spans="1:6" x14ac:dyDescent="0.3">
      <c r="A1396" s="49" t="s">
        <v>974</v>
      </c>
      <c r="B1396" s="49" t="str">
        <f t="shared" si="42"/>
        <v>Mr</v>
      </c>
      <c r="C1396" s="50" t="str">
        <f t="shared" si="43"/>
        <v>Brian</v>
      </c>
      <c r="D1396" s="49" t="s">
        <v>3676</v>
      </c>
      <c r="E1396" t="s">
        <v>4512</v>
      </c>
      <c r="F1396" t="s">
        <v>4605</v>
      </c>
    </row>
    <row r="1397" spans="1:6" x14ac:dyDescent="0.3">
      <c r="A1397" s="49" t="s">
        <v>973</v>
      </c>
      <c r="B1397" s="49" t="str">
        <f t="shared" si="42"/>
        <v>Mr</v>
      </c>
      <c r="C1397" s="50" t="str">
        <f t="shared" si="43"/>
        <v>Brian</v>
      </c>
      <c r="D1397" s="49" t="s">
        <v>3677</v>
      </c>
      <c r="E1397" t="s">
        <v>4512</v>
      </c>
      <c r="F1397" t="s">
        <v>4605</v>
      </c>
    </row>
    <row r="1398" spans="1:6" x14ac:dyDescent="0.3">
      <c r="A1398" s="49" t="s">
        <v>972</v>
      </c>
      <c r="B1398" s="49" t="str">
        <f t="shared" si="42"/>
        <v>Ms</v>
      </c>
      <c r="C1398" s="50" t="str">
        <f t="shared" si="43"/>
        <v>Jessica R</v>
      </c>
      <c r="D1398" s="49" t="s">
        <v>3678</v>
      </c>
      <c r="E1398" t="s">
        <v>4510</v>
      </c>
      <c r="F1398" t="s">
        <v>5548</v>
      </c>
    </row>
    <row r="1399" spans="1:6" x14ac:dyDescent="0.3">
      <c r="A1399" s="49" t="s">
        <v>971</v>
      </c>
      <c r="B1399" s="49" t="str">
        <f t="shared" si="42"/>
        <v>Mrs</v>
      </c>
      <c r="C1399" s="50" t="str">
        <f t="shared" si="43"/>
        <v>Robyn</v>
      </c>
      <c r="D1399" s="49" t="s">
        <v>3679</v>
      </c>
      <c r="E1399" t="s">
        <v>4925</v>
      </c>
      <c r="F1399" t="s">
        <v>5549</v>
      </c>
    </row>
    <row r="1400" spans="1:6" x14ac:dyDescent="0.3">
      <c r="A1400" s="49" t="s">
        <v>970</v>
      </c>
      <c r="B1400" s="49" t="str">
        <f t="shared" si="42"/>
        <v>Ms</v>
      </c>
      <c r="C1400" s="50" t="str">
        <f t="shared" si="43"/>
        <v>Ashley</v>
      </c>
      <c r="D1400" s="49" t="s">
        <v>3680</v>
      </c>
      <c r="E1400" t="s">
        <v>4510</v>
      </c>
      <c r="F1400" t="s">
        <v>4737</v>
      </c>
    </row>
    <row r="1401" spans="1:6" x14ac:dyDescent="0.3">
      <c r="A1401" s="49" t="s">
        <v>969</v>
      </c>
      <c r="B1401" s="49" t="str">
        <f t="shared" si="42"/>
        <v>Ms</v>
      </c>
      <c r="C1401" s="50" t="str">
        <f t="shared" si="43"/>
        <v>Dana</v>
      </c>
      <c r="D1401" s="49" t="s">
        <v>3681</v>
      </c>
      <c r="E1401" t="s">
        <v>4510</v>
      </c>
      <c r="F1401" t="s">
        <v>5105</v>
      </c>
    </row>
    <row r="1402" spans="1:6" x14ac:dyDescent="0.3">
      <c r="A1402" s="49" t="s">
        <v>968</v>
      </c>
      <c r="B1402" s="49" t="str">
        <f t="shared" si="42"/>
        <v>Ms</v>
      </c>
      <c r="C1402" s="50" t="str">
        <f t="shared" si="43"/>
        <v>Jessica F</v>
      </c>
      <c r="D1402" s="49" t="s">
        <v>3516</v>
      </c>
      <c r="E1402" t="s">
        <v>4510</v>
      </c>
      <c r="F1402" t="s">
        <v>5550</v>
      </c>
    </row>
    <row r="1403" spans="1:6" x14ac:dyDescent="0.3">
      <c r="A1403" s="49" t="s">
        <v>967</v>
      </c>
      <c r="B1403" s="49" t="str">
        <f t="shared" si="42"/>
        <v>Ms</v>
      </c>
      <c r="C1403" s="50" t="str">
        <f t="shared" si="43"/>
        <v>Lindsey</v>
      </c>
      <c r="D1403" s="49" t="s">
        <v>3682</v>
      </c>
      <c r="E1403" t="s">
        <v>4510</v>
      </c>
      <c r="F1403" t="s">
        <v>4566</v>
      </c>
    </row>
    <row r="1404" spans="1:6" x14ac:dyDescent="0.3">
      <c r="A1404" s="49" t="s">
        <v>966</v>
      </c>
      <c r="B1404" s="49" t="str">
        <f t="shared" si="42"/>
        <v>Ms</v>
      </c>
      <c r="C1404" s="50" t="str">
        <f t="shared" si="43"/>
        <v>Kelly A</v>
      </c>
      <c r="D1404" s="49" t="s">
        <v>3683</v>
      </c>
      <c r="E1404" t="s">
        <v>4510</v>
      </c>
      <c r="F1404" t="s">
        <v>5037</v>
      </c>
    </row>
    <row r="1405" spans="1:6" x14ac:dyDescent="0.3">
      <c r="A1405" s="49" t="s">
        <v>965</v>
      </c>
      <c r="B1405" s="49" t="str">
        <f t="shared" si="42"/>
        <v>Ms</v>
      </c>
      <c r="C1405" s="50" t="str">
        <f t="shared" si="43"/>
        <v>Brooke E</v>
      </c>
      <c r="D1405" s="49" t="s">
        <v>3684</v>
      </c>
      <c r="E1405" t="s">
        <v>4510</v>
      </c>
      <c r="F1405" t="s">
        <v>5551</v>
      </c>
    </row>
    <row r="1406" spans="1:6" x14ac:dyDescent="0.3">
      <c r="A1406" s="49" t="s">
        <v>964</v>
      </c>
      <c r="B1406" s="49" t="str">
        <f t="shared" si="42"/>
        <v>Ms</v>
      </c>
      <c r="C1406" s="50" t="str">
        <f t="shared" si="43"/>
        <v>Katelyn E</v>
      </c>
      <c r="D1406" s="49" t="s">
        <v>3685</v>
      </c>
      <c r="E1406" t="s">
        <v>4510</v>
      </c>
      <c r="F1406" t="s">
        <v>5552</v>
      </c>
    </row>
    <row r="1407" spans="1:6" x14ac:dyDescent="0.3">
      <c r="A1407" s="49" t="s">
        <v>963</v>
      </c>
      <c r="B1407" s="49" t="str">
        <f t="shared" si="42"/>
        <v>Mr</v>
      </c>
      <c r="C1407" s="50" t="str">
        <f t="shared" si="43"/>
        <v>Adam</v>
      </c>
      <c r="D1407" s="49" t="s">
        <v>3686</v>
      </c>
      <c r="E1407" t="s">
        <v>4512</v>
      </c>
      <c r="F1407" t="s">
        <v>4537</v>
      </c>
    </row>
    <row r="1408" spans="1:6" x14ac:dyDescent="0.3">
      <c r="A1408" s="49" t="s">
        <v>962</v>
      </c>
      <c r="B1408" s="49" t="str">
        <f t="shared" si="42"/>
        <v>Ms</v>
      </c>
      <c r="C1408" s="50" t="str">
        <f t="shared" si="43"/>
        <v>Dana</v>
      </c>
      <c r="D1408" s="49" t="s">
        <v>3687</v>
      </c>
      <c r="E1408" t="s">
        <v>4510</v>
      </c>
      <c r="F1408" t="s">
        <v>5105</v>
      </c>
    </row>
    <row r="1409" spans="1:6" x14ac:dyDescent="0.3">
      <c r="A1409" s="49" t="s">
        <v>961</v>
      </c>
      <c r="B1409" s="49" t="str">
        <f t="shared" si="42"/>
        <v>Mr</v>
      </c>
      <c r="C1409" s="50" t="str">
        <f t="shared" si="43"/>
        <v>Eric W</v>
      </c>
      <c r="D1409" s="49" t="s">
        <v>3688</v>
      </c>
      <c r="E1409" t="s">
        <v>4512</v>
      </c>
      <c r="F1409" t="s">
        <v>4554</v>
      </c>
    </row>
    <row r="1410" spans="1:6" x14ac:dyDescent="0.3">
      <c r="A1410" s="49" t="s">
        <v>960</v>
      </c>
      <c r="B1410" s="49" t="str">
        <f t="shared" ref="B1410:B1473" si="44">TRIM(E1410:E3744)</f>
        <v>Mr</v>
      </c>
      <c r="C1410" s="50" t="str">
        <f t="shared" ref="C1410:C1473" si="45">TRIM(F1410)</f>
        <v>Matthew D</v>
      </c>
      <c r="D1410" s="49" t="s">
        <v>3689</v>
      </c>
      <c r="E1410" t="s">
        <v>4512</v>
      </c>
      <c r="F1410" t="s">
        <v>4513</v>
      </c>
    </row>
    <row r="1411" spans="1:6" x14ac:dyDescent="0.3">
      <c r="A1411" s="49" t="s">
        <v>959</v>
      </c>
      <c r="B1411" s="49" t="str">
        <f t="shared" si="44"/>
        <v>Mr</v>
      </c>
      <c r="C1411" s="50" t="str">
        <f t="shared" si="45"/>
        <v>Eoghan</v>
      </c>
      <c r="D1411" s="49" t="s">
        <v>3690</v>
      </c>
      <c r="E1411" t="s">
        <v>4512</v>
      </c>
      <c r="F1411" t="s">
        <v>5553</v>
      </c>
    </row>
    <row r="1412" spans="1:6" x14ac:dyDescent="0.3">
      <c r="A1412" s="49" t="s">
        <v>958</v>
      </c>
      <c r="B1412" s="49" t="str">
        <f t="shared" si="44"/>
        <v>Ms</v>
      </c>
      <c r="C1412" s="50" t="str">
        <f t="shared" si="45"/>
        <v>Pamela W</v>
      </c>
      <c r="D1412" s="49" t="s">
        <v>3439</v>
      </c>
      <c r="E1412" t="s">
        <v>4510</v>
      </c>
      <c r="F1412" t="s">
        <v>5554</v>
      </c>
    </row>
    <row r="1413" spans="1:6" x14ac:dyDescent="0.3">
      <c r="A1413" s="49" t="s">
        <v>957</v>
      </c>
      <c r="B1413" s="49" t="str">
        <f t="shared" si="44"/>
        <v>Ms</v>
      </c>
      <c r="C1413" s="50" t="str">
        <f t="shared" si="45"/>
        <v>Lindsey M</v>
      </c>
      <c r="D1413" s="49" t="s">
        <v>3691</v>
      </c>
      <c r="E1413" t="s">
        <v>4510</v>
      </c>
      <c r="F1413" t="s">
        <v>5532</v>
      </c>
    </row>
    <row r="1414" spans="1:6" x14ac:dyDescent="0.3">
      <c r="A1414" s="49" t="s">
        <v>956</v>
      </c>
      <c r="B1414" s="49" t="str">
        <f t="shared" si="44"/>
        <v>Ms</v>
      </c>
      <c r="C1414" s="50" t="str">
        <f t="shared" si="45"/>
        <v>Kassie</v>
      </c>
      <c r="D1414" s="49" t="s">
        <v>3539</v>
      </c>
      <c r="E1414" t="s">
        <v>4510</v>
      </c>
      <c r="F1414" t="s">
        <v>5555</v>
      </c>
    </row>
    <row r="1415" spans="1:6" x14ac:dyDescent="0.3">
      <c r="A1415" s="49" t="s">
        <v>955</v>
      </c>
      <c r="B1415" s="49" t="str">
        <f t="shared" si="44"/>
        <v>Mr</v>
      </c>
      <c r="C1415" s="50" t="str">
        <f t="shared" si="45"/>
        <v>Matthew</v>
      </c>
      <c r="D1415" s="49" t="s">
        <v>3692</v>
      </c>
      <c r="E1415" t="s">
        <v>4512</v>
      </c>
      <c r="F1415" t="s">
        <v>4657</v>
      </c>
    </row>
    <row r="1416" spans="1:6" x14ac:dyDescent="0.3">
      <c r="A1416" s="49" t="s">
        <v>954</v>
      </c>
      <c r="B1416" s="49" t="str">
        <f t="shared" si="44"/>
        <v>Mr</v>
      </c>
      <c r="C1416" s="50" t="str">
        <f t="shared" si="45"/>
        <v>Ruben Dario</v>
      </c>
      <c r="D1416" s="49" t="s">
        <v>4390</v>
      </c>
      <c r="E1416" t="s">
        <v>4512</v>
      </c>
      <c r="F1416" t="s">
        <v>5556</v>
      </c>
    </row>
    <row r="1417" spans="1:6" x14ac:dyDescent="0.3">
      <c r="A1417" s="49" t="s">
        <v>953</v>
      </c>
      <c r="B1417" s="49" t="str">
        <f t="shared" si="44"/>
        <v>Mr</v>
      </c>
      <c r="C1417" s="50" t="str">
        <f t="shared" si="45"/>
        <v>Kevin</v>
      </c>
      <c r="D1417" s="49" t="s">
        <v>3693</v>
      </c>
      <c r="E1417" t="s">
        <v>4512</v>
      </c>
      <c r="F1417" t="s">
        <v>4591</v>
      </c>
    </row>
    <row r="1418" spans="1:6" x14ac:dyDescent="0.3">
      <c r="A1418" s="49" t="s">
        <v>952</v>
      </c>
      <c r="B1418" s="49" t="str">
        <f t="shared" si="44"/>
        <v>Ms</v>
      </c>
      <c r="C1418" s="50" t="str">
        <f t="shared" si="45"/>
        <v>Lindsay M</v>
      </c>
      <c r="D1418" s="49" t="s">
        <v>3694</v>
      </c>
      <c r="E1418" t="s">
        <v>4510</v>
      </c>
      <c r="F1418" t="s">
        <v>5557</v>
      </c>
    </row>
    <row r="1419" spans="1:6" x14ac:dyDescent="0.3">
      <c r="A1419" s="49" t="s">
        <v>951</v>
      </c>
      <c r="B1419" s="49" t="str">
        <f t="shared" si="44"/>
        <v>Mrs</v>
      </c>
      <c r="C1419" s="50" t="str">
        <f t="shared" si="45"/>
        <v>Amanda</v>
      </c>
      <c r="D1419" s="49" t="s">
        <v>3695</v>
      </c>
      <c r="E1419" t="s">
        <v>4925</v>
      </c>
      <c r="F1419" t="s">
        <v>4613</v>
      </c>
    </row>
    <row r="1420" spans="1:6" x14ac:dyDescent="0.3">
      <c r="A1420" s="49" t="s">
        <v>950</v>
      </c>
      <c r="B1420" s="49" t="str">
        <f t="shared" si="44"/>
        <v>Mr</v>
      </c>
      <c r="C1420" s="50" t="str">
        <f t="shared" si="45"/>
        <v>James</v>
      </c>
      <c r="D1420" s="49" t="s">
        <v>3696</v>
      </c>
      <c r="E1420" t="s">
        <v>4512</v>
      </c>
      <c r="F1420" t="s">
        <v>4756</v>
      </c>
    </row>
    <row r="1421" spans="1:6" x14ac:dyDescent="0.3">
      <c r="A1421" s="49" t="s">
        <v>949</v>
      </c>
      <c r="B1421" s="49" t="str">
        <f t="shared" si="44"/>
        <v>Mr</v>
      </c>
      <c r="C1421" s="50" t="str">
        <f t="shared" si="45"/>
        <v>Samuel H</v>
      </c>
      <c r="D1421" s="49" t="s">
        <v>3697</v>
      </c>
      <c r="E1421" t="s">
        <v>4512</v>
      </c>
      <c r="F1421" t="s">
        <v>5558</v>
      </c>
    </row>
    <row r="1422" spans="1:6" x14ac:dyDescent="0.3">
      <c r="A1422" s="49" t="s">
        <v>948</v>
      </c>
      <c r="B1422" s="49" t="str">
        <f t="shared" si="44"/>
        <v>Ms</v>
      </c>
      <c r="C1422" s="50" t="str">
        <f t="shared" si="45"/>
        <v>Jenni</v>
      </c>
      <c r="D1422" s="49" t="s">
        <v>3698</v>
      </c>
      <c r="E1422" t="s">
        <v>4510</v>
      </c>
      <c r="F1422" t="s">
        <v>5559</v>
      </c>
    </row>
    <row r="1423" spans="1:6" x14ac:dyDescent="0.3">
      <c r="A1423" s="49" t="s">
        <v>947</v>
      </c>
      <c r="B1423" s="49" t="str">
        <f t="shared" si="44"/>
        <v>Mr</v>
      </c>
      <c r="C1423" s="50" t="str">
        <f t="shared" si="45"/>
        <v>Estuardo F</v>
      </c>
      <c r="D1423" s="49" t="s">
        <v>3699</v>
      </c>
      <c r="E1423" t="s">
        <v>4512</v>
      </c>
      <c r="F1423" t="s">
        <v>5560</v>
      </c>
    </row>
    <row r="1424" spans="1:6" x14ac:dyDescent="0.3">
      <c r="A1424" s="49" t="s">
        <v>946</v>
      </c>
      <c r="B1424" s="49" t="str">
        <f t="shared" si="44"/>
        <v>Mr</v>
      </c>
      <c r="C1424" s="50" t="str">
        <f t="shared" si="45"/>
        <v>Brett</v>
      </c>
      <c r="D1424" s="49" t="s">
        <v>3700</v>
      </c>
      <c r="E1424" t="s">
        <v>4512</v>
      </c>
      <c r="F1424" t="s">
        <v>5561</v>
      </c>
    </row>
    <row r="1425" spans="1:6" x14ac:dyDescent="0.3">
      <c r="A1425" s="49" t="s">
        <v>945</v>
      </c>
      <c r="B1425" s="49" t="str">
        <f t="shared" si="44"/>
        <v>Ms</v>
      </c>
      <c r="C1425" s="50" t="str">
        <f t="shared" si="45"/>
        <v>Sharon E</v>
      </c>
      <c r="D1425" s="49" t="s">
        <v>3701</v>
      </c>
      <c r="E1425" t="s">
        <v>4510</v>
      </c>
      <c r="F1425" t="s">
        <v>5562</v>
      </c>
    </row>
    <row r="1426" spans="1:6" x14ac:dyDescent="0.3">
      <c r="A1426" s="49" t="s">
        <v>944</v>
      </c>
      <c r="B1426" s="49" t="str">
        <f t="shared" si="44"/>
        <v>Mr</v>
      </c>
      <c r="C1426" s="50" t="str">
        <f t="shared" si="45"/>
        <v>Jacob W√¶ver</v>
      </c>
      <c r="D1426" s="49" t="s">
        <v>3702</v>
      </c>
      <c r="E1426" t="s">
        <v>4512</v>
      </c>
      <c r="F1426" t="s">
        <v>5563</v>
      </c>
    </row>
    <row r="1427" spans="1:6" x14ac:dyDescent="0.3">
      <c r="A1427" s="49" t="s">
        <v>943</v>
      </c>
      <c r="B1427" s="49" t="str">
        <f t="shared" si="44"/>
        <v>Mr</v>
      </c>
      <c r="C1427" s="50" t="str">
        <f t="shared" si="45"/>
        <v>Scott</v>
      </c>
      <c r="D1427" s="49" t="s">
        <v>3703</v>
      </c>
      <c r="E1427" t="s">
        <v>4512</v>
      </c>
      <c r="F1427" t="s">
        <v>4518</v>
      </c>
    </row>
    <row r="1428" spans="1:6" x14ac:dyDescent="0.3">
      <c r="A1428" s="49" t="s">
        <v>942</v>
      </c>
      <c r="B1428" s="49" t="str">
        <f t="shared" si="44"/>
        <v>Ms</v>
      </c>
      <c r="C1428" s="50" t="str">
        <f t="shared" si="45"/>
        <v>Brooke S</v>
      </c>
      <c r="D1428" s="49" t="s">
        <v>2712</v>
      </c>
      <c r="E1428" t="s">
        <v>4510</v>
      </c>
      <c r="F1428" t="s">
        <v>5564</v>
      </c>
    </row>
    <row r="1429" spans="1:6" x14ac:dyDescent="0.3">
      <c r="A1429" s="49" t="s">
        <v>941</v>
      </c>
      <c r="B1429" s="49" t="str">
        <f t="shared" si="44"/>
        <v>Ms</v>
      </c>
      <c r="C1429" s="50" t="str">
        <f t="shared" si="45"/>
        <v>Kaye A</v>
      </c>
      <c r="D1429" s="49" t="s">
        <v>3704</v>
      </c>
      <c r="E1429" t="s">
        <v>4510</v>
      </c>
      <c r="F1429" t="s">
        <v>5565</v>
      </c>
    </row>
    <row r="1430" spans="1:6" x14ac:dyDescent="0.3">
      <c r="A1430" s="49" t="s">
        <v>940</v>
      </c>
      <c r="B1430" s="49" t="str">
        <f t="shared" si="44"/>
        <v>Ms</v>
      </c>
      <c r="C1430" s="50" t="str">
        <f t="shared" si="45"/>
        <v>Carolyn</v>
      </c>
      <c r="D1430" s="49" t="s">
        <v>2478</v>
      </c>
      <c r="E1430" t="s">
        <v>4510</v>
      </c>
      <c r="F1430" t="s">
        <v>4906</v>
      </c>
    </row>
    <row r="1431" spans="1:6" x14ac:dyDescent="0.3">
      <c r="A1431" s="49" t="s">
        <v>939</v>
      </c>
      <c r="B1431" s="49" t="str">
        <f t="shared" si="44"/>
        <v>Mr</v>
      </c>
      <c r="C1431" s="50" t="str">
        <f t="shared" si="45"/>
        <v>Daniel C</v>
      </c>
      <c r="D1431" s="49" t="s">
        <v>3705</v>
      </c>
      <c r="E1431" t="s">
        <v>4512</v>
      </c>
      <c r="F1431" t="s">
        <v>5566</v>
      </c>
    </row>
    <row r="1432" spans="1:6" x14ac:dyDescent="0.3">
      <c r="A1432" s="49" t="s">
        <v>938</v>
      </c>
      <c r="B1432" s="49" t="str">
        <f t="shared" si="44"/>
        <v>Mrs</v>
      </c>
      <c r="C1432" s="50" t="str">
        <f t="shared" si="45"/>
        <v>Laurie A</v>
      </c>
      <c r="D1432" s="49" t="s">
        <v>3706</v>
      </c>
      <c r="E1432" t="s">
        <v>4925</v>
      </c>
      <c r="F1432" t="s">
        <v>5567</v>
      </c>
    </row>
    <row r="1433" spans="1:6" x14ac:dyDescent="0.3">
      <c r="A1433" s="49" t="s">
        <v>937</v>
      </c>
      <c r="B1433" s="49" t="str">
        <f t="shared" si="44"/>
        <v>Ms</v>
      </c>
      <c r="C1433" s="50" t="str">
        <f t="shared" si="45"/>
        <v>Nicole</v>
      </c>
      <c r="D1433" s="49" t="s">
        <v>3707</v>
      </c>
      <c r="E1433" t="s">
        <v>4510</v>
      </c>
      <c r="F1433" t="s">
        <v>4534</v>
      </c>
    </row>
    <row r="1434" spans="1:6" x14ac:dyDescent="0.3">
      <c r="A1434" s="49" t="s">
        <v>936</v>
      </c>
      <c r="B1434" s="49" t="str">
        <f t="shared" si="44"/>
        <v>Ms</v>
      </c>
      <c r="C1434" s="50" t="str">
        <f t="shared" si="45"/>
        <v>Shelby</v>
      </c>
      <c r="D1434" s="49" t="s">
        <v>3708</v>
      </c>
      <c r="E1434" t="s">
        <v>4510</v>
      </c>
      <c r="F1434" t="s">
        <v>5568</v>
      </c>
    </row>
    <row r="1435" spans="1:6" x14ac:dyDescent="0.3">
      <c r="A1435" s="49" t="s">
        <v>935</v>
      </c>
      <c r="B1435" s="49" t="str">
        <f t="shared" si="44"/>
        <v>Ms</v>
      </c>
      <c r="C1435" s="50" t="str">
        <f t="shared" si="45"/>
        <v>Allison</v>
      </c>
      <c r="D1435" s="49" t="s">
        <v>3709</v>
      </c>
      <c r="E1435" t="s">
        <v>4510</v>
      </c>
      <c r="F1435" t="s">
        <v>4813</v>
      </c>
    </row>
    <row r="1436" spans="1:6" x14ac:dyDescent="0.3">
      <c r="A1436" s="49" t="s">
        <v>934</v>
      </c>
      <c r="B1436" s="49" t="str">
        <f t="shared" si="44"/>
        <v>Ms</v>
      </c>
      <c r="C1436" s="50" t="str">
        <f t="shared" si="45"/>
        <v>Leticia</v>
      </c>
      <c r="D1436" s="49" t="s">
        <v>2725</v>
      </c>
      <c r="E1436" t="s">
        <v>4510</v>
      </c>
      <c r="F1436" t="s">
        <v>5569</v>
      </c>
    </row>
    <row r="1437" spans="1:6" x14ac:dyDescent="0.3">
      <c r="A1437" s="49" t="s">
        <v>933</v>
      </c>
      <c r="B1437" s="49" t="str">
        <f t="shared" si="44"/>
        <v>Mr</v>
      </c>
      <c r="C1437" s="50" t="str">
        <f t="shared" si="45"/>
        <v>John S</v>
      </c>
      <c r="D1437" s="49" t="s">
        <v>3710</v>
      </c>
      <c r="E1437" t="s">
        <v>4512</v>
      </c>
      <c r="F1437" t="s">
        <v>5570</v>
      </c>
    </row>
    <row r="1438" spans="1:6" x14ac:dyDescent="0.3">
      <c r="A1438" s="49" t="s">
        <v>932</v>
      </c>
      <c r="B1438" s="49" t="str">
        <f t="shared" si="44"/>
        <v>Ms</v>
      </c>
      <c r="C1438" s="50" t="str">
        <f t="shared" si="45"/>
        <v>April</v>
      </c>
      <c r="D1438" s="49" t="s">
        <v>3711</v>
      </c>
      <c r="E1438" t="s">
        <v>4510</v>
      </c>
      <c r="F1438" t="s">
        <v>5221</v>
      </c>
    </row>
    <row r="1439" spans="1:6" x14ac:dyDescent="0.3">
      <c r="A1439" s="49" t="s">
        <v>931</v>
      </c>
      <c r="B1439" s="49" t="str">
        <f t="shared" si="44"/>
        <v>Ms</v>
      </c>
      <c r="C1439" s="50" t="str">
        <f t="shared" si="45"/>
        <v>Ashley N</v>
      </c>
      <c r="D1439" s="49" t="s">
        <v>3712</v>
      </c>
      <c r="E1439" t="s">
        <v>4510</v>
      </c>
      <c r="F1439" t="s">
        <v>4777</v>
      </c>
    </row>
    <row r="1440" spans="1:6" x14ac:dyDescent="0.3">
      <c r="A1440" s="49" t="s">
        <v>930</v>
      </c>
      <c r="B1440" s="49" t="str">
        <f t="shared" si="44"/>
        <v>Ms</v>
      </c>
      <c r="C1440" s="50" t="str">
        <f t="shared" si="45"/>
        <v>Madeleine</v>
      </c>
      <c r="D1440" s="49" t="s">
        <v>3713</v>
      </c>
      <c r="E1440" t="s">
        <v>4510</v>
      </c>
      <c r="F1440" t="s">
        <v>5131</v>
      </c>
    </row>
    <row r="1441" spans="1:6" x14ac:dyDescent="0.3">
      <c r="A1441" s="49" t="s">
        <v>929</v>
      </c>
      <c r="B1441" s="49" t="str">
        <f t="shared" si="44"/>
        <v>Ms</v>
      </c>
      <c r="C1441" s="50" t="str">
        <f t="shared" si="45"/>
        <v>Nelly S</v>
      </c>
      <c r="D1441" s="49" t="s">
        <v>3714</v>
      </c>
      <c r="E1441" t="s">
        <v>4510</v>
      </c>
      <c r="F1441" t="s">
        <v>5571</v>
      </c>
    </row>
    <row r="1442" spans="1:6" x14ac:dyDescent="0.3">
      <c r="A1442" s="49" t="s">
        <v>928</v>
      </c>
      <c r="B1442" s="49" t="str">
        <f t="shared" si="44"/>
        <v>Ms</v>
      </c>
      <c r="C1442" s="50" t="str">
        <f t="shared" si="45"/>
        <v>Meredith S</v>
      </c>
      <c r="D1442" s="49" t="s">
        <v>2563</v>
      </c>
      <c r="E1442" t="s">
        <v>4510</v>
      </c>
      <c r="F1442" t="s">
        <v>5572</v>
      </c>
    </row>
    <row r="1443" spans="1:6" x14ac:dyDescent="0.3">
      <c r="A1443" s="49" t="s">
        <v>927</v>
      </c>
      <c r="B1443" s="49" t="str">
        <f t="shared" si="44"/>
        <v>Mr</v>
      </c>
      <c r="C1443" s="50" t="str">
        <f t="shared" si="45"/>
        <v>Kevin</v>
      </c>
      <c r="D1443" s="49" t="s">
        <v>2659</v>
      </c>
      <c r="E1443" t="s">
        <v>4512</v>
      </c>
      <c r="F1443" t="s">
        <v>4591</v>
      </c>
    </row>
    <row r="1444" spans="1:6" x14ac:dyDescent="0.3">
      <c r="A1444" s="49" t="s">
        <v>926</v>
      </c>
      <c r="B1444" s="49" t="str">
        <f t="shared" si="44"/>
        <v>Ms</v>
      </c>
      <c r="C1444" s="50" t="str">
        <f t="shared" si="45"/>
        <v>Lisa</v>
      </c>
      <c r="D1444" s="49" t="s">
        <v>3715</v>
      </c>
      <c r="E1444" t="s">
        <v>4510</v>
      </c>
      <c r="F1444" t="s">
        <v>4929</v>
      </c>
    </row>
    <row r="1445" spans="1:6" x14ac:dyDescent="0.3">
      <c r="A1445" s="49" t="s">
        <v>925</v>
      </c>
      <c r="B1445" s="49" t="str">
        <f t="shared" si="44"/>
        <v>Ms</v>
      </c>
      <c r="C1445" s="50" t="str">
        <f t="shared" si="45"/>
        <v>Katherine A</v>
      </c>
      <c r="D1445" s="49" t="s">
        <v>3630</v>
      </c>
      <c r="E1445" t="s">
        <v>4510</v>
      </c>
      <c r="F1445" t="s">
        <v>5573</v>
      </c>
    </row>
    <row r="1446" spans="1:6" x14ac:dyDescent="0.3">
      <c r="A1446" s="49" t="s">
        <v>924</v>
      </c>
      <c r="B1446" s="49" t="str">
        <f t="shared" si="44"/>
        <v>Mr</v>
      </c>
      <c r="C1446" s="50" t="str">
        <f t="shared" si="45"/>
        <v>Steve</v>
      </c>
      <c r="D1446" s="49" t="s">
        <v>3716</v>
      </c>
      <c r="E1446" t="s">
        <v>4512</v>
      </c>
      <c r="F1446" t="s">
        <v>5574</v>
      </c>
    </row>
    <row r="1447" spans="1:6" x14ac:dyDescent="0.3">
      <c r="A1447" s="49" t="s">
        <v>923</v>
      </c>
      <c r="B1447" s="49" t="str">
        <f t="shared" si="44"/>
        <v>Ms</v>
      </c>
      <c r="C1447" s="50" t="str">
        <f t="shared" si="45"/>
        <v>Kate L</v>
      </c>
      <c r="D1447" s="49" t="s">
        <v>2481</v>
      </c>
      <c r="E1447" t="s">
        <v>4510</v>
      </c>
      <c r="F1447" t="s">
        <v>4704</v>
      </c>
    </row>
    <row r="1448" spans="1:6" x14ac:dyDescent="0.3">
      <c r="A1448" s="49" t="s">
        <v>922</v>
      </c>
      <c r="B1448" s="49" t="str">
        <f t="shared" si="44"/>
        <v>Ms</v>
      </c>
      <c r="C1448" s="50" t="str">
        <f t="shared" si="45"/>
        <v>Beth</v>
      </c>
      <c r="D1448" s="49" t="s">
        <v>3717</v>
      </c>
      <c r="E1448" t="s">
        <v>4510</v>
      </c>
      <c r="F1448" t="s">
        <v>5187</v>
      </c>
    </row>
    <row r="1449" spans="1:6" x14ac:dyDescent="0.3">
      <c r="A1449" s="49" t="s">
        <v>921</v>
      </c>
      <c r="B1449" s="49" t="str">
        <f t="shared" si="44"/>
        <v>Ms</v>
      </c>
      <c r="C1449" s="50" t="str">
        <f t="shared" si="45"/>
        <v>Katharine</v>
      </c>
      <c r="D1449" s="49" t="s">
        <v>3718</v>
      </c>
      <c r="E1449" t="s">
        <v>4510</v>
      </c>
      <c r="F1449" t="s">
        <v>5575</v>
      </c>
    </row>
    <row r="1450" spans="1:6" x14ac:dyDescent="0.3">
      <c r="A1450" s="49" t="s">
        <v>920</v>
      </c>
      <c r="B1450" s="49" t="str">
        <f t="shared" si="44"/>
        <v>Ms</v>
      </c>
      <c r="C1450" s="50" t="str">
        <f t="shared" si="45"/>
        <v>Heather L</v>
      </c>
      <c r="D1450" s="49" t="s">
        <v>2775</v>
      </c>
      <c r="E1450" t="s">
        <v>4510</v>
      </c>
      <c r="F1450" t="s">
        <v>5576</v>
      </c>
    </row>
    <row r="1451" spans="1:6" x14ac:dyDescent="0.3">
      <c r="A1451" s="49" t="s">
        <v>919</v>
      </c>
      <c r="B1451" s="49" t="str">
        <f t="shared" si="44"/>
        <v>Ms</v>
      </c>
      <c r="C1451" s="50" t="str">
        <f t="shared" si="45"/>
        <v>Desiree</v>
      </c>
      <c r="D1451" s="49" t="s">
        <v>3719</v>
      </c>
      <c r="E1451" t="s">
        <v>4510</v>
      </c>
      <c r="F1451" t="s">
        <v>5577</v>
      </c>
    </row>
    <row r="1452" spans="1:6" x14ac:dyDescent="0.3">
      <c r="A1452" s="49" t="s">
        <v>918</v>
      </c>
      <c r="B1452" s="49" t="str">
        <f t="shared" si="44"/>
        <v>Mr</v>
      </c>
      <c r="C1452" s="50" t="str">
        <f t="shared" si="45"/>
        <v>Peter B</v>
      </c>
      <c r="D1452" s="49" t="s">
        <v>3720</v>
      </c>
      <c r="E1452" t="s">
        <v>4512</v>
      </c>
      <c r="F1452" t="s">
        <v>5578</v>
      </c>
    </row>
    <row r="1453" spans="1:6" x14ac:dyDescent="0.3">
      <c r="A1453" s="49" t="s">
        <v>917</v>
      </c>
      <c r="B1453" s="49" t="str">
        <f t="shared" si="44"/>
        <v>Mr</v>
      </c>
      <c r="C1453" s="50" t="str">
        <f t="shared" si="45"/>
        <v>Adam</v>
      </c>
      <c r="D1453" s="49" t="s">
        <v>3721</v>
      </c>
      <c r="E1453" t="s">
        <v>4512</v>
      </c>
      <c r="F1453" t="s">
        <v>4537</v>
      </c>
    </row>
    <row r="1454" spans="1:6" x14ac:dyDescent="0.3">
      <c r="A1454" s="49" t="s">
        <v>916</v>
      </c>
      <c r="B1454" s="49" t="str">
        <f t="shared" si="44"/>
        <v>Mr</v>
      </c>
      <c r="C1454" s="50" t="str">
        <f t="shared" si="45"/>
        <v>Jeremy J</v>
      </c>
      <c r="D1454" s="49" t="s">
        <v>3722</v>
      </c>
      <c r="E1454" t="s">
        <v>4512</v>
      </c>
      <c r="F1454" t="s">
        <v>5133</v>
      </c>
    </row>
    <row r="1455" spans="1:6" x14ac:dyDescent="0.3">
      <c r="A1455" s="49" t="s">
        <v>915</v>
      </c>
      <c r="B1455" s="49" t="str">
        <f t="shared" si="44"/>
        <v>Mr</v>
      </c>
      <c r="C1455" s="50" t="str">
        <f t="shared" si="45"/>
        <v>Adam C</v>
      </c>
      <c r="D1455" s="49" t="s">
        <v>3723</v>
      </c>
      <c r="E1455" t="s">
        <v>4512</v>
      </c>
      <c r="F1455" t="s">
        <v>5579</v>
      </c>
    </row>
    <row r="1456" spans="1:6" x14ac:dyDescent="0.3">
      <c r="A1456" s="49" t="s">
        <v>914</v>
      </c>
      <c r="B1456" s="49" t="str">
        <f t="shared" si="44"/>
        <v>Mr</v>
      </c>
      <c r="C1456" s="50" t="str">
        <f t="shared" si="45"/>
        <v>Jon</v>
      </c>
      <c r="D1456" s="49" t="s">
        <v>3724</v>
      </c>
      <c r="E1456" t="s">
        <v>4512</v>
      </c>
      <c r="F1456" t="s">
        <v>5580</v>
      </c>
    </row>
    <row r="1457" spans="1:6" x14ac:dyDescent="0.3">
      <c r="A1457" s="49" t="s">
        <v>913</v>
      </c>
      <c r="B1457" s="49" t="str">
        <f t="shared" si="44"/>
        <v>Mr</v>
      </c>
      <c r="C1457" s="50" t="str">
        <f t="shared" si="45"/>
        <v>Steven J</v>
      </c>
      <c r="D1457" s="49" t="s">
        <v>2766</v>
      </c>
      <c r="E1457" t="s">
        <v>4512</v>
      </c>
      <c r="F1457" t="s">
        <v>5581</v>
      </c>
    </row>
    <row r="1458" spans="1:6" x14ac:dyDescent="0.3">
      <c r="A1458" s="49" t="s">
        <v>912</v>
      </c>
      <c r="B1458" s="49" t="str">
        <f t="shared" si="44"/>
        <v>Ms</v>
      </c>
      <c r="C1458" s="50" t="str">
        <f t="shared" si="45"/>
        <v>Jessica P</v>
      </c>
      <c r="D1458" s="49" t="s">
        <v>3725</v>
      </c>
      <c r="E1458" t="s">
        <v>4510</v>
      </c>
      <c r="F1458" t="s">
        <v>5582</v>
      </c>
    </row>
    <row r="1459" spans="1:6" x14ac:dyDescent="0.3">
      <c r="A1459" s="49" t="s">
        <v>911</v>
      </c>
      <c r="B1459" s="49" t="str">
        <f t="shared" si="44"/>
        <v>Ms</v>
      </c>
      <c r="C1459" s="50" t="str">
        <f t="shared" si="45"/>
        <v>Ashley</v>
      </c>
      <c r="D1459" s="49" t="s">
        <v>3726</v>
      </c>
      <c r="E1459" t="s">
        <v>4510</v>
      </c>
      <c r="F1459" t="s">
        <v>4737</v>
      </c>
    </row>
    <row r="1460" spans="1:6" x14ac:dyDescent="0.3">
      <c r="A1460" s="49" t="s">
        <v>910</v>
      </c>
      <c r="B1460" s="49" t="str">
        <f t="shared" si="44"/>
        <v>Mr</v>
      </c>
      <c r="C1460" s="50" t="str">
        <f t="shared" si="45"/>
        <v>Arturo H</v>
      </c>
      <c r="D1460" s="49" t="s">
        <v>3727</v>
      </c>
      <c r="E1460" t="s">
        <v>4512</v>
      </c>
      <c r="F1460" t="s">
        <v>5583</v>
      </c>
    </row>
    <row r="1461" spans="1:6" x14ac:dyDescent="0.3">
      <c r="A1461" s="49" t="s">
        <v>909</v>
      </c>
      <c r="B1461" s="49" t="str">
        <f t="shared" si="44"/>
        <v>Mr</v>
      </c>
      <c r="C1461" s="50" t="str">
        <f t="shared" si="45"/>
        <v>Ketil</v>
      </c>
      <c r="D1461" s="49" t="s">
        <v>3170</v>
      </c>
      <c r="E1461" t="s">
        <v>4512</v>
      </c>
      <c r="F1461" t="s">
        <v>5584</v>
      </c>
    </row>
    <row r="1462" spans="1:6" x14ac:dyDescent="0.3">
      <c r="A1462" s="49" t="s">
        <v>908</v>
      </c>
      <c r="B1462" s="49" t="str">
        <f t="shared" si="44"/>
        <v>Ms</v>
      </c>
      <c r="C1462" s="50" t="str">
        <f t="shared" si="45"/>
        <v>Katie</v>
      </c>
      <c r="D1462" s="49" t="s">
        <v>2709</v>
      </c>
      <c r="E1462" t="s">
        <v>4510</v>
      </c>
      <c r="F1462" t="s">
        <v>4953</v>
      </c>
    </row>
    <row r="1463" spans="1:6" x14ac:dyDescent="0.3">
      <c r="A1463" s="49" t="s">
        <v>907</v>
      </c>
      <c r="B1463" s="49" t="str">
        <f t="shared" si="44"/>
        <v>Ms</v>
      </c>
      <c r="C1463" s="50" t="str">
        <f t="shared" si="45"/>
        <v>Christi</v>
      </c>
      <c r="D1463" s="49" t="s">
        <v>2644</v>
      </c>
      <c r="E1463" t="s">
        <v>4510</v>
      </c>
      <c r="F1463" t="s">
        <v>5585</v>
      </c>
    </row>
    <row r="1464" spans="1:6" x14ac:dyDescent="0.3">
      <c r="A1464" s="49" t="s">
        <v>906</v>
      </c>
      <c r="B1464" s="49" t="str">
        <f t="shared" si="44"/>
        <v>Mr</v>
      </c>
      <c r="C1464" s="50" t="str">
        <f t="shared" si="45"/>
        <v>Alan</v>
      </c>
      <c r="D1464" s="49" t="s">
        <v>3728</v>
      </c>
      <c r="E1464" t="s">
        <v>4512</v>
      </c>
      <c r="F1464" t="s">
        <v>4742</v>
      </c>
    </row>
    <row r="1465" spans="1:6" x14ac:dyDescent="0.3">
      <c r="A1465" s="49" t="s">
        <v>905</v>
      </c>
      <c r="B1465" s="49" t="str">
        <f t="shared" si="44"/>
        <v>Mr</v>
      </c>
      <c r="C1465" s="50" t="str">
        <f t="shared" si="45"/>
        <v>Edivaldo B.Sr</v>
      </c>
      <c r="D1465" s="49" t="s">
        <v>4391</v>
      </c>
      <c r="E1465" t="s">
        <v>4512</v>
      </c>
      <c r="F1465" t="s">
        <v>5586</v>
      </c>
    </row>
    <row r="1466" spans="1:6" x14ac:dyDescent="0.3">
      <c r="A1466" s="49" t="s">
        <v>904</v>
      </c>
      <c r="B1466" s="49" t="str">
        <f t="shared" si="44"/>
        <v>Ms</v>
      </c>
      <c r="C1466" s="50" t="str">
        <f t="shared" si="45"/>
        <v>Eve</v>
      </c>
      <c r="D1466" s="49" t="s">
        <v>2690</v>
      </c>
      <c r="E1466" t="s">
        <v>4510</v>
      </c>
      <c r="F1466" t="s">
        <v>5587</v>
      </c>
    </row>
    <row r="1467" spans="1:6" x14ac:dyDescent="0.3">
      <c r="A1467" s="49" t="s">
        <v>903</v>
      </c>
      <c r="B1467" s="49" t="str">
        <f t="shared" si="44"/>
        <v>Mr</v>
      </c>
      <c r="C1467" s="50" t="str">
        <f t="shared" si="45"/>
        <v>Devin</v>
      </c>
      <c r="D1467" s="49" t="s">
        <v>2408</v>
      </c>
      <c r="E1467" t="s">
        <v>4512</v>
      </c>
      <c r="F1467" t="s">
        <v>5588</v>
      </c>
    </row>
    <row r="1468" spans="1:6" x14ac:dyDescent="0.3">
      <c r="A1468" s="49" t="s">
        <v>902</v>
      </c>
      <c r="B1468" s="49" t="str">
        <f t="shared" si="44"/>
        <v>Mr</v>
      </c>
      <c r="C1468" s="50" t="str">
        <f t="shared" si="45"/>
        <v>Shaun R</v>
      </c>
      <c r="D1468" s="49" t="s">
        <v>3729</v>
      </c>
      <c r="E1468" t="s">
        <v>4512</v>
      </c>
      <c r="F1468" t="s">
        <v>5589</v>
      </c>
    </row>
    <row r="1469" spans="1:6" x14ac:dyDescent="0.3">
      <c r="A1469" s="49" t="s">
        <v>901</v>
      </c>
      <c r="B1469" s="49" t="str">
        <f t="shared" si="44"/>
        <v>Mr</v>
      </c>
      <c r="C1469" s="50" t="str">
        <f t="shared" si="45"/>
        <v>Adrian</v>
      </c>
      <c r="D1469" s="49" t="s">
        <v>3730</v>
      </c>
      <c r="E1469" t="s">
        <v>4512</v>
      </c>
      <c r="F1469" t="s">
        <v>5590</v>
      </c>
    </row>
    <row r="1470" spans="1:6" x14ac:dyDescent="0.3">
      <c r="A1470" s="49" t="s">
        <v>900</v>
      </c>
      <c r="B1470" s="49" t="str">
        <f t="shared" si="44"/>
        <v>Mr</v>
      </c>
      <c r="C1470" s="50" t="str">
        <f t="shared" si="45"/>
        <v>Andrew</v>
      </c>
      <c r="D1470" s="49" t="s">
        <v>3731</v>
      </c>
      <c r="E1470" t="s">
        <v>4512</v>
      </c>
      <c r="F1470" t="s">
        <v>4720</v>
      </c>
    </row>
    <row r="1471" spans="1:6" x14ac:dyDescent="0.3">
      <c r="A1471" s="49" t="s">
        <v>899</v>
      </c>
      <c r="B1471" s="49" t="str">
        <f t="shared" si="44"/>
        <v>Ms</v>
      </c>
      <c r="C1471" s="50" t="str">
        <f t="shared" si="45"/>
        <v>Mallory</v>
      </c>
      <c r="D1471" s="49" t="s">
        <v>3732</v>
      </c>
      <c r="E1471" t="s">
        <v>4510</v>
      </c>
      <c r="F1471" t="s">
        <v>5591</v>
      </c>
    </row>
    <row r="1472" spans="1:6" x14ac:dyDescent="0.3">
      <c r="A1472" s="49" t="s">
        <v>898</v>
      </c>
      <c r="B1472" s="49" t="str">
        <f t="shared" si="44"/>
        <v>Mr</v>
      </c>
      <c r="C1472" s="50" t="str">
        <f t="shared" si="45"/>
        <v>Shawn E</v>
      </c>
      <c r="D1472" s="49" t="s">
        <v>3733</v>
      </c>
      <c r="E1472" t="s">
        <v>4512</v>
      </c>
      <c r="F1472" t="s">
        <v>5592</v>
      </c>
    </row>
    <row r="1473" spans="1:6" x14ac:dyDescent="0.3">
      <c r="A1473" s="49" t="s">
        <v>897</v>
      </c>
      <c r="B1473" s="49" t="str">
        <f t="shared" si="44"/>
        <v>Ms</v>
      </c>
      <c r="C1473" s="50" t="str">
        <f t="shared" si="45"/>
        <v>Sarah E</v>
      </c>
      <c r="D1473" s="49" t="s">
        <v>3734</v>
      </c>
      <c r="E1473" t="s">
        <v>4510</v>
      </c>
      <c r="F1473" t="s">
        <v>4859</v>
      </c>
    </row>
    <row r="1474" spans="1:6" x14ac:dyDescent="0.3">
      <c r="A1474" s="49" t="s">
        <v>896</v>
      </c>
      <c r="B1474" s="49" t="str">
        <f t="shared" ref="B1474:B1537" si="46">TRIM(E1474:E3808)</f>
        <v>Mr</v>
      </c>
      <c r="C1474" s="50" t="str">
        <f t="shared" ref="C1474:C1537" si="47">TRIM(F1474)</f>
        <v>Josh</v>
      </c>
      <c r="D1474" s="49" t="s">
        <v>3735</v>
      </c>
      <c r="E1474" t="s">
        <v>4512</v>
      </c>
      <c r="F1474" t="s">
        <v>5099</v>
      </c>
    </row>
    <row r="1475" spans="1:6" x14ac:dyDescent="0.3">
      <c r="A1475" s="49" t="s">
        <v>895</v>
      </c>
      <c r="B1475" s="49" t="str">
        <f t="shared" si="46"/>
        <v>Mr</v>
      </c>
      <c r="C1475" s="50" t="str">
        <f t="shared" si="47"/>
        <v>Johann A</v>
      </c>
      <c r="D1475" s="49" t="s">
        <v>3736</v>
      </c>
      <c r="E1475" t="s">
        <v>4512</v>
      </c>
      <c r="F1475" t="s">
        <v>5593</v>
      </c>
    </row>
    <row r="1476" spans="1:6" x14ac:dyDescent="0.3">
      <c r="A1476" s="49" t="s">
        <v>894</v>
      </c>
      <c r="B1476" s="49" t="str">
        <f t="shared" si="46"/>
        <v>Ms</v>
      </c>
      <c r="C1476" s="50" t="str">
        <f t="shared" si="47"/>
        <v>Robin M</v>
      </c>
      <c r="D1476" s="49" t="s">
        <v>2863</v>
      </c>
      <c r="E1476" t="s">
        <v>4510</v>
      </c>
      <c r="F1476" t="s">
        <v>5594</v>
      </c>
    </row>
    <row r="1477" spans="1:6" x14ac:dyDescent="0.3">
      <c r="A1477" s="49" t="s">
        <v>893</v>
      </c>
      <c r="B1477" s="49" t="str">
        <f t="shared" si="46"/>
        <v>Mr</v>
      </c>
      <c r="C1477" s="50" t="str">
        <f t="shared" si="47"/>
        <v>Kyle K</v>
      </c>
      <c r="D1477" s="49" t="s">
        <v>3737</v>
      </c>
      <c r="E1477" t="s">
        <v>4512</v>
      </c>
      <c r="F1477" t="s">
        <v>5595</v>
      </c>
    </row>
    <row r="1478" spans="1:6" x14ac:dyDescent="0.3">
      <c r="A1478" s="49" t="s">
        <v>892</v>
      </c>
      <c r="B1478" s="49" t="str">
        <f t="shared" si="46"/>
        <v>Ms</v>
      </c>
      <c r="C1478" s="50" t="str">
        <f t="shared" si="47"/>
        <v>Alison</v>
      </c>
      <c r="D1478" s="49" t="s">
        <v>3738</v>
      </c>
      <c r="E1478" t="s">
        <v>4510</v>
      </c>
      <c r="F1478" t="s">
        <v>5484</v>
      </c>
    </row>
    <row r="1479" spans="1:6" x14ac:dyDescent="0.3">
      <c r="A1479" s="49" t="s">
        <v>891</v>
      </c>
      <c r="B1479" s="49" t="str">
        <f t="shared" si="46"/>
        <v>Mr</v>
      </c>
      <c r="C1479" s="50" t="str">
        <f t="shared" si="47"/>
        <v>Michael A</v>
      </c>
      <c r="D1479" s="49" t="s">
        <v>3739</v>
      </c>
      <c r="E1479" t="s">
        <v>4512</v>
      </c>
      <c r="F1479" t="s">
        <v>5596</v>
      </c>
    </row>
    <row r="1480" spans="1:6" x14ac:dyDescent="0.3">
      <c r="A1480" s="49" t="s">
        <v>890</v>
      </c>
      <c r="B1480" s="49" t="str">
        <f t="shared" si="46"/>
        <v>Mr</v>
      </c>
      <c r="C1480" s="50" t="str">
        <f t="shared" si="47"/>
        <v>Byron A</v>
      </c>
      <c r="D1480" s="49" t="s">
        <v>3740</v>
      </c>
      <c r="E1480" t="s">
        <v>4512</v>
      </c>
      <c r="F1480" t="s">
        <v>5597</v>
      </c>
    </row>
    <row r="1481" spans="1:6" x14ac:dyDescent="0.3">
      <c r="A1481" s="49" t="s">
        <v>889</v>
      </c>
      <c r="B1481" s="49" t="str">
        <f t="shared" si="46"/>
        <v>Ms</v>
      </c>
      <c r="C1481" s="50" t="str">
        <f t="shared" si="47"/>
        <v>Carine A</v>
      </c>
      <c r="D1481" s="49" t="s">
        <v>3741</v>
      </c>
      <c r="E1481" t="s">
        <v>4510</v>
      </c>
      <c r="F1481" t="s">
        <v>5598</v>
      </c>
    </row>
    <row r="1482" spans="1:6" x14ac:dyDescent="0.3">
      <c r="A1482" s="49" t="s">
        <v>888</v>
      </c>
      <c r="B1482" s="49" t="str">
        <f t="shared" si="46"/>
        <v>Mr</v>
      </c>
      <c r="C1482" s="50" t="str">
        <f t="shared" si="47"/>
        <v>Nathaniel</v>
      </c>
      <c r="D1482" s="49" t="s">
        <v>3742</v>
      </c>
      <c r="E1482" t="s">
        <v>4512</v>
      </c>
      <c r="F1482" t="s">
        <v>4758</v>
      </c>
    </row>
    <row r="1483" spans="1:6" x14ac:dyDescent="0.3">
      <c r="A1483" s="49" t="s">
        <v>887</v>
      </c>
      <c r="B1483" s="49" t="str">
        <f t="shared" si="46"/>
        <v>Ms</v>
      </c>
      <c r="C1483" s="50" t="str">
        <f t="shared" si="47"/>
        <v>Lindsay A</v>
      </c>
      <c r="D1483" s="49" t="s">
        <v>3641</v>
      </c>
      <c r="E1483" t="s">
        <v>4510</v>
      </c>
      <c r="F1483" t="s">
        <v>5599</v>
      </c>
    </row>
    <row r="1484" spans="1:6" x14ac:dyDescent="0.3">
      <c r="A1484" s="49" t="s">
        <v>886</v>
      </c>
      <c r="B1484" s="49" t="str">
        <f t="shared" si="46"/>
        <v>Mr</v>
      </c>
      <c r="C1484" s="50" t="str">
        <f t="shared" si="47"/>
        <v>Justin R</v>
      </c>
      <c r="D1484" s="49" t="s">
        <v>3743</v>
      </c>
      <c r="E1484" t="s">
        <v>4512</v>
      </c>
      <c r="F1484" t="s">
        <v>5600</v>
      </c>
    </row>
    <row r="1485" spans="1:6" x14ac:dyDescent="0.3">
      <c r="A1485" s="49" t="s">
        <v>885</v>
      </c>
      <c r="B1485" s="49" t="str">
        <f t="shared" si="46"/>
        <v>Ms</v>
      </c>
      <c r="C1485" s="50" t="str">
        <f t="shared" si="47"/>
        <v>Casey</v>
      </c>
      <c r="D1485" s="49" t="s">
        <v>3744</v>
      </c>
      <c r="E1485" t="s">
        <v>4510</v>
      </c>
      <c r="F1485" t="s">
        <v>4571</v>
      </c>
    </row>
    <row r="1486" spans="1:6" x14ac:dyDescent="0.3">
      <c r="A1486" s="49" t="s">
        <v>884</v>
      </c>
      <c r="B1486" s="49" t="str">
        <f t="shared" si="46"/>
        <v>Ms</v>
      </c>
      <c r="C1486" s="50" t="str">
        <f t="shared" si="47"/>
        <v>Amanda L</v>
      </c>
      <c r="D1486" s="49" t="s">
        <v>3745</v>
      </c>
      <c r="E1486" t="s">
        <v>4510</v>
      </c>
      <c r="F1486" t="s">
        <v>5204</v>
      </c>
    </row>
    <row r="1487" spans="1:6" x14ac:dyDescent="0.3">
      <c r="A1487" s="49" t="s">
        <v>883</v>
      </c>
      <c r="B1487" s="49" t="str">
        <f t="shared" si="46"/>
        <v>Ms</v>
      </c>
      <c r="C1487" s="50" t="str">
        <f t="shared" si="47"/>
        <v>Ayako N</v>
      </c>
      <c r="D1487" s="49" t="s">
        <v>3746</v>
      </c>
      <c r="E1487" t="s">
        <v>4510</v>
      </c>
      <c r="F1487" t="s">
        <v>5601</v>
      </c>
    </row>
    <row r="1488" spans="1:6" x14ac:dyDescent="0.3">
      <c r="A1488" s="49" t="s">
        <v>882</v>
      </c>
      <c r="B1488" s="49" t="str">
        <f t="shared" si="46"/>
        <v>Ms</v>
      </c>
      <c r="C1488" s="50" t="str">
        <f t="shared" si="47"/>
        <v>Emilee</v>
      </c>
      <c r="D1488" s="49" t="s">
        <v>3747</v>
      </c>
      <c r="E1488" t="s">
        <v>4510</v>
      </c>
      <c r="F1488" t="s">
        <v>5602</v>
      </c>
    </row>
    <row r="1489" spans="1:6" x14ac:dyDescent="0.3">
      <c r="A1489" s="49" t="s">
        <v>881</v>
      </c>
      <c r="B1489" s="49" t="str">
        <f t="shared" si="46"/>
        <v>Mr</v>
      </c>
      <c r="C1489" s="50" t="str">
        <f t="shared" si="47"/>
        <v>Stephen M</v>
      </c>
      <c r="D1489" s="49" t="s">
        <v>3328</v>
      </c>
      <c r="E1489" t="s">
        <v>4512</v>
      </c>
      <c r="F1489" t="s">
        <v>5603</v>
      </c>
    </row>
    <row r="1490" spans="1:6" x14ac:dyDescent="0.3">
      <c r="A1490" s="49" t="s">
        <v>880</v>
      </c>
      <c r="B1490" s="49" t="str">
        <f t="shared" si="46"/>
        <v>Ms</v>
      </c>
      <c r="C1490" s="50" t="str">
        <f t="shared" si="47"/>
        <v>Annemarie A</v>
      </c>
      <c r="D1490" s="49" t="s">
        <v>3748</v>
      </c>
      <c r="E1490" t="s">
        <v>4510</v>
      </c>
      <c r="F1490" t="s">
        <v>5604</v>
      </c>
    </row>
    <row r="1491" spans="1:6" x14ac:dyDescent="0.3">
      <c r="A1491" s="49" t="s">
        <v>879</v>
      </c>
      <c r="B1491" s="49" t="str">
        <f t="shared" si="46"/>
        <v>Ms</v>
      </c>
      <c r="C1491" s="50" t="str">
        <f t="shared" si="47"/>
        <v>Ashley R</v>
      </c>
      <c r="D1491" s="49" t="s">
        <v>3749</v>
      </c>
      <c r="E1491" t="s">
        <v>4510</v>
      </c>
      <c r="F1491" t="s">
        <v>5605</v>
      </c>
    </row>
    <row r="1492" spans="1:6" x14ac:dyDescent="0.3">
      <c r="A1492" s="49" t="s">
        <v>878</v>
      </c>
      <c r="B1492" s="49" t="str">
        <f t="shared" si="46"/>
        <v>Ms</v>
      </c>
      <c r="C1492" s="50" t="str">
        <f t="shared" si="47"/>
        <v>Leslie A</v>
      </c>
      <c r="D1492" s="49" t="s">
        <v>3750</v>
      </c>
      <c r="E1492" t="s">
        <v>4510</v>
      </c>
      <c r="F1492" t="s">
        <v>5606</v>
      </c>
    </row>
    <row r="1493" spans="1:6" x14ac:dyDescent="0.3">
      <c r="A1493" s="49" t="s">
        <v>877</v>
      </c>
      <c r="B1493" s="49" t="str">
        <f t="shared" si="46"/>
        <v>Mr</v>
      </c>
      <c r="C1493" s="50" t="str">
        <f t="shared" si="47"/>
        <v>Mauricio J.Sr</v>
      </c>
      <c r="D1493" s="49" t="s">
        <v>4392</v>
      </c>
      <c r="E1493" t="s">
        <v>4512</v>
      </c>
      <c r="F1493" t="s">
        <v>5607</v>
      </c>
    </row>
    <row r="1494" spans="1:6" x14ac:dyDescent="0.3">
      <c r="A1494" s="49" t="s">
        <v>876</v>
      </c>
      <c r="B1494" s="49" t="str">
        <f t="shared" si="46"/>
        <v>Mr</v>
      </c>
      <c r="C1494" s="50" t="str">
        <f t="shared" si="47"/>
        <v>Kieran</v>
      </c>
      <c r="D1494" s="49" t="s">
        <v>3751</v>
      </c>
      <c r="E1494" t="s">
        <v>4512</v>
      </c>
      <c r="F1494" t="s">
        <v>5608</v>
      </c>
    </row>
    <row r="1495" spans="1:6" x14ac:dyDescent="0.3">
      <c r="A1495" s="49" t="s">
        <v>875</v>
      </c>
      <c r="B1495" s="49" t="str">
        <f t="shared" si="46"/>
        <v>Ms</v>
      </c>
      <c r="C1495" s="50" t="str">
        <f t="shared" si="47"/>
        <v>Elizabeth A</v>
      </c>
      <c r="D1495" s="49" t="s">
        <v>3752</v>
      </c>
      <c r="E1495" t="s">
        <v>4510</v>
      </c>
      <c r="F1495" t="s">
        <v>5478</v>
      </c>
    </row>
    <row r="1496" spans="1:6" x14ac:dyDescent="0.3">
      <c r="A1496" s="49" t="s">
        <v>874</v>
      </c>
      <c r="B1496" s="49" t="str">
        <f t="shared" si="46"/>
        <v>Mr</v>
      </c>
      <c r="C1496" s="50" t="str">
        <f t="shared" si="47"/>
        <v>Zeke M</v>
      </c>
      <c r="D1496" s="49" t="s">
        <v>3753</v>
      </c>
      <c r="E1496" t="s">
        <v>4512</v>
      </c>
      <c r="F1496" t="s">
        <v>5609</v>
      </c>
    </row>
    <row r="1497" spans="1:6" x14ac:dyDescent="0.3">
      <c r="A1497" s="49" t="s">
        <v>873</v>
      </c>
      <c r="B1497" s="49" t="str">
        <f t="shared" si="46"/>
        <v>Mr</v>
      </c>
      <c r="C1497" s="50" t="str">
        <f t="shared" si="47"/>
        <v>Chip</v>
      </c>
      <c r="D1497" s="49" t="s">
        <v>3754</v>
      </c>
      <c r="E1497" t="s">
        <v>4512</v>
      </c>
      <c r="F1497" t="s">
        <v>5610</v>
      </c>
    </row>
    <row r="1498" spans="1:6" x14ac:dyDescent="0.3">
      <c r="A1498" s="49" t="s">
        <v>872</v>
      </c>
      <c r="B1498" s="49" t="str">
        <f t="shared" si="46"/>
        <v>Mr</v>
      </c>
      <c r="C1498" s="50" t="str">
        <f t="shared" si="47"/>
        <v>Miguel Angel Sr</v>
      </c>
      <c r="D1498" s="49" t="s">
        <v>4393</v>
      </c>
      <c r="E1498" t="s">
        <v>4512</v>
      </c>
      <c r="F1498" t="s">
        <v>5611</v>
      </c>
    </row>
    <row r="1499" spans="1:6" x14ac:dyDescent="0.3">
      <c r="A1499" s="49" t="s">
        <v>871</v>
      </c>
      <c r="B1499" s="49" t="str">
        <f t="shared" si="46"/>
        <v>Mr</v>
      </c>
      <c r="C1499" s="50" t="str">
        <f t="shared" si="47"/>
        <v>Brian</v>
      </c>
      <c r="D1499" s="49" t="s">
        <v>3755</v>
      </c>
      <c r="E1499" t="s">
        <v>4512</v>
      </c>
      <c r="F1499" t="s">
        <v>4605</v>
      </c>
    </row>
    <row r="1500" spans="1:6" x14ac:dyDescent="0.3">
      <c r="A1500" s="49" t="s">
        <v>870</v>
      </c>
      <c r="B1500" s="49" t="str">
        <f t="shared" si="46"/>
        <v>Ms</v>
      </c>
      <c r="C1500" s="50" t="str">
        <f t="shared" si="47"/>
        <v>Meghan</v>
      </c>
      <c r="D1500" s="49" t="s">
        <v>2756</v>
      </c>
      <c r="E1500" t="s">
        <v>4510</v>
      </c>
      <c r="F1500" t="s">
        <v>5612</v>
      </c>
    </row>
    <row r="1501" spans="1:6" x14ac:dyDescent="0.3">
      <c r="A1501" s="49" t="s">
        <v>869</v>
      </c>
      <c r="B1501" s="49" t="str">
        <f t="shared" si="46"/>
        <v>Ms</v>
      </c>
      <c r="C1501" s="50" t="str">
        <f t="shared" si="47"/>
        <v>Meredith L</v>
      </c>
      <c r="D1501" s="49" t="s">
        <v>3756</v>
      </c>
      <c r="E1501" t="s">
        <v>4510</v>
      </c>
      <c r="F1501" t="s">
        <v>5062</v>
      </c>
    </row>
    <row r="1502" spans="1:6" x14ac:dyDescent="0.3">
      <c r="A1502" s="49" t="s">
        <v>868</v>
      </c>
      <c r="B1502" s="49" t="str">
        <f t="shared" si="46"/>
        <v>Mrs</v>
      </c>
      <c r="C1502" s="50" t="str">
        <f t="shared" si="47"/>
        <v>Millicent M</v>
      </c>
      <c r="D1502" s="49" t="s">
        <v>3757</v>
      </c>
      <c r="E1502" t="s">
        <v>4925</v>
      </c>
      <c r="F1502" t="s">
        <v>5613</v>
      </c>
    </row>
    <row r="1503" spans="1:6" x14ac:dyDescent="0.3">
      <c r="A1503" s="49" t="s">
        <v>867</v>
      </c>
      <c r="B1503" s="49" t="str">
        <f t="shared" si="46"/>
        <v>Ms</v>
      </c>
      <c r="C1503" s="50" t="str">
        <f t="shared" si="47"/>
        <v>Kathleen</v>
      </c>
      <c r="D1503" s="49" t="s">
        <v>3758</v>
      </c>
      <c r="E1503" t="s">
        <v>4510</v>
      </c>
      <c r="F1503" t="s">
        <v>5050</v>
      </c>
    </row>
    <row r="1504" spans="1:6" x14ac:dyDescent="0.3">
      <c r="A1504" s="49" t="s">
        <v>866</v>
      </c>
      <c r="B1504" s="49" t="str">
        <f t="shared" si="46"/>
        <v>Ms</v>
      </c>
      <c r="C1504" s="50" t="str">
        <f t="shared" si="47"/>
        <v>Kimberly K</v>
      </c>
      <c r="D1504" s="49" t="s">
        <v>3759</v>
      </c>
      <c r="E1504" t="s">
        <v>4510</v>
      </c>
      <c r="F1504" t="s">
        <v>5614</v>
      </c>
    </row>
    <row r="1505" spans="1:6" x14ac:dyDescent="0.3">
      <c r="A1505" s="49" t="s">
        <v>865</v>
      </c>
      <c r="B1505" s="49" t="str">
        <f t="shared" si="46"/>
        <v>Mr</v>
      </c>
      <c r="C1505" s="50" t="str">
        <f t="shared" si="47"/>
        <v>Justin C</v>
      </c>
      <c r="D1505" s="49" t="s">
        <v>2457</v>
      </c>
      <c r="E1505" t="s">
        <v>4512</v>
      </c>
      <c r="F1505" t="s">
        <v>5615</v>
      </c>
    </row>
    <row r="1506" spans="1:6" x14ac:dyDescent="0.3">
      <c r="A1506" s="49" t="s">
        <v>864</v>
      </c>
      <c r="B1506" s="49" t="str">
        <f t="shared" si="46"/>
        <v>Mr</v>
      </c>
      <c r="C1506" s="50" t="str">
        <f t="shared" si="47"/>
        <v>Tristan P</v>
      </c>
      <c r="D1506" s="49" t="s">
        <v>3760</v>
      </c>
      <c r="E1506" t="s">
        <v>4512</v>
      </c>
      <c r="F1506" t="s">
        <v>5616</v>
      </c>
    </row>
    <row r="1507" spans="1:6" x14ac:dyDescent="0.3">
      <c r="A1507" s="49" t="s">
        <v>863</v>
      </c>
      <c r="B1507" s="49" t="str">
        <f t="shared" si="46"/>
        <v>Ms</v>
      </c>
      <c r="C1507" s="50" t="str">
        <f t="shared" si="47"/>
        <v>Traci A</v>
      </c>
      <c r="D1507" s="49" t="s">
        <v>3761</v>
      </c>
      <c r="E1507" t="s">
        <v>4510</v>
      </c>
      <c r="F1507" t="s">
        <v>5617</v>
      </c>
    </row>
    <row r="1508" spans="1:6" x14ac:dyDescent="0.3">
      <c r="A1508" s="49" t="s">
        <v>862</v>
      </c>
      <c r="B1508" s="49" t="str">
        <f t="shared" si="46"/>
        <v>Mr</v>
      </c>
      <c r="C1508" s="50" t="str">
        <f t="shared" si="47"/>
        <v>Justin P</v>
      </c>
      <c r="D1508" s="49" t="s">
        <v>3762</v>
      </c>
      <c r="E1508" t="s">
        <v>4512</v>
      </c>
      <c r="F1508" t="s">
        <v>5543</v>
      </c>
    </row>
    <row r="1509" spans="1:6" x14ac:dyDescent="0.3">
      <c r="A1509" s="49" t="s">
        <v>861</v>
      </c>
      <c r="B1509" s="49" t="str">
        <f t="shared" si="46"/>
        <v>Mr</v>
      </c>
      <c r="C1509" s="50" t="str">
        <f t="shared" si="47"/>
        <v>Logan M</v>
      </c>
      <c r="D1509" s="49" t="s">
        <v>3188</v>
      </c>
      <c r="E1509" t="s">
        <v>4512</v>
      </c>
      <c r="F1509" t="s">
        <v>5618</v>
      </c>
    </row>
    <row r="1510" spans="1:6" x14ac:dyDescent="0.3">
      <c r="A1510" s="49" t="s">
        <v>860</v>
      </c>
      <c r="B1510" s="49" t="str">
        <f t="shared" si="46"/>
        <v>Mr</v>
      </c>
      <c r="C1510" s="50" t="str">
        <f t="shared" si="47"/>
        <v>Sebastien</v>
      </c>
      <c r="D1510" s="49" t="s">
        <v>2586</v>
      </c>
      <c r="E1510" t="s">
        <v>4512</v>
      </c>
      <c r="F1510" t="s">
        <v>4688</v>
      </c>
    </row>
    <row r="1511" spans="1:6" x14ac:dyDescent="0.3">
      <c r="A1511" s="49" t="s">
        <v>859</v>
      </c>
      <c r="B1511" s="49" t="str">
        <f t="shared" si="46"/>
        <v>Ms</v>
      </c>
      <c r="C1511" s="50" t="str">
        <f t="shared" si="47"/>
        <v>Tiffany A</v>
      </c>
      <c r="D1511" s="49" t="s">
        <v>3763</v>
      </c>
      <c r="E1511" t="s">
        <v>4510</v>
      </c>
      <c r="F1511" t="s">
        <v>5619</v>
      </c>
    </row>
    <row r="1512" spans="1:6" x14ac:dyDescent="0.3">
      <c r="A1512" s="49" t="s">
        <v>858</v>
      </c>
      <c r="B1512" s="49" t="str">
        <f t="shared" si="46"/>
        <v>Mr</v>
      </c>
      <c r="C1512" s="50" t="str">
        <f t="shared" si="47"/>
        <v>Matthew</v>
      </c>
      <c r="D1512" s="49" t="s">
        <v>3764</v>
      </c>
      <c r="E1512" t="s">
        <v>4512</v>
      </c>
      <c r="F1512" t="s">
        <v>4657</v>
      </c>
    </row>
    <row r="1513" spans="1:6" x14ac:dyDescent="0.3">
      <c r="A1513" s="49" t="s">
        <v>857</v>
      </c>
      <c r="B1513" s="49" t="str">
        <f t="shared" si="46"/>
        <v>Mr</v>
      </c>
      <c r="C1513" s="50" t="str">
        <f t="shared" si="47"/>
        <v>Luke</v>
      </c>
      <c r="D1513" s="49" t="s">
        <v>3765</v>
      </c>
      <c r="E1513" t="s">
        <v>4512</v>
      </c>
      <c r="F1513" t="s">
        <v>5620</v>
      </c>
    </row>
    <row r="1514" spans="1:6" x14ac:dyDescent="0.3">
      <c r="A1514" s="49" t="s">
        <v>856</v>
      </c>
      <c r="B1514" s="49" t="str">
        <f t="shared" si="46"/>
        <v>Ms</v>
      </c>
      <c r="C1514" s="50" t="str">
        <f t="shared" si="47"/>
        <v>Leigh</v>
      </c>
      <c r="D1514" s="49" t="s">
        <v>3766</v>
      </c>
      <c r="E1514" t="s">
        <v>4510</v>
      </c>
      <c r="F1514" t="s">
        <v>5621</v>
      </c>
    </row>
    <row r="1515" spans="1:6" x14ac:dyDescent="0.3">
      <c r="A1515" s="49" t="s">
        <v>855</v>
      </c>
      <c r="B1515" s="49" t="str">
        <f t="shared" si="46"/>
        <v>Mr</v>
      </c>
      <c r="C1515" s="50" t="str">
        <f t="shared" si="47"/>
        <v>Yosuke</v>
      </c>
      <c r="D1515" s="49" t="s">
        <v>3767</v>
      </c>
      <c r="E1515" t="s">
        <v>4512</v>
      </c>
      <c r="F1515" t="s">
        <v>5622</v>
      </c>
    </row>
    <row r="1516" spans="1:6" x14ac:dyDescent="0.3">
      <c r="A1516" s="49" t="s">
        <v>854</v>
      </c>
      <c r="B1516" s="49" t="str">
        <f t="shared" si="46"/>
        <v>Mr</v>
      </c>
      <c r="C1516" s="50" t="str">
        <f t="shared" si="47"/>
        <v>Matthew</v>
      </c>
      <c r="D1516" s="49" t="s">
        <v>3768</v>
      </c>
      <c r="E1516" t="s">
        <v>4512</v>
      </c>
      <c r="F1516" t="s">
        <v>4657</v>
      </c>
    </row>
    <row r="1517" spans="1:6" x14ac:dyDescent="0.3">
      <c r="A1517" s="49" t="s">
        <v>853</v>
      </c>
      <c r="B1517" s="49" t="str">
        <f t="shared" si="46"/>
        <v>Mr</v>
      </c>
      <c r="C1517" s="50" t="str">
        <f t="shared" si="47"/>
        <v>Jacob</v>
      </c>
      <c r="D1517" s="49" t="s">
        <v>3769</v>
      </c>
      <c r="E1517" t="s">
        <v>4512</v>
      </c>
      <c r="F1517" t="s">
        <v>5411</v>
      </c>
    </row>
    <row r="1518" spans="1:6" x14ac:dyDescent="0.3">
      <c r="A1518" s="49" t="s">
        <v>852</v>
      </c>
      <c r="B1518" s="49" t="str">
        <f t="shared" si="46"/>
        <v>Ms</v>
      </c>
      <c r="C1518" s="50" t="str">
        <f t="shared" si="47"/>
        <v>Jodi</v>
      </c>
      <c r="D1518" s="49" t="s">
        <v>3770</v>
      </c>
      <c r="E1518" t="s">
        <v>4510</v>
      </c>
      <c r="F1518" t="s">
        <v>5623</v>
      </c>
    </row>
    <row r="1519" spans="1:6" x14ac:dyDescent="0.3">
      <c r="A1519" s="49" t="s">
        <v>851</v>
      </c>
      <c r="B1519" s="49" t="str">
        <f t="shared" si="46"/>
        <v>Ms</v>
      </c>
      <c r="C1519" s="50" t="str">
        <f t="shared" si="47"/>
        <v>Lauren</v>
      </c>
      <c r="D1519" s="49" t="s">
        <v>3771</v>
      </c>
      <c r="E1519" t="s">
        <v>4510</v>
      </c>
      <c r="F1519" t="s">
        <v>4898</v>
      </c>
    </row>
    <row r="1520" spans="1:6" x14ac:dyDescent="0.3">
      <c r="A1520" s="49" t="s">
        <v>850</v>
      </c>
      <c r="B1520" s="49" t="str">
        <f t="shared" si="46"/>
        <v>Ms</v>
      </c>
      <c r="C1520" s="50" t="str">
        <f t="shared" si="47"/>
        <v>Misti C</v>
      </c>
      <c r="D1520" s="49" t="s">
        <v>3772</v>
      </c>
      <c r="E1520" t="s">
        <v>4510</v>
      </c>
      <c r="F1520" t="s">
        <v>5624</v>
      </c>
    </row>
    <row r="1521" spans="1:6" x14ac:dyDescent="0.3">
      <c r="A1521" s="49" t="s">
        <v>849</v>
      </c>
      <c r="B1521" s="49" t="str">
        <f t="shared" si="46"/>
        <v>Ms</v>
      </c>
      <c r="C1521" s="50" t="str">
        <f t="shared" si="47"/>
        <v>Angela J</v>
      </c>
      <c r="D1521" s="49" t="s">
        <v>3773</v>
      </c>
      <c r="E1521" t="s">
        <v>4510</v>
      </c>
      <c r="F1521" t="s">
        <v>5625</v>
      </c>
    </row>
    <row r="1522" spans="1:6" x14ac:dyDescent="0.3">
      <c r="A1522" s="49" t="s">
        <v>848</v>
      </c>
      <c r="B1522" s="49" t="str">
        <f t="shared" si="46"/>
        <v>Mr</v>
      </c>
      <c r="C1522" s="50" t="str">
        <f t="shared" si="47"/>
        <v>Jonathan D</v>
      </c>
      <c r="D1522" s="49" t="s">
        <v>3774</v>
      </c>
      <c r="E1522" t="s">
        <v>4512</v>
      </c>
      <c r="F1522" t="s">
        <v>5626</v>
      </c>
    </row>
    <row r="1523" spans="1:6" x14ac:dyDescent="0.3">
      <c r="A1523" s="49" t="s">
        <v>847</v>
      </c>
      <c r="B1523" s="49" t="str">
        <f t="shared" si="46"/>
        <v>Ms</v>
      </c>
      <c r="C1523" s="50" t="str">
        <f t="shared" si="47"/>
        <v>Victoria</v>
      </c>
      <c r="D1523" s="49" t="s">
        <v>3775</v>
      </c>
      <c r="E1523" t="s">
        <v>4510</v>
      </c>
      <c r="F1523" t="s">
        <v>5043</v>
      </c>
    </row>
    <row r="1524" spans="1:6" x14ac:dyDescent="0.3">
      <c r="A1524" s="49" t="s">
        <v>846</v>
      </c>
      <c r="B1524" s="49" t="str">
        <f t="shared" si="46"/>
        <v>Mr</v>
      </c>
      <c r="C1524" s="50" t="str">
        <f t="shared" si="47"/>
        <v>Adrian R</v>
      </c>
      <c r="D1524" s="49" t="s">
        <v>3776</v>
      </c>
      <c r="E1524" t="s">
        <v>4512</v>
      </c>
      <c r="F1524" t="s">
        <v>5627</v>
      </c>
    </row>
    <row r="1525" spans="1:6" x14ac:dyDescent="0.3">
      <c r="A1525" s="49" t="s">
        <v>845</v>
      </c>
      <c r="B1525" s="49" t="str">
        <f t="shared" si="46"/>
        <v>Mr</v>
      </c>
      <c r="C1525" s="50" t="str">
        <f t="shared" si="47"/>
        <v>Andrew</v>
      </c>
      <c r="D1525" s="49" t="s">
        <v>3777</v>
      </c>
      <c r="E1525" t="s">
        <v>4512</v>
      </c>
      <c r="F1525" t="s">
        <v>4720</v>
      </c>
    </row>
    <row r="1526" spans="1:6" x14ac:dyDescent="0.3">
      <c r="A1526" s="49" t="s">
        <v>844</v>
      </c>
      <c r="B1526" s="49" t="str">
        <f t="shared" si="46"/>
        <v>Mr</v>
      </c>
      <c r="C1526" s="50" t="str">
        <f t="shared" si="47"/>
        <v>Jason A</v>
      </c>
      <c r="D1526" s="49" t="s">
        <v>3238</v>
      </c>
      <c r="E1526" t="s">
        <v>4512</v>
      </c>
      <c r="F1526" t="s">
        <v>4816</v>
      </c>
    </row>
    <row r="1527" spans="1:6" x14ac:dyDescent="0.3">
      <c r="A1527" s="49" t="s">
        <v>843</v>
      </c>
      <c r="B1527" s="49" t="str">
        <f t="shared" si="46"/>
        <v>Ms</v>
      </c>
      <c r="C1527" s="50" t="str">
        <f t="shared" si="47"/>
        <v>Rachel</v>
      </c>
      <c r="D1527" s="49" t="s">
        <v>3778</v>
      </c>
      <c r="E1527" t="s">
        <v>4510</v>
      </c>
      <c r="F1527" t="s">
        <v>5628</v>
      </c>
    </row>
    <row r="1528" spans="1:6" x14ac:dyDescent="0.3">
      <c r="A1528" s="49" t="s">
        <v>842</v>
      </c>
      <c r="B1528" s="49" t="str">
        <f t="shared" si="46"/>
        <v>Ms</v>
      </c>
      <c r="C1528" s="50" t="str">
        <f t="shared" si="47"/>
        <v>Susan</v>
      </c>
      <c r="D1528" s="49" t="s">
        <v>3779</v>
      </c>
      <c r="E1528" t="s">
        <v>4510</v>
      </c>
      <c r="F1528" t="s">
        <v>5629</v>
      </c>
    </row>
    <row r="1529" spans="1:6" x14ac:dyDescent="0.3">
      <c r="A1529" s="49" t="s">
        <v>841</v>
      </c>
      <c r="B1529" s="49" t="str">
        <f t="shared" si="46"/>
        <v>Mr</v>
      </c>
      <c r="C1529" s="50" t="str">
        <f t="shared" si="47"/>
        <v>Cameron M</v>
      </c>
      <c r="D1529" s="49" t="s">
        <v>3780</v>
      </c>
      <c r="E1529" t="s">
        <v>4512</v>
      </c>
      <c r="F1529" t="s">
        <v>5630</v>
      </c>
    </row>
    <row r="1530" spans="1:6" x14ac:dyDescent="0.3">
      <c r="A1530" s="49" t="s">
        <v>840</v>
      </c>
      <c r="B1530" s="49" t="str">
        <f t="shared" si="46"/>
        <v>Ms</v>
      </c>
      <c r="C1530" s="50" t="str">
        <f t="shared" si="47"/>
        <v>Claudia A</v>
      </c>
      <c r="D1530" s="49" t="s">
        <v>3781</v>
      </c>
      <c r="E1530" t="s">
        <v>4510</v>
      </c>
      <c r="F1530" t="s">
        <v>5631</v>
      </c>
    </row>
    <row r="1531" spans="1:6" x14ac:dyDescent="0.3">
      <c r="A1531" s="49" t="s">
        <v>839</v>
      </c>
      <c r="B1531" s="49" t="str">
        <f t="shared" si="46"/>
        <v>Ms</v>
      </c>
      <c r="C1531" s="50" t="str">
        <f t="shared" si="47"/>
        <v>Kate</v>
      </c>
      <c r="D1531" s="49" t="s">
        <v>2712</v>
      </c>
      <c r="E1531" t="s">
        <v>4510</v>
      </c>
      <c r="F1531" t="s">
        <v>4590</v>
      </c>
    </row>
    <row r="1532" spans="1:6" x14ac:dyDescent="0.3">
      <c r="A1532" s="49" t="s">
        <v>838</v>
      </c>
      <c r="B1532" s="49" t="str">
        <f t="shared" si="46"/>
        <v>Ms</v>
      </c>
      <c r="C1532" s="50" t="str">
        <f t="shared" si="47"/>
        <v>Nicole M</v>
      </c>
      <c r="D1532" s="49" t="s">
        <v>2476</v>
      </c>
      <c r="E1532" t="s">
        <v>4510</v>
      </c>
      <c r="F1532" t="s">
        <v>5632</v>
      </c>
    </row>
    <row r="1533" spans="1:6" x14ac:dyDescent="0.3">
      <c r="A1533" s="49" t="s">
        <v>837</v>
      </c>
      <c r="B1533" s="49" t="str">
        <f t="shared" si="46"/>
        <v>Mr</v>
      </c>
      <c r="C1533" s="50" t="str">
        <f t="shared" si="47"/>
        <v>Jack</v>
      </c>
      <c r="D1533" s="49" t="s">
        <v>3782</v>
      </c>
      <c r="E1533" t="s">
        <v>4512</v>
      </c>
      <c r="F1533" t="s">
        <v>5633</v>
      </c>
    </row>
    <row r="1534" spans="1:6" x14ac:dyDescent="0.3">
      <c r="A1534" s="49" t="s">
        <v>836</v>
      </c>
      <c r="B1534" s="49" t="str">
        <f t="shared" si="46"/>
        <v>Mr</v>
      </c>
      <c r="C1534" s="50" t="str">
        <f t="shared" si="47"/>
        <v>Gregory</v>
      </c>
      <c r="D1534" s="49" t="s">
        <v>3783</v>
      </c>
      <c r="E1534" t="s">
        <v>4512</v>
      </c>
      <c r="F1534" t="s">
        <v>4858</v>
      </c>
    </row>
    <row r="1535" spans="1:6" x14ac:dyDescent="0.3">
      <c r="A1535" s="49" t="s">
        <v>835</v>
      </c>
      <c r="B1535" s="49" t="str">
        <f t="shared" si="46"/>
        <v>Ms</v>
      </c>
      <c r="C1535" s="50" t="str">
        <f t="shared" si="47"/>
        <v>Rebecca</v>
      </c>
      <c r="D1535" s="49" t="s">
        <v>3784</v>
      </c>
      <c r="E1535" t="s">
        <v>4510</v>
      </c>
      <c r="F1535" t="s">
        <v>4595</v>
      </c>
    </row>
    <row r="1536" spans="1:6" x14ac:dyDescent="0.3">
      <c r="A1536" s="49" t="s">
        <v>834</v>
      </c>
      <c r="B1536" s="49" t="str">
        <f t="shared" si="46"/>
        <v>Mr</v>
      </c>
      <c r="C1536" s="50" t="str">
        <f t="shared" si="47"/>
        <v>Adam</v>
      </c>
      <c r="D1536" s="49" t="s">
        <v>3785</v>
      </c>
      <c r="E1536" t="s">
        <v>4512</v>
      </c>
      <c r="F1536" t="s">
        <v>4537</v>
      </c>
    </row>
    <row r="1537" spans="1:6" x14ac:dyDescent="0.3">
      <c r="A1537" s="49" t="s">
        <v>833</v>
      </c>
      <c r="B1537" s="49" t="str">
        <f t="shared" si="46"/>
        <v>Mr</v>
      </c>
      <c r="C1537" s="50" t="str">
        <f t="shared" si="47"/>
        <v>Ryan</v>
      </c>
      <c r="D1537" s="49" t="s">
        <v>3786</v>
      </c>
      <c r="E1537" t="s">
        <v>4512</v>
      </c>
      <c r="F1537" t="s">
        <v>4559</v>
      </c>
    </row>
    <row r="1538" spans="1:6" x14ac:dyDescent="0.3">
      <c r="A1538" s="49" t="s">
        <v>832</v>
      </c>
      <c r="B1538" s="49" t="str">
        <f t="shared" ref="B1538:B1601" si="48">TRIM(E1538:E3872)</f>
        <v>Ms</v>
      </c>
      <c r="C1538" s="50" t="str">
        <f t="shared" ref="C1538:C1601" si="49">TRIM(F1538)</f>
        <v>Jackie K</v>
      </c>
      <c r="D1538" s="49" t="s">
        <v>3787</v>
      </c>
      <c r="E1538" t="s">
        <v>4510</v>
      </c>
      <c r="F1538" t="s">
        <v>5634</v>
      </c>
    </row>
    <row r="1539" spans="1:6" x14ac:dyDescent="0.3">
      <c r="A1539" s="49" t="s">
        <v>831</v>
      </c>
      <c r="B1539" s="49" t="str">
        <f t="shared" si="48"/>
        <v>Mr</v>
      </c>
      <c r="C1539" s="50" t="str">
        <f t="shared" si="49"/>
        <v>Chris</v>
      </c>
      <c r="D1539" s="49" t="s">
        <v>3788</v>
      </c>
      <c r="E1539" t="s">
        <v>4512</v>
      </c>
      <c r="F1539" t="s">
        <v>4715</v>
      </c>
    </row>
    <row r="1540" spans="1:6" x14ac:dyDescent="0.3">
      <c r="A1540" s="49" t="s">
        <v>830</v>
      </c>
      <c r="B1540" s="49" t="str">
        <f t="shared" si="48"/>
        <v>Mr</v>
      </c>
      <c r="C1540" s="50" t="str">
        <f t="shared" si="49"/>
        <v>Tyler C</v>
      </c>
      <c r="D1540" s="49" t="s">
        <v>3789</v>
      </c>
      <c r="E1540" t="s">
        <v>4512</v>
      </c>
      <c r="F1540" t="s">
        <v>5635</v>
      </c>
    </row>
    <row r="1541" spans="1:6" x14ac:dyDescent="0.3">
      <c r="A1541" s="49" t="s">
        <v>829</v>
      </c>
      <c r="B1541" s="49" t="str">
        <f t="shared" si="48"/>
        <v>Ms</v>
      </c>
      <c r="C1541" s="50" t="str">
        <f t="shared" si="49"/>
        <v>Yoshie</v>
      </c>
      <c r="D1541" s="49" t="s">
        <v>3790</v>
      </c>
      <c r="E1541" t="s">
        <v>4510</v>
      </c>
      <c r="F1541" t="s">
        <v>5636</v>
      </c>
    </row>
    <row r="1542" spans="1:6" x14ac:dyDescent="0.3">
      <c r="A1542" s="49" t="s">
        <v>828</v>
      </c>
      <c r="B1542" s="49" t="str">
        <f t="shared" si="48"/>
        <v>Ms</v>
      </c>
      <c r="C1542" s="50" t="str">
        <f t="shared" si="49"/>
        <v>Lauren A</v>
      </c>
      <c r="D1542" s="49" t="s">
        <v>3791</v>
      </c>
      <c r="E1542" t="s">
        <v>4510</v>
      </c>
      <c r="F1542" t="s">
        <v>5637</v>
      </c>
    </row>
    <row r="1543" spans="1:6" x14ac:dyDescent="0.3">
      <c r="A1543" s="49" t="s">
        <v>827</v>
      </c>
      <c r="B1543" s="49" t="str">
        <f t="shared" si="48"/>
        <v>Mr</v>
      </c>
      <c r="C1543" s="50" t="str">
        <f t="shared" si="49"/>
        <v>Mason D</v>
      </c>
      <c r="D1543" s="49" t="s">
        <v>2768</v>
      </c>
      <c r="E1543" t="s">
        <v>4512</v>
      </c>
      <c r="F1543" t="s">
        <v>5638</v>
      </c>
    </row>
    <row r="1544" spans="1:6" x14ac:dyDescent="0.3">
      <c r="A1544" s="49" t="s">
        <v>826</v>
      </c>
      <c r="B1544" s="49" t="str">
        <f t="shared" si="48"/>
        <v>Mr</v>
      </c>
      <c r="C1544" s="50" t="str">
        <f t="shared" si="49"/>
        <v>Ryan</v>
      </c>
      <c r="D1544" s="49" t="s">
        <v>3792</v>
      </c>
      <c r="E1544" t="s">
        <v>4512</v>
      </c>
      <c r="F1544" t="s">
        <v>4559</v>
      </c>
    </row>
    <row r="1545" spans="1:6" x14ac:dyDescent="0.3">
      <c r="A1545" s="49" t="s">
        <v>825</v>
      </c>
      <c r="B1545" s="49" t="str">
        <f t="shared" si="48"/>
        <v>Mr</v>
      </c>
      <c r="C1545" s="50" t="str">
        <f t="shared" si="49"/>
        <v>Arturo</v>
      </c>
      <c r="D1545" s="49" t="s">
        <v>4394</v>
      </c>
      <c r="E1545" t="s">
        <v>4512</v>
      </c>
      <c r="F1545" t="s">
        <v>5639</v>
      </c>
    </row>
    <row r="1546" spans="1:6" x14ac:dyDescent="0.3">
      <c r="A1546" s="49" t="s">
        <v>824</v>
      </c>
      <c r="B1546" s="49" t="str">
        <f t="shared" si="48"/>
        <v>Mr</v>
      </c>
      <c r="C1546" s="50" t="str">
        <f t="shared" si="49"/>
        <v>Jake</v>
      </c>
      <c r="D1546" s="49" t="s">
        <v>3793</v>
      </c>
      <c r="E1546" t="s">
        <v>4512</v>
      </c>
      <c r="F1546" t="s">
        <v>5640</v>
      </c>
    </row>
    <row r="1547" spans="1:6" x14ac:dyDescent="0.3">
      <c r="A1547" s="49" t="s">
        <v>823</v>
      </c>
      <c r="B1547" s="49" t="str">
        <f t="shared" si="48"/>
        <v>Ms</v>
      </c>
      <c r="C1547" s="50" t="str">
        <f t="shared" si="49"/>
        <v>Sarah E</v>
      </c>
      <c r="D1547" s="49" t="s">
        <v>3794</v>
      </c>
      <c r="E1547" t="s">
        <v>4510</v>
      </c>
      <c r="F1547" t="s">
        <v>4859</v>
      </c>
    </row>
    <row r="1548" spans="1:6" x14ac:dyDescent="0.3">
      <c r="A1548" s="49" t="s">
        <v>822</v>
      </c>
      <c r="B1548" s="49" t="str">
        <f t="shared" si="48"/>
        <v>Ms</v>
      </c>
      <c r="C1548" s="50" t="str">
        <f t="shared" si="49"/>
        <v>Alison L</v>
      </c>
      <c r="D1548" s="49" t="s">
        <v>3795</v>
      </c>
      <c r="E1548" t="s">
        <v>4510</v>
      </c>
      <c r="F1548" t="s">
        <v>5641</v>
      </c>
    </row>
    <row r="1549" spans="1:6" x14ac:dyDescent="0.3">
      <c r="A1549" s="49" t="s">
        <v>821</v>
      </c>
      <c r="B1549" s="49" t="str">
        <f t="shared" si="48"/>
        <v>Ms</v>
      </c>
      <c r="C1549" s="50" t="str">
        <f t="shared" si="49"/>
        <v>Karen A</v>
      </c>
      <c r="D1549" s="49" t="s">
        <v>3796</v>
      </c>
      <c r="E1549" t="s">
        <v>4510</v>
      </c>
      <c r="F1549" t="s">
        <v>5642</v>
      </c>
    </row>
    <row r="1550" spans="1:6" x14ac:dyDescent="0.3">
      <c r="A1550" s="49" t="s">
        <v>820</v>
      </c>
      <c r="B1550" s="49" t="str">
        <f t="shared" si="48"/>
        <v>Mr</v>
      </c>
      <c r="C1550" s="50" t="str">
        <f t="shared" si="49"/>
        <v>Thomas R.Jr</v>
      </c>
      <c r="D1550" s="49" t="s">
        <v>3651</v>
      </c>
      <c r="E1550" t="s">
        <v>4512</v>
      </c>
      <c r="F1550" t="s">
        <v>5643</v>
      </c>
    </row>
    <row r="1551" spans="1:6" x14ac:dyDescent="0.3">
      <c r="A1551" s="49" t="s">
        <v>819</v>
      </c>
      <c r="B1551" s="49" t="str">
        <f t="shared" si="48"/>
        <v>Ms</v>
      </c>
      <c r="C1551" s="50" t="str">
        <f t="shared" si="49"/>
        <v>Stephanie W</v>
      </c>
      <c r="D1551" s="49" t="s">
        <v>3797</v>
      </c>
      <c r="E1551" t="s">
        <v>4510</v>
      </c>
      <c r="F1551" t="s">
        <v>4539</v>
      </c>
    </row>
    <row r="1552" spans="1:6" x14ac:dyDescent="0.3">
      <c r="A1552" s="49" t="s">
        <v>818</v>
      </c>
      <c r="B1552" s="49" t="str">
        <f t="shared" si="48"/>
        <v>Mr</v>
      </c>
      <c r="C1552" s="50" t="str">
        <f t="shared" si="49"/>
        <v>Ezra</v>
      </c>
      <c r="D1552" s="49" t="s">
        <v>3798</v>
      </c>
      <c r="E1552" t="s">
        <v>4512</v>
      </c>
      <c r="F1552" t="s">
        <v>5644</v>
      </c>
    </row>
    <row r="1553" spans="1:6" x14ac:dyDescent="0.3">
      <c r="A1553" s="49" t="s">
        <v>817</v>
      </c>
      <c r="B1553" s="49" t="str">
        <f t="shared" si="48"/>
        <v>Mr</v>
      </c>
      <c r="C1553" s="50" t="str">
        <f t="shared" si="49"/>
        <v>Jim</v>
      </c>
      <c r="D1553" s="49" t="s">
        <v>3562</v>
      </c>
      <c r="E1553" t="s">
        <v>4512</v>
      </c>
      <c r="F1553" t="s">
        <v>4909</v>
      </c>
    </row>
    <row r="1554" spans="1:6" x14ac:dyDescent="0.3">
      <c r="A1554" s="49" t="s">
        <v>816</v>
      </c>
      <c r="B1554" s="49" t="str">
        <f t="shared" si="48"/>
        <v>Mr</v>
      </c>
      <c r="C1554" s="50" t="str">
        <f t="shared" si="49"/>
        <v>Ari L</v>
      </c>
      <c r="D1554" s="49" t="s">
        <v>3799</v>
      </c>
      <c r="E1554" t="s">
        <v>4512</v>
      </c>
      <c r="F1554" t="s">
        <v>5645</v>
      </c>
    </row>
    <row r="1555" spans="1:6" x14ac:dyDescent="0.3">
      <c r="A1555" s="49" t="s">
        <v>815</v>
      </c>
      <c r="B1555" s="49" t="str">
        <f t="shared" si="48"/>
        <v>Ms</v>
      </c>
      <c r="C1555" s="50" t="str">
        <f t="shared" si="49"/>
        <v>Fanny</v>
      </c>
      <c r="D1555" s="49" t="s">
        <v>3800</v>
      </c>
      <c r="E1555" t="s">
        <v>4510</v>
      </c>
      <c r="F1555" t="s">
        <v>5646</v>
      </c>
    </row>
    <row r="1556" spans="1:6" x14ac:dyDescent="0.3">
      <c r="A1556" s="49" t="s">
        <v>814</v>
      </c>
      <c r="B1556" s="49" t="str">
        <f t="shared" si="48"/>
        <v>Ms</v>
      </c>
      <c r="C1556" s="50" t="str">
        <f t="shared" si="49"/>
        <v>Heather</v>
      </c>
      <c r="D1556" s="49" t="s">
        <v>4395</v>
      </c>
      <c r="E1556" t="s">
        <v>4510</v>
      </c>
      <c r="F1556" t="s">
        <v>4690</v>
      </c>
    </row>
    <row r="1557" spans="1:6" x14ac:dyDescent="0.3">
      <c r="A1557" s="49" t="s">
        <v>813</v>
      </c>
      <c r="B1557" s="49" t="str">
        <f t="shared" si="48"/>
        <v>Mr</v>
      </c>
      <c r="C1557" s="50" t="str">
        <f t="shared" si="49"/>
        <v>Peter W.Sr</v>
      </c>
      <c r="D1557" s="49" t="s">
        <v>3421</v>
      </c>
      <c r="E1557" t="s">
        <v>4512</v>
      </c>
      <c r="F1557" t="s">
        <v>5647</v>
      </c>
    </row>
    <row r="1558" spans="1:6" x14ac:dyDescent="0.3">
      <c r="A1558" s="49" t="s">
        <v>812</v>
      </c>
      <c r="B1558" s="49" t="str">
        <f t="shared" si="48"/>
        <v>Ms</v>
      </c>
      <c r="C1558" s="50" t="str">
        <f t="shared" si="49"/>
        <v>Catherine A</v>
      </c>
      <c r="D1558" s="49" t="s">
        <v>3801</v>
      </c>
      <c r="E1558" t="s">
        <v>4510</v>
      </c>
      <c r="F1558" t="s">
        <v>5648</v>
      </c>
    </row>
    <row r="1559" spans="1:6" x14ac:dyDescent="0.3">
      <c r="A1559" s="49" t="s">
        <v>811</v>
      </c>
      <c r="B1559" s="49" t="str">
        <f t="shared" si="48"/>
        <v>Ms</v>
      </c>
      <c r="C1559" s="50" t="str">
        <f t="shared" si="49"/>
        <v>Kelly A</v>
      </c>
      <c r="D1559" s="49" t="s">
        <v>3802</v>
      </c>
      <c r="E1559" t="s">
        <v>4510</v>
      </c>
      <c r="F1559" t="s">
        <v>5037</v>
      </c>
    </row>
    <row r="1560" spans="1:6" x14ac:dyDescent="0.3">
      <c r="A1560" s="49" t="s">
        <v>810</v>
      </c>
      <c r="B1560" s="49" t="str">
        <f t="shared" si="48"/>
        <v>Ms</v>
      </c>
      <c r="C1560" s="50" t="str">
        <f t="shared" si="49"/>
        <v>Janel N</v>
      </c>
      <c r="D1560" s="49" t="s">
        <v>3803</v>
      </c>
      <c r="E1560" t="s">
        <v>4510</v>
      </c>
      <c r="F1560" t="s">
        <v>5649</v>
      </c>
    </row>
    <row r="1561" spans="1:6" x14ac:dyDescent="0.3">
      <c r="A1561" s="49" t="s">
        <v>809</v>
      </c>
      <c r="B1561" s="49" t="str">
        <f t="shared" si="48"/>
        <v>Ms</v>
      </c>
      <c r="C1561" s="50" t="str">
        <f t="shared" si="49"/>
        <v>Yann Kai</v>
      </c>
      <c r="D1561" s="49" t="s">
        <v>3804</v>
      </c>
      <c r="E1561" t="s">
        <v>4510</v>
      </c>
      <c r="F1561" t="s">
        <v>5650</v>
      </c>
    </row>
    <row r="1562" spans="1:6" x14ac:dyDescent="0.3">
      <c r="A1562" s="49" t="s">
        <v>808</v>
      </c>
      <c r="B1562" s="49" t="str">
        <f t="shared" si="48"/>
        <v>Mr</v>
      </c>
      <c r="C1562" s="50" t="str">
        <f t="shared" si="49"/>
        <v>Zachary R</v>
      </c>
      <c r="D1562" s="49" t="s">
        <v>3805</v>
      </c>
      <c r="E1562" t="s">
        <v>4512</v>
      </c>
      <c r="F1562" t="s">
        <v>5651</v>
      </c>
    </row>
    <row r="1563" spans="1:6" x14ac:dyDescent="0.3">
      <c r="A1563" s="49" t="s">
        <v>807</v>
      </c>
      <c r="B1563" s="49" t="str">
        <f t="shared" si="48"/>
        <v>Mr</v>
      </c>
      <c r="C1563" s="50" t="str">
        <f t="shared" si="49"/>
        <v>Alejandro Sr</v>
      </c>
      <c r="D1563" s="49" t="s">
        <v>4396</v>
      </c>
      <c r="E1563" t="s">
        <v>4512</v>
      </c>
      <c r="F1563" t="s">
        <v>5652</v>
      </c>
    </row>
    <row r="1564" spans="1:6" x14ac:dyDescent="0.3">
      <c r="A1564" s="49" t="s">
        <v>806</v>
      </c>
      <c r="B1564" s="49" t="str">
        <f t="shared" si="48"/>
        <v>Mr</v>
      </c>
      <c r="C1564" s="50" t="str">
        <f t="shared" si="49"/>
        <v>Nicholas R</v>
      </c>
      <c r="D1564" s="49" t="s">
        <v>3806</v>
      </c>
      <c r="E1564" t="s">
        <v>4512</v>
      </c>
      <c r="F1564" t="s">
        <v>5653</v>
      </c>
    </row>
    <row r="1565" spans="1:6" x14ac:dyDescent="0.3">
      <c r="A1565" s="49" t="s">
        <v>805</v>
      </c>
      <c r="B1565" s="49" t="str">
        <f t="shared" si="48"/>
        <v>Mr</v>
      </c>
      <c r="C1565" s="50" t="str">
        <f t="shared" si="49"/>
        <v>Paul</v>
      </c>
      <c r="D1565" s="49" t="s">
        <v>2445</v>
      </c>
      <c r="E1565" t="s">
        <v>4512</v>
      </c>
      <c r="F1565" t="s">
        <v>4654</v>
      </c>
    </row>
    <row r="1566" spans="1:6" x14ac:dyDescent="0.3">
      <c r="A1566" s="49" t="s">
        <v>804</v>
      </c>
      <c r="B1566" s="49" t="str">
        <f t="shared" si="48"/>
        <v>Mr</v>
      </c>
      <c r="C1566" s="50" t="str">
        <f t="shared" si="49"/>
        <v>Michael D</v>
      </c>
      <c r="D1566" s="49" t="s">
        <v>3245</v>
      </c>
      <c r="E1566" t="s">
        <v>4512</v>
      </c>
      <c r="F1566" t="s">
        <v>5654</v>
      </c>
    </row>
    <row r="1567" spans="1:6" x14ac:dyDescent="0.3">
      <c r="A1567" s="49" t="s">
        <v>803</v>
      </c>
      <c r="B1567" s="49" t="str">
        <f t="shared" si="48"/>
        <v>Ms</v>
      </c>
      <c r="C1567" s="50" t="str">
        <f t="shared" si="49"/>
        <v>Marina</v>
      </c>
      <c r="D1567" s="49" t="s">
        <v>3807</v>
      </c>
      <c r="E1567" t="s">
        <v>4510</v>
      </c>
      <c r="F1567" t="s">
        <v>5655</v>
      </c>
    </row>
    <row r="1568" spans="1:6" x14ac:dyDescent="0.3">
      <c r="A1568" s="49" t="s">
        <v>802</v>
      </c>
      <c r="B1568" s="49" t="str">
        <f t="shared" si="48"/>
        <v>Ms</v>
      </c>
      <c r="C1568" s="50" t="str">
        <f t="shared" si="49"/>
        <v>Caroline</v>
      </c>
      <c r="D1568" s="49" t="s">
        <v>3808</v>
      </c>
      <c r="E1568" t="s">
        <v>4510</v>
      </c>
      <c r="F1568" t="s">
        <v>4831</v>
      </c>
    </row>
    <row r="1569" spans="1:6" x14ac:dyDescent="0.3">
      <c r="A1569" s="49" t="s">
        <v>801</v>
      </c>
      <c r="B1569" s="49" t="str">
        <f t="shared" si="48"/>
        <v>Mr</v>
      </c>
      <c r="C1569" s="50" t="str">
        <f t="shared" si="49"/>
        <v>Ross P</v>
      </c>
      <c r="D1569" s="49" t="s">
        <v>2932</v>
      </c>
      <c r="E1569" t="s">
        <v>4512</v>
      </c>
      <c r="F1569" t="s">
        <v>5656</v>
      </c>
    </row>
    <row r="1570" spans="1:6" x14ac:dyDescent="0.3">
      <c r="A1570" s="49" t="s">
        <v>800</v>
      </c>
      <c r="B1570" s="49" t="str">
        <f t="shared" si="48"/>
        <v>Ms</v>
      </c>
      <c r="C1570" s="50" t="str">
        <f t="shared" si="49"/>
        <v>Aoife</v>
      </c>
      <c r="D1570" s="49" t="s">
        <v>3809</v>
      </c>
      <c r="E1570" t="s">
        <v>4510</v>
      </c>
      <c r="F1570" t="s">
        <v>5657</v>
      </c>
    </row>
    <row r="1571" spans="1:6" x14ac:dyDescent="0.3">
      <c r="A1571" s="49" t="s">
        <v>799</v>
      </c>
      <c r="B1571" s="49" t="str">
        <f t="shared" si="48"/>
        <v>Mr</v>
      </c>
      <c r="C1571" s="50" t="str">
        <f t="shared" si="49"/>
        <v>Wesley</v>
      </c>
      <c r="D1571" s="49" t="s">
        <v>3810</v>
      </c>
      <c r="E1571" t="s">
        <v>4512</v>
      </c>
      <c r="F1571" t="s">
        <v>5316</v>
      </c>
    </row>
    <row r="1572" spans="1:6" x14ac:dyDescent="0.3">
      <c r="A1572" s="49" t="s">
        <v>798</v>
      </c>
      <c r="B1572" s="49" t="str">
        <f t="shared" si="48"/>
        <v>Ms</v>
      </c>
      <c r="C1572" s="50" t="str">
        <f t="shared" si="49"/>
        <v>Rebecca J</v>
      </c>
      <c r="D1572" s="49" t="s">
        <v>3811</v>
      </c>
      <c r="E1572" t="s">
        <v>4510</v>
      </c>
      <c r="F1572" t="s">
        <v>5319</v>
      </c>
    </row>
    <row r="1573" spans="1:6" x14ac:dyDescent="0.3">
      <c r="A1573" s="49" t="s">
        <v>797</v>
      </c>
      <c r="B1573" s="49" t="str">
        <f t="shared" si="48"/>
        <v>Mr</v>
      </c>
      <c r="C1573" s="50" t="str">
        <f t="shared" si="49"/>
        <v>Barry P</v>
      </c>
      <c r="D1573" s="49" t="s">
        <v>2882</v>
      </c>
      <c r="E1573" t="s">
        <v>4512</v>
      </c>
      <c r="F1573" t="s">
        <v>5658</v>
      </c>
    </row>
    <row r="1574" spans="1:6" x14ac:dyDescent="0.3">
      <c r="A1574" s="49" t="s">
        <v>796</v>
      </c>
      <c r="B1574" s="49" t="str">
        <f t="shared" si="48"/>
        <v>Mr</v>
      </c>
      <c r="C1574" s="50" t="str">
        <f t="shared" si="49"/>
        <v>Maciej</v>
      </c>
      <c r="D1574" s="49" t="s">
        <v>3812</v>
      </c>
      <c r="E1574" t="s">
        <v>4512</v>
      </c>
      <c r="F1574" t="s">
        <v>5659</v>
      </c>
    </row>
    <row r="1575" spans="1:6" x14ac:dyDescent="0.3">
      <c r="A1575" s="49" t="s">
        <v>795</v>
      </c>
      <c r="B1575" s="49" t="str">
        <f t="shared" si="48"/>
        <v>Mr</v>
      </c>
      <c r="C1575" s="50" t="str">
        <f t="shared" si="49"/>
        <v>Jerry D</v>
      </c>
      <c r="D1575" s="49" t="s">
        <v>3813</v>
      </c>
      <c r="E1575" t="s">
        <v>4512</v>
      </c>
      <c r="F1575" t="s">
        <v>5660</v>
      </c>
    </row>
    <row r="1576" spans="1:6" x14ac:dyDescent="0.3">
      <c r="A1576" s="49" t="s">
        <v>794</v>
      </c>
      <c r="B1576" s="49" t="str">
        <f t="shared" si="48"/>
        <v>Mr</v>
      </c>
      <c r="C1576" s="50" t="str">
        <f t="shared" si="49"/>
        <v>Eric A</v>
      </c>
      <c r="D1576" s="49" t="s">
        <v>3814</v>
      </c>
      <c r="E1576" t="s">
        <v>4512</v>
      </c>
      <c r="F1576" t="s">
        <v>4535</v>
      </c>
    </row>
    <row r="1577" spans="1:6" x14ac:dyDescent="0.3">
      <c r="A1577" s="49" t="s">
        <v>793</v>
      </c>
      <c r="B1577" s="49" t="str">
        <f t="shared" si="48"/>
        <v>Ms</v>
      </c>
      <c r="C1577" s="50" t="str">
        <f t="shared" si="49"/>
        <v>Cathi</v>
      </c>
      <c r="D1577" s="49" t="s">
        <v>2946</v>
      </c>
      <c r="E1577" t="s">
        <v>4510</v>
      </c>
      <c r="F1577" t="s">
        <v>5661</v>
      </c>
    </row>
    <row r="1578" spans="1:6" x14ac:dyDescent="0.3">
      <c r="A1578" s="49" t="s">
        <v>792</v>
      </c>
      <c r="B1578" s="49" t="str">
        <f t="shared" si="48"/>
        <v>Mr</v>
      </c>
      <c r="C1578" s="50" t="str">
        <f t="shared" si="49"/>
        <v>Alex M</v>
      </c>
      <c r="D1578" s="49" t="s">
        <v>3815</v>
      </c>
      <c r="E1578" t="s">
        <v>4512</v>
      </c>
      <c r="F1578" t="s">
        <v>5662</v>
      </c>
    </row>
    <row r="1579" spans="1:6" x14ac:dyDescent="0.3">
      <c r="A1579" s="49" t="s">
        <v>791</v>
      </c>
      <c r="B1579" s="49" t="str">
        <f t="shared" si="48"/>
        <v>Mr</v>
      </c>
      <c r="C1579" s="50" t="str">
        <f t="shared" si="49"/>
        <v>Liang</v>
      </c>
      <c r="D1579" s="49" t="s">
        <v>3816</v>
      </c>
      <c r="E1579" t="s">
        <v>4512</v>
      </c>
      <c r="F1579" t="s">
        <v>5663</v>
      </c>
    </row>
    <row r="1580" spans="1:6" x14ac:dyDescent="0.3">
      <c r="A1580" s="49" t="s">
        <v>790</v>
      </c>
      <c r="B1580" s="49" t="str">
        <f t="shared" si="48"/>
        <v>Ms</v>
      </c>
      <c r="C1580" s="50" t="str">
        <f t="shared" si="49"/>
        <v>Lexy</v>
      </c>
      <c r="D1580" s="49" t="s">
        <v>3039</v>
      </c>
      <c r="E1580" t="s">
        <v>4510</v>
      </c>
      <c r="F1580" t="s">
        <v>5664</v>
      </c>
    </row>
    <row r="1581" spans="1:6" x14ac:dyDescent="0.3">
      <c r="A1581" s="49" t="s">
        <v>789</v>
      </c>
      <c r="B1581" s="49" t="str">
        <f t="shared" si="48"/>
        <v>Mr</v>
      </c>
      <c r="C1581" s="50" t="str">
        <f t="shared" si="49"/>
        <v>Michael</v>
      </c>
      <c r="D1581" s="49" t="s">
        <v>3817</v>
      </c>
      <c r="E1581" t="s">
        <v>4512</v>
      </c>
      <c r="F1581" t="s">
        <v>4655</v>
      </c>
    </row>
    <row r="1582" spans="1:6" x14ac:dyDescent="0.3">
      <c r="A1582" s="49" t="s">
        <v>788</v>
      </c>
      <c r="B1582" s="49" t="str">
        <f t="shared" si="48"/>
        <v>Mr</v>
      </c>
      <c r="C1582" s="50" t="str">
        <f t="shared" si="49"/>
        <v>Samuel L</v>
      </c>
      <c r="D1582" s="49" t="s">
        <v>3818</v>
      </c>
      <c r="E1582" t="s">
        <v>4512</v>
      </c>
      <c r="F1582" t="s">
        <v>5665</v>
      </c>
    </row>
    <row r="1583" spans="1:6" x14ac:dyDescent="0.3">
      <c r="A1583" s="49" t="s">
        <v>787</v>
      </c>
      <c r="B1583" s="49" t="str">
        <f t="shared" si="48"/>
        <v>Mr</v>
      </c>
      <c r="C1583" s="50" t="str">
        <f t="shared" si="49"/>
        <v>Spencer A</v>
      </c>
      <c r="D1583" s="49" t="s">
        <v>2505</v>
      </c>
      <c r="E1583" t="s">
        <v>4512</v>
      </c>
      <c r="F1583" t="s">
        <v>5666</v>
      </c>
    </row>
    <row r="1584" spans="1:6" x14ac:dyDescent="0.3">
      <c r="A1584" s="49" t="s">
        <v>786</v>
      </c>
      <c r="B1584" s="49" t="str">
        <f t="shared" si="48"/>
        <v>Mrs</v>
      </c>
      <c r="C1584" s="50" t="str">
        <f t="shared" si="49"/>
        <v>Rochelle</v>
      </c>
      <c r="D1584" s="49" t="s">
        <v>3819</v>
      </c>
      <c r="E1584" t="s">
        <v>4925</v>
      </c>
      <c r="F1584" t="s">
        <v>5667</v>
      </c>
    </row>
    <row r="1585" spans="1:6" x14ac:dyDescent="0.3">
      <c r="A1585" s="49" t="s">
        <v>785</v>
      </c>
      <c r="B1585" s="49" t="str">
        <f t="shared" si="48"/>
        <v>Ms</v>
      </c>
      <c r="C1585" s="50" t="str">
        <f t="shared" si="49"/>
        <v>Paula</v>
      </c>
      <c r="D1585" s="49" t="s">
        <v>3820</v>
      </c>
      <c r="E1585" t="s">
        <v>4510</v>
      </c>
      <c r="F1585" t="s">
        <v>5668</v>
      </c>
    </row>
    <row r="1586" spans="1:6" x14ac:dyDescent="0.3">
      <c r="A1586" s="49" t="s">
        <v>784</v>
      </c>
      <c r="B1586" s="49" t="str">
        <f t="shared" si="48"/>
        <v>Mrs</v>
      </c>
      <c r="C1586" s="50" t="str">
        <f t="shared" si="49"/>
        <v>Madeline E</v>
      </c>
      <c r="D1586" s="49" t="s">
        <v>3821</v>
      </c>
      <c r="E1586" t="s">
        <v>4925</v>
      </c>
      <c r="F1586" t="s">
        <v>5669</v>
      </c>
    </row>
    <row r="1587" spans="1:6" x14ac:dyDescent="0.3">
      <c r="A1587" s="49" t="s">
        <v>783</v>
      </c>
      <c r="B1587" s="49" t="str">
        <f t="shared" si="48"/>
        <v>Ms</v>
      </c>
      <c r="C1587" s="50" t="str">
        <f t="shared" si="49"/>
        <v>Maria Isabel</v>
      </c>
      <c r="D1587" s="49" t="s">
        <v>3822</v>
      </c>
      <c r="E1587" t="s">
        <v>4510</v>
      </c>
      <c r="F1587" t="s">
        <v>5670</v>
      </c>
    </row>
    <row r="1588" spans="1:6" x14ac:dyDescent="0.3">
      <c r="A1588" s="49" t="s">
        <v>782</v>
      </c>
      <c r="B1588" s="49" t="str">
        <f t="shared" si="48"/>
        <v>Mr</v>
      </c>
      <c r="C1588" s="50" t="str">
        <f t="shared" si="49"/>
        <v>Arthur M</v>
      </c>
      <c r="D1588" s="49" t="s">
        <v>3823</v>
      </c>
      <c r="E1588" t="s">
        <v>4512</v>
      </c>
      <c r="F1588" t="s">
        <v>5671</v>
      </c>
    </row>
    <row r="1589" spans="1:6" x14ac:dyDescent="0.3">
      <c r="A1589" s="49" t="s">
        <v>781</v>
      </c>
      <c r="B1589" s="49" t="str">
        <f t="shared" si="48"/>
        <v>Mr</v>
      </c>
      <c r="C1589" s="50" t="str">
        <f t="shared" si="49"/>
        <v>Joseph R</v>
      </c>
      <c r="D1589" s="49" t="s">
        <v>3824</v>
      </c>
      <c r="E1589" t="s">
        <v>4512</v>
      </c>
      <c r="F1589" t="s">
        <v>5672</v>
      </c>
    </row>
    <row r="1590" spans="1:6" x14ac:dyDescent="0.3">
      <c r="A1590" s="49" t="s">
        <v>780</v>
      </c>
      <c r="B1590" s="49" t="str">
        <f t="shared" si="48"/>
        <v>Ms</v>
      </c>
      <c r="C1590" s="50" t="str">
        <f t="shared" si="49"/>
        <v>Sachiko</v>
      </c>
      <c r="D1590" s="49" t="s">
        <v>3825</v>
      </c>
      <c r="E1590" t="s">
        <v>4510</v>
      </c>
      <c r="F1590" t="s">
        <v>5673</v>
      </c>
    </row>
    <row r="1591" spans="1:6" x14ac:dyDescent="0.3">
      <c r="A1591" s="49" t="s">
        <v>779</v>
      </c>
      <c r="B1591" s="49" t="str">
        <f t="shared" si="48"/>
        <v>Mr</v>
      </c>
      <c r="C1591" s="50" t="str">
        <f t="shared" si="49"/>
        <v>Christopher</v>
      </c>
      <c r="D1591" s="49" t="s">
        <v>2716</v>
      </c>
      <c r="E1591" t="s">
        <v>4512</v>
      </c>
      <c r="F1591" t="s">
        <v>4869</v>
      </c>
    </row>
    <row r="1592" spans="1:6" x14ac:dyDescent="0.3">
      <c r="A1592" s="49" t="s">
        <v>778</v>
      </c>
      <c r="B1592" s="49" t="str">
        <f t="shared" si="48"/>
        <v>Mr</v>
      </c>
      <c r="C1592" s="50" t="str">
        <f t="shared" si="49"/>
        <v>Joseph</v>
      </c>
      <c r="D1592" s="49" t="s">
        <v>3826</v>
      </c>
      <c r="E1592" t="s">
        <v>4512</v>
      </c>
      <c r="F1592" t="s">
        <v>4947</v>
      </c>
    </row>
    <row r="1593" spans="1:6" x14ac:dyDescent="0.3">
      <c r="A1593" s="49" t="s">
        <v>777</v>
      </c>
      <c r="B1593" s="49" t="str">
        <f t="shared" si="48"/>
        <v>Mr</v>
      </c>
      <c r="C1593" s="50" t="str">
        <f t="shared" si="49"/>
        <v>Lawrence</v>
      </c>
      <c r="D1593" s="49" t="s">
        <v>3827</v>
      </c>
      <c r="E1593" t="s">
        <v>4512</v>
      </c>
      <c r="F1593" t="s">
        <v>4708</v>
      </c>
    </row>
    <row r="1594" spans="1:6" x14ac:dyDescent="0.3">
      <c r="A1594" s="49" t="s">
        <v>776</v>
      </c>
      <c r="B1594" s="49" t="str">
        <f t="shared" si="48"/>
        <v>Mrs</v>
      </c>
      <c r="C1594" s="50" t="str">
        <f t="shared" si="49"/>
        <v>Katie</v>
      </c>
      <c r="D1594" s="49" t="s">
        <v>3828</v>
      </c>
      <c r="E1594" t="s">
        <v>4925</v>
      </c>
      <c r="F1594" t="s">
        <v>4953</v>
      </c>
    </row>
    <row r="1595" spans="1:6" x14ac:dyDescent="0.3">
      <c r="A1595" s="49" t="s">
        <v>775</v>
      </c>
      <c r="B1595" s="49" t="str">
        <f t="shared" si="48"/>
        <v>Mr</v>
      </c>
      <c r="C1595" s="50" t="str">
        <f t="shared" si="49"/>
        <v>Ruben</v>
      </c>
      <c r="D1595" s="49" t="s">
        <v>3829</v>
      </c>
      <c r="E1595" t="s">
        <v>4512</v>
      </c>
      <c r="F1595" t="s">
        <v>5674</v>
      </c>
    </row>
    <row r="1596" spans="1:6" x14ac:dyDescent="0.3">
      <c r="A1596" s="49" t="s">
        <v>774</v>
      </c>
      <c r="B1596" s="49" t="str">
        <f t="shared" si="48"/>
        <v>Ms</v>
      </c>
      <c r="C1596" s="50" t="str">
        <f t="shared" si="49"/>
        <v>Sarah</v>
      </c>
      <c r="D1596" s="49" t="s">
        <v>3830</v>
      </c>
      <c r="E1596" t="s">
        <v>4510</v>
      </c>
      <c r="F1596" t="s">
        <v>4686</v>
      </c>
    </row>
    <row r="1597" spans="1:6" x14ac:dyDescent="0.3">
      <c r="A1597" s="49" t="s">
        <v>773</v>
      </c>
      <c r="B1597" s="49" t="str">
        <f t="shared" si="48"/>
        <v>Mrs</v>
      </c>
      <c r="C1597" s="50" t="str">
        <f t="shared" si="49"/>
        <v>Angela R</v>
      </c>
      <c r="D1597" s="49" t="s">
        <v>3831</v>
      </c>
      <c r="E1597" t="s">
        <v>4925</v>
      </c>
      <c r="F1597" t="s">
        <v>4804</v>
      </c>
    </row>
    <row r="1598" spans="1:6" x14ac:dyDescent="0.3">
      <c r="A1598" s="49" t="s">
        <v>772</v>
      </c>
      <c r="B1598" s="49" t="str">
        <f t="shared" si="48"/>
        <v>Mr</v>
      </c>
      <c r="C1598" s="50" t="str">
        <f t="shared" si="49"/>
        <v>Chatham</v>
      </c>
      <c r="D1598" s="49" t="s">
        <v>3832</v>
      </c>
      <c r="E1598" t="s">
        <v>4512</v>
      </c>
      <c r="F1598" t="s">
        <v>5675</v>
      </c>
    </row>
    <row r="1599" spans="1:6" x14ac:dyDescent="0.3">
      <c r="A1599" s="49" t="s">
        <v>771</v>
      </c>
      <c r="B1599" s="49" t="str">
        <f t="shared" si="48"/>
        <v>Mr</v>
      </c>
      <c r="C1599" s="50" t="str">
        <f t="shared" si="49"/>
        <v>Derek</v>
      </c>
      <c r="D1599" s="49" t="s">
        <v>3833</v>
      </c>
      <c r="E1599" t="s">
        <v>4512</v>
      </c>
      <c r="F1599" t="s">
        <v>5676</v>
      </c>
    </row>
    <row r="1600" spans="1:6" x14ac:dyDescent="0.3">
      <c r="A1600" s="49" t="s">
        <v>770</v>
      </c>
      <c r="B1600" s="49" t="str">
        <f t="shared" si="48"/>
        <v>Mr</v>
      </c>
      <c r="C1600" s="50" t="str">
        <f t="shared" si="49"/>
        <v>Kalvin J</v>
      </c>
      <c r="D1600" s="49" t="s">
        <v>3282</v>
      </c>
      <c r="E1600" t="s">
        <v>4512</v>
      </c>
      <c r="F1600" t="s">
        <v>5677</v>
      </c>
    </row>
    <row r="1601" spans="1:6" x14ac:dyDescent="0.3">
      <c r="A1601" s="49" t="s">
        <v>769</v>
      </c>
      <c r="B1601" s="49" t="str">
        <f t="shared" si="48"/>
        <v>Mr</v>
      </c>
      <c r="C1601" s="50" t="str">
        <f t="shared" si="49"/>
        <v>Dave</v>
      </c>
      <c r="D1601" s="49" t="s">
        <v>3834</v>
      </c>
      <c r="E1601" t="s">
        <v>4512</v>
      </c>
      <c r="F1601" t="s">
        <v>4852</v>
      </c>
    </row>
    <row r="1602" spans="1:6" x14ac:dyDescent="0.3">
      <c r="A1602" s="49" t="s">
        <v>768</v>
      </c>
      <c r="B1602" s="49" t="str">
        <f t="shared" ref="B1602:B1665" si="50">TRIM(E1602:E3936)</f>
        <v>Ms</v>
      </c>
      <c r="C1602" s="50" t="str">
        <f t="shared" ref="C1602:C1665" si="51">TRIM(F1602)</f>
        <v>Barbara G</v>
      </c>
      <c r="D1602" s="49" t="s">
        <v>3835</v>
      </c>
      <c r="E1602" t="s">
        <v>4510</v>
      </c>
      <c r="F1602" t="s">
        <v>5678</v>
      </c>
    </row>
    <row r="1603" spans="1:6" x14ac:dyDescent="0.3">
      <c r="A1603" s="49" t="s">
        <v>767</v>
      </c>
      <c r="B1603" s="49" t="str">
        <f t="shared" si="50"/>
        <v>Mr</v>
      </c>
      <c r="C1603" s="50" t="str">
        <f t="shared" si="51"/>
        <v>Skylar</v>
      </c>
      <c r="D1603" s="49" t="s">
        <v>3836</v>
      </c>
      <c r="E1603" t="s">
        <v>4512</v>
      </c>
      <c r="F1603" t="s">
        <v>5203</v>
      </c>
    </row>
    <row r="1604" spans="1:6" x14ac:dyDescent="0.3">
      <c r="A1604" s="49" t="s">
        <v>766</v>
      </c>
      <c r="B1604" s="49" t="str">
        <f t="shared" si="50"/>
        <v>Mr</v>
      </c>
      <c r="C1604" s="50" t="str">
        <f t="shared" si="51"/>
        <v>Nick</v>
      </c>
      <c r="D1604" s="49" t="s">
        <v>3837</v>
      </c>
      <c r="E1604" t="s">
        <v>4512</v>
      </c>
      <c r="F1604" t="s">
        <v>4635</v>
      </c>
    </row>
    <row r="1605" spans="1:6" x14ac:dyDescent="0.3">
      <c r="A1605" s="49" t="s">
        <v>765</v>
      </c>
      <c r="B1605" s="49" t="str">
        <f t="shared" si="50"/>
        <v>Mr</v>
      </c>
      <c r="C1605" s="50" t="str">
        <f t="shared" si="51"/>
        <v>Sunny S</v>
      </c>
      <c r="D1605" s="49" t="s">
        <v>3169</v>
      </c>
      <c r="E1605" t="s">
        <v>4512</v>
      </c>
      <c r="F1605" t="s">
        <v>5679</v>
      </c>
    </row>
    <row r="1606" spans="1:6" x14ac:dyDescent="0.3">
      <c r="A1606" s="49" t="s">
        <v>764</v>
      </c>
      <c r="B1606" s="49" t="str">
        <f t="shared" si="50"/>
        <v>Mrs</v>
      </c>
      <c r="C1606" s="50" t="str">
        <f t="shared" si="51"/>
        <v>Anne-Marie</v>
      </c>
      <c r="D1606" s="49" t="s">
        <v>2682</v>
      </c>
      <c r="E1606" t="s">
        <v>4925</v>
      </c>
      <c r="F1606" t="s">
        <v>5446</v>
      </c>
    </row>
    <row r="1607" spans="1:6" x14ac:dyDescent="0.3">
      <c r="A1607" s="49" t="s">
        <v>763</v>
      </c>
      <c r="B1607" s="49" t="str">
        <f t="shared" si="50"/>
        <v>Mr</v>
      </c>
      <c r="C1607" s="50" t="str">
        <f t="shared" si="51"/>
        <v>Nicholas</v>
      </c>
      <c r="D1607" s="49" t="s">
        <v>3838</v>
      </c>
      <c r="E1607" t="s">
        <v>4512</v>
      </c>
      <c r="F1607" t="s">
        <v>4600</v>
      </c>
    </row>
    <row r="1608" spans="1:6" x14ac:dyDescent="0.3">
      <c r="A1608" s="49" t="s">
        <v>762</v>
      </c>
      <c r="B1608" s="49" t="str">
        <f t="shared" si="50"/>
        <v>Mr</v>
      </c>
      <c r="C1608" s="50" t="str">
        <f t="shared" si="51"/>
        <v>Scott M</v>
      </c>
      <c r="D1608" s="49" t="s">
        <v>2445</v>
      </c>
      <c r="E1608" t="s">
        <v>4512</v>
      </c>
      <c r="F1608" t="s">
        <v>5028</v>
      </c>
    </row>
    <row r="1609" spans="1:6" x14ac:dyDescent="0.3">
      <c r="A1609" s="49" t="s">
        <v>761</v>
      </c>
      <c r="B1609" s="49" t="str">
        <f t="shared" si="50"/>
        <v>Ms</v>
      </c>
      <c r="C1609" s="50" t="str">
        <f t="shared" si="51"/>
        <v>Marisa A</v>
      </c>
      <c r="D1609" s="49" t="s">
        <v>3839</v>
      </c>
      <c r="E1609" t="s">
        <v>4510</v>
      </c>
      <c r="F1609" t="s">
        <v>5680</v>
      </c>
    </row>
    <row r="1610" spans="1:6" x14ac:dyDescent="0.3">
      <c r="A1610" s="49" t="s">
        <v>760</v>
      </c>
      <c r="B1610" s="49" t="str">
        <f t="shared" si="50"/>
        <v>Ms</v>
      </c>
      <c r="C1610" s="50" t="str">
        <f t="shared" si="51"/>
        <v>Katie</v>
      </c>
      <c r="D1610" s="49" t="s">
        <v>3840</v>
      </c>
      <c r="E1610" t="s">
        <v>4510</v>
      </c>
      <c r="F1610" t="s">
        <v>4953</v>
      </c>
    </row>
    <row r="1611" spans="1:6" x14ac:dyDescent="0.3">
      <c r="A1611" s="49" t="s">
        <v>759</v>
      </c>
      <c r="B1611" s="49" t="str">
        <f t="shared" si="50"/>
        <v>Ms</v>
      </c>
      <c r="C1611" s="50" t="str">
        <f t="shared" si="51"/>
        <v>Amy L</v>
      </c>
      <c r="D1611" s="49" t="s">
        <v>3841</v>
      </c>
      <c r="E1611" t="s">
        <v>4510</v>
      </c>
      <c r="F1611" t="s">
        <v>5134</v>
      </c>
    </row>
    <row r="1612" spans="1:6" x14ac:dyDescent="0.3">
      <c r="A1612" s="49" t="s">
        <v>758</v>
      </c>
      <c r="B1612" s="49" t="str">
        <f t="shared" si="50"/>
        <v>Ms</v>
      </c>
      <c r="C1612" s="50" t="str">
        <f t="shared" si="51"/>
        <v>Jenna M</v>
      </c>
      <c r="D1612" s="49" t="s">
        <v>3842</v>
      </c>
      <c r="E1612" t="s">
        <v>4510</v>
      </c>
      <c r="F1612" t="s">
        <v>5681</v>
      </c>
    </row>
    <row r="1613" spans="1:6" x14ac:dyDescent="0.3">
      <c r="A1613" s="49" t="s">
        <v>757</v>
      </c>
      <c r="B1613" s="49" t="str">
        <f t="shared" si="50"/>
        <v>Ms</v>
      </c>
      <c r="C1613" s="50" t="str">
        <f t="shared" si="51"/>
        <v>Elizabeth M</v>
      </c>
      <c r="D1613" s="49" t="s">
        <v>3843</v>
      </c>
      <c r="E1613" t="s">
        <v>4510</v>
      </c>
      <c r="F1613" t="s">
        <v>4857</v>
      </c>
    </row>
    <row r="1614" spans="1:6" x14ac:dyDescent="0.3">
      <c r="A1614" s="49" t="s">
        <v>756</v>
      </c>
      <c r="B1614" s="49" t="str">
        <f t="shared" si="50"/>
        <v>Mr</v>
      </c>
      <c r="C1614" s="50" t="str">
        <f t="shared" si="51"/>
        <v>Lyazid</v>
      </c>
      <c r="D1614" s="49" t="s">
        <v>3844</v>
      </c>
      <c r="E1614" t="s">
        <v>4512</v>
      </c>
      <c r="F1614" t="s">
        <v>5682</v>
      </c>
    </row>
    <row r="1615" spans="1:6" x14ac:dyDescent="0.3">
      <c r="A1615" s="49" t="s">
        <v>755</v>
      </c>
      <c r="B1615" s="49" t="str">
        <f t="shared" si="50"/>
        <v>Ms</v>
      </c>
      <c r="C1615" s="50" t="str">
        <f t="shared" si="51"/>
        <v>Lindsey A</v>
      </c>
      <c r="D1615" s="49" t="s">
        <v>3845</v>
      </c>
      <c r="E1615" t="s">
        <v>4510</v>
      </c>
      <c r="F1615" t="s">
        <v>5683</v>
      </c>
    </row>
    <row r="1616" spans="1:6" x14ac:dyDescent="0.3">
      <c r="A1616" s="49" t="s">
        <v>754</v>
      </c>
      <c r="B1616" s="49" t="str">
        <f t="shared" si="50"/>
        <v>Mr</v>
      </c>
      <c r="C1616" s="50" t="str">
        <f t="shared" si="51"/>
        <v>Chris</v>
      </c>
      <c r="D1616" s="49" t="s">
        <v>3846</v>
      </c>
      <c r="E1616" t="s">
        <v>4512</v>
      </c>
      <c r="F1616" t="s">
        <v>4715</v>
      </c>
    </row>
    <row r="1617" spans="1:6" x14ac:dyDescent="0.3">
      <c r="A1617" s="49" t="s">
        <v>753</v>
      </c>
      <c r="B1617" s="49" t="str">
        <f t="shared" si="50"/>
        <v>Ms</v>
      </c>
      <c r="C1617" s="50" t="str">
        <f t="shared" si="51"/>
        <v>Jennifer A</v>
      </c>
      <c r="D1617" s="49" t="s">
        <v>3847</v>
      </c>
      <c r="E1617" t="s">
        <v>4510</v>
      </c>
      <c r="F1617" t="s">
        <v>4528</v>
      </c>
    </row>
    <row r="1618" spans="1:6" x14ac:dyDescent="0.3">
      <c r="A1618" s="49" t="s">
        <v>752</v>
      </c>
      <c r="B1618" s="49" t="str">
        <f t="shared" si="50"/>
        <v>Mr</v>
      </c>
      <c r="C1618" s="50" t="str">
        <f t="shared" si="51"/>
        <v>Leif S</v>
      </c>
      <c r="D1618" s="49" t="s">
        <v>3848</v>
      </c>
      <c r="E1618" t="s">
        <v>4512</v>
      </c>
      <c r="F1618" t="s">
        <v>5684</v>
      </c>
    </row>
    <row r="1619" spans="1:6" x14ac:dyDescent="0.3">
      <c r="A1619" s="49" t="s">
        <v>751</v>
      </c>
      <c r="B1619" s="49" t="str">
        <f t="shared" si="50"/>
        <v>Ms</v>
      </c>
      <c r="C1619" s="50" t="str">
        <f t="shared" si="51"/>
        <v>Stephanie A</v>
      </c>
      <c r="D1619" s="49" t="s">
        <v>3849</v>
      </c>
      <c r="E1619" t="s">
        <v>4510</v>
      </c>
      <c r="F1619" t="s">
        <v>5287</v>
      </c>
    </row>
    <row r="1620" spans="1:6" x14ac:dyDescent="0.3">
      <c r="A1620" s="49" t="s">
        <v>750</v>
      </c>
      <c r="B1620" s="49" t="str">
        <f t="shared" si="50"/>
        <v>Mr</v>
      </c>
      <c r="C1620" s="50" t="str">
        <f t="shared" si="51"/>
        <v>Bo</v>
      </c>
      <c r="D1620" s="49" t="s">
        <v>2462</v>
      </c>
      <c r="E1620" t="s">
        <v>4512</v>
      </c>
      <c r="F1620" t="s">
        <v>5685</v>
      </c>
    </row>
    <row r="1621" spans="1:6" x14ac:dyDescent="0.3">
      <c r="A1621" s="49" t="s">
        <v>749</v>
      </c>
      <c r="B1621" s="49" t="str">
        <f t="shared" si="50"/>
        <v>Ms</v>
      </c>
      <c r="C1621" s="50" t="str">
        <f t="shared" si="51"/>
        <v>Leah</v>
      </c>
      <c r="D1621" s="49" t="s">
        <v>3850</v>
      </c>
      <c r="E1621" t="s">
        <v>4510</v>
      </c>
      <c r="F1621" t="s">
        <v>5686</v>
      </c>
    </row>
    <row r="1622" spans="1:6" x14ac:dyDescent="0.3">
      <c r="A1622" s="49" t="s">
        <v>748</v>
      </c>
      <c r="B1622" s="49" t="str">
        <f t="shared" si="50"/>
        <v>Ms</v>
      </c>
      <c r="C1622" s="50" t="str">
        <f t="shared" si="51"/>
        <v>Kara Lynne</v>
      </c>
      <c r="D1622" s="49" t="s">
        <v>3851</v>
      </c>
      <c r="E1622" t="s">
        <v>4510</v>
      </c>
      <c r="F1622" t="s">
        <v>5687</v>
      </c>
    </row>
    <row r="1623" spans="1:6" x14ac:dyDescent="0.3">
      <c r="A1623" s="49" t="s">
        <v>747</v>
      </c>
      <c r="B1623" s="49" t="str">
        <f t="shared" si="50"/>
        <v>Mr</v>
      </c>
      <c r="C1623" s="50" t="str">
        <f t="shared" si="51"/>
        <v>Jeffrey</v>
      </c>
      <c r="D1623" s="49" t="s">
        <v>3852</v>
      </c>
      <c r="E1623" t="s">
        <v>4512</v>
      </c>
      <c r="F1623" t="s">
        <v>4680</v>
      </c>
    </row>
    <row r="1624" spans="1:6" x14ac:dyDescent="0.3">
      <c r="A1624" s="49" t="s">
        <v>746</v>
      </c>
      <c r="B1624" s="49" t="str">
        <f t="shared" si="50"/>
        <v>Mr</v>
      </c>
      <c r="C1624" s="50" t="str">
        <f t="shared" si="51"/>
        <v>Justin</v>
      </c>
      <c r="D1624" s="49" t="s">
        <v>3853</v>
      </c>
      <c r="E1624" t="s">
        <v>4512</v>
      </c>
      <c r="F1624" t="s">
        <v>5014</v>
      </c>
    </row>
    <row r="1625" spans="1:6" x14ac:dyDescent="0.3">
      <c r="A1625" s="49" t="s">
        <v>745</v>
      </c>
      <c r="B1625" s="49" t="str">
        <f t="shared" si="50"/>
        <v>Ms</v>
      </c>
      <c r="C1625" s="50" t="str">
        <f t="shared" si="51"/>
        <v>Emily</v>
      </c>
      <c r="D1625" s="49" t="s">
        <v>3854</v>
      </c>
      <c r="E1625" t="s">
        <v>4510</v>
      </c>
      <c r="F1625" t="s">
        <v>4878</v>
      </c>
    </row>
    <row r="1626" spans="1:6" x14ac:dyDescent="0.3">
      <c r="A1626" s="49" t="s">
        <v>744</v>
      </c>
      <c r="B1626" s="49" t="str">
        <f t="shared" si="50"/>
        <v>Ms</v>
      </c>
      <c r="C1626" s="50" t="str">
        <f t="shared" si="51"/>
        <v>Rebecca</v>
      </c>
      <c r="D1626" s="49" t="s">
        <v>3855</v>
      </c>
      <c r="E1626" t="s">
        <v>4510</v>
      </c>
      <c r="F1626" t="s">
        <v>4595</v>
      </c>
    </row>
    <row r="1627" spans="1:6" x14ac:dyDescent="0.3">
      <c r="A1627" s="49" t="s">
        <v>743</v>
      </c>
      <c r="B1627" s="49" t="str">
        <f t="shared" si="50"/>
        <v>Mrs</v>
      </c>
      <c r="C1627" s="50" t="str">
        <f t="shared" si="51"/>
        <v>Allie</v>
      </c>
      <c r="D1627" s="49" t="s">
        <v>3375</v>
      </c>
      <c r="E1627" t="s">
        <v>4925</v>
      </c>
      <c r="F1627" t="s">
        <v>5688</v>
      </c>
    </row>
    <row r="1628" spans="1:6" x14ac:dyDescent="0.3">
      <c r="A1628" s="49" t="s">
        <v>742</v>
      </c>
      <c r="B1628" s="49" t="str">
        <f t="shared" si="50"/>
        <v>Ms</v>
      </c>
      <c r="C1628" s="50" t="str">
        <f t="shared" si="51"/>
        <v>Trasi</v>
      </c>
      <c r="D1628" s="49" t="s">
        <v>3856</v>
      </c>
      <c r="E1628" t="s">
        <v>4510</v>
      </c>
      <c r="F1628" t="s">
        <v>5689</v>
      </c>
    </row>
    <row r="1629" spans="1:6" x14ac:dyDescent="0.3">
      <c r="A1629" s="49" t="s">
        <v>741</v>
      </c>
      <c r="B1629" s="49" t="str">
        <f t="shared" si="50"/>
        <v>Mr</v>
      </c>
      <c r="C1629" s="50" t="str">
        <f t="shared" si="51"/>
        <v>Kevin</v>
      </c>
      <c r="D1629" s="49" t="s">
        <v>3857</v>
      </c>
      <c r="E1629" t="s">
        <v>4512</v>
      </c>
      <c r="F1629" t="s">
        <v>4591</v>
      </c>
    </row>
    <row r="1630" spans="1:6" x14ac:dyDescent="0.3">
      <c r="A1630" s="49" t="s">
        <v>740</v>
      </c>
      <c r="B1630" s="49" t="str">
        <f t="shared" si="50"/>
        <v>Mr</v>
      </c>
      <c r="C1630" s="50" t="str">
        <f t="shared" si="51"/>
        <v>Fernando</v>
      </c>
      <c r="D1630" s="49" t="s">
        <v>3858</v>
      </c>
      <c r="E1630" t="s">
        <v>4512</v>
      </c>
      <c r="F1630" t="s">
        <v>5690</v>
      </c>
    </row>
    <row r="1631" spans="1:6" x14ac:dyDescent="0.3">
      <c r="A1631" s="49" t="s">
        <v>739</v>
      </c>
      <c r="B1631" s="49" t="str">
        <f t="shared" si="50"/>
        <v>Ms</v>
      </c>
      <c r="C1631" s="50" t="str">
        <f t="shared" si="51"/>
        <v>Ieva</v>
      </c>
      <c r="D1631" s="49" t="s">
        <v>3859</v>
      </c>
      <c r="E1631" t="s">
        <v>4510</v>
      </c>
      <c r="F1631" t="s">
        <v>5691</v>
      </c>
    </row>
    <row r="1632" spans="1:6" x14ac:dyDescent="0.3">
      <c r="A1632" s="49" t="s">
        <v>738</v>
      </c>
      <c r="B1632" s="49" t="str">
        <f t="shared" si="50"/>
        <v>Mr</v>
      </c>
      <c r="C1632" s="50" t="str">
        <f t="shared" si="51"/>
        <v>Chris</v>
      </c>
      <c r="D1632" s="49" t="s">
        <v>3370</v>
      </c>
      <c r="E1632" t="s">
        <v>4512</v>
      </c>
      <c r="F1632" t="s">
        <v>4715</v>
      </c>
    </row>
    <row r="1633" spans="1:6" x14ac:dyDescent="0.3">
      <c r="A1633" s="49" t="s">
        <v>737</v>
      </c>
      <c r="B1633" s="49" t="str">
        <f t="shared" si="50"/>
        <v>Mr</v>
      </c>
      <c r="C1633" s="50" t="str">
        <f t="shared" si="51"/>
        <v>Drew L</v>
      </c>
      <c r="D1633" s="49" t="s">
        <v>3787</v>
      </c>
      <c r="E1633" t="s">
        <v>4512</v>
      </c>
      <c r="F1633" t="s">
        <v>5692</v>
      </c>
    </row>
    <row r="1634" spans="1:6" x14ac:dyDescent="0.3">
      <c r="A1634" s="49" t="s">
        <v>736</v>
      </c>
      <c r="B1634" s="49" t="str">
        <f t="shared" si="50"/>
        <v>Ms</v>
      </c>
      <c r="C1634" s="50" t="str">
        <f t="shared" si="51"/>
        <v>Christina</v>
      </c>
      <c r="D1634" s="49" t="s">
        <v>3860</v>
      </c>
      <c r="E1634" t="s">
        <v>4510</v>
      </c>
      <c r="F1634" t="s">
        <v>5399</v>
      </c>
    </row>
    <row r="1635" spans="1:6" x14ac:dyDescent="0.3">
      <c r="A1635" s="49" t="s">
        <v>735</v>
      </c>
      <c r="B1635" s="49" t="str">
        <f t="shared" si="50"/>
        <v>Mr</v>
      </c>
      <c r="C1635" s="50" t="str">
        <f t="shared" si="51"/>
        <v>Alexander G</v>
      </c>
      <c r="D1635" s="49" t="s">
        <v>3861</v>
      </c>
      <c r="E1635" t="s">
        <v>4512</v>
      </c>
      <c r="F1635" t="s">
        <v>5693</v>
      </c>
    </row>
    <row r="1636" spans="1:6" x14ac:dyDescent="0.3">
      <c r="A1636" s="49" t="s">
        <v>734</v>
      </c>
      <c r="B1636" s="49" t="str">
        <f t="shared" si="50"/>
        <v>Ms</v>
      </c>
      <c r="C1636" s="50" t="str">
        <f t="shared" si="51"/>
        <v>Meaghan</v>
      </c>
      <c r="D1636" s="49" t="s">
        <v>3862</v>
      </c>
      <c r="E1636" t="s">
        <v>4510</v>
      </c>
      <c r="F1636" t="s">
        <v>5694</v>
      </c>
    </row>
    <row r="1637" spans="1:6" x14ac:dyDescent="0.3">
      <c r="A1637" s="49" t="s">
        <v>733</v>
      </c>
      <c r="B1637" s="49" t="str">
        <f t="shared" si="50"/>
        <v>Ms</v>
      </c>
      <c r="C1637" s="50" t="str">
        <f t="shared" si="51"/>
        <v>Kristin</v>
      </c>
      <c r="D1637" s="49" t="s">
        <v>3863</v>
      </c>
      <c r="E1637" t="s">
        <v>4510</v>
      </c>
      <c r="F1637" t="s">
        <v>4927</v>
      </c>
    </row>
    <row r="1638" spans="1:6" x14ac:dyDescent="0.3">
      <c r="A1638" s="49" t="s">
        <v>732</v>
      </c>
      <c r="B1638" s="49" t="str">
        <f t="shared" si="50"/>
        <v>Ms</v>
      </c>
      <c r="C1638" s="50" t="str">
        <f t="shared" si="51"/>
        <v>Andrea K</v>
      </c>
      <c r="D1638" s="49" t="s">
        <v>3864</v>
      </c>
      <c r="E1638" t="s">
        <v>4510</v>
      </c>
      <c r="F1638" t="s">
        <v>5695</v>
      </c>
    </row>
    <row r="1639" spans="1:6" x14ac:dyDescent="0.3">
      <c r="A1639" s="49" t="s">
        <v>731</v>
      </c>
      <c r="B1639" s="49" t="str">
        <f t="shared" si="50"/>
        <v>Ms</v>
      </c>
      <c r="C1639" s="50" t="str">
        <f t="shared" si="51"/>
        <v>Kris</v>
      </c>
      <c r="D1639" s="49" t="s">
        <v>3639</v>
      </c>
      <c r="E1639" t="s">
        <v>4510</v>
      </c>
      <c r="F1639" t="s">
        <v>5696</v>
      </c>
    </row>
    <row r="1640" spans="1:6" x14ac:dyDescent="0.3">
      <c r="A1640" s="49" t="s">
        <v>730</v>
      </c>
      <c r="B1640" s="49" t="str">
        <f t="shared" si="50"/>
        <v>Mr</v>
      </c>
      <c r="C1640" s="50" t="str">
        <f t="shared" si="51"/>
        <v>Alden W</v>
      </c>
      <c r="D1640" s="49" t="s">
        <v>2660</v>
      </c>
      <c r="E1640" t="s">
        <v>4512</v>
      </c>
      <c r="F1640" t="s">
        <v>5697</v>
      </c>
    </row>
    <row r="1641" spans="1:6" x14ac:dyDescent="0.3">
      <c r="A1641" s="49" t="s">
        <v>729</v>
      </c>
      <c r="B1641" s="49" t="str">
        <f t="shared" si="50"/>
        <v>Ms</v>
      </c>
      <c r="C1641" s="50" t="str">
        <f t="shared" si="51"/>
        <v>Suzanne M</v>
      </c>
      <c r="D1641" s="49" t="s">
        <v>3865</v>
      </c>
      <c r="E1641" t="s">
        <v>4510</v>
      </c>
      <c r="F1641" t="s">
        <v>5698</v>
      </c>
    </row>
    <row r="1642" spans="1:6" x14ac:dyDescent="0.3">
      <c r="A1642" s="49" t="s">
        <v>728</v>
      </c>
      <c r="B1642" s="49" t="str">
        <f t="shared" si="50"/>
        <v>Ms</v>
      </c>
      <c r="C1642" s="50" t="str">
        <f t="shared" si="51"/>
        <v>Heidi Z</v>
      </c>
      <c r="D1642" s="49" t="s">
        <v>3866</v>
      </c>
      <c r="E1642" t="s">
        <v>4510</v>
      </c>
      <c r="F1642" t="s">
        <v>5699</v>
      </c>
    </row>
    <row r="1643" spans="1:6" x14ac:dyDescent="0.3">
      <c r="A1643" s="49" t="s">
        <v>727</v>
      </c>
      <c r="B1643" s="49" t="str">
        <f t="shared" si="50"/>
        <v>Ms</v>
      </c>
      <c r="C1643" s="50" t="str">
        <f t="shared" si="51"/>
        <v>Carolyn</v>
      </c>
      <c r="D1643" s="49" t="s">
        <v>2861</v>
      </c>
      <c r="E1643" t="s">
        <v>4510</v>
      </c>
      <c r="F1643" t="s">
        <v>4906</v>
      </c>
    </row>
    <row r="1644" spans="1:6" x14ac:dyDescent="0.3">
      <c r="A1644" s="49" t="s">
        <v>726</v>
      </c>
      <c r="B1644" s="49" t="str">
        <f t="shared" si="50"/>
        <v>Ms</v>
      </c>
      <c r="C1644" s="50" t="str">
        <f t="shared" si="51"/>
        <v>Sabine</v>
      </c>
      <c r="D1644" s="49" t="s">
        <v>3867</v>
      </c>
      <c r="E1644" t="s">
        <v>4510</v>
      </c>
      <c r="F1644" t="s">
        <v>4946</v>
      </c>
    </row>
    <row r="1645" spans="1:6" x14ac:dyDescent="0.3">
      <c r="A1645" s="49" t="s">
        <v>725</v>
      </c>
      <c r="B1645" s="49" t="str">
        <f t="shared" si="50"/>
        <v>Mr</v>
      </c>
      <c r="C1645" s="50" t="str">
        <f t="shared" si="51"/>
        <v>Bobby</v>
      </c>
      <c r="D1645" s="49" t="s">
        <v>2947</v>
      </c>
      <c r="E1645" t="s">
        <v>4512</v>
      </c>
      <c r="F1645" t="s">
        <v>4670</v>
      </c>
    </row>
    <row r="1646" spans="1:6" x14ac:dyDescent="0.3">
      <c r="A1646" s="49" t="s">
        <v>724</v>
      </c>
      <c r="B1646" s="49" t="str">
        <f t="shared" si="50"/>
        <v>Mr</v>
      </c>
      <c r="C1646" s="50" t="str">
        <f t="shared" si="51"/>
        <v>Fan</v>
      </c>
      <c r="D1646" s="49" t="s">
        <v>3160</v>
      </c>
      <c r="E1646" t="s">
        <v>4512</v>
      </c>
      <c r="F1646" t="s">
        <v>5700</v>
      </c>
    </row>
    <row r="1647" spans="1:6" x14ac:dyDescent="0.3">
      <c r="A1647" s="49" t="s">
        <v>723</v>
      </c>
      <c r="B1647" s="49" t="str">
        <f t="shared" si="50"/>
        <v>Mrs</v>
      </c>
      <c r="C1647" s="50" t="str">
        <f t="shared" si="51"/>
        <v>Rachel M</v>
      </c>
      <c r="D1647" s="49" t="s">
        <v>3868</v>
      </c>
      <c r="E1647" t="s">
        <v>4925</v>
      </c>
      <c r="F1647" t="s">
        <v>5453</v>
      </c>
    </row>
    <row r="1648" spans="1:6" x14ac:dyDescent="0.3">
      <c r="A1648" s="49" t="s">
        <v>722</v>
      </c>
      <c r="B1648" s="49" t="str">
        <f t="shared" si="50"/>
        <v>Mr</v>
      </c>
      <c r="C1648" s="50" t="str">
        <f t="shared" si="51"/>
        <v>Greg</v>
      </c>
      <c r="D1648" s="49" t="s">
        <v>3869</v>
      </c>
      <c r="E1648" t="s">
        <v>4512</v>
      </c>
      <c r="F1648" t="s">
        <v>4673</v>
      </c>
    </row>
    <row r="1649" spans="1:6" x14ac:dyDescent="0.3">
      <c r="A1649" s="49" t="s">
        <v>721</v>
      </c>
      <c r="B1649" s="49" t="str">
        <f t="shared" si="50"/>
        <v>Mr</v>
      </c>
      <c r="C1649" s="50" t="str">
        <f t="shared" si="51"/>
        <v>Dan</v>
      </c>
      <c r="D1649" s="49" t="s">
        <v>3870</v>
      </c>
      <c r="E1649" t="s">
        <v>4512</v>
      </c>
      <c r="F1649" t="s">
        <v>4731</v>
      </c>
    </row>
    <row r="1650" spans="1:6" x14ac:dyDescent="0.3">
      <c r="A1650" s="49" t="s">
        <v>720</v>
      </c>
      <c r="B1650" s="49" t="str">
        <f t="shared" si="50"/>
        <v>Ms</v>
      </c>
      <c r="C1650" s="50" t="str">
        <f t="shared" si="51"/>
        <v>Jennifer A</v>
      </c>
      <c r="D1650" s="49" t="s">
        <v>2660</v>
      </c>
      <c r="E1650" t="s">
        <v>4510</v>
      </c>
      <c r="F1650" t="s">
        <v>4528</v>
      </c>
    </row>
    <row r="1651" spans="1:6" x14ac:dyDescent="0.3">
      <c r="A1651" s="49" t="s">
        <v>719</v>
      </c>
      <c r="B1651" s="49" t="str">
        <f t="shared" si="50"/>
        <v>Mrs</v>
      </c>
      <c r="C1651" s="50" t="str">
        <f t="shared" si="51"/>
        <v>Jessica</v>
      </c>
      <c r="D1651" s="49" t="s">
        <v>3871</v>
      </c>
      <c r="E1651" t="s">
        <v>4925</v>
      </c>
      <c r="F1651" t="s">
        <v>4603</v>
      </c>
    </row>
    <row r="1652" spans="1:6" x14ac:dyDescent="0.3">
      <c r="A1652" s="49" t="s">
        <v>718</v>
      </c>
      <c r="B1652" s="49" t="str">
        <f t="shared" si="50"/>
        <v>Mr</v>
      </c>
      <c r="C1652" s="50" t="str">
        <f t="shared" si="51"/>
        <v>Chaiwat</v>
      </c>
      <c r="D1652" s="49" t="s">
        <v>3872</v>
      </c>
      <c r="E1652" t="s">
        <v>4512</v>
      </c>
      <c r="F1652" t="s">
        <v>5701</v>
      </c>
    </row>
    <row r="1653" spans="1:6" x14ac:dyDescent="0.3">
      <c r="A1653" s="49" t="s">
        <v>717</v>
      </c>
      <c r="B1653" s="49" t="str">
        <f t="shared" si="50"/>
        <v>Ms</v>
      </c>
      <c r="C1653" s="50" t="str">
        <f t="shared" si="51"/>
        <v>Kerri</v>
      </c>
      <c r="D1653" s="49" t="s">
        <v>3873</v>
      </c>
      <c r="E1653" t="s">
        <v>4510</v>
      </c>
      <c r="F1653" t="s">
        <v>5702</v>
      </c>
    </row>
    <row r="1654" spans="1:6" x14ac:dyDescent="0.3">
      <c r="A1654" s="49" t="s">
        <v>716</v>
      </c>
      <c r="B1654" s="49" t="str">
        <f t="shared" si="50"/>
        <v>Ms</v>
      </c>
      <c r="C1654" s="50" t="str">
        <f t="shared" si="51"/>
        <v>Lisa</v>
      </c>
      <c r="D1654" s="49" t="s">
        <v>3874</v>
      </c>
      <c r="E1654" t="s">
        <v>4510</v>
      </c>
      <c r="F1654" t="s">
        <v>4929</v>
      </c>
    </row>
    <row r="1655" spans="1:6" x14ac:dyDescent="0.3">
      <c r="A1655" s="49" t="s">
        <v>715</v>
      </c>
      <c r="B1655" s="49" t="str">
        <f t="shared" si="50"/>
        <v>Mr</v>
      </c>
      <c r="C1655" s="50" t="str">
        <f t="shared" si="51"/>
        <v>Nicholas G</v>
      </c>
      <c r="D1655" s="49" t="s">
        <v>3875</v>
      </c>
      <c r="E1655" t="s">
        <v>4512</v>
      </c>
      <c r="F1655" t="s">
        <v>5703</v>
      </c>
    </row>
    <row r="1656" spans="1:6" x14ac:dyDescent="0.3">
      <c r="A1656" s="49" t="s">
        <v>714</v>
      </c>
      <c r="B1656" s="49" t="str">
        <f t="shared" si="50"/>
        <v>Mr</v>
      </c>
      <c r="C1656" s="50" t="str">
        <f t="shared" si="51"/>
        <v>Vasilis S</v>
      </c>
      <c r="D1656" s="49" t="s">
        <v>3876</v>
      </c>
      <c r="E1656" t="s">
        <v>4512</v>
      </c>
      <c r="F1656" t="s">
        <v>5704</v>
      </c>
    </row>
    <row r="1657" spans="1:6" x14ac:dyDescent="0.3">
      <c r="A1657" s="49" t="s">
        <v>713</v>
      </c>
      <c r="B1657" s="49" t="str">
        <f t="shared" si="50"/>
        <v>Mr</v>
      </c>
      <c r="C1657" s="50" t="str">
        <f t="shared" si="51"/>
        <v>Michael P</v>
      </c>
      <c r="D1657" s="49" t="s">
        <v>3877</v>
      </c>
      <c r="E1657" t="s">
        <v>4512</v>
      </c>
      <c r="F1657" t="s">
        <v>4649</v>
      </c>
    </row>
    <row r="1658" spans="1:6" x14ac:dyDescent="0.3">
      <c r="A1658" s="49" t="s">
        <v>712</v>
      </c>
      <c r="B1658" s="49" t="str">
        <f t="shared" si="50"/>
        <v>Ms</v>
      </c>
      <c r="C1658" s="50" t="str">
        <f t="shared" si="51"/>
        <v>Colleen C</v>
      </c>
      <c r="D1658" s="49" t="s">
        <v>3092</v>
      </c>
      <c r="E1658" t="s">
        <v>4510</v>
      </c>
      <c r="F1658" t="s">
        <v>5705</v>
      </c>
    </row>
    <row r="1659" spans="1:6" x14ac:dyDescent="0.3">
      <c r="A1659" s="49" t="s">
        <v>711</v>
      </c>
      <c r="B1659" s="49" t="str">
        <f t="shared" si="50"/>
        <v>Mrs</v>
      </c>
      <c r="C1659" s="50" t="str">
        <f t="shared" si="51"/>
        <v>Annika</v>
      </c>
      <c r="D1659" s="49" t="s">
        <v>3878</v>
      </c>
      <c r="E1659" t="s">
        <v>4925</v>
      </c>
      <c r="F1659" t="s">
        <v>5706</v>
      </c>
    </row>
    <row r="1660" spans="1:6" x14ac:dyDescent="0.3">
      <c r="A1660" s="49" t="s">
        <v>710</v>
      </c>
      <c r="B1660" s="49" t="str">
        <f t="shared" si="50"/>
        <v>Ms</v>
      </c>
      <c r="C1660" s="50" t="str">
        <f t="shared" si="51"/>
        <v>Kelly</v>
      </c>
      <c r="D1660" s="49" t="s">
        <v>3275</v>
      </c>
      <c r="E1660" t="s">
        <v>4510</v>
      </c>
      <c r="F1660" t="s">
        <v>4511</v>
      </c>
    </row>
    <row r="1661" spans="1:6" x14ac:dyDescent="0.3">
      <c r="A1661" s="49" t="s">
        <v>709</v>
      </c>
      <c r="B1661" s="49" t="str">
        <f t="shared" si="50"/>
        <v>Mr</v>
      </c>
      <c r="C1661" s="50" t="str">
        <f t="shared" si="51"/>
        <v>Nicholas C</v>
      </c>
      <c r="D1661" s="49" t="s">
        <v>3879</v>
      </c>
      <c r="E1661" t="s">
        <v>4512</v>
      </c>
      <c r="F1661" t="s">
        <v>5707</v>
      </c>
    </row>
    <row r="1662" spans="1:6" x14ac:dyDescent="0.3">
      <c r="A1662" s="49" t="s">
        <v>708</v>
      </c>
      <c r="B1662" s="49" t="str">
        <f t="shared" si="50"/>
        <v>Mrs</v>
      </c>
      <c r="C1662" s="50" t="str">
        <f t="shared" si="51"/>
        <v>Kelly K</v>
      </c>
      <c r="D1662" s="49" t="s">
        <v>3880</v>
      </c>
      <c r="E1662" t="s">
        <v>4925</v>
      </c>
      <c r="F1662" t="s">
        <v>5708</v>
      </c>
    </row>
    <row r="1663" spans="1:6" x14ac:dyDescent="0.3">
      <c r="A1663" s="49" t="s">
        <v>707</v>
      </c>
      <c r="B1663" s="49" t="str">
        <f t="shared" si="50"/>
        <v>Mr</v>
      </c>
      <c r="C1663" s="50" t="str">
        <f t="shared" si="51"/>
        <v>Andrew</v>
      </c>
      <c r="D1663" s="49" t="s">
        <v>3881</v>
      </c>
      <c r="E1663" t="s">
        <v>4512</v>
      </c>
      <c r="F1663" t="s">
        <v>4720</v>
      </c>
    </row>
    <row r="1664" spans="1:6" x14ac:dyDescent="0.3">
      <c r="A1664" s="49" t="s">
        <v>706</v>
      </c>
      <c r="B1664" s="49" t="str">
        <f t="shared" si="50"/>
        <v>Ms</v>
      </c>
      <c r="C1664" s="50" t="str">
        <f t="shared" si="51"/>
        <v>Hannah</v>
      </c>
      <c r="D1664" s="49" t="s">
        <v>3882</v>
      </c>
      <c r="E1664" t="s">
        <v>4510</v>
      </c>
      <c r="F1664" t="s">
        <v>5709</v>
      </c>
    </row>
    <row r="1665" spans="1:6" x14ac:dyDescent="0.3">
      <c r="A1665" s="49" t="s">
        <v>705</v>
      </c>
      <c r="B1665" s="49" t="str">
        <f t="shared" si="50"/>
        <v>Mr</v>
      </c>
      <c r="C1665" s="50" t="str">
        <f t="shared" si="51"/>
        <v>Patricio Sr</v>
      </c>
      <c r="D1665" s="49" t="s">
        <v>3883</v>
      </c>
      <c r="E1665" t="s">
        <v>4512</v>
      </c>
      <c r="F1665" t="s">
        <v>5710</v>
      </c>
    </row>
    <row r="1666" spans="1:6" x14ac:dyDescent="0.3">
      <c r="A1666" s="49" t="s">
        <v>704</v>
      </c>
      <c r="B1666" s="49" t="str">
        <f t="shared" ref="B1666:B1729" si="52">TRIM(E1666:E4000)</f>
        <v>Mr</v>
      </c>
      <c r="C1666" s="50" t="str">
        <f t="shared" ref="C1666:C1729" si="53">TRIM(F1666)</f>
        <v>Robert B</v>
      </c>
      <c r="D1666" s="49" t="s">
        <v>3884</v>
      </c>
      <c r="E1666" t="s">
        <v>4512</v>
      </c>
      <c r="F1666" t="s">
        <v>5711</v>
      </c>
    </row>
    <row r="1667" spans="1:6" x14ac:dyDescent="0.3">
      <c r="A1667" s="49" t="s">
        <v>703</v>
      </c>
      <c r="B1667" s="49" t="str">
        <f t="shared" si="52"/>
        <v>Mr</v>
      </c>
      <c r="C1667" s="50" t="str">
        <f t="shared" si="53"/>
        <v>Benjamin M</v>
      </c>
      <c r="D1667" s="49" t="s">
        <v>2481</v>
      </c>
      <c r="E1667" t="s">
        <v>4512</v>
      </c>
      <c r="F1667" t="s">
        <v>5712</v>
      </c>
    </row>
    <row r="1668" spans="1:6" x14ac:dyDescent="0.3">
      <c r="A1668" s="49" t="s">
        <v>702</v>
      </c>
      <c r="B1668" s="49" t="str">
        <f t="shared" si="52"/>
        <v>Mr</v>
      </c>
      <c r="C1668" s="50" t="str">
        <f t="shared" si="53"/>
        <v>Robert</v>
      </c>
      <c r="D1668" s="49" t="s">
        <v>3885</v>
      </c>
      <c r="E1668" t="s">
        <v>4512</v>
      </c>
      <c r="F1668" t="s">
        <v>4550</v>
      </c>
    </row>
    <row r="1669" spans="1:6" x14ac:dyDescent="0.3">
      <c r="A1669" s="49" t="s">
        <v>701</v>
      </c>
      <c r="B1669" s="49" t="str">
        <f t="shared" si="52"/>
        <v>Mr</v>
      </c>
      <c r="C1669" s="50" t="str">
        <f t="shared" si="53"/>
        <v>Eric R</v>
      </c>
      <c r="D1669" s="49" t="s">
        <v>3886</v>
      </c>
      <c r="E1669" t="s">
        <v>4512</v>
      </c>
      <c r="F1669" t="s">
        <v>5713</v>
      </c>
    </row>
    <row r="1670" spans="1:6" x14ac:dyDescent="0.3">
      <c r="A1670" s="49" t="s">
        <v>700</v>
      </c>
      <c r="B1670" s="49" t="str">
        <f t="shared" si="52"/>
        <v>Mr</v>
      </c>
      <c r="C1670" s="50" t="str">
        <f t="shared" si="53"/>
        <v>Matthew</v>
      </c>
      <c r="D1670" s="49" t="s">
        <v>2824</v>
      </c>
      <c r="E1670" t="s">
        <v>4512</v>
      </c>
      <c r="F1670" t="s">
        <v>4657</v>
      </c>
    </row>
    <row r="1671" spans="1:6" x14ac:dyDescent="0.3">
      <c r="A1671" s="49" t="s">
        <v>699</v>
      </c>
      <c r="B1671" s="49" t="str">
        <f t="shared" si="52"/>
        <v>Mr</v>
      </c>
      <c r="C1671" s="50" t="str">
        <f t="shared" si="53"/>
        <v>Bob R</v>
      </c>
      <c r="D1671" s="49" t="s">
        <v>3887</v>
      </c>
      <c r="E1671" t="s">
        <v>4512</v>
      </c>
      <c r="F1671" t="s">
        <v>5714</v>
      </c>
    </row>
    <row r="1672" spans="1:6" x14ac:dyDescent="0.3">
      <c r="A1672" s="49" t="s">
        <v>698</v>
      </c>
      <c r="B1672" s="49" t="str">
        <f t="shared" si="52"/>
        <v>Ms</v>
      </c>
      <c r="C1672" s="50" t="str">
        <f t="shared" si="53"/>
        <v>Stephanie J</v>
      </c>
      <c r="D1672" s="49" t="s">
        <v>3516</v>
      </c>
      <c r="E1672" t="s">
        <v>4510</v>
      </c>
      <c r="F1672" t="s">
        <v>5715</v>
      </c>
    </row>
    <row r="1673" spans="1:6" x14ac:dyDescent="0.3">
      <c r="A1673" s="49" t="s">
        <v>697</v>
      </c>
      <c r="B1673" s="49" t="str">
        <f t="shared" si="52"/>
        <v>Mr</v>
      </c>
      <c r="C1673" s="50" t="str">
        <f t="shared" si="53"/>
        <v>Jake</v>
      </c>
      <c r="D1673" s="49" t="s">
        <v>3189</v>
      </c>
      <c r="E1673" t="s">
        <v>4512</v>
      </c>
      <c r="F1673" t="s">
        <v>5640</v>
      </c>
    </row>
    <row r="1674" spans="1:6" x14ac:dyDescent="0.3">
      <c r="A1674" s="49" t="s">
        <v>696</v>
      </c>
      <c r="B1674" s="49" t="str">
        <f t="shared" si="52"/>
        <v>Ms</v>
      </c>
      <c r="C1674" s="50" t="str">
        <f t="shared" si="53"/>
        <v>Alison L</v>
      </c>
      <c r="D1674" s="49" t="s">
        <v>3888</v>
      </c>
      <c r="E1674" t="s">
        <v>4510</v>
      </c>
      <c r="F1674" t="s">
        <v>5641</v>
      </c>
    </row>
    <row r="1675" spans="1:6" x14ac:dyDescent="0.3">
      <c r="A1675" s="49" t="s">
        <v>695</v>
      </c>
      <c r="B1675" s="49" t="str">
        <f t="shared" si="52"/>
        <v>Ms</v>
      </c>
      <c r="C1675" s="50" t="str">
        <f t="shared" si="53"/>
        <v>Lindsay M</v>
      </c>
      <c r="D1675" s="49" t="s">
        <v>3889</v>
      </c>
      <c r="E1675" t="s">
        <v>4510</v>
      </c>
      <c r="F1675" t="s">
        <v>5557</v>
      </c>
    </row>
    <row r="1676" spans="1:6" x14ac:dyDescent="0.3">
      <c r="A1676" s="49" t="s">
        <v>694</v>
      </c>
      <c r="B1676" s="49" t="str">
        <f t="shared" si="52"/>
        <v>Mr</v>
      </c>
      <c r="C1676" s="50" t="str">
        <f t="shared" si="53"/>
        <v>Guillaume</v>
      </c>
      <c r="D1676" s="49" t="s">
        <v>3890</v>
      </c>
      <c r="E1676" t="s">
        <v>4512</v>
      </c>
      <c r="F1676" t="s">
        <v>5716</v>
      </c>
    </row>
    <row r="1677" spans="1:6" x14ac:dyDescent="0.3">
      <c r="A1677" s="49" t="s">
        <v>693</v>
      </c>
      <c r="B1677" s="49" t="str">
        <f t="shared" si="52"/>
        <v>Ms</v>
      </c>
      <c r="C1677" s="50" t="str">
        <f t="shared" si="53"/>
        <v>Kaylee</v>
      </c>
      <c r="D1677" s="49" t="s">
        <v>3891</v>
      </c>
      <c r="E1677" t="s">
        <v>4510</v>
      </c>
      <c r="F1677" t="s">
        <v>5717</v>
      </c>
    </row>
    <row r="1678" spans="1:6" x14ac:dyDescent="0.3">
      <c r="A1678" s="49" t="s">
        <v>692</v>
      </c>
      <c r="B1678" s="49" t="str">
        <f t="shared" si="52"/>
        <v>Ms</v>
      </c>
      <c r="C1678" s="50" t="str">
        <f t="shared" si="53"/>
        <v>Theresa</v>
      </c>
      <c r="D1678" s="49" t="s">
        <v>3892</v>
      </c>
      <c r="E1678" t="s">
        <v>4510</v>
      </c>
      <c r="F1678" t="s">
        <v>5718</v>
      </c>
    </row>
    <row r="1679" spans="1:6" x14ac:dyDescent="0.3">
      <c r="A1679" s="49" t="s">
        <v>691</v>
      </c>
      <c r="B1679" s="49" t="str">
        <f t="shared" si="52"/>
        <v>Mr</v>
      </c>
      <c r="C1679" s="50" t="str">
        <f t="shared" si="53"/>
        <v>Travis G</v>
      </c>
      <c r="D1679" s="49" t="s">
        <v>3893</v>
      </c>
      <c r="E1679" t="s">
        <v>4512</v>
      </c>
      <c r="F1679" t="s">
        <v>5719</v>
      </c>
    </row>
    <row r="1680" spans="1:6" x14ac:dyDescent="0.3">
      <c r="A1680" s="49" t="s">
        <v>690</v>
      </c>
      <c r="B1680" s="49" t="str">
        <f t="shared" si="52"/>
        <v>Ms</v>
      </c>
      <c r="C1680" s="50" t="str">
        <f t="shared" si="53"/>
        <v>Emma L</v>
      </c>
      <c r="D1680" s="49" t="s">
        <v>3490</v>
      </c>
      <c r="E1680" t="s">
        <v>4510</v>
      </c>
      <c r="F1680" t="s">
        <v>5720</v>
      </c>
    </row>
    <row r="1681" spans="1:6" x14ac:dyDescent="0.3">
      <c r="A1681" s="49" t="s">
        <v>689</v>
      </c>
      <c r="B1681" s="49" t="str">
        <f t="shared" si="52"/>
        <v>Ms</v>
      </c>
      <c r="C1681" s="50" t="str">
        <f t="shared" si="53"/>
        <v>Linda</v>
      </c>
      <c r="D1681" s="49" t="s">
        <v>3894</v>
      </c>
      <c r="E1681" t="s">
        <v>4510</v>
      </c>
      <c r="F1681" t="s">
        <v>5721</v>
      </c>
    </row>
    <row r="1682" spans="1:6" x14ac:dyDescent="0.3">
      <c r="A1682" s="49" t="s">
        <v>688</v>
      </c>
      <c r="B1682" s="49" t="str">
        <f t="shared" si="52"/>
        <v>Mr</v>
      </c>
      <c r="C1682" s="50" t="str">
        <f t="shared" si="53"/>
        <v>Owen R</v>
      </c>
      <c r="D1682" s="49" t="s">
        <v>2962</v>
      </c>
      <c r="E1682" t="s">
        <v>4512</v>
      </c>
      <c r="F1682" t="s">
        <v>5722</v>
      </c>
    </row>
    <row r="1683" spans="1:6" x14ac:dyDescent="0.3">
      <c r="A1683" s="49" t="s">
        <v>687</v>
      </c>
      <c r="B1683" s="49" t="str">
        <f t="shared" si="52"/>
        <v>Mr</v>
      </c>
      <c r="C1683" s="50" t="str">
        <f t="shared" si="53"/>
        <v>Jacob</v>
      </c>
      <c r="D1683" s="49" t="s">
        <v>3895</v>
      </c>
      <c r="E1683" t="s">
        <v>4512</v>
      </c>
      <c r="F1683" t="s">
        <v>5411</v>
      </c>
    </row>
    <row r="1684" spans="1:6" x14ac:dyDescent="0.3">
      <c r="A1684" s="49" t="s">
        <v>686</v>
      </c>
      <c r="B1684" s="49" t="str">
        <f t="shared" si="52"/>
        <v>Ms</v>
      </c>
      <c r="C1684" s="50" t="str">
        <f t="shared" si="53"/>
        <v>Jacqueline</v>
      </c>
      <c r="D1684" s="49" t="s">
        <v>2762</v>
      </c>
      <c r="E1684" t="s">
        <v>4510</v>
      </c>
      <c r="F1684" t="s">
        <v>5723</v>
      </c>
    </row>
    <row r="1685" spans="1:6" x14ac:dyDescent="0.3">
      <c r="A1685" s="49" t="s">
        <v>685</v>
      </c>
      <c r="B1685" s="49" t="str">
        <f t="shared" si="52"/>
        <v>Mr</v>
      </c>
      <c r="C1685" s="50" t="str">
        <f t="shared" si="53"/>
        <v>Yefeng</v>
      </c>
      <c r="D1685" s="49" t="s">
        <v>3637</v>
      </c>
      <c r="E1685" t="s">
        <v>4512</v>
      </c>
      <c r="F1685" t="s">
        <v>5724</v>
      </c>
    </row>
    <row r="1686" spans="1:6" x14ac:dyDescent="0.3">
      <c r="A1686" s="49" t="s">
        <v>684</v>
      </c>
      <c r="B1686" s="49" t="str">
        <f t="shared" si="52"/>
        <v>Mr</v>
      </c>
      <c r="C1686" s="50" t="str">
        <f t="shared" si="53"/>
        <v>Thomas J</v>
      </c>
      <c r="D1686" s="49" t="s">
        <v>3896</v>
      </c>
      <c r="E1686" t="s">
        <v>4512</v>
      </c>
      <c r="F1686" t="s">
        <v>4556</v>
      </c>
    </row>
    <row r="1687" spans="1:6" x14ac:dyDescent="0.3">
      <c r="A1687" s="49" t="s">
        <v>683</v>
      </c>
      <c r="B1687" s="49" t="str">
        <f t="shared" si="52"/>
        <v>Mr</v>
      </c>
      <c r="C1687" s="50" t="str">
        <f t="shared" si="53"/>
        <v>Ken</v>
      </c>
      <c r="D1687" s="49" t="s">
        <v>2878</v>
      </c>
      <c r="E1687" t="s">
        <v>4512</v>
      </c>
      <c r="F1687" t="s">
        <v>5725</v>
      </c>
    </row>
    <row r="1688" spans="1:6" x14ac:dyDescent="0.3">
      <c r="A1688" s="49" t="s">
        <v>682</v>
      </c>
      <c r="B1688" s="49" t="str">
        <f t="shared" si="52"/>
        <v>Ms</v>
      </c>
      <c r="C1688" s="50" t="str">
        <f t="shared" si="53"/>
        <v>Annie E</v>
      </c>
      <c r="D1688" s="49" t="s">
        <v>3897</v>
      </c>
      <c r="E1688" t="s">
        <v>4510</v>
      </c>
      <c r="F1688" t="s">
        <v>5726</v>
      </c>
    </row>
    <row r="1689" spans="1:6" x14ac:dyDescent="0.3">
      <c r="A1689" s="49" t="s">
        <v>681</v>
      </c>
      <c r="B1689" s="49" t="str">
        <f t="shared" si="52"/>
        <v>Mrs</v>
      </c>
      <c r="C1689" s="50" t="str">
        <f t="shared" si="53"/>
        <v>Noel K</v>
      </c>
      <c r="D1689" s="49" t="s">
        <v>3898</v>
      </c>
      <c r="E1689" t="s">
        <v>4925</v>
      </c>
      <c r="F1689" t="s">
        <v>5727</v>
      </c>
    </row>
    <row r="1690" spans="1:6" x14ac:dyDescent="0.3">
      <c r="A1690" s="49" t="s">
        <v>680</v>
      </c>
      <c r="B1690" s="49" t="str">
        <f t="shared" si="52"/>
        <v>Mr</v>
      </c>
      <c r="C1690" s="50" t="str">
        <f t="shared" si="53"/>
        <v>Mark S</v>
      </c>
      <c r="D1690" s="49" t="s">
        <v>3899</v>
      </c>
      <c r="E1690" t="s">
        <v>4512</v>
      </c>
      <c r="F1690" t="s">
        <v>5414</v>
      </c>
    </row>
    <row r="1691" spans="1:6" x14ac:dyDescent="0.3">
      <c r="A1691" s="49" t="s">
        <v>679</v>
      </c>
      <c r="B1691" s="49" t="str">
        <f t="shared" si="52"/>
        <v>Ms</v>
      </c>
      <c r="C1691" s="50" t="str">
        <f t="shared" si="53"/>
        <v>Federica</v>
      </c>
      <c r="D1691" s="49" t="s">
        <v>3900</v>
      </c>
      <c r="E1691" t="s">
        <v>4510</v>
      </c>
      <c r="F1691" t="s">
        <v>5728</v>
      </c>
    </row>
    <row r="1692" spans="1:6" x14ac:dyDescent="0.3">
      <c r="A1692" s="49" t="s">
        <v>678</v>
      </c>
      <c r="B1692" s="49" t="str">
        <f t="shared" si="52"/>
        <v>Ms</v>
      </c>
      <c r="C1692" s="50" t="str">
        <f t="shared" si="53"/>
        <v>Pamela L</v>
      </c>
      <c r="D1692" s="49" t="s">
        <v>3901</v>
      </c>
      <c r="E1692" t="s">
        <v>4510</v>
      </c>
      <c r="F1692" t="s">
        <v>5729</v>
      </c>
    </row>
    <row r="1693" spans="1:6" x14ac:dyDescent="0.3">
      <c r="A1693" s="49" t="s">
        <v>677</v>
      </c>
      <c r="B1693" s="49" t="str">
        <f t="shared" si="52"/>
        <v>Mr</v>
      </c>
      <c r="C1693" s="50" t="str">
        <f t="shared" si="53"/>
        <v>Andrew W</v>
      </c>
      <c r="D1693" s="49" t="s">
        <v>3902</v>
      </c>
      <c r="E1693" t="s">
        <v>4512</v>
      </c>
      <c r="F1693" t="s">
        <v>5403</v>
      </c>
    </row>
    <row r="1694" spans="1:6" x14ac:dyDescent="0.3">
      <c r="A1694" s="49" t="s">
        <v>676</v>
      </c>
      <c r="B1694" s="49" t="str">
        <f t="shared" si="52"/>
        <v>Mr</v>
      </c>
      <c r="C1694" s="50" t="str">
        <f t="shared" si="53"/>
        <v>Randall</v>
      </c>
      <c r="D1694" s="49" t="s">
        <v>2889</v>
      </c>
      <c r="E1694" t="s">
        <v>4512</v>
      </c>
      <c r="F1694" t="s">
        <v>5730</v>
      </c>
    </row>
    <row r="1695" spans="1:6" x14ac:dyDescent="0.3">
      <c r="A1695" s="49" t="s">
        <v>675</v>
      </c>
      <c r="B1695" s="49" t="str">
        <f t="shared" si="52"/>
        <v>Ms</v>
      </c>
      <c r="C1695" s="50" t="str">
        <f t="shared" si="53"/>
        <v>Tracy L</v>
      </c>
      <c r="D1695" s="49" t="s">
        <v>3903</v>
      </c>
      <c r="E1695" t="s">
        <v>4510</v>
      </c>
      <c r="F1695" t="s">
        <v>5006</v>
      </c>
    </row>
    <row r="1696" spans="1:6" x14ac:dyDescent="0.3">
      <c r="A1696" s="49" t="s">
        <v>674</v>
      </c>
      <c r="B1696" s="49" t="str">
        <f t="shared" si="52"/>
        <v>Ms</v>
      </c>
      <c r="C1696" s="50" t="str">
        <f t="shared" si="53"/>
        <v>Azelie</v>
      </c>
      <c r="D1696" s="49" t="s">
        <v>3904</v>
      </c>
      <c r="E1696" t="s">
        <v>4510</v>
      </c>
      <c r="F1696" t="s">
        <v>5731</v>
      </c>
    </row>
    <row r="1697" spans="1:6" x14ac:dyDescent="0.3">
      <c r="A1697" s="49" t="s">
        <v>673</v>
      </c>
      <c r="B1697" s="49" t="str">
        <f t="shared" si="52"/>
        <v>Ms</v>
      </c>
      <c r="C1697" s="50" t="str">
        <f t="shared" si="53"/>
        <v>Monica M</v>
      </c>
      <c r="D1697" s="49" t="s">
        <v>3905</v>
      </c>
      <c r="E1697" t="s">
        <v>4510</v>
      </c>
      <c r="F1697" t="s">
        <v>5732</v>
      </c>
    </row>
    <row r="1698" spans="1:6" x14ac:dyDescent="0.3">
      <c r="A1698" s="49" t="s">
        <v>672</v>
      </c>
      <c r="B1698" s="49" t="str">
        <f t="shared" si="52"/>
        <v>Ms</v>
      </c>
      <c r="C1698" s="50" t="str">
        <f t="shared" si="53"/>
        <v>Katarina K</v>
      </c>
      <c r="D1698" s="49" t="s">
        <v>3665</v>
      </c>
      <c r="E1698" t="s">
        <v>4510</v>
      </c>
      <c r="F1698" t="s">
        <v>5733</v>
      </c>
    </row>
    <row r="1699" spans="1:6" x14ac:dyDescent="0.3">
      <c r="A1699" s="49" t="s">
        <v>671</v>
      </c>
      <c r="B1699" s="49" t="str">
        <f t="shared" si="52"/>
        <v>Ms</v>
      </c>
      <c r="C1699" s="50" t="str">
        <f t="shared" si="53"/>
        <v>Jamie L</v>
      </c>
      <c r="D1699" s="49" t="s">
        <v>3906</v>
      </c>
      <c r="E1699" t="s">
        <v>4510</v>
      </c>
      <c r="F1699" t="s">
        <v>5317</v>
      </c>
    </row>
    <row r="1700" spans="1:6" x14ac:dyDescent="0.3">
      <c r="A1700" s="49" t="s">
        <v>670</v>
      </c>
      <c r="B1700" s="49" t="str">
        <f t="shared" si="52"/>
        <v>Mr</v>
      </c>
      <c r="C1700" s="50" t="str">
        <f t="shared" si="53"/>
        <v>Brian</v>
      </c>
      <c r="D1700" s="49" t="s">
        <v>3907</v>
      </c>
      <c r="E1700" t="s">
        <v>4512</v>
      </c>
      <c r="F1700" t="s">
        <v>4605</v>
      </c>
    </row>
    <row r="1701" spans="1:6" x14ac:dyDescent="0.3">
      <c r="A1701" s="49" t="s">
        <v>669</v>
      </c>
      <c r="B1701" s="49" t="str">
        <f t="shared" si="52"/>
        <v>Ms</v>
      </c>
      <c r="C1701" s="50" t="str">
        <f t="shared" si="53"/>
        <v>Stacey L</v>
      </c>
      <c r="D1701" s="49" t="s">
        <v>3908</v>
      </c>
      <c r="E1701" t="s">
        <v>4510</v>
      </c>
      <c r="F1701" t="s">
        <v>5734</v>
      </c>
    </row>
    <row r="1702" spans="1:6" x14ac:dyDescent="0.3">
      <c r="A1702" s="49" t="s">
        <v>668</v>
      </c>
      <c r="B1702" s="49" t="str">
        <f t="shared" si="52"/>
        <v>Mr</v>
      </c>
      <c r="C1702" s="50" t="str">
        <f t="shared" si="53"/>
        <v>Stephen</v>
      </c>
      <c r="D1702" s="49" t="s">
        <v>3909</v>
      </c>
      <c r="E1702" t="s">
        <v>4512</v>
      </c>
      <c r="F1702" t="s">
        <v>4519</v>
      </c>
    </row>
    <row r="1703" spans="1:6" x14ac:dyDescent="0.3">
      <c r="A1703" s="49" t="s">
        <v>667</v>
      </c>
      <c r="B1703" s="49" t="str">
        <f t="shared" si="52"/>
        <v>Mr</v>
      </c>
      <c r="C1703" s="50" t="str">
        <f t="shared" si="53"/>
        <v>Joshua</v>
      </c>
      <c r="D1703" s="49" t="s">
        <v>3910</v>
      </c>
      <c r="E1703" t="s">
        <v>4512</v>
      </c>
      <c r="F1703" t="s">
        <v>4586</v>
      </c>
    </row>
    <row r="1704" spans="1:6" x14ac:dyDescent="0.3">
      <c r="A1704" s="49" t="s">
        <v>666</v>
      </c>
      <c r="B1704" s="49" t="str">
        <f t="shared" si="52"/>
        <v>Mr</v>
      </c>
      <c r="C1704" s="50" t="str">
        <f t="shared" si="53"/>
        <v>Josh</v>
      </c>
      <c r="D1704" s="49" t="s">
        <v>3911</v>
      </c>
      <c r="E1704" t="s">
        <v>4512</v>
      </c>
      <c r="F1704" t="s">
        <v>5099</v>
      </c>
    </row>
    <row r="1705" spans="1:6" x14ac:dyDescent="0.3">
      <c r="A1705" s="49" t="s">
        <v>665</v>
      </c>
      <c r="B1705" s="49" t="str">
        <f t="shared" si="52"/>
        <v>Ms</v>
      </c>
      <c r="C1705" s="50" t="str">
        <f t="shared" si="53"/>
        <v>Heather</v>
      </c>
      <c r="D1705" s="49" t="s">
        <v>3912</v>
      </c>
      <c r="E1705" t="s">
        <v>4510</v>
      </c>
      <c r="F1705" t="s">
        <v>4690</v>
      </c>
    </row>
    <row r="1706" spans="1:6" x14ac:dyDescent="0.3">
      <c r="A1706" s="49" t="s">
        <v>664</v>
      </c>
      <c r="B1706" s="49" t="str">
        <f t="shared" si="52"/>
        <v>Mr</v>
      </c>
      <c r="C1706" s="50" t="str">
        <f t="shared" si="53"/>
        <v>James C</v>
      </c>
      <c r="D1706" s="49" t="s">
        <v>3144</v>
      </c>
      <c r="E1706" t="s">
        <v>4512</v>
      </c>
      <c r="F1706" t="s">
        <v>5735</v>
      </c>
    </row>
    <row r="1707" spans="1:6" x14ac:dyDescent="0.3">
      <c r="A1707" s="49" t="s">
        <v>663</v>
      </c>
      <c r="B1707" s="49" t="str">
        <f t="shared" si="52"/>
        <v>Ms</v>
      </c>
      <c r="C1707" s="50" t="str">
        <f t="shared" si="53"/>
        <v>Kim</v>
      </c>
      <c r="D1707" s="49" t="s">
        <v>3913</v>
      </c>
      <c r="E1707" t="s">
        <v>4510</v>
      </c>
      <c r="F1707" t="s">
        <v>5736</v>
      </c>
    </row>
    <row r="1708" spans="1:6" x14ac:dyDescent="0.3">
      <c r="A1708" s="49" t="s">
        <v>662</v>
      </c>
      <c r="B1708" s="49" t="str">
        <f t="shared" si="52"/>
        <v>Ms</v>
      </c>
      <c r="C1708" s="50" t="str">
        <f t="shared" si="53"/>
        <v>Marie E</v>
      </c>
      <c r="D1708" s="49" t="s">
        <v>3465</v>
      </c>
      <c r="E1708" t="s">
        <v>4510</v>
      </c>
      <c r="F1708" t="s">
        <v>4976</v>
      </c>
    </row>
    <row r="1709" spans="1:6" x14ac:dyDescent="0.3">
      <c r="A1709" s="49" t="s">
        <v>661</v>
      </c>
      <c r="B1709" s="49" t="str">
        <f t="shared" si="52"/>
        <v>Mr</v>
      </c>
      <c r="C1709" s="50" t="str">
        <f t="shared" si="53"/>
        <v>Dariusz</v>
      </c>
      <c r="D1709" s="49" t="s">
        <v>3914</v>
      </c>
      <c r="E1709" t="s">
        <v>4512</v>
      </c>
      <c r="F1709" t="s">
        <v>5737</v>
      </c>
    </row>
    <row r="1710" spans="1:6" x14ac:dyDescent="0.3">
      <c r="A1710" s="49" t="s">
        <v>660</v>
      </c>
      <c r="B1710" s="49" t="str">
        <f t="shared" si="52"/>
        <v>Ms</v>
      </c>
      <c r="C1710" s="50" t="str">
        <f t="shared" si="53"/>
        <v>Jessica E</v>
      </c>
      <c r="D1710" s="49" t="s">
        <v>3665</v>
      </c>
      <c r="E1710" t="s">
        <v>4510</v>
      </c>
      <c r="F1710" t="s">
        <v>5223</v>
      </c>
    </row>
    <row r="1711" spans="1:6" x14ac:dyDescent="0.3">
      <c r="A1711" s="49" t="s">
        <v>659</v>
      </c>
      <c r="B1711" s="49" t="str">
        <f t="shared" si="52"/>
        <v>Ms</v>
      </c>
      <c r="C1711" s="50" t="str">
        <f t="shared" si="53"/>
        <v>Kristen</v>
      </c>
      <c r="D1711" s="49" t="s">
        <v>3915</v>
      </c>
      <c r="E1711" t="s">
        <v>4510</v>
      </c>
      <c r="F1711" t="s">
        <v>5738</v>
      </c>
    </row>
    <row r="1712" spans="1:6" x14ac:dyDescent="0.3">
      <c r="A1712" s="49" t="s">
        <v>658</v>
      </c>
      <c r="B1712" s="49" t="str">
        <f t="shared" si="52"/>
        <v>Mr</v>
      </c>
      <c r="C1712" s="50" t="str">
        <f t="shared" si="53"/>
        <v>Jose Guadalupe P.Sr</v>
      </c>
      <c r="D1712" s="49" t="s">
        <v>4397</v>
      </c>
      <c r="E1712" t="s">
        <v>4512</v>
      </c>
      <c r="F1712" t="s">
        <v>5739</v>
      </c>
    </row>
    <row r="1713" spans="1:6" x14ac:dyDescent="0.3">
      <c r="A1713" s="49" t="s">
        <v>657</v>
      </c>
      <c r="B1713" s="49" t="str">
        <f t="shared" si="52"/>
        <v>Ms</v>
      </c>
      <c r="C1713" s="50" t="str">
        <f t="shared" si="53"/>
        <v>Cynthia</v>
      </c>
      <c r="D1713" s="49" t="s">
        <v>3916</v>
      </c>
      <c r="E1713" t="s">
        <v>4510</v>
      </c>
      <c r="F1713" t="s">
        <v>4811</v>
      </c>
    </row>
    <row r="1714" spans="1:6" x14ac:dyDescent="0.3">
      <c r="A1714" s="49" t="s">
        <v>656</v>
      </c>
      <c r="B1714" s="49" t="str">
        <f t="shared" si="52"/>
        <v>Mr</v>
      </c>
      <c r="C1714" s="50" t="str">
        <f t="shared" si="53"/>
        <v>Tyler</v>
      </c>
      <c r="D1714" s="49" t="s">
        <v>3917</v>
      </c>
      <c r="E1714" t="s">
        <v>4512</v>
      </c>
      <c r="F1714" t="s">
        <v>4679</v>
      </c>
    </row>
    <row r="1715" spans="1:6" x14ac:dyDescent="0.3">
      <c r="A1715" s="49" t="s">
        <v>655</v>
      </c>
      <c r="B1715" s="49" t="str">
        <f t="shared" si="52"/>
        <v>Ms</v>
      </c>
      <c r="C1715" s="50" t="str">
        <f t="shared" si="53"/>
        <v>Holly J</v>
      </c>
      <c r="D1715" s="49" t="s">
        <v>3077</v>
      </c>
      <c r="E1715" t="s">
        <v>4510</v>
      </c>
      <c r="F1715" t="s">
        <v>5740</v>
      </c>
    </row>
    <row r="1716" spans="1:6" x14ac:dyDescent="0.3">
      <c r="A1716" s="49" t="s">
        <v>654</v>
      </c>
      <c r="B1716" s="49" t="str">
        <f t="shared" si="52"/>
        <v>Ms</v>
      </c>
      <c r="C1716" s="50" t="str">
        <f t="shared" si="53"/>
        <v>Kristen</v>
      </c>
      <c r="D1716" s="49" t="s">
        <v>3918</v>
      </c>
      <c r="E1716" t="s">
        <v>4510</v>
      </c>
      <c r="F1716" t="s">
        <v>5738</v>
      </c>
    </row>
    <row r="1717" spans="1:6" x14ac:dyDescent="0.3">
      <c r="A1717" s="49" t="s">
        <v>653</v>
      </c>
      <c r="B1717" s="49" t="str">
        <f t="shared" si="52"/>
        <v>Mr</v>
      </c>
      <c r="C1717" s="50" t="str">
        <f t="shared" si="53"/>
        <v>Thomas</v>
      </c>
      <c r="D1717" s="49" t="s">
        <v>3919</v>
      </c>
      <c r="E1717" t="s">
        <v>4512</v>
      </c>
      <c r="F1717" t="s">
        <v>4601</v>
      </c>
    </row>
    <row r="1718" spans="1:6" x14ac:dyDescent="0.3">
      <c r="A1718" s="49" t="s">
        <v>652</v>
      </c>
      <c r="B1718" s="49" t="str">
        <f t="shared" si="52"/>
        <v>Ms</v>
      </c>
      <c r="C1718" s="50" t="str">
        <f t="shared" si="53"/>
        <v>Tricity M</v>
      </c>
      <c r="D1718" s="49" t="s">
        <v>2465</v>
      </c>
      <c r="E1718" t="s">
        <v>4510</v>
      </c>
      <c r="F1718" t="s">
        <v>5741</v>
      </c>
    </row>
    <row r="1719" spans="1:6" x14ac:dyDescent="0.3">
      <c r="A1719" s="49" t="s">
        <v>651</v>
      </c>
      <c r="B1719" s="49" t="str">
        <f t="shared" si="52"/>
        <v>Ms</v>
      </c>
      <c r="C1719" s="50" t="str">
        <f t="shared" si="53"/>
        <v>Sarah A</v>
      </c>
      <c r="D1719" s="49" t="s">
        <v>3920</v>
      </c>
      <c r="E1719" t="s">
        <v>4510</v>
      </c>
      <c r="F1719" t="s">
        <v>5742</v>
      </c>
    </row>
    <row r="1720" spans="1:6" x14ac:dyDescent="0.3">
      <c r="A1720" s="49" t="s">
        <v>650</v>
      </c>
      <c r="B1720" s="49" t="str">
        <f t="shared" si="52"/>
        <v>Ms</v>
      </c>
      <c r="C1720" s="50" t="str">
        <f t="shared" si="53"/>
        <v>Lisa M</v>
      </c>
      <c r="D1720" s="49" t="s">
        <v>3921</v>
      </c>
      <c r="E1720" t="s">
        <v>4510</v>
      </c>
      <c r="F1720" t="s">
        <v>5243</v>
      </c>
    </row>
    <row r="1721" spans="1:6" x14ac:dyDescent="0.3">
      <c r="A1721" s="49" t="s">
        <v>649</v>
      </c>
      <c r="B1721" s="49" t="str">
        <f t="shared" si="52"/>
        <v>Ms</v>
      </c>
      <c r="C1721" s="50" t="str">
        <f t="shared" si="53"/>
        <v>Tracy A</v>
      </c>
      <c r="D1721" s="49" t="s">
        <v>2625</v>
      </c>
      <c r="E1721" t="s">
        <v>4510</v>
      </c>
      <c r="F1721" t="s">
        <v>5743</v>
      </c>
    </row>
    <row r="1722" spans="1:6" x14ac:dyDescent="0.3">
      <c r="A1722" s="49" t="s">
        <v>648</v>
      </c>
      <c r="B1722" s="49" t="str">
        <f t="shared" si="52"/>
        <v>Mr</v>
      </c>
      <c r="C1722" s="50" t="str">
        <f t="shared" si="53"/>
        <v>Patrick</v>
      </c>
      <c r="D1722" s="49" t="s">
        <v>3922</v>
      </c>
      <c r="E1722" t="s">
        <v>4512</v>
      </c>
      <c r="F1722" t="s">
        <v>4589</v>
      </c>
    </row>
    <row r="1723" spans="1:6" x14ac:dyDescent="0.3">
      <c r="A1723" s="49" t="s">
        <v>647</v>
      </c>
      <c r="B1723" s="49" t="str">
        <f t="shared" si="52"/>
        <v>Mr</v>
      </c>
      <c r="C1723" s="50" t="str">
        <f t="shared" si="53"/>
        <v>Trent</v>
      </c>
      <c r="D1723" s="49" t="s">
        <v>3923</v>
      </c>
      <c r="E1723" t="s">
        <v>4512</v>
      </c>
      <c r="F1723" t="s">
        <v>5744</v>
      </c>
    </row>
    <row r="1724" spans="1:6" x14ac:dyDescent="0.3">
      <c r="A1724" s="49" t="s">
        <v>646</v>
      </c>
      <c r="B1724" s="49" t="str">
        <f t="shared" si="52"/>
        <v>Ms</v>
      </c>
      <c r="C1724" s="50" t="str">
        <f t="shared" si="53"/>
        <v>Julie</v>
      </c>
      <c r="D1724" s="49" t="s">
        <v>3924</v>
      </c>
      <c r="E1724" t="s">
        <v>4510</v>
      </c>
      <c r="F1724" t="s">
        <v>5745</v>
      </c>
    </row>
    <row r="1725" spans="1:6" x14ac:dyDescent="0.3">
      <c r="A1725" s="49" t="s">
        <v>645</v>
      </c>
      <c r="B1725" s="49" t="str">
        <f t="shared" si="52"/>
        <v>Mr</v>
      </c>
      <c r="C1725" s="50" t="str">
        <f t="shared" si="53"/>
        <v>Sawomir</v>
      </c>
      <c r="D1725" s="49" t="s">
        <v>3925</v>
      </c>
      <c r="E1725" t="s">
        <v>4512</v>
      </c>
      <c r="F1725" t="s">
        <v>5746</v>
      </c>
    </row>
    <row r="1726" spans="1:6" x14ac:dyDescent="0.3">
      <c r="A1726" s="49" t="s">
        <v>644</v>
      </c>
      <c r="B1726" s="49" t="str">
        <f t="shared" si="52"/>
        <v>Ms</v>
      </c>
      <c r="C1726" s="50" t="str">
        <f t="shared" si="53"/>
        <v>Micah</v>
      </c>
      <c r="D1726" s="49" t="s">
        <v>2775</v>
      </c>
      <c r="E1726" t="s">
        <v>4510</v>
      </c>
      <c r="F1726" t="s">
        <v>5747</v>
      </c>
    </row>
    <row r="1727" spans="1:6" x14ac:dyDescent="0.3">
      <c r="A1727" s="49" t="s">
        <v>643</v>
      </c>
      <c r="B1727" s="49" t="str">
        <f t="shared" si="52"/>
        <v>Ms</v>
      </c>
      <c r="C1727" s="50" t="str">
        <f t="shared" si="53"/>
        <v>Kelly H</v>
      </c>
      <c r="D1727" s="49" t="s">
        <v>3926</v>
      </c>
      <c r="E1727" t="s">
        <v>4510</v>
      </c>
      <c r="F1727" t="s">
        <v>5748</v>
      </c>
    </row>
    <row r="1728" spans="1:6" x14ac:dyDescent="0.3">
      <c r="A1728" s="49" t="s">
        <v>642</v>
      </c>
      <c r="B1728" s="49" t="str">
        <f t="shared" si="52"/>
        <v>Ms</v>
      </c>
      <c r="C1728" s="50" t="str">
        <f t="shared" si="53"/>
        <v>Lindsay M</v>
      </c>
      <c r="D1728" s="49" t="s">
        <v>3927</v>
      </c>
      <c r="E1728" t="s">
        <v>4510</v>
      </c>
      <c r="F1728" t="s">
        <v>5557</v>
      </c>
    </row>
    <row r="1729" spans="1:6" x14ac:dyDescent="0.3">
      <c r="A1729" s="49" t="s">
        <v>641</v>
      </c>
      <c r="B1729" s="49" t="str">
        <f t="shared" si="52"/>
        <v>Mr</v>
      </c>
      <c r="C1729" s="50" t="str">
        <f t="shared" si="53"/>
        <v>Austen G</v>
      </c>
      <c r="D1729" s="49" t="s">
        <v>3051</v>
      </c>
      <c r="E1729" t="s">
        <v>4512</v>
      </c>
      <c r="F1729" t="s">
        <v>5749</v>
      </c>
    </row>
    <row r="1730" spans="1:6" x14ac:dyDescent="0.3">
      <c r="A1730" s="49" t="s">
        <v>640</v>
      </c>
      <c r="B1730" s="49" t="str">
        <f t="shared" ref="B1730:B1793" si="54">TRIM(E1730:E4064)</f>
        <v>Mr</v>
      </c>
      <c r="C1730" s="50" t="str">
        <f t="shared" ref="C1730:C1793" si="55">TRIM(F1730)</f>
        <v>Tory J</v>
      </c>
      <c r="D1730" s="49" t="s">
        <v>3928</v>
      </c>
      <c r="E1730" t="s">
        <v>4512</v>
      </c>
      <c r="F1730" t="s">
        <v>5750</v>
      </c>
    </row>
    <row r="1731" spans="1:6" x14ac:dyDescent="0.3">
      <c r="A1731" s="49" t="s">
        <v>639</v>
      </c>
      <c r="B1731" s="49" t="str">
        <f t="shared" si="54"/>
        <v>Mr</v>
      </c>
      <c r="C1731" s="50" t="str">
        <f t="shared" si="55"/>
        <v>Robert J</v>
      </c>
      <c r="D1731" s="49" t="s">
        <v>3830</v>
      </c>
      <c r="E1731" t="s">
        <v>4512</v>
      </c>
      <c r="F1731" t="s">
        <v>5751</v>
      </c>
    </row>
    <row r="1732" spans="1:6" x14ac:dyDescent="0.3">
      <c r="A1732" s="49" t="s">
        <v>638</v>
      </c>
      <c r="B1732" s="49" t="str">
        <f t="shared" si="54"/>
        <v>Ms</v>
      </c>
      <c r="C1732" s="50" t="str">
        <f t="shared" si="55"/>
        <v>Steph</v>
      </c>
      <c r="D1732" s="49" t="s">
        <v>2983</v>
      </c>
      <c r="E1732" t="s">
        <v>4510</v>
      </c>
      <c r="F1732" t="s">
        <v>5752</v>
      </c>
    </row>
    <row r="1733" spans="1:6" x14ac:dyDescent="0.3">
      <c r="A1733" s="49" t="s">
        <v>637</v>
      </c>
      <c r="B1733" s="49" t="str">
        <f t="shared" si="54"/>
        <v>Ms</v>
      </c>
      <c r="C1733" s="50" t="str">
        <f t="shared" si="55"/>
        <v>Kate</v>
      </c>
      <c r="D1733" s="49" t="s">
        <v>3295</v>
      </c>
      <c r="E1733" t="s">
        <v>4510</v>
      </c>
      <c r="F1733" t="s">
        <v>4590</v>
      </c>
    </row>
    <row r="1734" spans="1:6" x14ac:dyDescent="0.3">
      <c r="A1734" s="49" t="s">
        <v>636</v>
      </c>
      <c r="B1734" s="49" t="str">
        <f t="shared" si="54"/>
        <v>Ms</v>
      </c>
      <c r="C1734" s="50" t="str">
        <f t="shared" si="55"/>
        <v>Kristina</v>
      </c>
      <c r="D1734" s="49" t="s">
        <v>3929</v>
      </c>
      <c r="E1734" t="s">
        <v>4510</v>
      </c>
      <c r="F1734" t="s">
        <v>5753</v>
      </c>
    </row>
    <row r="1735" spans="1:6" x14ac:dyDescent="0.3">
      <c r="A1735" s="49" t="s">
        <v>635</v>
      </c>
      <c r="B1735" s="49" t="str">
        <f t="shared" si="54"/>
        <v>Ms</v>
      </c>
      <c r="C1735" s="50" t="str">
        <f t="shared" si="55"/>
        <v>Flo</v>
      </c>
      <c r="D1735" s="49" t="s">
        <v>3930</v>
      </c>
      <c r="E1735" t="s">
        <v>4510</v>
      </c>
      <c r="F1735" t="s">
        <v>5754</v>
      </c>
    </row>
    <row r="1736" spans="1:6" x14ac:dyDescent="0.3">
      <c r="A1736" s="49" t="s">
        <v>634</v>
      </c>
      <c r="B1736" s="49" t="str">
        <f t="shared" si="54"/>
        <v>Mrs</v>
      </c>
      <c r="C1736" s="50" t="str">
        <f t="shared" si="55"/>
        <v>Sarah P</v>
      </c>
      <c r="D1736" s="49" t="s">
        <v>3931</v>
      </c>
      <c r="E1736" t="s">
        <v>4925</v>
      </c>
      <c r="F1736" t="s">
        <v>5755</v>
      </c>
    </row>
    <row r="1737" spans="1:6" x14ac:dyDescent="0.3">
      <c r="A1737" s="49" t="s">
        <v>633</v>
      </c>
      <c r="B1737" s="49" t="str">
        <f t="shared" si="54"/>
        <v>Ms</v>
      </c>
      <c r="C1737" s="50" t="str">
        <f t="shared" si="55"/>
        <v>Anabel</v>
      </c>
      <c r="D1737" s="49" t="s">
        <v>3932</v>
      </c>
      <c r="E1737" t="s">
        <v>4510</v>
      </c>
      <c r="F1737" t="s">
        <v>5756</v>
      </c>
    </row>
    <row r="1738" spans="1:6" x14ac:dyDescent="0.3">
      <c r="A1738" s="49" t="s">
        <v>632</v>
      </c>
      <c r="B1738" s="49" t="str">
        <f t="shared" si="54"/>
        <v>Mr</v>
      </c>
      <c r="C1738" s="50" t="str">
        <f t="shared" si="55"/>
        <v>Ian</v>
      </c>
      <c r="D1738" s="49" t="s">
        <v>2457</v>
      </c>
      <c r="E1738" t="s">
        <v>4512</v>
      </c>
      <c r="F1738" t="s">
        <v>5757</v>
      </c>
    </row>
    <row r="1739" spans="1:6" x14ac:dyDescent="0.3">
      <c r="A1739" s="49" t="s">
        <v>631</v>
      </c>
      <c r="B1739" s="49" t="str">
        <f t="shared" si="54"/>
        <v>Mr</v>
      </c>
      <c r="C1739" s="50" t="str">
        <f t="shared" si="55"/>
        <v>Alex</v>
      </c>
      <c r="D1739" s="49" t="s">
        <v>3933</v>
      </c>
      <c r="E1739" t="s">
        <v>4512</v>
      </c>
      <c r="F1739" t="s">
        <v>4561</v>
      </c>
    </row>
    <row r="1740" spans="1:6" x14ac:dyDescent="0.3">
      <c r="A1740" s="49" t="s">
        <v>629</v>
      </c>
      <c r="B1740" s="49" t="str">
        <f t="shared" si="54"/>
        <v>Mr</v>
      </c>
      <c r="C1740" s="50" t="str">
        <f t="shared" si="55"/>
        <v>Richard J</v>
      </c>
      <c r="D1740" s="49" t="s">
        <v>3934</v>
      </c>
      <c r="E1740" t="s">
        <v>4512</v>
      </c>
      <c r="F1740" t="s">
        <v>5758</v>
      </c>
    </row>
    <row r="1741" spans="1:6" x14ac:dyDescent="0.3">
      <c r="A1741" s="49" t="s">
        <v>628</v>
      </c>
      <c r="B1741" s="49" t="str">
        <f t="shared" si="54"/>
        <v>Ms</v>
      </c>
      <c r="C1741" s="50" t="str">
        <f t="shared" si="55"/>
        <v>Jacqueline N</v>
      </c>
      <c r="D1741" s="49" t="s">
        <v>3935</v>
      </c>
      <c r="E1741" t="s">
        <v>4510</v>
      </c>
      <c r="F1741" t="s">
        <v>5759</v>
      </c>
    </row>
    <row r="1742" spans="1:6" x14ac:dyDescent="0.3">
      <c r="A1742" s="49" t="s">
        <v>627</v>
      </c>
      <c r="B1742" s="49" t="str">
        <f t="shared" si="54"/>
        <v>Ms</v>
      </c>
      <c r="C1742" s="50" t="str">
        <f t="shared" si="55"/>
        <v>Cindy</v>
      </c>
      <c r="D1742" s="49" t="s">
        <v>3936</v>
      </c>
      <c r="E1742" t="s">
        <v>4510</v>
      </c>
      <c r="F1742" t="s">
        <v>5760</v>
      </c>
    </row>
    <row r="1743" spans="1:6" x14ac:dyDescent="0.3">
      <c r="A1743" s="49" t="s">
        <v>626</v>
      </c>
      <c r="B1743" s="49" t="str">
        <f t="shared" si="54"/>
        <v>Ms</v>
      </c>
      <c r="C1743" s="50" t="str">
        <f t="shared" si="55"/>
        <v>Marcia</v>
      </c>
      <c r="D1743" s="49" t="s">
        <v>3937</v>
      </c>
      <c r="E1743" t="s">
        <v>4510</v>
      </c>
      <c r="F1743" t="s">
        <v>5761</v>
      </c>
    </row>
    <row r="1744" spans="1:6" x14ac:dyDescent="0.3">
      <c r="A1744" s="49" t="s">
        <v>625</v>
      </c>
      <c r="B1744" s="49" t="str">
        <f t="shared" si="54"/>
        <v>Ms</v>
      </c>
      <c r="C1744" s="50" t="str">
        <f t="shared" si="55"/>
        <v>Samantha R</v>
      </c>
      <c r="D1744" s="49" t="s">
        <v>3938</v>
      </c>
      <c r="E1744" t="s">
        <v>4510</v>
      </c>
      <c r="F1744" t="s">
        <v>5762</v>
      </c>
    </row>
    <row r="1745" spans="1:6" x14ac:dyDescent="0.3">
      <c r="A1745" s="49" t="s">
        <v>624</v>
      </c>
      <c r="B1745" s="49" t="str">
        <f t="shared" si="54"/>
        <v>Ms</v>
      </c>
      <c r="C1745" s="50" t="str">
        <f t="shared" si="55"/>
        <v>Katie</v>
      </c>
      <c r="D1745" s="49" t="s">
        <v>3939</v>
      </c>
      <c r="E1745" t="s">
        <v>4510</v>
      </c>
      <c r="F1745" t="s">
        <v>4953</v>
      </c>
    </row>
    <row r="1746" spans="1:6" x14ac:dyDescent="0.3">
      <c r="A1746" s="49" t="s">
        <v>623</v>
      </c>
      <c r="B1746" s="49" t="str">
        <f t="shared" si="54"/>
        <v>Mr</v>
      </c>
      <c r="C1746" s="50" t="str">
        <f t="shared" si="55"/>
        <v>John P</v>
      </c>
      <c r="D1746" s="49" t="s">
        <v>3114</v>
      </c>
      <c r="E1746" t="s">
        <v>4512</v>
      </c>
      <c r="F1746" t="s">
        <v>5338</v>
      </c>
    </row>
    <row r="1747" spans="1:6" x14ac:dyDescent="0.3">
      <c r="A1747" s="49" t="s">
        <v>622</v>
      </c>
      <c r="B1747" s="49" t="str">
        <f t="shared" si="54"/>
        <v>Ms</v>
      </c>
      <c r="C1747" s="50" t="str">
        <f t="shared" si="55"/>
        <v>Rachel</v>
      </c>
      <c r="D1747" s="49" t="s">
        <v>3940</v>
      </c>
      <c r="E1747" t="s">
        <v>4510</v>
      </c>
      <c r="F1747" t="s">
        <v>5628</v>
      </c>
    </row>
    <row r="1748" spans="1:6" x14ac:dyDescent="0.3">
      <c r="A1748" s="49" t="s">
        <v>621</v>
      </c>
      <c r="B1748" s="49" t="str">
        <f t="shared" si="54"/>
        <v>Ms</v>
      </c>
      <c r="C1748" s="50" t="str">
        <f t="shared" si="55"/>
        <v>Isabelle</v>
      </c>
      <c r="D1748" s="49" t="s">
        <v>3941</v>
      </c>
      <c r="E1748" t="s">
        <v>4510</v>
      </c>
      <c r="F1748" t="s">
        <v>5763</v>
      </c>
    </row>
    <row r="1749" spans="1:6" x14ac:dyDescent="0.3">
      <c r="A1749" s="49" t="s">
        <v>620</v>
      </c>
      <c r="B1749" s="49" t="str">
        <f t="shared" si="54"/>
        <v>Mr</v>
      </c>
      <c r="C1749" s="50" t="str">
        <f t="shared" si="55"/>
        <v>Neil</v>
      </c>
      <c r="D1749" s="49" t="s">
        <v>3932</v>
      </c>
      <c r="E1749" t="s">
        <v>4512</v>
      </c>
      <c r="F1749" t="s">
        <v>5764</v>
      </c>
    </row>
    <row r="1750" spans="1:6" x14ac:dyDescent="0.3">
      <c r="A1750" s="49" t="s">
        <v>619</v>
      </c>
      <c r="B1750" s="49" t="str">
        <f t="shared" si="54"/>
        <v>Mr</v>
      </c>
      <c r="C1750" s="50" t="str">
        <f t="shared" si="55"/>
        <v>Tom</v>
      </c>
      <c r="D1750" s="49" t="s">
        <v>2517</v>
      </c>
      <c r="E1750" t="s">
        <v>4512</v>
      </c>
      <c r="F1750" t="s">
        <v>5161</v>
      </c>
    </row>
    <row r="1751" spans="1:6" x14ac:dyDescent="0.3">
      <c r="A1751" s="49" t="s">
        <v>618</v>
      </c>
      <c r="B1751" s="49" t="str">
        <f t="shared" si="54"/>
        <v>Mr</v>
      </c>
      <c r="C1751" s="50" t="str">
        <f t="shared" si="55"/>
        <v>Nathan</v>
      </c>
      <c r="D1751" s="49" t="s">
        <v>3430</v>
      </c>
      <c r="E1751" t="s">
        <v>4512</v>
      </c>
      <c r="F1751" t="s">
        <v>5765</v>
      </c>
    </row>
    <row r="1752" spans="1:6" x14ac:dyDescent="0.3">
      <c r="A1752" s="49" t="s">
        <v>617</v>
      </c>
      <c r="B1752" s="49" t="str">
        <f t="shared" si="54"/>
        <v>Mrs</v>
      </c>
      <c r="C1752" s="50" t="str">
        <f t="shared" si="55"/>
        <v>Kelli N</v>
      </c>
      <c r="D1752" s="49" t="s">
        <v>3942</v>
      </c>
      <c r="E1752" t="s">
        <v>4925</v>
      </c>
      <c r="F1752" t="s">
        <v>5766</v>
      </c>
    </row>
    <row r="1753" spans="1:6" x14ac:dyDescent="0.3">
      <c r="A1753" s="49" t="s">
        <v>616</v>
      </c>
      <c r="B1753" s="49" t="str">
        <f t="shared" si="54"/>
        <v>Mr</v>
      </c>
      <c r="C1753" s="50" t="str">
        <f t="shared" si="55"/>
        <v>Scott M</v>
      </c>
      <c r="D1753" s="49" t="s">
        <v>3943</v>
      </c>
      <c r="E1753" t="s">
        <v>4512</v>
      </c>
      <c r="F1753" t="s">
        <v>5028</v>
      </c>
    </row>
    <row r="1754" spans="1:6" x14ac:dyDescent="0.3">
      <c r="A1754" s="49" t="s">
        <v>615</v>
      </c>
      <c r="B1754" s="49" t="str">
        <f t="shared" si="54"/>
        <v>Mr</v>
      </c>
      <c r="C1754" s="50" t="str">
        <f t="shared" si="55"/>
        <v>Grant A</v>
      </c>
      <c r="D1754" s="49" t="s">
        <v>3944</v>
      </c>
      <c r="E1754" t="s">
        <v>4512</v>
      </c>
      <c r="F1754" t="s">
        <v>5767</v>
      </c>
    </row>
    <row r="1755" spans="1:6" x14ac:dyDescent="0.3">
      <c r="A1755" s="49" t="s">
        <v>614</v>
      </c>
      <c r="B1755" s="49" t="str">
        <f t="shared" si="54"/>
        <v>Mr</v>
      </c>
      <c r="C1755" s="50" t="str">
        <f t="shared" si="55"/>
        <v>Jonathan C</v>
      </c>
      <c r="D1755" s="49" t="s">
        <v>2414</v>
      </c>
      <c r="E1755" t="s">
        <v>4512</v>
      </c>
      <c r="F1755" t="s">
        <v>5768</v>
      </c>
    </row>
    <row r="1756" spans="1:6" x14ac:dyDescent="0.3">
      <c r="A1756" s="49" t="s">
        <v>613</v>
      </c>
      <c r="B1756" s="49" t="str">
        <f t="shared" si="54"/>
        <v>Ms</v>
      </c>
      <c r="C1756" s="50" t="str">
        <f t="shared" si="55"/>
        <v>Rachael M</v>
      </c>
      <c r="D1756" s="49" t="s">
        <v>3945</v>
      </c>
      <c r="E1756" t="s">
        <v>4510</v>
      </c>
      <c r="F1756" t="s">
        <v>5769</v>
      </c>
    </row>
    <row r="1757" spans="1:6" x14ac:dyDescent="0.3">
      <c r="A1757" s="49" t="s">
        <v>612</v>
      </c>
      <c r="B1757" s="49" t="str">
        <f t="shared" si="54"/>
        <v>Ms</v>
      </c>
      <c r="C1757" s="50" t="str">
        <f t="shared" si="55"/>
        <v>Pilar</v>
      </c>
      <c r="D1757" s="49" t="s">
        <v>3946</v>
      </c>
      <c r="E1757" t="s">
        <v>4510</v>
      </c>
      <c r="F1757" t="s">
        <v>5770</v>
      </c>
    </row>
    <row r="1758" spans="1:6" x14ac:dyDescent="0.3">
      <c r="A1758" s="49" t="s">
        <v>611</v>
      </c>
      <c r="B1758" s="49" t="str">
        <f t="shared" si="54"/>
        <v>Mr</v>
      </c>
      <c r="C1758" s="50" t="str">
        <f t="shared" si="55"/>
        <v>Kyle M</v>
      </c>
      <c r="D1758" s="49" t="s">
        <v>2660</v>
      </c>
      <c r="E1758" t="s">
        <v>4512</v>
      </c>
      <c r="F1758" t="s">
        <v>5771</v>
      </c>
    </row>
    <row r="1759" spans="1:6" x14ac:dyDescent="0.3">
      <c r="A1759" s="49" t="s">
        <v>610</v>
      </c>
      <c r="B1759" s="49" t="str">
        <f t="shared" si="54"/>
        <v>Mrs</v>
      </c>
      <c r="C1759" s="50" t="str">
        <f t="shared" si="55"/>
        <v>Christie</v>
      </c>
      <c r="D1759" s="49" t="s">
        <v>4398</v>
      </c>
      <c r="E1759" t="s">
        <v>4925</v>
      </c>
      <c r="F1759" t="s">
        <v>5772</v>
      </c>
    </row>
    <row r="1760" spans="1:6" x14ac:dyDescent="0.3">
      <c r="A1760" s="49" t="s">
        <v>609</v>
      </c>
      <c r="B1760" s="49" t="str">
        <f t="shared" si="54"/>
        <v>Mr</v>
      </c>
      <c r="C1760" s="50" t="str">
        <f t="shared" si="55"/>
        <v>David A</v>
      </c>
      <c r="D1760" s="49" t="s">
        <v>3947</v>
      </c>
      <c r="E1760" t="s">
        <v>4512</v>
      </c>
      <c r="F1760" t="s">
        <v>5773</v>
      </c>
    </row>
    <row r="1761" spans="1:6" x14ac:dyDescent="0.3">
      <c r="A1761" s="49" t="s">
        <v>608</v>
      </c>
      <c r="B1761" s="49" t="str">
        <f t="shared" si="54"/>
        <v>Mr</v>
      </c>
      <c r="C1761" s="50" t="str">
        <f t="shared" si="55"/>
        <v>Masahiro</v>
      </c>
      <c r="D1761" s="49" t="s">
        <v>3948</v>
      </c>
      <c r="E1761" t="s">
        <v>4512</v>
      </c>
      <c r="F1761" t="s">
        <v>5774</v>
      </c>
    </row>
    <row r="1762" spans="1:6" x14ac:dyDescent="0.3">
      <c r="A1762" s="49" t="s">
        <v>607</v>
      </c>
      <c r="B1762" s="49" t="str">
        <f t="shared" si="54"/>
        <v>Mr</v>
      </c>
      <c r="C1762" s="50" t="str">
        <f t="shared" si="55"/>
        <v>Logan B</v>
      </c>
      <c r="D1762" s="49" t="s">
        <v>3949</v>
      </c>
      <c r="E1762" t="s">
        <v>4512</v>
      </c>
      <c r="F1762" t="s">
        <v>5775</v>
      </c>
    </row>
    <row r="1763" spans="1:6" x14ac:dyDescent="0.3">
      <c r="A1763" s="49" t="s">
        <v>606</v>
      </c>
      <c r="B1763" s="49" t="str">
        <f t="shared" si="54"/>
        <v>Ms</v>
      </c>
      <c r="C1763" s="50" t="str">
        <f t="shared" si="55"/>
        <v>Stephanie L</v>
      </c>
      <c r="D1763" s="49" t="s">
        <v>3950</v>
      </c>
      <c r="E1763" t="s">
        <v>4510</v>
      </c>
      <c r="F1763" t="s">
        <v>5776</v>
      </c>
    </row>
    <row r="1764" spans="1:6" x14ac:dyDescent="0.3">
      <c r="A1764" s="49" t="s">
        <v>605</v>
      </c>
      <c r="B1764" s="49" t="str">
        <f t="shared" si="54"/>
        <v>Ms</v>
      </c>
      <c r="C1764" s="50" t="str">
        <f t="shared" si="55"/>
        <v>Angela H</v>
      </c>
      <c r="D1764" s="49" t="s">
        <v>3951</v>
      </c>
      <c r="E1764" t="s">
        <v>4510</v>
      </c>
      <c r="F1764" t="s">
        <v>5777</v>
      </c>
    </row>
    <row r="1765" spans="1:6" x14ac:dyDescent="0.3">
      <c r="A1765" s="49" t="s">
        <v>604</v>
      </c>
      <c r="B1765" s="49" t="str">
        <f t="shared" si="54"/>
        <v>Ms</v>
      </c>
      <c r="C1765" s="50" t="str">
        <f t="shared" si="55"/>
        <v>Britt K</v>
      </c>
      <c r="D1765" s="49" t="s">
        <v>2649</v>
      </c>
      <c r="E1765" t="s">
        <v>4510</v>
      </c>
      <c r="F1765" t="s">
        <v>5778</v>
      </c>
    </row>
    <row r="1766" spans="1:6" x14ac:dyDescent="0.3">
      <c r="A1766" s="49" t="s">
        <v>603</v>
      </c>
      <c r="B1766" s="49" t="str">
        <f t="shared" si="54"/>
        <v>Ms</v>
      </c>
      <c r="C1766" s="50" t="str">
        <f t="shared" si="55"/>
        <v>Joyce R</v>
      </c>
      <c r="D1766" s="49" t="s">
        <v>3485</v>
      </c>
      <c r="E1766" t="s">
        <v>4510</v>
      </c>
      <c r="F1766" t="s">
        <v>5779</v>
      </c>
    </row>
    <row r="1767" spans="1:6" x14ac:dyDescent="0.3">
      <c r="A1767" s="49" t="s">
        <v>602</v>
      </c>
      <c r="B1767" s="49" t="str">
        <f t="shared" si="54"/>
        <v>Mr</v>
      </c>
      <c r="C1767" s="50" t="str">
        <f t="shared" si="55"/>
        <v>Ben</v>
      </c>
      <c r="D1767" s="49" t="s">
        <v>3952</v>
      </c>
      <c r="E1767" t="s">
        <v>4512</v>
      </c>
      <c r="F1767" t="s">
        <v>4664</v>
      </c>
    </row>
    <row r="1768" spans="1:6" x14ac:dyDescent="0.3">
      <c r="A1768" s="49" t="s">
        <v>601</v>
      </c>
      <c r="B1768" s="49" t="str">
        <f t="shared" si="54"/>
        <v>Ms</v>
      </c>
      <c r="C1768" s="50" t="str">
        <f t="shared" si="55"/>
        <v>Sarah M</v>
      </c>
      <c r="D1768" s="49" t="s">
        <v>3953</v>
      </c>
      <c r="E1768" t="s">
        <v>4510</v>
      </c>
      <c r="F1768" t="s">
        <v>5358</v>
      </c>
    </row>
    <row r="1769" spans="1:6" x14ac:dyDescent="0.3">
      <c r="A1769" s="49" t="s">
        <v>600</v>
      </c>
      <c r="B1769" s="49" t="str">
        <f t="shared" si="54"/>
        <v>Ms</v>
      </c>
      <c r="C1769" s="50" t="str">
        <f t="shared" si="55"/>
        <v>Sarah</v>
      </c>
      <c r="D1769" s="49" t="s">
        <v>3954</v>
      </c>
      <c r="E1769" t="s">
        <v>4510</v>
      </c>
      <c r="F1769" t="s">
        <v>4686</v>
      </c>
    </row>
    <row r="1770" spans="1:6" x14ac:dyDescent="0.3">
      <c r="A1770" s="49" t="s">
        <v>599</v>
      </c>
      <c r="B1770" s="49" t="str">
        <f t="shared" si="54"/>
        <v>Ms</v>
      </c>
      <c r="C1770" s="50" t="str">
        <f t="shared" si="55"/>
        <v>Katie</v>
      </c>
      <c r="D1770" s="49" t="s">
        <v>3955</v>
      </c>
      <c r="E1770" t="s">
        <v>4510</v>
      </c>
      <c r="F1770" t="s">
        <v>4953</v>
      </c>
    </row>
    <row r="1771" spans="1:6" x14ac:dyDescent="0.3">
      <c r="A1771" s="49" t="s">
        <v>598</v>
      </c>
      <c r="B1771" s="49" t="str">
        <f t="shared" si="54"/>
        <v>Ms</v>
      </c>
      <c r="C1771" s="50" t="str">
        <f t="shared" si="55"/>
        <v>Michaela L</v>
      </c>
      <c r="D1771" s="49" t="s">
        <v>3956</v>
      </c>
      <c r="E1771" t="s">
        <v>4510</v>
      </c>
      <c r="F1771" t="s">
        <v>5780</v>
      </c>
    </row>
    <row r="1772" spans="1:6" x14ac:dyDescent="0.3">
      <c r="A1772" s="49" t="s">
        <v>597</v>
      </c>
      <c r="B1772" s="49" t="str">
        <f t="shared" si="54"/>
        <v>Ms</v>
      </c>
      <c r="C1772" s="50" t="str">
        <f t="shared" si="55"/>
        <v>Shalaleh</v>
      </c>
      <c r="D1772" s="49" t="s">
        <v>3957</v>
      </c>
      <c r="E1772" t="s">
        <v>4510</v>
      </c>
      <c r="F1772" t="s">
        <v>5781</v>
      </c>
    </row>
    <row r="1773" spans="1:6" x14ac:dyDescent="0.3">
      <c r="A1773" s="49" t="s">
        <v>596</v>
      </c>
      <c r="B1773" s="49" t="str">
        <f t="shared" si="54"/>
        <v>Ms</v>
      </c>
      <c r="C1773" s="50" t="str">
        <f t="shared" si="55"/>
        <v>Karen</v>
      </c>
      <c r="D1773" s="49" t="s">
        <v>3958</v>
      </c>
      <c r="E1773" t="s">
        <v>4510</v>
      </c>
      <c r="F1773" t="s">
        <v>4933</v>
      </c>
    </row>
    <row r="1774" spans="1:6" x14ac:dyDescent="0.3">
      <c r="A1774" s="49" t="s">
        <v>595</v>
      </c>
      <c r="B1774" s="49" t="str">
        <f t="shared" si="54"/>
        <v>Ms</v>
      </c>
      <c r="C1774" s="50" t="str">
        <f t="shared" si="55"/>
        <v>Zuzana</v>
      </c>
      <c r="D1774" s="49" t="s">
        <v>3959</v>
      </c>
      <c r="E1774" t="s">
        <v>4510</v>
      </c>
      <c r="F1774" t="s">
        <v>5782</v>
      </c>
    </row>
    <row r="1775" spans="1:6" x14ac:dyDescent="0.3">
      <c r="A1775" s="49" t="s">
        <v>594</v>
      </c>
      <c r="B1775" s="49" t="str">
        <f t="shared" si="54"/>
        <v>Mr</v>
      </c>
      <c r="C1775" s="50" t="str">
        <f t="shared" si="55"/>
        <v>Daniel J</v>
      </c>
      <c r="D1775" s="49" t="s">
        <v>2461</v>
      </c>
      <c r="E1775" t="s">
        <v>4512</v>
      </c>
      <c r="F1775" t="s">
        <v>5283</v>
      </c>
    </row>
    <row r="1776" spans="1:6" x14ac:dyDescent="0.3">
      <c r="A1776" s="49" t="s">
        <v>593</v>
      </c>
      <c r="B1776" s="49" t="str">
        <f t="shared" si="54"/>
        <v>Ms</v>
      </c>
      <c r="C1776" s="50" t="str">
        <f t="shared" si="55"/>
        <v>Alexandra</v>
      </c>
      <c r="D1776" s="49" t="s">
        <v>3960</v>
      </c>
      <c r="E1776" t="s">
        <v>4510</v>
      </c>
      <c r="F1776" t="s">
        <v>5318</v>
      </c>
    </row>
    <row r="1777" spans="1:6" x14ac:dyDescent="0.3">
      <c r="A1777" s="49" t="s">
        <v>592</v>
      </c>
      <c r="B1777" s="49" t="str">
        <f t="shared" si="54"/>
        <v>Ms</v>
      </c>
      <c r="C1777" s="50" t="str">
        <f t="shared" si="55"/>
        <v>Jessica</v>
      </c>
      <c r="D1777" s="49" t="s">
        <v>3961</v>
      </c>
      <c r="E1777" t="s">
        <v>4510</v>
      </c>
      <c r="F1777" t="s">
        <v>4603</v>
      </c>
    </row>
    <row r="1778" spans="1:6" x14ac:dyDescent="0.3">
      <c r="A1778" s="49" t="s">
        <v>591</v>
      </c>
      <c r="B1778" s="49" t="str">
        <f t="shared" si="54"/>
        <v>Mr</v>
      </c>
      <c r="C1778" s="50" t="str">
        <f t="shared" si="55"/>
        <v>Matthew M</v>
      </c>
      <c r="D1778" s="49" t="s">
        <v>3962</v>
      </c>
      <c r="E1778" t="s">
        <v>4512</v>
      </c>
      <c r="F1778" t="s">
        <v>5783</v>
      </c>
    </row>
    <row r="1779" spans="1:6" x14ac:dyDescent="0.3">
      <c r="A1779" s="49" t="s">
        <v>590</v>
      </c>
      <c r="B1779" s="49" t="str">
        <f t="shared" si="54"/>
        <v>Ms</v>
      </c>
      <c r="C1779" s="50" t="str">
        <f t="shared" si="55"/>
        <v>Nadine A</v>
      </c>
      <c r="D1779" s="49" t="s">
        <v>3431</v>
      </c>
      <c r="E1779" t="s">
        <v>4510</v>
      </c>
      <c r="F1779" t="s">
        <v>5784</v>
      </c>
    </row>
    <row r="1780" spans="1:6" x14ac:dyDescent="0.3">
      <c r="A1780" s="49" t="s">
        <v>589</v>
      </c>
      <c r="B1780" s="49" t="str">
        <f t="shared" si="54"/>
        <v>Mr</v>
      </c>
      <c r="C1780" s="50" t="str">
        <f t="shared" si="55"/>
        <v>Peter J.Jr</v>
      </c>
      <c r="D1780" s="49" t="s">
        <v>3963</v>
      </c>
      <c r="E1780" t="s">
        <v>4512</v>
      </c>
      <c r="F1780" t="s">
        <v>5785</v>
      </c>
    </row>
    <row r="1781" spans="1:6" x14ac:dyDescent="0.3">
      <c r="A1781" s="49" t="s">
        <v>588</v>
      </c>
      <c r="B1781" s="49" t="str">
        <f t="shared" si="54"/>
        <v>Ms</v>
      </c>
      <c r="C1781" s="50" t="str">
        <f t="shared" si="55"/>
        <v>Colleen M</v>
      </c>
      <c r="D1781" s="49" t="s">
        <v>3964</v>
      </c>
      <c r="E1781" t="s">
        <v>4510</v>
      </c>
      <c r="F1781" t="s">
        <v>5150</v>
      </c>
    </row>
    <row r="1782" spans="1:6" x14ac:dyDescent="0.3">
      <c r="A1782" s="49" t="s">
        <v>587</v>
      </c>
      <c r="B1782" s="49" t="str">
        <f t="shared" si="54"/>
        <v>Ms</v>
      </c>
      <c r="C1782" s="50" t="str">
        <f t="shared" si="55"/>
        <v>Julie A</v>
      </c>
      <c r="D1782" s="49" t="s">
        <v>3965</v>
      </c>
      <c r="E1782" t="s">
        <v>4510</v>
      </c>
      <c r="F1782" t="s">
        <v>5201</v>
      </c>
    </row>
    <row r="1783" spans="1:6" x14ac:dyDescent="0.3">
      <c r="A1783" s="49" t="s">
        <v>586</v>
      </c>
      <c r="B1783" s="49" t="str">
        <f t="shared" si="54"/>
        <v>Mr</v>
      </c>
      <c r="C1783" s="50" t="str">
        <f t="shared" si="55"/>
        <v>Douglas W</v>
      </c>
      <c r="D1783" s="49" t="s">
        <v>3836</v>
      </c>
      <c r="E1783" t="s">
        <v>4512</v>
      </c>
      <c r="F1783" t="s">
        <v>5786</v>
      </c>
    </row>
    <row r="1784" spans="1:6" x14ac:dyDescent="0.3">
      <c r="A1784" s="49" t="s">
        <v>585</v>
      </c>
      <c r="B1784" s="49" t="str">
        <f t="shared" si="54"/>
        <v>Ms</v>
      </c>
      <c r="C1784" s="50" t="str">
        <f t="shared" si="55"/>
        <v>Catherine</v>
      </c>
      <c r="D1784" s="49" t="s">
        <v>2433</v>
      </c>
      <c r="E1784" t="s">
        <v>4510</v>
      </c>
      <c r="F1784" t="s">
        <v>5787</v>
      </c>
    </row>
    <row r="1785" spans="1:6" x14ac:dyDescent="0.3">
      <c r="A1785" s="49" t="s">
        <v>584</v>
      </c>
      <c r="B1785" s="49" t="str">
        <f t="shared" si="54"/>
        <v>Mr</v>
      </c>
      <c r="C1785" s="50" t="str">
        <f t="shared" si="55"/>
        <v>James A</v>
      </c>
      <c r="D1785" s="49" t="s">
        <v>2981</v>
      </c>
      <c r="E1785" t="s">
        <v>4512</v>
      </c>
      <c r="F1785" t="s">
        <v>5144</v>
      </c>
    </row>
    <row r="1786" spans="1:6" x14ac:dyDescent="0.3">
      <c r="A1786" s="49" t="s">
        <v>583</v>
      </c>
      <c r="B1786" s="49" t="str">
        <f t="shared" si="54"/>
        <v>Mr</v>
      </c>
      <c r="C1786" s="50" t="str">
        <f t="shared" si="55"/>
        <v>Youngseong</v>
      </c>
      <c r="D1786" s="49" t="s">
        <v>3966</v>
      </c>
      <c r="E1786" t="s">
        <v>4512</v>
      </c>
      <c r="F1786" t="s">
        <v>5788</v>
      </c>
    </row>
    <row r="1787" spans="1:6" x14ac:dyDescent="0.3">
      <c r="A1787" s="49" t="s">
        <v>582</v>
      </c>
      <c r="B1787" s="49" t="str">
        <f t="shared" si="54"/>
        <v>Mr</v>
      </c>
      <c r="C1787" s="50" t="str">
        <f t="shared" si="55"/>
        <v>John</v>
      </c>
      <c r="D1787" s="49" t="s">
        <v>3967</v>
      </c>
      <c r="E1787" t="s">
        <v>4512</v>
      </c>
      <c r="F1787" t="s">
        <v>4531</v>
      </c>
    </row>
    <row r="1788" spans="1:6" x14ac:dyDescent="0.3">
      <c r="A1788" s="49" t="s">
        <v>581</v>
      </c>
      <c r="B1788" s="49" t="str">
        <f t="shared" si="54"/>
        <v>Mr</v>
      </c>
      <c r="C1788" s="50" t="str">
        <f t="shared" si="55"/>
        <v>Brandon S</v>
      </c>
      <c r="D1788" s="49" t="s">
        <v>3968</v>
      </c>
      <c r="E1788" t="s">
        <v>4512</v>
      </c>
      <c r="F1788" t="s">
        <v>5789</v>
      </c>
    </row>
    <row r="1789" spans="1:6" x14ac:dyDescent="0.3">
      <c r="A1789" s="49" t="s">
        <v>580</v>
      </c>
      <c r="B1789" s="49" t="str">
        <f t="shared" si="54"/>
        <v>Mr</v>
      </c>
      <c r="C1789" s="50" t="str">
        <f t="shared" si="55"/>
        <v>Sean P</v>
      </c>
      <c r="D1789" s="49" t="s">
        <v>3450</v>
      </c>
      <c r="E1789" t="s">
        <v>4512</v>
      </c>
      <c r="F1789" t="s">
        <v>5790</v>
      </c>
    </row>
    <row r="1790" spans="1:6" x14ac:dyDescent="0.3">
      <c r="A1790" s="49" t="s">
        <v>579</v>
      </c>
      <c r="B1790" s="49" t="str">
        <f t="shared" si="54"/>
        <v>Mr</v>
      </c>
      <c r="C1790" s="50" t="str">
        <f t="shared" si="55"/>
        <v>Scott</v>
      </c>
      <c r="D1790" s="49" t="s">
        <v>3969</v>
      </c>
      <c r="E1790" t="s">
        <v>4512</v>
      </c>
      <c r="F1790" t="s">
        <v>4518</v>
      </c>
    </row>
    <row r="1791" spans="1:6" x14ac:dyDescent="0.3">
      <c r="A1791" s="49" t="s">
        <v>578</v>
      </c>
      <c r="B1791" s="49" t="str">
        <f t="shared" si="54"/>
        <v>Mr</v>
      </c>
      <c r="C1791" s="50" t="str">
        <f t="shared" si="55"/>
        <v>Janez</v>
      </c>
      <c r="D1791" s="49" t="s">
        <v>3970</v>
      </c>
      <c r="E1791" t="s">
        <v>4512</v>
      </c>
      <c r="F1791" t="s">
        <v>5791</v>
      </c>
    </row>
    <row r="1792" spans="1:6" x14ac:dyDescent="0.3">
      <c r="A1792" s="49" t="s">
        <v>577</v>
      </c>
      <c r="B1792" s="49" t="str">
        <f t="shared" si="54"/>
        <v>Mr</v>
      </c>
      <c r="C1792" s="50" t="str">
        <f t="shared" si="55"/>
        <v>John I.Jr</v>
      </c>
      <c r="D1792" s="49" t="s">
        <v>2720</v>
      </c>
      <c r="E1792" t="s">
        <v>4512</v>
      </c>
      <c r="F1792" t="s">
        <v>5792</v>
      </c>
    </row>
    <row r="1793" spans="1:6" x14ac:dyDescent="0.3">
      <c r="A1793" s="49" t="s">
        <v>576</v>
      </c>
      <c r="B1793" s="49" t="str">
        <f t="shared" si="54"/>
        <v>Ms</v>
      </c>
      <c r="C1793" s="50" t="str">
        <f t="shared" si="55"/>
        <v>Heather</v>
      </c>
      <c r="D1793" s="49" t="s">
        <v>3971</v>
      </c>
      <c r="E1793" t="s">
        <v>4510</v>
      </c>
      <c r="F1793" t="s">
        <v>4690</v>
      </c>
    </row>
    <row r="1794" spans="1:6" x14ac:dyDescent="0.3">
      <c r="A1794" s="49" t="s">
        <v>575</v>
      </c>
      <c r="B1794" s="49" t="str">
        <f t="shared" ref="B1794:B1857" si="56">TRIM(E1794:E4128)</f>
        <v>Mr</v>
      </c>
      <c r="C1794" s="50" t="str">
        <f t="shared" ref="C1794:C1857" si="57">TRIM(F1794)</f>
        <v>Michael</v>
      </c>
      <c r="D1794" s="49" t="s">
        <v>3972</v>
      </c>
      <c r="E1794" t="s">
        <v>4512</v>
      </c>
      <c r="F1794" t="s">
        <v>4655</v>
      </c>
    </row>
    <row r="1795" spans="1:6" x14ac:dyDescent="0.3">
      <c r="A1795" s="49" t="s">
        <v>574</v>
      </c>
      <c r="B1795" s="49" t="str">
        <f t="shared" si="56"/>
        <v>Ms</v>
      </c>
      <c r="C1795" s="50" t="str">
        <f t="shared" si="57"/>
        <v>Kathleen</v>
      </c>
      <c r="D1795" s="49" t="s">
        <v>3973</v>
      </c>
      <c r="E1795" t="s">
        <v>4510</v>
      </c>
      <c r="F1795" t="s">
        <v>5050</v>
      </c>
    </row>
    <row r="1796" spans="1:6" x14ac:dyDescent="0.3">
      <c r="A1796" s="49" t="s">
        <v>573</v>
      </c>
      <c r="B1796" s="49" t="str">
        <f t="shared" si="56"/>
        <v>Mr</v>
      </c>
      <c r="C1796" s="50" t="str">
        <f t="shared" si="57"/>
        <v>Ryan M</v>
      </c>
      <c r="D1796" s="49" t="s">
        <v>3708</v>
      </c>
      <c r="E1796" t="s">
        <v>4512</v>
      </c>
      <c r="F1796" t="s">
        <v>4547</v>
      </c>
    </row>
    <row r="1797" spans="1:6" x14ac:dyDescent="0.3">
      <c r="A1797" s="49" t="s">
        <v>572</v>
      </c>
      <c r="B1797" s="49" t="str">
        <f t="shared" si="56"/>
        <v>Ms</v>
      </c>
      <c r="C1797" s="50" t="str">
        <f t="shared" si="57"/>
        <v>Sara</v>
      </c>
      <c r="D1797" s="49" t="s">
        <v>3098</v>
      </c>
      <c r="E1797" t="s">
        <v>4510</v>
      </c>
      <c r="F1797" t="s">
        <v>5374</v>
      </c>
    </row>
    <row r="1798" spans="1:6" x14ac:dyDescent="0.3">
      <c r="A1798" s="49" t="s">
        <v>571</v>
      </c>
      <c r="B1798" s="49" t="str">
        <f t="shared" si="56"/>
        <v>Mr</v>
      </c>
      <c r="C1798" s="50" t="str">
        <f t="shared" si="57"/>
        <v>Deniz</v>
      </c>
      <c r="D1798" s="49" t="s">
        <v>3974</v>
      </c>
      <c r="E1798" t="s">
        <v>4512</v>
      </c>
      <c r="F1798" t="s">
        <v>5793</v>
      </c>
    </row>
    <row r="1799" spans="1:6" x14ac:dyDescent="0.3">
      <c r="A1799" s="49" t="s">
        <v>570</v>
      </c>
      <c r="B1799" s="49" t="str">
        <f t="shared" si="56"/>
        <v>Ms</v>
      </c>
      <c r="C1799" s="50" t="str">
        <f t="shared" si="57"/>
        <v>Shannon L</v>
      </c>
      <c r="D1799" s="49" t="s">
        <v>3975</v>
      </c>
      <c r="E1799" t="s">
        <v>4510</v>
      </c>
      <c r="F1799" t="s">
        <v>5095</v>
      </c>
    </row>
    <row r="1800" spans="1:6" x14ac:dyDescent="0.3">
      <c r="A1800" s="49" t="s">
        <v>569</v>
      </c>
      <c r="B1800" s="49" t="str">
        <f t="shared" si="56"/>
        <v>Ms</v>
      </c>
      <c r="C1800" s="50" t="str">
        <f t="shared" si="57"/>
        <v>Kaitlin M</v>
      </c>
      <c r="D1800" s="49" t="s">
        <v>2953</v>
      </c>
      <c r="E1800" t="s">
        <v>4510</v>
      </c>
      <c r="F1800" t="s">
        <v>5419</v>
      </c>
    </row>
    <row r="1801" spans="1:6" x14ac:dyDescent="0.3">
      <c r="A1801" s="49" t="s">
        <v>568</v>
      </c>
      <c r="B1801" s="49" t="str">
        <f t="shared" si="56"/>
        <v>Mr</v>
      </c>
      <c r="C1801" s="50" t="str">
        <f t="shared" si="57"/>
        <v>Alfredo</v>
      </c>
      <c r="D1801" s="49" t="s">
        <v>4399</v>
      </c>
      <c r="E1801" t="s">
        <v>4512</v>
      </c>
      <c r="F1801" t="s">
        <v>5794</v>
      </c>
    </row>
    <row r="1802" spans="1:6" x14ac:dyDescent="0.3">
      <c r="A1802" s="49" t="s">
        <v>567</v>
      </c>
      <c r="B1802" s="49" t="str">
        <f t="shared" si="56"/>
        <v>Ms</v>
      </c>
      <c r="C1802" s="50" t="str">
        <f t="shared" si="57"/>
        <v>Kristen</v>
      </c>
      <c r="D1802" s="49" t="s">
        <v>3976</v>
      </c>
      <c r="E1802" t="s">
        <v>4510</v>
      </c>
      <c r="F1802" t="s">
        <v>5738</v>
      </c>
    </row>
    <row r="1803" spans="1:6" x14ac:dyDescent="0.3">
      <c r="A1803" s="49" t="s">
        <v>566</v>
      </c>
      <c r="B1803" s="49" t="str">
        <f t="shared" si="56"/>
        <v>Mr</v>
      </c>
      <c r="C1803" s="50" t="str">
        <f t="shared" si="57"/>
        <v>Daniel</v>
      </c>
      <c r="D1803" s="49" t="s">
        <v>3977</v>
      </c>
      <c r="E1803" t="s">
        <v>4512</v>
      </c>
      <c r="F1803" t="s">
        <v>4574</v>
      </c>
    </row>
    <row r="1804" spans="1:6" x14ac:dyDescent="0.3">
      <c r="A1804" s="49" t="s">
        <v>565</v>
      </c>
      <c r="B1804" s="49" t="str">
        <f t="shared" si="56"/>
        <v>Mr</v>
      </c>
      <c r="C1804" s="50" t="str">
        <f t="shared" si="57"/>
        <v>Jonathan</v>
      </c>
      <c r="D1804" s="49" t="s">
        <v>2622</v>
      </c>
      <c r="E1804" t="s">
        <v>4512</v>
      </c>
      <c r="F1804" t="s">
        <v>4990</v>
      </c>
    </row>
    <row r="1805" spans="1:6" x14ac:dyDescent="0.3">
      <c r="A1805" s="49" t="s">
        <v>564</v>
      </c>
      <c r="B1805" s="49" t="str">
        <f t="shared" si="56"/>
        <v>Mr</v>
      </c>
      <c r="C1805" s="50" t="str">
        <f t="shared" si="57"/>
        <v>Troy</v>
      </c>
      <c r="D1805" s="49" t="s">
        <v>2436</v>
      </c>
      <c r="E1805" t="s">
        <v>4512</v>
      </c>
      <c r="F1805" t="s">
        <v>5795</v>
      </c>
    </row>
    <row r="1806" spans="1:6" x14ac:dyDescent="0.3">
      <c r="A1806" s="49" t="s">
        <v>563</v>
      </c>
      <c r="B1806" s="49" t="str">
        <f t="shared" si="56"/>
        <v>Mr</v>
      </c>
      <c r="C1806" s="50" t="str">
        <f t="shared" si="57"/>
        <v>Daniel C</v>
      </c>
      <c r="D1806" s="49" t="s">
        <v>3978</v>
      </c>
      <c r="E1806" t="s">
        <v>4512</v>
      </c>
      <c r="F1806" t="s">
        <v>5566</v>
      </c>
    </row>
    <row r="1807" spans="1:6" x14ac:dyDescent="0.3">
      <c r="A1807" s="49" t="s">
        <v>562</v>
      </c>
      <c r="B1807" s="49" t="str">
        <f t="shared" si="56"/>
        <v>Ms</v>
      </c>
      <c r="C1807" s="50" t="str">
        <f t="shared" si="57"/>
        <v>Lauren</v>
      </c>
      <c r="D1807" s="49" t="s">
        <v>3979</v>
      </c>
      <c r="E1807" t="s">
        <v>4510</v>
      </c>
      <c r="F1807" t="s">
        <v>4898</v>
      </c>
    </row>
    <row r="1808" spans="1:6" x14ac:dyDescent="0.3">
      <c r="A1808" s="49" t="s">
        <v>561</v>
      </c>
      <c r="B1808" s="49" t="str">
        <f t="shared" si="56"/>
        <v>Ms</v>
      </c>
      <c r="C1808" s="50" t="str">
        <f t="shared" si="57"/>
        <v>Jennefer</v>
      </c>
      <c r="D1808" s="49" t="s">
        <v>3980</v>
      </c>
      <c r="E1808" t="s">
        <v>4510</v>
      </c>
      <c r="F1808" t="s">
        <v>5796</v>
      </c>
    </row>
    <row r="1809" spans="1:6" x14ac:dyDescent="0.3">
      <c r="A1809" s="49" t="s">
        <v>560</v>
      </c>
      <c r="B1809" s="49" t="str">
        <f t="shared" si="56"/>
        <v>Ms</v>
      </c>
      <c r="C1809" s="50" t="str">
        <f t="shared" si="57"/>
        <v>Tracey L</v>
      </c>
      <c r="D1809" s="49" t="s">
        <v>3981</v>
      </c>
      <c r="E1809" t="s">
        <v>4510</v>
      </c>
      <c r="F1809" t="s">
        <v>5797</v>
      </c>
    </row>
    <row r="1810" spans="1:6" x14ac:dyDescent="0.3">
      <c r="A1810" s="49" t="s">
        <v>559</v>
      </c>
      <c r="B1810" s="49" t="str">
        <f t="shared" si="56"/>
        <v>Ms</v>
      </c>
      <c r="C1810" s="50" t="str">
        <f t="shared" si="57"/>
        <v>Ashley</v>
      </c>
      <c r="D1810" s="49" t="s">
        <v>3982</v>
      </c>
      <c r="E1810" t="s">
        <v>4510</v>
      </c>
      <c r="F1810" t="s">
        <v>4737</v>
      </c>
    </row>
    <row r="1811" spans="1:6" x14ac:dyDescent="0.3">
      <c r="A1811" s="49" t="s">
        <v>558</v>
      </c>
      <c r="B1811" s="49" t="str">
        <f t="shared" si="56"/>
        <v>Ms</v>
      </c>
      <c r="C1811" s="50" t="str">
        <f t="shared" si="57"/>
        <v>Cindy</v>
      </c>
      <c r="D1811" s="49" t="s">
        <v>3983</v>
      </c>
      <c r="E1811" t="s">
        <v>4510</v>
      </c>
      <c r="F1811" t="s">
        <v>5760</v>
      </c>
    </row>
    <row r="1812" spans="1:6" x14ac:dyDescent="0.3">
      <c r="A1812" s="49" t="s">
        <v>557</v>
      </c>
      <c r="B1812" s="49" t="str">
        <f t="shared" si="56"/>
        <v>Ms</v>
      </c>
      <c r="C1812" s="50" t="str">
        <f t="shared" si="57"/>
        <v>Esther</v>
      </c>
      <c r="D1812" s="49" t="s">
        <v>3984</v>
      </c>
      <c r="E1812" t="s">
        <v>4510</v>
      </c>
      <c r="F1812" t="s">
        <v>5798</v>
      </c>
    </row>
    <row r="1813" spans="1:6" x14ac:dyDescent="0.3">
      <c r="A1813" s="49" t="s">
        <v>556</v>
      </c>
      <c r="B1813" s="49" t="str">
        <f t="shared" si="56"/>
        <v>Ms</v>
      </c>
      <c r="C1813" s="50" t="str">
        <f t="shared" si="57"/>
        <v>Jackie</v>
      </c>
      <c r="D1813" s="49" t="s">
        <v>3985</v>
      </c>
      <c r="E1813" t="s">
        <v>4510</v>
      </c>
      <c r="F1813" t="s">
        <v>5799</v>
      </c>
    </row>
    <row r="1814" spans="1:6" x14ac:dyDescent="0.3">
      <c r="A1814" s="49" t="s">
        <v>555</v>
      </c>
      <c r="B1814" s="49" t="str">
        <f t="shared" si="56"/>
        <v>Mr</v>
      </c>
      <c r="C1814" s="50" t="str">
        <f t="shared" si="57"/>
        <v>Timothy P</v>
      </c>
      <c r="D1814" s="49" t="s">
        <v>3986</v>
      </c>
      <c r="E1814" t="s">
        <v>4512</v>
      </c>
      <c r="F1814" t="s">
        <v>5800</v>
      </c>
    </row>
    <row r="1815" spans="1:6" x14ac:dyDescent="0.3">
      <c r="A1815" s="49" t="s">
        <v>554</v>
      </c>
      <c r="B1815" s="49" t="str">
        <f t="shared" si="56"/>
        <v>Ms</v>
      </c>
      <c r="C1815" s="50" t="str">
        <f t="shared" si="57"/>
        <v>Lauren</v>
      </c>
      <c r="D1815" s="49" t="s">
        <v>3987</v>
      </c>
      <c r="E1815" t="s">
        <v>4510</v>
      </c>
      <c r="F1815" t="s">
        <v>4898</v>
      </c>
    </row>
    <row r="1816" spans="1:6" x14ac:dyDescent="0.3">
      <c r="A1816" s="49" t="s">
        <v>553</v>
      </c>
      <c r="B1816" s="49" t="str">
        <f t="shared" si="56"/>
        <v>Mr</v>
      </c>
      <c r="C1816" s="50" t="str">
        <f t="shared" si="57"/>
        <v>Benjamin</v>
      </c>
      <c r="D1816" s="49" t="s">
        <v>3988</v>
      </c>
      <c r="E1816" t="s">
        <v>4512</v>
      </c>
      <c r="F1816" t="s">
        <v>5106</v>
      </c>
    </row>
    <row r="1817" spans="1:6" x14ac:dyDescent="0.3">
      <c r="A1817" s="49" t="s">
        <v>552</v>
      </c>
      <c r="B1817" s="49" t="str">
        <f t="shared" si="56"/>
        <v>Mr</v>
      </c>
      <c r="C1817" s="50" t="str">
        <f t="shared" si="57"/>
        <v>Hugo M</v>
      </c>
      <c r="D1817" s="49" t="s">
        <v>3989</v>
      </c>
      <c r="E1817" t="s">
        <v>4512</v>
      </c>
      <c r="F1817" t="s">
        <v>5801</v>
      </c>
    </row>
    <row r="1818" spans="1:6" x14ac:dyDescent="0.3">
      <c r="A1818" s="49" t="s">
        <v>551</v>
      </c>
      <c r="B1818" s="49" t="str">
        <f t="shared" si="56"/>
        <v>Mr</v>
      </c>
      <c r="C1818" s="50" t="str">
        <f t="shared" si="57"/>
        <v>Daniel J.Jr</v>
      </c>
      <c r="D1818" s="49" t="s">
        <v>3990</v>
      </c>
      <c r="E1818" t="s">
        <v>4512</v>
      </c>
      <c r="F1818" t="s">
        <v>5802</v>
      </c>
    </row>
    <row r="1819" spans="1:6" x14ac:dyDescent="0.3">
      <c r="A1819" s="49" t="s">
        <v>550</v>
      </c>
      <c r="B1819" s="49" t="str">
        <f t="shared" si="56"/>
        <v>Mr</v>
      </c>
      <c r="C1819" s="50" t="str">
        <f t="shared" si="57"/>
        <v>Justin R</v>
      </c>
      <c r="D1819" s="49" t="s">
        <v>3991</v>
      </c>
      <c r="E1819" t="s">
        <v>4512</v>
      </c>
      <c r="F1819" t="s">
        <v>5600</v>
      </c>
    </row>
    <row r="1820" spans="1:6" x14ac:dyDescent="0.3">
      <c r="A1820" s="49" t="s">
        <v>549</v>
      </c>
      <c r="B1820" s="49" t="str">
        <f t="shared" si="56"/>
        <v>Mr</v>
      </c>
      <c r="C1820" s="50" t="str">
        <f t="shared" si="57"/>
        <v>Colin</v>
      </c>
      <c r="D1820" s="49" t="s">
        <v>3369</v>
      </c>
      <c r="E1820" t="s">
        <v>4512</v>
      </c>
      <c r="F1820" t="s">
        <v>4820</v>
      </c>
    </row>
    <row r="1821" spans="1:6" x14ac:dyDescent="0.3">
      <c r="A1821" s="49" t="s">
        <v>548</v>
      </c>
      <c r="B1821" s="49" t="str">
        <f t="shared" si="56"/>
        <v>Mr</v>
      </c>
      <c r="C1821" s="50" t="str">
        <f t="shared" si="57"/>
        <v>Rob</v>
      </c>
      <c r="D1821" s="49" t="s">
        <v>3992</v>
      </c>
      <c r="E1821" t="s">
        <v>4512</v>
      </c>
      <c r="F1821" t="s">
        <v>5803</v>
      </c>
    </row>
    <row r="1822" spans="1:6" x14ac:dyDescent="0.3">
      <c r="A1822" s="49" t="s">
        <v>547</v>
      </c>
      <c r="B1822" s="49" t="str">
        <f t="shared" si="56"/>
        <v>Mr</v>
      </c>
      <c r="C1822" s="50" t="str">
        <f t="shared" si="57"/>
        <v>Patrick</v>
      </c>
      <c r="D1822" s="49" t="s">
        <v>3993</v>
      </c>
      <c r="E1822" t="s">
        <v>4512</v>
      </c>
      <c r="F1822" t="s">
        <v>4589</v>
      </c>
    </row>
    <row r="1823" spans="1:6" x14ac:dyDescent="0.3">
      <c r="A1823" s="49" t="s">
        <v>546</v>
      </c>
      <c r="B1823" s="49" t="str">
        <f t="shared" si="56"/>
        <v>Mr</v>
      </c>
      <c r="C1823" s="50" t="str">
        <f t="shared" si="57"/>
        <v>Austin D</v>
      </c>
      <c r="D1823" s="49" t="s">
        <v>3994</v>
      </c>
      <c r="E1823" t="s">
        <v>4512</v>
      </c>
      <c r="F1823" t="s">
        <v>5804</v>
      </c>
    </row>
    <row r="1824" spans="1:6" x14ac:dyDescent="0.3">
      <c r="A1824" s="49" t="s">
        <v>545</v>
      </c>
      <c r="B1824" s="49" t="str">
        <f t="shared" si="56"/>
        <v>Ms</v>
      </c>
      <c r="C1824" s="50" t="str">
        <f t="shared" si="57"/>
        <v>Brittany</v>
      </c>
      <c r="D1824" s="49" t="s">
        <v>4400</v>
      </c>
      <c r="E1824" t="s">
        <v>4510</v>
      </c>
      <c r="F1824" t="s">
        <v>5805</v>
      </c>
    </row>
    <row r="1825" spans="1:6" x14ac:dyDescent="0.3">
      <c r="A1825" s="49" t="s">
        <v>544</v>
      </c>
      <c r="B1825" s="49" t="str">
        <f t="shared" si="56"/>
        <v>Mr</v>
      </c>
      <c r="C1825" s="50" t="str">
        <f t="shared" si="57"/>
        <v>Matthew T</v>
      </c>
      <c r="D1825" s="49" t="s">
        <v>3131</v>
      </c>
      <c r="E1825" t="s">
        <v>4512</v>
      </c>
      <c r="F1825" t="s">
        <v>4910</v>
      </c>
    </row>
    <row r="1826" spans="1:6" x14ac:dyDescent="0.3">
      <c r="A1826" s="49" t="s">
        <v>543</v>
      </c>
      <c r="B1826" s="49" t="str">
        <f t="shared" si="56"/>
        <v>Ms</v>
      </c>
      <c r="C1826" s="50" t="str">
        <f t="shared" si="57"/>
        <v>Becky G</v>
      </c>
      <c r="D1826" s="49" t="s">
        <v>3995</v>
      </c>
      <c r="E1826" t="s">
        <v>4510</v>
      </c>
      <c r="F1826" t="s">
        <v>5806</v>
      </c>
    </row>
    <row r="1827" spans="1:6" x14ac:dyDescent="0.3">
      <c r="A1827" s="49" t="s">
        <v>542</v>
      </c>
      <c r="B1827" s="49" t="str">
        <f t="shared" si="56"/>
        <v>Ms</v>
      </c>
      <c r="C1827" s="50" t="str">
        <f t="shared" si="57"/>
        <v>Virginie</v>
      </c>
      <c r="D1827" s="49" t="s">
        <v>3996</v>
      </c>
      <c r="E1827" t="s">
        <v>4510</v>
      </c>
      <c r="F1827" t="s">
        <v>5807</v>
      </c>
    </row>
    <row r="1828" spans="1:6" x14ac:dyDescent="0.3">
      <c r="A1828" s="49" t="s">
        <v>541</v>
      </c>
      <c r="B1828" s="49" t="str">
        <f t="shared" si="56"/>
        <v>Ms</v>
      </c>
      <c r="C1828" s="50" t="str">
        <f t="shared" si="57"/>
        <v>Allison A</v>
      </c>
      <c r="D1828" s="49" t="s">
        <v>3997</v>
      </c>
      <c r="E1828" t="s">
        <v>4510</v>
      </c>
      <c r="F1828" t="s">
        <v>5808</v>
      </c>
    </row>
    <row r="1829" spans="1:6" x14ac:dyDescent="0.3">
      <c r="A1829" s="49" t="s">
        <v>540</v>
      </c>
      <c r="B1829" s="49" t="str">
        <f t="shared" si="56"/>
        <v>Ms</v>
      </c>
      <c r="C1829" s="50" t="str">
        <f t="shared" si="57"/>
        <v>Julie</v>
      </c>
      <c r="D1829" s="49" t="s">
        <v>3998</v>
      </c>
      <c r="E1829" t="s">
        <v>4510</v>
      </c>
      <c r="F1829" t="s">
        <v>5745</v>
      </c>
    </row>
    <row r="1830" spans="1:6" x14ac:dyDescent="0.3">
      <c r="A1830" s="49" t="s">
        <v>539</v>
      </c>
      <c r="B1830" s="49" t="str">
        <f t="shared" si="56"/>
        <v>Ms</v>
      </c>
      <c r="C1830" s="50" t="str">
        <f t="shared" si="57"/>
        <v>Katherine</v>
      </c>
      <c r="D1830" s="49" t="s">
        <v>3999</v>
      </c>
      <c r="E1830" t="s">
        <v>4510</v>
      </c>
      <c r="F1830" t="s">
        <v>4893</v>
      </c>
    </row>
    <row r="1831" spans="1:6" x14ac:dyDescent="0.3">
      <c r="A1831" s="49" t="s">
        <v>538</v>
      </c>
      <c r="B1831" s="49" t="str">
        <f t="shared" si="56"/>
        <v>Mr</v>
      </c>
      <c r="C1831" s="50" t="str">
        <f t="shared" si="57"/>
        <v>Caleb</v>
      </c>
      <c r="D1831" s="49" t="s">
        <v>2610</v>
      </c>
      <c r="E1831" t="s">
        <v>4512</v>
      </c>
      <c r="F1831" t="s">
        <v>5809</v>
      </c>
    </row>
    <row r="1832" spans="1:6" x14ac:dyDescent="0.3">
      <c r="A1832" s="49" t="s">
        <v>537</v>
      </c>
      <c r="B1832" s="49" t="str">
        <f t="shared" si="56"/>
        <v>Ms</v>
      </c>
      <c r="C1832" s="50" t="str">
        <f t="shared" si="57"/>
        <v>Jaime</v>
      </c>
      <c r="D1832" s="49" t="s">
        <v>3370</v>
      </c>
      <c r="E1832" t="s">
        <v>4510</v>
      </c>
      <c r="F1832" t="s">
        <v>4702</v>
      </c>
    </row>
    <row r="1833" spans="1:6" x14ac:dyDescent="0.3">
      <c r="A1833" s="49" t="s">
        <v>536</v>
      </c>
      <c r="B1833" s="49" t="str">
        <f t="shared" si="56"/>
        <v>Ms</v>
      </c>
      <c r="C1833" s="50" t="str">
        <f t="shared" si="57"/>
        <v>Hannah</v>
      </c>
      <c r="D1833" s="49" t="s">
        <v>2805</v>
      </c>
      <c r="E1833" t="s">
        <v>4510</v>
      </c>
      <c r="F1833" t="s">
        <v>5709</v>
      </c>
    </row>
    <row r="1834" spans="1:6" x14ac:dyDescent="0.3">
      <c r="A1834" s="49" t="s">
        <v>535</v>
      </c>
      <c r="B1834" s="49" t="str">
        <f t="shared" si="56"/>
        <v>Mr</v>
      </c>
      <c r="C1834" s="50" t="str">
        <f t="shared" si="57"/>
        <v>Zachariah</v>
      </c>
      <c r="D1834" s="49" t="s">
        <v>4000</v>
      </c>
      <c r="E1834" t="s">
        <v>4512</v>
      </c>
      <c r="F1834" t="s">
        <v>5810</v>
      </c>
    </row>
    <row r="1835" spans="1:6" x14ac:dyDescent="0.3">
      <c r="A1835" s="49" t="s">
        <v>534</v>
      </c>
      <c r="B1835" s="49" t="str">
        <f t="shared" si="56"/>
        <v>Ms</v>
      </c>
      <c r="C1835" s="50" t="str">
        <f t="shared" si="57"/>
        <v>Patricia A</v>
      </c>
      <c r="D1835" s="49" t="s">
        <v>4001</v>
      </c>
      <c r="E1835" t="s">
        <v>4510</v>
      </c>
      <c r="F1835" t="s">
        <v>5811</v>
      </c>
    </row>
    <row r="1836" spans="1:6" x14ac:dyDescent="0.3">
      <c r="A1836" s="49" t="s">
        <v>532</v>
      </c>
      <c r="B1836" s="49" t="str">
        <f t="shared" si="56"/>
        <v>Mrs</v>
      </c>
      <c r="C1836" s="50" t="str">
        <f t="shared" si="57"/>
        <v>Elizabeth A</v>
      </c>
      <c r="D1836" s="49" t="s">
        <v>4002</v>
      </c>
      <c r="E1836" t="s">
        <v>4925</v>
      </c>
      <c r="F1836" t="s">
        <v>5478</v>
      </c>
    </row>
    <row r="1837" spans="1:6" x14ac:dyDescent="0.3">
      <c r="A1837" s="49" t="s">
        <v>531</v>
      </c>
      <c r="B1837" s="49" t="str">
        <f t="shared" si="56"/>
        <v>Mr</v>
      </c>
      <c r="C1837" s="50" t="str">
        <f t="shared" si="57"/>
        <v>Benjamin</v>
      </c>
      <c r="D1837" s="49" t="s">
        <v>4003</v>
      </c>
      <c r="E1837" t="s">
        <v>4512</v>
      </c>
      <c r="F1837" t="s">
        <v>5106</v>
      </c>
    </row>
    <row r="1838" spans="1:6" x14ac:dyDescent="0.3">
      <c r="A1838" s="49" t="s">
        <v>530</v>
      </c>
      <c r="B1838" s="49" t="str">
        <f t="shared" si="56"/>
        <v>Mr</v>
      </c>
      <c r="C1838" s="50" t="str">
        <f t="shared" si="57"/>
        <v>Breno</v>
      </c>
      <c r="D1838" s="49" t="s">
        <v>4004</v>
      </c>
      <c r="E1838" t="s">
        <v>4512</v>
      </c>
      <c r="F1838" t="s">
        <v>5812</v>
      </c>
    </row>
    <row r="1839" spans="1:6" x14ac:dyDescent="0.3">
      <c r="A1839" s="49" t="s">
        <v>529</v>
      </c>
      <c r="B1839" s="49" t="str">
        <f t="shared" si="56"/>
        <v>Mr</v>
      </c>
      <c r="C1839" s="50" t="str">
        <f t="shared" si="57"/>
        <v>Takaya</v>
      </c>
      <c r="D1839" s="49" t="s">
        <v>4005</v>
      </c>
      <c r="E1839" t="s">
        <v>4512</v>
      </c>
      <c r="F1839" t="s">
        <v>5813</v>
      </c>
    </row>
    <row r="1840" spans="1:6" x14ac:dyDescent="0.3">
      <c r="A1840" s="49" t="s">
        <v>528</v>
      </c>
      <c r="B1840" s="49" t="str">
        <f t="shared" si="56"/>
        <v>Mr</v>
      </c>
      <c r="C1840" s="50" t="str">
        <f t="shared" si="57"/>
        <v>Thomas IV</v>
      </c>
      <c r="D1840" s="49" t="s">
        <v>3496</v>
      </c>
      <c r="E1840" t="s">
        <v>4512</v>
      </c>
      <c r="F1840" t="s">
        <v>5814</v>
      </c>
    </row>
    <row r="1841" spans="1:6" x14ac:dyDescent="0.3">
      <c r="A1841" s="49" t="s">
        <v>527</v>
      </c>
      <c r="B1841" s="49" t="str">
        <f t="shared" si="56"/>
        <v>Mr</v>
      </c>
      <c r="C1841" s="50" t="str">
        <f t="shared" si="57"/>
        <v>Bradley E</v>
      </c>
      <c r="D1841" s="49" t="s">
        <v>3539</v>
      </c>
      <c r="E1841" t="s">
        <v>4512</v>
      </c>
      <c r="F1841" t="s">
        <v>5815</v>
      </c>
    </row>
    <row r="1842" spans="1:6" x14ac:dyDescent="0.3">
      <c r="A1842" s="49" t="s">
        <v>526</v>
      </c>
      <c r="B1842" s="49" t="str">
        <f t="shared" si="56"/>
        <v>Ms</v>
      </c>
      <c r="C1842" s="50" t="str">
        <f t="shared" si="57"/>
        <v>Megan</v>
      </c>
      <c r="D1842" s="49" t="s">
        <v>4006</v>
      </c>
      <c r="E1842" t="s">
        <v>4510</v>
      </c>
      <c r="F1842" t="s">
        <v>4573</v>
      </c>
    </row>
    <row r="1843" spans="1:6" x14ac:dyDescent="0.3">
      <c r="A1843" s="49" t="s">
        <v>525</v>
      </c>
      <c r="B1843" s="49" t="str">
        <f t="shared" si="56"/>
        <v>Ms</v>
      </c>
      <c r="C1843" s="50" t="str">
        <f t="shared" si="57"/>
        <v>Ruby J</v>
      </c>
      <c r="D1843" s="49" t="s">
        <v>4007</v>
      </c>
      <c r="E1843" t="s">
        <v>4510</v>
      </c>
      <c r="F1843" t="s">
        <v>5816</v>
      </c>
    </row>
    <row r="1844" spans="1:6" x14ac:dyDescent="0.3">
      <c r="A1844" s="49" t="s">
        <v>524</v>
      </c>
      <c r="B1844" s="49" t="str">
        <f t="shared" si="56"/>
        <v>Mr</v>
      </c>
      <c r="C1844" s="50" t="str">
        <f t="shared" si="57"/>
        <v>Bart</v>
      </c>
      <c r="D1844" s="49" t="s">
        <v>2481</v>
      </c>
      <c r="E1844" t="s">
        <v>4512</v>
      </c>
      <c r="F1844" t="s">
        <v>5817</v>
      </c>
    </row>
    <row r="1845" spans="1:6" x14ac:dyDescent="0.3">
      <c r="A1845" s="49" t="s">
        <v>523</v>
      </c>
      <c r="B1845" s="49" t="str">
        <f t="shared" si="56"/>
        <v>Mr</v>
      </c>
      <c r="C1845" s="50" t="str">
        <f t="shared" si="57"/>
        <v>Robert A</v>
      </c>
      <c r="D1845" s="49" t="s">
        <v>4008</v>
      </c>
      <c r="E1845" t="s">
        <v>4512</v>
      </c>
      <c r="F1845" t="s">
        <v>5818</v>
      </c>
    </row>
    <row r="1846" spans="1:6" x14ac:dyDescent="0.3">
      <c r="A1846" s="49" t="s">
        <v>522</v>
      </c>
      <c r="B1846" s="49" t="str">
        <f t="shared" si="56"/>
        <v>Mr</v>
      </c>
      <c r="C1846" s="50" t="str">
        <f t="shared" si="57"/>
        <v>Adam</v>
      </c>
      <c r="D1846" s="49" t="s">
        <v>4009</v>
      </c>
      <c r="E1846" t="s">
        <v>4512</v>
      </c>
      <c r="F1846" t="s">
        <v>4537</v>
      </c>
    </row>
    <row r="1847" spans="1:6" x14ac:dyDescent="0.3">
      <c r="A1847" s="49" t="s">
        <v>521</v>
      </c>
      <c r="B1847" s="49" t="str">
        <f t="shared" si="56"/>
        <v>Mr</v>
      </c>
      <c r="C1847" s="50" t="str">
        <f t="shared" si="57"/>
        <v>Yemane Adhane</v>
      </c>
      <c r="D1847" s="49" t="s">
        <v>4010</v>
      </c>
      <c r="E1847" t="s">
        <v>4512</v>
      </c>
      <c r="F1847" t="s">
        <v>5819</v>
      </c>
    </row>
    <row r="1848" spans="1:6" x14ac:dyDescent="0.3">
      <c r="A1848" s="49" t="s">
        <v>520</v>
      </c>
      <c r="B1848" s="49" t="str">
        <f t="shared" si="56"/>
        <v>Mr</v>
      </c>
      <c r="C1848" s="50" t="str">
        <f t="shared" si="57"/>
        <v>Jesse A</v>
      </c>
      <c r="D1848" s="49" t="s">
        <v>4011</v>
      </c>
      <c r="E1848" t="s">
        <v>4512</v>
      </c>
      <c r="F1848" t="s">
        <v>5820</v>
      </c>
    </row>
    <row r="1849" spans="1:6" x14ac:dyDescent="0.3">
      <c r="A1849" s="49" t="s">
        <v>519</v>
      </c>
      <c r="B1849" s="49" t="str">
        <f t="shared" si="56"/>
        <v>Mr</v>
      </c>
      <c r="C1849" s="50" t="str">
        <f t="shared" si="57"/>
        <v>Bird</v>
      </c>
      <c r="D1849" s="49" t="s">
        <v>4012</v>
      </c>
      <c r="E1849" t="s">
        <v>4512</v>
      </c>
      <c r="F1849" t="s">
        <v>5821</v>
      </c>
    </row>
    <row r="1850" spans="1:6" x14ac:dyDescent="0.3">
      <c r="A1850" s="49" t="s">
        <v>518</v>
      </c>
      <c r="B1850" s="49" t="str">
        <f t="shared" si="56"/>
        <v>Mr</v>
      </c>
      <c r="C1850" s="50" t="str">
        <f t="shared" si="57"/>
        <v>Patrick M</v>
      </c>
      <c r="D1850" s="49" t="s">
        <v>4013</v>
      </c>
      <c r="E1850" t="s">
        <v>4512</v>
      </c>
      <c r="F1850" t="s">
        <v>5822</v>
      </c>
    </row>
    <row r="1851" spans="1:6" x14ac:dyDescent="0.3">
      <c r="A1851" s="49" t="s">
        <v>517</v>
      </c>
      <c r="B1851" s="49" t="str">
        <f t="shared" si="56"/>
        <v>Mr</v>
      </c>
      <c r="C1851" s="50" t="str">
        <f t="shared" si="57"/>
        <v>Kyle</v>
      </c>
      <c r="D1851" s="49" t="s">
        <v>4014</v>
      </c>
      <c r="E1851" t="s">
        <v>4512</v>
      </c>
      <c r="F1851" t="s">
        <v>4780</v>
      </c>
    </row>
    <row r="1852" spans="1:6" x14ac:dyDescent="0.3">
      <c r="A1852" s="49" t="s">
        <v>516</v>
      </c>
      <c r="B1852" s="49" t="str">
        <f t="shared" si="56"/>
        <v>Mr</v>
      </c>
      <c r="C1852" s="50" t="str">
        <f t="shared" si="57"/>
        <v>Ryan</v>
      </c>
      <c r="D1852" s="49" t="s">
        <v>4015</v>
      </c>
      <c r="E1852" t="s">
        <v>4512</v>
      </c>
      <c r="F1852" t="s">
        <v>4559</v>
      </c>
    </row>
    <row r="1853" spans="1:6" x14ac:dyDescent="0.3">
      <c r="A1853" s="49" t="s">
        <v>515</v>
      </c>
      <c r="B1853" s="49" t="str">
        <f t="shared" si="56"/>
        <v>Mr</v>
      </c>
      <c r="C1853" s="50" t="str">
        <f t="shared" si="57"/>
        <v>Yuri</v>
      </c>
      <c r="D1853" s="49" t="s">
        <v>4016</v>
      </c>
      <c r="E1853" t="s">
        <v>4512</v>
      </c>
      <c r="F1853" t="s">
        <v>5823</v>
      </c>
    </row>
    <row r="1854" spans="1:6" x14ac:dyDescent="0.3">
      <c r="A1854" s="49" t="s">
        <v>513</v>
      </c>
      <c r="B1854" s="49" t="str">
        <f t="shared" si="56"/>
        <v>Mr</v>
      </c>
      <c r="C1854" s="50" t="str">
        <f t="shared" si="57"/>
        <v>Ryan</v>
      </c>
      <c r="D1854" s="49" t="s">
        <v>4017</v>
      </c>
      <c r="E1854" t="s">
        <v>4512</v>
      </c>
      <c r="F1854" t="s">
        <v>4559</v>
      </c>
    </row>
    <row r="1855" spans="1:6" x14ac:dyDescent="0.3">
      <c r="A1855" s="49" t="s">
        <v>512</v>
      </c>
      <c r="B1855" s="49" t="str">
        <f t="shared" si="56"/>
        <v>Ms</v>
      </c>
      <c r="C1855" s="50" t="str">
        <f t="shared" si="57"/>
        <v>Debbie</v>
      </c>
      <c r="D1855" s="49" t="s">
        <v>3861</v>
      </c>
      <c r="E1855" t="s">
        <v>4510</v>
      </c>
      <c r="F1855" t="s">
        <v>5824</v>
      </c>
    </row>
    <row r="1856" spans="1:6" x14ac:dyDescent="0.3">
      <c r="A1856" s="49" t="s">
        <v>511</v>
      </c>
      <c r="B1856" s="49" t="str">
        <f t="shared" si="56"/>
        <v>Mr</v>
      </c>
      <c r="C1856" s="50" t="str">
        <f t="shared" si="57"/>
        <v>Mark D</v>
      </c>
      <c r="D1856" s="49" t="s">
        <v>3069</v>
      </c>
      <c r="E1856" t="s">
        <v>4512</v>
      </c>
      <c r="F1856" t="s">
        <v>4981</v>
      </c>
    </row>
    <row r="1857" spans="1:6" x14ac:dyDescent="0.3">
      <c r="A1857" s="49" t="s">
        <v>510</v>
      </c>
      <c r="B1857" s="49" t="str">
        <f t="shared" si="56"/>
        <v>Mr</v>
      </c>
      <c r="C1857" s="50" t="str">
        <f t="shared" si="57"/>
        <v>Christopher</v>
      </c>
      <c r="D1857" s="49" t="s">
        <v>4018</v>
      </c>
      <c r="E1857" t="s">
        <v>4512</v>
      </c>
      <c r="F1857" t="s">
        <v>4869</v>
      </c>
    </row>
    <row r="1858" spans="1:6" x14ac:dyDescent="0.3">
      <c r="A1858" s="49" t="s">
        <v>509</v>
      </c>
      <c r="B1858" s="49" t="str">
        <f t="shared" ref="B1858:B1921" si="58">TRIM(E1858:E4192)</f>
        <v>Ms</v>
      </c>
      <c r="C1858" s="50" t="str">
        <f t="shared" ref="C1858:C1921" si="59">TRIM(F1858)</f>
        <v>Daniell L</v>
      </c>
      <c r="D1858" s="49" t="s">
        <v>4019</v>
      </c>
      <c r="E1858" t="s">
        <v>4510</v>
      </c>
      <c r="F1858" t="s">
        <v>5825</v>
      </c>
    </row>
    <row r="1859" spans="1:6" x14ac:dyDescent="0.3">
      <c r="A1859" s="49" t="s">
        <v>508</v>
      </c>
      <c r="B1859" s="49" t="str">
        <f t="shared" si="58"/>
        <v>Mr</v>
      </c>
      <c r="C1859" s="50" t="str">
        <f t="shared" si="59"/>
        <v>Janne</v>
      </c>
      <c r="D1859" s="49" t="s">
        <v>4020</v>
      </c>
      <c r="E1859" t="s">
        <v>4512</v>
      </c>
      <c r="F1859" t="s">
        <v>5826</v>
      </c>
    </row>
    <row r="1860" spans="1:6" x14ac:dyDescent="0.3">
      <c r="A1860" s="49" t="s">
        <v>507</v>
      </c>
      <c r="B1860" s="49" t="str">
        <f t="shared" si="58"/>
        <v>Ms</v>
      </c>
      <c r="C1860" s="50" t="str">
        <f t="shared" si="59"/>
        <v>Martina</v>
      </c>
      <c r="D1860" s="49" t="s">
        <v>3418</v>
      </c>
      <c r="E1860" t="s">
        <v>4510</v>
      </c>
      <c r="F1860" t="s">
        <v>5498</v>
      </c>
    </row>
    <row r="1861" spans="1:6" x14ac:dyDescent="0.3">
      <c r="A1861" s="49" t="s">
        <v>506</v>
      </c>
      <c r="B1861" s="49" t="str">
        <f t="shared" si="58"/>
        <v>Ms</v>
      </c>
      <c r="C1861" s="50" t="str">
        <f t="shared" si="59"/>
        <v>Elizabeth L</v>
      </c>
      <c r="D1861" s="49" t="s">
        <v>2457</v>
      </c>
      <c r="E1861" t="s">
        <v>4510</v>
      </c>
      <c r="F1861" t="s">
        <v>5827</v>
      </c>
    </row>
    <row r="1862" spans="1:6" x14ac:dyDescent="0.3">
      <c r="A1862" s="49" t="s">
        <v>505</v>
      </c>
      <c r="B1862" s="49" t="str">
        <f t="shared" si="58"/>
        <v>Ms</v>
      </c>
      <c r="C1862" s="50" t="str">
        <f t="shared" si="59"/>
        <v>Stephanie C</v>
      </c>
      <c r="D1862" s="49" t="s">
        <v>4021</v>
      </c>
      <c r="E1862" t="s">
        <v>4510</v>
      </c>
      <c r="F1862" t="s">
        <v>5828</v>
      </c>
    </row>
    <row r="1863" spans="1:6" x14ac:dyDescent="0.3">
      <c r="A1863" s="49" t="s">
        <v>504</v>
      </c>
      <c r="B1863" s="49" t="str">
        <f t="shared" si="58"/>
        <v>Ms</v>
      </c>
      <c r="C1863" s="50" t="str">
        <f t="shared" si="59"/>
        <v>Katie</v>
      </c>
      <c r="D1863" s="49" t="s">
        <v>2809</v>
      </c>
      <c r="E1863" t="s">
        <v>4510</v>
      </c>
      <c r="F1863" t="s">
        <v>4953</v>
      </c>
    </row>
    <row r="1864" spans="1:6" x14ac:dyDescent="0.3">
      <c r="A1864" s="49" t="s">
        <v>503</v>
      </c>
      <c r="B1864" s="49" t="str">
        <f t="shared" si="58"/>
        <v>Ms</v>
      </c>
      <c r="C1864" s="50" t="str">
        <f t="shared" si="59"/>
        <v>Callie</v>
      </c>
      <c r="D1864" s="49" t="s">
        <v>4022</v>
      </c>
      <c r="E1864" t="s">
        <v>4510</v>
      </c>
      <c r="F1864" t="s">
        <v>5829</v>
      </c>
    </row>
    <row r="1865" spans="1:6" x14ac:dyDescent="0.3">
      <c r="A1865" s="49" t="s">
        <v>502</v>
      </c>
      <c r="B1865" s="49" t="str">
        <f t="shared" si="58"/>
        <v>Ms</v>
      </c>
      <c r="C1865" s="50" t="str">
        <f t="shared" si="59"/>
        <v>Inna</v>
      </c>
      <c r="D1865" s="49" t="s">
        <v>4023</v>
      </c>
      <c r="E1865" t="s">
        <v>4510</v>
      </c>
      <c r="F1865" t="s">
        <v>4564</v>
      </c>
    </row>
    <row r="1866" spans="1:6" x14ac:dyDescent="0.3">
      <c r="A1866" s="49" t="s">
        <v>501</v>
      </c>
      <c r="B1866" s="49" t="str">
        <f t="shared" si="58"/>
        <v>Ms</v>
      </c>
      <c r="C1866" s="50" t="str">
        <f t="shared" si="59"/>
        <v>Mary K</v>
      </c>
      <c r="D1866" s="49" t="s">
        <v>2408</v>
      </c>
      <c r="E1866" t="s">
        <v>4510</v>
      </c>
      <c r="F1866" t="s">
        <v>5830</v>
      </c>
    </row>
    <row r="1867" spans="1:6" x14ac:dyDescent="0.3">
      <c r="A1867" s="49" t="s">
        <v>500</v>
      </c>
      <c r="B1867" s="49" t="str">
        <f t="shared" si="58"/>
        <v>Mr</v>
      </c>
      <c r="C1867" s="50" t="str">
        <f t="shared" si="59"/>
        <v>Samuel M</v>
      </c>
      <c r="D1867" s="49" t="s">
        <v>4024</v>
      </c>
      <c r="E1867" t="s">
        <v>4512</v>
      </c>
      <c r="F1867" t="s">
        <v>5831</v>
      </c>
    </row>
    <row r="1868" spans="1:6" x14ac:dyDescent="0.3">
      <c r="A1868" s="49" t="s">
        <v>499</v>
      </c>
      <c r="B1868" s="49" t="str">
        <f t="shared" si="58"/>
        <v>Ms</v>
      </c>
      <c r="C1868" s="50" t="str">
        <f t="shared" si="59"/>
        <v>Kimberly</v>
      </c>
      <c r="D1868" s="49" t="s">
        <v>3184</v>
      </c>
      <c r="E1868" t="s">
        <v>4510</v>
      </c>
      <c r="F1868" t="s">
        <v>5132</v>
      </c>
    </row>
    <row r="1869" spans="1:6" x14ac:dyDescent="0.3">
      <c r="A1869" s="49" t="s">
        <v>498</v>
      </c>
      <c r="B1869" s="49" t="str">
        <f t="shared" si="58"/>
        <v>Mr</v>
      </c>
      <c r="C1869" s="50" t="str">
        <f t="shared" si="59"/>
        <v>Tom J</v>
      </c>
      <c r="D1869" s="49" t="s">
        <v>3092</v>
      </c>
      <c r="E1869" t="s">
        <v>4512</v>
      </c>
      <c r="F1869" t="s">
        <v>5832</v>
      </c>
    </row>
    <row r="1870" spans="1:6" x14ac:dyDescent="0.3">
      <c r="A1870" s="49" t="s">
        <v>497</v>
      </c>
      <c r="B1870" s="49" t="str">
        <f t="shared" si="58"/>
        <v>Mr</v>
      </c>
      <c r="C1870" s="50" t="str">
        <f t="shared" si="59"/>
        <v>Zachary</v>
      </c>
      <c r="D1870" s="49" t="s">
        <v>4025</v>
      </c>
      <c r="E1870" t="s">
        <v>4512</v>
      </c>
      <c r="F1870" t="s">
        <v>4841</v>
      </c>
    </row>
    <row r="1871" spans="1:6" x14ac:dyDescent="0.3">
      <c r="A1871" s="49" t="s">
        <v>496</v>
      </c>
      <c r="B1871" s="49" t="str">
        <f t="shared" si="58"/>
        <v>Mr</v>
      </c>
      <c r="C1871" s="50" t="str">
        <f t="shared" si="59"/>
        <v>Dane</v>
      </c>
      <c r="D1871" s="49" t="s">
        <v>2626</v>
      </c>
      <c r="E1871" t="s">
        <v>4512</v>
      </c>
      <c r="F1871" t="s">
        <v>4631</v>
      </c>
    </row>
    <row r="1872" spans="1:6" x14ac:dyDescent="0.3">
      <c r="A1872" s="49" t="s">
        <v>495</v>
      </c>
      <c r="B1872" s="49" t="str">
        <f t="shared" si="58"/>
        <v>Mr</v>
      </c>
      <c r="C1872" s="50" t="str">
        <f t="shared" si="59"/>
        <v>Dougie J</v>
      </c>
      <c r="D1872" s="49" t="s">
        <v>4026</v>
      </c>
      <c r="E1872" t="s">
        <v>4512</v>
      </c>
      <c r="F1872" t="s">
        <v>5833</v>
      </c>
    </row>
    <row r="1873" spans="1:6" x14ac:dyDescent="0.3">
      <c r="A1873" s="49" t="s">
        <v>494</v>
      </c>
      <c r="B1873" s="49" t="str">
        <f t="shared" si="58"/>
        <v>Mr</v>
      </c>
      <c r="C1873" s="50" t="str">
        <f t="shared" si="59"/>
        <v>Jeremiah H</v>
      </c>
      <c r="D1873" s="49" t="s">
        <v>4027</v>
      </c>
      <c r="E1873" t="s">
        <v>4512</v>
      </c>
      <c r="F1873" t="s">
        <v>5834</v>
      </c>
    </row>
    <row r="1874" spans="1:6" x14ac:dyDescent="0.3">
      <c r="A1874" s="49" t="s">
        <v>493</v>
      </c>
      <c r="B1874" s="49" t="str">
        <f t="shared" si="58"/>
        <v>Mr</v>
      </c>
      <c r="C1874" s="50" t="str">
        <f t="shared" si="59"/>
        <v>Ashley J</v>
      </c>
      <c r="D1874" s="49" t="s">
        <v>3255</v>
      </c>
      <c r="E1874" t="s">
        <v>4512</v>
      </c>
      <c r="F1874" t="s">
        <v>5835</v>
      </c>
    </row>
    <row r="1875" spans="1:6" x14ac:dyDescent="0.3">
      <c r="A1875" s="49" t="s">
        <v>492</v>
      </c>
      <c r="B1875" s="49" t="str">
        <f t="shared" si="58"/>
        <v>Mr</v>
      </c>
      <c r="C1875" s="50" t="str">
        <f t="shared" si="59"/>
        <v>Turner J</v>
      </c>
      <c r="D1875" s="49" t="s">
        <v>4028</v>
      </c>
      <c r="E1875" t="s">
        <v>4512</v>
      </c>
      <c r="F1875" t="s">
        <v>5836</v>
      </c>
    </row>
    <row r="1876" spans="1:6" x14ac:dyDescent="0.3">
      <c r="A1876" s="49" t="s">
        <v>491</v>
      </c>
      <c r="B1876" s="49" t="str">
        <f t="shared" si="58"/>
        <v>Mr</v>
      </c>
      <c r="C1876" s="50" t="str">
        <f t="shared" si="59"/>
        <v>Roger</v>
      </c>
      <c r="D1876" s="49" t="s">
        <v>4029</v>
      </c>
      <c r="E1876" t="s">
        <v>4512</v>
      </c>
      <c r="F1876" t="s">
        <v>5837</v>
      </c>
    </row>
    <row r="1877" spans="1:6" x14ac:dyDescent="0.3">
      <c r="A1877" s="49" t="s">
        <v>490</v>
      </c>
      <c r="B1877" s="49" t="str">
        <f t="shared" si="58"/>
        <v>Ms</v>
      </c>
      <c r="C1877" s="50" t="str">
        <f t="shared" si="59"/>
        <v>Pamela</v>
      </c>
      <c r="D1877" s="49" t="s">
        <v>3450</v>
      </c>
      <c r="E1877" t="s">
        <v>4510</v>
      </c>
      <c r="F1877" t="s">
        <v>5838</v>
      </c>
    </row>
    <row r="1878" spans="1:6" x14ac:dyDescent="0.3">
      <c r="A1878" s="49" t="s">
        <v>489</v>
      </c>
      <c r="B1878" s="49" t="str">
        <f t="shared" si="58"/>
        <v>Ms</v>
      </c>
      <c r="C1878" s="50" t="str">
        <f t="shared" si="59"/>
        <v>Allison M</v>
      </c>
      <c r="D1878" s="49" t="s">
        <v>4030</v>
      </c>
      <c r="E1878" t="s">
        <v>4510</v>
      </c>
      <c r="F1878" t="s">
        <v>5074</v>
      </c>
    </row>
    <row r="1879" spans="1:6" x14ac:dyDescent="0.3">
      <c r="A1879" s="49" t="s">
        <v>488</v>
      </c>
      <c r="B1879" s="49" t="str">
        <f t="shared" si="58"/>
        <v>Mrs</v>
      </c>
      <c r="C1879" s="50" t="str">
        <f t="shared" si="59"/>
        <v>Katherine H</v>
      </c>
      <c r="D1879" s="49" t="s">
        <v>3075</v>
      </c>
      <c r="E1879" t="s">
        <v>4925</v>
      </c>
      <c r="F1879" t="s">
        <v>5839</v>
      </c>
    </row>
    <row r="1880" spans="1:6" x14ac:dyDescent="0.3">
      <c r="A1880" s="49" t="s">
        <v>487</v>
      </c>
      <c r="B1880" s="49" t="str">
        <f t="shared" si="58"/>
        <v>Ms</v>
      </c>
      <c r="C1880" s="50" t="str">
        <f t="shared" si="59"/>
        <v>Robin</v>
      </c>
      <c r="D1880" s="49" t="s">
        <v>4031</v>
      </c>
      <c r="E1880" t="s">
        <v>4510</v>
      </c>
      <c r="F1880" t="s">
        <v>5840</v>
      </c>
    </row>
    <row r="1881" spans="1:6" x14ac:dyDescent="0.3">
      <c r="A1881" s="49" t="s">
        <v>486</v>
      </c>
      <c r="B1881" s="49" t="str">
        <f t="shared" si="58"/>
        <v>Ms</v>
      </c>
      <c r="C1881" s="50" t="str">
        <f t="shared" si="59"/>
        <v>Terri</v>
      </c>
      <c r="D1881" s="49" t="s">
        <v>4032</v>
      </c>
      <c r="E1881" t="s">
        <v>4510</v>
      </c>
      <c r="F1881" t="s">
        <v>5841</v>
      </c>
    </row>
    <row r="1882" spans="1:6" x14ac:dyDescent="0.3">
      <c r="A1882" s="49" t="s">
        <v>485</v>
      </c>
      <c r="B1882" s="49" t="str">
        <f t="shared" si="58"/>
        <v>Mr</v>
      </c>
      <c r="C1882" s="50" t="str">
        <f t="shared" si="59"/>
        <v>Eddie</v>
      </c>
      <c r="D1882" s="49" t="s">
        <v>2963</v>
      </c>
      <c r="E1882" t="s">
        <v>4512</v>
      </c>
      <c r="F1882" t="s">
        <v>5842</v>
      </c>
    </row>
    <row r="1883" spans="1:6" x14ac:dyDescent="0.3">
      <c r="A1883" s="49" t="s">
        <v>484</v>
      </c>
      <c r="B1883" s="49" t="str">
        <f t="shared" si="58"/>
        <v>Ms</v>
      </c>
      <c r="C1883" s="50" t="str">
        <f t="shared" si="59"/>
        <v>Pamela</v>
      </c>
      <c r="D1883" s="49" t="s">
        <v>4033</v>
      </c>
      <c r="E1883" t="s">
        <v>4510</v>
      </c>
      <c r="F1883" t="s">
        <v>5838</v>
      </c>
    </row>
    <row r="1884" spans="1:6" x14ac:dyDescent="0.3">
      <c r="A1884" s="49" t="s">
        <v>483</v>
      </c>
      <c r="B1884" s="49" t="str">
        <f t="shared" si="58"/>
        <v>Ms</v>
      </c>
      <c r="C1884" s="50" t="str">
        <f t="shared" si="59"/>
        <v>Joyce</v>
      </c>
      <c r="D1884" s="49" t="s">
        <v>4034</v>
      </c>
      <c r="E1884" t="s">
        <v>4510</v>
      </c>
      <c r="F1884" t="s">
        <v>5843</v>
      </c>
    </row>
    <row r="1885" spans="1:6" x14ac:dyDescent="0.3">
      <c r="A1885" s="49" t="s">
        <v>482</v>
      </c>
      <c r="B1885" s="49" t="str">
        <f t="shared" si="58"/>
        <v>Ms</v>
      </c>
      <c r="C1885" s="50" t="str">
        <f t="shared" si="59"/>
        <v>Alison W</v>
      </c>
      <c r="D1885" s="49" t="s">
        <v>4035</v>
      </c>
      <c r="E1885" t="s">
        <v>4510</v>
      </c>
      <c r="F1885" t="s">
        <v>5844</v>
      </c>
    </row>
    <row r="1886" spans="1:6" x14ac:dyDescent="0.3">
      <c r="A1886" s="49" t="s">
        <v>481</v>
      </c>
      <c r="B1886" s="49" t="str">
        <f t="shared" si="58"/>
        <v>Ms</v>
      </c>
      <c r="C1886" s="50" t="str">
        <f t="shared" si="59"/>
        <v>Tammara C</v>
      </c>
      <c r="D1886" s="49" t="s">
        <v>4036</v>
      </c>
      <c r="E1886" t="s">
        <v>4510</v>
      </c>
      <c r="F1886" t="s">
        <v>5845</v>
      </c>
    </row>
    <row r="1887" spans="1:6" x14ac:dyDescent="0.3">
      <c r="A1887" s="49" t="s">
        <v>480</v>
      </c>
      <c r="B1887" s="49" t="str">
        <f t="shared" si="58"/>
        <v>Ms</v>
      </c>
      <c r="C1887" s="50" t="str">
        <f t="shared" si="59"/>
        <v>Dorota</v>
      </c>
      <c r="D1887" s="49" t="s">
        <v>4037</v>
      </c>
      <c r="E1887" t="s">
        <v>4510</v>
      </c>
      <c r="F1887" t="s">
        <v>5846</v>
      </c>
    </row>
    <row r="1888" spans="1:6" x14ac:dyDescent="0.3">
      <c r="A1888" s="49" t="s">
        <v>479</v>
      </c>
      <c r="B1888" s="49" t="str">
        <f t="shared" si="58"/>
        <v>Mr</v>
      </c>
      <c r="C1888" s="50" t="str">
        <f t="shared" si="59"/>
        <v>Jose Norberto Sr</v>
      </c>
      <c r="D1888" s="49" t="s">
        <v>4401</v>
      </c>
      <c r="E1888" t="s">
        <v>4512</v>
      </c>
      <c r="F1888" t="s">
        <v>5847</v>
      </c>
    </row>
    <row r="1889" spans="1:6" x14ac:dyDescent="0.3">
      <c r="A1889" s="49" t="s">
        <v>478</v>
      </c>
      <c r="B1889" s="49" t="str">
        <f t="shared" si="58"/>
        <v>Mr</v>
      </c>
      <c r="C1889" s="50" t="str">
        <f t="shared" si="59"/>
        <v>Peter</v>
      </c>
      <c r="D1889" s="49" t="s">
        <v>4038</v>
      </c>
      <c r="E1889" t="s">
        <v>4512</v>
      </c>
      <c r="F1889" t="s">
        <v>4856</v>
      </c>
    </row>
    <row r="1890" spans="1:6" x14ac:dyDescent="0.3">
      <c r="A1890" s="49" t="s">
        <v>477</v>
      </c>
      <c r="B1890" s="49" t="str">
        <f t="shared" si="58"/>
        <v>Mr</v>
      </c>
      <c r="C1890" s="50" t="str">
        <f t="shared" si="59"/>
        <v>Bryant</v>
      </c>
      <c r="D1890" s="49" t="s">
        <v>2978</v>
      </c>
      <c r="E1890" t="s">
        <v>4512</v>
      </c>
      <c r="F1890" t="s">
        <v>5848</v>
      </c>
    </row>
    <row r="1891" spans="1:6" x14ac:dyDescent="0.3">
      <c r="A1891" s="49" t="s">
        <v>476</v>
      </c>
      <c r="B1891" s="49" t="str">
        <f t="shared" si="58"/>
        <v>Ms</v>
      </c>
      <c r="C1891" s="50" t="str">
        <f t="shared" si="59"/>
        <v>Christina</v>
      </c>
      <c r="D1891" s="49" t="s">
        <v>4039</v>
      </c>
      <c r="E1891" t="s">
        <v>4510</v>
      </c>
      <c r="F1891" t="s">
        <v>5399</v>
      </c>
    </row>
    <row r="1892" spans="1:6" x14ac:dyDescent="0.3">
      <c r="A1892" s="49" t="s">
        <v>475</v>
      </c>
      <c r="B1892" s="49" t="str">
        <f t="shared" si="58"/>
        <v>Mr</v>
      </c>
      <c r="C1892" s="50" t="str">
        <f t="shared" si="59"/>
        <v>John</v>
      </c>
      <c r="D1892" s="49" t="s">
        <v>4040</v>
      </c>
      <c r="E1892" t="s">
        <v>4512</v>
      </c>
      <c r="F1892" t="s">
        <v>4531</v>
      </c>
    </row>
    <row r="1893" spans="1:6" x14ac:dyDescent="0.3">
      <c r="A1893" s="49" t="s">
        <v>474</v>
      </c>
      <c r="B1893" s="49" t="str">
        <f t="shared" si="58"/>
        <v>Mr</v>
      </c>
      <c r="C1893" s="50" t="str">
        <f t="shared" si="59"/>
        <v>Eduardo</v>
      </c>
      <c r="D1893" s="49" t="s">
        <v>4041</v>
      </c>
      <c r="E1893" t="s">
        <v>4512</v>
      </c>
      <c r="F1893" t="s">
        <v>5849</v>
      </c>
    </row>
    <row r="1894" spans="1:6" x14ac:dyDescent="0.3">
      <c r="A1894" s="49" t="s">
        <v>473</v>
      </c>
      <c r="B1894" s="49" t="str">
        <f t="shared" si="58"/>
        <v>Ms</v>
      </c>
      <c r="C1894" s="50" t="str">
        <f t="shared" si="59"/>
        <v>Laura M</v>
      </c>
      <c r="D1894" s="49" t="s">
        <v>4042</v>
      </c>
      <c r="E1894" t="s">
        <v>4510</v>
      </c>
      <c r="F1894" t="s">
        <v>5850</v>
      </c>
    </row>
    <row r="1895" spans="1:6" x14ac:dyDescent="0.3">
      <c r="A1895" s="49" t="s">
        <v>472</v>
      </c>
      <c r="B1895" s="49" t="str">
        <f t="shared" si="58"/>
        <v>Mr</v>
      </c>
      <c r="C1895" s="50" t="str">
        <f t="shared" si="59"/>
        <v>Charlie</v>
      </c>
      <c r="D1895" s="49" t="s">
        <v>4043</v>
      </c>
      <c r="E1895" t="s">
        <v>4512</v>
      </c>
      <c r="F1895" t="s">
        <v>4621</v>
      </c>
    </row>
    <row r="1896" spans="1:6" x14ac:dyDescent="0.3">
      <c r="A1896" s="49" t="s">
        <v>471</v>
      </c>
      <c r="B1896" s="49" t="str">
        <f t="shared" si="58"/>
        <v>Ms</v>
      </c>
      <c r="C1896" s="50" t="str">
        <f t="shared" si="59"/>
        <v>Melissa D</v>
      </c>
      <c r="D1896" s="49" t="s">
        <v>4044</v>
      </c>
      <c r="E1896" t="s">
        <v>4510</v>
      </c>
      <c r="F1896" t="s">
        <v>5851</v>
      </c>
    </row>
    <row r="1897" spans="1:6" x14ac:dyDescent="0.3">
      <c r="A1897" s="49" t="s">
        <v>470</v>
      </c>
      <c r="B1897" s="49" t="str">
        <f t="shared" si="58"/>
        <v>Mr</v>
      </c>
      <c r="C1897" s="50" t="str">
        <f t="shared" si="59"/>
        <v>Dan C.Jr</v>
      </c>
      <c r="D1897" s="49" t="s">
        <v>2658</v>
      </c>
      <c r="E1897" t="s">
        <v>4512</v>
      </c>
      <c r="F1897" t="s">
        <v>5852</v>
      </c>
    </row>
    <row r="1898" spans="1:6" x14ac:dyDescent="0.3">
      <c r="A1898" s="49" t="s">
        <v>469</v>
      </c>
      <c r="B1898" s="49" t="str">
        <f t="shared" si="58"/>
        <v>Mr</v>
      </c>
      <c r="C1898" s="50" t="str">
        <f t="shared" si="59"/>
        <v>Matthew</v>
      </c>
      <c r="D1898" s="49" t="s">
        <v>4045</v>
      </c>
      <c r="E1898" t="s">
        <v>4512</v>
      </c>
      <c r="F1898" t="s">
        <v>4657</v>
      </c>
    </row>
    <row r="1899" spans="1:6" x14ac:dyDescent="0.3">
      <c r="A1899" s="49" t="s">
        <v>468</v>
      </c>
      <c r="B1899" s="49" t="str">
        <f t="shared" si="58"/>
        <v>Mr</v>
      </c>
      <c r="C1899" s="50" t="str">
        <f t="shared" si="59"/>
        <v>Wesley C</v>
      </c>
      <c r="D1899" s="49" t="s">
        <v>2485</v>
      </c>
      <c r="E1899" t="s">
        <v>4512</v>
      </c>
      <c r="F1899" t="s">
        <v>5853</v>
      </c>
    </row>
    <row r="1900" spans="1:6" x14ac:dyDescent="0.3">
      <c r="A1900" s="49" t="s">
        <v>467</v>
      </c>
      <c r="B1900" s="49" t="str">
        <f t="shared" si="58"/>
        <v>Mr</v>
      </c>
      <c r="C1900" s="50" t="str">
        <f t="shared" si="59"/>
        <v>Christopher</v>
      </c>
      <c r="D1900" s="49" t="s">
        <v>2516</v>
      </c>
      <c r="E1900" t="s">
        <v>4512</v>
      </c>
      <c r="F1900" t="s">
        <v>4869</v>
      </c>
    </row>
    <row r="1901" spans="1:6" x14ac:dyDescent="0.3">
      <c r="A1901" s="49" t="s">
        <v>466</v>
      </c>
      <c r="B1901" s="49" t="str">
        <f t="shared" si="58"/>
        <v>Ms</v>
      </c>
      <c r="C1901" s="50" t="str">
        <f t="shared" si="59"/>
        <v>Jessica</v>
      </c>
      <c r="D1901" s="49" t="s">
        <v>4046</v>
      </c>
      <c r="E1901" t="s">
        <v>4510</v>
      </c>
      <c r="F1901" t="s">
        <v>4603</v>
      </c>
    </row>
    <row r="1902" spans="1:6" x14ac:dyDescent="0.3">
      <c r="A1902" s="49" t="s">
        <v>465</v>
      </c>
      <c r="B1902" s="49" t="str">
        <f t="shared" si="58"/>
        <v>Ms</v>
      </c>
      <c r="C1902" s="50" t="str">
        <f t="shared" si="59"/>
        <v>Christin</v>
      </c>
      <c r="D1902" s="49" t="s">
        <v>3962</v>
      </c>
      <c r="E1902" t="s">
        <v>4510</v>
      </c>
      <c r="F1902" t="s">
        <v>5854</v>
      </c>
    </row>
    <row r="1903" spans="1:6" x14ac:dyDescent="0.3">
      <c r="A1903" s="49" t="s">
        <v>464</v>
      </c>
      <c r="B1903" s="49" t="str">
        <f t="shared" si="58"/>
        <v>Ms</v>
      </c>
      <c r="C1903" s="50" t="str">
        <f t="shared" si="59"/>
        <v>Sara</v>
      </c>
      <c r="D1903" s="49" t="s">
        <v>4047</v>
      </c>
      <c r="E1903" t="s">
        <v>4510</v>
      </c>
      <c r="F1903" t="s">
        <v>5374</v>
      </c>
    </row>
    <row r="1904" spans="1:6" x14ac:dyDescent="0.3">
      <c r="A1904" s="49" t="s">
        <v>463</v>
      </c>
      <c r="B1904" s="49" t="str">
        <f t="shared" si="58"/>
        <v>Ms</v>
      </c>
      <c r="C1904" s="50" t="str">
        <f t="shared" si="59"/>
        <v>Elizabeth</v>
      </c>
      <c r="D1904" s="49" t="s">
        <v>4048</v>
      </c>
      <c r="E1904" t="s">
        <v>4510</v>
      </c>
      <c r="F1904" t="s">
        <v>4719</v>
      </c>
    </row>
    <row r="1905" spans="1:6" x14ac:dyDescent="0.3">
      <c r="A1905" s="49" t="s">
        <v>462</v>
      </c>
      <c r="B1905" s="49" t="str">
        <f t="shared" si="58"/>
        <v>Ms</v>
      </c>
      <c r="C1905" s="50" t="str">
        <f t="shared" si="59"/>
        <v>Margaret P</v>
      </c>
      <c r="D1905" s="49" t="s">
        <v>4049</v>
      </c>
      <c r="E1905" t="s">
        <v>4510</v>
      </c>
      <c r="F1905" t="s">
        <v>5855</v>
      </c>
    </row>
    <row r="1906" spans="1:6" x14ac:dyDescent="0.3">
      <c r="A1906" s="49" t="s">
        <v>461</v>
      </c>
      <c r="B1906" s="49" t="str">
        <f t="shared" si="58"/>
        <v>Ms</v>
      </c>
      <c r="C1906" s="50" t="str">
        <f t="shared" si="59"/>
        <v>Tiffany K</v>
      </c>
      <c r="D1906" s="49" t="s">
        <v>4050</v>
      </c>
      <c r="E1906" t="s">
        <v>4510</v>
      </c>
      <c r="F1906" t="s">
        <v>5856</v>
      </c>
    </row>
    <row r="1907" spans="1:6" x14ac:dyDescent="0.3">
      <c r="A1907" s="49" t="s">
        <v>460</v>
      </c>
      <c r="B1907" s="49" t="str">
        <f t="shared" si="58"/>
        <v>Mr</v>
      </c>
      <c r="C1907" s="50" t="str">
        <f t="shared" si="59"/>
        <v>David M</v>
      </c>
      <c r="D1907" s="49" t="s">
        <v>4051</v>
      </c>
      <c r="E1907" t="s">
        <v>4512</v>
      </c>
      <c r="F1907" t="s">
        <v>5857</v>
      </c>
    </row>
    <row r="1908" spans="1:6" x14ac:dyDescent="0.3">
      <c r="A1908" s="49" t="s">
        <v>459</v>
      </c>
      <c r="B1908" s="49" t="str">
        <f t="shared" si="58"/>
        <v>Ms</v>
      </c>
      <c r="C1908" s="50" t="str">
        <f t="shared" si="59"/>
        <v>Christine E</v>
      </c>
      <c r="D1908" s="49" t="s">
        <v>2711</v>
      </c>
      <c r="E1908" t="s">
        <v>4510</v>
      </c>
      <c r="F1908" t="s">
        <v>5858</v>
      </c>
    </row>
    <row r="1909" spans="1:6" x14ac:dyDescent="0.3">
      <c r="A1909" s="49" t="s">
        <v>458</v>
      </c>
      <c r="B1909" s="49" t="str">
        <f t="shared" si="58"/>
        <v>Ms</v>
      </c>
      <c r="C1909" s="50" t="str">
        <f t="shared" si="59"/>
        <v>Donna</v>
      </c>
      <c r="D1909" s="49" t="s">
        <v>4052</v>
      </c>
      <c r="E1909" t="s">
        <v>4510</v>
      </c>
      <c r="F1909" t="s">
        <v>5859</v>
      </c>
    </row>
    <row r="1910" spans="1:6" x14ac:dyDescent="0.3">
      <c r="A1910" s="49" t="s">
        <v>457</v>
      </c>
      <c r="B1910" s="49" t="str">
        <f t="shared" si="58"/>
        <v>Mr</v>
      </c>
      <c r="C1910" s="50" t="str">
        <f t="shared" si="59"/>
        <v>Rod</v>
      </c>
      <c r="D1910" s="49" t="s">
        <v>4053</v>
      </c>
      <c r="E1910" t="s">
        <v>4512</v>
      </c>
      <c r="F1910" t="s">
        <v>5860</v>
      </c>
    </row>
    <row r="1911" spans="1:6" x14ac:dyDescent="0.3">
      <c r="A1911" s="49" t="s">
        <v>456</v>
      </c>
      <c r="B1911" s="49" t="str">
        <f t="shared" si="58"/>
        <v>Mr</v>
      </c>
      <c r="C1911" s="50" t="str">
        <f t="shared" si="59"/>
        <v>Joe</v>
      </c>
      <c r="D1911" s="49" t="s">
        <v>2408</v>
      </c>
      <c r="E1911" t="s">
        <v>4512</v>
      </c>
      <c r="F1911" t="s">
        <v>5861</v>
      </c>
    </row>
    <row r="1912" spans="1:6" x14ac:dyDescent="0.3">
      <c r="A1912" s="49" t="s">
        <v>455</v>
      </c>
      <c r="B1912" s="49" t="str">
        <f t="shared" si="58"/>
        <v>Ms</v>
      </c>
      <c r="C1912" s="50" t="str">
        <f t="shared" si="59"/>
        <v>Kayleigh</v>
      </c>
      <c r="D1912" s="49" t="s">
        <v>4054</v>
      </c>
      <c r="E1912" t="s">
        <v>4510</v>
      </c>
      <c r="F1912" t="s">
        <v>5862</v>
      </c>
    </row>
    <row r="1913" spans="1:6" x14ac:dyDescent="0.3">
      <c r="A1913" s="49" t="s">
        <v>454</v>
      </c>
      <c r="B1913" s="49" t="str">
        <f t="shared" si="58"/>
        <v>Mr</v>
      </c>
      <c r="C1913" s="50" t="str">
        <f t="shared" si="59"/>
        <v>Lorcan A</v>
      </c>
      <c r="D1913" s="49" t="s">
        <v>2798</v>
      </c>
      <c r="E1913" t="s">
        <v>4512</v>
      </c>
      <c r="F1913" t="s">
        <v>5863</v>
      </c>
    </row>
    <row r="1914" spans="1:6" x14ac:dyDescent="0.3">
      <c r="A1914" s="49" t="s">
        <v>453</v>
      </c>
      <c r="B1914" s="49" t="str">
        <f t="shared" si="58"/>
        <v>Mr</v>
      </c>
      <c r="C1914" s="50" t="str">
        <f t="shared" si="59"/>
        <v>Billy</v>
      </c>
      <c r="D1914" s="49" t="s">
        <v>4055</v>
      </c>
      <c r="E1914" t="s">
        <v>4512</v>
      </c>
      <c r="F1914" t="s">
        <v>5864</v>
      </c>
    </row>
    <row r="1915" spans="1:6" x14ac:dyDescent="0.3">
      <c r="A1915" s="49" t="s">
        <v>452</v>
      </c>
      <c r="B1915" s="49" t="str">
        <f t="shared" si="58"/>
        <v>Mr</v>
      </c>
      <c r="C1915" s="50" t="str">
        <f t="shared" si="59"/>
        <v>Paul M</v>
      </c>
      <c r="D1915" s="49" t="s">
        <v>2983</v>
      </c>
      <c r="E1915" t="s">
        <v>4512</v>
      </c>
      <c r="F1915" t="s">
        <v>5865</v>
      </c>
    </row>
    <row r="1916" spans="1:6" x14ac:dyDescent="0.3">
      <c r="A1916" s="49" t="s">
        <v>451</v>
      </c>
      <c r="B1916" s="49" t="str">
        <f t="shared" si="58"/>
        <v>Ms</v>
      </c>
      <c r="C1916" s="50" t="str">
        <f t="shared" si="59"/>
        <v>Brenda M</v>
      </c>
      <c r="D1916" s="49" t="s">
        <v>4056</v>
      </c>
      <c r="E1916" t="s">
        <v>4510</v>
      </c>
      <c r="F1916" t="s">
        <v>5866</v>
      </c>
    </row>
    <row r="1917" spans="1:6" x14ac:dyDescent="0.3">
      <c r="A1917" s="49" t="s">
        <v>450</v>
      </c>
      <c r="B1917" s="49" t="str">
        <f t="shared" si="58"/>
        <v>Mr</v>
      </c>
      <c r="C1917" s="50" t="str">
        <f t="shared" si="59"/>
        <v>Jeff H</v>
      </c>
      <c r="D1917" s="49" t="s">
        <v>4057</v>
      </c>
      <c r="E1917" t="s">
        <v>4512</v>
      </c>
      <c r="F1917" t="s">
        <v>5867</v>
      </c>
    </row>
    <row r="1918" spans="1:6" x14ac:dyDescent="0.3">
      <c r="A1918" s="49" t="s">
        <v>449</v>
      </c>
      <c r="B1918" s="49" t="str">
        <f t="shared" si="58"/>
        <v>Mr</v>
      </c>
      <c r="C1918" s="50" t="str">
        <f t="shared" si="59"/>
        <v>Michael</v>
      </c>
      <c r="D1918" s="49" t="s">
        <v>4058</v>
      </c>
      <c r="E1918" t="s">
        <v>4512</v>
      </c>
      <c r="F1918" t="s">
        <v>4655</v>
      </c>
    </row>
    <row r="1919" spans="1:6" x14ac:dyDescent="0.3">
      <c r="A1919" s="49" t="s">
        <v>448</v>
      </c>
      <c r="B1919" s="49" t="str">
        <f t="shared" si="58"/>
        <v>Mr</v>
      </c>
      <c r="C1919" s="50" t="str">
        <f t="shared" si="59"/>
        <v>Jan</v>
      </c>
      <c r="D1919" s="49" t="s">
        <v>4059</v>
      </c>
      <c r="E1919" t="s">
        <v>4512</v>
      </c>
      <c r="F1919" t="s">
        <v>5508</v>
      </c>
    </row>
    <row r="1920" spans="1:6" x14ac:dyDescent="0.3">
      <c r="A1920" s="49" t="s">
        <v>447</v>
      </c>
      <c r="B1920" s="49" t="str">
        <f t="shared" si="58"/>
        <v>Mr</v>
      </c>
      <c r="C1920" s="50" t="str">
        <f t="shared" si="59"/>
        <v>Bernard</v>
      </c>
      <c r="D1920" s="49" t="s">
        <v>4060</v>
      </c>
      <c r="E1920" t="s">
        <v>4512</v>
      </c>
      <c r="F1920" t="s">
        <v>5868</v>
      </c>
    </row>
    <row r="1921" spans="1:6" x14ac:dyDescent="0.3">
      <c r="A1921" s="49" t="s">
        <v>446</v>
      </c>
      <c r="B1921" s="49" t="str">
        <f t="shared" si="58"/>
        <v>Mr</v>
      </c>
      <c r="C1921" s="50" t="str">
        <f t="shared" si="59"/>
        <v>Craig</v>
      </c>
      <c r="D1921" s="49" t="s">
        <v>4061</v>
      </c>
      <c r="E1921" t="s">
        <v>4512</v>
      </c>
      <c r="F1921" t="s">
        <v>4618</v>
      </c>
    </row>
    <row r="1922" spans="1:6" x14ac:dyDescent="0.3">
      <c r="A1922" s="49" t="s">
        <v>445</v>
      </c>
      <c r="B1922" s="49" t="str">
        <f t="shared" ref="B1922:B1985" si="60">TRIM(E1922:E4256)</f>
        <v>Mrs</v>
      </c>
      <c r="C1922" s="50" t="str">
        <f t="shared" ref="C1922:C1985" si="61">TRIM(F1922)</f>
        <v>Bryn</v>
      </c>
      <c r="D1922" s="49" t="s">
        <v>4062</v>
      </c>
      <c r="E1922" t="s">
        <v>4925</v>
      </c>
      <c r="F1922" t="s">
        <v>5869</v>
      </c>
    </row>
    <row r="1923" spans="1:6" x14ac:dyDescent="0.3">
      <c r="A1923" s="49" t="s">
        <v>444</v>
      </c>
      <c r="B1923" s="49" t="str">
        <f t="shared" si="60"/>
        <v>Mr</v>
      </c>
      <c r="C1923" s="50" t="str">
        <f t="shared" si="61"/>
        <v>Michael</v>
      </c>
      <c r="D1923" s="49" t="s">
        <v>4063</v>
      </c>
      <c r="E1923" t="s">
        <v>4512</v>
      </c>
      <c r="F1923" t="s">
        <v>4655</v>
      </c>
    </row>
    <row r="1924" spans="1:6" x14ac:dyDescent="0.3">
      <c r="A1924" s="49" t="s">
        <v>443</v>
      </c>
      <c r="B1924" s="49" t="str">
        <f t="shared" si="60"/>
        <v>Mr</v>
      </c>
      <c r="C1924" s="50" t="str">
        <f t="shared" si="61"/>
        <v>Benjamin</v>
      </c>
      <c r="D1924" s="49" t="s">
        <v>4064</v>
      </c>
      <c r="E1924" t="s">
        <v>4512</v>
      </c>
      <c r="F1924" t="s">
        <v>5106</v>
      </c>
    </row>
    <row r="1925" spans="1:6" x14ac:dyDescent="0.3">
      <c r="A1925" s="49" t="s">
        <v>442</v>
      </c>
      <c r="B1925" s="49" t="str">
        <f t="shared" si="60"/>
        <v>Mr</v>
      </c>
      <c r="C1925" s="50" t="str">
        <f t="shared" si="61"/>
        <v>Jay</v>
      </c>
      <c r="D1925" s="49" t="s">
        <v>4065</v>
      </c>
      <c r="E1925" t="s">
        <v>4512</v>
      </c>
      <c r="F1925" t="s">
        <v>5870</v>
      </c>
    </row>
    <row r="1926" spans="1:6" x14ac:dyDescent="0.3">
      <c r="A1926" s="49" t="s">
        <v>441</v>
      </c>
      <c r="B1926" s="49" t="str">
        <f t="shared" si="60"/>
        <v>Mr</v>
      </c>
      <c r="C1926" s="50" t="str">
        <f t="shared" si="61"/>
        <v>William</v>
      </c>
      <c r="D1926" s="49" t="s">
        <v>4066</v>
      </c>
      <c r="E1926" t="s">
        <v>4512</v>
      </c>
      <c r="F1926" t="s">
        <v>4641</v>
      </c>
    </row>
    <row r="1927" spans="1:6" x14ac:dyDescent="0.3">
      <c r="A1927" s="49" t="s">
        <v>440</v>
      </c>
      <c r="B1927" s="49" t="str">
        <f t="shared" si="60"/>
        <v>Ms</v>
      </c>
      <c r="C1927" s="50" t="str">
        <f t="shared" si="61"/>
        <v>Shelley</v>
      </c>
      <c r="D1927" s="49" t="s">
        <v>3223</v>
      </c>
      <c r="E1927" t="s">
        <v>4510</v>
      </c>
      <c r="F1927" t="s">
        <v>5871</v>
      </c>
    </row>
    <row r="1928" spans="1:6" x14ac:dyDescent="0.3">
      <c r="A1928" s="49" t="s">
        <v>439</v>
      </c>
      <c r="B1928" s="49" t="str">
        <f t="shared" si="60"/>
        <v>Ms</v>
      </c>
      <c r="C1928" s="50" t="str">
        <f t="shared" si="61"/>
        <v>Jekaterina</v>
      </c>
      <c r="D1928" s="49" t="s">
        <v>4067</v>
      </c>
      <c r="E1928" t="s">
        <v>4510</v>
      </c>
      <c r="F1928" t="s">
        <v>5872</v>
      </c>
    </row>
    <row r="1929" spans="1:6" x14ac:dyDescent="0.3">
      <c r="A1929" s="49" t="s">
        <v>438</v>
      </c>
      <c r="B1929" s="49" t="str">
        <f t="shared" si="60"/>
        <v>Mr</v>
      </c>
      <c r="C1929" s="50" t="str">
        <f t="shared" si="61"/>
        <v>Daniel</v>
      </c>
      <c r="D1929" s="49" t="s">
        <v>4068</v>
      </c>
      <c r="E1929" t="s">
        <v>4512</v>
      </c>
      <c r="F1929" t="s">
        <v>4574</v>
      </c>
    </row>
    <row r="1930" spans="1:6" x14ac:dyDescent="0.3">
      <c r="A1930" s="49" t="s">
        <v>437</v>
      </c>
      <c r="B1930" s="49" t="str">
        <f t="shared" si="60"/>
        <v>Ms</v>
      </c>
      <c r="C1930" s="50" t="str">
        <f t="shared" si="61"/>
        <v>Pauline</v>
      </c>
      <c r="D1930" s="49" t="s">
        <v>3423</v>
      </c>
      <c r="E1930" t="s">
        <v>4510</v>
      </c>
      <c r="F1930" t="s">
        <v>5873</v>
      </c>
    </row>
    <row r="1931" spans="1:6" x14ac:dyDescent="0.3">
      <c r="A1931" s="49" t="s">
        <v>436</v>
      </c>
      <c r="B1931" s="49" t="str">
        <f t="shared" si="60"/>
        <v>Ms</v>
      </c>
      <c r="C1931" s="50" t="str">
        <f t="shared" si="61"/>
        <v>Colleen</v>
      </c>
      <c r="D1931" s="49" t="s">
        <v>2445</v>
      </c>
      <c r="E1931" t="s">
        <v>4510</v>
      </c>
      <c r="F1931" t="s">
        <v>5372</v>
      </c>
    </row>
    <row r="1932" spans="1:6" x14ac:dyDescent="0.3">
      <c r="A1932" s="49" t="s">
        <v>435</v>
      </c>
      <c r="B1932" s="49" t="str">
        <f t="shared" si="60"/>
        <v>Ms</v>
      </c>
      <c r="C1932" s="50" t="str">
        <f t="shared" si="61"/>
        <v>Aleah K</v>
      </c>
      <c r="D1932" s="49" t="s">
        <v>4069</v>
      </c>
      <c r="E1932" t="s">
        <v>4510</v>
      </c>
      <c r="F1932" t="s">
        <v>5874</v>
      </c>
    </row>
    <row r="1933" spans="1:6" x14ac:dyDescent="0.3">
      <c r="A1933" s="49" t="s">
        <v>434</v>
      </c>
      <c r="B1933" s="49" t="str">
        <f t="shared" si="60"/>
        <v>Ms</v>
      </c>
      <c r="C1933" s="50" t="str">
        <f t="shared" si="61"/>
        <v>Mare</v>
      </c>
      <c r="D1933" s="49" t="s">
        <v>4070</v>
      </c>
      <c r="E1933" t="s">
        <v>4510</v>
      </c>
      <c r="F1933" t="s">
        <v>5875</v>
      </c>
    </row>
    <row r="1934" spans="1:6" x14ac:dyDescent="0.3">
      <c r="A1934" s="49" t="s">
        <v>433</v>
      </c>
      <c r="B1934" s="49" t="str">
        <f t="shared" si="60"/>
        <v>Mr</v>
      </c>
      <c r="C1934" s="50" t="str">
        <f t="shared" si="61"/>
        <v>Kevin</v>
      </c>
      <c r="D1934" s="49" t="s">
        <v>4071</v>
      </c>
      <c r="E1934" t="s">
        <v>4512</v>
      </c>
      <c r="F1934" t="s">
        <v>4591</v>
      </c>
    </row>
    <row r="1935" spans="1:6" x14ac:dyDescent="0.3">
      <c r="A1935" s="49" t="s">
        <v>432</v>
      </c>
      <c r="B1935" s="49" t="str">
        <f t="shared" si="60"/>
        <v>Ms</v>
      </c>
      <c r="C1935" s="50" t="str">
        <f t="shared" si="61"/>
        <v>Jessica</v>
      </c>
      <c r="D1935" s="49" t="s">
        <v>4072</v>
      </c>
      <c r="E1935" t="s">
        <v>4510</v>
      </c>
      <c r="F1935" t="s">
        <v>4603</v>
      </c>
    </row>
    <row r="1936" spans="1:6" x14ac:dyDescent="0.3">
      <c r="A1936" s="49" t="s">
        <v>431</v>
      </c>
      <c r="B1936" s="49" t="str">
        <f t="shared" si="60"/>
        <v>Ms</v>
      </c>
      <c r="C1936" s="50" t="str">
        <f t="shared" si="61"/>
        <v>Amanda R</v>
      </c>
      <c r="D1936" s="49" t="s">
        <v>3509</v>
      </c>
      <c r="E1936" t="s">
        <v>4510</v>
      </c>
      <c r="F1936" t="s">
        <v>5876</v>
      </c>
    </row>
    <row r="1937" spans="1:6" x14ac:dyDescent="0.3">
      <c r="A1937" s="49" t="s">
        <v>430</v>
      </c>
      <c r="B1937" s="49" t="str">
        <f t="shared" si="60"/>
        <v>Mr</v>
      </c>
      <c r="C1937" s="50" t="str">
        <f t="shared" si="61"/>
        <v>Murray W</v>
      </c>
      <c r="D1937" s="49" t="s">
        <v>4073</v>
      </c>
      <c r="E1937" t="s">
        <v>4512</v>
      </c>
      <c r="F1937" t="s">
        <v>5877</v>
      </c>
    </row>
    <row r="1938" spans="1:6" x14ac:dyDescent="0.3">
      <c r="A1938" s="49" t="s">
        <v>429</v>
      </c>
      <c r="B1938" s="49" t="str">
        <f t="shared" si="60"/>
        <v>Mrs</v>
      </c>
      <c r="C1938" s="50" t="str">
        <f t="shared" si="61"/>
        <v>Meghan P</v>
      </c>
      <c r="D1938" s="49" t="s">
        <v>4074</v>
      </c>
      <c r="E1938" t="s">
        <v>4925</v>
      </c>
      <c r="F1938" t="s">
        <v>5878</v>
      </c>
    </row>
    <row r="1939" spans="1:6" x14ac:dyDescent="0.3">
      <c r="A1939" s="49" t="s">
        <v>428</v>
      </c>
      <c r="B1939" s="49" t="str">
        <f t="shared" si="60"/>
        <v>Mr</v>
      </c>
      <c r="C1939" s="50" t="str">
        <f t="shared" si="61"/>
        <v>David</v>
      </c>
      <c r="D1939" s="49" t="s">
        <v>3910</v>
      </c>
      <c r="E1939" t="s">
        <v>4512</v>
      </c>
      <c r="F1939" t="s">
        <v>4523</v>
      </c>
    </row>
    <row r="1940" spans="1:6" x14ac:dyDescent="0.3">
      <c r="A1940" s="49" t="s">
        <v>427</v>
      </c>
      <c r="B1940" s="49" t="str">
        <f t="shared" si="60"/>
        <v>Mr</v>
      </c>
      <c r="C1940" s="50" t="str">
        <f t="shared" si="61"/>
        <v>Seth</v>
      </c>
      <c r="D1940" s="49" t="s">
        <v>4075</v>
      </c>
      <c r="E1940" t="s">
        <v>4512</v>
      </c>
      <c r="F1940" t="s">
        <v>5879</v>
      </c>
    </row>
    <row r="1941" spans="1:6" x14ac:dyDescent="0.3">
      <c r="A1941" s="49" t="s">
        <v>426</v>
      </c>
      <c r="B1941" s="49" t="str">
        <f t="shared" si="60"/>
        <v>Mr</v>
      </c>
      <c r="C1941" s="50" t="str">
        <f t="shared" si="61"/>
        <v>Michael P</v>
      </c>
      <c r="D1941" s="49" t="s">
        <v>4076</v>
      </c>
      <c r="E1941" t="s">
        <v>4512</v>
      </c>
      <c r="F1941" t="s">
        <v>4649</v>
      </c>
    </row>
    <row r="1942" spans="1:6" x14ac:dyDescent="0.3">
      <c r="A1942" s="49" t="s">
        <v>425</v>
      </c>
      <c r="B1942" s="49" t="str">
        <f t="shared" si="60"/>
        <v>Mr</v>
      </c>
      <c r="C1942" s="50" t="str">
        <f t="shared" si="61"/>
        <v>Russell M</v>
      </c>
      <c r="D1942" s="49" t="s">
        <v>3188</v>
      </c>
      <c r="E1942" t="s">
        <v>4512</v>
      </c>
      <c r="F1942" t="s">
        <v>5880</v>
      </c>
    </row>
    <row r="1943" spans="1:6" x14ac:dyDescent="0.3">
      <c r="A1943" s="49" t="s">
        <v>424</v>
      </c>
      <c r="B1943" s="49" t="str">
        <f t="shared" si="60"/>
        <v>Mr</v>
      </c>
      <c r="C1943" s="50" t="str">
        <f t="shared" si="61"/>
        <v>Martin</v>
      </c>
      <c r="D1943" s="49" t="s">
        <v>4077</v>
      </c>
      <c r="E1943" t="s">
        <v>4512</v>
      </c>
      <c r="F1943" t="s">
        <v>5881</v>
      </c>
    </row>
    <row r="1944" spans="1:6" x14ac:dyDescent="0.3">
      <c r="A1944" s="49" t="s">
        <v>423</v>
      </c>
      <c r="B1944" s="49" t="str">
        <f t="shared" si="60"/>
        <v>Mr</v>
      </c>
      <c r="C1944" s="50" t="str">
        <f t="shared" si="61"/>
        <v>Michael</v>
      </c>
      <c r="D1944" s="49" t="s">
        <v>4078</v>
      </c>
      <c r="E1944" t="s">
        <v>4512</v>
      </c>
      <c r="F1944" t="s">
        <v>4655</v>
      </c>
    </row>
    <row r="1945" spans="1:6" x14ac:dyDescent="0.3">
      <c r="A1945" s="49" t="s">
        <v>422</v>
      </c>
      <c r="B1945" s="49" t="str">
        <f t="shared" si="60"/>
        <v>Mr</v>
      </c>
      <c r="C1945" s="50" t="str">
        <f t="shared" si="61"/>
        <v>Miles</v>
      </c>
      <c r="D1945" s="49" t="s">
        <v>3113</v>
      </c>
      <c r="E1945" t="s">
        <v>4512</v>
      </c>
      <c r="F1945" t="s">
        <v>5882</v>
      </c>
    </row>
    <row r="1946" spans="1:6" x14ac:dyDescent="0.3">
      <c r="A1946" s="49" t="s">
        <v>421</v>
      </c>
      <c r="B1946" s="49" t="str">
        <f t="shared" si="60"/>
        <v>Ms</v>
      </c>
      <c r="C1946" s="50" t="str">
        <f t="shared" si="61"/>
        <v>Amanda</v>
      </c>
      <c r="D1946" s="49" t="s">
        <v>4079</v>
      </c>
      <c r="E1946" t="s">
        <v>4510</v>
      </c>
      <c r="F1946" t="s">
        <v>4613</v>
      </c>
    </row>
    <row r="1947" spans="1:6" x14ac:dyDescent="0.3">
      <c r="A1947" s="49" t="s">
        <v>420</v>
      </c>
      <c r="B1947" s="49" t="str">
        <f t="shared" si="60"/>
        <v>Mr</v>
      </c>
      <c r="C1947" s="50" t="str">
        <f t="shared" si="61"/>
        <v>Roger</v>
      </c>
      <c r="D1947" s="49" t="s">
        <v>4080</v>
      </c>
      <c r="E1947" t="s">
        <v>4512</v>
      </c>
      <c r="F1947" t="s">
        <v>5837</v>
      </c>
    </row>
    <row r="1948" spans="1:6" x14ac:dyDescent="0.3">
      <c r="A1948" s="49" t="s">
        <v>419</v>
      </c>
      <c r="B1948" s="49" t="str">
        <f t="shared" si="60"/>
        <v>Mr</v>
      </c>
      <c r="C1948" s="50" t="str">
        <f t="shared" si="61"/>
        <v>Brock J</v>
      </c>
      <c r="D1948" s="49" t="s">
        <v>4081</v>
      </c>
      <c r="E1948" t="s">
        <v>4512</v>
      </c>
      <c r="F1948" t="s">
        <v>5883</v>
      </c>
    </row>
    <row r="1949" spans="1:6" x14ac:dyDescent="0.3">
      <c r="A1949" s="49" t="s">
        <v>418</v>
      </c>
      <c r="B1949" s="49" t="str">
        <f t="shared" si="60"/>
        <v>Mr</v>
      </c>
      <c r="C1949" s="50" t="str">
        <f t="shared" si="61"/>
        <v>Stephen F</v>
      </c>
      <c r="D1949" s="49" t="s">
        <v>4082</v>
      </c>
      <c r="E1949" t="s">
        <v>4512</v>
      </c>
      <c r="F1949" t="s">
        <v>5884</v>
      </c>
    </row>
    <row r="1950" spans="1:6" x14ac:dyDescent="0.3">
      <c r="A1950" s="49" t="s">
        <v>417</v>
      </c>
      <c r="B1950" s="49" t="str">
        <f t="shared" si="60"/>
        <v>Ms</v>
      </c>
      <c r="C1950" s="50" t="str">
        <f t="shared" si="61"/>
        <v>Missy</v>
      </c>
      <c r="D1950" s="49" t="s">
        <v>4083</v>
      </c>
      <c r="E1950" t="s">
        <v>4510</v>
      </c>
      <c r="F1950" t="s">
        <v>5885</v>
      </c>
    </row>
    <row r="1951" spans="1:6" x14ac:dyDescent="0.3">
      <c r="A1951" s="49" t="s">
        <v>416</v>
      </c>
      <c r="B1951" s="49" t="str">
        <f t="shared" si="60"/>
        <v>Mr</v>
      </c>
      <c r="C1951" s="50" t="str">
        <f t="shared" si="61"/>
        <v>William</v>
      </c>
      <c r="D1951" s="49" t="s">
        <v>2989</v>
      </c>
      <c r="E1951" t="s">
        <v>4512</v>
      </c>
      <c r="F1951" t="s">
        <v>4641</v>
      </c>
    </row>
    <row r="1952" spans="1:6" x14ac:dyDescent="0.3">
      <c r="A1952" s="49" t="s">
        <v>415</v>
      </c>
      <c r="B1952" s="49" t="str">
        <f t="shared" si="60"/>
        <v>Ms</v>
      </c>
      <c r="C1952" s="50" t="str">
        <f t="shared" si="61"/>
        <v>Lauren M</v>
      </c>
      <c r="D1952" s="49" t="s">
        <v>4084</v>
      </c>
      <c r="E1952" t="s">
        <v>4510</v>
      </c>
      <c r="F1952" t="s">
        <v>5886</v>
      </c>
    </row>
    <row r="1953" spans="1:6" x14ac:dyDescent="0.3">
      <c r="A1953" s="49" t="s">
        <v>414</v>
      </c>
      <c r="B1953" s="49" t="str">
        <f t="shared" si="60"/>
        <v>Mr</v>
      </c>
      <c r="C1953" s="50" t="str">
        <f t="shared" si="61"/>
        <v>Apolo U</v>
      </c>
      <c r="D1953" s="49" t="s">
        <v>4402</v>
      </c>
      <c r="E1953" t="s">
        <v>4512</v>
      </c>
      <c r="F1953" t="s">
        <v>5887</v>
      </c>
    </row>
    <row r="1954" spans="1:6" x14ac:dyDescent="0.3">
      <c r="A1954" s="49" t="s">
        <v>413</v>
      </c>
      <c r="B1954" s="49" t="str">
        <f t="shared" si="60"/>
        <v>Mr</v>
      </c>
      <c r="C1954" s="50" t="str">
        <f t="shared" si="61"/>
        <v>Alfons</v>
      </c>
      <c r="D1954" s="49" t="s">
        <v>4085</v>
      </c>
      <c r="E1954" t="s">
        <v>4512</v>
      </c>
      <c r="F1954" t="s">
        <v>5888</v>
      </c>
    </row>
    <row r="1955" spans="1:6" x14ac:dyDescent="0.3">
      <c r="A1955" s="49" t="s">
        <v>412</v>
      </c>
      <c r="B1955" s="49" t="str">
        <f t="shared" si="60"/>
        <v>Ms</v>
      </c>
      <c r="C1955" s="50" t="str">
        <f t="shared" si="61"/>
        <v>Amber</v>
      </c>
      <c r="D1955" s="49" t="s">
        <v>4086</v>
      </c>
      <c r="E1955" t="s">
        <v>4510</v>
      </c>
      <c r="F1955" t="s">
        <v>5889</v>
      </c>
    </row>
    <row r="1956" spans="1:6" x14ac:dyDescent="0.3">
      <c r="A1956" s="49" t="s">
        <v>411</v>
      </c>
      <c r="B1956" s="49" t="str">
        <f t="shared" si="60"/>
        <v>Ms</v>
      </c>
      <c r="C1956" s="50" t="str">
        <f t="shared" si="61"/>
        <v>Leah C</v>
      </c>
      <c r="D1956" s="49" t="s">
        <v>4087</v>
      </c>
      <c r="E1956" t="s">
        <v>4510</v>
      </c>
      <c r="F1956" t="s">
        <v>5890</v>
      </c>
    </row>
    <row r="1957" spans="1:6" x14ac:dyDescent="0.3">
      <c r="A1957" s="49" t="s">
        <v>410</v>
      </c>
      <c r="B1957" s="49" t="str">
        <f t="shared" si="60"/>
        <v>Ms</v>
      </c>
      <c r="C1957" s="50" t="str">
        <f t="shared" si="61"/>
        <v>Lilia</v>
      </c>
      <c r="D1957" s="49" t="s">
        <v>4088</v>
      </c>
      <c r="E1957" t="s">
        <v>4510</v>
      </c>
      <c r="F1957" t="s">
        <v>5891</v>
      </c>
    </row>
    <row r="1958" spans="1:6" x14ac:dyDescent="0.3">
      <c r="A1958" s="49" t="s">
        <v>409</v>
      </c>
      <c r="B1958" s="49" t="str">
        <f t="shared" si="60"/>
        <v>Mr</v>
      </c>
      <c r="C1958" s="50" t="str">
        <f t="shared" si="61"/>
        <v>Danny</v>
      </c>
      <c r="D1958" s="49" t="s">
        <v>4089</v>
      </c>
      <c r="E1958" t="s">
        <v>4512</v>
      </c>
      <c r="F1958" t="s">
        <v>5892</v>
      </c>
    </row>
    <row r="1959" spans="1:6" x14ac:dyDescent="0.3">
      <c r="A1959" s="49" t="s">
        <v>408</v>
      </c>
      <c r="B1959" s="49" t="str">
        <f t="shared" si="60"/>
        <v>Ms</v>
      </c>
      <c r="C1959" s="50" t="str">
        <f t="shared" si="61"/>
        <v>Lauren</v>
      </c>
      <c r="D1959" s="49" t="s">
        <v>2753</v>
      </c>
      <c r="E1959" t="s">
        <v>4510</v>
      </c>
      <c r="F1959" t="s">
        <v>4898</v>
      </c>
    </row>
    <row r="1960" spans="1:6" x14ac:dyDescent="0.3">
      <c r="A1960" s="49" t="s">
        <v>407</v>
      </c>
      <c r="B1960" s="49" t="str">
        <f t="shared" si="60"/>
        <v>Ms</v>
      </c>
      <c r="C1960" s="50" t="str">
        <f t="shared" si="61"/>
        <v>Courtney</v>
      </c>
      <c r="D1960" s="49" t="s">
        <v>4090</v>
      </c>
      <c r="E1960" t="s">
        <v>4510</v>
      </c>
      <c r="F1960" t="s">
        <v>4544</v>
      </c>
    </row>
    <row r="1961" spans="1:6" x14ac:dyDescent="0.3">
      <c r="A1961" s="49" t="s">
        <v>406</v>
      </c>
      <c r="B1961" s="49" t="str">
        <f t="shared" si="60"/>
        <v>Ms</v>
      </c>
      <c r="C1961" s="50" t="str">
        <f t="shared" si="61"/>
        <v>Elizabeth</v>
      </c>
      <c r="D1961" s="49" t="s">
        <v>2445</v>
      </c>
      <c r="E1961" t="s">
        <v>4510</v>
      </c>
      <c r="F1961" t="s">
        <v>4719</v>
      </c>
    </row>
    <row r="1962" spans="1:6" x14ac:dyDescent="0.3">
      <c r="A1962" s="49" t="s">
        <v>405</v>
      </c>
      <c r="B1962" s="49" t="str">
        <f t="shared" si="60"/>
        <v>Ms</v>
      </c>
      <c r="C1962" s="50" t="str">
        <f t="shared" si="61"/>
        <v>Satomi</v>
      </c>
      <c r="D1962" s="49" t="s">
        <v>4091</v>
      </c>
      <c r="E1962" t="s">
        <v>4510</v>
      </c>
      <c r="F1962" t="s">
        <v>5893</v>
      </c>
    </row>
    <row r="1963" spans="1:6" x14ac:dyDescent="0.3">
      <c r="A1963" s="49" t="s">
        <v>404</v>
      </c>
      <c r="B1963" s="49" t="str">
        <f t="shared" si="60"/>
        <v>Mr</v>
      </c>
      <c r="C1963" s="50" t="str">
        <f t="shared" si="61"/>
        <v>Matthew D</v>
      </c>
      <c r="D1963" s="49" t="s">
        <v>3962</v>
      </c>
      <c r="E1963" t="s">
        <v>4512</v>
      </c>
      <c r="F1963" t="s">
        <v>4513</v>
      </c>
    </row>
    <row r="1964" spans="1:6" x14ac:dyDescent="0.3">
      <c r="A1964" s="49" t="s">
        <v>403</v>
      </c>
      <c r="B1964" s="49" t="str">
        <f t="shared" si="60"/>
        <v>Mr</v>
      </c>
      <c r="C1964" s="50" t="str">
        <f t="shared" si="61"/>
        <v>Peter T II</v>
      </c>
      <c r="D1964" s="49" t="s">
        <v>4092</v>
      </c>
      <c r="E1964" t="s">
        <v>4512</v>
      </c>
      <c r="F1964" t="s">
        <v>5894</v>
      </c>
    </row>
    <row r="1965" spans="1:6" x14ac:dyDescent="0.3">
      <c r="A1965" s="49" t="s">
        <v>402</v>
      </c>
      <c r="B1965" s="49" t="str">
        <f t="shared" si="60"/>
        <v>Mr</v>
      </c>
      <c r="C1965" s="50" t="str">
        <f t="shared" si="61"/>
        <v>Manuel</v>
      </c>
      <c r="D1965" s="49" t="s">
        <v>2725</v>
      </c>
      <c r="E1965" t="s">
        <v>4512</v>
      </c>
      <c r="F1965" t="s">
        <v>5895</v>
      </c>
    </row>
    <row r="1966" spans="1:6" x14ac:dyDescent="0.3">
      <c r="A1966" s="49" t="s">
        <v>401</v>
      </c>
      <c r="B1966" s="49" t="str">
        <f t="shared" si="60"/>
        <v>Ms</v>
      </c>
      <c r="C1966" s="50" t="str">
        <f t="shared" si="61"/>
        <v>Kindsey P</v>
      </c>
      <c r="D1966" s="49" t="s">
        <v>4093</v>
      </c>
      <c r="E1966" t="s">
        <v>4510</v>
      </c>
      <c r="F1966" t="s">
        <v>5896</v>
      </c>
    </row>
    <row r="1967" spans="1:6" x14ac:dyDescent="0.3">
      <c r="A1967" s="49" t="s">
        <v>400</v>
      </c>
      <c r="B1967" s="49" t="str">
        <f t="shared" si="60"/>
        <v>Mr</v>
      </c>
      <c r="C1967" s="50" t="str">
        <f t="shared" si="61"/>
        <v>Thomas G</v>
      </c>
      <c r="D1967" s="49" t="s">
        <v>2464</v>
      </c>
      <c r="E1967" t="s">
        <v>4512</v>
      </c>
      <c r="F1967" t="s">
        <v>5897</v>
      </c>
    </row>
    <row r="1968" spans="1:6" x14ac:dyDescent="0.3">
      <c r="A1968" s="49" t="s">
        <v>399</v>
      </c>
      <c r="B1968" s="49" t="str">
        <f t="shared" si="60"/>
        <v>Mr</v>
      </c>
      <c r="C1968" s="50" t="str">
        <f t="shared" si="61"/>
        <v>Kyle S</v>
      </c>
      <c r="D1968" s="49" t="s">
        <v>4094</v>
      </c>
      <c r="E1968" t="s">
        <v>4512</v>
      </c>
      <c r="F1968" t="s">
        <v>5898</v>
      </c>
    </row>
    <row r="1969" spans="1:6" x14ac:dyDescent="0.3">
      <c r="A1969" s="49" t="s">
        <v>398</v>
      </c>
      <c r="B1969" s="49" t="str">
        <f t="shared" si="60"/>
        <v>Mr</v>
      </c>
      <c r="C1969" s="50" t="str">
        <f t="shared" si="61"/>
        <v>Alexander J</v>
      </c>
      <c r="D1969" s="49" t="s">
        <v>3655</v>
      </c>
      <c r="E1969" t="s">
        <v>4512</v>
      </c>
      <c r="F1969" t="s">
        <v>5899</v>
      </c>
    </row>
    <row r="1970" spans="1:6" x14ac:dyDescent="0.3">
      <c r="A1970" s="49" t="s">
        <v>397</v>
      </c>
      <c r="B1970" s="49" t="str">
        <f t="shared" si="60"/>
        <v>Mr</v>
      </c>
      <c r="C1970" s="50" t="str">
        <f t="shared" si="61"/>
        <v>Dustin L</v>
      </c>
      <c r="D1970" s="49" t="s">
        <v>3446</v>
      </c>
      <c r="E1970" t="s">
        <v>4512</v>
      </c>
      <c r="F1970" t="s">
        <v>5900</v>
      </c>
    </row>
    <row r="1971" spans="1:6" x14ac:dyDescent="0.3">
      <c r="A1971" s="49" t="s">
        <v>396</v>
      </c>
      <c r="B1971" s="49" t="str">
        <f t="shared" si="60"/>
        <v>Mrs</v>
      </c>
      <c r="C1971" s="50" t="str">
        <f t="shared" si="61"/>
        <v>Chloe</v>
      </c>
      <c r="D1971" s="49" t="s">
        <v>4095</v>
      </c>
      <c r="E1971" t="s">
        <v>4925</v>
      </c>
      <c r="F1971" t="s">
        <v>5901</v>
      </c>
    </row>
    <row r="1972" spans="1:6" x14ac:dyDescent="0.3">
      <c r="A1972" s="49" t="s">
        <v>395</v>
      </c>
      <c r="B1972" s="49" t="str">
        <f t="shared" si="60"/>
        <v>Ms</v>
      </c>
      <c r="C1972" s="50" t="str">
        <f t="shared" si="61"/>
        <v>Cailtlin</v>
      </c>
      <c r="D1972" s="49" t="s">
        <v>4096</v>
      </c>
      <c r="E1972" t="s">
        <v>4510</v>
      </c>
      <c r="F1972" t="s">
        <v>5902</v>
      </c>
    </row>
    <row r="1973" spans="1:6" x14ac:dyDescent="0.3">
      <c r="A1973" s="49" t="s">
        <v>394</v>
      </c>
      <c r="B1973" s="49" t="str">
        <f t="shared" si="60"/>
        <v>Mr</v>
      </c>
      <c r="C1973" s="50" t="str">
        <f t="shared" si="61"/>
        <v>Joshua</v>
      </c>
      <c r="D1973" s="49" t="s">
        <v>4097</v>
      </c>
      <c r="E1973" t="s">
        <v>4512</v>
      </c>
      <c r="F1973" t="s">
        <v>4586</v>
      </c>
    </row>
    <row r="1974" spans="1:6" x14ac:dyDescent="0.3">
      <c r="A1974" s="49" t="s">
        <v>393</v>
      </c>
      <c r="B1974" s="49" t="str">
        <f t="shared" si="60"/>
        <v>Mr</v>
      </c>
      <c r="C1974" s="50" t="str">
        <f t="shared" si="61"/>
        <v>Chuy</v>
      </c>
      <c r="D1974" s="49" t="s">
        <v>4098</v>
      </c>
      <c r="E1974" t="s">
        <v>4512</v>
      </c>
      <c r="F1974" t="s">
        <v>5903</v>
      </c>
    </row>
    <row r="1975" spans="1:6" x14ac:dyDescent="0.3">
      <c r="A1975" s="49" t="s">
        <v>392</v>
      </c>
      <c r="B1975" s="49" t="str">
        <f t="shared" si="60"/>
        <v>Ms</v>
      </c>
      <c r="C1975" s="50" t="str">
        <f t="shared" si="61"/>
        <v>Laurie B</v>
      </c>
      <c r="D1975" s="49" t="s">
        <v>4099</v>
      </c>
      <c r="E1975" t="s">
        <v>4510</v>
      </c>
      <c r="F1975" t="s">
        <v>5904</v>
      </c>
    </row>
    <row r="1976" spans="1:6" x14ac:dyDescent="0.3">
      <c r="A1976" s="49" t="s">
        <v>391</v>
      </c>
      <c r="B1976" s="49" t="str">
        <f t="shared" si="60"/>
        <v>Ms</v>
      </c>
      <c r="C1976" s="50" t="str">
        <f t="shared" si="61"/>
        <v>Rachel B</v>
      </c>
      <c r="D1976" s="49" t="s">
        <v>4100</v>
      </c>
      <c r="E1976" t="s">
        <v>4510</v>
      </c>
      <c r="F1976" t="s">
        <v>5905</v>
      </c>
    </row>
    <row r="1977" spans="1:6" x14ac:dyDescent="0.3">
      <c r="A1977" s="49" t="s">
        <v>390</v>
      </c>
      <c r="B1977" s="49" t="str">
        <f t="shared" si="60"/>
        <v>Ms</v>
      </c>
      <c r="C1977" s="50" t="str">
        <f t="shared" si="61"/>
        <v>Liza</v>
      </c>
      <c r="D1977" s="49" t="s">
        <v>4101</v>
      </c>
      <c r="E1977" t="s">
        <v>4510</v>
      </c>
      <c r="F1977" t="s">
        <v>5906</v>
      </c>
    </row>
    <row r="1978" spans="1:6" x14ac:dyDescent="0.3">
      <c r="A1978" s="49" t="s">
        <v>389</v>
      </c>
      <c r="B1978" s="49" t="str">
        <f t="shared" si="60"/>
        <v>Ms</v>
      </c>
      <c r="C1978" s="50" t="str">
        <f t="shared" si="61"/>
        <v>Lindsey</v>
      </c>
      <c r="D1978" s="49" t="s">
        <v>4102</v>
      </c>
      <c r="E1978" t="s">
        <v>4510</v>
      </c>
      <c r="F1978" t="s">
        <v>4566</v>
      </c>
    </row>
    <row r="1979" spans="1:6" x14ac:dyDescent="0.3">
      <c r="A1979" s="49" t="s">
        <v>388</v>
      </c>
      <c r="B1979" s="49" t="str">
        <f t="shared" si="60"/>
        <v>Ms</v>
      </c>
      <c r="C1979" s="50" t="str">
        <f t="shared" si="61"/>
        <v>Lindsay E</v>
      </c>
      <c r="D1979" s="49" t="s">
        <v>2636</v>
      </c>
      <c r="E1979" t="s">
        <v>4510</v>
      </c>
      <c r="F1979" t="s">
        <v>5907</v>
      </c>
    </row>
    <row r="1980" spans="1:6" x14ac:dyDescent="0.3">
      <c r="A1980" s="49" t="s">
        <v>387</v>
      </c>
      <c r="B1980" s="49" t="str">
        <f t="shared" si="60"/>
        <v>Ms</v>
      </c>
      <c r="C1980" s="50" t="str">
        <f t="shared" si="61"/>
        <v>Kathleen M</v>
      </c>
      <c r="D1980" s="49" t="s">
        <v>4103</v>
      </c>
      <c r="E1980" t="s">
        <v>4510</v>
      </c>
      <c r="F1980" t="s">
        <v>5908</v>
      </c>
    </row>
    <row r="1981" spans="1:6" x14ac:dyDescent="0.3">
      <c r="A1981" s="49" t="s">
        <v>386</v>
      </c>
      <c r="B1981" s="49" t="str">
        <f t="shared" si="60"/>
        <v>Ms</v>
      </c>
      <c r="C1981" s="50" t="str">
        <f t="shared" si="61"/>
        <v>Aya</v>
      </c>
      <c r="D1981" s="49" t="s">
        <v>4104</v>
      </c>
      <c r="E1981" t="s">
        <v>4510</v>
      </c>
      <c r="F1981" t="s">
        <v>5909</v>
      </c>
    </row>
    <row r="1982" spans="1:6" x14ac:dyDescent="0.3">
      <c r="A1982" s="49" t="s">
        <v>385</v>
      </c>
      <c r="B1982" s="49" t="str">
        <f t="shared" si="60"/>
        <v>Ms</v>
      </c>
      <c r="C1982" s="50" t="str">
        <f t="shared" si="61"/>
        <v>Carolyn R</v>
      </c>
      <c r="D1982" s="49" t="s">
        <v>4105</v>
      </c>
      <c r="E1982" t="s">
        <v>4510</v>
      </c>
      <c r="F1982" t="s">
        <v>5910</v>
      </c>
    </row>
    <row r="1983" spans="1:6" x14ac:dyDescent="0.3">
      <c r="A1983" s="49" t="s">
        <v>384</v>
      </c>
      <c r="B1983" s="49" t="str">
        <f t="shared" si="60"/>
        <v>Ms</v>
      </c>
      <c r="C1983" s="50" t="str">
        <f t="shared" si="61"/>
        <v>Bethany</v>
      </c>
      <c r="D1983" s="49" t="s">
        <v>4106</v>
      </c>
      <c r="E1983" t="s">
        <v>4510</v>
      </c>
      <c r="F1983" t="s">
        <v>5911</v>
      </c>
    </row>
    <row r="1984" spans="1:6" x14ac:dyDescent="0.3">
      <c r="A1984" s="49" t="s">
        <v>383</v>
      </c>
      <c r="B1984" s="49" t="str">
        <f t="shared" si="60"/>
        <v>Ms</v>
      </c>
      <c r="C1984" s="50" t="str">
        <f t="shared" si="61"/>
        <v>Holly A</v>
      </c>
      <c r="D1984" s="49" t="s">
        <v>4107</v>
      </c>
      <c r="E1984" t="s">
        <v>4510</v>
      </c>
      <c r="F1984" t="s">
        <v>5912</v>
      </c>
    </row>
    <row r="1985" spans="1:6" x14ac:dyDescent="0.3">
      <c r="A1985" s="49" t="s">
        <v>382</v>
      </c>
      <c r="B1985" s="49" t="str">
        <f t="shared" si="60"/>
        <v>Mr</v>
      </c>
      <c r="C1985" s="50" t="str">
        <f t="shared" si="61"/>
        <v>Ping</v>
      </c>
      <c r="D1985" s="49" t="s">
        <v>4108</v>
      </c>
      <c r="E1985" t="s">
        <v>4512</v>
      </c>
      <c r="F1985" t="s">
        <v>5913</v>
      </c>
    </row>
    <row r="1986" spans="1:6" x14ac:dyDescent="0.3">
      <c r="A1986" s="49" t="s">
        <v>381</v>
      </c>
      <c r="B1986" s="49" t="str">
        <f t="shared" ref="B1986:B2049" si="62">TRIM(E1986:E4320)</f>
        <v>Mr</v>
      </c>
      <c r="C1986" s="50" t="str">
        <f t="shared" ref="C1986:C2049" si="63">TRIM(F1986)</f>
        <v>Tim</v>
      </c>
      <c r="D1986" s="49" t="s">
        <v>4109</v>
      </c>
      <c r="E1986" t="s">
        <v>4512</v>
      </c>
      <c r="F1986" t="s">
        <v>5303</v>
      </c>
    </row>
    <row r="1987" spans="1:6" x14ac:dyDescent="0.3">
      <c r="A1987" s="49" t="s">
        <v>380</v>
      </c>
      <c r="B1987" s="49" t="str">
        <f t="shared" si="62"/>
        <v>Mr</v>
      </c>
      <c r="C1987" s="50" t="str">
        <f t="shared" si="63"/>
        <v>John</v>
      </c>
      <c r="D1987" s="49" t="s">
        <v>4110</v>
      </c>
      <c r="E1987" t="s">
        <v>4512</v>
      </c>
      <c r="F1987" t="s">
        <v>4531</v>
      </c>
    </row>
    <row r="1988" spans="1:6" x14ac:dyDescent="0.3">
      <c r="A1988" s="49" t="s">
        <v>379</v>
      </c>
      <c r="B1988" s="49" t="str">
        <f t="shared" si="62"/>
        <v>Mrs</v>
      </c>
      <c r="C1988" s="50" t="str">
        <f t="shared" si="63"/>
        <v>Cynthia</v>
      </c>
      <c r="D1988" s="49" t="s">
        <v>4111</v>
      </c>
      <c r="E1988" t="s">
        <v>4925</v>
      </c>
      <c r="F1988" t="s">
        <v>4811</v>
      </c>
    </row>
    <row r="1989" spans="1:6" x14ac:dyDescent="0.3">
      <c r="A1989" s="49" t="s">
        <v>378</v>
      </c>
      <c r="B1989" s="49" t="str">
        <f t="shared" si="62"/>
        <v>Mr</v>
      </c>
      <c r="C1989" s="50" t="str">
        <f t="shared" si="63"/>
        <v>Emmett</v>
      </c>
      <c r="D1989" s="49" t="s">
        <v>4112</v>
      </c>
      <c r="E1989" t="s">
        <v>4512</v>
      </c>
      <c r="F1989" t="s">
        <v>5914</v>
      </c>
    </row>
    <row r="1990" spans="1:6" x14ac:dyDescent="0.3">
      <c r="A1990" s="49" t="s">
        <v>377</v>
      </c>
      <c r="B1990" s="49" t="str">
        <f t="shared" si="62"/>
        <v>Ms</v>
      </c>
      <c r="C1990" s="50" t="str">
        <f t="shared" si="63"/>
        <v>Kate</v>
      </c>
      <c r="D1990" s="49" t="s">
        <v>4113</v>
      </c>
      <c r="E1990" t="s">
        <v>4510</v>
      </c>
      <c r="F1990" t="s">
        <v>4590</v>
      </c>
    </row>
    <row r="1991" spans="1:6" x14ac:dyDescent="0.3">
      <c r="A1991" s="49" t="s">
        <v>376</v>
      </c>
      <c r="B1991" s="49" t="str">
        <f t="shared" si="62"/>
        <v>Mr</v>
      </c>
      <c r="C1991" s="50" t="str">
        <f t="shared" si="63"/>
        <v>Christopher L</v>
      </c>
      <c r="D1991" s="49" t="s">
        <v>4114</v>
      </c>
      <c r="E1991" t="s">
        <v>4512</v>
      </c>
      <c r="F1991" t="s">
        <v>5915</v>
      </c>
    </row>
    <row r="1992" spans="1:6" x14ac:dyDescent="0.3">
      <c r="A1992" s="49" t="s">
        <v>375</v>
      </c>
      <c r="B1992" s="49" t="str">
        <f t="shared" si="62"/>
        <v>Mr</v>
      </c>
      <c r="C1992" s="50" t="str">
        <f t="shared" si="63"/>
        <v>Christopher P</v>
      </c>
      <c r="D1992" s="49" t="s">
        <v>4115</v>
      </c>
      <c r="E1992" t="s">
        <v>4512</v>
      </c>
      <c r="F1992" t="s">
        <v>5056</v>
      </c>
    </row>
    <row r="1993" spans="1:6" x14ac:dyDescent="0.3">
      <c r="A1993" s="49" t="s">
        <v>374</v>
      </c>
      <c r="B1993" s="49" t="str">
        <f t="shared" si="62"/>
        <v>Mr</v>
      </c>
      <c r="C1993" s="50" t="str">
        <f t="shared" si="63"/>
        <v>Christopher W</v>
      </c>
      <c r="D1993" s="49" t="s">
        <v>4116</v>
      </c>
      <c r="E1993" t="s">
        <v>4512</v>
      </c>
      <c r="F1993" t="s">
        <v>5916</v>
      </c>
    </row>
    <row r="1994" spans="1:6" x14ac:dyDescent="0.3">
      <c r="A1994" s="49" t="s">
        <v>373</v>
      </c>
      <c r="B1994" s="49" t="str">
        <f t="shared" si="62"/>
        <v>Mr</v>
      </c>
      <c r="C1994" s="50" t="str">
        <f t="shared" si="63"/>
        <v>Norman H</v>
      </c>
      <c r="D1994" s="49" t="s">
        <v>4117</v>
      </c>
      <c r="E1994" t="s">
        <v>4512</v>
      </c>
      <c r="F1994" t="s">
        <v>5917</v>
      </c>
    </row>
    <row r="1995" spans="1:6" x14ac:dyDescent="0.3">
      <c r="A1995" s="49" t="s">
        <v>372</v>
      </c>
      <c r="B1995" s="49" t="str">
        <f t="shared" si="62"/>
        <v>Ms</v>
      </c>
      <c r="C1995" s="50" t="str">
        <f t="shared" si="63"/>
        <v>Susan</v>
      </c>
      <c r="D1995" s="49" t="s">
        <v>4118</v>
      </c>
      <c r="E1995" t="s">
        <v>4510</v>
      </c>
      <c r="F1995" t="s">
        <v>5629</v>
      </c>
    </row>
    <row r="1996" spans="1:6" x14ac:dyDescent="0.3">
      <c r="A1996" s="49" t="s">
        <v>371</v>
      </c>
      <c r="B1996" s="49" t="str">
        <f t="shared" si="62"/>
        <v>Ms</v>
      </c>
      <c r="C1996" s="50" t="str">
        <f t="shared" si="63"/>
        <v>Tatyana K</v>
      </c>
      <c r="D1996" s="49" t="s">
        <v>4119</v>
      </c>
      <c r="E1996" t="s">
        <v>4510</v>
      </c>
      <c r="F1996" t="s">
        <v>5918</v>
      </c>
    </row>
    <row r="1997" spans="1:6" x14ac:dyDescent="0.3">
      <c r="A1997" s="49" t="s">
        <v>370</v>
      </c>
      <c r="B1997" s="49" t="str">
        <f t="shared" si="62"/>
        <v>Ms</v>
      </c>
      <c r="C1997" s="50" t="str">
        <f t="shared" si="63"/>
        <v>Chrissy</v>
      </c>
      <c r="D1997" s="49" t="s">
        <v>2794</v>
      </c>
      <c r="E1997" t="s">
        <v>4510</v>
      </c>
      <c r="F1997" t="s">
        <v>5919</v>
      </c>
    </row>
    <row r="1998" spans="1:6" x14ac:dyDescent="0.3">
      <c r="A1998" s="49" t="s">
        <v>369</v>
      </c>
      <c r="B1998" s="49" t="str">
        <f t="shared" si="62"/>
        <v>Ms</v>
      </c>
      <c r="C1998" s="50" t="str">
        <f t="shared" si="63"/>
        <v>Carrie</v>
      </c>
      <c r="D1998" s="49" t="s">
        <v>2512</v>
      </c>
      <c r="E1998" t="s">
        <v>4510</v>
      </c>
      <c r="F1998" t="s">
        <v>4740</v>
      </c>
    </row>
    <row r="1999" spans="1:6" x14ac:dyDescent="0.3">
      <c r="A1999" s="49" t="s">
        <v>368</v>
      </c>
      <c r="B1999" s="49" t="str">
        <f t="shared" si="62"/>
        <v>Ms</v>
      </c>
      <c r="C1999" s="50" t="str">
        <f t="shared" si="63"/>
        <v>Halle</v>
      </c>
      <c r="D1999" s="49" t="s">
        <v>4120</v>
      </c>
      <c r="E1999" t="s">
        <v>4510</v>
      </c>
      <c r="F1999" t="s">
        <v>5920</v>
      </c>
    </row>
    <row r="2000" spans="1:6" x14ac:dyDescent="0.3">
      <c r="A2000" s="49" t="s">
        <v>367</v>
      </c>
      <c r="B2000" s="49" t="str">
        <f t="shared" si="62"/>
        <v>Ms</v>
      </c>
      <c r="C2000" s="50" t="str">
        <f t="shared" si="63"/>
        <v>Carolyn</v>
      </c>
      <c r="D2000" s="49" t="s">
        <v>2711</v>
      </c>
      <c r="E2000" t="s">
        <v>4510</v>
      </c>
      <c r="F2000" t="s">
        <v>4906</v>
      </c>
    </row>
    <row r="2001" spans="1:6" x14ac:dyDescent="0.3">
      <c r="A2001" s="49" t="s">
        <v>366</v>
      </c>
      <c r="B2001" s="49" t="str">
        <f t="shared" si="62"/>
        <v>Ms</v>
      </c>
      <c r="C2001" s="50" t="str">
        <f t="shared" si="63"/>
        <v>Tara D</v>
      </c>
      <c r="D2001" s="49" t="s">
        <v>4121</v>
      </c>
      <c r="E2001" t="s">
        <v>4510</v>
      </c>
      <c r="F2001" t="s">
        <v>5921</v>
      </c>
    </row>
    <row r="2002" spans="1:6" x14ac:dyDescent="0.3">
      <c r="A2002" s="49" t="s">
        <v>365</v>
      </c>
      <c r="B2002" s="49" t="str">
        <f t="shared" si="62"/>
        <v>Mr</v>
      </c>
      <c r="C2002" s="50" t="str">
        <f t="shared" si="63"/>
        <v>Rasim M</v>
      </c>
      <c r="D2002" s="49" t="s">
        <v>4122</v>
      </c>
      <c r="E2002" t="s">
        <v>4512</v>
      </c>
      <c r="F2002" t="s">
        <v>5922</v>
      </c>
    </row>
    <row r="2003" spans="1:6" x14ac:dyDescent="0.3">
      <c r="A2003" s="49" t="s">
        <v>364</v>
      </c>
      <c r="B2003" s="49" t="str">
        <f t="shared" si="62"/>
        <v>Ms</v>
      </c>
      <c r="C2003" s="50" t="str">
        <f t="shared" si="63"/>
        <v>Dina</v>
      </c>
      <c r="D2003" s="49" t="s">
        <v>4123</v>
      </c>
      <c r="E2003" t="s">
        <v>4510</v>
      </c>
      <c r="F2003" t="s">
        <v>5923</v>
      </c>
    </row>
    <row r="2004" spans="1:6" x14ac:dyDescent="0.3">
      <c r="A2004" s="49" t="s">
        <v>363</v>
      </c>
      <c r="B2004" s="49" t="str">
        <f t="shared" si="62"/>
        <v>Ms</v>
      </c>
      <c r="C2004" s="50" t="str">
        <f t="shared" si="63"/>
        <v>Lisa</v>
      </c>
      <c r="D2004" s="49" t="s">
        <v>4124</v>
      </c>
      <c r="E2004" t="s">
        <v>4510</v>
      </c>
      <c r="F2004" t="s">
        <v>4929</v>
      </c>
    </row>
    <row r="2005" spans="1:6" x14ac:dyDescent="0.3">
      <c r="A2005" s="49" t="s">
        <v>362</v>
      </c>
      <c r="B2005" s="49" t="str">
        <f t="shared" si="62"/>
        <v>Ms</v>
      </c>
      <c r="C2005" s="50" t="str">
        <f t="shared" si="63"/>
        <v>Caitrin</v>
      </c>
      <c r="D2005" s="49" t="s">
        <v>4125</v>
      </c>
      <c r="E2005" t="s">
        <v>4510</v>
      </c>
      <c r="F2005" t="s">
        <v>5924</v>
      </c>
    </row>
    <row r="2006" spans="1:6" x14ac:dyDescent="0.3">
      <c r="A2006" s="49" t="s">
        <v>361</v>
      </c>
      <c r="B2006" s="49" t="str">
        <f t="shared" si="62"/>
        <v>Ms</v>
      </c>
      <c r="C2006" s="50" t="str">
        <f t="shared" si="63"/>
        <v>Adriana S</v>
      </c>
      <c r="D2006" s="49" t="s">
        <v>3588</v>
      </c>
      <c r="E2006" t="s">
        <v>4510</v>
      </c>
      <c r="F2006" t="s">
        <v>5925</v>
      </c>
    </row>
    <row r="2007" spans="1:6" x14ac:dyDescent="0.3">
      <c r="A2007" s="49" t="s">
        <v>360</v>
      </c>
      <c r="B2007" s="49" t="str">
        <f t="shared" si="62"/>
        <v>Ms</v>
      </c>
      <c r="C2007" s="50" t="str">
        <f t="shared" si="63"/>
        <v>Megan</v>
      </c>
      <c r="D2007" s="49" t="s">
        <v>4126</v>
      </c>
      <c r="E2007" t="s">
        <v>4510</v>
      </c>
      <c r="F2007" t="s">
        <v>4573</v>
      </c>
    </row>
    <row r="2008" spans="1:6" x14ac:dyDescent="0.3">
      <c r="A2008" s="49" t="s">
        <v>359</v>
      </c>
      <c r="B2008" s="49" t="str">
        <f t="shared" si="62"/>
        <v>Mrs</v>
      </c>
      <c r="C2008" s="50" t="str">
        <f t="shared" si="63"/>
        <v>Kristen M</v>
      </c>
      <c r="D2008" s="49" t="s">
        <v>2720</v>
      </c>
      <c r="E2008" t="s">
        <v>4925</v>
      </c>
      <c r="F2008" t="s">
        <v>5926</v>
      </c>
    </row>
    <row r="2009" spans="1:6" x14ac:dyDescent="0.3">
      <c r="A2009" s="49" t="s">
        <v>358</v>
      </c>
      <c r="B2009" s="49" t="str">
        <f t="shared" si="62"/>
        <v>Ms</v>
      </c>
      <c r="C2009" s="50" t="str">
        <f t="shared" si="63"/>
        <v>Alix</v>
      </c>
      <c r="D2009" s="49" t="s">
        <v>4127</v>
      </c>
      <c r="E2009" t="s">
        <v>4510</v>
      </c>
      <c r="F2009" t="s">
        <v>5927</v>
      </c>
    </row>
    <row r="2010" spans="1:6" x14ac:dyDescent="0.3">
      <c r="A2010" s="49" t="s">
        <v>357</v>
      </c>
      <c r="B2010" s="49" t="str">
        <f t="shared" si="62"/>
        <v>Mr</v>
      </c>
      <c r="C2010" s="50" t="str">
        <f t="shared" si="63"/>
        <v>Kakushin</v>
      </c>
      <c r="D2010" s="49" t="s">
        <v>4128</v>
      </c>
      <c r="E2010" t="s">
        <v>4512</v>
      </c>
      <c r="F2010" t="s">
        <v>5928</v>
      </c>
    </row>
    <row r="2011" spans="1:6" x14ac:dyDescent="0.3">
      <c r="A2011" s="49" t="s">
        <v>356</v>
      </c>
      <c r="B2011" s="49" t="str">
        <f t="shared" si="62"/>
        <v>Mr</v>
      </c>
      <c r="C2011" s="50" t="str">
        <f t="shared" si="63"/>
        <v>Michael J</v>
      </c>
      <c r="D2011" s="49" t="s">
        <v>4129</v>
      </c>
      <c r="E2011" t="s">
        <v>4512</v>
      </c>
      <c r="F2011" t="s">
        <v>4848</v>
      </c>
    </row>
    <row r="2012" spans="1:6" x14ac:dyDescent="0.3">
      <c r="A2012" s="49" t="s">
        <v>355</v>
      </c>
      <c r="B2012" s="49" t="str">
        <f t="shared" si="62"/>
        <v>Mr</v>
      </c>
      <c r="C2012" s="50" t="str">
        <f t="shared" si="63"/>
        <v>Bradley</v>
      </c>
      <c r="D2012" s="49" t="s">
        <v>4130</v>
      </c>
      <c r="E2012" t="s">
        <v>4512</v>
      </c>
      <c r="F2012" t="s">
        <v>4766</v>
      </c>
    </row>
    <row r="2013" spans="1:6" x14ac:dyDescent="0.3">
      <c r="A2013" s="49" t="s">
        <v>353</v>
      </c>
      <c r="B2013" s="49" t="str">
        <f t="shared" si="62"/>
        <v>Mr</v>
      </c>
      <c r="C2013" s="50" t="str">
        <f t="shared" si="63"/>
        <v>Matt</v>
      </c>
      <c r="D2013" s="49" t="s">
        <v>4131</v>
      </c>
      <c r="E2013" t="s">
        <v>4512</v>
      </c>
      <c r="F2013" t="s">
        <v>4699</v>
      </c>
    </row>
    <row r="2014" spans="1:6" x14ac:dyDescent="0.3">
      <c r="A2014" s="49" t="s">
        <v>352</v>
      </c>
      <c r="B2014" s="49" t="str">
        <f t="shared" si="62"/>
        <v>Ms</v>
      </c>
      <c r="C2014" s="50" t="str">
        <f t="shared" si="63"/>
        <v>Amanda C</v>
      </c>
      <c r="D2014" s="49" t="s">
        <v>3369</v>
      </c>
      <c r="E2014" t="s">
        <v>4510</v>
      </c>
      <c r="F2014" t="s">
        <v>5929</v>
      </c>
    </row>
    <row r="2015" spans="1:6" x14ac:dyDescent="0.3">
      <c r="A2015" s="49" t="s">
        <v>351</v>
      </c>
      <c r="B2015" s="49" t="str">
        <f t="shared" si="62"/>
        <v>Mr</v>
      </c>
      <c r="C2015" s="50" t="str">
        <f t="shared" si="63"/>
        <v>Valur</v>
      </c>
      <c r="D2015" s="49" t="s">
        <v>4132</v>
      </c>
      <c r="E2015" t="s">
        <v>4512</v>
      </c>
      <c r="F2015" t="s">
        <v>5930</v>
      </c>
    </row>
    <row r="2016" spans="1:6" x14ac:dyDescent="0.3">
      <c r="A2016" s="49" t="s">
        <v>350</v>
      </c>
      <c r="B2016" s="49" t="str">
        <f t="shared" si="62"/>
        <v>Ms</v>
      </c>
      <c r="C2016" s="50" t="str">
        <f t="shared" si="63"/>
        <v>Erica J</v>
      </c>
      <c r="D2016" s="49" t="s">
        <v>4133</v>
      </c>
      <c r="E2016" t="s">
        <v>4510</v>
      </c>
      <c r="F2016" t="s">
        <v>5931</v>
      </c>
    </row>
    <row r="2017" spans="1:6" x14ac:dyDescent="0.3">
      <c r="A2017" s="49" t="s">
        <v>349</v>
      </c>
      <c r="B2017" s="49" t="str">
        <f t="shared" si="62"/>
        <v>Mr</v>
      </c>
      <c r="C2017" s="50" t="str">
        <f t="shared" si="63"/>
        <v>Stephen F</v>
      </c>
      <c r="D2017" s="49" t="s">
        <v>4134</v>
      </c>
      <c r="E2017" t="s">
        <v>4512</v>
      </c>
      <c r="F2017" t="s">
        <v>5884</v>
      </c>
    </row>
    <row r="2018" spans="1:6" x14ac:dyDescent="0.3">
      <c r="A2018" s="49" t="s">
        <v>348</v>
      </c>
      <c r="B2018" s="49" t="str">
        <f t="shared" si="62"/>
        <v>Ms</v>
      </c>
      <c r="C2018" s="50" t="str">
        <f t="shared" si="63"/>
        <v>Lissa</v>
      </c>
      <c r="D2018" s="49" t="s">
        <v>4135</v>
      </c>
      <c r="E2018" t="s">
        <v>4510</v>
      </c>
      <c r="F2018" t="s">
        <v>5932</v>
      </c>
    </row>
    <row r="2019" spans="1:6" x14ac:dyDescent="0.3">
      <c r="A2019" s="49" t="s">
        <v>347</v>
      </c>
      <c r="B2019" s="49" t="str">
        <f t="shared" si="62"/>
        <v>Ms</v>
      </c>
      <c r="C2019" s="50" t="str">
        <f t="shared" si="63"/>
        <v>Megan</v>
      </c>
      <c r="D2019" s="49" t="s">
        <v>4136</v>
      </c>
      <c r="E2019" t="s">
        <v>4510</v>
      </c>
      <c r="F2019" t="s">
        <v>4573</v>
      </c>
    </row>
    <row r="2020" spans="1:6" x14ac:dyDescent="0.3">
      <c r="A2020" s="49" t="s">
        <v>346</v>
      </c>
      <c r="B2020" s="49" t="str">
        <f t="shared" si="62"/>
        <v>Ms</v>
      </c>
      <c r="C2020" s="50" t="str">
        <f t="shared" si="63"/>
        <v>Alyson</v>
      </c>
      <c r="D2020" s="49" t="s">
        <v>2475</v>
      </c>
      <c r="E2020" t="s">
        <v>4510</v>
      </c>
      <c r="F2020" t="s">
        <v>5933</v>
      </c>
    </row>
    <row r="2021" spans="1:6" x14ac:dyDescent="0.3">
      <c r="A2021" s="49" t="s">
        <v>345</v>
      </c>
      <c r="B2021" s="49" t="str">
        <f t="shared" si="62"/>
        <v>Mr</v>
      </c>
      <c r="C2021" s="50" t="str">
        <f t="shared" si="63"/>
        <v>Chance B</v>
      </c>
      <c r="D2021" s="49" t="s">
        <v>4137</v>
      </c>
      <c r="E2021" t="s">
        <v>4512</v>
      </c>
      <c r="F2021" t="s">
        <v>5934</v>
      </c>
    </row>
    <row r="2022" spans="1:6" x14ac:dyDescent="0.3">
      <c r="A2022" s="49" t="s">
        <v>344</v>
      </c>
      <c r="B2022" s="49" t="str">
        <f t="shared" si="62"/>
        <v>Mr</v>
      </c>
      <c r="C2022" s="50" t="str">
        <f t="shared" si="63"/>
        <v>Sean P</v>
      </c>
      <c r="D2022" s="49" t="s">
        <v>2644</v>
      </c>
      <c r="E2022" t="s">
        <v>4512</v>
      </c>
      <c r="F2022" t="s">
        <v>5790</v>
      </c>
    </row>
    <row r="2023" spans="1:6" x14ac:dyDescent="0.3">
      <c r="A2023" s="49" t="s">
        <v>343</v>
      </c>
      <c r="B2023" s="49" t="str">
        <f t="shared" si="62"/>
        <v>Ms</v>
      </c>
      <c r="C2023" s="50" t="str">
        <f t="shared" si="63"/>
        <v>Therese</v>
      </c>
      <c r="D2023" s="49" t="s">
        <v>4138</v>
      </c>
      <c r="E2023" t="s">
        <v>4510</v>
      </c>
      <c r="F2023" t="s">
        <v>5935</v>
      </c>
    </row>
    <row r="2024" spans="1:6" x14ac:dyDescent="0.3">
      <c r="A2024" s="49" t="s">
        <v>342</v>
      </c>
      <c r="B2024" s="49" t="str">
        <f t="shared" si="62"/>
        <v>Mr</v>
      </c>
      <c r="C2024" s="50" t="str">
        <f t="shared" si="63"/>
        <v>Beau</v>
      </c>
      <c r="D2024" s="49" t="s">
        <v>4139</v>
      </c>
      <c r="E2024" t="s">
        <v>4512</v>
      </c>
      <c r="F2024" t="s">
        <v>5936</v>
      </c>
    </row>
    <row r="2025" spans="1:6" x14ac:dyDescent="0.3">
      <c r="A2025" s="49" t="s">
        <v>341</v>
      </c>
      <c r="B2025" s="49" t="str">
        <f t="shared" si="62"/>
        <v>Ms</v>
      </c>
      <c r="C2025" s="50" t="str">
        <f t="shared" si="63"/>
        <v>Kelsey M</v>
      </c>
      <c r="D2025" s="49" t="s">
        <v>4140</v>
      </c>
      <c r="E2025" t="s">
        <v>4510</v>
      </c>
      <c r="F2025" t="s">
        <v>5937</v>
      </c>
    </row>
    <row r="2026" spans="1:6" x14ac:dyDescent="0.3">
      <c r="A2026" s="49" t="s">
        <v>340</v>
      </c>
      <c r="B2026" s="49" t="str">
        <f t="shared" si="62"/>
        <v>Ms</v>
      </c>
      <c r="C2026" s="50" t="str">
        <f t="shared" si="63"/>
        <v>Gretchen</v>
      </c>
      <c r="D2026" s="49" t="s">
        <v>4141</v>
      </c>
      <c r="E2026" t="s">
        <v>4510</v>
      </c>
      <c r="F2026" t="s">
        <v>5938</v>
      </c>
    </row>
    <row r="2027" spans="1:6" x14ac:dyDescent="0.3">
      <c r="A2027" s="49" t="s">
        <v>339</v>
      </c>
      <c r="B2027" s="49" t="str">
        <f t="shared" si="62"/>
        <v>Mr</v>
      </c>
      <c r="C2027" s="50" t="str">
        <f t="shared" si="63"/>
        <v>Nicholas E</v>
      </c>
      <c r="D2027" s="49" t="s">
        <v>4142</v>
      </c>
      <c r="E2027" t="s">
        <v>4512</v>
      </c>
      <c r="F2027" t="s">
        <v>5939</v>
      </c>
    </row>
    <row r="2028" spans="1:6" x14ac:dyDescent="0.3">
      <c r="A2028" s="49" t="s">
        <v>338</v>
      </c>
      <c r="B2028" s="49" t="str">
        <f t="shared" si="62"/>
        <v>Ms</v>
      </c>
      <c r="C2028" s="50" t="str">
        <f t="shared" si="63"/>
        <v>Deborah</v>
      </c>
      <c r="D2028" s="49" t="s">
        <v>3811</v>
      </c>
      <c r="E2028" t="s">
        <v>4510</v>
      </c>
      <c r="F2028" t="s">
        <v>5940</v>
      </c>
    </row>
    <row r="2029" spans="1:6" x14ac:dyDescent="0.3">
      <c r="A2029" s="49" t="s">
        <v>337</v>
      </c>
      <c r="B2029" s="49" t="str">
        <f t="shared" si="62"/>
        <v>Mr</v>
      </c>
      <c r="C2029" s="50" t="str">
        <f t="shared" si="63"/>
        <v>Chuck W.Jr</v>
      </c>
      <c r="D2029" s="49" t="s">
        <v>4143</v>
      </c>
      <c r="E2029" t="s">
        <v>4512</v>
      </c>
      <c r="F2029" t="s">
        <v>5941</v>
      </c>
    </row>
    <row r="2030" spans="1:6" x14ac:dyDescent="0.3">
      <c r="A2030" s="49" t="s">
        <v>336</v>
      </c>
      <c r="B2030" s="49" t="str">
        <f t="shared" si="62"/>
        <v>Mr</v>
      </c>
      <c r="C2030" s="50" t="str">
        <f t="shared" si="63"/>
        <v>Daniel</v>
      </c>
      <c r="D2030" s="49" t="s">
        <v>4144</v>
      </c>
      <c r="E2030" t="s">
        <v>4512</v>
      </c>
      <c r="F2030" t="s">
        <v>4574</v>
      </c>
    </row>
    <row r="2031" spans="1:6" x14ac:dyDescent="0.3">
      <c r="A2031" s="49" t="s">
        <v>335</v>
      </c>
      <c r="B2031" s="49" t="str">
        <f t="shared" si="62"/>
        <v>Ms</v>
      </c>
      <c r="C2031" s="50" t="str">
        <f t="shared" si="63"/>
        <v>Amany</v>
      </c>
      <c r="D2031" s="49" t="s">
        <v>4145</v>
      </c>
      <c r="E2031" t="s">
        <v>4510</v>
      </c>
      <c r="F2031" t="s">
        <v>5942</v>
      </c>
    </row>
    <row r="2032" spans="1:6" x14ac:dyDescent="0.3">
      <c r="A2032" s="49" t="s">
        <v>334</v>
      </c>
      <c r="B2032" s="49" t="str">
        <f t="shared" si="62"/>
        <v>Ms</v>
      </c>
      <c r="C2032" s="50" t="str">
        <f t="shared" si="63"/>
        <v>Kipling</v>
      </c>
      <c r="D2032" s="49" t="s">
        <v>4146</v>
      </c>
      <c r="E2032" t="s">
        <v>4510</v>
      </c>
      <c r="F2032" t="s">
        <v>5943</v>
      </c>
    </row>
    <row r="2033" spans="1:6" x14ac:dyDescent="0.3">
      <c r="A2033" s="49" t="s">
        <v>333</v>
      </c>
      <c r="B2033" s="49" t="str">
        <f t="shared" si="62"/>
        <v>Mr</v>
      </c>
      <c r="C2033" s="50" t="str">
        <f t="shared" si="63"/>
        <v>Duncan</v>
      </c>
      <c r="D2033" s="49" t="s">
        <v>3103</v>
      </c>
      <c r="E2033" t="s">
        <v>4512</v>
      </c>
      <c r="F2033" t="s">
        <v>5944</v>
      </c>
    </row>
    <row r="2034" spans="1:6" x14ac:dyDescent="0.3">
      <c r="A2034" s="49" t="s">
        <v>332</v>
      </c>
      <c r="B2034" s="49" t="str">
        <f t="shared" si="62"/>
        <v>Mr</v>
      </c>
      <c r="C2034" s="50" t="str">
        <f t="shared" si="63"/>
        <v>Louis C</v>
      </c>
      <c r="D2034" s="49" t="s">
        <v>4147</v>
      </c>
      <c r="E2034" t="s">
        <v>4512</v>
      </c>
      <c r="F2034" t="s">
        <v>5945</v>
      </c>
    </row>
    <row r="2035" spans="1:6" x14ac:dyDescent="0.3">
      <c r="A2035" s="49" t="s">
        <v>331</v>
      </c>
      <c r="B2035" s="49" t="str">
        <f t="shared" si="62"/>
        <v>Mr</v>
      </c>
      <c r="C2035" s="50" t="str">
        <f t="shared" si="63"/>
        <v>Daniel J</v>
      </c>
      <c r="D2035" s="49" t="s">
        <v>4148</v>
      </c>
      <c r="E2035" t="s">
        <v>4512</v>
      </c>
      <c r="F2035" t="s">
        <v>5283</v>
      </c>
    </row>
    <row r="2036" spans="1:6" x14ac:dyDescent="0.3">
      <c r="A2036" s="49" t="s">
        <v>330</v>
      </c>
      <c r="B2036" s="49" t="str">
        <f t="shared" si="62"/>
        <v>Ms</v>
      </c>
      <c r="C2036" s="50" t="str">
        <f t="shared" si="63"/>
        <v>Ildiko M</v>
      </c>
      <c r="D2036" s="49" t="s">
        <v>4149</v>
      </c>
      <c r="E2036" t="s">
        <v>4510</v>
      </c>
      <c r="F2036" t="s">
        <v>5946</v>
      </c>
    </row>
    <row r="2037" spans="1:6" x14ac:dyDescent="0.3">
      <c r="A2037" s="49" t="s">
        <v>329</v>
      </c>
      <c r="B2037" s="49" t="str">
        <f t="shared" si="62"/>
        <v>Ms</v>
      </c>
      <c r="C2037" s="50" t="str">
        <f t="shared" si="63"/>
        <v>Melinda E</v>
      </c>
      <c r="D2037" s="49" t="s">
        <v>4150</v>
      </c>
      <c r="E2037" t="s">
        <v>4510</v>
      </c>
      <c r="F2037" t="s">
        <v>5947</v>
      </c>
    </row>
    <row r="2038" spans="1:6" x14ac:dyDescent="0.3">
      <c r="A2038" s="49" t="s">
        <v>328</v>
      </c>
      <c r="B2038" s="49" t="str">
        <f t="shared" si="62"/>
        <v>Ms</v>
      </c>
      <c r="C2038" s="50" t="str">
        <f t="shared" si="63"/>
        <v>Ashley M</v>
      </c>
      <c r="D2038" s="49" t="s">
        <v>4151</v>
      </c>
      <c r="E2038" t="s">
        <v>4510</v>
      </c>
      <c r="F2038" t="s">
        <v>5129</v>
      </c>
    </row>
    <row r="2039" spans="1:6" x14ac:dyDescent="0.3">
      <c r="A2039" s="49" t="s">
        <v>327</v>
      </c>
      <c r="B2039" s="49" t="str">
        <f t="shared" si="62"/>
        <v>Ms</v>
      </c>
      <c r="C2039" s="50" t="str">
        <f t="shared" si="63"/>
        <v>Stephanie</v>
      </c>
      <c r="D2039" s="49" t="s">
        <v>4152</v>
      </c>
      <c r="E2039" t="s">
        <v>4510</v>
      </c>
      <c r="F2039" t="s">
        <v>4735</v>
      </c>
    </row>
    <row r="2040" spans="1:6" x14ac:dyDescent="0.3">
      <c r="A2040" s="49" t="s">
        <v>326</v>
      </c>
      <c r="B2040" s="49" t="str">
        <f t="shared" si="62"/>
        <v>Mr</v>
      </c>
      <c r="C2040" s="50" t="str">
        <f t="shared" si="63"/>
        <v>Sean P</v>
      </c>
      <c r="D2040" s="49" t="s">
        <v>2479</v>
      </c>
      <c r="E2040" t="s">
        <v>4512</v>
      </c>
      <c r="F2040" t="s">
        <v>5790</v>
      </c>
    </row>
    <row r="2041" spans="1:6" x14ac:dyDescent="0.3">
      <c r="A2041" s="49" t="s">
        <v>325</v>
      </c>
      <c r="B2041" s="49" t="str">
        <f t="shared" si="62"/>
        <v>Ms</v>
      </c>
      <c r="C2041" s="50" t="str">
        <f t="shared" si="63"/>
        <v>Emily G</v>
      </c>
      <c r="D2041" s="49" t="s">
        <v>4153</v>
      </c>
      <c r="E2041" t="s">
        <v>4510</v>
      </c>
      <c r="F2041" t="s">
        <v>5948</v>
      </c>
    </row>
    <row r="2042" spans="1:6" x14ac:dyDescent="0.3">
      <c r="A2042" s="49" t="s">
        <v>324</v>
      </c>
      <c r="B2042" s="49" t="str">
        <f t="shared" si="62"/>
        <v>Mr</v>
      </c>
      <c r="C2042" s="50" t="str">
        <f t="shared" si="63"/>
        <v>Malcolm</v>
      </c>
      <c r="D2042" s="49" t="s">
        <v>2457</v>
      </c>
      <c r="E2042" t="s">
        <v>4512</v>
      </c>
      <c r="F2042" t="s">
        <v>5233</v>
      </c>
    </row>
    <row r="2043" spans="1:6" x14ac:dyDescent="0.3">
      <c r="A2043" s="49" t="s">
        <v>323</v>
      </c>
      <c r="B2043" s="49" t="str">
        <f t="shared" si="62"/>
        <v>Mr</v>
      </c>
      <c r="C2043" s="50" t="str">
        <f t="shared" si="63"/>
        <v>Danilo</v>
      </c>
      <c r="D2043" s="49" t="s">
        <v>4154</v>
      </c>
      <c r="E2043" t="s">
        <v>4512</v>
      </c>
      <c r="F2043" t="s">
        <v>5949</v>
      </c>
    </row>
    <row r="2044" spans="1:6" x14ac:dyDescent="0.3">
      <c r="A2044" s="49" t="s">
        <v>322</v>
      </c>
      <c r="B2044" s="49" t="str">
        <f t="shared" si="62"/>
        <v>Mr</v>
      </c>
      <c r="C2044" s="50" t="str">
        <f t="shared" si="63"/>
        <v>Mikko</v>
      </c>
      <c r="D2044" s="49" t="s">
        <v>4155</v>
      </c>
      <c r="E2044" t="s">
        <v>4512</v>
      </c>
      <c r="F2044" t="s">
        <v>5950</v>
      </c>
    </row>
    <row r="2045" spans="1:6" x14ac:dyDescent="0.3">
      <c r="A2045" s="49" t="s">
        <v>321</v>
      </c>
      <c r="B2045" s="49" t="str">
        <f t="shared" si="62"/>
        <v>Ms</v>
      </c>
      <c r="C2045" s="50" t="str">
        <f t="shared" si="63"/>
        <v>Paula C</v>
      </c>
      <c r="D2045" s="49" t="s">
        <v>4156</v>
      </c>
      <c r="E2045" t="s">
        <v>4510</v>
      </c>
      <c r="F2045" t="s">
        <v>5951</v>
      </c>
    </row>
    <row r="2046" spans="1:6" x14ac:dyDescent="0.3">
      <c r="A2046" s="49" t="s">
        <v>320</v>
      </c>
      <c r="B2046" s="49" t="str">
        <f t="shared" si="62"/>
        <v>Ms</v>
      </c>
      <c r="C2046" s="50" t="str">
        <f t="shared" si="63"/>
        <v>Kirsten N</v>
      </c>
      <c r="D2046" s="49" t="s">
        <v>4157</v>
      </c>
      <c r="E2046" t="s">
        <v>4510</v>
      </c>
      <c r="F2046" t="s">
        <v>5952</v>
      </c>
    </row>
    <row r="2047" spans="1:6" x14ac:dyDescent="0.3">
      <c r="A2047" s="49" t="s">
        <v>319</v>
      </c>
      <c r="B2047" s="49" t="str">
        <f t="shared" si="62"/>
        <v>Ms</v>
      </c>
      <c r="C2047" s="50" t="str">
        <f t="shared" si="63"/>
        <v>Christy</v>
      </c>
      <c r="D2047" s="49" t="s">
        <v>4158</v>
      </c>
      <c r="E2047" t="s">
        <v>4510</v>
      </c>
      <c r="F2047" t="s">
        <v>5953</v>
      </c>
    </row>
    <row r="2048" spans="1:6" x14ac:dyDescent="0.3">
      <c r="A2048" s="49" t="s">
        <v>318</v>
      </c>
      <c r="B2048" s="49" t="str">
        <f t="shared" si="62"/>
        <v>Ms</v>
      </c>
      <c r="C2048" s="50" t="str">
        <f t="shared" si="63"/>
        <v>Jennifer</v>
      </c>
      <c r="D2048" s="49" t="s">
        <v>2483</v>
      </c>
      <c r="E2048" t="s">
        <v>4510</v>
      </c>
      <c r="F2048" t="s">
        <v>4587</v>
      </c>
    </row>
    <row r="2049" spans="1:6" x14ac:dyDescent="0.3">
      <c r="A2049" s="49" t="s">
        <v>317</v>
      </c>
      <c r="B2049" s="49" t="str">
        <f t="shared" si="62"/>
        <v>Ms</v>
      </c>
      <c r="C2049" s="50" t="str">
        <f t="shared" si="63"/>
        <v>Jingjing</v>
      </c>
      <c r="D2049" s="49" t="s">
        <v>4159</v>
      </c>
      <c r="E2049" t="s">
        <v>4510</v>
      </c>
      <c r="F2049" t="s">
        <v>5954</v>
      </c>
    </row>
    <row r="2050" spans="1:6" x14ac:dyDescent="0.3">
      <c r="A2050" s="49" t="s">
        <v>316</v>
      </c>
      <c r="B2050" s="49" t="str">
        <f t="shared" ref="B2050:B2113" si="64">TRIM(E2050:E4384)</f>
        <v>Mr</v>
      </c>
      <c r="C2050" s="50" t="str">
        <f t="shared" ref="C2050:C2113" si="65">TRIM(F2050)</f>
        <v>Morgan</v>
      </c>
      <c r="D2050" s="49" t="s">
        <v>3450</v>
      </c>
      <c r="E2050" t="s">
        <v>4512</v>
      </c>
      <c r="F2050" t="s">
        <v>5955</v>
      </c>
    </row>
    <row r="2051" spans="1:6" x14ac:dyDescent="0.3">
      <c r="A2051" s="49" t="s">
        <v>315</v>
      </c>
      <c r="B2051" s="49" t="str">
        <f t="shared" si="64"/>
        <v>Mr</v>
      </c>
      <c r="C2051" s="50" t="str">
        <f t="shared" si="65"/>
        <v>Patrick J</v>
      </c>
      <c r="D2051" s="49" t="s">
        <v>3751</v>
      </c>
      <c r="E2051" t="s">
        <v>4512</v>
      </c>
      <c r="F2051" t="s">
        <v>4982</v>
      </c>
    </row>
    <row r="2052" spans="1:6" x14ac:dyDescent="0.3">
      <c r="A2052" s="49" t="s">
        <v>314</v>
      </c>
      <c r="B2052" s="49" t="str">
        <f t="shared" si="64"/>
        <v>Mr</v>
      </c>
      <c r="C2052" s="50" t="str">
        <f t="shared" si="65"/>
        <v>Frankline</v>
      </c>
      <c r="D2052" s="49" t="s">
        <v>4160</v>
      </c>
      <c r="E2052" t="s">
        <v>4512</v>
      </c>
      <c r="F2052" t="s">
        <v>5956</v>
      </c>
    </row>
    <row r="2053" spans="1:6" x14ac:dyDescent="0.3">
      <c r="A2053" s="49" t="s">
        <v>313</v>
      </c>
      <c r="B2053" s="49" t="str">
        <f t="shared" si="64"/>
        <v>Ms</v>
      </c>
      <c r="C2053" s="50" t="str">
        <f t="shared" si="65"/>
        <v>Laura T</v>
      </c>
      <c r="D2053" s="49" t="s">
        <v>3057</v>
      </c>
      <c r="E2053" t="s">
        <v>4510</v>
      </c>
      <c r="F2053" t="s">
        <v>5957</v>
      </c>
    </row>
    <row r="2054" spans="1:6" x14ac:dyDescent="0.3">
      <c r="A2054" s="49" t="s">
        <v>312</v>
      </c>
      <c r="B2054" s="49" t="str">
        <f t="shared" si="64"/>
        <v>Ms</v>
      </c>
      <c r="C2054" s="50" t="str">
        <f t="shared" si="65"/>
        <v>Natalia</v>
      </c>
      <c r="D2054" s="49" t="s">
        <v>4161</v>
      </c>
      <c r="E2054" t="s">
        <v>4510</v>
      </c>
      <c r="F2054" t="s">
        <v>5958</v>
      </c>
    </row>
    <row r="2055" spans="1:6" x14ac:dyDescent="0.3">
      <c r="A2055" s="49" t="s">
        <v>311</v>
      </c>
      <c r="B2055" s="49" t="str">
        <f t="shared" si="64"/>
        <v>Ms</v>
      </c>
      <c r="C2055" s="50" t="str">
        <f t="shared" si="65"/>
        <v>Jennifer L</v>
      </c>
      <c r="D2055" s="49" t="s">
        <v>4162</v>
      </c>
      <c r="E2055" t="s">
        <v>4510</v>
      </c>
      <c r="F2055" t="s">
        <v>4677</v>
      </c>
    </row>
    <row r="2056" spans="1:6" x14ac:dyDescent="0.3">
      <c r="A2056" s="49" t="s">
        <v>310</v>
      </c>
      <c r="B2056" s="49" t="str">
        <f t="shared" si="64"/>
        <v>Ms</v>
      </c>
      <c r="C2056" s="50" t="str">
        <f t="shared" si="65"/>
        <v>Brooke</v>
      </c>
      <c r="D2056" s="49" t="s">
        <v>2889</v>
      </c>
      <c r="E2056" t="s">
        <v>4510</v>
      </c>
      <c r="F2056" t="s">
        <v>5959</v>
      </c>
    </row>
    <row r="2057" spans="1:6" x14ac:dyDescent="0.3">
      <c r="A2057" s="49" t="s">
        <v>309</v>
      </c>
      <c r="B2057" s="49" t="str">
        <f t="shared" si="64"/>
        <v>Mr</v>
      </c>
      <c r="C2057" s="50" t="str">
        <f t="shared" si="65"/>
        <v>Jeremy M</v>
      </c>
      <c r="D2057" s="49" t="s">
        <v>4163</v>
      </c>
      <c r="E2057" t="s">
        <v>4512</v>
      </c>
      <c r="F2057" t="s">
        <v>5960</v>
      </c>
    </row>
    <row r="2058" spans="1:6" x14ac:dyDescent="0.3">
      <c r="A2058" s="49" t="s">
        <v>308</v>
      </c>
      <c r="B2058" s="49" t="str">
        <f t="shared" si="64"/>
        <v>Ms</v>
      </c>
      <c r="C2058" s="50" t="str">
        <f t="shared" si="65"/>
        <v>Megan L</v>
      </c>
      <c r="D2058" s="49" t="s">
        <v>4164</v>
      </c>
      <c r="E2058" t="s">
        <v>4510</v>
      </c>
      <c r="F2058" t="s">
        <v>5961</v>
      </c>
    </row>
    <row r="2059" spans="1:6" x14ac:dyDescent="0.3">
      <c r="A2059" s="49" t="s">
        <v>307</v>
      </c>
      <c r="B2059" s="49" t="str">
        <f t="shared" si="64"/>
        <v>Mr</v>
      </c>
      <c r="C2059" s="50" t="str">
        <f t="shared" si="65"/>
        <v>Bryan</v>
      </c>
      <c r="D2059" s="49" t="s">
        <v>4165</v>
      </c>
      <c r="E2059" t="s">
        <v>4512</v>
      </c>
      <c r="F2059" t="s">
        <v>4966</v>
      </c>
    </row>
    <row r="2060" spans="1:6" x14ac:dyDescent="0.3">
      <c r="A2060" s="49" t="s">
        <v>306</v>
      </c>
      <c r="B2060" s="49" t="str">
        <f t="shared" si="64"/>
        <v>Ms</v>
      </c>
      <c r="C2060" s="50" t="str">
        <f t="shared" si="65"/>
        <v>Marny</v>
      </c>
      <c r="D2060" s="49" t="s">
        <v>4166</v>
      </c>
      <c r="E2060" t="s">
        <v>4510</v>
      </c>
      <c r="F2060" t="s">
        <v>5962</v>
      </c>
    </row>
    <row r="2061" spans="1:6" x14ac:dyDescent="0.3">
      <c r="A2061" s="49" t="s">
        <v>305</v>
      </c>
      <c r="B2061" s="49" t="str">
        <f t="shared" si="64"/>
        <v>Mr</v>
      </c>
      <c r="C2061" s="50" t="str">
        <f t="shared" si="65"/>
        <v>Marc</v>
      </c>
      <c r="D2061" s="49" t="s">
        <v>4167</v>
      </c>
      <c r="E2061" t="s">
        <v>4512</v>
      </c>
      <c r="F2061" t="s">
        <v>5230</v>
      </c>
    </row>
    <row r="2062" spans="1:6" x14ac:dyDescent="0.3">
      <c r="A2062" s="49" t="s">
        <v>304</v>
      </c>
      <c r="B2062" s="49" t="str">
        <f t="shared" si="64"/>
        <v>Mr</v>
      </c>
      <c r="C2062" s="50" t="str">
        <f t="shared" si="65"/>
        <v>Benjamin L</v>
      </c>
      <c r="D2062" s="49" t="s">
        <v>4168</v>
      </c>
      <c r="E2062" t="s">
        <v>4512</v>
      </c>
      <c r="F2062" t="s">
        <v>5963</v>
      </c>
    </row>
    <row r="2063" spans="1:6" x14ac:dyDescent="0.3">
      <c r="A2063" s="49" t="s">
        <v>303</v>
      </c>
      <c r="B2063" s="49" t="str">
        <f t="shared" si="64"/>
        <v>Mr</v>
      </c>
      <c r="C2063" s="50" t="str">
        <f t="shared" si="65"/>
        <v>Rob G</v>
      </c>
      <c r="D2063" s="49" t="s">
        <v>4169</v>
      </c>
      <c r="E2063" t="s">
        <v>4512</v>
      </c>
      <c r="F2063" t="s">
        <v>5964</v>
      </c>
    </row>
    <row r="2064" spans="1:6" x14ac:dyDescent="0.3">
      <c r="A2064" s="49" t="s">
        <v>302</v>
      </c>
      <c r="B2064" s="49" t="str">
        <f t="shared" si="64"/>
        <v>Ms</v>
      </c>
      <c r="C2064" s="50" t="str">
        <f t="shared" si="65"/>
        <v>Stefanie A</v>
      </c>
      <c r="D2064" s="49" t="s">
        <v>3647</v>
      </c>
      <c r="E2064" t="s">
        <v>4510</v>
      </c>
      <c r="F2064" t="s">
        <v>5965</v>
      </c>
    </row>
    <row r="2065" spans="1:6" x14ac:dyDescent="0.3">
      <c r="A2065" s="49" t="s">
        <v>301</v>
      </c>
      <c r="B2065" s="49" t="str">
        <f t="shared" si="64"/>
        <v>Ms</v>
      </c>
      <c r="C2065" s="50" t="str">
        <f t="shared" si="65"/>
        <v>Stephanie</v>
      </c>
      <c r="D2065" s="49" t="s">
        <v>2923</v>
      </c>
      <c r="E2065" t="s">
        <v>4510</v>
      </c>
      <c r="F2065" t="s">
        <v>4735</v>
      </c>
    </row>
    <row r="2066" spans="1:6" x14ac:dyDescent="0.3">
      <c r="A2066" s="49" t="s">
        <v>300</v>
      </c>
      <c r="B2066" s="49" t="str">
        <f t="shared" si="64"/>
        <v>Ms</v>
      </c>
      <c r="C2066" s="50" t="str">
        <f t="shared" si="65"/>
        <v>Caroline F</v>
      </c>
      <c r="D2066" s="49" t="s">
        <v>4170</v>
      </c>
      <c r="E2066" t="s">
        <v>4510</v>
      </c>
      <c r="F2066" t="s">
        <v>5966</v>
      </c>
    </row>
    <row r="2067" spans="1:6" x14ac:dyDescent="0.3">
      <c r="A2067" s="49" t="s">
        <v>299</v>
      </c>
      <c r="B2067" s="49" t="str">
        <f t="shared" si="64"/>
        <v>Ms</v>
      </c>
      <c r="C2067" s="50" t="str">
        <f t="shared" si="65"/>
        <v>Julia J</v>
      </c>
      <c r="D2067" s="49" t="s">
        <v>2457</v>
      </c>
      <c r="E2067" t="s">
        <v>4510</v>
      </c>
      <c r="F2067" t="s">
        <v>5967</v>
      </c>
    </row>
    <row r="2068" spans="1:6" x14ac:dyDescent="0.3">
      <c r="A2068" s="49" t="s">
        <v>297</v>
      </c>
      <c r="B2068" s="49" t="str">
        <f t="shared" si="64"/>
        <v>Mr</v>
      </c>
      <c r="C2068" s="50" t="str">
        <f t="shared" si="65"/>
        <v>Jack</v>
      </c>
      <c r="D2068" s="49" t="s">
        <v>4171</v>
      </c>
      <c r="E2068" t="s">
        <v>4512</v>
      </c>
      <c r="F2068" t="s">
        <v>5633</v>
      </c>
    </row>
    <row r="2069" spans="1:6" x14ac:dyDescent="0.3">
      <c r="A2069" s="49" t="s">
        <v>296</v>
      </c>
      <c r="B2069" s="49" t="str">
        <f t="shared" si="64"/>
        <v>Mr</v>
      </c>
      <c r="C2069" s="50" t="str">
        <f t="shared" si="65"/>
        <v>Bernat</v>
      </c>
      <c r="D2069" s="49" t="s">
        <v>4172</v>
      </c>
      <c r="E2069" t="s">
        <v>4512</v>
      </c>
      <c r="F2069" t="s">
        <v>5968</v>
      </c>
    </row>
    <row r="2070" spans="1:6" x14ac:dyDescent="0.3">
      <c r="A2070" s="49" t="s">
        <v>295</v>
      </c>
      <c r="B2070" s="49" t="str">
        <f t="shared" si="64"/>
        <v>Mr</v>
      </c>
      <c r="C2070" s="50" t="str">
        <f t="shared" si="65"/>
        <v>Hicham</v>
      </c>
      <c r="D2070" s="49" t="s">
        <v>4173</v>
      </c>
      <c r="E2070" t="s">
        <v>4512</v>
      </c>
      <c r="F2070" t="s">
        <v>5969</v>
      </c>
    </row>
    <row r="2071" spans="1:6" x14ac:dyDescent="0.3">
      <c r="A2071" s="49" t="s">
        <v>294</v>
      </c>
      <c r="B2071" s="49" t="str">
        <f t="shared" si="64"/>
        <v>Ms</v>
      </c>
      <c r="C2071" s="50" t="str">
        <f t="shared" si="65"/>
        <v>Sarah</v>
      </c>
      <c r="D2071" s="49" t="s">
        <v>4174</v>
      </c>
      <c r="E2071" t="s">
        <v>4510</v>
      </c>
      <c r="F2071" t="s">
        <v>4686</v>
      </c>
    </row>
    <row r="2072" spans="1:6" x14ac:dyDescent="0.3">
      <c r="A2072" s="49" t="s">
        <v>293</v>
      </c>
      <c r="B2072" s="49" t="str">
        <f t="shared" si="64"/>
        <v>Mr</v>
      </c>
      <c r="C2072" s="50" t="str">
        <f t="shared" si="65"/>
        <v>Anthony S</v>
      </c>
      <c r="D2072" s="49" t="s">
        <v>2619</v>
      </c>
      <c r="E2072" t="s">
        <v>4512</v>
      </c>
      <c r="F2072" t="s">
        <v>4712</v>
      </c>
    </row>
    <row r="2073" spans="1:6" x14ac:dyDescent="0.3">
      <c r="A2073" s="49" t="s">
        <v>292</v>
      </c>
      <c r="B2073" s="49" t="str">
        <f t="shared" si="64"/>
        <v>Ms</v>
      </c>
      <c r="C2073" s="50" t="str">
        <f t="shared" si="65"/>
        <v>Elisabetta</v>
      </c>
      <c r="D2073" s="49" t="s">
        <v>4175</v>
      </c>
      <c r="E2073" t="s">
        <v>4510</v>
      </c>
      <c r="F2073" t="s">
        <v>5970</v>
      </c>
    </row>
    <row r="2074" spans="1:6" x14ac:dyDescent="0.3">
      <c r="A2074" s="49" t="s">
        <v>291</v>
      </c>
      <c r="B2074" s="49" t="str">
        <f t="shared" si="64"/>
        <v>Mr</v>
      </c>
      <c r="C2074" s="50" t="str">
        <f t="shared" si="65"/>
        <v>Trevor N</v>
      </c>
      <c r="D2074" s="49" t="s">
        <v>4176</v>
      </c>
      <c r="E2074" t="s">
        <v>4512</v>
      </c>
      <c r="F2074" t="s">
        <v>5971</v>
      </c>
    </row>
    <row r="2075" spans="1:6" x14ac:dyDescent="0.3">
      <c r="A2075" s="49" t="s">
        <v>290</v>
      </c>
      <c r="B2075" s="49" t="str">
        <f t="shared" si="64"/>
        <v>Ms</v>
      </c>
      <c r="C2075" s="50" t="str">
        <f t="shared" si="65"/>
        <v>Nancy</v>
      </c>
      <c r="D2075" s="49" t="s">
        <v>4177</v>
      </c>
      <c r="E2075" t="s">
        <v>4510</v>
      </c>
      <c r="F2075" t="s">
        <v>5972</v>
      </c>
    </row>
    <row r="2076" spans="1:6" x14ac:dyDescent="0.3">
      <c r="A2076" s="49" t="s">
        <v>289</v>
      </c>
      <c r="B2076" s="49" t="str">
        <f t="shared" si="64"/>
        <v>Ms</v>
      </c>
      <c r="C2076" s="50" t="str">
        <f t="shared" si="65"/>
        <v>Allison R</v>
      </c>
      <c r="D2076" s="49" t="s">
        <v>4074</v>
      </c>
      <c r="E2076" t="s">
        <v>4510</v>
      </c>
      <c r="F2076" t="s">
        <v>5973</v>
      </c>
    </row>
    <row r="2077" spans="1:6" x14ac:dyDescent="0.3">
      <c r="A2077" s="49" t="s">
        <v>288</v>
      </c>
      <c r="B2077" s="49" t="str">
        <f t="shared" si="64"/>
        <v>Mr</v>
      </c>
      <c r="C2077" s="50" t="str">
        <f t="shared" si="65"/>
        <v>Robert J</v>
      </c>
      <c r="D2077" s="49" t="s">
        <v>4178</v>
      </c>
      <c r="E2077" t="s">
        <v>4512</v>
      </c>
      <c r="F2077" t="s">
        <v>5751</v>
      </c>
    </row>
    <row r="2078" spans="1:6" x14ac:dyDescent="0.3">
      <c r="A2078" s="49" t="s">
        <v>287</v>
      </c>
      <c r="B2078" s="49" t="str">
        <f t="shared" si="64"/>
        <v>Mr</v>
      </c>
      <c r="C2078" s="50" t="str">
        <f t="shared" si="65"/>
        <v>Nicholas</v>
      </c>
      <c r="D2078" s="49" t="s">
        <v>4179</v>
      </c>
      <c r="E2078" t="s">
        <v>4512</v>
      </c>
      <c r="F2078" t="s">
        <v>4600</v>
      </c>
    </row>
    <row r="2079" spans="1:6" x14ac:dyDescent="0.3">
      <c r="A2079" s="49" t="s">
        <v>286</v>
      </c>
      <c r="B2079" s="49" t="str">
        <f t="shared" si="64"/>
        <v>Mr</v>
      </c>
      <c r="C2079" s="50" t="str">
        <f t="shared" si="65"/>
        <v>Kevin L</v>
      </c>
      <c r="D2079" s="49" t="s">
        <v>4180</v>
      </c>
      <c r="E2079" t="s">
        <v>4512</v>
      </c>
      <c r="F2079" t="s">
        <v>5041</v>
      </c>
    </row>
    <row r="2080" spans="1:6" x14ac:dyDescent="0.3">
      <c r="A2080" s="49" t="s">
        <v>285</v>
      </c>
      <c r="B2080" s="49" t="str">
        <f t="shared" si="64"/>
        <v>Mr</v>
      </c>
      <c r="C2080" s="50" t="str">
        <f t="shared" si="65"/>
        <v>Bryan</v>
      </c>
      <c r="D2080" s="49" t="s">
        <v>4181</v>
      </c>
      <c r="E2080" t="s">
        <v>4512</v>
      </c>
      <c r="F2080" t="s">
        <v>4966</v>
      </c>
    </row>
    <row r="2081" spans="1:6" x14ac:dyDescent="0.3">
      <c r="A2081" s="49" t="s">
        <v>284</v>
      </c>
      <c r="B2081" s="49" t="str">
        <f t="shared" si="64"/>
        <v>Ms</v>
      </c>
      <c r="C2081" s="50" t="str">
        <f t="shared" si="65"/>
        <v>Janae N</v>
      </c>
      <c r="D2081" s="49" t="s">
        <v>3224</v>
      </c>
      <c r="E2081" t="s">
        <v>4510</v>
      </c>
      <c r="F2081" t="s">
        <v>5974</v>
      </c>
    </row>
    <row r="2082" spans="1:6" x14ac:dyDescent="0.3">
      <c r="A2082" s="49" t="s">
        <v>283</v>
      </c>
      <c r="B2082" s="49" t="str">
        <f t="shared" si="64"/>
        <v>Ms</v>
      </c>
      <c r="C2082" s="50" t="str">
        <f t="shared" si="65"/>
        <v>Audrey</v>
      </c>
      <c r="D2082" s="49" t="s">
        <v>4182</v>
      </c>
      <c r="E2082" t="s">
        <v>4510</v>
      </c>
      <c r="F2082" t="s">
        <v>5410</v>
      </c>
    </row>
    <row r="2083" spans="1:6" x14ac:dyDescent="0.3">
      <c r="A2083" s="49" t="s">
        <v>282</v>
      </c>
      <c r="B2083" s="49" t="str">
        <f t="shared" si="64"/>
        <v>Ms</v>
      </c>
      <c r="C2083" s="50" t="str">
        <f t="shared" si="65"/>
        <v>Laura</v>
      </c>
      <c r="D2083" s="49" t="s">
        <v>4183</v>
      </c>
      <c r="E2083" t="s">
        <v>4510</v>
      </c>
      <c r="F2083" t="s">
        <v>5345</v>
      </c>
    </row>
    <row r="2084" spans="1:6" x14ac:dyDescent="0.3">
      <c r="A2084" s="49" t="s">
        <v>281</v>
      </c>
      <c r="B2084" s="49" t="str">
        <f t="shared" si="64"/>
        <v>Ms</v>
      </c>
      <c r="C2084" s="50" t="str">
        <f t="shared" si="65"/>
        <v>Nicole F</v>
      </c>
      <c r="D2084" s="49" t="s">
        <v>4184</v>
      </c>
      <c r="E2084" t="s">
        <v>4510</v>
      </c>
      <c r="F2084" t="s">
        <v>5975</v>
      </c>
    </row>
    <row r="2085" spans="1:6" x14ac:dyDescent="0.3">
      <c r="A2085" s="49" t="s">
        <v>280</v>
      </c>
      <c r="B2085" s="49" t="str">
        <f t="shared" si="64"/>
        <v>Ms</v>
      </c>
      <c r="C2085" s="50" t="str">
        <f t="shared" si="65"/>
        <v>Krista L</v>
      </c>
      <c r="D2085" s="49" t="s">
        <v>4185</v>
      </c>
      <c r="E2085" t="s">
        <v>4510</v>
      </c>
      <c r="F2085" t="s">
        <v>5976</v>
      </c>
    </row>
    <row r="2086" spans="1:6" x14ac:dyDescent="0.3">
      <c r="A2086" s="49" t="s">
        <v>279</v>
      </c>
      <c r="B2086" s="49" t="str">
        <f t="shared" si="64"/>
        <v>Ms</v>
      </c>
      <c r="C2086" s="50" t="str">
        <f t="shared" si="65"/>
        <v>Denise</v>
      </c>
      <c r="D2086" s="49" t="s">
        <v>4186</v>
      </c>
      <c r="E2086" t="s">
        <v>4510</v>
      </c>
      <c r="F2086" t="s">
        <v>5977</v>
      </c>
    </row>
    <row r="2087" spans="1:6" x14ac:dyDescent="0.3">
      <c r="A2087" s="49" t="s">
        <v>278</v>
      </c>
      <c r="B2087" s="49" t="str">
        <f t="shared" si="64"/>
        <v>Mr</v>
      </c>
      <c r="C2087" s="50" t="str">
        <f t="shared" si="65"/>
        <v>Ariel</v>
      </c>
      <c r="D2087" s="49" t="s">
        <v>4187</v>
      </c>
      <c r="E2087" t="s">
        <v>4512</v>
      </c>
      <c r="F2087" t="s">
        <v>5978</v>
      </c>
    </row>
    <row r="2088" spans="1:6" x14ac:dyDescent="0.3">
      <c r="A2088" s="49" t="s">
        <v>277</v>
      </c>
      <c r="B2088" s="49" t="str">
        <f t="shared" si="64"/>
        <v>Mr</v>
      </c>
      <c r="C2088" s="50" t="str">
        <f t="shared" si="65"/>
        <v>Jeremy</v>
      </c>
      <c r="D2088" s="49" t="s">
        <v>2619</v>
      </c>
      <c r="E2088" t="s">
        <v>4512</v>
      </c>
      <c r="F2088" t="s">
        <v>4717</v>
      </c>
    </row>
    <row r="2089" spans="1:6" x14ac:dyDescent="0.3">
      <c r="A2089" s="49" t="s">
        <v>276</v>
      </c>
      <c r="B2089" s="49" t="str">
        <f t="shared" si="64"/>
        <v>Ms</v>
      </c>
      <c r="C2089" s="50" t="str">
        <f t="shared" si="65"/>
        <v>Rosalie</v>
      </c>
      <c r="D2089" s="49" t="s">
        <v>4188</v>
      </c>
      <c r="E2089" t="s">
        <v>4510</v>
      </c>
      <c r="F2089" t="s">
        <v>5979</v>
      </c>
    </row>
    <row r="2090" spans="1:6" x14ac:dyDescent="0.3">
      <c r="A2090" s="49" t="s">
        <v>275</v>
      </c>
      <c r="B2090" s="49" t="str">
        <f t="shared" si="64"/>
        <v>Mr</v>
      </c>
      <c r="C2090" s="50" t="str">
        <f t="shared" si="65"/>
        <v>Jay</v>
      </c>
      <c r="D2090" s="49" t="s">
        <v>4189</v>
      </c>
      <c r="E2090" t="s">
        <v>4512</v>
      </c>
      <c r="F2090" t="s">
        <v>5870</v>
      </c>
    </row>
    <row r="2091" spans="1:6" x14ac:dyDescent="0.3">
      <c r="A2091" s="49" t="s">
        <v>273</v>
      </c>
      <c r="B2091" s="49" t="str">
        <f t="shared" si="64"/>
        <v>Mr</v>
      </c>
      <c r="C2091" s="50" t="str">
        <f t="shared" si="65"/>
        <v>Vitaliy</v>
      </c>
      <c r="D2091" s="49" t="s">
        <v>4190</v>
      </c>
      <c r="E2091" t="s">
        <v>4512</v>
      </c>
      <c r="F2091" t="s">
        <v>5980</v>
      </c>
    </row>
    <row r="2092" spans="1:6" x14ac:dyDescent="0.3">
      <c r="A2092" s="49" t="s">
        <v>272</v>
      </c>
      <c r="B2092" s="49" t="str">
        <f t="shared" si="64"/>
        <v>Mr</v>
      </c>
      <c r="C2092" s="50" t="str">
        <f t="shared" si="65"/>
        <v>Benjamin W</v>
      </c>
      <c r="D2092" s="49" t="s">
        <v>4191</v>
      </c>
      <c r="E2092" t="s">
        <v>4512</v>
      </c>
      <c r="F2092" t="s">
        <v>5981</v>
      </c>
    </row>
    <row r="2093" spans="1:6" x14ac:dyDescent="0.3">
      <c r="A2093" s="49" t="s">
        <v>271</v>
      </c>
      <c r="B2093" s="49" t="str">
        <f t="shared" si="64"/>
        <v>Mr</v>
      </c>
      <c r="C2093" s="50" t="str">
        <f t="shared" si="65"/>
        <v>Jesse</v>
      </c>
      <c r="D2093" s="49" t="s">
        <v>4192</v>
      </c>
      <c r="E2093" t="s">
        <v>4512</v>
      </c>
      <c r="F2093" t="s">
        <v>4644</v>
      </c>
    </row>
    <row r="2094" spans="1:6" x14ac:dyDescent="0.3">
      <c r="A2094" s="49" t="s">
        <v>270</v>
      </c>
      <c r="B2094" s="49" t="str">
        <f t="shared" si="64"/>
        <v>Mr</v>
      </c>
      <c r="C2094" s="50" t="str">
        <f t="shared" si="65"/>
        <v>Mark</v>
      </c>
      <c r="D2094" s="49" t="s">
        <v>4193</v>
      </c>
      <c r="E2094" t="s">
        <v>4512</v>
      </c>
      <c r="F2094" t="s">
        <v>4610</v>
      </c>
    </row>
    <row r="2095" spans="1:6" x14ac:dyDescent="0.3">
      <c r="A2095" s="49" t="s">
        <v>269</v>
      </c>
      <c r="B2095" s="49" t="str">
        <f t="shared" si="64"/>
        <v>Ms</v>
      </c>
      <c r="C2095" s="50" t="str">
        <f t="shared" si="65"/>
        <v>Lauren</v>
      </c>
      <c r="D2095" s="49" t="s">
        <v>4194</v>
      </c>
      <c r="E2095" t="s">
        <v>4510</v>
      </c>
      <c r="F2095" t="s">
        <v>4898</v>
      </c>
    </row>
    <row r="2096" spans="1:6" x14ac:dyDescent="0.3">
      <c r="A2096" s="49" t="s">
        <v>268</v>
      </c>
      <c r="B2096" s="49" t="str">
        <f t="shared" si="64"/>
        <v>Mr</v>
      </c>
      <c r="C2096" s="50" t="str">
        <f t="shared" si="65"/>
        <v>Massimiliano</v>
      </c>
      <c r="D2096" s="49" t="s">
        <v>4195</v>
      </c>
      <c r="E2096" t="s">
        <v>4512</v>
      </c>
      <c r="F2096" t="s">
        <v>5982</v>
      </c>
    </row>
    <row r="2097" spans="1:6" x14ac:dyDescent="0.3">
      <c r="A2097" s="49" t="s">
        <v>267</v>
      </c>
      <c r="B2097" s="49" t="str">
        <f t="shared" si="64"/>
        <v>Mr</v>
      </c>
      <c r="C2097" s="50" t="str">
        <f t="shared" si="65"/>
        <v>Josh</v>
      </c>
      <c r="D2097" s="49" t="s">
        <v>4196</v>
      </c>
      <c r="E2097" t="s">
        <v>4512</v>
      </c>
      <c r="F2097" t="s">
        <v>5099</v>
      </c>
    </row>
    <row r="2098" spans="1:6" x14ac:dyDescent="0.3">
      <c r="A2098" s="49" t="s">
        <v>266</v>
      </c>
      <c r="B2098" s="49" t="str">
        <f t="shared" si="64"/>
        <v>Mr</v>
      </c>
      <c r="C2098" s="50" t="str">
        <f t="shared" si="65"/>
        <v>Kiyokatsu</v>
      </c>
      <c r="D2098" s="49" t="s">
        <v>4197</v>
      </c>
      <c r="E2098" t="s">
        <v>4512</v>
      </c>
      <c r="F2098" t="s">
        <v>5983</v>
      </c>
    </row>
    <row r="2099" spans="1:6" x14ac:dyDescent="0.3">
      <c r="A2099" s="49" t="s">
        <v>265</v>
      </c>
      <c r="B2099" s="49" t="str">
        <f t="shared" si="64"/>
        <v>Ms</v>
      </c>
      <c r="C2099" s="50" t="str">
        <f t="shared" si="65"/>
        <v>Amanda L</v>
      </c>
      <c r="D2099" s="49" t="s">
        <v>4198</v>
      </c>
      <c r="E2099" t="s">
        <v>4510</v>
      </c>
      <c r="F2099" t="s">
        <v>5204</v>
      </c>
    </row>
    <row r="2100" spans="1:6" x14ac:dyDescent="0.3">
      <c r="A2100" s="49" t="s">
        <v>264</v>
      </c>
      <c r="B2100" s="49" t="str">
        <f t="shared" si="64"/>
        <v>Mr</v>
      </c>
      <c r="C2100" s="50" t="str">
        <f t="shared" si="65"/>
        <v>Matthew</v>
      </c>
      <c r="D2100" s="49" t="s">
        <v>4199</v>
      </c>
      <c r="E2100" t="s">
        <v>4512</v>
      </c>
      <c r="F2100" t="s">
        <v>4657</v>
      </c>
    </row>
    <row r="2101" spans="1:6" x14ac:dyDescent="0.3">
      <c r="A2101" s="49" t="s">
        <v>263</v>
      </c>
      <c r="B2101" s="49" t="str">
        <f t="shared" si="64"/>
        <v>Ms</v>
      </c>
      <c r="C2101" s="50" t="str">
        <f t="shared" si="65"/>
        <v>Julia M</v>
      </c>
      <c r="D2101" s="49" t="s">
        <v>4200</v>
      </c>
      <c r="E2101" t="s">
        <v>4510</v>
      </c>
      <c r="F2101" t="s">
        <v>5984</v>
      </c>
    </row>
    <row r="2102" spans="1:6" x14ac:dyDescent="0.3">
      <c r="A2102" s="49" t="s">
        <v>262</v>
      </c>
      <c r="B2102" s="49" t="str">
        <f t="shared" si="64"/>
        <v>Ms</v>
      </c>
      <c r="C2102" s="50" t="str">
        <f t="shared" si="65"/>
        <v>Rhea</v>
      </c>
      <c r="D2102" s="49" t="s">
        <v>4201</v>
      </c>
      <c r="E2102" t="s">
        <v>4510</v>
      </c>
      <c r="F2102" t="s">
        <v>5985</v>
      </c>
    </row>
    <row r="2103" spans="1:6" x14ac:dyDescent="0.3">
      <c r="A2103" s="49" t="s">
        <v>261</v>
      </c>
      <c r="B2103" s="49" t="str">
        <f t="shared" si="64"/>
        <v>Mr</v>
      </c>
      <c r="C2103" s="50" t="str">
        <f t="shared" si="65"/>
        <v>Justin</v>
      </c>
      <c r="D2103" s="49" t="s">
        <v>3874</v>
      </c>
      <c r="E2103" t="s">
        <v>4512</v>
      </c>
      <c r="F2103" t="s">
        <v>5014</v>
      </c>
    </row>
    <row r="2104" spans="1:6" x14ac:dyDescent="0.3">
      <c r="A2104" s="49" t="s">
        <v>260</v>
      </c>
      <c r="B2104" s="49" t="str">
        <f t="shared" si="64"/>
        <v>Mr</v>
      </c>
      <c r="C2104" s="50" t="str">
        <f t="shared" si="65"/>
        <v>Shamus M</v>
      </c>
      <c r="D2104" s="49" t="s">
        <v>2909</v>
      </c>
      <c r="E2104" t="s">
        <v>4512</v>
      </c>
      <c r="F2104" t="s">
        <v>5986</v>
      </c>
    </row>
    <row r="2105" spans="1:6" x14ac:dyDescent="0.3">
      <c r="A2105" s="49" t="s">
        <v>259</v>
      </c>
      <c r="B2105" s="49" t="str">
        <f t="shared" si="64"/>
        <v>Mr</v>
      </c>
      <c r="C2105" s="50" t="str">
        <f t="shared" si="65"/>
        <v>Mike</v>
      </c>
      <c r="D2105" s="49" t="s">
        <v>2416</v>
      </c>
      <c r="E2105" t="s">
        <v>4512</v>
      </c>
      <c r="F2105" t="s">
        <v>4826</v>
      </c>
    </row>
    <row r="2106" spans="1:6" x14ac:dyDescent="0.3">
      <c r="A2106" s="49" t="s">
        <v>258</v>
      </c>
      <c r="B2106" s="49" t="str">
        <f t="shared" si="64"/>
        <v>Ms</v>
      </c>
      <c r="C2106" s="50" t="str">
        <f t="shared" si="65"/>
        <v>Mary Beth</v>
      </c>
      <c r="D2106" s="49" t="s">
        <v>4202</v>
      </c>
      <c r="E2106" t="s">
        <v>4510</v>
      </c>
      <c r="F2106" t="s">
        <v>5987</v>
      </c>
    </row>
    <row r="2107" spans="1:6" x14ac:dyDescent="0.3">
      <c r="A2107" s="49" t="s">
        <v>257</v>
      </c>
      <c r="B2107" s="49" t="str">
        <f t="shared" si="64"/>
        <v>Ms</v>
      </c>
      <c r="C2107" s="50" t="str">
        <f t="shared" si="65"/>
        <v>Erin</v>
      </c>
      <c r="D2107" s="49" t="s">
        <v>2458</v>
      </c>
      <c r="E2107" t="s">
        <v>4510</v>
      </c>
      <c r="F2107" t="s">
        <v>5988</v>
      </c>
    </row>
    <row r="2108" spans="1:6" x14ac:dyDescent="0.3">
      <c r="A2108" s="49" t="s">
        <v>256</v>
      </c>
      <c r="B2108" s="49" t="str">
        <f t="shared" si="64"/>
        <v>Ms</v>
      </c>
      <c r="C2108" s="50" t="str">
        <f t="shared" si="65"/>
        <v>Hallie</v>
      </c>
      <c r="D2108" s="49" t="s">
        <v>4403</v>
      </c>
      <c r="E2108" t="s">
        <v>4510</v>
      </c>
      <c r="F2108" t="s">
        <v>5989</v>
      </c>
    </row>
    <row r="2109" spans="1:6" x14ac:dyDescent="0.3">
      <c r="A2109" s="49" t="s">
        <v>255</v>
      </c>
      <c r="B2109" s="49" t="str">
        <f t="shared" si="64"/>
        <v>Ms</v>
      </c>
      <c r="C2109" s="50" t="str">
        <f t="shared" si="65"/>
        <v>Paige P</v>
      </c>
      <c r="D2109" s="49" t="s">
        <v>4203</v>
      </c>
      <c r="E2109" t="s">
        <v>4510</v>
      </c>
      <c r="F2109" t="s">
        <v>5990</v>
      </c>
    </row>
    <row r="2110" spans="1:6" x14ac:dyDescent="0.3">
      <c r="A2110" s="49" t="s">
        <v>254</v>
      </c>
      <c r="B2110" s="49" t="str">
        <f t="shared" si="64"/>
        <v>Ms</v>
      </c>
      <c r="C2110" s="50" t="str">
        <f t="shared" si="65"/>
        <v>Ji</v>
      </c>
      <c r="D2110" s="49" t="s">
        <v>2871</v>
      </c>
      <c r="E2110" t="s">
        <v>4510</v>
      </c>
      <c r="F2110" t="s">
        <v>5991</v>
      </c>
    </row>
    <row r="2111" spans="1:6" x14ac:dyDescent="0.3">
      <c r="A2111" s="49" t="s">
        <v>253</v>
      </c>
      <c r="B2111" s="49" t="str">
        <f t="shared" si="64"/>
        <v>Ms</v>
      </c>
      <c r="C2111" s="50" t="str">
        <f t="shared" si="65"/>
        <v>Carissa A</v>
      </c>
      <c r="D2111" s="49" t="s">
        <v>4204</v>
      </c>
      <c r="E2111" t="s">
        <v>4510</v>
      </c>
      <c r="F2111" t="s">
        <v>5992</v>
      </c>
    </row>
    <row r="2112" spans="1:6" x14ac:dyDescent="0.3">
      <c r="A2112" s="49" t="s">
        <v>252</v>
      </c>
      <c r="B2112" s="49" t="str">
        <f t="shared" si="64"/>
        <v>Ms</v>
      </c>
      <c r="C2112" s="50" t="str">
        <f t="shared" si="65"/>
        <v>Mona</v>
      </c>
      <c r="D2112" s="49" t="s">
        <v>4205</v>
      </c>
      <c r="E2112" t="s">
        <v>4510</v>
      </c>
      <c r="F2112" t="s">
        <v>5993</v>
      </c>
    </row>
    <row r="2113" spans="1:6" x14ac:dyDescent="0.3">
      <c r="A2113" s="49" t="s">
        <v>251</v>
      </c>
      <c r="B2113" s="49" t="str">
        <f t="shared" si="64"/>
        <v>Ms</v>
      </c>
      <c r="C2113" s="50" t="str">
        <f t="shared" si="65"/>
        <v>Kristin R</v>
      </c>
      <c r="D2113" s="49" t="s">
        <v>4206</v>
      </c>
      <c r="E2113" t="s">
        <v>4510</v>
      </c>
      <c r="F2113" t="s">
        <v>5994</v>
      </c>
    </row>
    <row r="2114" spans="1:6" x14ac:dyDescent="0.3">
      <c r="A2114" s="49" t="s">
        <v>250</v>
      </c>
      <c r="B2114" s="49" t="str">
        <f t="shared" ref="B2114:B2177" si="66">TRIM(E2114:E4448)</f>
        <v>Ms</v>
      </c>
      <c r="C2114" s="50" t="str">
        <f t="shared" ref="C2114:C2177" si="67">TRIM(F2114)</f>
        <v>Beth</v>
      </c>
      <c r="D2114" s="49" t="s">
        <v>4207</v>
      </c>
      <c r="E2114" t="s">
        <v>4510</v>
      </c>
      <c r="F2114" t="s">
        <v>5187</v>
      </c>
    </row>
    <row r="2115" spans="1:6" x14ac:dyDescent="0.3">
      <c r="A2115" s="49" t="s">
        <v>249</v>
      </c>
      <c r="B2115" s="49" t="str">
        <f t="shared" si="66"/>
        <v>Ms</v>
      </c>
      <c r="C2115" s="50" t="str">
        <f t="shared" si="67"/>
        <v>Allison</v>
      </c>
      <c r="D2115" s="49" t="s">
        <v>4208</v>
      </c>
      <c r="E2115" t="s">
        <v>4510</v>
      </c>
      <c r="F2115" t="s">
        <v>4813</v>
      </c>
    </row>
    <row r="2116" spans="1:6" x14ac:dyDescent="0.3">
      <c r="A2116" s="49" t="s">
        <v>248</v>
      </c>
      <c r="B2116" s="49" t="str">
        <f t="shared" si="66"/>
        <v>Ms</v>
      </c>
      <c r="C2116" s="50" t="str">
        <f t="shared" si="67"/>
        <v>Ashley E</v>
      </c>
      <c r="D2116" s="49" t="s">
        <v>4209</v>
      </c>
      <c r="E2116" t="s">
        <v>4510</v>
      </c>
      <c r="F2116" t="s">
        <v>4951</v>
      </c>
    </row>
    <row r="2117" spans="1:6" x14ac:dyDescent="0.3">
      <c r="A2117" s="49" t="s">
        <v>246</v>
      </c>
      <c r="B2117" s="49" t="str">
        <f t="shared" si="66"/>
        <v>Ms</v>
      </c>
      <c r="C2117" s="50" t="str">
        <f t="shared" si="67"/>
        <v>Hilary K</v>
      </c>
      <c r="D2117" s="49" t="s">
        <v>4210</v>
      </c>
      <c r="E2117" t="s">
        <v>4510</v>
      </c>
      <c r="F2117" t="s">
        <v>5995</v>
      </c>
    </row>
    <row r="2118" spans="1:6" x14ac:dyDescent="0.3">
      <c r="A2118" s="49" t="s">
        <v>244</v>
      </c>
      <c r="B2118" s="49" t="str">
        <f t="shared" si="66"/>
        <v>Ms</v>
      </c>
      <c r="C2118" s="50" t="str">
        <f t="shared" si="67"/>
        <v>Dominique</v>
      </c>
      <c r="D2118" s="49" t="s">
        <v>4211</v>
      </c>
      <c r="E2118" t="s">
        <v>4510</v>
      </c>
      <c r="F2118" t="s">
        <v>5996</v>
      </c>
    </row>
    <row r="2119" spans="1:6" x14ac:dyDescent="0.3">
      <c r="A2119" s="49" t="s">
        <v>243</v>
      </c>
      <c r="B2119" s="49" t="str">
        <f t="shared" si="66"/>
        <v>Mr</v>
      </c>
      <c r="C2119" s="50" t="str">
        <f t="shared" si="67"/>
        <v>Carlos I</v>
      </c>
      <c r="D2119" s="49" t="s">
        <v>4212</v>
      </c>
      <c r="E2119" t="s">
        <v>4512</v>
      </c>
      <c r="F2119" t="s">
        <v>5997</v>
      </c>
    </row>
    <row r="2120" spans="1:6" x14ac:dyDescent="0.3">
      <c r="A2120" s="49" t="s">
        <v>242</v>
      </c>
      <c r="B2120" s="49" t="str">
        <f t="shared" si="66"/>
        <v>Mr</v>
      </c>
      <c r="C2120" s="50" t="str">
        <f t="shared" si="67"/>
        <v>Matthew</v>
      </c>
      <c r="D2120" s="49" t="s">
        <v>4213</v>
      </c>
      <c r="E2120" t="s">
        <v>4512</v>
      </c>
      <c r="F2120" t="s">
        <v>4657</v>
      </c>
    </row>
    <row r="2121" spans="1:6" x14ac:dyDescent="0.3">
      <c r="A2121" s="49" t="s">
        <v>241</v>
      </c>
      <c r="B2121" s="49" t="str">
        <f t="shared" si="66"/>
        <v>Ms</v>
      </c>
      <c r="C2121" s="50" t="str">
        <f t="shared" si="67"/>
        <v>Kara</v>
      </c>
      <c r="D2121" s="49" t="s">
        <v>4214</v>
      </c>
      <c r="E2121" t="s">
        <v>4510</v>
      </c>
      <c r="F2121" t="s">
        <v>4938</v>
      </c>
    </row>
    <row r="2122" spans="1:6" x14ac:dyDescent="0.3">
      <c r="A2122" s="49" t="s">
        <v>240</v>
      </c>
      <c r="B2122" s="49" t="str">
        <f t="shared" si="66"/>
        <v>Ms</v>
      </c>
      <c r="C2122" s="50" t="str">
        <f t="shared" si="67"/>
        <v>Sarah S</v>
      </c>
      <c r="D2122" s="49" t="s">
        <v>4215</v>
      </c>
      <c r="E2122" t="s">
        <v>4510</v>
      </c>
      <c r="F2122" t="s">
        <v>5998</v>
      </c>
    </row>
    <row r="2123" spans="1:6" x14ac:dyDescent="0.3">
      <c r="A2123" s="49" t="s">
        <v>239</v>
      </c>
      <c r="B2123" s="49" t="str">
        <f t="shared" si="66"/>
        <v>Ms</v>
      </c>
      <c r="C2123" s="50" t="str">
        <f t="shared" si="67"/>
        <v>Shauna R</v>
      </c>
      <c r="D2123" s="49" t="s">
        <v>4216</v>
      </c>
      <c r="E2123" t="s">
        <v>4510</v>
      </c>
      <c r="F2123" t="s">
        <v>5999</v>
      </c>
    </row>
    <row r="2124" spans="1:6" x14ac:dyDescent="0.3">
      <c r="A2124" s="49" t="s">
        <v>238</v>
      </c>
      <c r="B2124" s="49" t="str">
        <f t="shared" si="66"/>
        <v>Ms</v>
      </c>
      <c r="C2124" s="50" t="str">
        <f t="shared" si="67"/>
        <v>Lindsay J</v>
      </c>
      <c r="D2124" s="49" t="s">
        <v>4217</v>
      </c>
      <c r="E2124" t="s">
        <v>4510</v>
      </c>
      <c r="F2124" t="s">
        <v>6000</v>
      </c>
    </row>
    <row r="2125" spans="1:6" x14ac:dyDescent="0.3">
      <c r="A2125" s="49" t="s">
        <v>237</v>
      </c>
      <c r="B2125" s="49" t="str">
        <f t="shared" si="66"/>
        <v>Ms</v>
      </c>
      <c r="C2125" s="50" t="str">
        <f t="shared" si="67"/>
        <v>Danya A</v>
      </c>
      <c r="D2125" s="49" t="s">
        <v>3120</v>
      </c>
      <c r="E2125" t="s">
        <v>4510</v>
      </c>
      <c r="F2125" t="s">
        <v>6001</v>
      </c>
    </row>
    <row r="2126" spans="1:6" x14ac:dyDescent="0.3">
      <c r="A2126" s="49" t="s">
        <v>236</v>
      </c>
      <c r="B2126" s="49" t="str">
        <f t="shared" si="66"/>
        <v>Ms</v>
      </c>
      <c r="C2126" s="50" t="str">
        <f t="shared" si="67"/>
        <v>Lorraine</v>
      </c>
      <c r="D2126" s="49" t="s">
        <v>4218</v>
      </c>
      <c r="E2126" t="s">
        <v>4510</v>
      </c>
      <c r="F2126" t="s">
        <v>6002</v>
      </c>
    </row>
    <row r="2127" spans="1:6" x14ac:dyDescent="0.3">
      <c r="A2127" s="49" t="s">
        <v>235</v>
      </c>
      <c r="B2127" s="49" t="str">
        <f t="shared" si="66"/>
        <v>Ms</v>
      </c>
      <c r="C2127" s="50" t="str">
        <f t="shared" si="67"/>
        <v>Jennifer L</v>
      </c>
      <c r="D2127" s="49" t="s">
        <v>4219</v>
      </c>
      <c r="E2127" t="s">
        <v>4510</v>
      </c>
      <c r="F2127" t="s">
        <v>4677</v>
      </c>
    </row>
    <row r="2128" spans="1:6" x14ac:dyDescent="0.3">
      <c r="A2128" s="49" t="s">
        <v>234</v>
      </c>
      <c r="B2128" s="49" t="str">
        <f t="shared" si="66"/>
        <v>Mr</v>
      </c>
      <c r="C2128" s="50" t="str">
        <f t="shared" si="67"/>
        <v>Jesus Sr</v>
      </c>
      <c r="D2128" s="49" t="s">
        <v>4220</v>
      </c>
      <c r="E2128" t="s">
        <v>4512</v>
      </c>
      <c r="F2128" t="s">
        <v>6003</v>
      </c>
    </row>
    <row r="2129" spans="1:6" x14ac:dyDescent="0.3">
      <c r="A2129" s="49" t="s">
        <v>233</v>
      </c>
      <c r="B2129" s="49" t="str">
        <f t="shared" si="66"/>
        <v>Ms</v>
      </c>
      <c r="C2129" s="50" t="str">
        <f t="shared" si="67"/>
        <v>Kristen</v>
      </c>
      <c r="D2129" s="49" t="s">
        <v>4221</v>
      </c>
      <c r="E2129" t="s">
        <v>4510</v>
      </c>
      <c r="F2129" t="s">
        <v>5738</v>
      </c>
    </row>
    <row r="2130" spans="1:6" x14ac:dyDescent="0.3">
      <c r="A2130" s="49" t="s">
        <v>232</v>
      </c>
      <c r="B2130" s="49" t="str">
        <f t="shared" si="66"/>
        <v>Ms</v>
      </c>
      <c r="C2130" s="50" t="str">
        <f t="shared" si="67"/>
        <v>Catherine C</v>
      </c>
      <c r="D2130" s="49" t="s">
        <v>4222</v>
      </c>
      <c r="E2130" t="s">
        <v>4510</v>
      </c>
      <c r="F2130" t="s">
        <v>6004</v>
      </c>
    </row>
    <row r="2131" spans="1:6" x14ac:dyDescent="0.3">
      <c r="A2131" s="49" t="s">
        <v>231</v>
      </c>
      <c r="B2131" s="49" t="str">
        <f t="shared" si="66"/>
        <v>Ms</v>
      </c>
      <c r="C2131" s="50" t="str">
        <f t="shared" si="67"/>
        <v>Paula</v>
      </c>
      <c r="D2131" s="49" t="s">
        <v>3179</v>
      </c>
      <c r="E2131" t="s">
        <v>4510</v>
      </c>
      <c r="F2131" t="s">
        <v>5668</v>
      </c>
    </row>
    <row r="2132" spans="1:6" x14ac:dyDescent="0.3">
      <c r="A2132" s="49" t="s">
        <v>230</v>
      </c>
      <c r="B2132" s="49" t="str">
        <f t="shared" si="66"/>
        <v>Ms</v>
      </c>
      <c r="C2132" s="50" t="str">
        <f t="shared" si="67"/>
        <v>Evan</v>
      </c>
      <c r="D2132" s="49" t="s">
        <v>2448</v>
      </c>
      <c r="E2132" t="s">
        <v>4510</v>
      </c>
      <c r="F2132" t="s">
        <v>6005</v>
      </c>
    </row>
    <row r="2133" spans="1:6" x14ac:dyDescent="0.3">
      <c r="A2133" s="49" t="s">
        <v>229</v>
      </c>
      <c r="B2133" s="49" t="str">
        <f t="shared" si="66"/>
        <v>Mr</v>
      </c>
      <c r="C2133" s="50" t="str">
        <f t="shared" si="67"/>
        <v>Nathan J</v>
      </c>
      <c r="D2133" s="49" t="s">
        <v>4223</v>
      </c>
      <c r="E2133" t="s">
        <v>4512</v>
      </c>
      <c r="F2133" t="s">
        <v>6006</v>
      </c>
    </row>
    <row r="2134" spans="1:6" x14ac:dyDescent="0.3">
      <c r="A2134" s="49" t="s">
        <v>228</v>
      </c>
      <c r="B2134" s="49" t="str">
        <f t="shared" si="66"/>
        <v>Ms</v>
      </c>
      <c r="C2134" s="50" t="str">
        <f t="shared" si="67"/>
        <v>Ashley M</v>
      </c>
      <c r="D2134" s="49" t="s">
        <v>4224</v>
      </c>
      <c r="E2134" t="s">
        <v>4510</v>
      </c>
      <c r="F2134" t="s">
        <v>5129</v>
      </c>
    </row>
    <row r="2135" spans="1:6" x14ac:dyDescent="0.3">
      <c r="A2135" s="49" t="s">
        <v>227</v>
      </c>
      <c r="B2135" s="49" t="str">
        <f t="shared" si="66"/>
        <v>Mr</v>
      </c>
      <c r="C2135" s="50" t="str">
        <f t="shared" si="67"/>
        <v>Jason</v>
      </c>
      <c r="D2135" s="49" t="s">
        <v>4225</v>
      </c>
      <c r="E2135" t="s">
        <v>4512</v>
      </c>
      <c r="F2135" t="s">
        <v>4745</v>
      </c>
    </row>
    <row r="2136" spans="1:6" x14ac:dyDescent="0.3">
      <c r="A2136" s="49" t="s">
        <v>226</v>
      </c>
      <c r="B2136" s="49" t="str">
        <f t="shared" si="66"/>
        <v>Mr</v>
      </c>
      <c r="C2136" s="50" t="str">
        <f t="shared" si="67"/>
        <v>Marshall</v>
      </c>
      <c r="D2136" s="49" t="s">
        <v>4226</v>
      </c>
      <c r="E2136" t="s">
        <v>4512</v>
      </c>
      <c r="F2136" t="s">
        <v>6007</v>
      </c>
    </row>
    <row r="2137" spans="1:6" x14ac:dyDescent="0.3">
      <c r="A2137" s="49" t="s">
        <v>225</v>
      </c>
      <c r="B2137" s="49" t="str">
        <f t="shared" si="66"/>
        <v>Mr</v>
      </c>
      <c r="C2137" s="50" t="str">
        <f t="shared" si="67"/>
        <v>Lavar</v>
      </c>
      <c r="D2137" s="49" t="s">
        <v>4134</v>
      </c>
      <c r="E2137" t="s">
        <v>4512</v>
      </c>
      <c r="F2137" t="s">
        <v>6008</v>
      </c>
    </row>
    <row r="2138" spans="1:6" x14ac:dyDescent="0.3">
      <c r="A2138" s="49" t="s">
        <v>224</v>
      </c>
      <c r="B2138" s="49" t="str">
        <f t="shared" si="66"/>
        <v>Mr</v>
      </c>
      <c r="C2138" s="50" t="str">
        <f t="shared" si="67"/>
        <v>Charlie T</v>
      </c>
      <c r="D2138" s="49" t="s">
        <v>3819</v>
      </c>
      <c r="E2138" t="s">
        <v>4512</v>
      </c>
      <c r="F2138" t="s">
        <v>6009</v>
      </c>
    </row>
    <row r="2139" spans="1:6" x14ac:dyDescent="0.3">
      <c r="A2139" s="49" t="s">
        <v>223</v>
      </c>
      <c r="B2139" s="49" t="str">
        <f t="shared" si="66"/>
        <v>Mrs</v>
      </c>
      <c r="C2139" s="50" t="str">
        <f t="shared" si="67"/>
        <v>Lauren</v>
      </c>
      <c r="D2139" s="49" t="s">
        <v>4227</v>
      </c>
      <c r="E2139" t="s">
        <v>4925</v>
      </c>
      <c r="F2139" t="s">
        <v>4898</v>
      </c>
    </row>
    <row r="2140" spans="1:6" x14ac:dyDescent="0.3">
      <c r="A2140" s="49" t="s">
        <v>222</v>
      </c>
      <c r="B2140" s="49" t="str">
        <f t="shared" si="66"/>
        <v>Mr</v>
      </c>
      <c r="C2140" s="50" t="str">
        <f t="shared" si="67"/>
        <v>Arthur</v>
      </c>
      <c r="D2140" s="49" t="s">
        <v>4228</v>
      </c>
      <c r="E2140" t="s">
        <v>4512</v>
      </c>
      <c r="F2140" t="s">
        <v>6010</v>
      </c>
    </row>
    <row r="2141" spans="1:6" x14ac:dyDescent="0.3">
      <c r="A2141" s="49" t="s">
        <v>221</v>
      </c>
      <c r="B2141" s="49" t="str">
        <f t="shared" si="66"/>
        <v>Mr</v>
      </c>
      <c r="C2141" s="50" t="str">
        <f t="shared" si="67"/>
        <v>Thomas</v>
      </c>
      <c r="D2141" s="49" t="s">
        <v>4229</v>
      </c>
      <c r="E2141" t="s">
        <v>4512</v>
      </c>
      <c r="F2141" t="s">
        <v>4601</v>
      </c>
    </row>
    <row r="2142" spans="1:6" x14ac:dyDescent="0.3">
      <c r="A2142" s="49" t="s">
        <v>220</v>
      </c>
      <c r="B2142" s="49" t="str">
        <f t="shared" si="66"/>
        <v>Ms</v>
      </c>
      <c r="C2142" s="50" t="str">
        <f t="shared" si="67"/>
        <v>Jennifer</v>
      </c>
      <c r="D2142" s="49" t="s">
        <v>4404</v>
      </c>
      <c r="E2142" t="s">
        <v>4510</v>
      </c>
      <c r="F2142" t="s">
        <v>4587</v>
      </c>
    </row>
    <row r="2143" spans="1:6" x14ac:dyDescent="0.3">
      <c r="A2143" s="49" t="s">
        <v>219</v>
      </c>
      <c r="B2143" s="49" t="str">
        <f t="shared" si="66"/>
        <v>Ms</v>
      </c>
      <c r="C2143" s="50" t="str">
        <f t="shared" si="67"/>
        <v>Tammy</v>
      </c>
      <c r="D2143" s="49" t="s">
        <v>4230</v>
      </c>
      <c r="E2143" t="s">
        <v>4510</v>
      </c>
      <c r="F2143" t="s">
        <v>6011</v>
      </c>
    </row>
    <row r="2144" spans="1:6" x14ac:dyDescent="0.3">
      <c r="A2144" s="49" t="s">
        <v>218</v>
      </c>
      <c r="B2144" s="49" t="str">
        <f t="shared" si="66"/>
        <v>Ms</v>
      </c>
      <c r="C2144" s="50" t="str">
        <f t="shared" si="67"/>
        <v>Lena</v>
      </c>
      <c r="D2144" s="49" t="s">
        <v>4231</v>
      </c>
      <c r="E2144" t="s">
        <v>4510</v>
      </c>
      <c r="F2144" t="s">
        <v>6012</v>
      </c>
    </row>
    <row r="2145" spans="1:6" x14ac:dyDescent="0.3">
      <c r="A2145" s="49" t="s">
        <v>217</v>
      </c>
      <c r="B2145" s="49" t="str">
        <f t="shared" si="66"/>
        <v>Ms</v>
      </c>
      <c r="C2145" s="50" t="str">
        <f t="shared" si="67"/>
        <v>Valentina</v>
      </c>
      <c r="D2145" s="49" t="s">
        <v>4232</v>
      </c>
      <c r="E2145" t="s">
        <v>4510</v>
      </c>
      <c r="F2145" t="s">
        <v>6013</v>
      </c>
    </row>
    <row r="2146" spans="1:6" x14ac:dyDescent="0.3">
      <c r="A2146" s="49" t="s">
        <v>216</v>
      </c>
      <c r="B2146" s="49" t="str">
        <f t="shared" si="66"/>
        <v>Mr</v>
      </c>
      <c r="C2146" s="50" t="str">
        <f t="shared" si="67"/>
        <v>Russell N</v>
      </c>
      <c r="D2146" s="49" t="s">
        <v>4233</v>
      </c>
      <c r="E2146" t="s">
        <v>4512</v>
      </c>
      <c r="F2146" t="s">
        <v>6014</v>
      </c>
    </row>
    <row r="2147" spans="1:6" x14ac:dyDescent="0.3">
      <c r="A2147" s="49" t="s">
        <v>215</v>
      </c>
      <c r="B2147" s="49" t="str">
        <f t="shared" si="66"/>
        <v>Mr</v>
      </c>
      <c r="C2147" s="50" t="str">
        <f t="shared" si="67"/>
        <v>Scott R</v>
      </c>
      <c r="D2147" s="49" t="s">
        <v>4234</v>
      </c>
      <c r="E2147" t="s">
        <v>4512</v>
      </c>
      <c r="F2147" t="s">
        <v>6015</v>
      </c>
    </row>
    <row r="2148" spans="1:6" x14ac:dyDescent="0.3">
      <c r="A2148" s="49" t="s">
        <v>214</v>
      </c>
      <c r="B2148" s="49" t="str">
        <f t="shared" si="66"/>
        <v>Mr</v>
      </c>
      <c r="C2148" s="50" t="str">
        <f t="shared" si="67"/>
        <v>Jose Francisco Sr</v>
      </c>
      <c r="D2148" s="49" t="s">
        <v>4235</v>
      </c>
      <c r="E2148" t="s">
        <v>4512</v>
      </c>
      <c r="F2148" t="s">
        <v>6016</v>
      </c>
    </row>
    <row r="2149" spans="1:6" x14ac:dyDescent="0.3">
      <c r="A2149" s="49" t="s">
        <v>213</v>
      </c>
      <c r="B2149" s="49" t="str">
        <f t="shared" si="66"/>
        <v>Mr</v>
      </c>
      <c r="C2149" s="50" t="str">
        <f t="shared" si="67"/>
        <v>Paul J</v>
      </c>
      <c r="D2149" s="49" t="s">
        <v>4236</v>
      </c>
      <c r="E2149" t="s">
        <v>4512</v>
      </c>
      <c r="F2149" t="s">
        <v>6017</v>
      </c>
    </row>
    <row r="2150" spans="1:6" x14ac:dyDescent="0.3">
      <c r="A2150" s="49" t="s">
        <v>212</v>
      </c>
      <c r="B2150" s="49" t="str">
        <f t="shared" si="66"/>
        <v>Mr</v>
      </c>
      <c r="C2150" s="50" t="str">
        <f t="shared" si="67"/>
        <v>Adam</v>
      </c>
      <c r="D2150" s="49" t="s">
        <v>4237</v>
      </c>
      <c r="E2150" t="s">
        <v>4512</v>
      </c>
      <c r="F2150" t="s">
        <v>4537</v>
      </c>
    </row>
    <row r="2151" spans="1:6" x14ac:dyDescent="0.3">
      <c r="A2151" s="49" t="s">
        <v>211</v>
      </c>
      <c r="B2151" s="49" t="str">
        <f t="shared" si="66"/>
        <v>Mr</v>
      </c>
      <c r="C2151" s="50" t="str">
        <f t="shared" si="67"/>
        <v>Edward J</v>
      </c>
      <c r="D2151" s="49" t="s">
        <v>3694</v>
      </c>
      <c r="E2151" t="s">
        <v>4512</v>
      </c>
      <c r="F2151" t="s">
        <v>6018</v>
      </c>
    </row>
    <row r="2152" spans="1:6" x14ac:dyDescent="0.3">
      <c r="A2152" s="49" t="s">
        <v>210</v>
      </c>
      <c r="B2152" s="49" t="str">
        <f t="shared" si="66"/>
        <v>Mr</v>
      </c>
      <c r="C2152" s="50" t="str">
        <f t="shared" si="67"/>
        <v>Patrick A</v>
      </c>
      <c r="D2152" s="49" t="s">
        <v>4238</v>
      </c>
      <c r="E2152" t="s">
        <v>4512</v>
      </c>
      <c r="F2152" t="s">
        <v>6019</v>
      </c>
    </row>
    <row r="2153" spans="1:6" x14ac:dyDescent="0.3">
      <c r="A2153" s="49" t="s">
        <v>209</v>
      </c>
      <c r="B2153" s="49" t="str">
        <f t="shared" si="66"/>
        <v>Mr</v>
      </c>
      <c r="C2153" s="50" t="str">
        <f t="shared" si="67"/>
        <v>Geraint H</v>
      </c>
      <c r="D2153" s="49" t="s">
        <v>4239</v>
      </c>
      <c r="E2153" t="s">
        <v>4512</v>
      </c>
      <c r="F2153" t="s">
        <v>6020</v>
      </c>
    </row>
    <row r="2154" spans="1:6" x14ac:dyDescent="0.3">
      <c r="A2154" s="49" t="s">
        <v>208</v>
      </c>
      <c r="B2154" s="49" t="str">
        <f t="shared" si="66"/>
        <v>Mr</v>
      </c>
      <c r="C2154" s="50" t="str">
        <f t="shared" si="67"/>
        <v>Dj</v>
      </c>
      <c r="D2154" s="49" t="s">
        <v>4240</v>
      </c>
      <c r="E2154" t="s">
        <v>4512</v>
      </c>
      <c r="F2154" t="s">
        <v>6021</v>
      </c>
    </row>
    <row r="2155" spans="1:6" x14ac:dyDescent="0.3">
      <c r="A2155" s="49" t="s">
        <v>207</v>
      </c>
      <c r="B2155" s="49" t="str">
        <f t="shared" si="66"/>
        <v>Mr</v>
      </c>
      <c r="C2155" s="50" t="str">
        <f t="shared" si="67"/>
        <v>Zachary A</v>
      </c>
      <c r="D2155" s="49" t="s">
        <v>4241</v>
      </c>
      <c r="E2155" t="s">
        <v>4512</v>
      </c>
      <c r="F2155" t="s">
        <v>6022</v>
      </c>
    </row>
    <row r="2156" spans="1:6" x14ac:dyDescent="0.3">
      <c r="A2156" s="49" t="s">
        <v>206</v>
      </c>
      <c r="B2156" s="49" t="str">
        <f t="shared" si="66"/>
        <v>Mr</v>
      </c>
      <c r="C2156" s="50" t="str">
        <f t="shared" si="67"/>
        <v>Brian W</v>
      </c>
      <c r="D2156" s="49" t="s">
        <v>4214</v>
      </c>
      <c r="E2156" t="s">
        <v>4512</v>
      </c>
      <c r="F2156" t="s">
        <v>6023</v>
      </c>
    </row>
    <row r="2157" spans="1:6" x14ac:dyDescent="0.3">
      <c r="A2157" s="49" t="s">
        <v>205</v>
      </c>
      <c r="B2157" s="49" t="str">
        <f t="shared" si="66"/>
        <v>Mr</v>
      </c>
      <c r="C2157" s="50" t="str">
        <f t="shared" si="67"/>
        <v>Joe</v>
      </c>
      <c r="D2157" s="49" t="s">
        <v>4242</v>
      </c>
      <c r="E2157" t="s">
        <v>4512</v>
      </c>
      <c r="F2157" t="s">
        <v>5861</v>
      </c>
    </row>
    <row r="2158" spans="1:6" x14ac:dyDescent="0.3">
      <c r="A2158" s="49" t="s">
        <v>204</v>
      </c>
      <c r="B2158" s="49" t="str">
        <f t="shared" si="66"/>
        <v>Mr</v>
      </c>
      <c r="C2158" s="50" t="str">
        <f t="shared" si="67"/>
        <v>Stephen</v>
      </c>
      <c r="D2158" s="49" t="s">
        <v>4243</v>
      </c>
      <c r="E2158" t="s">
        <v>4512</v>
      </c>
      <c r="F2158" t="s">
        <v>4519</v>
      </c>
    </row>
    <row r="2159" spans="1:6" x14ac:dyDescent="0.3">
      <c r="A2159" s="49" t="s">
        <v>203</v>
      </c>
      <c r="B2159" s="49" t="str">
        <f t="shared" si="66"/>
        <v>Ms</v>
      </c>
      <c r="C2159" s="50" t="str">
        <f t="shared" si="67"/>
        <v>Ellen L</v>
      </c>
      <c r="D2159" s="49" t="s">
        <v>4244</v>
      </c>
      <c r="E2159" t="s">
        <v>4510</v>
      </c>
      <c r="F2159" t="s">
        <v>6024</v>
      </c>
    </row>
    <row r="2160" spans="1:6" x14ac:dyDescent="0.3">
      <c r="A2160" s="49" t="s">
        <v>202</v>
      </c>
      <c r="B2160" s="49" t="str">
        <f t="shared" si="66"/>
        <v>Ms</v>
      </c>
      <c r="C2160" s="50" t="str">
        <f t="shared" si="67"/>
        <v>Cindy</v>
      </c>
      <c r="D2160" s="49" t="s">
        <v>4245</v>
      </c>
      <c r="E2160" t="s">
        <v>4510</v>
      </c>
      <c r="F2160" t="s">
        <v>5760</v>
      </c>
    </row>
    <row r="2161" spans="1:6" x14ac:dyDescent="0.3">
      <c r="A2161" s="49" t="s">
        <v>201</v>
      </c>
      <c r="B2161" s="49" t="str">
        <f t="shared" si="66"/>
        <v>Ms</v>
      </c>
      <c r="C2161" s="50" t="str">
        <f t="shared" si="67"/>
        <v>Abigail R</v>
      </c>
      <c r="D2161" s="49" t="s">
        <v>4246</v>
      </c>
      <c r="E2161" t="s">
        <v>4510</v>
      </c>
      <c r="F2161" t="s">
        <v>6025</v>
      </c>
    </row>
    <row r="2162" spans="1:6" x14ac:dyDescent="0.3">
      <c r="A2162" s="49" t="s">
        <v>200</v>
      </c>
      <c r="B2162" s="49" t="str">
        <f t="shared" si="66"/>
        <v>Ms</v>
      </c>
      <c r="C2162" s="50" t="str">
        <f t="shared" si="67"/>
        <v>Amy L</v>
      </c>
      <c r="D2162" s="49" t="s">
        <v>4247</v>
      </c>
      <c r="E2162" t="s">
        <v>4510</v>
      </c>
      <c r="F2162" t="s">
        <v>5134</v>
      </c>
    </row>
    <row r="2163" spans="1:6" x14ac:dyDescent="0.3">
      <c r="A2163" s="49" t="s">
        <v>199</v>
      </c>
      <c r="B2163" s="49" t="str">
        <f t="shared" si="66"/>
        <v>Ms</v>
      </c>
      <c r="C2163" s="50" t="str">
        <f t="shared" si="67"/>
        <v>Amy</v>
      </c>
      <c r="D2163" s="49" t="s">
        <v>4248</v>
      </c>
      <c r="E2163" t="s">
        <v>4510</v>
      </c>
      <c r="F2163" t="s">
        <v>4683</v>
      </c>
    </row>
    <row r="2164" spans="1:6" x14ac:dyDescent="0.3">
      <c r="A2164" s="49" t="s">
        <v>197</v>
      </c>
      <c r="B2164" s="49" t="str">
        <f t="shared" si="66"/>
        <v>Mrs</v>
      </c>
      <c r="C2164" s="50" t="str">
        <f t="shared" si="67"/>
        <v>Grace H</v>
      </c>
      <c r="D2164" s="49" t="s">
        <v>4249</v>
      </c>
      <c r="E2164" t="s">
        <v>4925</v>
      </c>
      <c r="F2164" t="s">
        <v>6026</v>
      </c>
    </row>
    <row r="2165" spans="1:6" x14ac:dyDescent="0.3">
      <c r="A2165" s="49" t="s">
        <v>196</v>
      </c>
      <c r="B2165" s="49" t="str">
        <f t="shared" si="66"/>
        <v>Ms</v>
      </c>
      <c r="C2165" s="50" t="str">
        <f t="shared" si="67"/>
        <v>Caitie J</v>
      </c>
      <c r="D2165" s="49" t="s">
        <v>2496</v>
      </c>
      <c r="E2165" t="s">
        <v>4510</v>
      </c>
      <c r="F2165" t="s">
        <v>6027</v>
      </c>
    </row>
    <row r="2166" spans="1:6" x14ac:dyDescent="0.3">
      <c r="A2166" s="49" t="s">
        <v>195</v>
      </c>
      <c r="B2166" s="49" t="str">
        <f t="shared" si="66"/>
        <v>Mr</v>
      </c>
      <c r="C2166" s="50" t="str">
        <f t="shared" si="67"/>
        <v>Benjamin</v>
      </c>
      <c r="D2166" s="49" t="s">
        <v>4250</v>
      </c>
      <c r="E2166" t="s">
        <v>4512</v>
      </c>
      <c r="F2166" t="s">
        <v>5106</v>
      </c>
    </row>
    <row r="2167" spans="1:6" x14ac:dyDescent="0.3">
      <c r="A2167" s="49" t="s">
        <v>194</v>
      </c>
      <c r="B2167" s="49" t="str">
        <f t="shared" si="66"/>
        <v>Mr</v>
      </c>
      <c r="C2167" s="50" t="str">
        <f t="shared" si="67"/>
        <v>Ian T</v>
      </c>
      <c r="D2167" s="49" t="s">
        <v>4251</v>
      </c>
      <c r="E2167" t="s">
        <v>4512</v>
      </c>
      <c r="F2167" t="s">
        <v>6028</v>
      </c>
    </row>
    <row r="2168" spans="1:6" x14ac:dyDescent="0.3">
      <c r="A2168" s="49" t="s">
        <v>193</v>
      </c>
      <c r="B2168" s="49" t="str">
        <f t="shared" si="66"/>
        <v>Mr</v>
      </c>
      <c r="C2168" s="50" t="str">
        <f t="shared" si="67"/>
        <v>Tadese</v>
      </c>
      <c r="D2168" s="49" t="s">
        <v>4252</v>
      </c>
      <c r="E2168" t="s">
        <v>4512</v>
      </c>
      <c r="F2168" t="s">
        <v>6029</v>
      </c>
    </row>
    <row r="2169" spans="1:6" x14ac:dyDescent="0.3">
      <c r="A2169" s="49" t="s">
        <v>192</v>
      </c>
      <c r="B2169" s="49" t="str">
        <f t="shared" si="66"/>
        <v>Mr</v>
      </c>
      <c r="C2169" s="50" t="str">
        <f t="shared" si="67"/>
        <v>Jonathan</v>
      </c>
      <c r="D2169" s="49" t="s">
        <v>4253</v>
      </c>
      <c r="E2169" t="s">
        <v>4512</v>
      </c>
      <c r="F2169" t="s">
        <v>4990</v>
      </c>
    </row>
    <row r="2170" spans="1:6" x14ac:dyDescent="0.3">
      <c r="A2170" s="49" t="s">
        <v>191</v>
      </c>
      <c r="B2170" s="49" t="str">
        <f t="shared" si="66"/>
        <v>Mr</v>
      </c>
      <c r="C2170" s="50" t="str">
        <f t="shared" si="67"/>
        <v>Dathan</v>
      </c>
      <c r="D2170" s="49" t="s">
        <v>4254</v>
      </c>
      <c r="E2170" t="s">
        <v>4512</v>
      </c>
      <c r="F2170" t="s">
        <v>6030</v>
      </c>
    </row>
    <row r="2171" spans="1:6" x14ac:dyDescent="0.3">
      <c r="A2171" s="49" t="s">
        <v>190</v>
      </c>
      <c r="B2171" s="49" t="str">
        <f t="shared" si="66"/>
        <v>Mr</v>
      </c>
      <c r="C2171" s="50" t="str">
        <f t="shared" si="67"/>
        <v>Eric</v>
      </c>
      <c r="D2171" s="49" t="s">
        <v>4255</v>
      </c>
      <c r="E2171" t="s">
        <v>4512</v>
      </c>
      <c r="F2171" t="s">
        <v>4647</v>
      </c>
    </row>
    <row r="2172" spans="1:6" x14ac:dyDescent="0.3">
      <c r="A2172" s="49" t="s">
        <v>189</v>
      </c>
      <c r="B2172" s="49" t="str">
        <f t="shared" si="66"/>
        <v>Ms</v>
      </c>
      <c r="C2172" s="50" t="str">
        <f t="shared" si="67"/>
        <v>Allison M</v>
      </c>
      <c r="D2172" s="49" t="s">
        <v>4256</v>
      </c>
      <c r="E2172" t="s">
        <v>4510</v>
      </c>
      <c r="F2172" t="s">
        <v>5074</v>
      </c>
    </row>
    <row r="2173" spans="1:6" x14ac:dyDescent="0.3">
      <c r="A2173" s="49" t="s">
        <v>188</v>
      </c>
      <c r="B2173" s="49" t="str">
        <f t="shared" si="66"/>
        <v>Mr</v>
      </c>
      <c r="C2173" s="50" t="str">
        <f t="shared" si="67"/>
        <v>Paul</v>
      </c>
      <c r="D2173" s="49" t="s">
        <v>3885</v>
      </c>
      <c r="E2173" t="s">
        <v>4512</v>
      </c>
      <c r="F2173" t="s">
        <v>4654</v>
      </c>
    </row>
    <row r="2174" spans="1:6" x14ac:dyDescent="0.3">
      <c r="A2174" s="49" t="s">
        <v>187</v>
      </c>
      <c r="B2174" s="49" t="str">
        <f t="shared" si="66"/>
        <v>Mr</v>
      </c>
      <c r="C2174" s="50" t="str">
        <f t="shared" si="67"/>
        <v>Aaron R</v>
      </c>
      <c r="D2174" s="49" t="s">
        <v>4257</v>
      </c>
      <c r="E2174" t="s">
        <v>4512</v>
      </c>
      <c r="F2174" t="s">
        <v>6031</v>
      </c>
    </row>
    <row r="2175" spans="1:6" x14ac:dyDescent="0.3">
      <c r="A2175" s="49" t="s">
        <v>186</v>
      </c>
      <c r="B2175" s="49" t="str">
        <f t="shared" si="66"/>
        <v>Ms</v>
      </c>
      <c r="C2175" s="50" t="str">
        <f t="shared" si="67"/>
        <v>Caitlin H</v>
      </c>
      <c r="D2175" s="49" t="s">
        <v>3452</v>
      </c>
      <c r="E2175" t="s">
        <v>4510</v>
      </c>
      <c r="F2175" t="s">
        <v>6032</v>
      </c>
    </row>
    <row r="2176" spans="1:6" x14ac:dyDescent="0.3">
      <c r="A2176" s="49" t="s">
        <v>185</v>
      </c>
      <c r="B2176" s="49" t="str">
        <f t="shared" si="66"/>
        <v>Mr</v>
      </c>
      <c r="C2176" s="50" t="str">
        <f t="shared" si="67"/>
        <v>Harald E</v>
      </c>
      <c r="D2176" s="49" t="s">
        <v>4258</v>
      </c>
      <c r="E2176" t="s">
        <v>4512</v>
      </c>
      <c r="F2176" t="s">
        <v>6033</v>
      </c>
    </row>
    <row r="2177" spans="1:6" x14ac:dyDescent="0.3">
      <c r="A2177" s="49" t="s">
        <v>184</v>
      </c>
      <c r="B2177" s="49" t="str">
        <f t="shared" si="66"/>
        <v>Ms</v>
      </c>
      <c r="C2177" s="50" t="str">
        <f t="shared" si="67"/>
        <v>Siobhan A</v>
      </c>
      <c r="D2177" s="49" t="s">
        <v>2644</v>
      </c>
      <c r="E2177" t="s">
        <v>4510</v>
      </c>
      <c r="F2177" t="s">
        <v>6034</v>
      </c>
    </row>
    <row r="2178" spans="1:6" x14ac:dyDescent="0.3">
      <c r="A2178" s="49" t="s">
        <v>183</v>
      </c>
      <c r="B2178" s="49" t="str">
        <f t="shared" ref="B2178:B2241" si="68">TRIM(E2178:E4512)</f>
        <v>Ms</v>
      </c>
      <c r="C2178" s="50" t="str">
        <f t="shared" ref="C2178:C2241" si="69">TRIM(F2178)</f>
        <v>Andrea J</v>
      </c>
      <c r="D2178" s="49" t="s">
        <v>2636</v>
      </c>
      <c r="E2178" t="s">
        <v>4510</v>
      </c>
      <c r="F2178" t="s">
        <v>6035</v>
      </c>
    </row>
    <row r="2179" spans="1:6" x14ac:dyDescent="0.3">
      <c r="A2179" s="49" t="s">
        <v>182</v>
      </c>
      <c r="B2179" s="49" t="str">
        <f t="shared" si="68"/>
        <v>Ms</v>
      </c>
      <c r="C2179" s="50" t="str">
        <f t="shared" si="69"/>
        <v>Marie</v>
      </c>
      <c r="D2179" s="49" t="s">
        <v>3051</v>
      </c>
      <c r="E2179" t="s">
        <v>4510</v>
      </c>
      <c r="F2179" t="s">
        <v>4823</v>
      </c>
    </row>
    <row r="2180" spans="1:6" x14ac:dyDescent="0.3">
      <c r="A2180" s="49" t="s">
        <v>181</v>
      </c>
      <c r="B2180" s="49" t="str">
        <f t="shared" si="68"/>
        <v>Ms</v>
      </c>
      <c r="C2180" s="50" t="str">
        <f t="shared" si="69"/>
        <v>Rachel A</v>
      </c>
      <c r="D2180" s="49" t="s">
        <v>4259</v>
      </c>
      <c r="E2180" t="s">
        <v>4510</v>
      </c>
      <c r="F2180" t="s">
        <v>6036</v>
      </c>
    </row>
    <row r="2181" spans="1:6" x14ac:dyDescent="0.3">
      <c r="A2181" s="49" t="s">
        <v>180</v>
      </c>
      <c r="B2181" s="49" t="str">
        <f t="shared" si="68"/>
        <v>Ms</v>
      </c>
      <c r="C2181" s="50" t="str">
        <f t="shared" si="69"/>
        <v>Emma</v>
      </c>
      <c r="D2181" s="49" t="s">
        <v>3485</v>
      </c>
      <c r="E2181" t="s">
        <v>4510</v>
      </c>
      <c r="F2181" t="s">
        <v>4806</v>
      </c>
    </row>
    <row r="2182" spans="1:6" x14ac:dyDescent="0.3">
      <c r="A2182" s="49" t="s">
        <v>179</v>
      </c>
      <c r="B2182" s="49" t="str">
        <f t="shared" si="68"/>
        <v>Ms</v>
      </c>
      <c r="C2182" s="50" t="str">
        <f t="shared" si="69"/>
        <v>Kiersten</v>
      </c>
      <c r="D2182" s="49" t="s">
        <v>4260</v>
      </c>
      <c r="E2182" t="s">
        <v>4510</v>
      </c>
      <c r="F2182" t="s">
        <v>6037</v>
      </c>
    </row>
    <row r="2183" spans="1:6" x14ac:dyDescent="0.3">
      <c r="A2183" s="49" t="s">
        <v>178</v>
      </c>
      <c r="B2183" s="49" t="str">
        <f t="shared" si="68"/>
        <v>Ms</v>
      </c>
      <c r="C2183" s="50" t="str">
        <f t="shared" si="69"/>
        <v>Rachael</v>
      </c>
      <c r="D2183" s="49" t="s">
        <v>4261</v>
      </c>
      <c r="E2183" t="s">
        <v>4510</v>
      </c>
      <c r="F2183" t="s">
        <v>4821</v>
      </c>
    </row>
    <row r="2184" spans="1:6" x14ac:dyDescent="0.3">
      <c r="A2184" s="49" t="s">
        <v>177</v>
      </c>
      <c r="B2184" s="49" t="str">
        <f t="shared" si="68"/>
        <v>Mr</v>
      </c>
      <c r="C2184" s="50" t="str">
        <f t="shared" si="69"/>
        <v>Timothy P</v>
      </c>
      <c r="D2184" s="49" t="s">
        <v>2798</v>
      </c>
      <c r="E2184" t="s">
        <v>4512</v>
      </c>
      <c r="F2184" t="s">
        <v>5800</v>
      </c>
    </row>
    <row r="2185" spans="1:6" x14ac:dyDescent="0.3">
      <c r="A2185" s="49" t="s">
        <v>176</v>
      </c>
      <c r="B2185" s="49" t="str">
        <f t="shared" si="68"/>
        <v>Mr</v>
      </c>
      <c r="C2185" s="50" t="str">
        <f t="shared" si="69"/>
        <v>Lelisa</v>
      </c>
      <c r="D2185" s="49" t="s">
        <v>4262</v>
      </c>
      <c r="E2185" t="s">
        <v>4512</v>
      </c>
      <c r="F2185" t="s">
        <v>6038</v>
      </c>
    </row>
    <row r="2186" spans="1:6" x14ac:dyDescent="0.3">
      <c r="A2186" s="49" t="s">
        <v>175</v>
      </c>
      <c r="B2186" s="49" t="str">
        <f t="shared" si="68"/>
        <v>Mr</v>
      </c>
      <c r="C2186" s="50" t="str">
        <f t="shared" si="69"/>
        <v>Nate</v>
      </c>
      <c r="D2186" s="49" t="s">
        <v>4263</v>
      </c>
      <c r="E2186" t="s">
        <v>4512</v>
      </c>
      <c r="F2186" t="s">
        <v>4743</v>
      </c>
    </row>
    <row r="2187" spans="1:6" x14ac:dyDescent="0.3">
      <c r="A2187" s="49" t="s">
        <v>174</v>
      </c>
      <c r="B2187" s="49" t="str">
        <f t="shared" si="68"/>
        <v>Mr</v>
      </c>
      <c r="C2187" s="50" t="str">
        <f t="shared" si="69"/>
        <v>Chris C</v>
      </c>
      <c r="D2187" s="49" t="s">
        <v>2945</v>
      </c>
      <c r="E2187" t="s">
        <v>4512</v>
      </c>
      <c r="F2187" t="s">
        <v>6039</v>
      </c>
    </row>
    <row r="2188" spans="1:6" x14ac:dyDescent="0.3">
      <c r="A2188" s="49" t="s">
        <v>173</v>
      </c>
      <c r="B2188" s="49" t="str">
        <f t="shared" si="68"/>
        <v>Mr</v>
      </c>
      <c r="C2188" s="50" t="str">
        <f t="shared" si="69"/>
        <v>Scott</v>
      </c>
      <c r="D2188" s="49" t="s">
        <v>4264</v>
      </c>
      <c r="E2188" t="s">
        <v>4512</v>
      </c>
      <c r="F2188" t="s">
        <v>4518</v>
      </c>
    </row>
    <row r="2189" spans="1:6" x14ac:dyDescent="0.3">
      <c r="A2189" s="49" t="s">
        <v>172</v>
      </c>
      <c r="B2189" s="49" t="str">
        <f t="shared" si="68"/>
        <v>Mr</v>
      </c>
      <c r="C2189" s="50" t="str">
        <f t="shared" si="69"/>
        <v>Kevin</v>
      </c>
      <c r="D2189" s="49" t="s">
        <v>4265</v>
      </c>
      <c r="E2189" t="s">
        <v>4512</v>
      </c>
      <c r="F2189" t="s">
        <v>4591</v>
      </c>
    </row>
    <row r="2190" spans="1:6" x14ac:dyDescent="0.3">
      <c r="A2190" s="49" t="s">
        <v>171</v>
      </c>
      <c r="B2190" s="49" t="str">
        <f t="shared" si="68"/>
        <v>Mr</v>
      </c>
      <c r="C2190" s="50" t="str">
        <f t="shared" si="69"/>
        <v>Erik C</v>
      </c>
      <c r="D2190" s="49" t="s">
        <v>3632</v>
      </c>
      <c r="E2190" t="s">
        <v>4512</v>
      </c>
      <c r="F2190" t="s">
        <v>6040</v>
      </c>
    </row>
    <row r="2191" spans="1:6" x14ac:dyDescent="0.3">
      <c r="A2191" s="49" t="s">
        <v>170</v>
      </c>
      <c r="B2191" s="49" t="str">
        <f t="shared" si="68"/>
        <v>Mr</v>
      </c>
      <c r="C2191" s="50" t="str">
        <f t="shared" si="69"/>
        <v>Shawn C</v>
      </c>
      <c r="D2191" s="49" t="s">
        <v>4266</v>
      </c>
      <c r="E2191" t="s">
        <v>4512</v>
      </c>
      <c r="F2191" t="s">
        <v>6041</v>
      </c>
    </row>
    <row r="2192" spans="1:6" x14ac:dyDescent="0.3">
      <c r="A2192" s="49" t="s">
        <v>169</v>
      </c>
      <c r="B2192" s="49" t="str">
        <f t="shared" si="68"/>
        <v>Mr</v>
      </c>
      <c r="C2192" s="50" t="str">
        <f t="shared" si="69"/>
        <v>Vajin L</v>
      </c>
      <c r="D2192" s="49" t="s">
        <v>2634</v>
      </c>
      <c r="E2192" t="s">
        <v>4512</v>
      </c>
      <c r="F2192" t="s">
        <v>6042</v>
      </c>
    </row>
    <row r="2193" spans="1:6" x14ac:dyDescent="0.3">
      <c r="A2193" s="49" t="s">
        <v>167</v>
      </c>
      <c r="B2193" s="49" t="str">
        <f t="shared" si="68"/>
        <v>Mr</v>
      </c>
      <c r="C2193" s="50" t="str">
        <f t="shared" si="69"/>
        <v>John K.Jr</v>
      </c>
      <c r="D2193" s="49" t="s">
        <v>4267</v>
      </c>
      <c r="E2193" t="s">
        <v>4512</v>
      </c>
      <c r="F2193" t="s">
        <v>6043</v>
      </c>
    </row>
    <row r="2194" spans="1:6" x14ac:dyDescent="0.3">
      <c r="A2194" s="49" t="s">
        <v>165</v>
      </c>
      <c r="B2194" s="49" t="str">
        <f t="shared" si="68"/>
        <v>Mr</v>
      </c>
      <c r="C2194" s="50" t="str">
        <f t="shared" si="69"/>
        <v>Kevin J</v>
      </c>
      <c r="D2194" s="49" t="s">
        <v>3938</v>
      </c>
      <c r="E2194" t="s">
        <v>4512</v>
      </c>
      <c r="F2194" t="s">
        <v>5325</v>
      </c>
    </row>
    <row r="2195" spans="1:6" x14ac:dyDescent="0.3">
      <c r="A2195" s="49" t="s">
        <v>163</v>
      </c>
      <c r="B2195" s="49" t="str">
        <f t="shared" si="68"/>
        <v>Mr</v>
      </c>
      <c r="C2195" s="50" t="str">
        <f t="shared" si="69"/>
        <v>Kirby W</v>
      </c>
      <c r="D2195" s="49" t="s">
        <v>3007</v>
      </c>
      <c r="E2195" t="s">
        <v>4512</v>
      </c>
      <c r="F2195" t="s">
        <v>6044</v>
      </c>
    </row>
    <row r="2196" spans="1:6" x14ac:dyDescent="0.3">
      <c r="A2196" s="49" t="s">
        <v>161</v>
      </c>
      <c r="B2196" s="49" t="str">
        <f t="shared" si="68"/>
        <v>Mr</v>
      </c>
      <c r="C2196" s="50" t="str">
        <f t="shared" si="69"/>
        <v>J A</v>
      </c>
      <c r="D2196" s="49" t="s">
        <v>4268</v>
      </c>
      <c r="E2196" t="s">
        <v>4512</v>
      </c>
      <c r="F2196" t="s">
        <v>6045</v>
      </c>
    </row>
    <row r="2197" spans="1:6" x14ac:dyDescent="0.3">
      <c r="A2197" s="49" t="s">
        <v>160</v>
      </c>
      <c r="B2197" s="49" t="str">
        <f t="shared" si="68"/>
        <v>Mr</v>
      </c>
      <c r="C2197" s="50" t="str">
        <f t="shared" si="69"/>
        <v>Dustin G</v>
      </c>
      <c r="D2197" s="49" t="s">
        <v>2912</v>
      </c>
      <c r="E2197" t="s">
        <v>4512</v>
      </c>
      <c r="F2197" t="s">
        <v>6046</v>
      </c>
    </row>
    <row r="2198" spans="1:6" x14ac:dyDescent="0.3">
      <c r="A2198" s="49" t="s">
        <v>159</v>
      </c>
      <c r="B2198" s="49" t="str">
        <f t="shared" si="68"/>
        <v>Mr</v>
      </c>
      <c r="C2198" s="50" t="str">
        <f t="shared" si="69"/>
        <v>Anthony G</v>
      </c>
      <c r="D2198" s="49" t="s">
        <v>4269</v>
      </c>
      <c r="E2198" t="s">
        <v>4512</v>
      </c>
      <c r="F2198" t="s">
        <v>6047</v>
      </c>
    </row>
    <row r="2199" spans="1:6" x14ac:dyDescent="0.3">
      <c r="A2199" s="49" t="s">
        <v>158</v>
      </c>
      <c r="B2199" s="49" t="str">
        <f t="shared" si="68"/>
        <v>Mr</v>
      </c>
      <c r="C2199" s="50" t="str">
        <f t="shared" si="69"/>
        <v>Ryan</v>
      </c>
      <c r="D2199" s="49" t="s">
        <v>4270</v>
      </c>
      <c r="E2199" t="s">
        <v>4512</v>
      </c>
      <c r="F2199" t="s">
        <v>4559</v>
      </c>
    </row>
    <row r="2200" spans="1:6" x14ac:dyDescent="0.3">
      <c r="A2200" s="49" t="s">
        <v>157</v>
      </c>
      <c r="B2200" s="49" t="str">
        <f t="shared" si="68"/>
        <v>Mr</v>
      </c>
      <c r="C2200" s="50" t="str">
        <f t="shared" si="69"/>
        <v>Eric N</v>
      </c>
      <c r="D2200" s="49" t="s">
        <v>4271</v>
      </c>
      <c r="E2200" t="s">
        <v>4512</v>
      </c>
      <c r="F2200" t="s">
        <v>6048</v>
      </c>
    </row>
    <row r="2201" spans="1:6" x14ac:dyDescent="0.3">
      <c r="A2201" s="49" t="s">
        <v>156</v>
      </c>
      <c r="B2201" s="49" t="str">
        <f t="shared" si="68"/>
        <v>Mr</v>
      </c>
      <c r="C2201" s="50" t="str">
        <f t="shared" si="69"/>
        <v>Connor</v>
      </c>
      <c r="D2201" s="49" t="s">
        <v>4272</v>
      </c>
      <c r="E2201" t="s">
        <v>4512</v>
      </c>
      <c r="F2201" t="s">
        <v>6049</v>
      </c>
    </row>
    <row r="2202" spans="1:6" x14ac:dyDescent="0.3">
      <c r="A2202" s="49" t="s">
        <v>155</v>
      </c>
      <c r="B2202" s="49" t="str">
        <f t="shared" si="68"/>
        <v>Mr</v>
      </c>
      <c r="C2202" s="50" t="str">
        <f t="shared" si="69"/>
        <v>Patrick H</v>
      </c>
      <c r="D2202" s="49" t="s">
        <v>4273</v>
      </c>
      <c r="E2202" t="s">
        <v>4512</v>
      </c>
      <c r="F2202" t="s">
        <v>6050</v>
      </c>
    </row>
    <row r="2203" spans="1:6" x14ac:dyDescent="0.3">
      <c r="A2203" s="49" t="s">
        <v>154</v>
      </c>
      <c r="B2203" s="49" t="str">
        <f t="shared" si="68"/>
        <v>Mr</v>
      </c>
      <c r="C2203" s="50" t="str">
        <f t="shared" si="69"/>
        <v>Tyler</v>
      </c>
      <c r="D2203" s="49" t="s">
        <v>4274</v>
      </c>
      <c r="E2203" t="s">
        <v>4512</v>
      </c>
      <c r="F2203" t="s">
        <v>4679</v>
      </c>
    </row>
    <row r="2204" spans="1:6" x14ac:dyDescent="0.3">
      <c r="A2204" s="49" t="s">
        <v>153</v>
      </c>
      <c r="B2204" s="49" t="str">
        <f t="shared" si="68"/>
        <v>Ms</v>
      </c>
      <c r="C2204" s="50" t="str">
        <f t="shared" si="69"/>
        <v>Deborah L</v>
      </c>
      <c r="D2204" s="49" t="s">
        <v>4275</v>
      </c>
      <c r="E2204" t="s">
        <v>4510</v>
      </c>
      <c r="F2204" t="s">
        <v>6051</v>
      </c>
    </row>
    <row r="2205" spans="1:6" x14ac:dyDescent="0.3">
      <c r="A2205" s="49" t="s">
        <v>152</v>
      </c>
      <c r="B2205" s="49" t="str">
        <f t="shared" si="68"/>
        <v>Ms</v>
      </c>
      <c r="C2205" s="50" t="str">
        <f t="shared" si="69"/>
        <v>Andrea K</v>
      </c>
      <c r="D2205" s="49" t="s">
        <v>4276</v>
      </c>
      <c r="E2205" t="s">
        <v>4510</v>
      </c>
      <c r="F2205" t="s">
        <v>5695</v>
      </c>
    </row>
    <row r="2206" spans="1:6" x14ac:dyDescent="0.3">
      <c r="A2206" s="49" t="s">
        <v>151</v>
      </c>
      <c r="B2206" s="49" t="str">
        <f t="shared" si="68"/>
        <v>Ms</v>
      </c>
      <c r="C2206" s="50" t="str">
        <f t="shared" si="69"/>
        <v>Elleree</v>
      </c>
      <c r="D2206" s="49" t="s">
        <v>4277</v>
      </c>
      <c r="E2206" t="s">
        <v>4510</v>
      </c>
      <c r="F2206" t="s">
        <v>6052</v>
      </c>
    </row>
    <row r="2207" spans="1:6" x14ac:dyDescent="0.3">
      <c r="A2207" s="49" t="s">
        <v>150</v>
      </c>
      <c r="B2207" s="49" t="str">
        <f t="shared" si="68"/>
        <v>Mr</v>
      </c>
      <c r="C2207" s="50" t="str">
        <f t="shared" si="69"/>
        <v>Brandon J</v>
      </c>
      <c r="D2207" s="49" t="s">
        <v>4278</v>
      </c>
      <c r="E2207" t="s">
        <v>4512</v>
      </c>
      <c r="F2207" t="s">
        <v>6053</v>
      </c>
    </row>
    <row r="2208" spans="1:6" x14ac:dyDescent="0.3">
      <c r="A2208" s="49" t="s">
        <v>149</v>
      </c>
      <c r="B2208" s="49" t="str">
        <f t="shared" si="68"/>
        <v>Mr</v>
      </c>
      <c r="C2208" s="50" t="str">
        <f t="shared" si="69"/>
        <v>Steve</v>
      </c>
      <c r="D2208" s="49" t="s">
        <v>4279</v>
      </c>
      <c r="E2208" t="s">
        <v>4512</v>
      </c>
      <c r="F2208" t="s">
        <v>5574</v>
      </c>
    </row>
    <row r="2209" spans="1:6" x14ac:dyDescent="0.3">
      <c r="A2209" s="49" t="s">
        <v>148</v>
      </c>
      <c r="B2209" s="49" t="str">
        <f t="shared" si="68"/>
        <v>Ms</v>
      </c>
      <c r="C2209" s="50" t="str">
        <f t="shared" si="69"/>
        <v>Nina Wavik Sr</v>
      </c>
      <c r="D2209" s="49" t="s">
        <v>4280</v>
      </c>
      <c r="E2209" t="s">
        <v>4510</v>
      </c>
      <c r="F2209" t="s">
        <v>6054</v>
      </c>
    </row>
    <row r="2210" spans="1:6" x14ac:dyDescent="0.3">
      <c r="A2210" s="49" t="s">
        <v>147</v>
      </c>
      <c r="B2210" s="49" t="str">
        <f t="shared" si="68"/>
        <v>Ms</v>
      </c>
      <c r="C2210" s="50" t="str">
        <f t="shared" si="69"/>
        <v>Dani</v>
      </c>
      <c r="D2210" s="49" t="s">
        <v>4281</v>
      </c>
      <c r="E2210" t="s">
        <v>4510</v>
      </c>
      <c r="F2210" t="s">
        <v>6055</v>
      </c>
    </row>
    <row r="2211" spans="1:6" x14ac:dyDescent="0.3">
      <c r="A2211" s="49" t="s">
        <v>146</v>
      </c>
      <c r="B2211" s="49" t="str">
        <f t="shared" si="68"/>
        <v>Ms</v>
      </c>
      <c r="C2211" s="50" t="str">
        <f t="shared" si="69"/>
        <v>Jennifer A</v>
      </c>
      <c r="D2211" s="49" t="s">
        <v>2484</v>
      </c>
      <c r="E2211" t="s">
        <v>4510</v>
      </c>
      <c r="F2211" t="s">
        <v>4528</v>
      </c>
    </row>
    <row r="2212" spans="1:6" x14ac:dyDescent="0.3">
      <c r="A2212" s="49" t="s">
        <v>145</v>
      </c>
      <c r="B2212" s="49" t="str">
        <f t="shared" si="68"/>
        <v>Mr</v>
      </c>
      <c r="C2212" s="50" t="str">
        <f t="shared" si="69"/>
        <v>Martin</v>
      </c>
      <c r="D2212" s="49" t="s">
        <v>4282</v>
      </c>
      <c r="E2212" t="s">
        <v>4512</v>
      </c>
      <c r="F2212" t="s">
        <v>5881</v>
      </c>
    </row>
    <row r="2213" spans="1:6" x14ac:dyDescent="0.3">
      <c r="A2213" s="49" t="s">
        <v>144</v>
      </c>
      <c r="B2213" s="49" t="str">
        <f t="shared" si="68"/>
        <v>Mr</v>
      </c>
      <c r="C2213" s="50" t="str">
        <f t="shared" si="69"/>
        <v>Steve</v>
      </c>
      <c r="D2213" s="49" t="s">
        <v>3980</v>
      </c>
      <c r="E2213" t="s">
        <v>4512</v>
      </c>
      <c r="F2213" t="s">
        <v>5574</v>
      </c>
    </row>
    <row r="2214" spans="1:6" x14ac:dyDescent="0.3">
      <c r="A2214" s="49" t="s">
        <v>143</v>
      </c>
      <c r="B2214" s="49" t="str">
        <f t="shared" si="68"/>
        <v>Mr</v>
      </c>
      <c r="C2214" s="50" t="str">
        <f t="shared" si="69"/>
        <v>Christopher</v>
      </c>
      <c r="D2214" s="49" t="s">
        <v>4283</v>
      </c>
      <c r="E2214" t="s">
        <v>4512</v>
      </c>
      <c r="F2214" t="s">
        <v>4869</v>
      </c>
    </row>
    <row r="2215" spans="1:6" x14ac:dyDescent="0.3">
      <c r="A2215" s="49" t="s">
        <v>142</v>
      </c>
      <c r="B2215" s="49" t="str">
        <f t="shared" si="68"/>
        <v>Ms</v>
      </c>
      <c r="C2215" s="50" t="str">
        <f t="shared" si="69"/>
        <v>Kathryn M</v>
      </c>
      <c r="D2215" s="49" t="s">
        <v>4405</v>
      </c>
      <c r="E2215" t="s">
        <v>4510</v>
      </c>
      <c r="F2215" t="s">
        <v>6056</v>
      </c>
    </row>
    <row r="2216" spans="1:6" x14ac:dyDescent="0.3">
      <c r="A2216" s="49" t="s">
        <v>141</v>
      </c>
      <c r="B2216" s="49" t="str">
        <f t="shared" si="68"/>
        <v>Ms</v>
      </c>
      <c r="C2216" s="50" t="str">
        <f t="shared" si="69"/>
        <v>Emily</v>
      </c>
      <c r="D2216" s="49" t="s">
        <v>4284</v>
      </c>
      <c r="E2216" t="s">
        <v>4510</v>
      </c>
      <c r="F2216" t="s">
        <v>4878</v>
      </c>
    </row>
    <row r="2217" spans="1:6" x14ac:dyDescent="0.3">
      <c r="A2217" s="49" t="s">
        <v>140</v>
      </c>
      <c r="B2217" s="49" t="str">
        <f t="shared" si="68"/>
        <v>Mr</v>
      </c>
      <c r="C2217" s="50" t="str">
        <f t="shared" si="69"/>
        <v>Trent A</v>
      </c>
      <c r="D2217" s="49" t="s">
        <v>2557</v>
      </c>
      <c r="E2217" t="s">
        <v>4512</v>
      </c>
      <c r="F2217" t="s">
        <v>6057</v>
      </c>
    </row>
    <row r="2218" spans="1:6" x14ac:dyDescent="0.3">
      <c r="A2218" s="49" t="s">
        <v>139</v>
      </c>
      <c r="B2218" s="49" t="str">
        <f t="shared" si="68"/>
        <v>Ms</v>
      </c>
      <c r="C2218" s="50" t="str">
        <f t="shared" si="69"/>
        <v>Jennifer E</v>
      </c>
      <c r="D2218" s="49" t="s">
        <v>2478</v>
      </c>
      <c r="E2218" t="s">
        <v>4510</v>
      </c>
      <c r="F2218" t="s">
        <v>6058</v>
      </c>
    </row>
    <row r="2219" spans="1:6" x14ac:dyDescent="0.3">
      <c r="A2219" s="49" t="s">
        <v>138</v>
      </c>
      <c r="B2219" s="49" t="str">
        <f t="shared" si="68"/>
        <v>Ms</v>
      </c>
      <c r="C2219" s="50" t="str">
        <f t="shared" si="69"/>
        <v>Polly</v>
      </c>
      <c r="D2219" s="49" t="s">
        <v>4285</v>
      </c>
      <c r="E2219" t="s">
        <v>4510</v>
      </c>
      <c r="F2219" t="s">
        <v>5116</v>
      </c>
    </row>
    <row r="2220" spans="1:6" x14ac:dyDescent="0.3">
      <c r="A2220" s="49" t="s">
        <v>137</v>
      </c>
      <c r="B2220" s="49" t="str">
        <f t="shared" si="68"/>
        <v>Ms</v>
      </c>
      <c r="C2220" s="50" t="str">
        <f t="shared" si="69"/>
        <v>Elizabeth</v>
      </c>
      <c r="D2220" s="49" t="s">
        <v>4286</v>
      </c>
      <c r="E2220" t="s">
        <v>4510</v>
      </c>
      <c r="F2220" t="s">
        <v>4719</v>
      </c>
    </row>
    <row r="2221" spans="1:6" x14ac:dyDescent="0.3">
      <c r="A2221" s="49" t="s">
        <v>136</v>
      </c>
      <c r="B2221" s="49" t="str">
        <f t="shared" si="68"/>
        <v>Ms</v>
      </c>
      <c r="C2221" s="50" t="str">
        <f t="shared" si="69"/>
        <v>Tiffany A</v>
      </c>
      <c r="D2221" s="49" t="s">
        <v>4287</v>
      </c>
      <c r="E2221" t="s">
        <v>4510</v>
      </c>
      <c r="F2221" t="s">
        <v>5619</v>
      </c>
    </row>
    <row r="2222" spans="1:6" x14ac:dyDescent="0.3">
      <c r="A2222" s="49" t="s">
        <v>135</v>
      </c>
      <c r="B2222" s="49" t="str">
        <f t="shared" si="68"/>
        <v>Mr</v>
      </c>
      <c r="C2222" s="50" t="str">
        <f t="shared" si="69"/>
        <v>Cole</v>
      </c>
      <c r="D2222" s="49" t="s">
        <v>4288</v>
      </c>
      <c r="E2222" t="s">
        <v>4512</v>
      </c>
      <c r="F2222" t="s">
        <v>4643</v>
      </c>
    </row>
    <row r="2223" spans="1:6" x14ac:dyDescent="0.3">
      <c r="A2223" s="49" t="s">
        <v>134</v>
      </c>
      <c r="B2223" s="49" t="str">
        <f t="shared" si="68"/>
        <v>Mr</v>
      </c>
      <c r="C2223" s="50" t="str">
        <f t="shared" si="69"/>
        <v>Matthew T</v>
      </c>
      <c r="D2223" s="49" t="s">
        <v>4289</v>
      </c>
      <c r="E2223" t="s">
        <v>4512</v>
      </c>
      <c r="F2223" t="s">
        <v>4910</v>
      </c>
    </row>
    <row r="2224" spans="1:6" x14ac:dyDescent="0.3">
      <c r="A2224" s="49" t="s">
        <v>133</v>
      </c>
      <c r="B2224" s="49" t="str">
        <f t="shared" si="68"/>
        <v>Mr</v>
      </c>
      <c r="C2224" s="50" t="str">
        <f t="shared" si="69"/>
        <v>Zachary</v>
      </c>
      <c r="D2224" s="49" t="s">
        <v>2882</v>
      </c>
      <c r="E2224" t="s">
        <v>4512</v>
      </c>
      <c r="F2224" t="s">
        <v>4841</v>
      </c>
    </row>
    <row r="2225" spans="1:6" x14ac:dyDescent="0.3">
      <c r="A2225" s="49" t="s">
        <v>132</v>
      </c>
      <c r="B2225" s="49" t="str">
        <f t="shared" si="68"/>
        <v>Mr</v>
      </c>
      <c r="C2225" s="50" t="str">
        <f t="shared" si="69"/>
        <v>Matthew T</v>
      </c>
      <c r="D2225" s="49" t="s">
        <v>4290</v>
      </c>
      <c r="E2225" t="s">
        <v>4512</v>
      </c>
      <c r="F2225" t="s">
        <v>4910</v>
      </c>
    </row>
    <row r="2226" spans="1:6" x14ac:dyDescent="0.3">
      <c r="A2226" s="49" t="s">
        <v>131</v>
      </c>
      <c r="B2226" s="49" t="str">
        <f t="shared" si="68"/>
        <v>Mr</v>
      </c>
      <c r="C2226" s="50" t="str">
        <f t="shared" si="69"/>
        <v>Pat</v>
      </c>
      <c r="D2226" s="49" t="s">
        <v>3982</v>
      </c>
      <c r="E2226" t="s">
        <v>4512</v>
      </c>
      <c r="F2226" t="s">
        <v>6059</v>
      </c>
    </row>
    <row r="2227" spans="1:6" x14ac:dyDescent="0.3">
      <c r="A2227" s="49" t="s">
        <v>130</v>
      </c>
      <c r="B2227" s="49" t="str">
        <f t="shared" si="68"/>
        <v>Ms</v>
      </c>
      <c r="C2227" s="50" t="str">
        <f t="shared" si="69"/>
        <v>Ashley</v>
      </c>
      <c r="D2227" s="49" t="s">
        <v>3126</v>
      </c>
      <c r="E2227" t="s">
        <v>4510</v>
      </c>
      <c r="F2227" t="s">
        <v>4737</v>
      </c>
    </row>
    <row r="2228" spans="1:6" x14ac:dyDescent="0.3">
      <c r="A2228" s="49" t="s">
        <v>129</v>
      </c>
      <c r="B2228" s="49" t="str">
        <f t="shared" si="68"/>
        <v>Ms</v>
      </c>
      <c r="C2228" s="50" t="str">
        <f t="shared" si="69"/>
        <v>Elizabeth A</v>
      </c>
      <c r="D2228" s="49" t="s">
        <v>3653</v>
      </c>
      <c r="E2228" t="s">
        <v>4510</v>
      </c>
      <c r="F2228" t="s">
        <v>5478</v>
      </c>
    </row>
    <row r="2229" spans="1:6" x14ac:dyDescent="0.3">
      <c r="A2229" s="49" t="s">
        <v>128</v>
      </c>
      <c r="B2229" s="49" t="str">
        <f t="shared" si="68"/>
        <v>Ms</v>
      </c>
      <c r="C2229" s="50" t="str">
        <f t="shared" si="69"/>
        <v>Rebecca M</v>
      </c>
      <c r="D2229" s="49" t="s">
        <v>4291</v>
      </c>
      <c r="E2229" t="s">
        <v>4510</v>
      </c>
      <c r="F2229" t="s">
        <v>6060</v>
      </c>
    </row>
    <row r="2230" spans="1:6" x14ac:dyDescent="0.3">
      <c r="A2230" s="49" t="s">
        <v>127</v>
      </c>
      <c r="B2230" s="49" t="str">
        <f t="shared" si="68"/>
        <v>Ms</v>
      </c>
      <c r="C2230" s="50" t="str">
        <f t="shared" si="69"/>
        <v>Ruth</v>
      </c>
      <c r="D2230" s="49" t="s">
        <v>4292</v>
      </c>
      <c r="E2230" t="s">
        <v>4510</v>
      </c>
      <c r="F2230" t="s">
        <v>6061</v>
      </c>
    </row>
    <row r="2231" spans="1:6" x14ac:dyDescent="0.3">
      <c r="A2231" s="49" t="s">
        <v>126</v>
      </c>
      <c r="B2231" s="49" t="str">
        <f t="shared" si="68"/>
        <v>Mr</v>
      </c>
      <c r="C2231" s="50" t="str">
        <f t="shared" si="69"/>
        <v>Gregory S</v>
      </c>
      <c r="D2231" s="49" t="s">
        <v>2718</v>
      </c>
      <c r="E2231" t="s">
        <v>4512</v>
      </c>
      <c r="F2231" t="s">
        <v>6062</v>
      </c>
    </row>
    <row r="2232" spans="1:6" x14ac:dyDescent="0.3">
      <c r="A2232" s="49" t="s">
        <v>125</v>
      </c>
      <c r="B2232" s="49" t="str">
        <f t="shared" si="68"/>
        <v>Ms</v>
      </c>
      <c r="C2232" s="50" t="str">
        <f t="shared" si="69"/>
        <v>Alexandra S</v>
      </c>
      <c r="D2232" s="49" t="s">
        <v>4293</v>
      </c>
      <c r="E2232" t="s">
        <v>4510</v>
      </c>
      <c r="F2232" t="s">
        <v>6063</v>
      </c>
    </row>
    <row r="2233" spans="1:6" x14ac:dyDescent="0.3">
      <c r="A2233" s="49" t="s">
        <v>124</v>
      </c>
      <c r="B2233" s="49" t="str">
        <f t="shared" si="68"/>
        <v>Ms</v>
      </c>
      <c r="C2233" s="50" t="str">
        <f t="shared" si="69"/>
        <v>Hillary</v>
      </c>
      <c r="D2233" s="49" t="s">
        <v>4294</v>
      </c>
      <c r="E2233" t="s">
        <v>4510</v>
      </c>
      <c r="F2233" t="s">
        <v>6064</v>
      </c>
    </row>
    <row r="2234" spans="1:6" x14ac:dyDescent="0.3">
      <c r="A2234" s="49" t="s">
        <v>123</v>
      </c>
      <c r="B2234" s="49" t="str">
        <f t="shared" si="68"/>
        <v>Ms</v>
      </c>
      <c r="C2234" s="50" t="str">
        <f t="shared" si="69"/>
        <v>Amy K</v>
      </c>
      <c r="D2234" s="49" t="s">
        <v>4295</v>
      </c>
      <c r="E2234" t="s">
        <v>4510</v>
      </c>
      <c r="F2234" t="s">
        <v>6065</v>
      </c>
    </row>
    <row r="2235" spans="1:6" x14ac:dyDescent="0.3">
      <c r="A2235" s="49" t="s">
        <v>122</v>
      </c>
      <c r="B2235" s="49" t="str">
        <f t="shared" si="68"/>
        <v>Mr</v>
      </c>
      <c r="C2235" s="50" t="str">
        <f t="shared" si="69"/>
        <v>Scott</v>
      </c>
      <c r="D2235" s="49" t="s">
        <v>3423</v>
      </c>
      <c r="E2235" t="s">
        <v>4512</v>
      </c>
      <c r="F2235" t="s">
        <v>4518</v>
      </c>
    </row>
    <row r="2236" spans="1:6" x14ac:dyDescent="0.3">
      <c r="A2236" s="49" t="s">
        <v>121</v>
      </c>
      <c r="B2236" s="49" t="str">
        <f t="shared" si="68"/>
        <v>Mr</v>
      </c>
      <c r="C2236" s="50" t="str">
        <f t="shared" si="69"/>
        <v>John</v>
      </c>
      <c r="D2236" s="49" t="s">
        <v>4296</v>
      </c>
      <c r="E2236" t="s">
        <v>4512</v>
      </c>
      <c r="F2236" t="s">
        <v>4531</v>
      </c>
    </row>
    <row r="2237" spans="1:6" x14ac:dyDescent="0.3">
      <c r="A2237" s="49" t="s">
        <v>120</v>
      </c>
      <c r="B2237" s="49" t="str">
        <f t="shared" si="68"/>
        <v>Mr</v>
      </c>
      <c r="C2237" s="50" t="str">
        <f t="shared" si="69"/>
        <v>Maaikel</v>
      </c>
      <c r="D2237" s="49" t="s">
        <v>4297</v>
      </c>
      <c r="E2237" t="s">
        <v>4512</v>
      </c>
      <c r="F2237" t="s">
        <v>6066</v>
      </c>
    </row>
    <row r="2238" spans="1:6" x14ac:dyDescent="0.3">
      <c r="A2238" s="49" t="s">
        <v>119</v>
      </c>
      <c r="B2238" s="49" t="str">
        <f t="shared" si="68"/>
        <v>Mr</v>
      </c>
      <c r="C2238" s="50" t="str">
        <f t="shared" si="69"/>
        <v>Daniel C</v>
      </c>
      <c r="D2238" s="49" t="s">
        <v>4298</v>
      </c>
      <c r="E2238" t="s">
        <v>4512</v>
      </c>
      <c r="F2238" t="s">
        <v>5566</v>
      </c>
    </row>
    <row r="2239" spans="1:6" x14ac:dyDescent="0.3">
      <c r="A2239" s="49" t="s">
        <v>118</v>
      </c>
      <c r="B2239" s="49" t="str">
        <f t="shared" si="68"/>
        <v>Mr</v>
      </c>
      <c r="C2239" s="50" t="str">
        <f t="shared" si="69"/>
        <v>Christopher S</v>
      </c>
      <c r="D2239" s="49" t="s">
        <v>4299</v>
      </c>
      <c r="E2239" t="s">
        <v>4512</v>
      </c>
      <c r="F2239" t="s">
        <v>6067</v>
      </c>
    </row>
    <row r="2240" spans="1:6" x14ac:dyDescent="0.3">
      <c r="A2240" s="49" t="s">
        <v>117</v>
      </c>
      <c r="B2240" s="49" t="str">
        <f t="shared" si="68"/>
        <v>Mr</v>
      </c>
      <c r="C2240" s="50" t="str">
        <f t="shared" si="69"/>
        <v>William R</v>
      </c>
      <c r="D2240" s="49" t="s">
        <v>2481</v>
      </c>
      <c r="E2240" t="s">
        <v>4512</v>
      </c>
      <c r="F2240" t="s">
        <v>5420</v>
      </c>
    </row>
    <row r="2241" spans="1:6" x14ac:dyDescent="0.3">
      <c r="A2241" s="49" t="s">
        <v>116</v>
      </c>
      <c r="B2241" s="49" t="str">
        <f t="shared" si="68"/>
        <v>Ms</v>
      </c>
      <c r="C2241" s="50" t="str">
        <f t="shared" si="69"/>
        <v>Lyndsy</v>
      </c>
      <c r="D2241" s="49" t="s">
        <v>4300</v>
      </c>
      <c r="E2241" t="s">
        <v>4510</v>
      </c>
      <c r="F2241" t="s">
        <v>6068</v>
      </c>
    </row>
    <row r="2242" spans="1:6" x14ac:dyDescent="0.3">
      <c r="A2242" s="49" t="s">
        <v>115</v>
      </c>
      <c r="B2242" s="49" t="str">
        <f t="shared" ref="B2242:B2305" si="70">TRIM(E2242:E4576)</f>
        <v>Ms</v>
      </c>
      <c r="C2242" s="50" t="str">
        <f t="shared" ref="C2242:C2305" si="71">TRIM(F2242)</f>
        <v>Jessica</v>
      </c>
      <c r="D2242" s="49" t="s">
        <v>4301</v>
      </c>
      <c r="E2242" t="s">
        <v>4510</v>
      </c>
      <c r="F2242" t="s">
        <v>4603</v>
      </c>
    </row>
    <row r="2243" spans="1:6" x14ac:dyDescent="0.3">
      <c r="A2243" s="49" t="s">
        <v>114</v>
      </c>
      <c r="B2243" s="49" t="str">
        <f t="shared" si="70"/>
        <v>Ms</v>
      </c>
      <c r="C2243" s="50" t="str">
        <f t="shared" si="71"/>
        <v>Anna</v>
      </c>
      <c r="D2243" s="49" t="s">
        <v>4302</v>
      </c>
      <c r="E2243" t="s">
        <v>4510</v>
      </c>
      <c r="F2243" t="s">
        <v>6069</v>
      </c>
    </row>
    <row r="2244" spans="1:6" x14ac:dyDescent="0.3">
      <c r="A2244" s="49" t="s">
        <v>113</v>
      </c>
      <c r="B2244" s="49" t="str">
        <f t="shared" si="70"/>
        <v>Mr</v>
      </c>
      <c r="C2244" s="50" t="str">
        <f t="shared" si="71"/>
        <v>Jordan</v>
      </c>
      <c r="D2244" s="49" t="s">
        <v>3275</v>
      </c>
      <c r="E2244" t="s">
        <v>4512</v>
      </c>
      <c r="F2244" t="s">
        <v>4871</v>
      </c>
    </row>
    <row r="2245" spans="1:6" x14ac:dyDescent="0.3">
      <c r="A2245" s="49" t="s">
        <v>112</v>
      </c>
      <c r="B2245" s="49" t="str">
        <f t="shared" si="70"/>
        <v>Mr</v>
      </c>
      <c r="C2245" s="50" t="str">
        <f t="shared" si="71"/>
        <v>Brian</v>
      </c>
      <c r="D2245" s="49" t="s">
        <v>4303</v>
      </c>
      <c r="E2245" t="s">
        <v>4512</v>
      </c>
      <c r="F2245" t="s">
        <v>4605</v>
      </c>
    </row>
    <row r="2246" spans="1:6" x14ac:dyDescent="0.3">
      <c r="A2246" s="49" t="s">
        <v>111</v>
      </c>
      <c r="B2246" s="49" t="str">
        <f t="shared" si="70"/>
        <v>Ms</v>
      </c>
      <c r="C2246" s="50" t="str">
        <f t="shared" si="71"/>
        <v>Katherine A</v>
      </c>
      <c r="D2246" s="49" t="s">
        <v>3051</v>
      </c>
      <c r="E2246" t="s">
        <v>4510</v>
      </c>
      <c r="F2246" t="s">
        <v>5573</v>
      </c>
    </row>
    <row r="2247" spans="1:6" x14ac:dyDescent="0.3">
      <c r="A2247" s="49" t="s">
        <v>110</v>
      </c>
      <c r="B2247" s="49" t="str">
        <f t="shared" si="70"/>
        <v>Ms</v>
      </c>
      <c r="C2247" s="50" t="str">
        <f t="shared" si="71"/>
        <v>Melanie</v>
      </c>
      <c r="D2247" s="49" t="s">
        <v>4304</v>
      </c>
      <c r="E2247" t="s">
        <v>4510</v>
      </c>
      <c r="F2247" t="s">
        <v>5140</v>
      </c>
    </row>
    <row r="2248" spans="1:6" x14ac:dyDescent="0.3">
      <c r="A2248" s="49" t="s">
        <v>109</v>
      </c>
      <c r="B2248" s="49" t="str">
        <f t="shared" si="70"/>
        <v>Ms</v>
      </c>
      <c r="C2248" s="50" t="str">
        <f t="shared" si="71"/>
        <v>Jessica</v>
      </c>
      <c r="D2248" s="49" t="s">
        <v>4305</v>
      </c>
      <c r="E2248" t="s">
        <v>4510</v>
      </c>
      <c r="F2248" t="s">
        <v>4603</v>
      </c>
    </row>
    <row r="2249" spans="1:6" x14ac:dyDescent="0.3">
      <c r="A2249" s="49" t="s">
        <v>108</v>
      </c>
      <c r="B2249" s="49" t="str">
        <f t="shared" si="70"/>
        <v>Mr</v>
      </c>
      <c r="C2249" s="50" t="str">
        <f t="shared" si="71"/>
        <v>Eric S</v>
      </c>
      <c r="D2249" s="49" t="s">
        <v>4306</v>
      </c>
      <c r="E2249" t="s">
        <v>4512</v>
      </c>
      <c r="F2249" t="s">
        <v>6070</v>
      </c>
    </row>
    <row r="2250" spans="1:6" x14ac:dyDescent="0.3">
      <c r="A2250" s="49" t="s">
        <v>107</v>
      </c>
      <c r="B2250" s="49" t="str">
        <f t="shared" si="70"/>
        <v>Mr</v>
      </c>
      <c r="C2250" s="50" t="str">
        <f t="shared" si="71"/>
        <v>Joseph</v>
      </c>
      <c r="D2250" s="49" t="s">
        <v>4307</v>
      </c>
      <c r="E2250" t="s">
        <v>4512</v>
      </c>
      <c r="F2250" t="s">
        <v>4947</v>
      </c>
    </row>
    <row r="2251" spans="1:6" x14ac:dyDescent="0.3">
      <c r="A2251" s="49" t="s">
        <v>106</v>
      </c>
      <c r="B2251" s="49" t="str">
        <f t="shared" si="70"/>
        <v>Ms</v>
      </c>
      <c r="C2251" s="50" t="str">
        <f t="shared" si="71"/>
        <v>Mary</v>
      </c>
      <c r="D2251" s="49" t="s">
        <v>4308</v>
      </c>
      <c r="E2251" t="s">
        <v>4510</v>
      </c>
      <c r="F2251" t="s">
        <v>4997</v>
      </c>
    </row>
    <row r="2252" spans="1:6" x14ac:dyDescent="0.3">
      <c r="A2252" s="49" t="s">
        <v>105</v>
      </c>
      <c r="B2252" s="49" t="str">
        <f t="shared" si="70"/>
        <v>Ms</v>
      </c>
      <c r="C2252" s="50" t="str">
        <f t="shared" si="71"/>
        <v>Natalie</v>
      </c>
      <c r="D2252" s="49" t="s">
        <v>4309</v>
      </c>
      <c r="E2252" t="s">
        <v>4510</v>
      </c>
      <c r="F2252" t="s">
        <v>4540</v>
      </c>
    </row>
    <row r="2253" spans="1:6" x14ac:dyDescent="0.3">
      <c r="A2253" s="49" t="s">
        <v>104</v>
      </c>
      <c r="B2253" s="49" t="str">
        <f t="shared" si="70"/>
        <v>Mr</v>
      </c>
      <c r="C2253" s="50" t="str">
        <f t="shared" si="71"/>
        <v>Christopher</v>
      </c>
      <c r="D2253" s="49" t="s">
        <v>4310</v>
      </c>
      <c r="E2253" t="s">
        <v>4512</v>
      </c>
      <c r="F2253" t="s">
        <v>4869</v>
      </c>
    </row>
    <row r="2254" spans="1:6" x14ac:dyDescent="0.3">
      <c r="A2254" s="49" t="s">
        <v>103</v>
      </c>
      <c r="B2254" s="49" t="str">
        <f t="shared" si="70"/>
        <v>Ms</v>
      </c>
      <c r="C2254" s="50" t="str">
        <f t="shared" si="71"/>
        <v>Sonja</v>
      </c>
      <c r="D2254" s="49" t="s">
        <v>4311</v>
      </c>
      <c r="E2254" t="s">
        <v>4510</v>
      </c>
      <c r="F2254" t="s">
        <v>6071</v>
      </c>
    </row>
    <row r="2255" spans="1:6" x14ac:dyDescent="0.3">
      <c r="A2255" s="49" t="s">
        <v>102</v>
      </c>
      <c r="B2255" s="49" t="str">
        <f t="shared" si="70"/>
        <v>Ms</v>
      </c>
      <c r="C2255" s="50" t="str">
        <f t="shared" si="71"/>
        <v>Alexandra</v>
      </c>
      <c r="D2255" s="49" t="s">
        <v>4312</v>
      </c>
      <c r="E2255" t="s">
        <v>4510</v>
      </c>
      <c r="F2255" t="s">
        <v>5318</v>
      </c>
    </row>
    <row r="2256" spans="1:6" x14ac:dyDescent="0.3">
      <c r="A2256" s="49" t="s">
        <v>101</v>
      </c>
      <c r="B2256" s="49" t="str">
        <f t="shared" si="70"/>
        <v>Ms</v>
      </c>
      <c r="C2256" s="50" t="str">
        <f t="shared" si="71"/>
        <v>Martha L</v>
      </c>
      <c r="D2256" s="49" t="s">
        <v>4313</v>
      </c>
      <c r="E2256" t="s">
        <v>4510</v>
      </c>
      <c r="F2256" t="s">
        <v>6072</v>
      </c>
    </row>
    <row r="2257" spans="1:6" x14ac:dyDescent="0.3">
      <c r="A2257" s="49" t="s">
        <v>100</v>
      </c>
      <c r="B2257" s="49" t="str">
        <f t="shared" si="70"/>
        <v>Mr</v>
      </c>
      <c r="C2257" s="50" t="str">
        <f t="shared" si="71"/>
        <v>Ryan C</v>
      </c>
      <c r="D2257" s="49" t="s">
        <v>2481</v>
      </c>
      <c r="E2257" t="s">
        <v>4512</v>
      </c>
      <c r="F2257" t="s">
        <v>4630</v>
      </c>
    </row>
    <row r="2258" spans="1:6" x14ac:dyDescent="0.3">
      <c r="A2258" s="49" t="s">
        <v>99</v>
      </c>
      <c r="B2258" s="49" t="str">
        <f t="shared" si="70"/>
        <v>Mr</v>
      </c>
      <c r="C2258" s="50" t="str">
        <f t="shared" si="71"/>
        <v>Cliff</v>
      </c>
      <c r="D2258" s="49" t="s">
        <v>4314</v>
      </c>
      <c r="E2258" t="s">
        <v>4512</v>
      </c>
      <c r="F2258" t="s">
        <v>6073</v>
      </c>
    </row>
    <row r="2259" spans="1:6" x14ac:dyDescent="0.3">
      <c r="A2259" s="49" t="s">
        <v>98</v>
      </c>
      <c r="B2259" s="49" t="str">
        <f t="shared" si="70"/>
        <v>Mr</v>
      </c>
      <c r="C2259" s="50" t="str">
        <f t="shared" si="71"/>
        <v>Blue</v>
      </c>
      <c r="D2259" s="49" t="s">
        <v>4315</v>
      </c>
      <c r="E2259" t="s">
        <v>4512</v>
      </c>
      <c r="F2259" t="s">
        <v>6074</v>
      </c>
    </row>
    <row r="2260" spans="1:6" x14ac:dyDescent="0.3">
      <c r="A2260" s="49" t="s">
        <v>97</v>
      </c>
      <c r="B2260" s="49" t="str">
        <f t="shared" si="70"/>
        <v>Mr</v>
      </c>
      <c r="C2260" s="50" t="str">
        <f t="shared" si="71"/>
        <v>Jeffrey M</v>
      </c>
      <c r="D2260" s="49" t="s">
        <v>4316</v>
      </c>
      <c r="E2260" t="s">
        <v>4512</v>
      </c>
      <c r="F2260" t="s">
        <v>6075</v>
      </c>
    </row>
    <row r="2261" spans="1:6" x14ac:dyDescent="0.3">
      <c r="A2261" s="49" t="s">
        <v>96</v>
      </c>
      <c r="B2261" s="49" t="str">
        <f t="shared" si="70"/>
        <v>Mr</v>
      </c>
      <c r="C2261" s="50" t="str">
        <f t="shared" si="71"/>
        <v>Andrew</v>
      </c>
      <c r="D2261" s="49" t="s">
        <v>4317</v>
      </c>
      <c r="E2261" t="s">
        <v>4512</v>
      </c>
      <c r="F2261" t="s">
        <v>4720</v>
      </c>
    </row>
    <row r="2262" spans="1:6" x14ac:dyDescent="0.3">
      <c r="A2262" s="49" t="s">
        <v>95</v>
      </c>
      <c r="B2262" s="49" t="str">
        <f t="shared" si="70"/>
        <v>Ms</v>
      </c>
      <c r="C2262" s="50" t="str">
        <f t="shared" si="71"/>
        <v>Julia</v>
      </c>
      <c r="D2262" s="49" t="s">
        <v>4318</v>
      </c>
      <c r="E2262" t="s">
        <v>4510</v>
      </c>
      <c r="F2262" t="s">
        <v>4585</v>
      </c>
    </row>
    <row r="2263" spans="1:6" x14ac:dyDescent="0.3">
      <c r="A2263" s="49" t="s">
        <v>94</v>
      </c>
      <c r="B2263" s="49" t="str">
        <f t="shared" si="70"/>
        <v>Mr</v>
      </c>
      <c r="C2263" s="50" t="str">
        <f t="shared" si="71"/>
        <v>Daniel</v>
      </c>
      <c r="D2263" s="49" t="s">
        <v>4319</v>
      </c>
      <c r="E2263" t="s">
        <v>4512</v>
      </c>
      <c r="F2263" t="s">
        <v>4574</v>
      </c>
    </row>
    <row r="2264" spans="1:6" x14ac:dyDescent="0.3">
      <c r="A2264" s="49" t="s">
        <v>93</v>
      </c>
      <c r="B2264" s="49" t="str">
        <f t="shared" si="70"/>
        <v>Mr</v>
      </c>
      <c r="C2264" s="50" t="str">
        <f t="shared" si="71"/>
        <v>Jaime</v>
      </c>
      <c r="D2264" s="49" t="s">
        <v>4406</v>
      </c>
      <c r="E2264" t="s">
        <v>4512</v>
      </c>
      <c r="F2264" t="s">
        <v>4702</v>
      </c>
    </row>
    <row r="2265" spans="1:6" x14ac:dyDescent="0.3">
      <c r="A2265" s="49" t="s">
        <v>92</v>
      </c>
      <c r="B2265" s="49" t="str">
        <f t="shared" si="70"/>
        <v>Mr</v>
      </c>
      <c r="C2265" s="50" t="str">
        <f t="shared" si="71"/>
        <v>Mohd Syahidan</v>
      </c>
      <c r="D2265" s="49" t="s">
        <v>4407</v>
      </c>
      <c r="E2265" t="s">
        <v>4512</v>
      </c>
      <c r="F2265" t="s">
        <v>6076</v>
      </c>
    </row>
    <row r="2266" spans="1:6" x14ac:dyDescent="0.3">
      <c r="A2266" s="49" t="s">
        <v>91</v>
      </c>
      <c r="B2266" s="49" t="str">
        <f t="shared" si="70"/>
        <v>Mr</v>
      </c>
      <c r="C2266" s="50" t="str">
        <f t="shared" si="71"/>
        <v>Matthew</v>
      </c>
      <c r="D2266" s="49" t="s">
        <v>3867</v>
      </c>
      <c r="E2266" t="s">
        <v>4512</v>
      </c>
      <c r="F2266" t="s">
        <v>4657</v>
      </c>
    </row>
    <row r="2267" spans="1:6" x14ac:dyDescent="0.3">
      <c r="A2267" s="49" t="s">
        <v>90</v>
      </c>
      <c r="B2267" s="49" t="str">
        <f t="shared" si="70"/>
        <v>Ms</v>
      </c>
      <c r="C2267" s="50" t="str">
        <f t="shared" si="71"/>
        <v>Elizabeth S</v>
      </c>
      <c r="D2267" s="49" t="s">
        <v>4320</v>
      </c>
      <c r="E2267" t="s">
        <v>4510</v>
      </c>
      <c r="F2267" t="s">
        <v>5376</v>
      </c>
    </row>
    <row r="2268" spans="1:6" x14ac:dyDescent="0.3">
      <c r="A2268" s="49" t="s">
        <v>89</v>
      </c>
      <c r="B2268" s="49" t="str">
        <f t="shared" si="70"/>
        <v>Ms</v>
      </c>
      <c r="C2268" s="50" t="str">
        <f t="shared" si="71"/>
        <v>Katie</v>
      </c>
      <c r="D2268" s="49" t="s">
        <v>4321</v>
      </c>
      <c r="E2268" t="s">
        <v>4510</v>
      </c>
      <c r="F2268" t="s">
        <v>4953</v>
      </c>
    </row>
    <row r="2269" spans="1:6" x14ac:dyDescent="0.3">
      <c r="A2269" s="49" t="s">
        <v>88</v>
      </c>
      <c r="B2269" s="49" t="str">
        <f t="shared" si="70"/>
        <v>Ms</v>
      </c>
      <c r="C2269" s="50" t="str">
        <f t="shared" si="71"/>
        <v>Christi A</v>
      </c>
      <c r="D2269" s="49" t="s">
        <v>4322</v>
      </c>
      <c r="E2269" t="s">
        <v>4510</v>
      </c>
      <c r="F2269" t="s">
        <v>6077</v>
      </c>
    </row>
    <row r="2270" spans="1:6" x14ac:dyDescent="0.3">
      <c r="A2270" s="49" t="s">
        <v>87</v>
      </c>
      <c r="B2270" s="49" t="str">
        <f t="shared" si="70"/>
        <v>Ms</v>
      </c>
      <c r="C2270" s="50" t="str">
        <f t="shared" si="71"/>
        <v>Sandra K</v>
      </c>
      <c r="D2270" s="49" t="s">
        <v>2552</v>
      </c>
      <c r="E2270" t="s">
        <v>4510</v>
      </c>
      <c r="F2270" t="s">
        <v>6078</v>
      </c>
    </row>
    <row r="2271" spans="1:6" x14ac:dyDescent="0.3">
      <c r="A2271" s="49" t="s">
        <v>86</v>
      </c>
      <c r="B2271" s="49" t="str">
        <f t="shared" si="70"/>
        <v>Ms</v>
      </c>
      <c r="C2271" s="50" t="str">
        <f t="shared" si="71"/>
        <v>Katharine</v>
      </c>
      <c r="D2271" s="49" t="s">
        <v>2983</v>
      </c>
      <c r="E2271" t="s">
        <v>4510</v>
      </c>
      <c r="F2271" t="s">
        <v>5575</v>
      </c>
    </row>
    <row r="2272" spans="1:6" x14ac:dyDescent="0.3">
      <c r="A2272" s="49" t="s">
        <v>85</v>
      </c>
      <c r="B2272" s="49" t="str">
        <f t="shared" si="70"/>
        <v>Mr</v>
      </c>
      <c r="C2272" s="50" t="str">
        <f t="shared" si="71"/>
        <v>Jerome</v>
      </c>
      <c r="D2272" s="49" t="s">
        <v>4323</v>
      </c>
      <c r="E2272" t="s">
        <v>4512</v>
      </c>
      <c r="F2272" t="s">
        <v>6079</v>
      </c>
    </row>
    <row r="2273" spans="1:6" x14ac:dyDescent="0.3">
      <c r="A2273" s="49" t="s">
        <v>84</v>
      </c>
      <c r="B2273" s="49" t="str">
        <f t="shared" si="70"/>
        <v>Ms</v>
      </c>
      <c r="C2273" s="50" t="str">
        <f t="shared" si="71"/>
        <v>Julia R</v>
      </c>
      <c r="D2273" s="49" t="s">
        <v>4324</v>
      </c>
      <c r="E2273" t="s">
        <v>4510</v>
      </c>
      <c r="F2273" t="s">
        <v>6080</v>
      </c>
    </row>
    <row r="2274" spans="1:6" x14ac:dyDescent="0.3">
      <c r="A2274" s="49" t="s">
        <v>83</v>
      </c>
      <c r="B2274" s="49" t="str">
        <f t="shared" si="70"/>
        <v>Mr</v>
      </c>
      <c r="C2274" s="50" t="str">
        <f t="shared" si="71"/>
        <v>Sean Henry</v>
      </c>
      <c r="D2274" s="49" t="s">
        <v>2483</v>
      </c>
      <c r="E2274" t="s">
        <v>4512</v>
      </c>
      <c r="F2274" t="s">
        <v>6081</v>
      </c>
    </row>
    <row r="2275" spans="1:6" x14ac:dyDescent="0.3">
      <c r="A2275" s="49" t="s">
        <v>82</v>
      </c>
      <c r="B2275" s="49" t="str">
        <f t="shared" si="70"/>
        <v>Ms</v>
      </c>
      <c r="C2275" s="50" t="str">
        <f t="shared" si="71"/>
        <v>Rachel A</v>
      </c>
      <c r="D2275" s="49" t="s">
        <v>4325</v>
      </c>
      <c r="E2275" t="s">
        <v>4510</v>
      </c>
      <c r="F2275" t="s">
        <v>6036</v>
      </c>
    </row>
    <row r="2276" spans="1:6" x14ac:dyDescent="0.3">
      <c r="A2276" s="49" t="s">
        <v>81</v>
      </c>
      <c r="B2276" s="49" t="str">
        <f t="shared" si="70"/>
        <v>Mr</v>
      </c>
      <c r="C2276" s="50" t="str">
        <f t="shared" si="71"/>
        <v>Jim</v>
      </c>
      <c r="D2276" s="49" t="s">
        <v>4326</v>
      </c>
      <c r="E2276" t="s">
        <v>4512</v>
      </c>
      <c r="F2276" t="s">
        <v>4909</v>
      </c>
    </row>
    <row r="2277" spans="1:6" x14ac:dyDescent="0.3">
      <c r="A2277" s="49" t="s">
        <v>80</v>
      </c>
      <c r="B2277" s="49" t="str">
        <f t="shared" si="70"/>
        <v>Mr</v>
      </c>
      <c r="C2277" s="50" t="str">
        <f t="shared" si="71"/>
        <v>Tim</v>
      </c>
      <c r="D2277" s="49" t="s">
        <v>4327</v>
      </c>
      <c r="E2277" t="s">
        <v>4512</v>
      </c>
      <c r="F2277" t="s">
        <v>5303</v>
      </c>
    </row>
    <row r="2278" spans="1:6" x14ac:dyDescent="0.3">
      <c r="A2278" s="49" t="s">
        <v>79</v>
      </c>
      <c r="B2278" s="49" t="str">
        <f t="shared" si="70"/>
        <v>Ms</v>
      </c>
      <c r="C2278" s="50" t="str">
        <f t="shared" si="71"/>
        <v>Abby L</v>
      </c>
      <c r="D2278" s="49" t="s">
        <v>4328</v>
      </c>
      <c r="E2278" t="s">
        <v>4510</v>
      </c>
      <c r="F2278" t="s">
        <v>6082</v>
      </c>
    </row>
    <row r="2279" spans="1:6" x14ac:dyDescent="0.3">
      <c r="A2279" s="49" t="s">
        <v>78</v>
      </c>
      <c r="B2279" s="49" t="str">
        <f t="shared" si="70"/>
        <v>Mr</v>
      </c>
      <c r="C2279" s="50" t="str">
        <f t="shared" si="71"/>
        <v>Mark</v>
      </c>
      <c r="D2279" s="49" t="s">
        <v>4329</v>
      </c>
      <c r="E2279" t="s">
        <v>4512</v>
      </c>
      <c r="F2279" t="s">
        <v>4610</v>
      </c>
    </row>
    <row r="2280" spans="1:6" x14ac:dyDescent="0.3">
      <c r="A2280" s="49" t="s">
        <v>77</v>
      </c>
      <c r="B2280" s="49" t="str">
        <f t="shared" si="70"/>
        <v>Mr</v>
      </c>
      <c r="C2280" s="50" t="str">
        <f t="shared" si="71"/>
        <v>Ali</v>
      </c>
      <c r="D2280" s="49" t="s">
        <v>2600</v>
      </c>
      <c r="E2280" t="s">
        <v>4512</v>
      </c>
      <c r="F2280" t="s">
        <v>6083</v>
      </c>
    </row>
    <row r="2281" spans="1:6" x14ac:dyDescent="0.3">
      <c r="A2281" s="49" t="s">
        <v>76</v>
      </c>
      <c r="B2281" s="49" t="str">
        <f t="shared" si="70"/>
        <v>Mr</v>
      </c>
      <c r="C2281" s="50" t="str">
        <f t="shared" si="71"/>
        <v>Joshua</v>
      </c>
      <c r="D2281" s="49" t="s">
        <v>4330</v>
      </c>
      <c r="E2281" t="s">
        <v>4512</v>
      </c>
      <c r="F2281" t="s">
        <v>4586</v>
      </c>
    </row>
    <row r="2282" spans="1:6" x14ac:dyDescent="0.3">
      <c r="A2282" s="49" t="s">
        <v>75</v>
      </c>
      <c r="B2282" s="49" t="str">
        <f t="shared" si="70"/>
        <v>Mr</v>
      </c>
      <c r="C2282" s="50" t="str">
        <f t="shared" si="71"/>
        <v>Pierre</v>
      </c>
      <c r="D2282" s="49" t="s">
        <v>4331</v>
      </c>
      <c r="E2282" t="s">
        <v>4512</v>
      </c>
      <c r="F2282" t="s">
        <v>6084</v>
      </c>
    </row>
    <row r="2283" spans="1:6" x14ac:dyDescent="0.3">
      <c r="A2283" s="49" t="s">
        <v>74</v>
      </c>
      <c r="B2283" s="49" t="str">
        <f t="shared" si="70"/>
        <v>Ms</v>
      </c>
      <c r="C2283" s="50" t="str">
        <f t="shared" si="71"/>
        <v>Kate</v>
      </c>
      <c r="D2283" s="49" t="s">
        <v>2450</v>
      </c>
      <c r="E2283" t="s">
        <v>4510</v>
      </c>
      <c r="F2283" t="s">
        <v>4590</v>
      </c>
    </row>
    <row r="2284" spans="1:6" x14ac:dyDescent="0.3">
      <c r="A2284" s="49" t="s">
        <v>73</v>
      </c>
      <c r="B2284" s="49" t="str">
        <f t="shared" si="70"/>
        <v>Mr</v>
      </c>
      <c r="C2284" s="50" t="str">
        <f t="shared" si="71"/>
        <v>David</v>
      </c>
      <c r="D2284" s="49" t="s">
        <v>4332</v>
      </c>
      <c r="E2284" t="s">
        <v>4512</v>
      </c>
      <c r="F2284" t="s">
        <v>4523</v>
      </c>
    </row>
    <row r="2285" spans="1:6" x14ac:dyDescent="0.3">
      <c r="A2285" s="49" t="s">
        <v>72</v>
      </c>
      <c r="B2285" s="49" t="str">
        <f t="shared" si="70"/>
        <v>Ms</v>
      </c>
      <c r="C2285" s="50" t="str">
        <f t="shared" si="71"/>
        <v>Carla</v>
      </c>
      <c r="D2285" s="49" t="s">
        <v>4333</v>
      </c>
      <c r="E2285" t="s">
        <v>4510</v>
      </c>
      <c r="F2285" t="s">
        <v>5240</v>
      </c>
    </row>
    <row r="2286" spans="1:6" x14ac:dyDescent="0.3">
      <c r="A2286" s="49" t="s">
        <v>71</v>
      </c>
      <c r="B2286" s="49" t="str">
        <f t="shared" si="70"/>
        <v>Mr</v>
      </c>
      <c r="C2286" s="50" t="str">
        <f t="shared" si="71"/>
        <v>Alvaro Sr</v>
      </c>
      <c r="D2286" s="49" t="s">
        <v>4334</v>
      </c>
      <c r="E2286" t="s">
        <v>4512</v>
      </c>
      <c r="F2286" t="s">
        <v>6085</v>
      </c>
    </row>
    <row r="2287" spans="1:6" x14ac:dyDescent="0.3">
      <c r="A2287" s="49" t="s">
        <v>70</v>
      </c>
      <c r="B2287" s="49" t="str">
        <f t="shared" si="70"/>
        <v>Ms</v>
      </c>
      <c r="C2287" s="50" t="str">
        <f t="shared" si="71"/>
        <v>Hope</v>
      </c>
      <c r="D2287" s="49" t="s">
        <v>4310</v>
      </c>
      <c r="E2287" t="s">
        <v>4510</v>
      </c>
      <c r="F2287" t="s">
        <v>4598</v>
      </c>
    </row>
    <row r="2288" spans="1:6" x14ac:dyDescent="0.3">
      <c r="A2288" s="49" t="s">
        <v>69</v>
      </c>
      <c r="B2288" s="49" t="str">
        <f t="shared" si="70"/>
        <v>Mr</v>
      </c>
      <c r="C2288" s="50" t="str">
        <f t="shared" si="71"/>
        <v>Mark P</v>
      </c>
      <c r="D2288" s="49" t="s">
        <v>4335</v>
      </c>
      <c r="E2288" t="s">
        <v>4512</v>
      </c>
      <c r="F2288" t="s">
        <v>6086</v>
      </c>
    </row>
    <row r="2289" spans="1:6" x14ac:dyDescent="0.3">
      <c r="A2289" s="49" t="s">
        <v>68</v>
      </c>
      <c r="B2289" s="49" t="str">
        <f t="shared" si="70"/>
        <v>Ms</v>
      </c>
      <c r="C2289" s="50" t="str">
        <f t="shared" si="71"/>
        <v>Desiree</v>
      </c>
      <c r="D2289" s="49" t="s">
        <v>4336</v>
      </c>
      <c r="E2289" t="s">
        <v>4510</v>
      </c>
      <c r="F2289" t="s">
        <v>5577</v>
      </c>
    </row>
    <row r="2290" spans="1:6" x14ac:dyDescent="0.3">
      <c r="A2290" s="49" t="s">
        <v>67</v>
      </c>
      <c r="B2290" s="49" t="str">
        <f t="shared" si="70"/>
        <v>Mr</v>
      </c>
      <c r="C2290" s="50" t="str">
        <f t="shared" si="71"/>
        <v>Mario Jr</v>
      </c>
      <c r="D2290" s="49" t="s">
        <v>4337</v>
      </c>
      <c r="E2290" t="s">
        <v>4512</v>
      </c>
      <c r="F2290" t="s">
        <v>6087</v>
      </c>
    </row>
    <row r="2291" spans="1:6" x14ac:dyDescent="0.3">
      <c r="A2291" s="49" t="s">
        <v>66</v>
      </c>
      <c r="B2291" s="49" t="str">
        <f t="shared" si="70"/>
        <v>Mr</v>
      </c>
      <c r="C2291" s="50" t="str">
        <f t="shared" si="71"/>
        <v>Lusapho</v>
      </c>
      <c r="D2291" s="49" t="s">
        <v>3258</v>
      </c>
      <c r="E2291" t="s">
        <v>4512</v>
      </c>
      <c r="F2291" t="s">
        <v>6088</v>
      </c>
    </row>
    <row r="2292" spans="1:6" x14ac:dyDescent="0.3">
      <c r="A2292" s="49" t="s">
        <v>65</v>
      </c>
      <c r="B2292" s="49" t="str">
        <f t="shared" si="70"/>
        <v>Ms</v>
      </c>
      <c r="C2292" s="50" t="str">
        <f t="shared" si="71"/>
        <v>Erin C</v>
      </c>
      <c r="D2292" s="49" t="s">
        <v>2600</v>
      </c>
      <c r="E2292" t="s">
        <v>4510</v>
      </c>
      <c r="F2292" t="s">
        <v>4752</v>
      </c>
    </row>
    <row r="2293" spans="1:6" x14ac:dyDescent="0.3">
      <c r="A2293" s="49" t="s">
        <v>64</v>
      </c>
      <c r="B2293" s="49" t="str">
        <f t="shared" si="70"/>
        <v>Mr</v>
      </c>
      <c r="C2293" s="50" t="str">
        <f t="shared" si="71"/>
        <v>Alan F</v>
      </c>
      <c r="D2293" s="49" t="s">
        <v>4338</v>
      </c>
      <c r="E2293" t="s">
        <v>4512</v>
      </c>
      <c r="F2293" t="s">
        <v>6089</v>
      </c>
    </row>
    <row r="2294" spans="1:6" x14ac:dyDescent="0.3">
      <c r="A2294" s="49" t="s">
        <v>63</v>
      </c>
      <c r="B2294" s="49" t="str">
        <f t="shared" si="70"/>
        <v>Mr</v>
      </c>
      <c r="C2294" s="50" t="str">
        <f t="shared" si="71"/>
        <v>Ryan</v>
      </c>
      <c r="D2294" s="49" t="s">
        <v>2501</v>
      </c>
      <c r="E2294" t="s">
        <v>4512</v>
      </c>
      <c r="F2294" t="s">
        <v>4559</v>
      </c>
    </row>
    <row r="2295" spans="1:6" x14ac:dyDescent="0.3">
      <c r="A2295" s="49" t="s">
        <v>62</v>
      </c>
      <c r="B2295" s="49" t="str">
        <f t="shared" si="70"/>
        <v>Ms</v>
      </c>
      <c r="C2295" s="50" t="str">
        <f t="shared" si="71"/>
        <v>Hope</v>
      </c>
      <c r="D2295" s="49" t="s">
        <v>4339</v>
      </c>
      <c r="E2295" t="s">
        <v>4510</v>
      </c>
      <c r="F2295" t="s">
        <v>4598</v>
      </c>
    </row>
    <row r="2296" spans="1:6" x14ac:dyDescent="0.3">
      <c r="A2296" s="49" t="s">
        <v>61</v>
      </c>
      <c r="B2296" s="49" t="str">
        <f t="shared" si="70"/>
        <v>Mr</v>
      </c>
      <c r="C2296" s="50" t="str">
        <f t="shared" si="71"/>
        <v>Josh</v>
      </c>
      <c r="D2296" s="49" t="s">
        <v>4340</v>
      </c>
      <c r="E2296" t="s">
        <v>4512</v>
      </c>
      <c r="F2296" t="s">
        <v>5099</v>
      </c>
    </row>
    <row r="2297" spans="1:6" x14ac:dyDescent="0.3">
      <c r="A2297" s="49" t="s">
        <v>60</v>
      </c>
      <c r="B2297" s="49" t="str">
        <f t="shared" si="70"/>
        <v>Mr</v>
      </c>
      <c r="C2297" s="50" t="str">
        <f t="shared" si="71"/>
        <v>Jacob J</v>
      </c>
      <c r="D2297" s="49" t="s">
        <v>4341</v>
      </c>
      <c r="E2297" t="s">
        <v>4512</v>
      </c>
      <c r="F2297" t="s">
        <v>6090</v>
      </c>
    </row>
    <row r="2298" spans="1:6" x14ac:dyDescent="0.3">
      <c r="A2298" s="49" t="s">
        <v>59</v>
      </c>
      <c r="B2298" s="49" t="str">
        <f t="shared" si="70"/>
        <v>Mr</v>
      </c>
      <c r="C2298" s="50" t="str">
        <f t="shared" si="71"/>
        <v>Jose Tomas</v>
      </c>
      <c r="D2298" s="49" t="s">
        <v>4408</v>
      </c>
      <c r="E2298" t="s">
        <v>4512</v>
      </c>
      <c r="F2298" t="s">
        <v>6091</v>
      </c>
    </row>
    <row r="2299" spans="1:6" x14ac:dyDescent="0.3">
      <c r="A2299" s="49" t="s">
        <v>58</v>
      </c>
      <c r="B2299" s="49" t="str">
        <f t="shared" si="70"/>
        <v>Ms</v>
      </c>
      <c r="C2299" s="50" t="str">
        <f t="shared" si="71"/>
        <v>Mary Evan</v>
      </c>
      <c r="D2299" s="49" t="s">
        <v>4342</v>
      </c>
      <c r="E2299" t="s">
        <v>4510</v>
      </c>
      <c r="F2299" t="s">
        <v>6092</v>
      </c>
    </row>
    <row r="2300" spans="1:6" x14ac:dyDescent="0.3">
      <c r="A2300" s="49" t="s">
        <v>57</v>
      </c>
      <c r="B2300" s="49" t="str">
        <f t="shared" si="70"/>
        <v>Mr</v>
      </c>
      <c r="C2300" s="50" t="str">
        <f t="shared" si="71"/>
        <v>Justin K</v>
      </c>
      <c r="D2300" s="49" t="s">
        <v>4343</v>
      </c>
      <c r="E2300" t="s">
        <v>4512</v>
      </c>
      <c r="F2300" t="s">
        <v>6093</v>
      </c>
    </row>
    <row r="2301" spans="1:6" x14ac:dyDescent="0.3">
      <c r="A2301" s="49" t="s">
        <v>56</v>
      </c>
      <c r="B2301" s="49" t="str">
        <f t="shared" si="70"/>
        <v>Mr</v>
      </c>
      <c r="C2301" s="50" t="str">
        <f t="shared" si="71"/>
        <v>Patrick</v>
      </c>
      <c r="D2301" s="49" t="s">
        <v>4344</v>
      </c>
      <c r="E2301" t="s">
        <v>4512</v>
      </c>
      <c r="F2301" t="s">
        <v>4589</v>
      </c>
    </row>
    <row r="2302" spans="1:6" x14ac:dyDescent="0.3">
      <c r="A2302" s="49" t="s">
        <v>55</v>
      </c>
      <c r="B2302" s="49" t="str">
        <f t="shared" si="70"/>
        <v>Mr</v>
      </c>
      <c r="C2302" s="50" t="str">
        <f t="shared" si="71"/>
        <v>Roman</v>
      </c>
      <c r="D2302" s="49" t="s">
        <v>4345</v>
      </c>
      <c r="E2302" t="s">
        <v>4512</v>
      </c>
      <c r="F2302" t="s">
        <v>6094</v>
      </c>
    </row>
    <row r="2303" spans="1:6" x14ac:dyDescent="0.3">
      <c r="A2303" s="49" t="s">
        <v>54</v>
      </c>
      <c r="B2303" s="49" t="str">
        <f t="shared" si="70"/>
        <v>Mr</v>
      </c>
      <c r="C2303" s="50" t="str">
        <f t="shared" si="71"/>
        <v>David</v>
      </c>
      <c r="D2303" s="49" t="s">
        <v>2695</v>
      </c>
      <c r="E2303" t="s">
        <v>4512</v>
      </c>
      <c r="F2303" t="s">
        <v>4523</v>
      </c>
    </row>
    <row r="2304" spans="1:6" x14ac:dyDescent="0.3">
      <c r="A2304" s="49" t="s">
        <v>53</v>
      </c>
      <c r="B2304" s="49" t="str">
        <f t="shared" si="70"/>
        <v>Ms</v>
      </c>
      <c r="C2304" s="50" t="str">
        <f t="shared" si="71"/>
        <v>Evelyn L</v>
      </c>
      <c r="D2304" s="49" t="s">
        <v>4346</v>
      </c>
      <c r="E2304" t="s">
        <v>4510</v>
      </c>
      <c r="F2304" t="s">
        <v>6095</v>
      </c>
    </row>
    <row r="2305" spans="1:6" x14ac:dyDescent="0.3">
      <c r="A2305" s="49" t="s">
        <v>52</v>
      </c>
      <c r="B2305" s="49" t="str">
        <f t="shared" si="70"/>
        <v>Mr</v>
      </c>
      <c r="C2305" s="50" t="str">
        <f t="shared" si="71"/>
        <v>Jim</v>
      </c>
      <c r="D2305" s="49" t="s">
        <v>4347</v>
      </c>
      <c r="E2305" t="s">
        <v>4512</v>
      </c>
      <c r="F2305" t="s">
        <v>4909</v>
      </c>
    </row>
    <row r="2306" spans="1:6" x14ac:dyDescent="0.3">
      <c r="A2306" s="49" t="s">
        <v>51</v>
      </c>
      <c r="B2306" s="49" t="str">
        <f t="shared" ref="B2306:B2369" si="72">TRIM(E2306:E4640)</f>
        <v>Mr</v>
      </c>
      <c r="C2306" s="50" t="str">
        <f t="shared" ref="C2306:C2336" si="73">TRIM(F2306)</f>
        <v>Matthew S</v>
      </c>
      <c r="D2306" s="49" t="s">
        <v>4348</v>
      </c>
      <c r="E2306" t="s">
        <v>4512</v>
      </c>
      <c r="F2306" t="s">
        <v>4646</v>
      </c>
    </row>
    <row r="2307" spans="1:6" x14ac:dyDescent="0.3">
      <c r="A2307" s="49" t="s">
        <v>50</v>
      </c>
      <c r="B2307" s="49" t="str">
        <f t="shared" si="72"/>
        <v>Mr</v>
      </c>
      <c r="C2307" s="50" t="str">
        <f t="shared" si="73"/>
        <v>Kenneth</v>
      </c>
      <c r="D2307" s="49" t="s">
        <v>4349</v>
      </c>
      <c r="E2307" t="s">
        <v>4512</v>
      </c>
      <c r="F2307" t="s">
        <v>5364</v>
      </c>
    </row>
    <row r="2308" spans="1:6" x14ac:dyDescent="0.3">
      <c r="A2308" s="49" t="s">
        <v>49</v>
      </c>
      <c r="B2308" s="49" t="str">
        <f t="shared" si="72"/>
        <v>Ms</v>
      </c>
      <c r="C2308" s="50" t="str">
        <f t="shared" si="73"/>
        <v>Andrea</v>
      </c>
      <c r="D2308" s="49" t="s">
        <v>4350</v>
      </c>
      <c r="E2308" t="s">
        <v>4510</v>
      </c>
      <c r="F2308" t="s">
        <v>4767</v>
      </c>
    </row>
    <row r="2309" spans="1:6" x14ac:dyDescent="0.3">
      <c r="A2309" s="49" t="s">
        <v>48</v>
      </c>
      <c r="B2309" s="49" t="str">
        <f t="shared" si="72"/>
        <v>Ms</v>
      </c>
      <c r="C2309" s="50" t="str">
        <f t="shared" si="73"/>
        <v>Kristina</v>
      </c>
      <c r="D2309" s="49" t="s">
        <v>4351</v>
      </c>
      <c r="E2309" t="s">
        <v>4510</v>
      </c>
      <c r="F2309" t="s">
        <v>5753</v>
      </c>
    </row>
    <row r="2310" spans="1:6" x14ac:dyDescent="0.3">
      <c r="A2310" s="49" t="s">
        <v>47</v>
      </c>
      <c r="B2310" s="49" t="str">
        <f t="shared" si="72"/>
        <v>Ms</v>
      </c>
      <c r="C2310" s="50" t="str">
        <f t="shared" si="73"/>
        <v>Kristen</v>
      </c>
      <c r="D2310" s="49" t="s">
        <v>4003</v>
      </c>
      <c r="E2310" t="s">
        <v>4510</v>
      </c>
      <c r="F2310" t="s">
        <v>5738</v>
      </c>
    </row>
    <row r="2311" spans="1:6" x14ac:dyDescent="0.3">
      <c r="A2311" s="49" t="s">
        <v>46</v>
      </c>
      <c r="B2311" s="49" t="str">
        <f t="shared" si="72"/>
        <v>Mr</v>
      </c>
      <c r="C2311" s="50" t="str">
        <f t="shared" si="73"/>
        <v>Matthew</v>
      </c>
      <c r="D2311" s="49" t="s">
        <v>2552</v>
      </c>
      <c r="E2311" t="s">
        <v>4512</v>
      </c>
      <c r="F2311" t="s">
        <v>4657</v>
      </c>
    </row>
    <row r="2312" spans="1:6" x14ac:dyDescent="0.3">
      <c r="A2312" s="49" t="s">
        <v>45</v>
      </c>
      <c r="B2312" s="49" t="str">
        <f t="shared" si="72"/>
        <v>Mrs</v>
      </c>
      <c r="C2312" s="50" t="str">
        <f t="shared" si="73"/>
        <v>Kathleen</v>
      </c>
      <c r="D2312" s="49" t="s">
        <v>4352</v>
      </c>
      <c r="E2312" t="s">
        <v>4925</v>
      </c>
      <c r="F2312" t="s">
        <v>5050</v>
      </c>
    </row>
    <row r="2313" spans="1:6" x14ac:dyDescent="0.3">
      <c r="A2313" s="49" t="s">
        <v>44</v>
      </c>
      <c r="B2313" s="49" t="str">
        <f t="shared" si="72"/>
        <v>Ms</v>
      </c>
      <c r="C2313" s="50" t="str">
        <f t="shared" si="73"/>
        <v>Lindsey</v>
      </c>
      <c r="D2313" s="49" t="s">
        <v>4353</v>
      </c>
      <c r="E2313" t="s">
        <v>4510</v>
      </c>
      <c r="F2313" t="s">
        <v>4566</v>
      </c>
    </row>
    <row r="2314" spans="1:6" x14ac:dyDescent="0.3">
      <c r="A2314" s="49" t="s">
        <v>43</v>
      </c>
      <c r="B2314" s="49" t="str">
        <f t="shared" si="72"/>
        <v>Mr</v>
      </c>
      <c r="C2314" s="50" t="str">
        <f t="shared" si="73"/>
        <v>Robert</v>
      </c>
      <c r="D2314" s="49" t="s">
        <v>4354</v>
      </c>
      <c r="E2314" t="s">
        <v>4512</v>
      </c>
      <c r="F2314" t="s">
        <v>4550</v>
      </c>
    </row>
    <row r="2315" spans="1:6" x14ac:dyDescent="0.3">
      <c r="A2315" s="49" t="s">
        <v>42</v>
      </c>
      <c r="B2315" s="49" t="str">
        <f t="shared" si="72"/>
        <v>Ms</v>
      </c>
      <c r="C2315" s="50" t="str">
        <f t="shared" si="73"/>
        <v>Sarah E</v>
      </c>
      <c r="D2315" s="49" t="s">
        <v>4355</v>
      </c>
      <c r="E2315" t="s">
        <v>4510</v>
      </c>
      <c r="F2315" t="s">
        <v>4859</v>
      </c>
    </row>
    <row r="2316" spans="1:6" x14ac:dyDescent="0.3">
      <c r="A2316" s="49" t="s">
        <v>41</v>
      </c>
      <c r="B2316" s="49" t="str">
        <f t="shared" si="72"/>
        <v>Ms</v>
      </c>
      <c r="C2316" s="50" t="str">
        <f t="shared" si="73"/>
        <v>Flannery</v>
      </c>
      <c r="D2316" s="49" t="s">
        <v>3232</v>
      </c>
      <c r="E2316" t="s">
        <v>4510</v>
      </c>
      <c r="F2316" t="s">
        <v>6096</v>
      </c>
    </row>
    <row r="2317" spans="1:6" x14ac:dyDescent="0.3">
      <c r="A2317" s="49" t="s">
        <v>39</v>
      </c>
      <c r="B2317" s="49" t="str">
        <f t="shared" si="72"/>
        <v>Mr</v>
      </c>
      <c r="C2317" s="50" t="str">
        <f t="shared" si="73"/>
        <v>John T</v>
      </c>
      <c r="D2317" s="49" t="s">
        <v>2712</v>
      </c>
      <c r="E2317" t="s">
        <v>4512</v>
      </c>
      <c r="F2317" t="s">
        <v>6097</v>
      </c>
    </row>
    <row r="2318" spans="1:6" x14ac:dyDescent="0.3">
      <c r="A2318" s="49" t="s">
        <v>38</v>
      </c>
      <c r="B2318" s="49" t="str">
        <f t="shared" si="72"/>
        <v>Mr</v>
      </c>
      <c r="C2318" s="50" t="str">
        <f t="shared" si="73"/>
        <v>Koji</v>
      </c>
      <c r="D2318" s="49" t="s">
        <v>4356</v>
      </c>
      <c r="E2318" t="s">
        <v>4512</v>
      </c>
      <c r="F2318" t="s">
        <v>5149</v>
      </c>
    </row>
    <row r="2319" spans="1:6" x14ac:dyDescent="0.3">
      <c r="A2319" s="49" t="s">
        <v>37</v>
      </c>
      <c r="B2319" s="49" t="str">
        <f t="shared" si="72"/>
        <v>Ms</v>
      </c>
      <c r="C2319" s="50" t="str">
        <f t="shared" si="73"/>
        <v>Candice M</v>
      </c>
      <c r="D2319" s="49" t="s">
        <v>3941</v>
      </c>
      <c r="E2319" t="s">
        <v>4510</v>
      </c>
      <c r="F2319" t="s">
        <v>6098</v>
      </c>
    </row>
    <row r="2320" spans="1:6" x14ac:dyDescent="0.3">
      <c r="A2320" s="49" t="s">
        <v>36</v>
      </c>
      <c r="B2320" s="49" t="str">
        <f t="shared" si="72"/>
        <v>Mr</v>
      </c>
      <c r="C2320" s="50" t="str">
        <f t="shared" si="73"/>
        <v>Theodore A</v>
      </c>
      <c r="D2320" s="49" t="s">
        <v>4357</v>
      </c>
      <c r="E2320" t="s">
        <v>4512</v>
      </c>
      <c r="F2320" t="s">
        <v>6099</v>
      </c>
    </row>
    <row r="2321" spans="1:6" x14ac:dyDescent="0.3">
      <c r="A2321" s="49" t="s">
        <v>34</v>
      </c>
      <c r="B2321" s="49" t="str">
        <f t="shared" si="72"/>
        <v>Ms</v>
      </c>
      <c r="C2321" s="50" t="str">
        <f t="shared" si="73"/>
        <v>Lindy</v>
      </c>
      <c r="D2321" s="49" t="s">
        <v>4409</v>
      </c>
      <c r="E2321" t="s">
        <v>4510</v>
      </c>
      <c r="F2321" t="s">
        <v>6100</v>
      </c>
    </row>
    <row r="2322" spans="1:6" x14ac:dyDescent="0.3">
      <c r="A2322" s="49" t="s">
        <v>32</v>
      </c>
      <c r="B2322" s="49" t="str">
        <f t="shared" si="72"/>
        <v>Mr</v>
      </c>
      <c r="C2322" s="50" t="str">
        <f t="shared" si="73"/>
        <v>Thomas</v>
      </c>
      <c r="D2322" s="49" t="s">
        <v>4358</v>
      </c>
      <c r="E2322" t="s">
        <v>4512</v>
      </c>
      <c r="F2322" t="s">
        <v>4601</v>
      </c>
    </row>
    <row r="2323" spans="1:6" x14ac:dyDescent="0.3">
      <c r="A2323" s="49" t="s">
        <v>31</v>
      </c>
      <c r="B2323" s="49" t="str">
        <f t="shared" si="72"/>
        <v>Ms</v>
      </c>
      <c r="C2323" s="50" t="str">
        <f t="shared" si="73"/>
        <v>Holly</v>
      </c>
      <c r="D2323" s="49" t="s">
        <v>4359</v>
      </c>
      <c r="E2323" t="s">
        <v>4510</v>
      </c>
      <c r="F2323" t="s">
        <v>6101</v>
      </c>
    </row>
    <row r="2324" spans="1:6" x14ac:dyDescent="0.3">
      <c r="A2324" s="49" t="s">
        <v>30</v>
      </c>
      <c r="B2324" s="49" t="str">
        <f t="shared" si="72"/>
        <v>Mr</v>
      </c>
      <c r="C2324" s="50" t="str">
        <f t="shared" si="73"/>
        <v>Matthew</v>
      </c>
      <c r="D2324" s="49" t="s">
        <v>4360</v>
      </c>
      <c r="E2324" t="s">
        <v>4512</v>
      </c>
      <c r="F2324" t="s">
        <v>4657</v>
      </c>
    </row>
    <row r="2325" spans="1:6" x14ac:dyDescent="0.3">
      <c r="A2325" s="49" t="s">
        <v>27</v>
      </c>
      <c r="B2325" s="49" t="str">
        <f t="shared" si="72"/>
        <v>Ms</v>
      </c>
      <c r="C2325" s="50" t="str">
        <f t="shared" si="73"/>
        <v>Meghan K</v>
      </c>
      <c r="D2325" s="49" t="s">
        <v>4361</v>
      </c>
      <c r="E2325" t="s">
        <v>4510</v>
      </c>
      <c r="F2325" t="s">
        <v>6102</v>
      </c>
    </row>
    <row r="2326" spans="1:6" x14ac:dyDescent="0.3">
      <c r="A2326" s="49" t="s">
        <v>26</v>
      </c>
      <c r="B2326" s="49" t="str">
        <f t="shared" si="72"/>
        <v>Mr</v>
      </c>
      <c r="C2326" s="50" t="str">
        <f t="shared" si="73"/>
        <v>Fred</v>
      </c>
      <c r="D2326" s="49" t="s">
        <v>3130</v>
      </c>
      <c r="E2326" t="s">
        <v>4512</v>
      </c>
      <c r="F2326" t="s">
        <v>6103</v>
      </c>
    </row>
    <row r="2327" spans="1:6" x14ac:dyDescent="0.3">
      <c r="A2327" s="49" t="s">
        <v>25</v>
      </c>
      <c r="B2327" s="49" t="str">
        <f t="shared" si="72"/>
        <v>Mr</v>
      </c>
      <c r="C2327" s="50" t="str">
        <f t="shared" si="73"/>
        <v>Sebastian</v>
      </c>
      <c r="D2327" s="49" t="s">
        <v>2544</v>
      </c>
      <c r="E2327" t="s">
        <v>4512</v>
      </c>
      <c r="F2327" t="s">
        <v>6104</v>
      </c>
    </row>
    <row r="2328" spans="1:6" x14ac:dyDescent="0.3">
      <c r="A2328" s="49" t="s">
        <v>24</v>
      </c>
      <c r="B2328" s="49" t="str">
        <f t="shared" si="72"/>
        <v>Ms</v>
      </c>
      <c r="C2328" s="50" t="str">
        <f t="shared" si="73"/>
        <v>Laura</v>
      </c>
      <c r="D2328" s="49" t="s">
        <v>2761</v>
      </c>
      <c r="E2328" t="s">
        <v>4510</v>
      </c>
      <c r="F2328" t="s">
        <v>5345</v>
      </c>
    </row>
    <row r="2329" spans="1:6" x14ac:dyDescent="0.3">
      <c r="A2329" s="49" t="s">
        <v>23</v>
      </c>
      <c r="B2329" s="49" t="str">
        <f t="shared" si="72"/>
        <v>Ms</v>
      </c>
      <c r="C2329" s="50" t="str">
        <f t="shared" si="73"/>
        <v>Nicole</v>
      </c>
      <c r="D2329" s="49" t="s">
        <v>4362</v>
      </c>
      <c r="E2329" t="s">
        <v>4510</v>
      </c>
      <c r="F2329" t="s">
        <v>4534</v>
      </c>
    </row>
    <row r="2330" spans="1:6" x14ac:dyDescent="0.3">
      <c r="A2330" s="49" t="s">
        <v>22</v>
      </c>
      <c r="B2330" s="49" t="str">
        <f t="shared" si="72"/>
        <v>Ms</v>
      </c>
      <c r="C2330" s="50" t="str">
        <f t="shared" si="73"/>
        <v>Susan E</v>
      </c>
      <c r="D2330" s="49" t="s">
        <v>4363</v>
      </c>
      <c r="E2330" t="s">
        <v>4510</v>
      </c>
      <c r="F2330" t="s">
        <v>6105</v>
      </c>
    </row>
    <row r="2331" spans="1:6" x14ac:dyDescent="0.3">
      <c r="A2331" s="49" t="s">
        <v>20</v>
      </c>
      <c r="B2331" s="49" t="str">
        <f t="shared" si="72"/>
        <v>Ms</v>
      </c>
      <c r="C2331" s="50" t="str">
        <f t="shared" si="73"/>
        <v>Katy</v>
      </c>
      <c r="D2331" s="49" t="s">
        <v>4364</v>
      </c>
      <c r="E2331" t="s">
        <v>4510</v>
      </c>
      <c r="F2331" t="s">
        <v>6106</v>
      </c>
    </row>
    <row r="2332" spans="1:6" x14ac:dyDescent="0.3">
      <c r="A2332" s="49" t="s">
        <v>19</v>
      </c>
      <c r="B2332" s="49" t="str">
        <f t="shared" si="72"/>
        <v>Mr</v>
      </c>
      <c r="C2332" s="50" t="str">
        <f t="shared" si="73"/>
        <v>Jordan</v>
      </c>
      <c r="D2332" s="49" t="s">
        <v>4365</v>
      </c>
      <c r="E2332" t="s">
        <v>4512</v>
      </c>
      <c r="F2332" t="s">
        <v>4871</v>
      </c>
    </row>
    <row r="2333" spans="1:6" x14ac:dyDescent="0.3">
      <c r="A2333" s="49" t="s">
        <v>17</v>
      </c>
      <c r="B2333" s="49" t="str">
        <f t="shared" si="72"/>
        <v>Mr</v>
      </c>
      <c r="C2333" s="50" t="str">
        <f t="shared" si="73"/>
        <v>Juan D.Sr</v>
      </c>
      <c r="D2333" s="49" t="s">
        <v>4410</v>
      </c>
      <c r="E2333" t="s">
        <v>4512</v>
      </c>
      <c r="F2333" t="s">
        <v>6107</v>
      </c>
    </row>
    <row r="2334" spans="1:6" x14ac:dyDescent="0.3">
      <c r="A2334" s="49" t="s">
        <v>15</v>
      </c>
      <c r="B2334" s="49" t="str">
        <f t="shared" si="72"/>
        <v>Ms</v>
      </c>
      <c r="C2334" s="50" t="str">
        <f t="shared" si="73"/>
        <v>Julie</v>
      </c>
      <c r="D2334" s="49" t="s">
        <v>4366</v>
      </c>
      <c r="E2334" t="s">
        <v>4510</v>
      </c>
      <c r="F2334" t="s">
        <v>5745</v>
      </c>
    </row>
    <row r="2335" spans="1:6" x14ac:dyDescent="0.3">
      <c r="A2335" s="49" t="s">
        <v>12</v>
      </c>
      <c r="B2335" s="49" t="str">
        <f t="shared" si="72"/>
        <v>Mr</v>
      </c>
      <c r="C2335" s="50" t="str">
        <f t="shared" si="73"/>
        <v>Evan P</v>
      </c>
      <c r="D2335" s="49" t="s">
        <v>4367</v>
      </c>
      <c r="E2335" t="s">
        <v>4512</v>
      </c>
      <c r="F2335" t="s">
        <v>6108</v>
      </c>
    </row>
    <row r="2336" spans="1:6" x14ac:dyDescent="0.3">
      <c r="A2336" s="49" t="s">
        <v>7</v>
      </c>
      <c r="B2336" s="49" t="str">
        <f t="shared" si="72"/>
        <v>Mr</v>
      </c>
      <c r="C2336" s="50" t="str">
        <f t="shared" si="73"/>
        <v>Aaron K</v>
      </c>
      <c r="D2336" s="49" t="s">
        <v>4368</v>
      </c>
      <c r="E2336" t="s">
        <v>4512</v>
      </c>
      <c r="F2336" t="s">
        <v>6109</v>
      </c>
    </row>
  </sheetData>
  <conditionalFormatting sqref="F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2336"/>
  <sheetViews>
    <sheetView workbookViewId="0">
      <selection activeCell="C17" sqref="C17"/>
    </sheetView>
  </sheetViews>
  <sheetFormatPr defaultRowHeight="14.4" x14ac:dyDescent="0.3"/>
  <cols>
    <col min="1" max="1" width="11.88671875" bestFit="1" customWidth="1"/>
    <col min="4" max="4" width="11" bestFit="1" customWidth="1"/>
    <col min="5" max="5" width="15.109375" bestFit="1" customWidth="1"/>
    <col min="6" max="6" width="13.6640625" bestFit="1" customWidth="1"/>
    <col min="7" max="7" width="23" customWidth="1"/>
    <col min="9" max="9" width="14.5546875" customWidth="1"/>
    <col min="10" max="10" width="14" bestFit="1" customWidth="1"/>
    <col min="11" max="11" width="11.6640625" hidden="1" customWidth="1"/>
    <col min="12" max="12" width="24.33203125" hidden="1" customWidth="1"/>
    <col min="13" max="13" width="10.5546875" hidden="1" customWidth="1"/>
    <col min="14" max="14" width="10.44140625" hidden="1" customWidth="1"/>
  </cols>
  <sheetData>
    <row r="1" spans="1:16" ht="18.899999999999999" customHeight="1" x14ac:dyDescent="0.3">
      <c r="A1" s="3" t="s">
        <v>0</v>
      </c>
      <c r="B1" s="3" t="s">
        <v>2371</v>
      </c>
      <c r="C1" s="3" t="s">
        <v>2372</v>
      </c>
      <c r="D1" s="3" t="s">
        <v>2373</v>
      </c>
      <c r="E1" s="3" t="s">
        <v>2374</v>
      </c>
      <c r="F1" s="3" t="s">
        <v>2375</v>
      </c>
      <c r="G1" s="3" t="s">
        <v>2376</v>
      </c>
      <c r="H1" s="3" t="s">
        <v>2377</v>
      </c>
      <c r="I1" s="3" t="s">
        <v>4416</v>
      </c>
      <c r="J1" s="3" t="s">
        <v>4436</v>
      </c>
      <c r="K1" s="3" t="s">
        <v>2373</v>
      </c>
      <c r="L1" s="3" t="s">
        <v>2376</v>
      </c>
      <c r="M1" s="3" t="s">
        <v>2377</v>
      </c>
      <c r="N1" s="3" t="s">
        <v>2377</v>
      </c>
    </row>
    <row r="2" spans="1:16" x14ac:dyDescent="0.3">
      <c r="A2" t="s">
        <v>2370</v>
      </c>
      <c r="B2">
        <v>47.41</v>
      </c>
      <c r="C2">
        <v>7.47</v>
      </c>
      <c r="D2" t="str">
        <f t="shared" ref="D2:D65" si="0">PROPER(K2)</f>
        <v>No</v>
      </c>
      <c r="E2" t="s">
        <v>2378</v>
      </c>
      <c r="F2" t="s">
        <v>2378</v>
      </c>
      <c r="G2">
        <f t="shared" ref="G2:G65" si="1">IF(L2="No major surgery",0,L2)</f>
        <v>0</v>
      </c>
      <c r="H2" t="str">
        <f t="shared" ref="H2:H65" si="2">PROPER(M2)</f>
        <v>Yes</v>
      </c>
      <c r="I2" t="str">
        <f t="shared" ref="I2:I65" si="3">IF(B2&lt;18.5,"Under Weight",IF(B2&lt;=24.9,"Normal Weight",IF(B2&lt;=29.9,"Over Weight","Obesity")))</f>
        <v>Obesity</v>
      </c>
      <c r="J2" t="str">
        <f t="shared" ref="J2:J65" si="4">IF(C2&lt;=5.7,"Normal",IF(C2&lt;=6.4,"Prediabetes","Diabetes"))</f>
        <v>Diabetes</v>
      </c>
      <c r="K2" t="s">
        <v>2378</v>
      </c>
      <c r="L2" t="s">
        <v>2379</v>
      </c>
      <c r="M2" t="str">
        <f>IF(N2="?","No",N2)</f>
        <v>yes</v>
      </c>
      <c r="N2" t="s">
        <v>2380</v>
      </c>
    </row>
    <row r="3" spans="1:16" x14ac:dyDescent="0.3">
      <c r="A3" t="s">
        <v>2369</v>
      </c>
      <c r="B3">
        <v>30.36</v>
      </c>
      <c r="C3">
        <v>5.77</v>
      </c>
      <c r="D3" t="str">
        <f t="shared" si="0"/>
        <v>No</v>
      </c>
      <c r="E3" t="s">
        <v>2378</v>
      </c>
      <c r="F3" t="s">
        <v>2378</v>
      </c>
      <c r="G3">
        <f t="shared" si="1"/>
        <v>0</v>
      </c>
      <c r="H3" t="str">
        <f t="shared" si="2"/>
        <v>Yes</v>
      </c>
      <c r="I3" t="str">
        <f t="shared" si="3"/>
        <v>Obesity</v>
      </c>
      <c r="J3" t="str">
        <f t="shared" si="4"/>
        <v>Prediabetes</v>
      </c>
      <c r="K3" t="s">
        <v>2378</v>
      </c>
      <c r="L3" t="s">
        <v>2379</v>
      </c>
      <c r="M3" t="str">
        <f>IF(N3="?","No",N3)</f>
        <v>yes</v>
      </c>
      <c r="N3" t="s">
        <v>2380</v>
      </c>
    </row>
    <row r="4" spans="1:16" x14ac:dyDescent="0.3">
      <c r="A4" t="s">
        <v>2368</v>
      </c>
      <c r="B4">
        <v>34.484999999999999</v>
      </c>
      <c r="C4">
        <v>11.87</v>
      </c>
      <c r="D4" t="str">
        <f t="shared" si="0"/>
        <v>Yes</v>
      </c>
      <c r="E4" t="s">
        <v>2378</v>
      </c>
      <c r="F4" t="s">
        <v>2378</v>
      </c>
      <c r="G4">
        <f t="shared" si="1"/>
        <v>2</v>
      </c>
      <c r="H4" t="str">
        <f t="shared" si="2"/>
        <v>Yes</v>
      </c>
      <c r="I4" t="str">
        <f t="shared" si="3"/>
        <v>Obesity</v>
      </c>
      <c r="J4" t="str">
        <f t="shared" si="4"/>
        <v>Diabetes</v>
      </c>
      <c r="K4" t="s">
        <v>2380</v>
      </c>
      <c r="L4">
        <v>2</v>
      </c>
      <c r="M4" t="str">
        <f t="shared" ref="M4:M67" si="5">IF(N4="?","No",N4)</f>
        <v>yes</v>
      </c>
      <c r="N4" t="s">
        <v>2380</v>
      </c>
    </row>
    <row r="5" spans="1:16" x14ac:dyDescent="0.3">
      <c r="A5" t="s">
        <v>2367</v>
      </c>
      <c r="B5">
        <v>38.094999999999999</v>
      </c>
      <c r="C5">
        <v>6.05</v>
      </c>
      <c r="D5" t="str">
        <f t="shared" si="0"/>
        <v>No</v>
      </c>
      <c r="E5" t="s">
        <v>2378</v>
      </c>
      <c r="F5" t="s">
        <v>2378</v>
      </c>
      <c r="G5">
        <f t="shared" si="1"/>
        <v>0</v>
      </c>
      <c r="H5" t="str">
        <f t="shared" si="2"/>
        <v>Yes</v>
      </c>
      <c r="I5" t="str">
        <f t="shared" si="3"/>
        <v>Obesity</v>
      </c>
      <c r="J5" t="str">
        <f t="shared" si="4"/>
        <v>Prediabetes</v>
      </c>
      <c r="K5" t="s">
        <v>2378</v>
      </c>
      <c r="L5" t="s">
        <v>2379</v>
      </c>
      <c r="M5" t="str">
        <f t="shared" si="5"/>
        <v>yes</v>
      </c>
      <c r="N5" t="s">
        <v>2380</v>
      </c>
    </row>
    <row r="6" spans="1:16" x14ac:dyDescent="0.3">
      <c r="A6" t="s">
        <v>2366</v>
      </c>
      <c r="B6">
        <v>35.53</v>
      </c>
      <c r="C6">
        <v>5.45</v>
      </c>
      <c r="D6" t="str">
        <f t="shared" si="0"/>
        <v>No</v>
      </c>
      <c r="E6" t="s">
        <v>2378</v>
      </c>
      <c r="F6" t="s">
        <v>2378</v>
      </c>
      <c r="G6">
        <f t="shared" si="1"/>
        <v>0</v>
      </c>
      <c r="H6" t="str">
        <f t="shared" si="2"/>
        <v>Yes</v>
      </c>
      <c r="I6" t="str">
        <f t="shared" si="3"/>
        <v>Obesity</v>
      </c>
      <c r="J6" t="str">
        <f t="shared" si="4"/>
        <v>Normal</v>
      </c>
      <c r="K6" t="s">
        <v>2378</v>
      </c>
      <c r="L6" t="s">
        <v>2379</v>
      </c>
      <c r="M6" t="str">
        <f t="shared" si="5"/>
        <v>yes</v>
      </c>
      <c r="N6" t="s">
        <v>2380</v>
      </c>
      <c r="P6" t="s">
        <v>4506</v>
      </c>
    </row>
    <row r="7" spans="1:16" x14ac:dyDescent="0.3">
      <c r="A7" t="s">
        <v>2365</v>
      </c>
      <c r="B7">
        <v>32.799999999999997</v>
      </c>
      <c r="C7">
        <v>6.59</v>
      </c>
      <c r="D7" t="str">
        <f t="shared" si="0"/>
        <v>No</v>
      </c>
      <c r="E7" t="s">
        <v>2378</v>
      </c>
      <c r="F7" t="s">
        <v>2378</v>
      </c>
      <c r="G7">
        <f t="shared" si="1"/>
        <v>0</v>
      </c>
      <c r="H7" t="str">
        <f t="shared" si="2"/>
        <v>Yes</v>
      </c>
      <c r="I7" t="str">
        <f t="shared" si="3"/>
        <v>Obesity</v>
      </c>
      <c r="J7" t="str">
        <f t="shared" si="4"/>
        <v>Diabetes</v>
      </c>
      <c r="K7" t="s">
        <v>2378</v>
      </c>
      <c r="L7" t="s">
        <v>2379</v>
      </c>
      <c r="M7" t="str">
        <f t="shared" si="5"/>
        <v>yes</v>
      </c>
      <c r="N7" t="s">
        <v>2380</v>
      </c>
    </row>
    <row r="8" spans="1:16" x14ac:dyDescent="0.3">
      <c r="A8" t="s">
        <v>2364</v>
      </c>
      <c r="B8">
        <v>36.4</v>
      </c>
      <c r="C8">
        <v>6.07</v>
      </c>
      <c r="D8" t="str">
        <f t="shared" si="0"/>
        <v>No</v>
      </c>
      <c r="E8" t="s">
        <v>2378</v>
      </c>
      <c r="F8" t="s">
        <v>2378</v>
      </c>
      <c r="G8">
        <f t="shared" si="1"/>
        <v>0</v>
      </c>
      <c r="H8" t="str">
        <f t="shared" si="2"/>
        <v>Yes</v>
      </c>
      <c r="I8" t="str">
        <f t="shared" si="3"/>
        <v>Obesity</v>
      </c>
      <c r="J8" t="str">
        <f t="shared" si="4"/>
        <v>Prediabetes</v>
      </c>
      <c r="K8" t="s">
        <v>2378</v>
      </c>
      <c r="L8" t="s">
        <v>2379</v>
      </c>
      <c r="M8" t="str">
        <f t="shared" si="5"/>
        <v>yes</v>
      </c>
      <c r="N8" t="s">
        <v>2380</v>
      </c>
    </row>
    <row r="9" spans="1:16" x14ac:dyDescent="0.3">
      <c r="A9" t="s">
        <v>2363</v>
      </c>
      <c r="B9">
        <v>36.96</v>
      </c>
      <c r="C9">
        <v>7.93</v>
      </c>
      <c r="D9" t="str">
        <f t="shared" si="0"/>
        <v>No</v>
      </c>
      <c r="E9" t="s">
        <v>2378</v>
      </c>
      <c r="F9" t="s">
        <v>2378</v>
      </c>
      <c r="G9">
        <f t="shared" si="1"/>
        <v>3</v>
      </c>
      <c r="H9" t="str">
        <f t="shared" si="2"/>
        <v>Yes</v>
      </c>
      <c r="I9" t="str">
        <f t="shared" si="3"/>
        <v>Obesity</v>
      </c>
      <c r="J9" t="str">
        <f t="shared" si="4"/>
        <v>Diabetes</v>
      </c>
      <c r="K9" t="s">
        <v>2378</v>
      </c>
      <c r="L9">
        <v>3</v>
      </c>
      <c r="M9" t="str">
        <f t="shared" si="5"/>
        <v>yes</v>
      </c>
      <c r="N9" t="s">
        <v>2380</v>
      </c>
    </row>
    <row r="10" spans="1:16" x14ac:dyDescent="0.3">
      <c r="A10" t="s">
        <v>2362</v>
      </c>
      <c r="B10">
        <v>41.14</v>
      </c>
      <c r="C10">
        <v>9.58</v>
      </c>
      <c r="D10" t="str">
        <f t="shared" si="0"/>
        <v>Yes</v>
      </c>
      <c r="E10" t="s">
        <v>2378</v>
      </c>
      <c r="F10" t="s">
        <v>2381</v>
      </c>
      <c r="G10">
        <f t="shared" si="1"/>
        <v>1</v>
      </c>
      <c r="H10" t="str">
        <f t="shared" si="2"/>
        <v>Yes</v>
      </c>
      <c r="I10" t="str">
        <f t="shared" si="3"/>
        <v>Obesity</v>
      </c>
      <c r="J10" t="str">
        <f t="shared" si="4"/>
        <v>Diabetes</v>
      </c>
      <c r="K10" t="s">
        <v>2380</v>
      </c>
      <c r="L10">
        <v>1</v>
      </c>
      <c r="M10" t="str">
        <f t="shared" si="5"/>
        <v>yes</v>
      </c>
      <c r="N10" t="s">
        <v>2380</v>
      </c>
    </row>
    <row r="11" spans="1:16" x14ac:dyDescent="0.3">
      <c r="A11" t="s">
        <v>2361</v>
      </c>
      <c r="B11">
        <v>38.06</v>
      </c>
      <c r="C11">
        <v>10.79</v>
      </c>
      <c r="D11" t="str">
        <f t="shared" si="0"/>
        <v>No</v>
      </c>
      <c r="E11" t="s">
        <v>2378</v>
      </c>
      <c r="F11" t="s">
        <v>2378</v>
      </c>
      <c r="G11">
        <f t="shared" si="1"/>
        <v>0</v>
      </c>
      <c r="H11" t="str">
        <f t="shared" si="2"/>
        <v>Yes</v>
      </c>
      <c r="I11" t="str">
        <f t="shared" si="3"/>
        <v>Obesity</v>
      </c>
      <c r="J11" t="str">
        <f t="shared" si="4"/>
        <v>Diabetes</v>
      </c>
      <c r="K11" t="s">
        <v>2378</v>
      </c>
      <c r="L11" t="s">
        <v>2379</v>
      </c>
      <c r="M11" t="str">
        <f t="shared" si="5"/>
        <v>yes</v>
      </c>
      <c r="N11" t="s">
        <v>2380</v>
      </c>
    </row>
    <row r="12" spans="1:16" x14ac:dyDescent="0.3">
      <c r="A12" t="s">
        <v>2360</v>
      </c>
      <c r="B12">
        <v>37.700000000000003</v>
      </c>
      <c r="C12">
        <v>5.96</v>
      </c>
      <c r="D12" t="str">
        <f t="shared" si="0"/>
        <v>Yes</v>
      </c>
      <c r="E12" t="s">
        <v>2378</v>
      </c>
      <c r="F12" t="s">
        <v>2378</v>
      </c>
      <c r="G12">
        <f t="shared" si="1"/>
        <v>2</v>
      </c>
      <c r="H12" t="str">
        <f t="shared" si="2"/>
        <v>Yes</v>
      </c>
      <c r="I12" t="str">
        <f t="shared" si="3"/>
        <v>Obesity</v>
      </c>
      <c r="J12" t="str">
        <f t="shared" si="4"/>
        <v>Prediabetes</v>
      </c>
      <c r="K12" t="s">
        <v>2380</v>
      </c>
      <c r="L12">
        <v>2</v>
      </c>
      <c r="M12" t="str">
        <f t="shared" si="5"/>
        <v>yes</v>
      </c>
      <c r="N12" t="s">
        <v>2380</v>
      </c>
    </row>
    <row r="13" spans="1:16" x14ac:dyDescent="0.3">
      <c r="A13" t="s">
        <v>2359</v>
      </c>
      <c r="B13">
        <v>42.13</v>
      </c>
      <c r="C13">
        <v>11.9</v>
      </c>
      <c r="D13" t="str">
        <f t="shared" si="0"/>
        <v>No</v>
      </c>
      <c r="E13" t="s">
        <v>2378</v>
      </c>
      <c r="F13" t="s">
        <v>2378</v>
      </c>
      <c r="G13">
        <f t="shared" si="1"/>
        <v>0</v>
      </c>
      <c r="H13" t="str">
        <f t="shared" si="2"/>
        <v>Yes</v>
      </c>
      <c r="I13" t="str">
        <f t="shared" si="3"/>
        <v>Obesity</v>
      </c>
      <c r="J13" t="str">
        <f t="shared" si="4"/>
        <v>Diabetes</v>
      </c>
      <c r="K13" t="s">
        <v>2378</v>
      </c>
      <c r="L13" t="s">
        <v>2379</v>
      </c>
      <c r="M13" t="str">
        <f t="shared" si="5"/>
        <v>yes</v>
      </c>
      <c r="N13" t="s">
        <v>2380</v>
      </c>
    </row>
    <row r="14" spans="1:16" x14ac:dyDescent="0.3">
      <c r="A14" t="s">
        <v>2358</v>
      </c>
      <c r="B14">
        <v>40.92</v>
      </c>
      <c r="C14">
        <v>8.41</v>
      </c>
      <c r="D14" t="str">
        <f t="shared" si="0"/>
        <v>No</v>
      </c>
      <c r="E14" t="s">
        <v>2378</v>
      </c>
      <c r="F14" t="s">
        <v>2378</v>
      </c>
      <c r="G14">
        <f t="shared" si="1"/>
        <v>0</v>
      </c>
      <c r="H14" t="str">
        <f t="shared" si="2"/>
        <v>Yes</v>
      </c>
      <c r="I14" t="str">
        <f t="shared" si="3"/>
        <v>Obesity</v>
      </c>
      <c r="J14" t="str">
        <f t="shared" si="4"/>
        <v>Diabetes</v>
      </c>
      <c r="K14" t="s">
        <v>2378</v>
      </c>
      <c r="L14" t="s">
        <v>2379</v>
      </c>
      <c r="M14" t="str">
        <f t="shared" si="5"/>
        <v>yes</v>
      </c>
      <c r="N14" t="s">
        <v>2380</v>
      </c>
    </row>
    <row r="15" spans="1:16" x14ac:dyDescent="0.3">
      <c r="A15" t="s">
        <v>2357</v>
      </c>
      <c r="B15">
        <v>40.564999999999998</v>
      </c>
      <c r="C15">
        <v>7.02</v>
      </c>
      <c r="D15" t="str">
        <f t="shared" si="0"/>
        <v>No</v>
      </c>
      <c r="E15" t="s">
        <v>2378</v>
      </c>
      <c r="F15" t="s">
        <v>2378</v>
      </c>
      <c r="G15">
        <f t="shared" si="1"/>
        <v>0</v>
      </c>
      <c r="H15" t="str">
        <f t="shared" si="2"/>
        <v>Yes</v>
      </c>
      <c r="I15" t="str">
        <f t="shared" si="3"/>
        <v>Obesity</v>
      </c>
      <c r="J15" t="str">
        <f t="shared" si="4"/>
        <v>Diabetes</v>
      </c>
      <c r="K15" t="s">
        <v>2378</v>
      </c>
      <c r="L15" t="s">
        <v>2379</v>
      </c>
      <c r="M15" t="str">
        <f t="shared" si="5"/>
        <v>yes</v>
      </c>
      <c r="N15" t="s">
        <v>2380</v>
      </c>
    </row>
    <row r="16" spans="1:16" x14ac:dyDescent="0.3">
      <c r="A16" t="s">
        <v>2356</v>
      </c>
      <c r="B16">
        <v>36.384999999999998</v>
      </c>
      <c r="C16">
        <v>7.59</v>
      </c>
      <c r="D16" t="str">
        <f t="shared" si="0"/>
        <v>Yes</v>
      </c>
      <c r="E16" t="s">
        <v>2378</v>
      </c>
      <c r="F16" t="s">
        <v>2378</v>
      </c>
      <c r="G16">
        <f t="shared" si="1"/>
        <v>2</v>
      </c>
      <c r="H16" t="str">
        <f t="shared" si="2"/>
        <v>Yes</v>
      </c>
      <c r="I16" t="str">
        <f t="shared" si="3"/>
        <v>Obesity</v>
      </c>
      <c r="J16" t="str">
        <f t="shared" si="4"/>
        <v>Diabetes</v>
      </c>
      <c r="K16" t="s">
        <v>2380</v>
      </c>
      <c r="L16">
        <v>2</v>
      </c>
      <c r="M16" t="str">
        <f t="shared" si="5"/>
        <v>yes</v>
      </c>
      <c r="N16" t="s">
        <v>2380</v>
      </c>
    </row>
    <row r="17" spans="1:14" x14ac:dyDescent="0.3">
      <c r="A17" t="s">
        <v>2355</v>
      </c>
      <c r="B17">
        <v>39.9</v>
      </c>
      <c r="C17">
        <v>11.32</v>
      </c>
      <c r="D17" t="str">
        <f t="shared" si="0"/>
        <v>No</v>
      </c>
      <c r="E17" t="s">
        <v>2378</v>
      </c>
      <c r="F17" t="s">
        <v>2378</v>
      </c>
      <c r="G17">
        <f t="shared" si="1"/>
        <v>0</v>
      </c>
      <c r="H17" t="str">
        <f t="shared" si="2"/>
        <v>Yes</v>
      </c>
      <c r="I17" t="str">
        <f t="shared" si="3"/>
        <v>Obesity</v>
      </c>
      <c r="J17" t="str">
        <f t="shared" si="4"/>
        <v>Diabetes</v>
      </c>
      <c r="K17" t="s">
        <v>2378</v>
      </c>
      <c r="L17" t="s">
        <v>2379</v>
      </c>
      <c r="M17" t="str">
        <f t="shared" si="5"/>
        <v>yes</v>
      </c>
      <c r="N17" t="s">
        <v>2380</v>
      </c>
    </row>
    <row r="18" spans="1:14" x14ac:dyDescent="0.3">
      <c r="A18" t="s">
        <v>2354</v>
      </c>
      <c r="B18">
        <v>33.799999999999997</v>
      </c>
      <c r="C18">
        <v>7.67</v>
      </c>
      <c r="D18" t="str">
        <f t="shared" si="0"/>
        <v>No</v>
      </c>
      <c r="E18" t="s">
        <v>2378</v>
      </c>
      <c r="F18" t="s">
        <v>2378</v>
      </c>
      <c r="G18">
        <f t="shared" si="1"/>
        <v>3</v>
      </c>
      <c r="H18" t="str">
        <f t="shared" si="2"/>
        <v>Yes</v>
      </c>
      <c r="I18" t="str">
        <f t="shared" si="3"/>
        <v>Obesity</v>
      </c>
      <c r="J18" t="str">
        <f t="shared" si="4"/>
        <v>Diabetes</v>
      </c>
      <c r="K18" t="s">
        <v>2378</v>
      </c>
      <c r="L18">
        <v>3</v>
      </c>
      <c r="M18" t="str">
        <f t="shared" si="5"/>
        <v>yes</v>
      </c>
      <c r="N18" t="s">
        <v>2380</v>
      </c>
    </row>
    <row r="19" spans="1:14" x14ac:dyDescent="0.3">
      <c r="A19" t="s">
        <v>2353</v>
      </c>
      <c r="B19">
        <v>36.765000000000001</v>
      </c>
      <c r="C19">
        <v>7.29</v>
      </c>
      <c r="D19" t="str">
        <f t="shared" si="0"/>
        <v>Yes</v>
      </c>
      <c r="E19" t="s">
        <v>2378</v>
      </c>
      <c r="F19" t="s">
        <v>2381</v>
      </c>
      <c r="G19">
        <f t="shared" si="1"/>
        <v>1</v>
      </c>
      <c r="H19" t="str">
        <f t="shared" si="2"/>
        <v>Yes</v>
      </c>
      <c r="I19" t="str">
        <f t="shared" si="3"/>
        <v>Obesity</v>
      </c>
      <c r="J19" t="str">
        <f t="shared" si="4"/>
        <v>Diabetes</v>
      </c>
      <c r="K19" t="s">
        <v>2380</v>
      </c>
      <c r="L19">
        <v>1</v>
      </c>
      <c r="M19" t="str">
        <f t="shared" si="5"/>
        <v>yes</v>
      </c>
      <c r="N19" t="s">
        <v>2380</v>
      </c>
    </row>
    <row r="20" spans="1:14" x14ac:dyDescent="0.3">
      <c r="A20" t="s">
        <v>2352</v>
      </c>
      <c r="B20">
        <v>36.954999999999998</v>
      </c>
      <c r="C20">
        <v>4.72</v>
      </c>
      <c r="D20" t="str">
        <f t="shared" si="0"/>
        <v>Yes</v>
      </c>
      <c r="E20" t="s">
        <v>2378</v>
      </c>
      <c r="F20" t="s">
        <v>2378</v>
      </c>
      <c r="G20">
        <f t="shared" si="1"/>
        <v>1</v>
      </c>
      <c r="H20" t="str">
        <f t="shared" si="2"/>
        <v>Yes</v>
      </c>
      <c r="I20" t="str">
        <f t="shared" si="3"/>
        <v>Obesity</v>
      </c>
      <c r="J20" t="str">
        <f t="shared" si="4"/>
        <v>Normal</v>
      </c>
      <c r="K20" t="s">
        <v>2380</v>
      </c>
      <c r="L20">
        <v>1</v>
      </c>
      <c r="M20" t="str">
        <f t="shared" si="5"/>
        <v>yes</v>
      </c>
      <c r="N20" t="s">
        <v>2380</v>
      </c>
    </row>
    <row r="21" spans="1:14" x14ac:dyDescent="0.3">
      <c r="A21" t="s">
        <v>2351</v>
      </c>
      <c r="B21">
        <v>42.9</v>
      </c>
      <c r="C21">
        <v>11.41</v>
      </c>
      <c r="D21" t="str">
        <f t="shared" si="0"/>
        <v>No</v>
      </c>
      <c r="E21" t="s">
        <v>2378</v>
      </c>
      <c r="F21" t="s">
        <v>2378</v>
      </c>
      <c r="G21">
        <f t="shared" si="1"/>
        <v>0</v>
      </c>
      <c r="H21" t="str">
        <f t="shared" si="2"/>
        <v>Yes</v>
      </c>
      <c r="I21" t="str">
        <f t="shared" si="3"/>
        <v>Obesity</v>
      </c>
      <c r="J21" t="str">
        <f t="shared" si="4"/>
        <v>Diabetes</v>
      </c>
      <c r="K21" t="s">
        <v>2378</v>
      </c>
      <c r="L21" t="s">
        <v>2379</v>
      </c>
      <c r="M21" t="str">
        <f t="shared" si="5"/>
        <v>yes</v>
      </c>
      <c r="N21" t="s">
        <v>2380</v>
      </c>
    </row>
    <row r="22" spans="1:14" x14ac:dyDescent="0.3">
      <c r="A22" t="s">
        <v>2350</v>
      </c>
      <c r="B22">
        <v>36.299999999999997</v>
      </c>
      <c r="C22">
        <v>11.5</v>
      </c>
      <c r="D22" t="str">
        <f t="shared" si="0"/>
        <v>Yes</v>
      </c>
      <c r="E22" t="s">
        <v>2378</v>
      </c>
      <c r="F22" t="s">
        <v>2378</v>
      </c>
      <c r="G22">
        <f t="shared" si="1"/>
        <v>2</v>
      </c>
      <c r="H22" t="str">
        <f t="shared" si="2"/>
        <v>Yes</v>
      </c>
      <c r="I22" t="str">
        <f t="shared" si="3"/>
        <v>Obesity</v>
      </c>
      <c r="J22" t="str">
        <f t="shared" si="4"/>
        <v>Diabetes</v>
      </c>
      <c r="K22" t="s">
        <v>2380</v>
      </c>
      <c r="L22">
        <v>2</v>
      </c>
      <c r="M22" t="str">
        <f t="shared" si="5"/>
        <v>yes</v>
      </c>
      <c r="N22" t="s">
        <v>2380</v>
      </c>
    </row>
    <row r="23" spans="1:14" x14ac:dyDescent="0.3">
      <c r="A23" t="s">
        <v>2349</v>
      </c>
      <c r="B23">
        <v>32.200000000000003</v>
      </c>
      <c r="C23">
        <v>6.22</v>
      </c>
      <c r="D23" t="str">
        <f t="shared" si="0"/>
        <v>Yes</v>
      </c>
      <c r="E23" t="s">
        <v>2378</v>
      </c>
      <c r="F23" t="s">
        <v>2378</v>
      </c>
      <c r="G23">
        <f t="shared" si="1"/>
        <v>2</v>
      </c>
      <c r="H23" t="str">
        <f t="shared" si="2"/>
        <v>Yes</v>
      </c>
      <c r="I23" t="str">
        <f t="shared" si="3"/>
        <v>Obesity</v>
      </c>
      <c r="J23" t="str">
        <f t="shared" si="4"/>
        <v>Prediabetes</v>
      </c>
      <c r="K23" t="s">
        <v>2380</v>
      </c>
      <c r="L23">
        <v>2</v>
      </c>
      <c r="M23" t="str">
        <f t="shared" si="5"/>
        <v>yes</v>
      </c>
      <c r="N23" t="s">
        <v>2380</v>
      </c>
    </row>
    <row r="24" spans="1:14" x14ac:dyDescent="0.3">
      <c r="A24" t="s">
        <v>2348</v>
      </c>
      <c r="B24">
        <v>31.3</v>
      </c>
      <c r="C24">
        <v>11.38</v>
      </c>
      <c r="D24" t="str">
        <f t="shared" si="0"/>
        <v>No</v>
      </c>
      <c r="E24" t="s">
        <v>2378</v>
      </c>
      <c r="F24" t="s">
        <v>2378</v>
      </c>
      <c r="G24">
        <f t="shared" si="1"/>
        <v>3</v>
      </c>
      <c r="H24" t="str">
        <f t="shared" si="2"/>
        <v>Yes</v>
      </c>
      <c r="I24" t="str">
        <f t="shared" si="3"/>
        <v>Obesity</v>
      </c>
      <c r="J24" t="str">
        <f t="shared" si="4"/>
        <v>Diabetes</v>
      </c>
      <c r="K24" t="s">
        <v>2378</v>
      </c>
      <c r="L24">
        <v>3</v>
      </c>
      <c r="M24" t="str">
        <f t="shared" si="5"/>
        <v>yes</v>
      </c>
      <c r="N24" t="s">
        <v>2380</v>
      </c>
    </row>
    <row r="25" spans="1:14" x14ac:dyDescent="0.3">
      <c r="A25" t="s">
        <v>2347</v>
      </c>
      <c r="B25">
        <v>41.8</v>
      </c>
      <c r="C25">
        <v>7.89</v>
      </c>
      <c r="D25" t="str">
        <f t="shared" si="0"/>
        <v>Yes</v>
      </c>
      <c r="E25" t="s">
        <v>2378</v>
      </c>
      <c r="F25" t="s">
        <v>2378</v>
      </c>
      <c r="G25">
        <f t="shared" si="1"/>
        <v>2</v>
      </c>
      <c r="H25" t="str">
        <f t="shared" si="2"/>
        <v>Yes</v>
      </c>
      <c r="I25" t="str">
        <f t="shared" si="3"/>
        <v>Obesity</v>
      </c>
      <c r="J25" t="str">
        <f t="shared" si="4"/>
        <v>Diabetes</v>
      </c>
      <c r="K25" t="s">
        <v>2380</v>
      </c>
      <c r="L25">
        <v>2</v>
      </c>
      <c r="M25" t="str">
        <f t="shared" si="5"/>
        <v>yes</v>
      </c>
      <c r="N25" t="s">
        <v>2380</v>
      </c>
    </row>
    <row r="26" spans="1:14" x14ac:dyDescent="0.3">
      <c r="A26" t="s">
        <v>2346</v>
      </c>
      <c r="B26">
        <v>35.090000000000003</v>
      </c>
      <c r="C26">
        <v>4.38</v>
      </c>
      <c r="D26" t="str">
        <f t="shared" si="0"/>
        <v>Yes</v>
      </c>
      <c r="E26" t="s">
        <v>2378</v>
      </c>
      <c r="F26" t="s">
        <v>2378</v>
      </c>
      <c r="G26">
        <f t="shared" si="1"/>
        <v>2</v>
      </c>
      <c r="H26" t="str">
        <f t="shared" si="2"/>
        <v>Yes</v>
      </c>
      <c r="I26" t="str">
        <f t="shared" si="3"/>
        <v>Obesity</v>
      </c>
      <c r="J26" t="str">
        <f t="shared" si="4"/>
        <v>Normal</v>
      </c>
      <c r="K26" t="s">
        <v>2380</v>
      </c>
      <c r="L26">
        <v>2</v>
      </c>
      <c r="M26" t="str">
        <f t="shared" si="5"/>
        <v>yes</v>
      </c>
      <c r="N26" t="s">
        <v>2380</v>
      </c>
    </row>
    <row r="27" spans="1:14" x14ac:dyDescent="0.3">
      <c r="A27" t="s">
        <v>2345</v>
      </c>
      <c r="B27">
        <v>33.880000000000003</v>
      </c>
      <c r="C27">
        <v>7.01</v>
      </c>
      <c r="D27" t="str">
        <f t="shared" si="0"/>
        <v>No</v>
      </c>
      <c r="E27" t="s">
        <v>2378</v>
      </c>
      <c r="F27" t="s">
        <v>2378</v>
      </c>
      <c r="G27">
        <f t="shared" si="1"/>
        <v>3</v>
      </c>
      <c r="H27" t="str">
        <f t="shared" si="2"/>
        <v>Yes</v>
      </c>
      <c r="I27" t="str">
        <f t="shared" si="3"/>
        <v>Obesity</v>
      </c>
      <c r="J27" t="str">
        <f t="shared" si="4"/>
        <v>Diabetes</v>
      </c>
      <c r="K27" t="s">
        <v>2378</v>
      </c>
      <c r="L27">
        <v>3</v>
      </c>
      <c r="M27" t="str">
        <f t="shared" si="5"/>
        <v>yes</v>
      </c>
      <c r="N27" t="s">
        <v>2380</v>
      </c>
    </row>
    <row r="28" spans="1:14" x14ac:dyDescent="0.3">
      <c r="A28" t="s">
        <v>2344</v>
      </c>
      <c r="B28">
        <v>30.875</v>
      </c>
      <c r="C28">
        <v>11.88</v>
      </c>
      <c r="D28" t="str">
        <f t="shared" si="0"/>
        <v>No</v>
      </c>
      <c r="E28" t="s">
        <v>2378</v>
      </c>
      <c r="F28" t="s">
        <v>2378</v>
      </c>
      <c r="G28">
        <f t="shared" si="1"/>
        <v>0</v>
      </c>
      <c r="H28" t="str">
        <f t="shared" si="2"/>
        <v>Yes</v>
      </c>
      <c r="I28" t="str">
        <f t="shared" si="3"/>
        <v>Obesity</v>
      </c>
      <c r="J28" t="str">
        <f t="shared" si="4"/>
        <v>Diabetes</v>
      </c>
      <c r="K28" t="s">
        <v>2378</v>
      </c>
      <c r="L28" t="s">
        <v>2379</v>
      </c>
      <c r="M28" t="str">
        <f t="shared" si="5"/>
        <v>yes</v>
      </c>
      <c r="N28" t="s">
        <v>2380</v>
      </c>
    </row>
    <row r="29" spans="1:14" x14ac:dyDescent="0.3">
      <c r="A29" t="s">
        <v>2343</v>
      </c>
      <c r="B29">
        <v>36.86</v>
      </c>
      <c r="C29">
        <v>5.19</v>
      </c>
      <c r="D29" t="str">
        <f t="shared" si="0"/>
        <v>Yes</v>
      </c>
      <c r="E29" t="s">
        <v>2378</v>
      </c>
      <c r="F29" t="s">
        <v>2381</v>
      </c>
      <c r="G29">
        <f t="shared" si="1"/>
        <v>1</v>
      </c>
      <c r="H29" t="str">
        <f t="shared" si="2"/>
        <v>Yes</v>
      </c>
      <c r="I29" t="str">
        <f t="shared" si="3"/>
        <v>Obesity</v>
      </c>
      <c r="J29" t="str">
        <f t="shared" si="4"/>
        <v>Normal</v>
      </c>
      <c r="K29" t="s">
        <v>2380</v>
      </c>
      <c r="L29">
        <v>1</v>
      </c>
      <c r="M29" t="str">
        <f t="shared" si="5"/>
        <v>yes</v>
      </c>
      <c r="N29" t="s">
        <v>2380</v>
      </c>
    </row>
    <row r="30" spans="1:14" x14ac:dyDescent="0.3">
      <c r="A30" t="s">
        <v>2342</v>
      </c>
      <c r="B30">
        <v>35.86</v>
      </c>
      <c r="C30">
        <v>6.74</v>
      </c>
      <c r="D30" t="str">
        <f t="shared" si="0"/>
        <v>Yes</v>
      </c>
      <c r="E30" t="s">
        <v>2378</v>
      </c>
      <c r="F30" t="s">
        <v>2378</v>
      </c>
      <c r="G30">
        <f t="shared" si="1"/>
        <v>2</v>
      </c>
      <c r="H30" t="str">
        <f t="shared" si="2"/>
        <v>Yes</v>
      </c>
      <c r="I30" t="str">
        <f t="shared" si="3"/>
        <v>Obesity</v>
      </c>
      <c r="J30" t="str">
        <f t="shared" si="4"/>
        <v>Diabetes</v>
      </c>
      <c r="K30" t="s">
        <v>2380</v>
      </c>
      <c r="L30">
        <v>2</v>
      </c>
      <c r="M30" t="str">
        <f t="shared" si="5"/>
        <v>yes</v>
      </c>
      <c r="N30" t="s">
        <v>2380</v>
      </c>
    </row>
    <row r="31" spans="1:14" x14ac:dyDescent="0.3">
      <c r="A31" t="s">
        <v>2341</v>
      </c>
      <c r="B31">
        <v>37.049999999999997</v>
      </c>
      <c r="C31">
        <v>8.44</v>
      </c>
      <c r="D31" t="str">
        <f t="shared" si="0"/>
        <v>No</v>
      </c>
      <c r="E31" t="s">
        <v>2378</v>
      </c>
      <c r="F31" t="s">
        <v>2378</v>
      </c>
      <c r="G31">
        <f t="shared" si="1"/>
        <v>0</v>
      </c>
      <c r="H31" t="str">
        <f t="shared" si="2"/>
        <v>Yes</v>
      </c>
      <c r="I31" t="str">
        <f t="shared" si="3"/>
        <v>Obesity</v>
      </c>
      <c r="J31" t="str">
        <f t="shared" si="4"/>
        <v>Diabetes</v>
      </c>
      <c r="K31" t="s">
        <v>2378</v>
      </c>
      <c r="L31" t="s">
        <v>2379</v>
      </c>
      <c r="M31" t="str">
        <f t="shared" si="5"/>
        <v>yes</v>
      </c>
      <c r="N31" t="s">
        <v>2380</v>
      </c>
    </row>
    <row r="32" spans="1:14" x14ac:dyDescent="0.3">
      <c r="A32" t="s">
        <v>2340</v>
      </c>
      <c r="B32">
        <v>43.89</v>
      </c>
      <c r="C32">
        <v>8.7100000000000009</v>
      </c>
      <c r="D32" t="str">
        <f t="shared" si="0"/>
        <v>No</v>
      </c>
      <c r="E32" t="s">
        <v>2378</v>
      </c>
      <c r="F32" t="s">
        <v>2378</v>
      </c>
      <c r="G32">
        <f t="shared" si="1"/>
        <v>0</v>
      </c>
      <c r="H32" t="str">
        <f t="shared" si="2"/>
        <v>Yes</v>
      </c>
      <c r="I32" t="str">
        <f t="shared" si="3"/>
        <v>Obesity</v>
      </c>
      <c r="J32" t="str">
        <f t="shared" si="4"/>
        <v>Diabetes</v>
      </c>
      <c r="K32" t="s">
        <v>2378</v>
      </c>
      <c r="L32" t="s">
        <v>2379</v>
      </c>
      <c r="M32" t="str">
        <f t="shared" si="5"/>
        <v>yes</v>
      </c>
      <c r="N32" t="s">
        <v>2380</v>
      </c>
    </row>
    <row r="33" spans="1:14" x14ac:dyDescent="0.3">
      <c r="A33" t="s">
        <v>2339</v>
      </c>
      <c r="B33">
        <v>42.35</v>
      </c>
      <c r="C33">
        <v>5.08</v>
      </c>
      <c r="D33" t="str">
        <f t="shared" si="0"/>
        <v>Yes</v>
      </c>
      <c r="E33" t="s">
        <v>2378</v>
      </c>
      <c r="F33" t="s">
        <v>2378</v>
      </c>
      <c r="G33">
        <f t="shared" si="1"/>
        <v>0</v>
      </c>
      <c r="H33" t="str">
        <f t="shared" si="2"/>
        <v>Yes</v>
      </c>
      <c r="I33" t="str">
        <f t="shared" si="3"/>
        <v>Obesity</v>
      </c>
      <c r="J33" t="str">
        <f t="shared" si="4"/>
        <v>Normal</v>
      </c>
      <c r="K33" t="s">
        <v>2380</v>
      </c>
      <c r="L33" t="s">
        <v>2379</v>
      </c>
      <c r="M33" t="str">
        <f t="shared" si="5"/>
        <v>yes</v>
      </c>
      <c r="N33" t="s">
        <v>2380</v>
      </c>
    </row>
    <row r="34" spans="1:14" x14ac:dyDescent="0.3">
      <c r="A34" t="s">
        <v>2338</v>
      </c>
      <c r="B34">
        <v>31.35</v>
      </c>
      <c r="C34">
        <v>6.86</v>
      </c>
      <c r="D34" t="str">
        <f t="shared" si="0"/>
        <v>No</v>
      </c>
      <c r="E34" t="s">
        <v>2378</v>
      </c>
      <c r="F34" t="s">
        <v>2378</v>
      </c>
      <c r="G34">
        <f t="shared" si="1"/>
        <v>0</v>
      </c>
      <c r="H34" t="str">
        <f t="shared" si="2"/>
        <v>Yes</v>
      </c>
      <c r="I34" t="str">
        <f t="shared" si="3"/>
        <v>Obesity</v>
      </c>
      <c r="J34" t="str">
        <f t="shared" si="4"/>
        <v>Diabetes</v>
      </c>
      <c r="K34" t="s">
        <v>2378</v>
      </c>
      <c r="L34" t="s">
        <v>2379</v>
      </c>
      <c r="M34" t="str">
        <f t="shared" si="5"/>
        <v>yes</v>
      </c>
      <c r="N34" t="s">
        <v>2380</v>
      </c>
    </row>
    <row r="35" spans="1:14" x14ac:dyDescent="0.3">
      <c r="A35" t="s">
        <v>2337</v>
      </c>
      <c r="B35">
        <v>47.6</v>
      </c>
      <c r="C35">
        <v>5.95</v>
      </c>
      <c r="D35" t="str">
        <f t="shared" si="0"/>
        <v>Yes</v>
      </c>
      <c r="E35" t="s">
        <v>2378</v>
      </c>
      <c r="F35" t="s">
        <v>2378</v>
      </c>
      <c r="G35">
        <f t="shared" si="1"/>
        <v>0</v>
      </c>
      <c r="H35" t="str">
        <f t="shared" si="2"/>
        <v>Yes</v>
      </c>
      <c r="I35" t="str">
        <f t="shared" si="3"/>
        <v>Obesity</v>
      </c>
      <c r="J35" t="str">
        <f t="shared" si="4"/>
        <v>Prediabetes</v>
      </c>
      <c r="K35" t="s">
        <v>2380</v>
      </c>
      <c r="L35" t="s">
        <v>2379</v>
      </c>
      <c r="M35" t="str">
        <f t="shared" si="5"/>
        <v>yes</v>
      </c>
      <c r="N35" t="s">
        <v>2380</v>
      </c>
    </row>
    <row r="36" spans="1:14" x14ac:dyDescent="0.3">
      <c r="A36" t="s">
        <v>2336</v>
      </c>
      <c r="B36">
        <v>46.2</v>
      </c>
      <c r="C36">
        <v>6.09</v>
      </c>
      <c r="D36" t="str">
        <f t="shared" si="0"/>
        <v>No</v>
      </c>
      <c r="E36" t="s">
        <v>2378</v>
      </c>
      <c r="F36" t="s">
        <v>2381</v>
      </c>
      <c r="G36">
        <f t="shared" si="1"/>
        <v>1</v>
      </c>
      <c r="H36" t="str">
        <f t="shared" si="2"/>
        <v>Yes</v>
      </c>
      <c r="I36" t="str">
        <f t="shared" si="3"/>
        <v>Obesity</v>
      </c>
      <c r="J36" t="str">
        <f t="shared" si="4"/>
        <v>Prediabetes</v>
      </c>
      <c r="K36" t="s">
        <v>2378</v>
      </c>
      <c r="L36">
        <v>1</v>
      </c>
      <c r="M36" t="str">
        <f t="shared" si="5"/>
        <v>yes</v>
      </c>
      <c r="N36" t="s">
        <v>2380</v>
      </c>
    </row>
    <row r="37" spans="1:14" x14ac:dyDescent="0.3">
      <c r="A37" t="s">
        <v>2335</v>
      </c>
      <c r="B37">
        <v>32.015000000000001</v>
      </c>
      <c r="C37">
        <v>11.75</v>
      </c>
      <c r="D37" t="str">
        <f t="shared" si="0"/>
        <v>No</v>
      </c>
      <c r="E37" t="s">
        <v>2378</v>
      </c>
      <c r="F37" t="s">
        <v>2378</v>
      </c>
      <c r="G37">
        <f t="shared" si="1"/>
        <v>0</v>
      </c>
      <c r="H37" t="str">
        <f t="shared" si="2"/>
        <v>Yes</v>
      </c>
      <c r="I37" t="str">
        <f t="shared" si="3"/>
        <v>Obesity</v>
      </c>
      <c r="J37" t="str">
        <f t="shared" si="4"/>
        <v>Diabetes</v>
      </c>
      <c r="K37" t="s">
        <v>2378</v>
      </c>
      <c r="L37" t="s">
        <v>2379</v>
      </c>
      <c r="M37" t="str">
        <f t="shared" si="5"/>
        <v>yes</v>
      </c>
      <c r="N37" t="s">
        <v>2380</v>
      </c>
    </row>
    <row r="38" spans="1:14" x14ac:dyDescent="0.3">
      <c r="A38" t="s">
        <v>2334</v>
      </c>
      <c r="B38">
        <v>40.564999999999998</v>
      </c>
      <c r="C38">
        <v>7.37</v>
      </c>
      <c r="D38" t="str">
        <f t="shared" si="0"/>
        <v>No</v>
      </c>
      <c r="E38" t="s">
        <v>2378</v>
      </c>
      <c r="F38" t="s">
        <v>2378</v>
      </c>
      <c r="G38">
        <f t="shared" si="1"/>
        <v>0</v>
      </c>
      <c r="H38" t="str">
        <f t="shared" si="2"/>
        <v>Yes</v>
      </c>
      <c r="I38" t="str">
        <f t="shared" si="3"/>
        <v>Obesity</v>
      </c>
      <c r="J38" t="str">
        <f t="shared" si="4"/>
        <v>Diabetes</v>
      </c>
      <c r="K38" t="s">
        <v>2378</v>
      </c>
      <c r="L38" t="s">
        <v>2379</v>
      </c>
      <c r="M38" t="str">
        <f t="shared" si="5"/>
        <v>yes</v>
      </c>
      <c r="N38" t="s">
        <v>2380</v>
      </c>
    </row>
    <row r="39" spans="1:14" x14ac:dyDescent="0.3">
      <c r="A39" t="s">
        <v>2333</v>
      </c>
      <c r="B39">
        <v>32.450000000000003</v>
      </c>
      <c r="C39">
        <v>11.91</v>
      </c>
      <c r="D39" t="str">
        <f t="shared" si="0"/>
        <v>No</v>
      </c>
      <c r="E39" t="s">
        <v>2378</v>
      </c>
      <c r="F39" t="s">
        <v>2378</v>
      </c>
      <c r="G39">
        <f t="shared" si="1"/>
        <v>0</v>
      </c>
      <c r="H39" t="str">
        <f t="shared" si="2"/>
        <v>Yes</v>
      </c>
      <c r="I39" t="str">
        <f t="shared" si="3"/>
        <v>Obesity</v>
      </c>
      <c r="J39" t="str">
        <f t="shared" si="4"/>
        <v>Diabetes</v>
      </c>
      <c r="K39" t="s">
        <v>2378</v>
      </c>
      <c r="L39" t="s">
        <v>2379</v>
      </c>
      <c r="M39" t="str">
        <f t="shared" si="5"/>
        <v>yes</v>
      </c>
      <c r="N39" t="s">
        <v>2380</v>
      </c>
    </row>
    <row r="40" spans="1:14" x14ac:dyDescent="0.3">
      <c r="A40" t="s">
        <v>2332</v>
      </c>
      <c r="B40">
        <v>34.96</v>
      </c>
      <c r="C40">
        <v>6.52</v>
      </c>
      <c r="D40" t="str">
        <f t="shared" si="0"/>
        <v>No</v>
      </c>
      <c r="E40" t="s">
        <v>2378</v>
      </c>
      <c r="F40" t="s">
        <v>2378</v>
      </c>
      <c r="G40">
        <f t="shared" si="1"/>
        <v>0</v>
      </c>
      <c r="H40" t="str">
        <f t="shared" si="2"/>
        <v>Yes</v>
      </c>
      <c r="I40" t="str">
        <f t="shared" si="3"/>
        <v>Obesity</v>
      </c>
      <c r="J40" t="str">
        <f t="shared" si="4"/>
        <v>Diabetes</v>
      </c>
      <c r="K40" t="s">
        <v>2378</v>
      </c>
      <c r="L40" t="s">
        <v>2379</v>
      </c>
      <c r="M40" t="str">
        <f t="shared" si="5"/>
        <v>yes</v>
      </c>
      <c r="N40" t="s">
        <v>2380</v>
      </c>
    </row>
    <row r="41" spans="1:14" x14ac:dyDescent="0.3">
      <c r="A41" t="s">
        <v>2331</v>
      </c>
      <c r="B41">
        <v>35.5</v>
      </c>
      <c r="C41">
        <v>5.14</v>
      </c>
      <c r="D41" t="str">
        <f t="shared" si="0"/>
        <v>No</v>
      </c>
      <c r="E41" t="s">
        <v>2378</v>
      </c>
      <c r="F41" t="s">
        <v>2381</v>
      </c>
      <c r="G41">
        <f t="shared" si="1"/>
        <v>1</v>
      </c>
      <c r="H41" t="str">
        <f t="shared" si="2"/>
        <v>Yes</v>
      </c>
      <c r="I41" t="str">
        <f t="shared" si="3"/>
        <v>Obesity</v>
      </c>
      <c r="J41" t="str">
        <f t="shared" si="4"/>
        <v>Normal</v>
      </c>
      <c r="K41" t="s">
        <v>2378</v>
      </c>
      <c r="L41">
        <v>1</v>
      </c>
      <c r="M41" t="str">
        <f t="shared" si="5"/>
        <v>yes</v>
      </c>
      <c r="N41" t="s">
        <v>2380</v>
      </c>
    </row>
    <row r="42" spans="1:14" x14ac:dyDescent="0.3">
      <c r="A42" t="s">
        <v>2330</v>
      </c>
      <c r="B42">
        <v>52.58</v>
      </c>
      <c r="C42">
        <v>4.1900000000000004</v>
      </c>
      <c r="D42" t="str">
        <f t="shared" si="0"/>
        <v>No</v>
      </c>
      <c r="E42" t="s">
        <v>2381</v>
      </c>
      <c r="F42" t="s">
        <v>2378</v>
      </c>
      <c r="G42">
        <f t="shared" si="1"/>
        <v>1</v>
      </c>
      <c r="H42" t="str">
        <f t="shared" si="2"/>
        <v>Yes</v>
      </c>
      <c r="I42" t="str">
        <f t="shared" si="3"/>
        <v>Obesity</v>
      </c>
      <c r="J42" t="str">
        <f t="shared" si="4"/>
        <v>Normal</v>
      </c>
      <c r="K42" t="s">
        <v>2378</v>
      </c>
      <c r="L42">
        <v>1</v>
      </c>
      <c r="M42" t="str">
        <f t="shared" si="5"/>
        <v>yes</v>
      </c>
      <c r="N42" t="s">
        <v>2380</v>
      </c>
    </row>
    <row r="43" spans="1:14" x14ac:dyDescent="0.3">
      <c r="A43" t="s">
        <v>2329</v>
      </c>
      <c r="B43">
        <v>35.200000000000003</v>
      </c>
      <c r="C43">
        <v>11.68</v>
      </c>
      <c r="D43" t="str">
        <f t="shared" si="0"/>
        <v>Yes</v>
      </c>
      <c r="E43" t="s">
        <v>2378</v>
      </c>
      <c r="F43" t="s">
        <v>2378</v>
      </c>
      <c r="G43">
        <f t="shared" si="1"/>
        <v>0</v>
      </c>
      <c r="H43" t="str">
        <f t="shared" si="2"/>
        <v>Yes</v>
      </c>
      <c r="I43" t="str">
        <f t="shared" si="3"/>
        <v>Obesity</v>
      </c>
      <c r="J43" t="str">
        <f t="shared" si="4"/>
        <v>Diabetes</v>
      </c>
      <c r="K43" t="s">
        <v>2380</v>
      </c>
      <c r="L43" t="s">
        <v>2379</v>
      </c>
      <c r="M43" t="str">
        <f t="shared" si="5"/>
        <v>yes</v>
      </c>
      <c r="N43" t="s">
        <v>2380</v>
      </c>
    </row>
    <row r="44" spans="1:14" x14ac:dyDescent="0.3">
      <c r="A44" t="s">
        <v>2328</v>
      </c>
      <c r="B44">
        <v>38.06</v>
      </c>
      <c r="C44">
        <v>6.98</v>
      </c>
      <c r="D44" t="str">
        <f t="shared" si="0"/>
        <v>No</v>
      </c>
      <c r="E44" t="s">
        <v>2378</v>
      </c>
      <c r="F44" t="s">
        <v>2378</v>
      </c>
      <c r="G44">
        <f t="shared" si="1"/>
        <v>0</v>
      </c>
      <c r="H44" t="str">
        <f t="shared" si="2"/>
        <v>Yes</v>
      </c>
      <c r="I44" t="str">
        <f t="shared" si="3"/>
        <v>Obesity</v>
      </c>
      <c r="J44" t="str">
        <f t="shared" si="4"/>
        <v>Diabetes</v>
      </c>
      <c r="K44" t="s">
        <v>2378</v>
      </c>
      <c r="L44" t="s">
        <v>2379</v>
      </c>
      <c r="M44" t="str">
        <f t="shared" si="5"/>
        <v>yes</v>
      </c>
      <c r="N44" t="s">
        <v>2380</v>
      </c>
    </row>
    <row r="45" spans="1:14" x14ac:dyDescent="0.3">
      <c r="A45" t="s">
        <v>2327</v>
      </c>
      <c r="B45">
        <v>34.21</v>
      </c>
      <c r="C45">
        <v>8.34</v>
      </c>
      <c r="D45" t="str">
        <f t="shared" si="0"/>
        <v>No</v>
      </c>
      <c r="E45" t="s">
        <v>2378</v>
      </c>
      <c r="F45" t="s">
        <v>2378</v>
      </c>
      <c r="G45">
        <f t="shared" si="1"/>
        <v>0</v>
      </c>
      <c r="H45" t="str">
        <f t="shared" si="2"/>
        <v>Yes</v>
      </c>
      <c r="I45" t="str">
        <f t="shared" si="3"/>
        <v>Obesity</v>
      </c>
      <c r="J45" t="str">
        <f t="shared" si="4"/>
        <v>Diabetes</v>
      </c>
      <c r="K45" t="s">
        <v>2378</v>
      </c>
      <c r="L45" t="s">
        <v>2379</v>
      </c>
      <c r="M45" t="str">
        <f t="shared" si="5"/>
        <v>yes</v>
      </c>
      <c r="N45" t="s">
        <v>2380</v>
      </c>
    </row>
    <row r="46" spans="1:14" x14ac:dyDescent="0.3">
      <c r="A46" t="s">
        <v>2326</v>
      </c>
      <c r="B46">
        <v>38.94</v>
      </c>
      <c r="C46">
        <v>8.49</v>
      </c>
      <c r="D46" t="str">
        <f t="shared" si="0"/>
        <v>Yes</v>
      </c>
      <c r="E46" t="s">
        <v>2378</v>
      </c>
      <c r="F46" t="s">
        <v>2378</v>
      </c>
      <c r="G46">
        <f t="shared" si="1"/>
        <v>1</v>
      </c>
      <c r="H46" t="str">
        <f t="shared" si="2"/>
        <v>Yes</v>
      </c>
      <c r="I46" t="str">
        <f t="shared" si="3"/>
        <v>Obesity</v>
      </c>
      <c r="J46" t="str">
        <f t="shared" si="4"/>
        <v>Diabetes</v>
      </c>
      <c r="K46" t="s">
        <v>2380</v>
      </c>
      <c r="L46">
        <v>1</v>
      </c>
      <c r="M46" t="str">
        <f t="shared" si="5"/>
        <v>yes</v>
      </c>
      <c r="N46" t="s">
        <v>2380</v>
      </c>
    </row>
    <row r="47" spans="1:14" x14ac:dyDescent="0.3">
      <c r="A47" t="s">
        <v>2325</v>
      </c>
      <c r="B47">
        <v>30.21</v>
      </c>
      <c r="C47">
        <v>5.34</v>
      </c>
      <c r="D47" t="str">
        <f t="shared" si="0"/>
        <v>Yes</v>
      </c>
      <c r="E47" t="s">
        <v>2378</v>
      </c>
      <c r="F47" t="s">
        <v>2378</v>
      </c>
      <c r="G47">
        <f t="shared" si="1"/>
        <v>1</v>
      </c>
      <c r="H47" t="str">
        <f t="shared" si="2"/>
        <v>Yes</v>
      </c>
      <c r="I47" t="str">
        <f t="shared" si="3"/>
        <v>Obesity</v>
      </c>
      <c r="J47" t="str">
        <f t="shared" si="4"/>
        <v>Normal</v>
      </c>
      <c r="K47" t="s">
        <v>2380</v>
      </c>
      <c r="L47">
        <v>1</v>
      </c>
      <c r="M47" t="str">
        <f t="shared" si="5"/>
        <v>yes</v>
      </c>
      <c r="N47" t="s">
        <v>2380</v>
      </c>
    </row>
    <row r="48" spans="1:14" x14ac:dyDescent="0.3">
      <c r="A48" t="s">
        <v>2324</v>
      </c>
      <c r="B48">
        <v>33.630000000000003</v>
      </c>
      <c r="C48">
        <v>4.43</v>
      </c>
      <c r="D48" t="str">
        <f t="shared" si="0"/>
        <v>Yes</v>
      </c>
      <c r="E48" t="s">
        <v>2378</v>
      </c>
      <c r="F48" t="s">
        <v>2378</v>
      </c>
      <c r="G48">
        <f t="shared" si="1"/>
        <v>2</v>
      </c>
      <c r="H48" t="str">
        <f t="shared" si="2"/>
        <v>Yes</v>
      </c>
      <c r="I48" t="str">
        <f t="shared" si="3"/>
        <v>Obesity</v>
      </c>
      <c r="J48" t="str">
        <f t="shared" si="4"/>
        <v>Normal</v>
      </c>
      <c r="K48" t="s">
        <v>2380</v>
      </c>
      <c r="L48">
        <v>2</v>
      </c>
      <c r="M48" t="str">
        <f t="shared" si="5"/>
        <v>yes</v>
      </c>
      <c r="N48" t="s">
        <v>2380</v>
      </c>
    </row>
    <row r="49" spans="1:14" x14ac:dyDescent="0.3">
      <c r="A49" t="s">
        <v>2323</v>
      </c>
      <c r="B49">
        <v>40.369999999999997</v>
      </c>
      <c r="C49">
        <v>4.47</v>
      </c>
      <c r="D49" t="str">
        <f t="shared" si="0"/>
        <v>No</v>
      </c>
      <c r="E49" t="s">
        <v>2378</v>
      </c>
      <c r="F49" t="s">
        <v>2378</v>
      </c>
      <c r="G49">
        <f t="shared" si="1"/>
        <v>0</v>
      </c>
      <c r="H49" t="str">
        <f t="shared" si="2"/>
        <v>Yes</v>
      </c>
      <c r="I49" t="str">
        <f t="shared" si="3"/>
        <v>Obesity</v>
      </c>
      <c r="J49" t="str">
        <f t="shared" si="4"/>
        <v>Normal</v>
      </c>
      <c r="K49" t="s">
        <v>2378</v>
      </c>
      <c r="L49" t="s">
        <v>2379</v>
      </c>
      <c r="M49" t="str">
        <f t="shared" si="5"/>
        <v>yes</v>
      </c>
      <c r="N49" t="s">
        <v>2380</v>
      </c>
    </row>
    <row r="50" spans="1:14" x14ac:dyDescent="0.3">
      <c r="A50" t="s">
        <v>2322</v>
      </c>
      <c r="B50">
        <v>53.09</v>
      </c>
      <c r="C50">
        <v>4.82</v>
      </c>
      <c r="D50" t="str">
        <f t="shared" si="0"/>
        <v>Yes</v>
      </c>
      <c r="E50" t="s">
        <v>2378</v>
      </c>
      <c r="F50" t="s">
        <v>2378</v>
      </c>
      <c r="G50">
        <f t="shared" si="1"/>
        <v>2</v>
      </c>
      <c r="H50" t="str">
        <f t="shared" si="2"/>
        <v>Yes</v>
      </c>
      <c r="I50" t="str">
        <f t="shared" si="3"/>
        <v>Obesity</v>
      </c>
      <c r="J50" t="str">
        <f t="shared" si="4"/>
        <v>Normal</v>
      </c>
      <c r="K50" t="s">
        <v>2380</v>
      </c>
      <c r="L50">
        <v>2</v>
      </c>
      <c r="M50" t="str">
        <f t="shared" si="5"/>
        <v>yes</v>
      </c>
      <c r="N50" t="s">
        <v>2380</v>
      </c>
    </row>
    <row r="51" spans="1:14" x14ac:dyDescent="0.3">
      <c r="A51" t="s">
        <v>2321</v>
      </c>
      <c r="B51">
        <v>31.79</v>
      </c>
      <c r="C51">
        <v>5.51</v>
      </c>
      <c r="D51" t="str">
        <f t="shared" si="0"/>
        <v>Yes</v>
      </c>
      <c r="E51" t="s">
        <v>2378</v>
      </c>
      <c r="F51" t="s">
        <v>2378</v>
      </c>
      <c r="G51">
        <f t="shared" si="1"/>
        <v>2</v>
      </c>
      <c r="H51" t="str">
        <f t="shared" si="2"/>
        <v>Yes</v>
      </c>
      <c r="I51" t="str">
        <f t="shared" si="3"/>
        <v>Obesity</v>
      </c>
      <c r="J51" t="str">
        <f t="shared" si="4"/>
        <v>Normal</v>
      </c>
      <c r="K51" t="s">
        <v>2380</v>
      </c>
      <c r="L51">
        <v>2</v>
      </c>
      <c r="M51" t="str">
        <f t="shared" si="5"/>
        <v>yes</v>
      </c>
      <c r="N51" t="s">
        <v>2380</v>
      </c>
    </row>
    <row r="52" spans="1:14" x14ac:dyDescent="0.3">
      <c r="A52" t="s">
        <v>2320</v>
      </c>
      <c r="B52">
        <v>41.895000000000003</v>
      </c>
      <c r="C52">
        <v>10.87</v>
      </c>
      <c r="D52" t="str">
        <f t="shared" si="0"/>
        <v>Yes</v>
      </c>
      <c r="E52" t="s">
        <v>2378</v>
      </c>
      <c r="F52" t="s">
        <v>2378</v>
      </c>
      <c r="G52">
        <f t="shared" si="1"/>
        <v>1</v>
      </c>
      <c r="H52" t="str">
        <f t="shared" si="2"/>
        <v>Yes</v>
      </c>
      <c r="I52" t="str">
        <f t="shared" si="3"/>
        <v>Obesity</v>
      </c>
      <c r="J52" t="str">
        <f t="shared" si="4"/>
        <v>Diabetes</v>
      </c>
      <c r="K52" t="s">
        <v>2380</v>
      </c>
      <c r="L52">
        <v>1</v>
      </c>
      <c r="M52" t="str">
        <f t="shared" si="5"/>
        <v>yes</v>
      </c>
      <c r="N52" t="s">
        <v>2380</v>
      </c>
    </row>
    <row r="53" spans="1:14" x14ac:dyDescent="0.3">
      <c r="A53" t="s">
        <v>2319</v>
      </c>
      <c r="B53">
        <v>31.16</v>
      </c>
      <c r="C53">
        <v>9.34</v>
      </c>
      <c r="D53" t="str">
        <f t="shared" si="0"/>
        <v>No</v>
      </c>
      <c r="E53" t="s">
        <v>2378</v>
      </c>
      <c r="F53" t="s">
        <v>2378</v>
      </c>
      <c r="G53">
        <f t="shared" si="1"/>
        <v>0</v>
      </c>
      <c r="H53" t="str">
        <f t="shared" si="2"/>
        <v>Yes</v>
      </c>
      <c r="I53" t="str">
        <f t="shared" si="3"/>
        <v>Obesity</v>
      </c>
      <c r="J53" t="str">
        <f t="shared" si="4"/>
        <v>Diabetes</v>
      </c>
      <c r="K53" t="s">
        <v>2378</v>
      </c>
      <c r="L53" t="s">
        <v>2379</v>
      </c>
      <c r="M53" t="str">
        <f t="shared" si="5"/>
        <v>yes</v>
      </c>
      <c r="N53" t="s">
        <v>2380</v>
      </c>
    </row>
    <row r="54" spans="1:14" x14ac:dyDescent="0.3">
      <c r="A54" t="s">
        <v>2318</v>
      </c>
      <c r="B54">
        <v>34.104999999999997</v>
      </c>
      <c r="C54">
        <v>5.03</v>
      </c>
      <c r="D54" t="str">
        <f t="shared" si="0"/>
        <v>Yes</v>
      </c>
      <c r="E54" t="s">
        <v>2378</v>
      </c>
      <c r="F54" t="s">
        <v>2381</v>
      </c>
      <c r="G54">
        <f t="shared" si="1"/>
        <v>1</v>
      </c>
      <c r="H54" t="str">
        <f t="shared" si="2"/>
        <v>Yes</v>
      </c>
      <c r="I54" t="str">
        <f t="shared" si="3"/>
        <v>Obesity</v>
      </c>
      <c r="J54" t="str">
        <f t="shared" si="4"/>
        <v>Normal</v>
      </c>
      <c r="K54" t="s">
        <v>2380</v>
      </c>
      <c r="L54">
        <v>1</v>
      </c>
      <c r="M54" t="str">
        <f t="shared" si="5"/>
        <v>yes</v>
      </c>
      <c r="N54" t="s">
        <v>2380</v>
      </c>
    </row>
    <row r="55" spans="1:14" x14ac:dyDescent="0.3">
      <c r="A55" t="s">
        <v>2317</v>
      </c>
      <c r="B55">
        <v>51.93</v>
      </c>
      <c r="C55">
        <v>11.05</v>
      </c>
      <c r="D55" t="str">
        <f t="shared" si="0"/>
        <v>No</v>
      </c>
      <c r="E55" t="s">
        <v>2378</v>
      </c>
      <c r="F55" t="s">
        <v>2378</v>
      </c>
      <c r="G55">
        <f t="shared" si="1"/>
        <v>0</v>
      </c>
      <c r="H55" t="str">
        <f t="shared" si="2"/>
        <v>Yes</v>
      </c>
      <c r="I55" t="str">
        <f t="shared" si="3"/>
        <v>Obesity</v>
      </c>
      <c r="J55" t="str">
        <f t="shared" si="4"/>
        <v>Diabetes</v>
      </c>
      <c r="K55" t="s">
        <v>2378</v>
      </c>
      <c r="L55" t="s">
        <v>2379</v>
      </c>
      <c r="M55" t="str">
        <f t="shared" si="5"/>
        <v>yes</v>
      </c>
      <c r="N55" t="s">
        <v>2380</v>
      </c>
    </row>
    <row r="56" spans="1:14" x14ac:dyDescent="0.3">
      <c r="A56" t="s">
        <v>2316</v>
      </c>
      <c r="B56">
        <v>38.950000000000003</v>
      </c>
      <c r="C56">
        <v>11.95</v>
      </c>
      <c r="D56" t="str">
        <f t="shared" si="0"/>
        <v>No</v>
      </c>
      <c r="E56" t="s">
        <v>2378</v>
      </c>
      <c r="F56" t="s">
        <v>2378</v>
      </c>
      <c r="G56">
        <f t="shared" si="1"/>
        <v>0</v>
      </c>
      <c r="H56" t="str">
        <f t="shared" si="2"/>
        <v>Yes</v>
      </c>
      <c r="I56" t="str">
        <f t="shared" si="3"/>
        <v>Obesity</v>
      </c>
      <c r="J56" t="str">
        <f t="shared" si="4"/>
        <v>Diabetes</v>
      </c>
      <c r="K56" t="s">
        <v>2378</v>
      </c>
      <c r="L56" t="s">
        <v>2379</v>
      </c>
      <c r="M56" t="str">
        <f t="shared" si="5"/>
        <v>yes</v>
      </c>
      <c r="N56" t="s">
        <v>2380</v>
      </c>
    </row>
    <row r="57" spans="1:14" x14ac:dyDescent="0.3">
      <c r="A57" t="s">
        <v>2315</v>
      </c>
      <c r="B57">
        <v>36.630000000000003</v>
      </c>
      <c r="C57">
        <v>7.72</v>
      </c>
      <c r="D57" t="str">
        <f t="shared" si="0"/>
        <v>Yes</v>
      </c>
      <c r="E57" t="s">
        <v>2378</v>
      </c>
      <c r="F57" t="s">
        <v>2378</v>
      </c>
      <c r="G57">
        <f t="shared" si="1"/>
        <v>1</v>
      </c>
      <c r="H57" t="str">
        <f t="shared" si="2"/>
        <v>Yes</v>
      </c>
      <c r="I57" t="str">
        <f t="shared" si="3"/>
        <v>Obesity</v>
      </c>
      <c r="J57" t="str">
        <f t="shared" si="4"/>
        <v>Diabetes</v>
      </c>
      <c r="K57" t="s">
        <v>2380</v>
      </c>
      <c r="L57">
        <v>1</v>
      </c>
      <c r="M57" t="str">
        <f t="shared" si="5"/>
        <v>yes</v>
      </c>
      <c r="N57" t="s">
        <v>2380</v>
      </c>
    </row>
    <row r="58" spans="1:14" x14ac:dyDescent="0.3">
      <c r="A58" t="s">
        <v>2314</v>
      </c>
      <c r="B58">
        <v>34.200000000000003</v>
      </c>
      <c r="C58">
        <v>5.75</v>
      </c>
      <c r="D58" t="str">
        <f t="shared" si="0"/>
        <v>No</v>
      </c>
      <c r="E58" t="s">
        <v>2378</v>
      </c>
      <c r="F58" t="s">
        <v>2378</v>
      </c>
      <c r="G58">
        <f t="shared" si="1"/>
        <v>2</v>
      </c>
      <c r="H58" t="str">
        <f t="shared" si="2"/>
        <v>Yes</v>
      </c>
      <c r="I58" t="str">
        <f t="shared" si="3"/>
        <v>Obesity</v>
      </c>
      <c r="J58" t="str">
        <f t="shared" si="4"/>
        <v>Prediabetes</v>
      </c>
      <c r="K58" t="s">
        <v>2378</v>
      </c>
      <c r="L58">
        <v>2</v>
      </c>
      <c r="M58" t="str">
        <f t="shared" si="5"/>
        <v>yes</v>
      </c>
      <c r="N58" t="s">
        <v>2380</v>
      </c>
    </row>
    <row r="59" spans="1:14" x14ac:dyDescent="0.3">
      <c r="A59" t="s">
        <v>2313</v>
      </c>
      <c r="B59">
        <v>50.63</v>
      </c>
      <c r="C59">
        <v>11.89</v>
      </c>
      <c r="D59" t="str">
        <f t="shared" si="0"/>
        <v>No</v>
      </c>
      <c r="E59" t="s">
        <v>2378</v>
      </c>
      <c r="F59" t="s">
        <v>2378</v>
      </c>
      <c r="G59">
        <f t="shared" si="1"/>
        <v>0</v>
      </c>
      <c r="H59" t="str">
        <f t="shared" si="2"/>
        <v>Yes</v>
      </c>
      <c r="I59" t="str">
        <f t="shared" si="3"/>
        <v>Obesity</v>
      </c>
      <c r="J59" t="str">
        <f t="shared" si="4"/>
        <v>Diabetes</v>
      </c>
      <c r="K59" t="s">
        <v>2378</v>
      </c>
      <c r="L59" t="s">
        <v>2379</v>
      </c>
      <c r="M59" t="str">
        <f t="shared" si="5"/>
        <v>yes</v>
      </c>
      <c r="N59" t="s">
        <v>2380</v>
      </c>
    </row>
    <row r="60" spans="1:14" x14ac:dyDescent="0.3">
      <c r="A60" t="s">
        <v>2312</v>
      </c>
      <c r="B60">
        <v>36.479999999999997</v>
      </c>
      <c r="C60">
        <v>6.2</v>
      </c>
      <c r="D60" t="str">
        <f t="shared" si="0"/>
        <v>No</v>
      </c>
      <c r="E60" t="s">
        <v>2378</v>
      </c>
      <c r="F60" t="s">
        <v>2378</v>
      </c>
      <c r="G60">
        <f t="shared" si="1"/>
        <v>0</v>
      </c>
      <c r="H60" t="str">
        <f t="shared" si="2"/>
        <v>Yes</v>
      </c>
      <c r="I60" t="str">
        <f t="shared" si="3"/>
        <v>Obesity</v>
      </c>
      <c r="J60" t="str">
        <f t="shared" si="4"/>
        <v>Prediabetes</v>
      </c>
      <c r="K60" t="s">
        <v>2378</v>
      </c>
      <c r="L60" t="s">
        <v>2379</v>
      </c>
      <c r="M60" t="str">
        <f t="shared" si="5"/>
        <v>yes</v>
      </c>
      <c r="N60" t="s">
        <v>2380</v>
      </c>
    </row>
    <row r="61" spans="1:14" x14ac:dyDescent="0.3">
      <c r="A61" t="s">
        <v>2311</v>
      </c>
      <c r="B61">
        <v>54.82</v>
      </c>
      <c r="C61">
        <v>10.61</v>
      </c>
      <c r="D61" t="str">
        <f t="shared" si="0"/>
        <v>No</v>
      </c>
      <c r="E61" t="s">
        <v>2378</v>
      </c>
      <c r="F61" t="s">
        <v>2378</v>
      </c>
      <c r="G61">
        <f t="shared" si="1"/>
        <v>0</v>
      </c>
      <c r="H61" t="str">
        <f t="shared" si="2"/>
        <v>Yes</v>
      </c>
      <c r="I61" t="str">
        <f t="shared" si="3"/>
        <v>Obesity</v>
      </c>
      <c r="J61" t="str">
        <f t="shared" si="4"/>
        <v>Diabetes</v>
      </c>
      <c r="K61" t="s">
        <v>2378</v>
      </c>
      <c r="L61" t="s">
        <v>2379</v>
      </c>
      <c r="M61" t="str">
        <f t="shared" si="5"/>
        <v>yes</v>
      </c>
      <c r="N61" t="s">
        <v>2380</v>
      </c>
    </row>
    <row r="62" spans="1:14" x14ac:dyDescent="0.3">
      <c r="A62" t="s">
        <v>2310</v>
      </c>
      <c r="B62">
        <v>38.06</v>
      </c>
      <c r="C62">
        <v>6.04</v>
      </c>
      <c r="D62" t="str">
        <f t="shared" si="0"/>
        <v>No</v>
      </c>
      <c r="E62" t="s">
        <v>2378</v>
      </c>
      <c r="F62" t="s">
        <v>2381</v>
      </c>
      <c r="G62">
        <f t="shared" si="1"/>
        <v>1</v>
      </c>
      <c r="H62" t="str">
        <f t="shared" si="2"/>
        <v>Yes</v>
      </c>
      <c r="I62" t="str">
        <f t="shared" si="3"/>
        <v>Obesity</v>
      </c>
      <c r="J62" t="str">
        <f t="shared" si="4"/>
        <v>Prediabetes</v>
      </c>
      <c r="K62" t="s">
        <v>2378</v>
      </c>
      <c r="L62">
        <v>1</v>
      </c>
      <c r="M62" t="str">
        <f t="shared" si="5"/>
        <v>yes</v>
      </c>
      <c r="N62" t="s">
        <v>2380</v>
      </c>
    </row>
    <row r="63" spans="1:14" x14ac:dyDescent="0.3">
      <c r="A63" t="s">
        <v>2309</v>
      </c>
      <c r="B63">
        <v>51.48</v>
      </c>
      <c r="C63">
        <v>9.33</v>
      </c>
      <c r="D63" t="str">
        <f t="shared" si="0"/>
        <v>Yes</v>
      </c>
      <c r="E63" t="s">
        <v>2378</v>
      </c>
      <c r="F63" t="s">
        <v>2378</v>
      </c>
      <c r="G63">
        <f t="shared" si="1"/>
        <v>0</v>
      </c>
      <c r="H63" t="str">
        <f t="shared" si="2"/>
        <v>Yes</v>
      </c>
      <c r="I63" t="str">
        <f t="shared" si="3"/>
        <v>Obesity</v>
      </c>
      <c r="J63" t="str">
        <f t="shared" si="4"/>
        <v>Diabetes</v>
      </c>
      <c r="K63" t="s">
        <v>2380</v>
      </c>
      <c r="L63" t="s">
        <v>2379</v>
      </c>
      <c r="M63" t="str">
        <f t="shared" si="5"/>
        <v>yes</v>
      </c>
      <c r="N63" t="s">
        <v>2380</v>
      </c>
    </row>
    <row r="64" spans="1:14" x14ac:dyDescent="0.3">
      <c r="A64" t="s">
        <v>2308</v>
      </c>
      <c r="B64">
        <v>52.06</v>
      </c>
      <c r="C64">
        <v>11.47</v>
      </c>
      <c r="D64" t="str">
        <f t="shared" si="0"/>
        <v>No</v>
      </c>
      <c r="E64" t="s">
        <v>2378</v>
      </c>
      <c r="F64" t="s">
        <v>2378</v>
      </c>
      <c r="G64">
        <f t="shared" si="1"/>
        <v>0</v>
      </c>
      <c r="H64" t="str">
        <f t="shared" si="2"/>
        <v>Yes</v>
      </c>
      <c r="I64" t="str">
        <f t="shared" si="3"/>
        <v>Obesity</v>
      </c>
      <c r="J64" t="str">
        <f t="shared" si="4"/>
        <v>Diabetes</v>
      </c>
      <c r="K64" t="s">
        <v>2378</v>
      </c>
      <c r="L64" t="s">
        <v>2379</v>
      </c>
      <c r="M64" t="str">
        <f t="shared" si="5"/>
        <v>yes</v>
      </c>
      <c r="N64" t="s">
        <v>2380</v>
      </c>
    </row>
    <row r="65" spans="1:14" x14ac:dyDescent="0.3">
      <c r="A65" t="s">
        <v>2307</v>
      </c>
      <c r="B65">
        <v>30.684999999999999</v>
      </c>
      <c r="C65">
        <v>7.02</v>
      </c>
      <c r="D65" t="str">
        <f t="shared" si="0"/>
        <v>Yes</v>
      </c>
      <c r="E65" t="s">
        <v>2378</v>
      </c>
      <c r="F65" t="s">
        <v>2378</v>
      </c>
      <c r="G65">
        <f t="shared" si="1"/>
        <v>0</v>
      </c>
      <c r="H65" t="str">
        <f t="shared" si="2"/>
        <v>Yes</v>
      </c>
      <c r="I65" t="str">
        <f t="shared" si="3"/>
        <v>Obesity</v>
      </c>
      <c r="J65" t="str">
        <f t="shared" si="4"/>
        <v>Diabetes</v>
      </c>
      <c r="K65" t="s">
        <v>2380</v>
      </c>
      <c r="L65" t="s">
        <v>2379</v>
      </c>
      <c r="M65" t="str">
        <f t="shared" si="5"/>
        <v>yes</v>
      </c>
      <c r="N65" t="s">
        <v>2380</v>
      </c>
    </row>
    <row r="66" spans="1:14" x14ac:dyDescent="0.3">
      <c r="A66" t="s">
        <v>2306</v>
      </c>
      <c r="B66">
        <v>36.08</v>
      </c>
      <c r="C66">
        <v>8.8000000000000007</v>
      </c>
      <c r="D66" t="str">
        <f t="shared" ref="D66:D129" si="6">PROPER(K66)</f>
        <v>Yes</v>
      </c>
      <c r="E66" t="s">
        <v>2378</v>
      </c>
      <c r="F66" t="s">
        <v>2378</v>
      </c>
      <c r="G66">
        <f t="shared" ref="G66:G129" si="7">IF(L66="No major surgery",0,L66)</f>
        <v>1</v>
      </c>
      <c r="H66" t="str">
        <f t="shared" ref="H66:H129" si="8">PROPER(M66)</f>
        <v>Yes</v>
      </c>
      <c r="I66" t="str">
        <f t="shared" ref="I66:I129" si="9">IF(B66&lt;18.5,"Under Weight",IF(B66&lt;=24.9,"Normal Weight",IF(B66&lt;=29.9,"Over Weight","Obesity")))</f>
        <v>Obesity</v>
      </c>
      <c r="J66" t="str">
        <f t="shared" ref="J66:J129" si="10">IF(C66&lt;=5.7,"Normal",IF(C66&lt;=6.4,"Prediabetes","Diabetes"))</f>
        <v>Diabetes</v>
      </c>
      <c r="K66" t="s">
        <v>2380</v>
      </c>
      <c r="L66">
        <v>1</v>
      </c>
      <c r="M66" t="str">
        <f t="shared" si="5"/>
        <v>yes</v>
      </c>
      <c r="N66" t="s">
        <v>2380</v>
      </c>
    </row>
    <row r="67" spans="1:14" x14ac:dyDescent="0.3">
      <c r="A67" t="s">
        <v>2305</v>
      </c>
      <c r="B67">
        <v>54.99</v>
      </c>
      <c r="C67">
        <v>8.68</v>
      </c>
      <c r="D67" t="str">
        <f t="shared" si="6"/>
        <v>No</v>
      </c>
      <c r="E67" t="s">
        <v>2378</v>
      </c>
      <c r="F67" t="s">
        <v>2378</v>
      </c>
      <c r="G67">
        <f t="shared" si="7"/>
        <v>2</v>
      </c>
      <c r="H67" t="str">
        <f t="shared" si="8"/>
        <v>Yes</v>
      </c>
      <c r="I67" t="str">
        <f t="shared" si="9"/>
        <v>Obesity</v>
      </c>
      <c r="J67" t="str">
        <f t="shared" si="10"/>
        <v>Diabetes</v>
      </c>
      <c r="K67" t="s">
        <v>2378</v>
      </c>
      <c r="L67">
        <v>2</v>
      </c>
      <c r="M67" t="str">
        <f t="shared" si="5"/>
        <v>yes</v>
      </c>
      <c r="N67" t="s">
        <v>2380</v>
      </c>
    </row>
    <row r="68" spans="1:14" x14ac:dyDescent="0.3">
      <c r="A68" t="s">
        <v>2304</v>
      </c>
      <c r="B68">
        <v>35.97</v>
      </c>
      <c r="C68">
        <v>6.12</v>
      </c>
      <c r="D68" t="str">
        <f t="shared" si="6"/>
        <v>No</v>
      </c>
      <c r="E68" t="s">
        <v>2378</v>
      </c>
      <c r="F68" t="s">
        <v>2381</v>
      </c>
      <c r="G68">
        <f t="shared" si="7"/>
        <v>1</v>
      </c>
      <c r="H68" t="str">
        <f t="shared" si="8"/>
        <v>Yes</v>
      </c>
      <c r="I68" t="str">
        <f t="shared" si="9"/>
        <v>Obesity</v>
      </c>
      <c r="J68" t="str">
        <f t="shared" si="10"/>
        <v>Prediabetes</v>
      </c>
      <c r="K68" t="s">
        <v>2378</v>
      </c>
      <c r="L68">
        <v>1</v>
      </c>
      <c r="M68" t="str">
        <f t="shared" ref="M68:M131" si="11">IF(N68="?","No",N68)</f>
        <v>yes</v>
      </c>
      <c r="N68" t="s">
        <v>2380</v>
      </c>
    </row>
    <row r="69" spans="1:14" x14ac:dyDescent="0.3">
      <c r="A69" t="s">
        <v>2303</v>
      </c>
      <c r="B69">
        <v>45.54</v>
      </c>
      <c r="C69">
        <v>5.4</v>
      </c>
      <c r="D69" t="str">
        <f t="shared" si="6"/>
        <v>Yes</v>
      </c>
      <c r="E69" t="s">
        <v>2378</v>
      </c>
      <c r="F69" t="s">
        <v>2381</v>
      </c>
      <c r="G69">
        <f t="shared" si="7"/>
        <v>1</v>
      </c>
      <c r="H69" t="str">
        <f t="shared" si="8"/>
        <v>Yes</v>
      </c>
      <c r="I69" t="str">
        <f t="shared" si="9"/>
        <v>Obesity</v>
      </c>
      <c r="J69" t="str">
        <f t="shared" si="10"/>
        <v>Normal</v>
      </c>
      <c r="K69" t="s">
        <v>2380</v>
      </c>
      <c r="L69">
        <v>1</v>
      </c>
      <c r="M69" t="str">
        <f t="shared" si="11"/>
        <v>yes</v>
      </c>
      <c r="N69" t="s">
        <v>2380</v>
      </c>
    </row>
    <row r="70" spans="1:14" x14ac:dyDescent="0.3">
      <c r="A70" t="s">
        <v>2302</v>
      </c>
      <c r="B70">
        <v>35.53</v>
      </c>
      <c r="C70">
        <v>4.3600000000000003</v>
      </c>
      <c r="D70" t="str">
        <f t="shared" si="6"/>
        <v>Yes</v>
      </c>
      <c r="E70" t="s">
        <v>2378</v>
      </c>
      <c r="F70" t="s">
        <v>2378</v>
      </c>
      <c r="G70">
        <f t="shared" si="7"/>
        <v>0</v>
      </c>
      <c r="H70" t="str">
        <f t="shared" si="8"/>
        <v>Yes</v>
      </c>
      <c r="I70" t="str">
        <f t="shared" si="9"/>
        <v>Obesity</v>
      </c>
      <c r="J70" t="str">
        <f t="shared" si="10"/>
        <v>Normal</v>
      </c>
      <c r="K70" t="s">
        <v>2380</v>
      </c>
      <c r="L70" t="s">
        <v>2379</v>
      </c>
      <c r="M70" t="str">
        <f t="shared" si="11"/>
        <v>yes</v>
      </c>
      <c r="N70" t="s">
        <v>2380</v>
      </c>
    </row>
    <row r="71" spans="1:14" x14ac:dyDescent="0.3">
      <c r="A71" t="s">
        <v>2301</v>
      </c>
      <c r="B71">
        <v>30.8</v>
      </c>
      <c r="C71">
        <v>9.77</v>
      </c>
      <c r="D71" t="str">
        <f t="shared" si="6"/>
        <v>No</v>
      </c>
      <c r="E71" t="s">
        <v>2378</v>
      </c>
      <c r="F71" t="s">
        <v>2378</v>
      </c>
      <c r="G71">
        <f t="shared" si="7"/>
        <v>0</v>
      </c>
      <c r="H71" t="str">
        <f t="shared" si="8"/>
        <v>Yes</v>
      </c>
      <c r="I71" t="str">
        <f t="shared" si="9"/>
        <v>Obesity</v>
      </c>
      <c r="J71" t="str">
        <f t="shared" si="10"/>
        <v>Diabetes</v>
      </c>
      <c r="K71" t="s">
        <v>2378</v>
      </c>
      <c r="L71" t="s">
        <v>2379</v>
      </c>
      <c r="M71" t="str">
        <f t="shared" si="11"/>
        <v>yes</v>
      </c>
      <c r="N71" t="s">
        <v>2380</v>
      </c>
    </row>
    <row r="72" spans="1:14" x14ac:dyDescent="0.3">
      <c r="A72" t="s">
        <v>2300</v>
      </c>
      <c r="B72">
        <v>38.39</v>
      </c>
      <c r="C72">
        <v>4.25</v>
      </c>
      <c r="D72" t="str">
        <f t="shared" si="6"/>
        <v>No</v>
      </c>
      <c r="E72" t="s">
        <v>2378</v>
      </c>
      <c r="F72" t="s">
        <v>2378</v>
      </c>
      <c r="G72">
        <f t="shared" si="7"/>
        <v>1</v>
      </c>
      <c r="H72" t="str">
        <f t="shared" si="8"/>
        <v>Yes</v>
      </c>
      <c r="I72" t="str">
        <f t="shared" si="9"/>
        <v>Obesity</v>
      </c>
      <c r="J72" t="str">
        <f t="shared" si="10"/>
        <v>Normal</v>
      </c>
      <c r="K72" t="s">
        <v>2378</v>
      </c>
      <c r="L72">
        <v>1</v>
      </c>
      <c r="M72" t="str">
        <f t="shared" si="11"/>
        <v>yes</v>
      </c>
      <c r="N72" t="s">
        <v>2380</v>
      </c>
    </row>
    <row r="73" spans="1:14" x14ac:dyDescent="0.3">
      <c r="A73" t="s">
        <v>2299</v>
      </c>
      <c r="B73">
        <v>32.299999999999997</v>
      </c>
      <c r="C73">
        <v>4.76</v>
      </c>
      <c r="D73" t="str">
        <f t="shared" si="6"/>
        <v>No</v>
      </c>
      <c r="E73" t="s">
        <v>2378</v>
      </c>
      <c r="F73" t="s">
        <v>2378</v>
      </c>
      <c r="G73">
        <f t="shared" si="7"/>
        <v>2</v>
      </c>
      <c r="H73" t="str">
        <f t="shared" si="8"/>
        <v>Yes</v>
      </c>
      <c r="I73" t="str">
        <f t="shared" si="9"/>
        <v>Obesity</v>
      </c>
      <c r="J73" t="str">
        <f t="shared" si="10"/>
        <v>Normal</v>
      </c>
      <c r="K73" t="s">
        <v>2378</v>
      </c>
      <c r="L73">
        <v>2</v>
      </c>
      <c r="M73" t="str">
        <f t="shared" si="11"/>
        <v>yes</v>
      </c>
      <c r="N73" t="s">
        <v>2380</v>
      </c>
    </row>
    <row r="74" spans="1:14" x14ac:dyDescent="0.3">
      <c r="A74" t="s">
        <v>2298</v>
      </c>
      <c r="B74">
        <v>48.8</v>
      </c>
      <c r="C74">
        <v>6.22</v>
      </c>
      <c r="D74" t="str">
        <f t="shared" si="6"/>
        <v>Yes</v>
      </c>
      <c r="E74" t="s">
        <v>2378</v>
      </c>
      <c r="F74" t="s">
        <v>2378</v>
      </c>
      <c r="G74">
        <f t="shared" si="7"/>
        <v>2</v>
      </c>
      <c r="H74" t="str">
        <f t="shared" si="8"/>
        <v>Yes</v>
      </c>
      <c r="I74" t="str">
        <f t="shared" si="9"/>
        <v>Obesity</v>
      </c>
      <c r="J74" t="str">
        <f t="shared" si="10"/>
        <v>Prediabetes</v>
      </c>
      <c r="K74" t="s">
        <v>2380</v>
      </c>
      <c r="L74">
        <v>2</v>
      </c>
      <c r="M74" t="str">
        <f t="shared" si="11"/>
        <v>yes</v>
      </c>
      <c r="N74" t="s">
        <v>2380</v>
      </c>
    </row>
    <row r="75" spans="1:14" x14ac:dyDescent="0.3">
      <c r="A75" t="s">
        <v>2297</v>
      </c>
      <c r="B75">
        <v>45.5</v>
      </c>
      <c r="C75">
        <v>7.96</v>
      </c>
      <c r="D75" t="str">
        <f t="shared" si="6"/>
        <v>No</v>
      </c>
      <c r="E75" t="s">
        <v>2378</v>
      </c>
      <c r="F75" t="s">
        <v>2378</v>
      </c>
      <c r="G75">
        <f t="shared" si="7"/>
        <v>0</v>
      </c>
      <c r="H75" t="str">
        <f t="shared" si="8"/>
        <v>Yes</v>
      </c>
      <c r="I75" t="str">
        <f t="shared" si="9"/>
        <v>Obesity</v>
      </c>
      <c r="J75" t="str">
        <f t="shared" si="10"/>
        <v>Diabetes</v>
      </c>
      <c r="K75" t="s">
        <v>2378</v>
      </c>
      <c r="L75" t="s">
        <v>2379</v>
      </c>
      <c r="M75" t="str">
        <f t="shared" si="11"/>
        <v>yes</v>
      </c>
      <c r="N75" t="s">
        <v>2380</v>
      </c>
    </row>
    <row r="76" spans="1:14" x14ac:dyDescent="0.3">
      <c r="A76" t="s">
        <v>2296</v>
      </c>
      <c r="B76">
        <v>53.61</v>
      </c>
      <c r="C76">
        <v>10.92</v>
      </c>
      <c r="D76" t="str">
        <f t="shared" si="6"/>
        <v>Yes</v>
      </c>
      <c r="E76" t="s">
        <v>2378</v>
      </c>
      <c r="F76" t="s">
        <v>2378</v>
      </c>
      <c r="G76">
        <f t="shared" si="7"/>
        <v>1</v>
      </c>
      <c r="H76" t="str">
        <f t="shared" si="8"/>
        <v>Yes</v>
      </c>
      <c r="I76" t="str">
        <f t="shared" si="9"/>
        <v>Obesity</v>
      </c>
      <c r="J76" t="str">
        <f t="shared" si="10"/>
        <v>Diabetes</v>
      </c>
      <c r="K76" t="s">
        <v>2380</v>
      </c>
      <c r="L76">
        <v>1</v>
      </c>
      <c r="M76" t="str">
        <f t="shared" si="11"/>
        <v>yes</v>
      </c>
      <c r="N76" t="s">
        <v>2380</v>
      </c>
    </row>
    <row r="77" spans="1:14" x14ac:dyDescent="0.3">
      <c r="A77" t="s">
        <v>2295</v>
      </c>
      <c r="B77">
        <v>36.19</v>
      </c>
      <c r="C77">
        <v>11.51</v>
      </c>
      <c r="D77" t="str">
        <f t="shared" si="6"/>
        <v>Yes</v>
      </c>
      <c r="E77" t="s">
        <v>2378</v>
      </c>
      <c r="F77" t="s">
        <v>2378</v>
      </c>
      <c r="G77">
        <f t="shared" si="7"/>
        <v>1</v>
      </c>
      <c r="H77" t="str">
        <f t="shared" si="8"/>
        <v>Yes</v>
      </c>
      <c r="I77" t="str">
        <f t="shared" si="9"/>
        <v>Obesity</v>
      </c>
      <c r="J77" t="str">
        <f t="shared" si="10"/>
        <v>Diabetes</v>
      </c>
      <c r="K77" t="s">
        <v>2380</v>
      </c>
      <c r="L77">
        <v>1</v>
      </c>
      <c r="M77" t="str">
        <f t="shared" si="11"/>
        <v>yes</v>
      </c>
      <c r="N77" t="s">
        <v>2380</v>
      </c>
    </row>
    <row r="78" spans="1:14" x14ac:dyDescent="0.3">
      <c r="A78" t="s">
        <v>2294</v>
      </c>
      <c r="B78">
        <v>34.6</v>
      </c>
      <c r="C78">
        <v>5.99</v>
      </c>
      <c r="D78" t="str">
        <f t="shared" si="6"/>
        <v>Yes</v>
      </c>
      <c r="E78" t="s">
        <v>2378</v>
      </c>
      <c r="F78" t="s">
        <v>2378</v>
      </c>
      <c r="G78">
        <f t="shared" si="7"/>
        <v>0</v>
      </c>
      <c r="H78" t="str">
        <f t="shared" si="8"/>
        <v>Yes</v>
      </c>
      <c r="I78" t="str">
        <f t="shared" si="9"/>
        <v>Obesity</v>
      </c>
      <c r="J78" t="str">
        <f t="shared" si="10"/>
        <v>Prediabetes</v>
      </c>
      <c r="K78" t="s">
        <v>2380</v>
      </c>
      <c r="L78" t="s">
        <v>2379</v>
      </c>
      <c r="M78" t="str">
        <f t="shared" si="11"/>
        <v>yes</v>
      </c>
      <c r="N78" t="s">
        <v>2380</v>
      </c>
    </row>
    <row r="79" spans="1:14" x14ac:dyDescent="0.3">
      <c r="A79" t="s">
        <v>2293</v>
      </c>
      <c r="B79">
        <v>54.12</v>
      </c>
      <c r="C79">
        <v>11.57</v>
      </c>
      <c r="D79" t="str">
        <f t="shared" si="6"/>
        <v>No</v>
      </c>
      <c r="E79" t="s">
        <v>2378</v>
      </c>
      <c r="F79" t="s">
        <v>2378</v>
      </c>
      <c r="G79">
        <f t="shared" si="7"/>
        <v>0</v>
      </c>
      <c r="H79" t="str">
        <f t="shared" si="8"/>
        <v>Yes</v>
      </c>
      <c r="I79" t="str">
        <f t="shared" si="9"/>
        <v>Obesity</v>
      </c>
      <c r="J79" t="str">
        <f t="shared" si="10"/>
        <v>Diabetes</v>
      </c>
      <c r="K79" t="s">
        <v>2378</v>
      </c>
      <c r="L79" t="s">
        <v>2379</v>
      </c>
      <c r="M79" t="str">
        <f t="shared" si="11"/>
        <v>yes</v>
      </c>
      <c r="N79" t="s">
        <v>2380</v>
      </c>
    </row>
    <row r="80" spans="1:14" x14ac:dyDescent="0.3">
      <c r="A80" t="s">
        <v>2292</v>
      </c>
      <c r="B80">
        <v>48.82</v>
      </c>
      <c r="C80">
        <v>6.67</v>
      </c>
      <c r="D80" t="str">
        <f t="shared" si="6"/>
        <v>Yes</v>
      </c>
      <c r="E80" t="s">
        <v>2378</v>
      </c>
      <c r="F80" t="s">
        <v>2378</v>
      </c>
      <c r="G80">
        <f t="shared" si="7"/>
        <v>0</v>
      </c>
      <c r="H80" t="str">
        <f t="shared" si="8"/>
        <v>Yes</v>
      </c>
      <c r="I80" t="str">
        <f t="shared" si="9"/>
        <v>Obesity</v>
      </c>
      <c r="J80" t="str">
        <f t="shared" si="10"/>
        <v>Diabetes</v>
      </c>
      <c r="K80" t="s">
        <v>2380</v>
      </c>
      <c r="L80" t="s">
        <v>2379</v>
      </c>
      <c r="M80" t="str">
        <f t="shared" si="11"/>
        <v>yes</v>
      </c>
      <c r="N80" t="s">
        <v>2380</v>
      </c>
    </row>
    <row r="81" spans="1:14" x14ac:dyDescent="0.3">
      <c r="A81" t="s">
        <v>2291</v>
      </c>
      <c r="B81">
        <v>51.01</v>
      </c>
      <c r="C81">
        <v>9.1999999999999993</v>
      </c>
      <c r="D81" t="str">
        <f t="shared" si="6"/>
        <v>No</v>
      </c>
      <c r="E81" t="s">
        <v>2378</v>
      </c>
      <c r="F81" t="s">
        <v>2378</v>
      </c>
      <c r="G81">
        <f t="shared" si="7"/>
        <v>0</v>
      </c>
      <c r="H81" t="str">
        <f t="shared" si="8"/>
        <v>Yes</v>
      </c>
      <c r="I81" t="str">
        <f t="shared" si="9"/>
        <v>Obesity</v>
      </c>
      <c r="J81" t="str">
        <f t="shared" si="10"/>
        <v>Diabetes</v>
      </c>
      <c r="K81" t="s">
        <v>2378</v>
      </c>
      <c r="L81" t="s">
        <v>2379</v>
      </c>
      <c r="M81" t="str">
        <f t="shared" si="11"/>
        <v>yes</v>
      </c>
      <c r="N81" t="s">
        <v>2380</v>
      </c>
    </row>
    <row r="82" spans="1:14" x14ac:dyDescent="0.3">
      <c r="A82" t="s">
        <v>2290</v>
      </c>
      <c r="B82">
        <v>45.65</v>
      </c>
      <c r="C82">
        <v>5.1100000000000003</v>
      </c>
      <c r="D82" t="str">
        <f t="shared" si="6"/>
        <v>Yes</v>
      </c>
      <c r="E82" t="s">
        <v>2378</v>
      </c>
      <c r="F82" t="s">
        <v>2378</v>
      </c>
      <c r="G82">
        <f t="shared" si="7"/>
        <v>1</v>
      </c>
      <c r="H82" t="str">
        <f t="shared" si="8"/>
        <v>Yes</v>
      </c>
      <c r="I82" t="str">
        <f t="shared" si="9"/>
        <v>Obesity</v>
      </c>
      <c r="J82" t="str">
        <f t="shared" si="10"/>
        <v>Normal</v>
      </c>
      <c r="K82" t="s">
        <v>2380</v>
      </c>
      <c r="L82">
        <v>1</v>
      </c>
      <c r="M82" t="str">
        <f t="shared" si="11"/>
        <v>yes</v>
      </c>
      <c r="N82" t="s">
        <v>2380</v>
      </c>
    </row>
    <row r="83" spans="1:14" x14ac:dyDescent="0.3">
      <c r="A83" t="s">
        <v>2289</v>
      </c>
      <c r="B83">
        <v>52.9</v>
      </c>
      <c r="C83">
        <v>5.34</v>
      </c>
      <c r="D83" t="str">
        <f t="shared" si="6"/>
        <v>No</v>
      </c>
      <c r="E83" t="s">
        <v>2378</v>
      </c>
      <c r="F83" t="s">
        <v>2378</v>
      </c>
      <c r="G83">
        <f t="shared" si="7"/>
        <v>0</v>
      </c>
      <c r="H83" t="str">
        <f t="shared" si="8"/>
        <v>Yes</v>
      </c>
      <c r="I83" t="str">
        <f t="shared" si="9"/>
        <v>Obesity</v>
      </c>
      <c r="J83" t="str">
        <f t="shared" si="10"/>
        <v>Normal</v>
      </c>
      <c r="K83" t="s">
        <v>2378</v>
      </c>
      <c r="L83" t="s">
        <v>2379</v>
      </c>
      <c r="M83" t="str">
        <f t="shared" si="11"/>
        <v>yes</v>
      </c>
      <c r="N83" t="s">
        <v>2380</v>
      </c>
    </row>
    <row r="84" spans="1:14" x14ac:dyDescent="0.3">
      <c r="A84" t="s">
        <v>2288</v>
      </c>
      <c r="B84">
        <v>45.41</v>
      </c>
      <c r="C84">
        <v>4.03</v>
      </c>
      <c r="D84" t="str">
        <f t="shared" si="6"/>
        <v>Yes</v>
      </c>
      <c r="E84" t="s">
        <v>2378</v>
      </c>
      <c r="F84" t="s">
        <v>2378</v>
      </c>
      <c r="G84">
        <f t="shared" si="7"/>
        <v>1</v>
      </c>
      <c r="H84" t="str">
        <f t="shared" si="8"/>
        <v>Yes</v>
      </c>
      <c r="I84" t="str">
        <f t="shared" si="9"/>
        <v>Obesity</v>
      </c>
      <c r="J84" t="str">
        <f t="shared" si="10"/>
        <v>Normal</v>
      </c>
      <c r="K84" t="s">
        <v>2380</v>
      </c>
      <c r="L84">
        <v>1</v>
      </c>
      <c r="M84" t="str">
        <f t="shared" si="11"/>
        <v>yes</v>
      </c>
      <c r="N84" t="s">
        <v>2380</v>
      </c>
    </row>
    <row r="85" spans="1:14" x14ac:dyDescent="0.3">
      <c r="A85" t="s">
        <v>2287</v>
      </c>
      <c r="B85">
        <v>49.41</v>
      </c>
      <c r="C85">
        <v>4.2300000000000004</v>
      </c>
      <c r="D85" t="str">
        <f t="shared" si="6"/>
        <v>Yes</v>
      </c>
      <c r="E85" t="s">
        <v>2378</v>
      </c>
      <c r="F85" t="s">
        <v>2381</v>
      </c>
      <c r="G85">
        <f t="shared" si="7"/>
        <v>1</v>
      </c>
      <c r="H85" t="str">
        <f t="shared" si="8"/>
        <v>Yes</v>
      </c>
      <c r="I85" t="str">
        <f t="shared" si="9"/>
        <v>Obesity</v>
      </c>
      <c r="J85" t="str">
        <f t="shared" si="10"/>
        <v>Normal</v>
      </c>
      <c r="K85" t="s">
        <v>2380</v>
      </c>
      <c r="L85">
        <v>1</v>
      </c>
      <c r="M85" t="str">
        <f t="shared" si="11"/>
        <v>yes</v>
      </c>
      <c r="N85" t="s">
        <v>2380</v>
      </c>
    </row>
    <row r="86" spans="1:14" x14ac:dyDescent="0.3">
      <c r="A86" t="s">
        <v>2286</v>
      </c>
      <c r="B86">
        <v>31.824999999999999</v>
      </c>
      <c r="C86">
        <v>4.0599999999999996</v>
      </c>
      <c r="D86" t="str">
        <f t="shared" si="6"/>
        <v>No</v>
      </c>
      <c r="E86" t="s">
        <v>2378</v>
      </c>
      <c r="F86" t="s">
        <v>2378</v>
      </c>
      <c r="G86">
        <f t="shared" si="7"/>
        <v>2</v>
      </c>
      <c r="H86" t="str">
        <f t="shared" si="8"/>
        <v>Yes</v>
      </c>
      <c r="I86" t="str">
        <f t="shared" si="9"/>
        <v>Obesity</v>
      </c>
      <c r="J86" t="str">
        <f t="shared" si="10"/>
        <v>Normal</v>
      </c>
      <c r="K86" t="s">
        <v>2378</v>
      </c>
      <c r="L86">
        <v>2</v>
      </c>
      <c r="M86" t="str">
        <f t="shared" si="11"/>
        <v>yes</v>
      </c>
      <c r="N86" t="s">
        <v>2380</v>
      </c>
    </row>
    <row r="87" spans="1:14" x14ac:dyDescent="0.3">
      <c r="A87" t="s">
        <v>2285</v>
      </c>
      <c r="B87">
        <v>51.28</v>
      </c>
      <c r="C87">
        <v>4.68</v>
      </c>
      <c r="D87" t="str">
        <f t="shared" si="6"/>
        <v>No</v>
      </c>
      <c r="E87" t="s">
        <v>2378</v>
      </c>
      <c r="F87" t="s">
        <v>2378</v>
      </c>
      <c r="G87">
        <f t="shared" si="7"/>
        <v>2</v>
      </c>
      <c r="H87" t="str">
        <f t="shared" si="8"/>
        <v>Yes</v>
      </c>
      <c r="I87" t="str">
        <f t="shared" si="9"/>
        <v>Obesity</v>
      </c>
      <c r="J87" t="str">
        <f t="shared" si="10"/>
        <v>Normal</v>
      </c>
      <c r="K87" t="s">
        <v>2378</v>
      </c>
      <c r="L87">
        <v>2</v>
      </c>
      <c r="M87" t="str">
        <f t="shared" si="11"/>
        <v>yes</v>
      </c>
      <c r="N87" t="s">
        <v>2380</v>
      </c>
    </row>
    <row r="88" spans="1:14" x14ac:dyDescent="0.3">
      <c r="A88" t="s">
        <v>2284</v>
      </c>
      <c r="B88">
        <v>34.96</v>
      </c>
      <c r="C88">
        <v>4.34</v>
      </c>
      <c r="D88" t="str">
        <f t="shared" si="6"/>
        <v>No</v>
      </c>
      <c r="E88" t="s">
        <v>2378</v>
      </c>
      <c r="F88" t="s">
        <v>2381</v>
      </c>
      <c r="G88">
        <f t="shared" si="7"/>
        <v>1</v>
      </c>
      <c r="H88" t="str">
        <f t="shared" si="8"/>
        <v>Yes</v>
      </c>
      <c r="I88" t="str">
        <f t="shared" si="9"/>
        <v>Obesity</v>
      </c>
      <c r="J88" t="str">
        <f t="shared" si="10"/>
        <v>Normal</v>
      </c>
      <c r="K88" t="s">
        <v>2378</v>
      </c>
      <c r="L88">
        <v>1</v>
      </c>
      <c r="M88" t="str">
        <f t="shared" si="11"/>
        <v>yes</v>
      </c>
      <c r="N88" t="s">
        <v>2380</v>
      </c>
    </row>
    <row r="89" spans="1:14" x14ac:dyDescent="0.3">
      <c r="A89" t="s">
        <v>2283</v>
      </c>
      <c r="B89">
        <v>33.11</v>
      </c>
      <c r="C89">
        <v>10.51</v>
      </c>
      <c r="D89" t="str">
        <f t="shared" si="6"/>
        <v>No</v>
      </c>
      <c r="E89" t="s">
        <v>2378</v>
      </c>
      <c r="F89" t="s">
        <v>2378</v>
      </c>
      <c r="G89">
        <f t="shared" si="7"/>
        <v>0</v>
      </c>
      <c r="H89" t="str">
        <f t="shared" si="8"/>
        <v>Yes</v>
      </c>
      <c r="I89" t="str">
        <f t="shared" si="9"/>
        <v>Obesity</v>
      </c>
      <c r="J89" t="str">
        <f t="shared" si="10"/>
        <v>Diabetes</v>
      </c>
      <c r="K89" t="s">
        <v>2378</v>
      </c>
      <c r="L89" t="s">
        <v>2379</v>
      </c>
      <c r="M89" t="str">
        <f t="shared" si="11"/>
        <v>yes</v>
      </c>
      <c r="N89" t="s">
        <v>2380</v>
      </c>
    </row>
    <row r="90" spans="1:14" x14ac:dyDescent="0.3">
      <c r="A90" t="s">
        <v>2282</v>
      </c>
      <c r="B90">
        <v>54.74</v>
      </c>
      <c r="C90">
        <v>5.84</v>
      </c>
      <c r="D90" t="str">
        <f t="shared" si="6"/>
        <v>Yes</v>
      </c>
      <c r="E90" t="s">
        <v>2378</v>
      </c>
      <c r="F90" t="s">
        <v>2381</v>
      </c>
      <c r="G90">
        <f t="shared" si="7"/>
        <v>1</v>
      </c>
      <c r="H90" t="str">
        <f t="shared" si="8"/>
        <v>Yes</v>
      </c>
      <c r="I90" t="str">
        <f t="shared" si="9"/>
        <v>Obesity</v>
      </c>
      <c r="J90" t="str">
        <f t="shared" si="10"/>
        <v>Prediabetes</v>
      </c>
      <c r="K90" t="s">
        <v>2380</v>
      </c>
      <c r="L90">
        <v>1</v>
      </c>
      <c r="M90" t="str">
        <f t="shared" si="11"/>
        <v>yes</v>
      </c>
      <c r="N90" t="s">
        <v>2380</v>
      </c>
    </row>
    <row r="91" spans="1:14" x14ac:dyDescent="0.3">
      <c r="A91" t="s">
        <v>2281</v>
      </c>
      <c r="B91">
        <v>32.56</v>
      </c>
      <c r="C91">
        <v>5.41</v>
      </c>
      <c r="D91" t="str">
        <f t="shared" si="6"/>
        <v>No</v>
      </c>
      <c r="E91" t="s">
        <v>2378</v>
      </c>
      <c r="F91" t="s">
        <v>2381</v>
      </c>
      <c r="G91">
        <f t="shared" si="7"/>
        <v>1</v>
      </c>
      <c r="H91" t="str">
        <f t="shared" si="8"/>
        <v>Yes</v>
      </c>
      <c r="I91" t="str">
        <f t="shared" si="9"/>
        <v>Obesity</v>
      </c>
      <c r="J91" t="str">
        <f t="shared" si="10"/>
        <v>Normal</v>
      </c>
      <c r="K91" t="s">
        <v>2378</v>
      </c>
      <c r="L91">
        <v>1</v>
      </c>
      <c r="M91" t="str">
        <f t="shared" si="11"/>
        <v>yes</v>
      </c>
      <c r="N91" t="s">
        <v>2380</v>
      </c>
    </row>
    <row r="92" spans="1:14" x14ac:dyDescent="0.3">
      <c r="A92" t="s">
        <v>2280</v>
      </c>
      <c r="B92">
        <v>39.049999999999997</v>
      </c>
      <c r="C92">
        <v>6.06</v>
      </c>
      <c r="D92" t="str">
        <f t="shared" si="6"/>
        <v>No</v>
      </c>
      <c r="E92" t="s">
        <v>2378</v>
      </c>
      <c r="F92" t="s">
        <v>2378</v>
      </c>
      <c r="G92">
        <f t="shared" si="7"/>
        <v>1</v>
      </c>
      <c r="H92" t="str">
        <f t="shared" si="8"/>
        <v>Yes</v>
      </c>
      <c r="I92" t="str">
        <f t="shared" si="9"/>
        <v>Obesity</v>
      </c>
      <c r="J92" t="str">
        <f t="shared" si="10"/>
        <v>Prediabetes</v>
      </c>
      <c r="K92" t="s">
        <v>2378</v>
      </c>
      <c r="L92">
        <v>1</v>
      </c>
      <c r="M92" t="str">
        <f t="shared" si="11"/>
        <v>yes</v>
      </c>
      <c r="N92" t="s">
        <v>2380</v>
      </c>
    </row>
    <row r="93" spans="1:14" x14ac:dyDescent="0.3">
      <c r="A93" t="s">
        <v>2279</v>
      </c>
      <c r="B93">
        <v>42.75</v>
      </c>
      <c r="C93">
        <v>4.22</v>
      </c>
      <c r="D93" t="str">
        <f t="shared" si="6"/>
        <v>No</v>
      </c>
      <c r="E93" t="s">
        <v>2378</v>
      </c>
      <c r="F93" t="s">
        <v>2378</v>
      </c>
      <c r="G93">
        <f t="shared" si="7"/>
        <v>0</v>
      </c>
      <c r="H93" t="str">
        <f t="shared" si="8"/>
        <v>Yes</v>
      </c>
      <c r="I93" t="str">
        <f t="shared" si="9"/>
        <v>Obesity</v>
      </c>
      <c r="J93" t="str">
        <f t="shared" si="10"/>
        <v>Normal</v>
      </c>
      <c r="K93" t="s">
        <v>2378</v>
      </c>
      <c r="L93" t="s">
        <v>2379</v>
      </c>
      <c r="M93" t="str">
        <f t="shared" si="11"/>
        <v>yes</v>
      </c>
      <c r="N93" t="s">
        <v>2380</v>
      </c>
    </row>
    <row r="94" spans="1:14" x14ac:dyDescent="0.3">
      <c r="A94" t="s">
        <v>2278</v>
      </c>
      <c r="B94">
        <v>50.58</v>
      </c>
      <c r="C94">
        <v>5.12</v>
      </c>
      <c r="D94" t="str">
        <f t="shared" si="6"/>
        <v>No</v>
      </c>
      <c r="E94" t="s">
        <v>2378</v>
      </c>
      <c r="F94" t="s">
        <v>2378</v>
      </c>
      <c r="G94">
        <f t="shared" si="7"/>
        <v>2</v>
      </c>
      <c r="H94" t="str">
        <f t="shared" si="8"/>
        <v>Yes</v>
      </c>
      <c r="I94" t="str">
        <f t="shared" si="9"/>
        <v>Obesity</v>
      </c>
      <c r="J94" t="str">
        <f t="shared" si="10"/>
        <v>Normal</v>
      </c>
      <c r="K94" t="s">
        <v>2378</v>
      </c>
      <c r="L94">
        <v>2</v>
      </c>
      <c r="M94" t="str">
        <f t="shared" si="11"/>
        <v>yes</v>
      </c>
      <c r="N94" t="s">
        <v>2380</v>
      </c>
    </row>
    <row r="95" spans="1:14" x14ac:dyDescent="0.3">
      <c r="A95" t="s">
        <v>2277</v>
      </c>
      <c r="B95">
        <v>30.495000000000001</v>
      </c>
      <c r="C95">
        <v>4.57</v>
      </c>
      <c r="D95" t="str">
        <f t="shared" si="6"/>
        <v>Yes</v>
      </c>
      <c r="E95" t="s">
        <v>2378</v>
      </c>
      <c r="F95" t="s">
        <v>2378</v>
      </c>
      <c r="G95">
        <f t="shared" si="7"/>
        <v>0</v>
      </c>
      <c r="H95" t="str">
        <f t="shared" si="8"/>
        <v>Yes</v>
      </c>
      <c r="I95" t="str">
        <f t="shared" si="9"/>
        <v>Obesity</v>
      </c>
      <c r="J95" t="str">
        <f t="shared" si="10"/>
        <v>Normal</v>
      </c>
      <c r="K95" t="s">
        <v>2380</v>
      </c>
      <c r="L95" t="s">
        <v>2379</v>
      </c>
      <c r="M95" t="str">
        <f t="shared" si="11"/>
        <v>yes</v>
      </c>
      <c r="N95" t="s">
        <v>2380</v>
      </c>
    </row>
    <row r="96" spans="1:14" x14ac:dyDescent="0.3">
      <c r="A96" t="s">
        <v>2276</v>
      </c>
      <c r="B96">
        <v>48.31</v>
      </c>
      <c r="C96">
        <v>9.58</v>
      </c>
      <c r="D96" t="str">
        <f t="shared" si="6"/>
        <v>Yes</v>
      </c>
      <c r="E96" t="s">
        <v>2378</v>
      </c>
      <c r="F96" t="s">
        <v>2378</v>
      </c>
      <c r="G96">
        <f t="shared" si="7"/>
        <v>2</v>
      </c>
      <c r="H96" t="str">
        <f t="shared" si="8"/>
        <v>Yes</v>
      </c>
      <c r="I96" t="str">
        <f t="shared" si="9"/>
        <v>Obesity</v>
      </c>
      <c r="J96" t="str">
        <f t="shared" si="10"/>
        <v>Diabetes</v>
      </c>
      <c r="K96" t="s">
        <v>2380</v>
      </c>
      <c r="L96">
        <v>2</v>
      </c>
      <c r="M96" t="str">
        <f t="shared" si="11"/>
        <v>yes</v>
      </c>
      <c r="N96" t="s">
        <v>2380</v>
      </c>
    </row>
    <row r="97" spans="1:14" x14ac:dyDescent="0.3">
      <c r="A97" t="s">
        <v>2275</v>
      </c>
      <c r="B97">
        <v>48.99</v>
      </c>
      <c r="C97">
        <v>9.7799999999999994</v>
      </c>
      <c r="D97" t="str">
        <f t="shared" si="6"/>
        <v>Yes</v>
      </c>
      <c r="E97" t="s">
        <v>2378</v>
      </c>
      <c r="F97" t="s">
        <v>2378</v>
      </c>
      <c r="G97">
        <f t="shared" si="7"/>
        <v>1</v>
      </c>
      <c r="H97" t="str">
        <f t="shared" si="8"/>
        <v>Yes</v>
      </c>
      <c r="I97" t="str">
        <f t="shared" si="9"/>
        <v>Obesity</v>
      </c>
      <c r="J97" t="str">
        <f t="shared" si="10"/>
        <v>Diabetes</v>
      </c>
      <c r="K97" t="s">
        <v>2380</v>
      </c>
      <c r="L97">
        <v>1</v>
      </c>
      <c r="M97" t="str">
        <f t="shared" si="11"/>
        <v>yes</v>
      </c>
      <c r="N97" t="s">
        <v>2380</v>
      </c>
    </row>
    <row r="98" spans="1:14" x14ac:dyDescent="0.3">
      <c r="A98" t="s">
        <v>2274</v>
      </c>
      <c r="B98">
        <v>38.39</v>
      </c>
      <c r="C98">
        <v>4.1100000000000003</v>
      </c>
      <c r="D98" t="str">
        <f t="shared" si="6"/>
        <v>Yes</v>
      </c>
      <c r="E98" t="s">
        <v>2378</v>
      </c>
      <c r="F98" t="s">
        <v>2378</v>
      </c>
      <c r="G98">
        <f t="shared" si="7"/>
        <v>0</v>
      </c>
      <c r="H98" t="str">
        <f t="shared" si="8"/>
        <v>Yes</v>
      </c>
      <c r="I98" t="str">
        <f t="shared" si="9"/>
        <v>Obesity</v>
      </c>
      <c r="J98" t="str">
        <f t="shared" si="10"/>
        <v>Normal</v>
      </c>
      <c r="K98" t="s">
        <v>2380</v>
      </c>
      <c r="L98" t="s">
        <v>2379</v>
      </c>
      <c r="M98" t="str">
        <f t="shared" si="11"/>
        <v>yes</v>
      </c>
      <c r="N98" t="s">
        <v>2380</v>
      </c>
    </row>
    <row r="99" spans="1:14" x14ac:dyDescent="0.3">
      <c r="A99" t="s">
        <v>2273</v>
      </c>
      <c r="B99">
        <v>44.34</v>
      </c>
      <c r="C99">
        <v>4.0199999999999996</v>
      </c>
      <c r="D99" t="str">
        <f t="shared" si="6"/>
        <v>Yes</v>
      </c>
      <c r="E99" t="s">
        <v>2378</v>
      </c>
      <c r="F99" t="s">
        <v>2378</v>
      </c>
      <c r="G99">
        <f t="shared" si="7"/>
        <v>2</v>
      </c>
      <c r="H99" t="str">
        <f t="shared" si="8"/>
        <v>Yes</v>
      </c>
      <c r="I99" t="str">
        <f t="shared" si="9"/>
        <v>Obesity</v>
      </c>
      <c r="J99" t="str">
        <f t="shared" si="10"/>
        <v>Normal</v>
      </c>
      <c r="K99" t="s">
        <v>2380</v>
      </c>
      <c r="L99">
        <v>2</v>
      </c>
      <c r="M99" t="str">
        <f t="shared" si="11"/>
        <v>yes</v>
      </c>
      <c r="N99" t="s">
        <v>2380</v>
      </c>
    </row>
    <row r="100" spans="1:14" x14ac:dyDescent="0.3">
      <c r="A100" t="s">
        <v>2272</v>
      </c>
      <c r="B100">
        <v>41.51</v>
      </c>
      <c r="C100">
        <v>6.92</v>
      </c>
      <c r="D100" t="str">
        <f t="shared" si="6"/>
        <v>No</v>
      </c>
      <c r="E100" t="s">
        <v>2378</v>
      </c>
      <c r="F100" t="s">
        <v>2378</v>
      </c>
      <c r="G100">
        <f t="shared" si="7"/>
        <v>0</v>
      </c>
      <c r="H100" t="str">
        <f t="shared" si="8"/>
        <v>Yes</v>
      </c>
      <c r="I100" t="str">
        <f t="shared" si="9"/>
        <v>Obesity</v>
      </c>
      <c r="J100" t="str">
        <f t="shared" si="10"/>
        <v>Diabetes</v>
      </c>
      <c r="K100" t="s">
        <v>2378</v>
      </c>
      <c r="L100" t="s">
        <v>2379</v>
      </c>
      <c r="M100" t="str">
        <f t="shared" si="11"/>
        <v>yes</v>
      </c>
      <c r="N100" t="s">
        <v>2380</v>
      </c>
    </row>
    <row r="101" spans="1:14" x14ac:dyDescent="0.3">
      <c r="A101" t="s">
        <v>2271</v>
      </c>
      <c r="B101">
        <v>48.2</v>
      </c>
      <c r="C101">
        <v>4.84</v>
      </c>
      <c r="D101" t="str">
        <f t="shared" si="6"/>
        <v>No</v>
      </c>
      <c r="E101" t="s">
        <v>2378</v>
      </c>
      <c r="F101" t="s">
        <v>2378</v>
      </c>
      <c r="G101">
        <f t="shared" si="7"/>
        <v>0</v>
      </c>
      <c r="H101" t="str">
        <f t="shared" si="8"/>
        <v>Yes</v>
      </c>
      <c r="I101" t="str">
        <f t="shared" si="9"/>
        <v>Obesity</v>
      </c>
      <c r="J101" t="str">
        <f t="shared" si="10"/>
        <v>Normal</v>
      </c>
      <c r="K101" t="s">
        <v>2378</v>
      </c>
      <c r="L101" t="s">
        <v>2379</v>
      </c>
      <c r="M101" t="str">
        <f t="shared" si="11"/>
        <v>yes</v>
      </c>
      <c r="N101" t="s">
        <v>2380</v>
      </c>
    </row>
    <row r="102" spans="1:14" x14ac:dyDescent="0.3">
      <c r="A102" t="s">
        <v>2270</v>
      </c>
      <c r="B102">
        <v>35.75</v>
      </c>
      <c r="C102">
        <v>8</v>
      </c>
      <c r="D102" t="str">
        <f t="shared" si="6"/>
        <v>Yes</v>
      </c>
      <c r="E102" t="s">
        <v>2378</v>
      </c>
      <c r="F102" t="s">
        <v>2378</v>
      </c>
      <c r="G102">
        <f t="shared" si="7"/>
        <v>0</v>
      </c>
      <c r="H102" t="str">
        <f t="shared" si="8"/>
        <v>Yes</v>
      </c>
      <c r="I102" t="str">
        <f t="shared" si="9"/>
        <v>Obesity</v>
      </c>
      <c r="J102" t="str">
        <f t="shared" si="10"/>
        <v>Diabetes</v>
      </c>
      <c r="K102" t="s">
        <v>2380</v>
      </c>
      <c r="L102" t="s">
        <v>2379</v>
      </c>
      <c r="M102" t="str">
        <f t="shared" si="11"/>
        <v>yes</v>
      </c>
      <c r="N102" t="s">
        <v>2380</v>
      </c>
    </row>
    <row r="103" spans="1:14" x14ac:dyDescent="0.3">
      <c r="A103" t="s">
        <v>2269</v>
      </c>
      <c r="B103">
        <v>53.81</v>
      </c>
      <c r="C103">
        <v>8.77</v>
      </c>
      <c r="D103" t="str">
        <f t="shared" si="6"/>
        <v>Yes</v>
      </c>
      <c r="E103" t="s">
        <v>2378</v>
      </c>
      <c r="F103" t="s">
        <v>2378</v>
      </c>
      <c r="G103">
        <f t="shared" si="7"/>
        <v>0</v>
      </c>
      <c r="H103" t="str">
        <f t="shared" si="8"/>
        <v>Yes</v>
      </c>
      <c r="I103" t="str">
        <f t="shared" si="9"/>
        <v>Obesity</v>
      </c>
      <c r="J103" t="str">
        <f t="shared" si="10"/>
        <v>Diabetes</v>
      </c>
      <c r="K103" t="s">
        <v>2380</v>
      </c>
      <c r="L103" t="s">
        <v>2379</v>
      </c>
      <c r="M103" t="str">
        <f t="shared" si="11"/>
        <v>yes</v>
      </c>
      <c r="N103" t="s">
        <v>2380</v>
      </c>
    </row>
    <row r="104" spans="1:14" x14ac:dyDescent="0.3">
      <c r="A104" t="s">
        <v>2268</v>
      </c>
      <c r="B104">
        <v>49.48</v>
      </c>
      <c r="C104">
        <v>4.96</v>
      </c>
      <c r="D104" t="str">
        <f t="shared" si="6"/>
        <v>No</v>
      </c>
      <c r="E104" t="s">
        <v>2378</v>
      </c>
      <c r="F104" t="s">
        <v>2381</v>
      </c>
      <c r="G104">
        <f t="shared" si="7"/>
        <v>1</v>
      </c>
      <c r="H104" t="str">
        <f t="shared" si="8"/>
        <v>Yes</v>
      </c>
      <c r="I104" t="str">
        <f t="shared" si="9"/>
        <v>Obesity</v>
      </c>
      <c r="J104" t="str">
        <f t="shared" si="10"/>
        <v>Normal</v>
      </c>
      <c r="K104" t="s">
        <v>2378</v>
      </c>
      <c r="L104">
        <v>1</v>
      </c>
      <c r="M104" t="str">
        <f t="shared" si="11"/>
        <v>yes</v>
      </c>
      <c r="N104" t="s">
        <v>2380</v>
      </c>
    </row>
    <row r="105" spans="1:14" x14ac:dyDescent="0.3">
      <c r="A105" t="s">
        <v>2267</v>
      </c>
      <c r="B105">
        <v>34.1</v>
      </c>
      <c r="C105">
        <v>4.43</v>
      </c>
      <c r="D105" t="str">
        <f t="shared" si="6"/>
        <v>Yes</v>
      </c>
      <c r="E105" t="s">
        <v>2378</v>
      </c>
      <c r="F105" t="s">
        <v>2378</v>
      </c>
      <c r="G105">
        <f t="shared" si="7"/>
        <v>0</v>
      </c>
      <c r="H105" t="str">
        <f t="shared" si="8"/>
        <v>Yes</v>
      </c>
      <c r="I105" t="str">
        <f t="shared" si="9"/>
        <v>Obesity</v>
      </c>
      <c r="J105" t="str">
        <f t="shared" si="10"/>
        <v>Normal</v>
      </c>
      <c r="K105" t="s">
        <v>2380</v>
      </c>
      <c r="L105" t="s">
        <v>2379</v>
      </c>
      <c r="M105" t="str">
        <f t="shared" si="11"/>
        <v>yes</v>
      </c>
      <c r="N105" t="s">
        <v>2380</v>
      </c>
    </row>
    <row r="106" spans="1:14" x14ac:dyDescent="0.3">
      <c r="A106" t="s">
        <v>2266</v>
      </c>
      <c r="B106">
        <v>35.299999999999997</v>
      </c>
      <c r="C106">
        <v>5.82</v>
      </c>
      <c r="D106" t="str">
        <f t="shared" si="6"/>
        <v>Yes</v>
      </c>
      <c r="E106" t="s">
        <v>2378</v>
      </c>
      <c r="F106" t="s">
        <v>2381</v>
      </c>
      <c r="G106">
        <f t="shared" si="7"/>
        <v>1</v>
      </c>
      <c r="H106" t="str">
        <f t="shared" si="8"/>
        <v>Yes</v>
      </c>
      <c r="I106" t="str">
        <f t="shared" si="9"/>
        <v>Obesity</v>
      </c>
      <c r="J106" t="str">
        <f t="shared" si="10"/>
        <v>Prediabetes</v>
      </c>
      <c r="K106" t="s">
        <v>2380</v>
      </c>
      <c r="L106">
        <v>1</v>
      </c>
      <c r="M106" t="str">
        <f t="shared" si="11"/>
        <v>yes</v>
      </c>
      <c r="N106" t="s">
        <v>2380</v>
      </c>
    </row>
    <row r="107" spans="1:14" x14ac:dyDescent="0.3">
      <c r="A107" t="s">
        <v>2265</v>
      </c>
      <c r="B107">
        <v>43.83</v>
      </c>
      <c r="C107">
        <v>6.03</v>
      </c>
      <c r="D107" t="str">
        <f t="shared" si="6"/>
        <v>Yes</v>
      </c>
      <c r="E107" t="s">
        <v>2378</v>
      </c>
      <c r="F107" t="s">
        <v>2378</v>
      </c>
      <c r="G107">
        <f t="shared" si="7"/>
        <v>2</v>
      </c>
      <c r="H107" t="str">
        <f t="shared" si="8"/>
        <v>Yes</v>
      </c>
      <c r="I107" t="str">
        <f t="shared" si="9"/>
        <v>Obesity</v>
      </c>
      <c r="J107" t="str">
        <f t="shared" si="10"/>
        <v>Prediabetes</v>
      </c>
      <c r="K107" t="s">
        <v>2380</v>
      </c>
      <c r="L107">
        <v>2</v>
      </c>
      <c r="M107" t="str">
        <f t="shared" si="11"/>
        <v>yes</v>
      </c>
      <c r="N107" t="s">
        <v>2380</v>
      </c>
    </row>
    <row r="108" spans="1:14" x14ac:dyDescent="0.3">
      <c r="A108" t="s">
        <v>2264</v>
      </c>
      <c r="B108">
        <v>50.07</v>
      </c>
      <c r="C108">
        <v>9.27</v>
      </c>
      <c r="D108" t="str">
        <f t="shared" si="6"/>
        <v>No</v>
      </c>
      <c r="E108" t="s">
        <v>2378</v>
      </c>
      <c r="F108" t="s">
        <v>2378</v>
      </c>
      <c r="G108">
        <f t="shared" si="7"/>
        <v>0</v>
      </c>
      <c r="H108" t="str">
        <f t="shared" si="8"/>
        <v>Yes</v>
      </c>
      <c r="I108" t="str">
        <f t="shared" si="9"/>
        <v>Obesity</v>
      </c>
      <c r="J108" t="str">
        <f t="shared" si="10"/>
        <v>Diabetes</v>
      </c>
      <c r="K108" t="s">
        <v>2378</v>
      </c>
      <c r="L108" t="s">
        <v>2379</v>
      </c>
      <c r="M108" t="str">
        <f t="shared" si="11"/>
        <v>yes</v>
      </c>
      <c r="N108" t="s">
        <v>2380</v>
      </c>
    </row>
    <row r="109" spans="1:14" x14ac:dyDescent="0.3">
      <c r="A109" t="s">
        <v>2263</v>
      </c>
      <c r="B109">
        <v>32.774999999999999</v>
      </c>
      <c r="C109">
        <v>5.53</v>
      </c>
      <c r="D109" t="str">
        <f t="shared" si="6"/>
        <v>No</v>
      </c>
      <c r="E109" t="s">
        <v>2378</v>
      </c>
      <c r="F109" t="s">
        <v>2378</v>
      </c>
      <c r="G109">
        <f t="shared" si="7"/>
        <v>0</v>
      </c>
      <c r="H109" t="str">
        <f t="shared" si="8"/>
        <v>Yes</v>
      </c>
      <c r="I109" t="str">
        <f t="shared" si="9"/>
        <v>Obesity</v>
      </c>
      <c r="J109" t="str">
        <f t="shared" si="10"/>
        <v>Normal</v>
      </c>
      <c r="K109" t="s">
        <v>2378</v>
      </c>
      <c r="L109" t="s">
        <v>2379</v>
      </c>
      <c r="M109" t="str">
        <f t="shared" si="11"/>
        <v>yes</v>
      </c>
      <c r="N109" t="s">
        <v>2380</v>
      </c>
    </row>
    <row r="110" spans="1:14" x14ac:dyDescent="0.3">
      <c r="A110" t="s">
        <v>2262</v>
      </c>
      <c r="B110">
        <v>34.104999999999997</v>
      </c>
      <c r="C110">
        <v>5.07</v>
      </c>
      <c r="D110" t="str">
        <f t="shared" si="6"/>
        <v>No</v>
      </c>
      <c r="E110" t="s">
        <v>2378</v>
      </c>
      <c r="F110" t="s">
        <v>2378</v>
      </c>
      <c r="G110">
        <f t="shared" si="7"/>
        <v>1</v>
      </c>
      <c r="H110" t="str">
        <f t="shared" si="8"/>
        <v>Yes</v>
      </c>
      <c r="I110" t="str">
        <f t="shared" si="9"/>
        <v>Obesity</v>
      </c>
      <c r="J110" t="str">
        <f t="shared" si="10"/>
        <v>Normal</v>
      </c>
      <c r="K110" t="s">
        <v>2378</v>
      </c>
      <c r="L110">
        <v>1</v>
      </c>
      <c r="M110" t="str">
        <f t="shared" si="11"/>
        <v>yes</v>
      </c>
      <c r="N110" t="s">
        <v>2380</v>
      </c>
    </row>
    <row r="111" spans="1:14" x14ac:dyDescent="0.3">
      <c r="A111" t="s">
        <v>2261</v>
      </c>
      <c r="B111">
        <v>48.93</v>
      </c>
      <c r="C111">
        <v>11.17</v>
      </c>
      <c r="D111" t="str">
        <f t="shared" si="6"/>
        <v>Yes</v>
      </c>
      <c r="E111" t="s">
        <v>2378</v>
      </c>
      <c r="F111" t="s">
        <v>2378</v>
      </c>
      <c r="G111">
        <f t="shared" si="7"/>
        <v>1</v>
      </c>
      <c r="H111" t="str">
        <f t="shared" si="8"/>
        <v>Yes</v>
      </c>
      <c r="I111" t="str">
        <f t="shared" si="9"/>
        <v>Obesity</v>
      </c>
      <c r="J111" t="str">
        <f t="shared" si="10"/>
        <v>Diabetes</v>
      </c>
      <c r="K111" t="s">
        <v>2380</v>
      </c>
      <c r="L111">
        <v>1</v>
      </c>
      <c r="M111" t="str">
        <f t="shared" si="11"/>
        <v>yes</v>
      </c>
      <c r="N111" t="s">
        <v>2380</v>
      </c>
    </row>
    <row r="112" spans="1:14" x14ac:dyDescent="0.3">
      <c r="A112" t="s">
        <v>2260</v>
      </c>
      <c r="B112">
        <v>37.07</v>
      </c>
      <c r="C112">
        <v>6.14</v>
      </c>
      <c r="D112" t="str">
        <f t="shared" si="6"/>
        <v>Yes</v>
      </c>
      <c r="E112" t="s">
        <v>2378</v>
      </c>
      <c r="F112" t="s">
        <v>2378</v>
      </c>
      <c r="G112">
        <f t="shared" si="7"/>
        <v>0</v>
      </c>
      <c r="H112" t="str">
        <f t="shared" si="8"/>
        <v>Yes</v>
      </c>
      <c r="I112" t="str">
        <f t="shared" si="9"/>
        <v>Obesity</v>
      </c>
      <c r="J112" t="str">
        <f t="shared" si="10"/>
        <v>Prediabetes</v>
      </c>
      <c r="K112" t="s">
        <v>2380</v>
      </c>
      <c r="L112" t="s">
        <v>2379</v>
      </c>
      <c r="M112" t="str">
        <f t="shared" si="11"/>
        <v>yes</v>
      </c>
      <c r="N112" t="s">
        <v>2380</v>
      </c>
    </row>
    <row r="113" spans="1:14" x14ac:dyDescent="0.3">
      <c r="A113" t="s">
        <v>2259</v>
      </c>
      <c r="B113">
        <v>51.51</v>
      </c>
      <c r="C113">
        <v>6.26</v>
      </c>
      <c r="D113" t="str">
        <f t="shared" si="6"/>
        <v>Yes</v>
      </c>
      <c r="E113" t="s">
        <v>2378</v>
      </c>
      <c r="F113" t="s">
        <v>2381</v>
      </c>
      <c r="G113">
        <f t="shared" si="7"/>
        <v>1</v>
      </c>
      <c r="H113" t="str">
        <f t="shared" si="8"/>
        <v>Yes</v>
      </c>
      <c r="I113" t="str">
        <f t="shared" si="9"/>
        <v>Obesity</v>
      </c>
      <c r="J113" t="str">
        <f t="shared" si="10"/>
        <v>Prediabetes</v>
      </c>
      <c r="K113" t="s">
        <v>2380</v>
      </c>
      <c r="L113">
        <v>1</v>
      </c>
      <c r="M113" t="str">
        <f t="shared" si="11"/>
        <v>yes</v>
      </c>
      <c r="N113" t="s">
        <v>2380</v>
      </c>
    </row>
    <row r="114" spans="1:14" x14ac:dyDescent="0.3">
      <c r="A114" t="s">
        <v>2258</v>
      </c>
      <c r="B114">
        <v>34.799999999999997</v>
      </c>
      <c r="C114">
        <v>4.72</v>
      </c>
      <c r="D114" t="str">
        <f t="shared" si="6"/>
        <v>Yes</v>
      </c>
      <c r="E114" t="s">
        <v>2378</v>
      </c>
      <c r="F114" t="s">
        <v>2378</v>
      </c>
      <c r="G114">
        <f t="shared" si="7"/>
        <v>0</v>
      </c>
      <c r="H114" t="str">
        <f t="shared" si="8"/>
        <v>Yes</v>
      </c>
      <c r="I114" t="str">
        <f t="shared" si="9"/>
        <v>Obesity</v>
      </c>
      <c r="J114" t="str">
        <f t="shared" si="10"/>
        <v>Normal</v>
      </c>
      <c r="K114" t="s">
        <v>2380</v>
      </c>
      <c r="L114" t="s">
        <v>2379</v>
      </c>
      <c r="M114" t="str">
        <f t="shared" si="11"/>
        <v>yes</v>
      </c>
      <c r="N114" t="s">
        <v>2380</v>
      </c>
    </row>
    <row r="115" spans="1:14" x14ac:dyDescent="0.3">
      <c r="A115" t="s">
        <v>2257</v>
      </c>
      <c r="B115">
        <v>36.67</v>
      </c>
      <c r="C115">
        <v>5.18</v>
      </c>
      <c r="D115" t="str">
        <f t="shared" si="6"/>
        <v>No</v>
      </c>
      <c r="E115" t="s">
        <v>2378</v>
      </c>
      <c r="F115" t="s">
        <v>2378</v>
      </c>
      <c r="G115">
        <f t="shared" si="7"/>
        <v>1</v>
      </c>
      <c r="H115" t="str">
        <f t="shared" si="8"/>
        <v>Yes</v>
      </c>
      <c r="I115" t="str">
        <f t="shared" si="9"/>
        <v>Obesity</v>
      </c>
      <c r="J115" t="str">
        <f t="shared" si="10"/>
        <v>Normal</v>
      </c>
      <c r="K115" t="s">
        <v>2378</v>
      </c>
      <c r="L115">
        <v>1</v>
      </c>
      <c r="M115" t="str">
        <f t="shared" si="11"/>
        <v>yes</v>
      </c>
      <c r="N115" t="s">
        <v>2380</v>
      </c>
    </row>
    <row r="116" spans="1:14" x14ac:dyDescent="0.3">
      <c r="A116" t="s">
        <v>2256</v>
      </c>
      <c r="B116">
        <v>30.9</v>
      </c>
      <c r="C116">
        <v>9.4</v>
      </c>
      <c r="D116" t="str">
        <f t="shared" si="6"/>
        <v>No</v>
      </c>
      <c r="E116" t="s">
        <v>2378</v>
      </c>
      <c r="F116" t="s">
        <v>2378</v>
      </c>
      <c r="G116">
        <f t="shared" si="7"/>
        <v>2</v>
      </c>
      <c r="H116" t="str">
        <f t="shared" si="8"/>
        <v>Yes</v>
      </c>
      <c r="I116" t="str">
        <f t="shared" si="9"/>
        <v>Obesity</v>
      </c>
      <c r="J116" t="str">
        <f t="shared" si="10"/>
        <v>Diabetes</v>
      </c>
      <c r="K116" t="s">
        <v>2378</v>
      </c>
      <c r="L116">
        <v>2</v>
      </c>
      <c r="M116" t="str">
        <f t="shared" si="11"/>
        <v>yes</v>
      </c>
      <c r="N116" t="s">
        <v>2380</v>
      </c>
    </row>
    <row r="117" spans="1:14" x14ac:dyDescent="0.3">
      <c r="A117" t="s">
        <v>2255</v>
      </c>
      <c r="B117">
        <v>30.495000000000001</v>
      </c>
      <c r="C117">
        <v>6.29</v>
      </c>
      <c r="D117" t="str">
        <f t="shared" si="6"/>
        <v>No</v>
      </c>
      <c r="E117" t="s">
        <v>2378</v>
      </c>
      <c r="F117" t="s">
        <v>2378</v>
      </c>
      <c r="G117">
        <f t="shared" si="7"/>
        <v>0</v>
      </c>
      <c r="H117" t="str">
        <f t="shared" si="8"/>
        <v>Yes</v>
      </c>
      <c r="I117" t="str">
        <f t="shared" si="9"/>
        <v>Obesity</v>
      </c>
      <c r="J117" t="str">
        <f t="shared" si="10"/>
        <v>Prediabetes</v>
      </c>
      <c r="K117" t="s">
        <v>2378</v>
      </c>
      <c r="L117" t="s">
        <v>2379</v>
      </c>
      <c r="M117" t="str">
        <f t="shared" si="11"/>
        <v>yes</v>
      </c>
      <c r="N117" t="s">
        <v>2380</v>
      </c>
    </row>
    <row r="118" spans="1:14" x14ac:dyDescent="0.3">
      <c r="A118" t="s">
        <v>2254</v>
      </c>
      <c r="B118">
        <v>44.88</v>
      </c>
      <c r="C118">
        <v>6.04</v>
      </c>
      <c r="D118" t="str">
        <f t="shared" si="6"/>
        <v>No</v>
      </c>
      <c r="E118" t="s">
        <v>2378</v>
      </c>
      <c r="F118" t="s">
        <v>2381</v>
      </c>
      <c r="G118">
        <f t="shared" si="7"/>
        <v>1</v>
      </c>
      <c r="H118" t="str">
        <f t="shared" si="8"/>
        <v>Yes</v>
      </c>
      <c r="I118" t="str">
        <f t="shared" si="9"/>
        <v>Obesity</v>
      </c>
      <c r="J118" t="str">
        <f t="shared" si="10"/>
        <v>Prediabetes</v>
      </c>
      <c r="K118" t="s">
        <v>2378</v>
      </c>
      <c r="L118">
        <v>1</v>
      </c>
      <c r="M118" t="str">
        <f t="shared" si="11"/>
        <v>yes</v>
      </c>
      <c r="N118" t="s">
        <v>2380</v>
      </c>
    </row>
    <row r="119" spans="1:14" x14ac:dyDescent="0.3">
      <c r="A119" t="s">
        <v>2253</v>
      </c>
      <c r="B119">
        <v>44.32</v>
      </c>
      <c r="C119">
        <v>10.55</v>
      </c>
      <c r="D119" t="str">
        <f t="shared" si="6"/>
        <v>No</v>
      </c>
      <c r="E119" t="s">
        <v>2378</v>
      </c>
      <c r="F119" t="s">
        <v>2378</v>
      </c>
      <c r="G119">
        <f t="shared" si="7"/>
        <v>0</v>
      </c>
      <c r="H119" t="str">
        <f t="shared" si="8"/>
        <v>Yes</v>
      </c>
      <c r="I119" t="str">
        <f t="shared" si="9"/>
        <v>Obesity</v>
      </c>
      <c r="J119" t="str">
        <f t="shared" si="10"/>
        <v>Diabetes</v>
      </c>
      <c r="K119" t="s">
        <v>2378</v>
      </c>
      <c r="L119" t="s">
        <v>2379</v>
      </c>
      <c r="M119" t="str">
        <f t="shared" si="11"/>
        <v>yes</v>
      </c>
      <c r="N119" t="s">
        <v>2380</v>
      </c>
    </row>
    <row r="120" spans="1:14" x14ac:dyDescent="0.3">
      <c r="A120" t="s">
        <v>2252</v>
      </c>
      <c r="B120">
        <v>46.39</v>
      </c>
      <c r="C120">
        <v>5.09</v>
      </c>
      <c r="D120" t="str">
        <f t="shared" si="6"/>
        <v>No</v>
      </c>
      <c r="E120" t="s">
        <v>2378</v>
      </c>
      <c r="F120" t="s">
        <v>2378</v>
      </c>
      <c r="G120">
        <f t="shared" si="7"/>
        <v>0</v>
      </c>
      <c r="H120" t="str">
        <f t="shared" si="8"/>
        <v>Yes</v>
      </c>
      <c r="I120" t="str">
        <f t="shared" si="9"/>
        <v>Obesity</v>
      </c>
      <c r="J120" t="str">
        <f t="shared" si="10"/>
        <v>Normal</v>
      </c>
      <c r="K120" t="s">
        <v>2378</v>
      </c>
      <c r="L120" t="s">
        <v>2379</v>
      </c>
      <c r="M120" t="str">
        <f t="shared" si="11"/>
        <v>yes</v>
      </c>
      <c r="N120" t="s">
        <v>2380</v>
      </c>
    </row>
    <row r="121" spans="1:14" x14ac:dyDescent="0.3">
      <c r="A121" t="s">
        <v>2251</v>
      </c>
      <c r="B121">
        <v>42.13</v>
      </c>
      <c r="C121">
        <v>5.2</v>
      </c>
      <c r="D121" t="str">
        <f t="shared" si="6"/>
        <v>Yes</v>
      </c>
      <c r="E121" t="s">
        <v>2378</v>
      </c>
      <c r="F121" t="s">
        <v>2378</v>
      </c>
      <c r="G121">
        <f t="shared" si="7"/>
        <v>1</v>
      </c>
      <c r="H121" t="str">
        <f t="shared" si="8"/>
        <v>Yes</v>
      </c>
      <c r="I121" t="str">
        <f t="shared" si="9"/>
        <v>Obesity</v>
      </c>
      <c r="J121" t="str">
        <f t="shared" si="10"/>
        <v>Normal</v>
      </c>
      <c r="K121" t="s">
        <v>2380</v>
      </c>
      <c r="L121">
        <v>1</v>
      </c>
      <c r="M121" t="str">
        <f t="shared" si="11"/>
        <v>yes</v>
      </c>
      <c r="N121" t="s">
        <v>2380</v>
      </c>
    </row>
    <row r="122" spans="1:14" x14ac:dyDescent="0.3">
      <c r="A122" t="s">
        <v>2250</v>
      </c>
      <c r="B122">
        <v>30.78</v>
      </c>
      <c r="C122">
        <v>8.4499999999999993</v>
      </c>
      <c r="D122" t="str">
        <f t="shared" si="6"/>
        <v>Yes</v>
      </c>
      <c r="E122" t="s">
        <v>2378</v>
      </c>
      <c r="F122" t="s">
        <v>2378</v>
      </c>
      <c r="G122">
        <f t="shared" si="7"/>
        <v>0</v>
      </c>
      <c r="H122" t="str">
        <f t="shared" si="8"/>
        <v>Yes</v>
      </c>
      <c r="I122" t="str">
        <f t="shared" si="9"/>
        <v>Obesity</v>
      </c>
      <c r="J122" t="str">
        <f t="shared" si="10"/>
        <v>Diabetes</v>
      </c>
      <c r="K122" t="s">
        <v>2380</v>
      </c>
      <c r="L122" t="s">
        <v>2379</v>
      </c>
      <c r="M122" t="str">
        <f t="shared" si="11"/>
        <v>yes</v>
      </c>
      <c r="N122" t="s">
        <v>2380</v>
      </c>
    </row>
    <row r="123" spans="1:14" x14ac:dyDescent="0.3">
      <c r="A123" t="s">
        <v>2249</v>
      </c>
      <c r="B123">
        <v>31.35</v>
      </c>
      <c r="C123">
        <v>9.5399999999999991</v>
      </c>
      <c r="D123" t="str">
        <f t="shared" si="6"/>
        <v>No</v>
      </c>
      <c r="E123" t="s">
        <v>2378</v>
      </c>
      <c r="F123" t="s">
        <v>2378</v>
      </c>
      <c r="G123">
        <f t="shared" si="7"/>
        <v>0</v>
      </c>
      <c r="H123" t="str">
        <f t="shared" si="8"/>
        <v>Yes</v>
      </c>
      <c r="I123" t="str">
        <f t="shared" si="9"/>
        <v>Obesity</v>
      </c>
      <c r="J123" t="str">
        <f t="shared" si="10"/>
        <v>Diabetes</v>
      </c>
      <c r="K123" t="s">
        <v>2378</v>
      </c>
      <c r="L123" t="s">
        <v>2379</v>
      </c>
      <c r="M123" t="str">
        <f t="shared" si="11"/>
        <v>yes</v>
      </c>
      <c r="N123" t="s">
        <v>2380</v>
      </c>
    </row>
    <row r="124" spans="1:14" x14ac:dyDescent="0.3">
      <c r="A124" t="s">
        <v>2248</v>
      </c>
      <c r="B124">
        <v>41.46</v>
      </c>
      <c r="C124">
        <v>4.99</v>
      </c>
      <c r="D124" t="str">
        <f t="shared" si="6"/>
        <v>Yes</v>
      </c>
      <c r="E124" t="s">
        <v>2378</v>
      </c>
      <c r="F124" t="s">
        <v>2378</v>
      </c>
      <c r="G124">
        <f t="shared" si="7"/>
        <v>2</v>
      </c>
      <c r="H124" t="str">
        <f t="shared" si="8"/>
        <v>Yes</v>
      </c>
      <c r="I124" t="str">
        <f t="shared" si="9"/>
        <v>Obesity</v>
      </c>
      <c r="J124" t="str">
        <f t="shared" si="10"/>
        <v>Normal</v>
      </c>
      <c r="K124" t="s">
        <v>2380</v>
      </c>
      <c r="L124">
        <v>2</v>
      </c>
      <c r="M124" t="str">
        <f t="shared" si="11"/>
        <v>yes</v>
      </c>
      <c r="N124" t="s">
        <v>2380</v>
      </c>
    </row>
    <row r="125" spans="1:14" x14ac:dyDescent="0.3">
      <c r="A125" t="s">
        <v>2247</v>
      </c>
      <c r="B125">
        <v>48</v>
      </c>
      <c r="C125">
        <v>10.54</v>
      </c>
      <c r="D125" t="str">
        <f t="shared" si="6"/>
        <v>No</v>
      </c>
      <c r="E125" t="s">
        <v>2378</v>
      </c>
      <c r="F125" t="s">
        <v>2378</v>
      </c>
      <c r="G125">
        <f t="shared" si="7"/>
        <v>0</v>
      </c>
      <c r="H125" t="str">
        <f t="shared" si="8"/>
        <v>Yes</v>
      </c>
      <c r="I125" t="str">
        <f t="shared" si="9"/>
        <v>Obesity</v>
      </c>
      <c r="J125" t="str">
        <f t="shared" si="10"/>
        <v>Diabetes</v>
      </c>
      <c r="K125" t="s">
        <v>2378</v>
      </c>
      <c r="L125" t="s">
        <v>2379</v>
      </c>
      <c r="M125" t="str">
        <f t="shared" si="11"/>
        <v>yes</v>
      </c>
      <c r="N125" t="s">
        <v>2380</v>
      </c>
    </row>
    <row r="126" spans="1:14" x14ac:dyDescent="0.3">
      <c r="A126" t="s">
        <v>2246</v>
      </c>
      <c r="B126">
        <v>49.13</v>
      </c>
      <c r="C126">
        <v>4.54</v>
      </c>
      <c r="D126" t="str">
        <f t="shared" si="6"/>
        <v>No</v>
      </c>
      <c r="E126" t="s">
        <v>2378</v>
      </c>
      <c r="F126" t="s">
        <v>2378</v>
      </c>
      <c r="G126">
        <f t="shared" si="7"/>
        <v>0</v>
      </c>
      <c r="H126" t="str">
        <f t="shared" si="8"/>
        <v>Yes</v>
      </c>
      <c r="I126" t="str">
        <f t="shared" si="9"/>
        <v>Obesity</v>
      </c>
      <c r="J126" t="str">
        <f t="shared" si="10"/>
        <v>Normal</v>
      </c>
      <c r="K126" t="s">
        <v>2378</v>
      </c>
      <c r="L126" t="s">
        <v>2379</v>
      </c>
      <c r="M126" t="str">
        <f t="shared" si="11"/>
        <v>yes</v>
      </c>
      <c r="N126" t="s">
        <v>2380</v>
      </c>
    </row>
    <row r="127" spans="1:14" x14ac:dyDescent="0.3">
      <c r="A127" t="s">
        <v>2245</v>
      </c>
      <c r="B127">
        <v>37.799999999999997</v>
      </c>
      <c r="C127">
        <v>6.29</v>
      </c>
      <c r="D127" t="str">
        <f t="shared" si="6"/>
        <v>No</v>
      </c>
      <c r="E127" t="s">
        <v>2378</v>
      </c>
      <c r="F127" t="s">
        <v>2378</v>
      </c>
      <c r="G127">
        <f t="shared" si="7"/>
        <v>1</v>
      </c>
      <c r="H127" t="str">
        <f t="shared" si="8"/>
        <v>Yes</v>
      </c>
      <c r="I127" t="str">
        <f t="shared" si="9"/>
        <v>Obesity</v>
      </c>
      <c r="J127" t="str">
        <f t="shared" si="10"/>
        <v>Prediabetes</v>
      </c>
      <c r="K127" t="s">
        <v>2378</v>
      </c>
      <c r="L127">
        <v>1</v>
      </c>
      <c r="M127" t="str">
        <f t="shared" si="11"/>
        <v>yes</v>
      </c>
      <c r="N127" t="s">
        <v>2380</v>
      </c>
    </row>
    <row r="128" spans="1:14" x14ac:dyDescent="0.3">
      <c r="A128" t="s">
        <v>2244</v>
      </c>
      <c r="B128">
        <v>38.299999999999997</v>
      </c>
      <c r="C128">
        <v>9.51</v>
      </c>
      <c r="D128" t="str">
        <f t="shared" si="6"/>
        <v>No</v>
      </c>
      <c r="E128" t="s">
        <v>2378</v>
      </c>
      <c r="F128" t="s">
        <v>2378</v>
      </c>
      <c r="G128">
        <f t="shared" si="7"/>
        <v>0</v>
      </c>
      <c r="H128" t="str">
        <f t="shared" si="8"/>
        <v>Yes</v>
      </c>
      <c r="I128" t="str">
        <f t="shared" si="9"/>
        <v>Obesity</v>
      </c>
      <c r="J128" t="str">
        <f t="shared" si="10"/>
        <v>Diabetes</v>
      </c>
      <c r="K128" t="s">
        <v>2378</v>
      </c>
      <c r="L128" t="s">
        <v>2379</v>
      </c>
      <c r="M128" t="str">
        <f t="shared" si="11"/>
        <v>yes</v>
      </c>
      <c r="N128" t="s">
        <v>2380</v>
      </c>
    </row>
    <row r="129" spans="1:14" x14ac:dyDescent="0.3">
      <c r="A129" t="s">
        <v>2243</v>
      </c>
      <c r="B129">
        <v>32.774999999999999</v>
      </c>
      <c r="C129">
        <v>4.72</v>
      </c>
      <c r="D129" t="str">
        <f t="shared" si="6"/>
        <v>No</v>
      </c>
      <c r="E129" t="s">
        <v>2378</v>
      </c>
      <c r="F129" t="s">
        <v>2378</v>
      </c>
      <c r="G129">
        <f t="shared" si="7"/>
        <v>0</v>
      </c>
      <c r="H129" t="str">
        <f t="shared" si="8"/>
        <v>Yes</v>
      </c>
      <c r="I129" t="str">
        <f t="shared" si="9"/>
        <v>Obesity</v>
      </c>
      <c r="J129" t="str">
        <f t="shared" si="10"/>
        <v>Normal</v>
      </c>
      <c r="K129" t="s">
        <v>2378</v>
      </c>
      <c r="L129" t="s">
        <v>2379</v>
      </c>
      <c r="M129" t="str">
        <f t="shared" si="11"/>
        <v>yes</v>
      </c>
      <c r="N129" t="s">
        <v>2380</v>
      </c>
    </row>
    <row r="130" spans="1:14" x14ac:dyDescent="0.3">
      <c r="A130" t="s">
        <v>2242</v>
      </c>
      <c r="B130">
        <v>34.200000000000003</v>
      </c>
      <c r="C130">
        <v>5.91</v>
      </c>
      <c r="D130" t="str">
        <f t="shared" ref="D130:D193" si="12">PROPER(K130)</f>
        <v>Yes</v>
      </c>
      <c r="E130" t="s">
        <v>2378</v>
      </c>
      <c r="F130" t="s">
        <v>2378</v>
      </c>
      <c r="G130">
        <f t="shared" ref="G130:G193" si="13">IF(L130="No major surgery",0,L130)</f>
        <v>0</v>
      </c>
      <c r="H130" t="str">
        <f t="shared" ref="H130:H193" si="14">PROPER(M130)</f>
        <v>Yes</v>
      </c>
      <c r="I130" t="str">
        <f t="shared" ref="I130:I193" si="15">IF(B130&lt;18.5,"Under Weight",IF(B130&lt;=24.9,"Normal Weight",IF(B130&lt;=29.9,"Over Weight","Obesity")))</f>
        <v>Obesity</v>
      </c>
      <c r="J130" t="str">
        <f t="shared" ref="J130:J193" si="16">IF(C130&lt;=5.7,"Normal",IF(C130&lt;=6.4,"Prediabetes","Diabetes"))</f>
        <v>Prediabetes</v>
      </c>
      <c r="K130" t="s">
        <v>2380</v>
      </c>
      <c r="L130" t="s">
        <v>2379</v>
      </c>
      <c r="M130" t="str">
        <f t="shared" si="11"/>
        <v>yes</v>
      </c>
      <c r="N130" t="s">
        <v>2380</v>
      </c>
    </row>
    <row r="131" spans="1:14" x14ac:dyDescent="0.3">
      <c r="A131" t="s">
        <v>2241</v>
      </c>
      <c r="B131">
        <v>30.2</v>
      </c>
      <c r="C131">
        <v>9.58</v>
      </c>
      <c r="D131" t="str">
        <f t="shared" si="12"/>
        <v>No</v>
      </c>
      <c r="E131" t="s">
        <v>2378</v>
      </c>
      <c r="F131" t="s">
        <v>2378</v>
      </c>
      <c r="G131">
        <f t="shared" si="13"/>
        <v>0</v>
      </c>
      <c r="H131" t="str">
        <f t="shared" si="14"/>
        <v>Yes</v>
      </c>
      <c r="I131" t="str">
        <f t="shared" si="15"/>
        <v>Obesity</v>
      </c>
      <c r="J131" t="str">
        <f t="shared" si="16"/>
        <v>Diabetes</v>
      </c>
      <c r="K131" t="s">
        <v>2378</v>
      </c>
      <c r="L131" t="s">
        <v>2379</v>
      </c>
      <c r="M131" t="str">
        <f t="shared" si="11"/>
        <v>yes</v>
      </c>
      <c r="N131" t="s">
        <v>2380</v>
      </c>
    </row>
    <row r="132" spans="1:14" x14ac:dyDescent="0.3">
      <c r="A132" t="s">
        <v>2240</v>
      </c>
      <c r="B132">
        <v>48.32</v>
      </c>
      <c r="C132">
        <v>5.77</v>
      </c>
      <c r="D132" t="str">
        <f t="shared" si="12"/>
        <v>No</v>
      </c>
      <c r="E132" t="s">
        <v>2378</v>
      </c>
      <c r="F132" t="s">
        <v>2378</v>
      </c>
      <c r="G132">
        <f t="shared" si="13"/>
        <v>0</v>
      </c>
      <c r="H132" t="str">
        <f t="shared" si="14"/>
        <v>Yes</v>
      </c>
      <c r="I132" t="str">
        <f t="shared" si="15"/>
        <v>Obesity</v>
      </c>
      <c r="J132" t="str">
        <f t="shared" si="16"/>
        <v>Prediabetes</v>
      </c>
      <c r="K132" t="s">
        <v>2378</v>
      </c>
      <c r="L132" t="s">
        <v>2379</v>
      </c>
      <c r="M132" t="str">
        <f t="shared" ref="M132:M195" si="17">IF(N132="?","No",N132)</f>
        <v>yes</v>
      </c>
      <c r="N132" t="s">
        <v>2380</v>
      </c>
    </row>
    <row r="133" spans="1:14" x14ac:dyDescent="0.3">
      <c r="A133" t="s">
        <v>2239</v>
      </c>
      <c r="B133">
        <v>44.86</v>
      </c>
      <c r="C133">
        <v>4.38</v>
      </c>
      <c r="D133" t="str">
        <f t="shared" si="12"/>
        <v>Yes</v>
      </c>
      <c r="E133" t="s">
        <v>2378</v>
      </c>
      <c r="F133" t="s">
        <v>2378</v>
      </c>
      <c r="G133">
        <f t="shared" si="13"/>
        <v>0</v>
      </c>
      <c r="H133" t="str">
        <f t="shared" si="14"/>
        <v>Yes</v>
      </c>
      <c r="I133" t="str">
        <f t="shared" si="15"/>
        <v>Obesity</v>
      </c>
      <c r="J133" t="str">
        <f t="shared" si="16"/>
        <v>Normal</v>
      </c>
      <c r="K133" t="s">
        <v>2380</v>
      </c>
      <c r="L133" t="s">
        <v>2379</v>
      </c>
      <c r="M133" t="str">
        <f t="shared" si="17"/>
        <v>yes</v>
      </c>
      <c r="N133" t="s">
        <v>2380</v>
      </c>
    </row>
    <row r="134" spans="1:14" x14ac:dyDescent="0.3">
      <c r="A134" t="s">
        <v>2238</v>
      </c>
      <c r="B134">
        <v>52.15</v>
      </c>
      <c r="C134">
        <v>5.65</v>
      </c>
      <c r="D134" t="str">
        <f t="shared" si="12"/>
        <v>No</v>
      </c>
      <c r="E134" t="s">
        <v>2378</v>
      </c>
      <c r="F134" t="s">
        <v>2378</v>
      </c>
      <c r="G134">
        <f t="shared" si="13"/>
        <v>1</v>
      </c>
      <c r="H134" t="str">
        <f t="shared" si="14"/>
        <v>Yes</v>
      </c>
      <c r="I134" t="str">
        <f t="shared" si="15"/>
        <v>Obesity</v>
      </c>
      <c r="J134" t="str">
        <f t="shared" si="16"/>
        <v>Normal</v>
      </c>
      <c r="K134" t="s">
        <v>2378</v>
      </c>
      <c r="L134">
        <v>1</v>
      </c>
      <c r="M134" t="str">
        <f t="shared" si="17"/>
        <v>yes</v>
      </c>
      <c r="N134" t="s">
        <v>2380</v>
      </c>
    </row>
    <row r="135" spans="1:14" x14ac:dyDescent="0.3">
      <c r="A135" t="s">
        <v>2237</v>
      </c>
      <c r="B135">
        <v>41.12</v>
      </c>
      <c r="C135">
        <v>7.54</v>
      </c>
      <c r="D135" t="str">
        <f t="shared" si="12"/>
        <v>Yes</v>
      </c>
      <c r="E135" t="s">
        <v>2378</v>
      </c>
      <c r="F135" t="s">
        <v>2378</v>
      </c>
      <c r="G135">
        <f t="shared" si="13"/>
        <v>0</v>
      </c>
      <c r="H135" t="str">
        <f t="shared" si="14"/>
        <v>Yes</v>
      </c>
      <c r="I135" t="str">
        <f t="shared" si="15"/>
        <v>Obesity</v>
      </c>
      <c r="J135" t="str">
        <f t="shared" si="16"/>
        <v>Diabetes</v>
      </c>
      <c r="K135" t="s">
        <v>2380</v>
      </c>
      <c r="L135" t="s">
        <v>2379</v>
      </c>
      <c r="M135" t="str">
        <f t="shared" si="17"/>
        <v>yes</v>
      </c>
      <c r="N135" t="s">
        <v>2380</v>
      </c>
    </row>
    <row r="136" spans="1:14" x14ac:dyDescent="0.3">
      <c r="A136" t="s">
        <v>2236</v>
      </c>
      <c r="B136">
        <v>38.39</v>
      </c>
      <c r="C136">
        <v>5.1100000000000003</v>
      </c>
      <c r="D136" t="str">
        <f t="shared" si="12"/>
        <v>Yes</v>
      </c>
      <c r="E136" t="s">
        <v>2378</v>
      </c>
      <c r="F136" t="s">
        <v>2378</v>
      </c>
      <c r="G136">
        <f t="shared" si="13"/>
        <v>1</v>
      </c>
      <c r="H136" t="str">
        <f t="shared" si="14"/>
        <v>Yes</v>
      </c>
      <c r="I136" t="str">
        <f t="shared" si="15"/>
        <v>Obesity</v>
      </c>
      <c r="J136" t="str">
        <f t="shared" si="16"/>
        <v>Normal</v>
      </c>
      <c r="K136" t="s">
        <v>2380</v>
      </c>
      <c r="L136">
        <v>1</v>
      </c>
      <c r="M136" t="str">
        <f t="shared" si="17"/>
        <v>yes</v>
      </c>
      <c r="N136" t="s">
        <v>2380</v>
      </c>
    </row>
    <row r="137" spans="1:14" x14ac:dyDescent="0.3">
      <c r="A137" t="s">
        <v>2235</v>
      </c>
      <c r="B137">
        <v>46.85</v>
      </c>
      <c r="C137">
        <v>4.25</v>
      </c>
      <c r="D137" t="str">
        <f t="shared" si="12"/>
        <v>No</v>
      </c>
      <c r="E137" t="s">
        <v>2378</v>
      </c>
      <c r="F137" t="s">
        <v>2381</v>
      </c>
      <c r="G137">
        <f t="shared" si="13"/>
        <v>1</v>
      </c>
      <c r="H137" t="str">
        <f t="shared" si="14"/>
        <v>Yes</v>
      </c>
      <c r="I137" t="str">
        <f t="shared" si="15"/>
        <v>Obesity</v>
      </c>
      <c r="J137" t="str">
        <f t="shared" si="16"/>
        <v>Normal</v>
      </c>
      <c r="K137" t="s">
        <v>2378</v>
      </c>
      <c r="L137">
        <v>1</v>
      </c>
      <c r="M137" t="str">
        <f t="shared" si="17"/>
        <v>yes</v>
      </c>
      <c r="N137" t="s">
        <v>2380</v>
      </c>
    </row>
    <row r="138" spans="1:14" x14ac:dyDescent="0.3">
      <c r="A138" t="s">
        <v>2234</v>
      </c>
      <c r="B138">
        <v>42.24</v>
      </c>
      <c r="C138">
        <v>5.55</v>
      </c>
      <c r="D138" t="str">
        <f t="shared" si="12"/>
        <v>No</v>
      </c>
      <c r="E138" t="s">
        <v>2381</v>
      </c>
      <c r="F138" t="s">
        <v>2378</v>
      </c>
      <c r="G138">
        <f t="shared" si="13"/>
        <v>1</v>
      </c>
      <c r="H138" t="str">
        <f t="shared" si="14"/>
        <v>Yes</v>
      </c>
      <c r="I138" t="str">
        <f t="shared" si="15"/>
        <v>Obesity</v>
      </c>
      <c r="J138" t="str">
        <f t="shared" si="16"/>
        <v>Normal</v>
      </c>
      <c r="K138" t="s">
        <v>2378</v>
      </c>
      <c r="L138">
        <v>1</v>
      </c>
      <c r="M138" t="str">
        <f t="shared" si="17"/>
        <v>yes</v>
      </c>
      <c r="N138" t="s">
        <v>2380</v>
      </c>
    </row>
    <row r="139" spans="1:14" x14ac:dyDescent="0.3">
      <c r="A139" t="s">
        <v>2233</v>
      </c>
      <c r="B139">
        <v>34.39</v>
      </c>
      <c r="C139">
        <v>5.78</v>
      </c>
      <c r="D139" t="str">
        <f t="shared" si="12"/>
        <v>No</v>
      </c>
      <c r="E139" t="s">
        <v>2378</v>
      </c>
      <c r="F139" t="s">
        <v>2378</v>
      </c>
      <c r="G139">
        <f t="shared" si="13"/>
        <v>0</v>
      </c>
      <c r="H139" t="str">
        <f t="shared" si="14"/>
        <v>Yes</v>
      </c>
      <c r="I139" t="str">
        <f t="shared" si="15"/>
        <v>Obesity</v>
      </c>
      <c r="J139" t="str">
        <f t="shared" si="16"/>
        <v>Prediabetes</v>
      </c>
      <c r="K139" t="s">
        <v>2378</v>
      </c>
      <c r="L139" t="s">
        <v>2379</v>
      </c>
      <c r="M139" t="str">
        <f t="shared" si="17"/>
        <v>yes</v>
      </c>
      <c r="N139" t="s">
        <v>2380</v>
      </c>
    </row>
    <row r="140" spans="1:14" x14ac:dyDescent="0.3">
      <c r="A140" t="s">
        <v>2232</v>
      </c>
      <c r="B140">
        <v>42.89</v>
      </c>
      <c r="C140">
        <v>5.28</v>
      </c>
      <c r="D140" t="str">
        <f t="shared" si="12"/>
        <v>Yes</v>
      </c>
      <c r="E140" t="s">
        <v>2378</v>
      </c>
      <c r="F140" t="s">
        <v>2378</v>
      </c>
      <c r="G140">
        <f t="shared" si="13"/>
        <v>0</v>
      </c>
      <c r="H140" t="str">
        <f t="shared" si="14"/>
        <v>Yes</v>
      </c>
      <c r="I140" t="str">
        <f t="shared" si="15"/>
        <v>Obesity</v>
      </c>
      <c r="J140" t="str">
        <f t="shared" si="16"/>
        <v>Normal</v>
      </c>
      <c r="K140" t="s">
        <v>2380</v>
      </c>
      <c r="L140" t="s">
        <v>2379</v>
      </c>
      <c r="M140" t="str">
        <f t="shared" si="17"/>
        <v>yes</v>
      </c>
      <c r="N140" t="s">
        <v>2380</v>
      </c>
    </row>
    <row r="141" spans="1:14" x14ac:dyDescent="0.3">
      <c r="A141" t="s">
        <v>2231</v>
      </c>
      <c r="B141">
        <v>36.299999999999997</v>
      </c>
      <c r="C141">
        <v>5.39</v>
      </c>
      <c r="D141" t="str">
        <f t="shared" si="12"/>
        <v>No</v>
      </c>
      <c r="E141" t="s">
        <v>2378</v>
      </c>
      <c r="F141" t="s">
        <v>2378</v>
      </c>
      <c r="G141">
        <f t="shared" si="13"/>
        <v>0</v>
      </c>
      <c r="H141" t="str">
        <f t="shared" si="14"/>
        <v>Yes</v>
      </c>
      <c r="I141" t="str">
        <f t="shared" si="15"/>
        <v>Obesity</v>
      </c>
      <c r="J141" t="str">
        <f t="shared" si="16"/>
        <v>Normal</v>
      </c>
      <c r="K141" t="s">
        <v>2378</v>
      </c>
      <c r="L141" t="s">
        <v>2379</v>
      </c>
      <c r="M141" t="str">
        <f t="shared" si="17"/>
        <v>yes</v>
      </c>
      <c r="N141" t="s">
        <v>2380</v>
      </c>
    </row>
    <row r="142" spans="1:14" x14ac:dyDescent="0.3">
      <c r="A142" t="s">
        <v>2230</v>
      </c>
      <c r="B142">
        <v>35.200000000000003</v>
      </c>
      <c r="C142">
        <v>8.01</v>
      </c>
      <c r="D142" t="str">
        <f t="shared" si="12"/>
        <v>Yes</v>
      </c>
      <c r="E142" t="s">
        <v>2378</v>
      </c>
      <c r="F142" t="s">
        <v>2378</v>
      </c>
      <c r="G142">
        <f t="shared" si="13"/>
        <v>1</v>
      </c>
      <c r="H142" t="str">
        <f t="shared" si="14"/>
        <v>Yes</v>
      </c>
      <c r="I142" t="str">
        <f t="shared" si="15"/>
        <v>Obesity</v>
      </c>
      <c r="J142" t="str">
        <f t="shared" si="16"/>
        <v>Diabetes</v>
      </c>
      <c r="K142" t="s">
        <v>2380</v>
      </c>
      <c r="L142">
        <v>1</v>
      </c>
      <c r="M142" t="str">
        <f t="shared" si="17"/>
        <v>yes</v>
      </c>
      <c r="N142" t="s">
        <v>2380</v>
      </c>
    </row>
    <row r="143" spans="1:14" x14ac:dyDescent="0.3">
      <c r="A143" t="s">
        <v>2229</v>
      </c>
      <c r="B143">
        <v>53.62</v>
      </c>
      <c r="C143">
        <v>5.21</v>
      </c>
      <c r="D143" t="str">
        <f t="shared" si="12"/>
        <v>No</v>
      </c>
      <c r="E143" t="s">
        <v>2378</v>
      </c>
      <c r="F143" t="s">
        <v>2378</v>
      </c>
      <c r="G143">
        <f t="shared" si="13"/>
        <v>0</v>
      </c>
      <c r="H143" t="str">
        <f t="shared" si="14"/>
        <v>Yes</v>
      </c>
      <c r="I143" t="str">
        <f t="shared" si="15"/>
        <v>Obesity</v>
      </c>
      <c r="J143" t="str">
        <f t="shared" si="16"/>
        <v>Normal</v>
      </c>
      <c r="K143" t="s">
        <v>2378</v>
      </c>
      <c r="L143" t="s">
        <v>2379</v>
      </c>
      <c r="M143" t="str">
        <f t="shared" si="17"/>
        <v>yes</v>
      </c>
      <c r="N143" t="s">
        <v>2380</v>
      </c>
    </row>
    <row r="144" spans="1:14" x14ac:dyDescent="0.3">
      <c r="A144" t="s">
        <v>2228</v>
      </c>
      <c r="B144">
        <v>36.67</v>
      </c>
      <c r="C144">
        <v>6.27</v>
      </c>
      <c r="D144" t="str">
        <f t="shared" si="12"/>
        <v>No</v>
      </c>
      <c r="E144" t="s">
        <v>2378</v>
      </c>
      <c r="F144" t="s">
        <v>2378</v>
      </c>
      <c r="G144">
        <f t="shared" si="13"/>
        <v>0</v>
      </c>
      <c r="H144" t="str">
        <f t="shared" si="14"/>
        <v>Yes</v>
      </c>
      <c r="I144" t="str">
        <f t="shared" si="15"/>
        <v>Obesity</v>
      </c>
      <c r="J144" t="str">
        <f t="shared" si="16"/>
        <v>Prediabetes</v>
      </c>
      <c r="K144" t="s">
        <v>2378</v>
      </c>
      <c r="L144" t="s">
        <v>2379</v>
      </c>
      <c r="M144" t="str">
        <f t="shared" si="17"/>
        <v>yes</v>
      </c>
      <c r="N144" t="s">
        <v>2380</v>
      </c>
    </row>
    <row r="145" spans="1:14" x14ac:dyDescent="0.3">
      <c r="A145" t="s">
        <v>2227</v>
      </c>
      <c r="B145">
        <v>33.4</v>
      </c>
      <c r="C145">
        <v>10.73</v>
      </c>
      <c r="D145" t="str">
        <f t="shared" si="12"/>
        <v>Yes</v>
      </c>
      <c r="E145" t="s">
        <v>2378</v>
      </c>
      <c r="F145" t="s">
        <v>2378</v>
      </c>
      <c r="G145">
        <f t="shared" si="13"/>
        <v>1</v>
      </c>
      <c r="H145" t="str">
        <f t="shared" si="14"/>
        <v>Yes</v>
      </c>
      <c r="I145" t="str">
        <f t="shared" si="15"/>
        <v>Obesity</v>
      </c>
      <c r="J145" t="str">
        <f t="shared" si="16"/>
        <v>Diabetes</v>
      </c>
      <c r="K145" t="s">
        <v>2380</v>
      </c>
      <c r="L145">
        <v>1</v>
      </c>
      <c r="M145" t="str">
        <f t="shared" si="17"/>
        <v>yes</v>
      </c>
      <c r="N145" t="s">
        <v>2380</v>
      </c>
    </row>
    <row r="146" spans="1:14" x14ac:dyDescent="0.3">
      <c r="A146" t="s">
        <v>2226</v>
      </c>
      <c r="B146">
        <v>42.71</v>
      </c>
      <c r="C146">
        <v>10.52</v>
      </c>
      <c r="D146" t="str">
        <f t="shared" si="12"/>
        <v>No</v>
      </c>
      <c r="E146" t="s">
        <v>2378</v>
      </c>
      <c r="F146" t="s">
        <v>2378</v>
      </c>
      <c r="G146">
        <f t="shared" si="13"/>
        <v>0</v>
      </c>
      <c r="H146" t="str">
        <f t="shared" si="14"/>
        <v>Yes</v>
      </c>
      <c r="I146" t="str">
        <f t="shared" si="15"/>
        <v>Obesity</v>
      </c>
      <c r="J146" t="str">
        <f t="shared" si="16"/>
        <v>Diabetes</v>
      </c>
      <c r="K146" t="s">
        <v>2378</v>
      </c>
      <c r="L146" t="s">
        <v>2379</v>
      </c>
      <c r="M146" t="str">
        <f t="shared" si="17"/>
        <v>yes</v>
      </c>
      <c r="N146" t="s">
        <v>2380</v>
      </c>
    </row>
    <row r="147" spans="1:14" x14ac:dyDescent="0.3">
      <c r="A147" t="s">
        <v>2225</v>
      </c>
      <c r="B147">
        <v>41.52</v>
      </c>
      <c r="C147">
        <v>11.82</v>
      </c>
      <c r="D147" t="str">
        <f t="shared" si="12"/>
        <v>Yes</v>
      </c>
      <c r="E147" t="s">
        <v>2378</v>
      </c>
      <c r="F147" t="s">
        <v>2378</v>
      </c>
      <c r="G147">
        <f t="shared" si="13"/>
        <v>2</v>
      </c>
      <c r="H147" t="str">
        <f t="shared" si="14"/>
        <v>Yes</v>
      </c>
      <c r="I147" t="str">
        <f t="shared" si="15"/>
        <v>Obesity</v>
      </c>
      <c r="J147" t="str">
        <f t="shared" si="16"/>
        <v>Diabetes</v>
      </c>
      <c r="K147" t="s">
        <v>2380</v>
      </c>
      <c r="L147">
        <v>2</v>
      </c>
      <c r="M147" t="str">
        <f t="shared" si="17"/>
        <v>yes</v>
      </c>
      <c r="N147" t="s">
        <v>2380</v>
      </c>
    </row>
    <row r="148" spans="1:14" x14ac:dyDescent="0.3">
      <c r="A148" t="s">
        <v>2224</v>
      </c>
      <c r="B148">
        <v>39.4</v>
      </c>
      <c r="C148">
        <v>6.76</v>
      </c>
      <c r="D148" t="str">
        <f t="shared" si="12"/>
        <v>No</v>
      </c>
      <c r="E148" t="s">
        <v>2378</v>
      </c>
      <c r="F148" t="s">
        <v>2378</v>
      </c>
      <c r="G148">
        <f t="shared" si="13"/>
        <v>0</v>
      </c>
      <c r="H148" t="str">
        <f t="shared" si="14"/>
        <v>Yes</v>
      </c>
      <c r="I148" t="str">
        <f t="shared" si="15"/>
        <v>Obesity</v>
      </c>
      <c r="J148" t="str">
        <f t="shared" si="16"/>
        <v>Diabetes</v>
      </c>
      <c r="K148" t="s">
        <v>2378</v>
      </c>
      <c r="L148" t="s">
        <v>2379</v>
      </c>
      <c r="M148" t="str">
        <f t="shared" si="17"/>
        <v>yes</v>
      </c>
      <c r="N148" t="s">
        <v>2380</v>
      </c>
    </row>
    <row r="149" spans="1:14" x14ac:dyDescent="0.3">
      <c r="A149" t="s">
        <v>2223</v>
      </c>
      <c r="B149">
        <v>46.45</v>
      </c>
      <c r="C149">
        <v>5.62</v>
      </c>
      <c r="D149" t="str">
        <f t="shared" si="12"/>
        <v>No</v>
      </c>
      <c r="E149" t="s">
        <v>2378</v>
      </c>
      <c r="F149" t="s">
        <v>2378</v>
      </c>
      <c r="G149">
        <f t="shared" si="13"/>
        <v>0</v>
      </c>
      <c r="H149" t="str">
        <f t="shared" si="14"/>
        <v>Yes</v>
      </c>
      <c r="I149" t="str">
        <f t="shared" si="15"/>
        <v>Obesity</v>
      </c>
      <c r="J149" t="str">
        <f t="shared" si="16"/>
        <v>Normal</v>
      </c>
      <c r="K149" t="s">
        <v>2378</v>
      </c>
      <c r="L149" t="s">
        <v>2379</v>
      </c>
      <c r="M149" t="str">
        <f t="shared" si="17"/>
        <v>yes</v>
      </c>
      <c r="N149" t="s">
        <v>2380</v>
      </c>
    </row>
    <row r="150" spans="1:14" x14ac:dyDescent="0.3">
      <c r="A150" t="s">
        <v>2222</v>
      </c>
      <c r="B150">
        <v>35.75</v>
      </c>
      <c r="C150">
        <v>4.1900000000000004</v>
      </c>
      <c r="D150" t="str">
        <f t="shared" si="12"/>
        <v>No</v>
      </c>
      <c r="E150" t="s">
        <v>2378</v>
      </c>
      <c r="F150" t="s">
        <v>2378</v>
      </c>
      <c r="G150">
        <f t="shared" si="13"/>
        <v>0</v>
      </c>
      <c r="H150" t="str">
        <f t="shared" si="14"/>
        <v>Yes</v>
      </c>
      <c r="I150" t="str">
        <f t="shared" si="15"/>
        <v>Obesity</v>
      </c>
      <c r="J150" t="str">
        <f t="shared" si="16"/>
        <v>Normal</v>
      </c>
      <c r="K150" t="s">
        <v>2378</v>
      </c>
      <c r="L150" t="s">
        <v>2379</v>
      </c>
      <c r="M150" t="str">
        <f t="shared" si="17"/>
        <v>yes</v>
      </c>
      <c r="N150" t="s">
        <v>2380</v>
      </c>
    </row>
    <row r="151" spans="1:14" x14ac:dyDescent="0.3">
      <c r="A151" t="s">
        <v>2221</v>
      </c>
      <c r="B151">
        <v>26.07</v>
      </c>
      <c r="C151">
        <v>5.32</v>
      </c>
      <c r="D151" t="str">
        <f t="shared" si="12"/>
        <v>No</v>
      </c>
      <c r="E151" t="s">
        <v>2378</v>
      </c>
      <c r="F151" t="s">
        <v>2378</v>
      </c>
      <c r="G151">
        <f t="shared" si="13"/>
        <v>0</v>
      </c>
      <c r="H151" t="str">
        <f t="shared" si="14"/>
        <v>Yes</v>
      </c>
      <c r="I151" t="str">
        <f t="shared" si="15"/>
        <v>Over Weight</v>
      </c>
      <c r="J151" t="str">
        <f t="shared" si="16"/>
        <v>Normal</v>
      </c>
      <c r="K151" t="s">
        <v>2378</v>
      </c>
      <c r="L151" t="s">
        <v>2379</v>
      </c>
      <c r="M151" t="str">
        <f t="shared" si="17"/>
        <v>yes</v>
      </c>
      <c r="N151" t="s">
        <v>2380</v>
      </c>
    </row>
    <row r="152" spans="1:14" x14ac:dyDescent="0.3">
      <c r="A152" t="s">
        <v>2220</v>
      </c>
      <c r="B152">
        <v>36.54</v>
      </c>
      <c r="C152">
        <v>4.46</v>
      </c>
      <c r="D152" t="str">
        <f t="shared" si="12"/>
        <v>Yes</v>
      </c>
      <c r="E152" t="s">
        <v>2378</v>
      </c>
      <c r="F152" t="s">
        <v>2378</v>
      </c>
      <c r="G152">
        <f t="shared" si="13"/>
        <v>1</v>
      </c>
      <c r="H152" t="str">
        <f t="shared" si="14"/>
        <v>Yes</v>
      </c>
      <c r="I152" t="str">
        <f t="shared" si="15"/>
        <v>Obesity</v>
      </c>
      <c r="J152" t="str">
        <f t="shared" si="16"/>
        <v>Normal</v>
      </c>
      <c r="K152" t="s">
        <v>2380</v>
      </c>
      <c r="L152">
        <v>1</v>
      </c>
      <c r="M152" t="str">
        <f t="shared" si="17"/>
        <v>yes</v>
      </c>
      <c r="N152" t="s">
        <v>2380</v>
      </c>
    </row>
    <row r="153" spans="1:14" x14ac:dyDescent="0.3">
      <c r="A153" t="s">
        <v>2219</v>
      </c>
      <c r="B153">
        <v>51.64</v>
      </c>
      <c r="C153">
        <v>5.65</v>
      </c>
      <c r="D153" t="str">
        <f t="shared" si="12"/>
        <v>No</v>
      </c>
      <c r="E153" t="s">
        <v>2378</v>
      </c>
      <c r="F153" t="s">
        <v>2378</v>
      </c>
      <c r="G153">
        <f t="shared" si="13"/>
        <v>0</v>
      </c>
      <c r="H153" t="str">
        <f t="shared" si="14"/>
        <v>Yes</v>
      </c>
      <c r="I153" t="str">
        <f t="shared" si="15"/>
        <v>Obesity</v>
      </c>
      <c r="J153" t="str">
        <f t="shared" si="16"/>
        <v>Normal</v>
      </c>
      <c r="K153" t="s">
        <v>2378</v>
      </c>
      <c r="L153" t="s">
        <v>2379</v>
      </c>
      <c r="M153" t="str">
        <f t="shared" si="17"/>
        <v>yes</v>
      </c>
      <c r="N153" t="s">
        <v>2380</v>
      </c>
    </row>
    <row r="154" spans="1:14" x14ac:dyDescent="0.3">
      <c r="A154" t="s">
        <v>2218</v>
      </c>
      <c r="B154">
        <v>42.83</v>
      </c>
      <c r="C154">
        <v>6.04</v>
      </c>
      <c r="D154" t="str">
        <f t="shared" si="12"/>
        <v>No</v>
      </c>
      <c r="E154" t="s">
        <v>2378</v>
      </c>
      <c r="F154" t="s">
        <v>2378</v>
      </c>
      <c r="G154">
        <f t="shared" si="13"/>
        <v>2</v>
      </c>
      <c r="H154" t="str">
        <f t="shared" si="14"/>
        <v>Yes</v>
      </c>
      <c r="I154" t="str">
        <f t="shared" si="15"/>
        <v>Obesity</v>
      </c>
      <c r="J154" t="str">
        <f t="shared" si="16"/>
        <v>Prediabetes</v>
      </c>
      <c r="K154" t="s">
        <v>2378</v>
      </c>
      <c r="L154">
        <v>2</v>
      </c>
      <c r="M154" t="str">
        <f t="shared" si="17"/>
        <v>yes</v>
      </c>
      <c r="N154" t="s">
        <v>2380</v>
      </c>
    </row>
    <row r="155" spans="1:14" x14ac:dyDescent="0.3">
      <c r="A155" t="s">
        <v>2217</v>
      </c>
      <c r="B155">
        <v>40.15</v>
      </c>
      <c r="C155">
        <v>5.76</v>
      </c>
      <c r="D155" t="str">
        <f t="shared" si="12"/>
        <v>No</v>
      </c>
      <c r="E155" t="s">
        <v>2378</v>
      </c>
      <c r="F155" t="s">
        <v>2378</v>
      </c>
      <c r="G155">
        <f t="shared" si="13"/>
        <v>1</v>
      </c>
      <c r="H155" t="str">
        <f t="shared" si="14"/>
        <v>Yes</v>
      </c>
      <c r="I155" t="str">
        <f t="shared" si="15"/>
        <v>Obesity</v>
      </c>
      <c r="J155" t="str">
        <f t="shared" si="16"/>
        <v>Prediabetes</v>
      </c>
      <c r="K155" t="s">
        <v>2378</v>
      </c>
      <c r="L155">
        <v>1</v>
      </c>
      <c r="M155" t="str">
        <f t="shared" si="17"/>
        <v>yes</v>
      </c>
      <c r="N155" t="s">
        <v>2380</v>
      </c>
    </row>
    <row r="156" spans="1:14" x14ac:dyDescent="0.3">
      <c r="A156" t="s">
        <v>2216</v>
      </c>
      <c r="B156">
        <v>27.8</v>
      </c>
      <c r="C156">
        <v>4.3600000000000003</v>
      </c>
      <c r="D156" t="str">
        <f t="shared" si="12"/>
        <v>No</v>
      </c>
      <c r="E156" t="s">
        <v>2378</v>
      </c>
      <c r="F156" t="s">
        <v>2381</v>
      </c>
      <c r="G156">
        <f t="shared" si="13"/>
        <v>1</v>
      </c>
      <c r="H156" t="str">
        <f t="shared" si="14"/>
        <v>Yes</v>
      </c>
      <c r="I156" t="str">
        <f t="shared" si="15"/>
        <v>Over Weight</v>
      </c>
      <c r="J156" t="str">
        <f t="shared" si="16"/>
        <v>Normal</v>
      </c>
      <c r="K156" t="s">
        <v>2378</v>
      </c>
      <c r="L156">
        <v>1</v>
      </c>
      <c r="M156" t="str">
        <f t="shared" si="17"/>
        <v>yes</v>
      </c>
      <c r="N156" t="s">
        <v>2380</v>
      </c>
    </row>
    <row r="157" spans="1:14" x14ac:dyDescent="0.3">
      <c r="A157" t="s">
        <v>2215</v>
      </c>
      <c r="B157">
        <v>45.81</v>
      </c>
      <c r="C157">
        <v>4.76</v>
      </c>
      <c r="D157" t="str">
        <f t="shared" si="12"/>
        <v>Yes</v>
      </c>
      <c r="E157" t="s">
        <v>2378</v>
      </c>
      <c r="F157" t="s">
        <v>2381</v>
      </c>
      <c r="G157">
        <f t="shared" si="13"/>
        <v>1</v>
      </c>
      <c r="H157" t="str">
        <f t="shared" si="14"/>
        <v>Yes</v>
      </c>
      <c r="I157" t="str">
        <f t="shared" si="15"/>
        <v>Obesity</v>
      </c>
      <c r="J157" t="str">
        <f t="shared" si="16"/>
        <v>Normal</v>
      </c>
      <c r="K157" t="s">
        <v>2380</v>
      </c>
      <c r="L157">
        <v>1</v>
      </c>
      <c r="M157" t="str">
        <f t="shared" si="17"/>
        <v>yes</v>
      </c>
      <c r="N157" t="s">
        <v>2380</v>
      </c>
    </row>
    <row r="158" spans="1:14" x14ac:dyDescent="0.3">
      <c r="A158" t="s">
        <v>2214</v>
      </c>
      <c r="B158">
        <v>34.43</v>
      </c>
      <c r="C158">
        <v>10.82</v>
      </c>
      <c r="D158" t="str">
        <f t="shared" si="12"/>
        <v>Yes</v>
      </c>
      <c r="E158" t="s">
        <v>2378</v>
      </c>
      <c r="F158" t="s">
        <v>2378</v>
      </c>
      <c r="G158">
        <f t="shared" si="13"/>
        <v>1</v>
      </c>
      <c r="H158" t="str">
        <f t="shared" si="14"/>
        <v>Yes</v>
      </c>
      <c r="I158" t="str">
        <f t="shared" si="15"/>
        <v>Obesity</v>
      </c>
      <c r="J158" t="str">
        <f t="shared" si="16"/>
        <v>Diabetes</v>
      </c>
      <c r="K158" t="s">
        <v>2380</v>
      </c>
      <c r="L158">
        <v>1</v>
      </c>
      <c r="M158" t="str">
        <f t="shared" si="17"/>
        <v>yes</v>
      </c>
      <c r="N158" t="s">
        <v>2380</v>
      </c>
    </row>
    <row r="159" spans="1:14" x14ac:dyDescent="0.3">
      <c r="A159" t="s">
        <v>2213</v>
      </c>
      <c r="B159">
        <v>41.33</v>
      </c>
      <c r="C159">
        <v>4.01</v>
      </c>
      <c r="D159" t="str">
        <f t="shared" si="12"/>
        <v>Yes</v>
      </c>
      <c r="E159" t="s">
        <v>2378</v>
      </c>
      <c r="F159" t="s">
        <v>2378</v>
      </c>
      <c r="G159">
        <f t="shared" si="13"/>
        <v>0</v>
      </c>
      <c r="H159" t="str">
        <f t="shared" si="14"/>
        <v>Yes</v>
      </c>
      <c r="I159" t="str">
        <f t="shared" si="15"/>
        <v>Obesity</v>
      </c>
      <c r="J159" t="str">
        <f t="shared" si="16"/>
        <v>Normal</v>
      </c>
      <c r="K159" t="s">
        <v>2380</v>
      </c>
      <c r="L159" t="s">
        <v>2379</v>
      </c>
      <c r="M159" t="str">
        <f t="shared" si="17"/>
        <v>yes</v>
      </c>
      <c r="N159" t="s">
        <v>2380</v>
      </c>
    </row>
    <row r="160" spans="1:14" x14ac:dyDescent="0.3">
      <c r="A160" t="s">
        <v>2212</v>
      </c>
      <c r="B160">
        <v>31.92</v>
      </c>
      <c r="C160">
        <v>5.12</v>
      </c>
      <c r="D160" t="str">
        <f t="shared" si="12"/>
        <v>Yes</v>
      </c>
      <c r="E160" t="s">
        <v>2378</v>
      </c>
      <c r="F160" t="s">
        <v>2378</v>
      </c>
      <c r="G160">
        <f t="shared" si="13"/>
        <v>1</v>
      </c>
      <c r="H160" t="str">
        <f t="shared" si="14"/>
        <v>Yes</v>
      </c>
      <c r="I160" t="str">
        <f t="shared" si="15"/>
        <v>Obesity</v>
      </c>
      <c r="J160" t="str">
        <f t="shared" si="16"/>
        <v>Normal</v>
      </c>
      <c r="K160" t="s">
        <v>2380</v>
      </c>
      <c r="L160">
        <v>1</v>
      </c>
      <c r="M160" t="str">
        <f t="shared" si="17"/>
        <v>yes</v>
      </c>
      <c r="N160" t="s">
        <v>2380</v>
      </c>
    </row>
    <row r="161" spans="1:14" x14ac:dyDescent="0.3">
      <c r="A161" t="s">
        <v>2211</v>
      </c>
      <c r="B161">
        <v>39.799999999999997</v>
      </c>
      <c r="C161">
        <v>10.54</v>
      </c>
      <c r="D161" t="str">
        <f t="shared" si="12"/>
        <v>Yes</v>
      </c>
      <c r="E161" t="s">
        <v>2378</v>
      </c>
      <c r="F161" t="s">
        <v>2378</v>
      </c>
      <c r="G161">
        <f t="shared" si="13"/>
        <v>2</v>
      </c>
      <c r="H161" t="str">
        <f t="shared" si="14"/>
        <v>Yes</v>
      </c>
      <c r="I161" t="str">
        <f t="shared" si="15"/>
        <v>Obesity</v>
      </c>
      <c r="J161" t="str">
        <f t="shared" si="16"/>
        <v>Diabetes</v>
      </c>
      <c r="K161" t="s">
        <v>2380</v>
      </c>
      <c r="L161">
        <v>2</v>
      </c>
      <c r="M161" t="str">
        <f t="shared" si="17"/>
        <v>yes</v>
      </c>
      <c r="N161" t="s">
        <v>2380</v>
      </c>
    </row>
    <row r="162" spans="1:14" x14ac:dyDescent="0.3">
      <c r="A162" t="s">
        <v>2210</v>
      </c>
      <c r="B162">
        <v>42.82</v>
      </c>
      <c r="C162">
        <v>4.21</v>
      </c>
      <c r="D162" t="str">
        <f t="shared" si="12"/>
        <v>No</v>
      </c>
      <c r="E162" t="s">
        <v>2378</v>
      </c>
      <c r="F162" t="s">
        <v>2378</v>
      </c>
      <c r="G162">
        <f t="shared" si="13"/>
        <v>0</v>
      </c>
      <c r="H162" t="str">
        <f t="shared" si="14"/>
        <v>Yes</v>
      </c>
      <c r="I162" t="str">
        <f t="shared" si="15"/>
        <v>Obesity</v>
      </c>
      <c r="J162" t="str">
        <f t="shared" si="16"/>
        <v>Normal</v>
      </c>
      <c r="K162" t="s">
        <v>2378</v>
      </c>
      <c r="L162" t="s">
        <v>2379</v>
      </c>
      <c r="M162" t="str">
        <f t="shared" si="17"/>
        <v>yes</v>
      </c>
      <c r="N162" t="s">
        <v>2380</v>
      </c>
    </row>
    <row r="163" spans="1:14" x14ac:dyDescent="0.3">
      <c r="A163" t="s">
        <v>2209</v>
      </c>
      <c r="B163">
        <v>33.630000000000003</v>
      </c>
      <c r="C163">
        <v>5.42</v>
      </c>
      <c r="D163" t="str">
        <f t="shared" si="12"/>
        <v>No</v>
      </c>
      <c r="E163" t="s">
        <v>2378</v>
      </c>
      <c r="F163" t="s">
        <v>2378</v>
      </c>
      <c r="G163">
        <f t="shared" si="13"/>
        <v>0</v>
      </c>
      <c r="H163" t="str">
        <f t="shared" si="14"/>
        <v>Yes</v>
      </c>
      <c r="I163" t="str">
        <f t="shared" si="15"/>
        <v>Obesity</v>
      </c>
      <c r="J163" t="str">
        <f t="shared" si="16"/>
        <v>Normal</v>
      </c>
      <c r="K163" t="s">
        <v>2378</v>
      </c>
      <c r="L163" t="s">
        <v>2379</v>
      </c>
      <c r="M163" t="str">
        <f t="shared" si="17"/>
        <v>yes</v>
      </c>
      <c r="N163" t="s">
        <v>2380</v>
      </c>
    </row>
    <row r="164" spans="1:14" x14ac:dyDescent="0.3">
      <c r="A164" t="s">
        <v>2208</v>
      </c>
      <c r="B164">
        <v>37.07</v>
      </c>
      <c r="C164">
        <v>4.28</v>
      </c>
      <c r="D164" t="str">
        <f t="shared" si="12"/>
        <v>No</v>
      </c>
      <c r="E164" t="s">
        <v>2381</v>
      </c>
      <c r="F164" t="s">
        <v>2378</v>
      </c>
      <c r="G164">
        <f t="shared" si="13"/>
        <v>1</v>
      </c>
      <c r="H164" t="str">
        <f t="shared" si="14"/>
        <v>Yes</v>
      </c>
      <c r="I164" t="str">
        <f t="shared" si="15"/>
        <v>Obesity</v>
      </c>
      <c r="J164" t="str">
        <f t="shared" si="16"/>
        <v>Normal</v>
      </c>
      <c r="K164" t="s">
        <v>2378</v>
      </c>
      <c r="L164">
        <v>1</v>
      </c>
      <c r="M164" t="str">
        <f t="shared" si="17"/>
        <v>yes</v>
      </c>
      <c r="N164" t="s">
        <v>2380</v>
      </c>
    </row>
    <row r="165" spans="1:14" x14ac:dyDescent="0.3">
      <c r="A165" t="s">
        <v>2207</v>
      </c>
      <c r="B165">
        <v>35.625</v>
      </c>
      <c r="C165">
        <v>8.9</v>
      </c>
      <c r="D165" t="str">
        <f t="shared" si="12"/>
        <v>No</v>
      </c>
      <c r="E165" t="s">
        <v>2378</v>
      </c>
      <c r="F165" t="s">
        <v>2378</v>
      </c>
      <c r="G165">
        <f t="shared" si="13"/>
        <v>0</v>
      </c>
      <c r="H165" t="str">
        <f t="shared" si="14"/>
        <v>Yes</v>
      </c>
      <c r="I165" t="str">
        <f t="shared" si="15"/>
        <v>Obesity</v>
      </c>
      <c r="J165" t="str">
        <f t="shared" si="16"/>
        <v>Diabetes</v>
      </c>
      <c r="K165" t="s">
        <v>2378</v>
      </c>
      <c r="L165" t="s">
        <v>2379</v>
      </c>
      <c r="M165" t="str">
        <f t="shared" si="17"/>
        <v>yes</v>
      </c>
      <c r="N165" t="s">
        <v>2380</v>
      </c>
    </row>
    <row r="166" spans="1:14" x14ac:dyDescent="0.3">
      <c r="A166" t="s">
        <v>2206</v>
      </c>
      <c r="B166">
        <v>42.69</v>
      </c>
      <c r="C166">
        <v>4.8899999999999997</v>
      </c>
      <c r="D166" t="str">
        <f t="shared" si="12"/>
        <v>No</v>
      </c>
      <c r="E166" t="s">
        <v>2378</v>
      </c>
      <c r="F166" t="s">
        <v>2381</v>
      </c>
      <c r="G166">
        <f t="shared" si="13"/>
        <v>1</v>
      </c>
      <c r="H166" t="str">
        <f t="shared" si="14"/>
        <v>Yes</v>
      </c>
      <c r="I166" t="str">
        <f t="shared" si="15"/>
        <v>Obesity</v>
      </c>
      <c r="J166" t="str">
        <f t="shared" si="16"/>
        <v>Normal</v>
      </c>
      <c r="K166" t="s">
        <v>2378</v>
      </c>
      <c r="L166">
        <v>1</v>
      </c>
      <c r="M166" t="str">
        <f t="shared" si="17"/>
        <v>yes</v>
      </c>
      <c r="N166" t="s">
        <v>2380</v>
      </c>
    </row>
    <row r="167" spans="1:14" x14ac:dyDescent="0.3">
      <c r="A167" t="s">
        <v>2205</v>
      </c>
      <c r="B167">
        <v>37.869999999999997</v>
      </c>
      <c r="C167">
        <v>4.29</v>
      </c>
      <c r="D167" t="str">
        <f t="shared" si="12"/>
        <v>Yes</v>
      </c>
      <c r="E167" t="s">
        <v>2378</v>
      </c>
      <c r="F167" t="s">
        <v>2381</v>
      </c>
      <c r="G167">
        <f t="shared" si="13"/>
        <v>1</v>
      </c>
      <c r="H167" t="str">
        <f t="shared" si="14"/>
        <v>Yes</v>
      </c>
      <c r="I167" t="str">
        <f t="shared" si="15"/>
        <v>Obesity</v>
      </c>
      <c r="J167" t="str">
        <f t="shared" si="16"/>
        <v>Normal</v>
      </c>
      <c r="K167" t="s">
        <v>2380</v>
      </c>
      <c r="L167">
        <v>1</v>
      </c>
      <c r="M167" t="str">
        <f t="shared" si="17"/>
        <v>yes</v>
      </c>
      <c r="N167" t="s">
        <v>2380</v>
      </c>
    </row>
    <row r="168" spans="1:14" x14ac:dyDescent="0.3">
      <c r="A168" t="s">
        <v>2204</v>
      </c>
      <c r="B168">
        <v>40.61</v>
      </c>
      <c r="C168">
        <v>8</v>
      </c>
      <c r="D168" t="str">
        <f t="shared" si="12"/>
        <v>Yes</v>
      </c>
      <c r="E168" t="s">
        <v>2378</v>
      </c>
      <c r="F168" t="s">
        <v>2378</v>
      </c>
      <c r="G168">
        <f t="shared" si="13"/>
        <v>1</v>
      </c>
      <c r="H168" t="str">
        <f t="shared" si="14"/>
        <v>Yes</v>
      </c>
      <c r="I168" t="str">
        <f t="shared" si="15"/>
        <v>Obesity</v>
      </c>
      <c r="J168" t="str">
        <f t="shared" si="16"/>
        <v>Diabetes</v>
      </c>
      <c r="K168" t="s">
        <v>2380</v>
      </c>
      <c r="L168">
        <v>1</v>
      </c>
      <c r="M168" t="str">
        <f t="shared" si="17"/>
        <v>yes</v>
      </c>
      <c r="N168" t="s">
        <v>2380</v>
      </c>
    </row>
    <row r="169" spans="1:14" x14ac:dyDescent="0.3">
      <c r="A169" t="s">
        <v>2203</v>
      </c>
      <c r="B169">
        <v>30.78</v>
      </c>
      <c r="C169">
        <v>4.67</v>
      </c>
      <c r="D169" t="str">
        <f t="shared" si="12"/>
        <v>Yes</v>
      </c>
      <c r="E169" t="s">
        <v>2378</v>
      </c>
      <c r="F169" t="s">
        <v>2378</v>
      </c>
      <c r="G169">
        <f t="shared" si="13"/>
        <v>0</v>
      </c>
      <c r="H169" t="str">
        <f t="shared" si="14"/>
        <v>Yes</v>
      </c>
      <c r="I169" t="str">
        <f t="shared" si="15"/>
        <v>Obesity</v>
      </c>
      <c r="J169" t="str">
        <f t="shared" si="16"/>
        <v>Normal</v>
      </c>
      <c r="K169" t="s">
        <v>2380</v>
      </c>
      <c r="L169" t="s">
        <v>2379</v>
      </c>
      <c r="M169" t="str">
        <f t="shared" si="17"/>
        <v>yes</v>
      </c>
      <c r="N169" t="s">
        <v>2380</v>
      </c>
    </row>
    <row r="170" spans="1:14" x14ac:dyDescent="0.3">
      <c r="A170" t="s">
        <v>2202</v>
      </c>
      <c r="B170">
        <v>49.49</v>
      </c>
      <c r="C170">
        <v>4.5</v>
      </c>
      <c r="D170" t="str">
        <f t="shared" si="12"/>
        <v>No</v>
      </c>
      <c r="E170" t="s">
        <v>2378</v>
      </c>
      <c r="F170" t="s">
        <v>2378</v>
      </c>
      <c r="G170">
        <f t="shared" si="13"/>
        <v>0</v>
      </c>
      <c r="H170" t="str">
        <f t="shared" si="14"/>
        <v>Yes</v>
      </c>
      <c r="I170" t="str">
        <f t="shared" si="15"/>
        <v>Obesity</v>
      </c>
      <c r="J170" t="str">
        <f t="shared" si="16"/>
        <v>Normal</v>
      </c>
      <c r="K170" t="s">
        <v>2378</v>
      </c>
      <c r="L170" t="s">
        <v>2379</v>
      </c>
      <c r="M170" t="str">
        <f t="shared" si="17"/>
        <v>yes</v>
      </c>
      <c r="N170" t="s">
        <v>2380</v>
      </c>
    </row>
    <row r="171" spans="1:14" x14ac:dyDescent="0.3">
      <c r="A171" t="s">
        <v>2201</v>
      </c>
      <c r="B171">
        <v>37.619999999999997</v>
      </c>
      <c r="C171">
        <v>6.32</v>
      </c>
      <c r="D171" t="str">
        <f t="shared" si="12"/>
        <v>Yes</v>
      </c>
      <c r="E171" t="s">
        <v>2381</v>
      </c>
      <c r="F171" t="s">
        <v>2378</v>
      </c>
      <c r="G171">
        <f t="shared" si="13"/>
        <v>2</v>
      </c>
      <c r="H171" t="str">
        <f t="shared" si="14"/>
        <v>Yes</v>
      </c>
      <c r="I171" t="str">
        <f t="shared" si="15"/>
        <v>Obesity</v>
      </c>
      <c r="J171" t="str">
        <f t="shared" si="16"/>
        <v>Prediabetes</v>
      </c>
      <c r="K171" t="s">
        <v>2380</v>
      </c>
      <c r="L171">
        <v>2</v>
      </c>
      <c r="M171" t="str">
        <f t="shared" si="17"/>
        <v>yes</v>
      </c>
      <c r="N171" t="s">
        <v>2380</v>
      </c>
    </row>
    <row r="172" spans="1:14" x14ac:dyDescent="0.3">
      <c r="A172" t="s">
        <v>2200</v>
      </c>
      <c r="B172">
        <v>36.08</v>
      </c>
      <c r="C172">
        <v>6.1</v>
      </c>
      <c r="D172" t="str">
        <f t="shared" si="12"/>
        <v>Yes</v>
      </c>
      <c r="E172" t="s">
        <v>2378</v>
      </c>
      <c r="F172" t="s">
        <v>2378</v>
      </c>
      <c r="G172">
        <f t="shared" si="13"/>
        <v>1</v>
      </c>
      <c r="H172" t="str">
        <f t="shared" si="14"/>
        <v>Yes</v>
      </c>
      <c r="I172" t="str">
        <f t="shared" si="15"/>
        <v>Obesity</v>
      </c>
      <c r="J172" t="str">
        <f t="shared" si="16"/>
        <v>Prediabetes</v>
      </c>
      <c r="K172" t="s">
        <v>2380</v>
      </c>
      <c r="L172">
        <v>1</v>
      </c>
      <c r="M172" t="str">
        <f t="shared" si="17"/>
        <v>yes</v>
      </c>
      <c r="N172" t="s">
        <v>2380</v>
      </c>
    </row>
    <row r="173" spans="1:14" x14ac:dyDescent="0.3">
      <c r="A173" t="s">
        <v>2199</v>
      </c>
      <c r="B173">
        <v>33.5</v>
      </c>
      <c r="C173">
        <v>5.4</v>
      </c>
      <c r="D173" t="str">
        <f t="shared" si="12"/>
        <v>No</v>
      </c>
      <c r="E173" t="s">
        <v>2378</v>
      </c>
      <c r="F173" t="s">
        <v>2378</v>
      </c>
      <c r="G173">
        <f t="shared" si="13"/>
        <v>0</v>
      </c>
      <c r="H173" t="str">
        <f t="shared" si="14"/>
        <v>Yes</v>
      </c>
      <c r="I173" t="str">
        <f t="shared" si="15"/>
        <v>Obesity</v>
      </c>
      <c r="J173" t="str">
        <f t="shared" si="16"/>
        <v>Normal</v>
      </c>
      <c r="K173" t="s">
        <v>2378</v>
      </c>
      <c r="L173" t="s">
        <v>2379</v>
      </c>
      <c r="M173" t="str">
        <f t="shared" si="17"/>
        <v>yes</v>
      </c>
      <c r="N173" t="s">
        <v>2380</v>
      </c>
    </row>
    <row r="174" spans="1:14" x14ac:dyDescent="0.3">
      <c r="A174" t="s">
        <v>2198</v>
      </c>
      <c r="B174">
        <v>47.46</v>
      </c>
      <c r="C174">
        <v>6.24</v>
      </c>
      <c r="D174" t="str">
        <f t="shared" si="12"/>
        <v>Yes</v>
      </c>
      <c r="E174" t="s">
        <v>2378</v>
      </c>
      <c r="F174" t="s">
        <v>2378</v>
      </c>
      <c r="G174">
        <f t="shared" si="13"/>
        <v>1</v>
      </c>
      <c r="H174" t="str">
        <f t="shared" si="14"/>
        <v>Yes</v>
      </c>
      <c r="I174" t="str">
        <f t="shared" si="15"/>
        <v>Obesity</v>
      </c>
      <c r="J174" t="str">
        <f t="shared" si="16"/>
        <v>Prediabetes</v>
      </c>
      <c r="K174" t="s">
        <v>2380</v>
      </c>
      <c r="L174">
        <v>1</v>
      </c>
      <c r="M174" t="str">
        <f t="shared" si="17"/>
        <v>yes</v>
      </c>
      <c r="N174" t="s">
        <v>2380</v>
      </c>
    </row>
    <row r="175" spans="1:14" x14ac:dyDescent="0.3">
      <c r="A175" t="s">
        <v>2197</v>
      </c>
      <c r="B175">
        <v>49.24</v>
      </c>
      <c r="C175">
        <v>4.45</v>
      </c>
      <c r="D175" t="str">
        <f t="shared" si="12"/>
        <v>No</v>
      </c>
      <c r="E175" t="s">
        <v>2378</v>
      </c>
      <c r="F175" t="s">
        <v>2378</v>
      </c>
      <c r="G175">
        <f t="shared" si="13"/>
        <v>0</v>
      </c>
      <c r="H175" t="str">
        <f t="shared" si="14"/>
        <v>Yes</v>
      </c>
      <c r="I175" t="str">
        <f t="shared" si="15"/>
        <v>Obesity</v>
      </c>
      <c r="J175" t="str">
        <f t="shared" si="16"/>
        <v>Normal</v>
      </c>
      <c r="K175" t="s">
        <v>2378</v>
      </c>
      <c r="L175" t="s">
        <v>2379</v>
      </c>
      <c r="M175" t="str">
        <f t="shared" si="17"/>
        <v>yes</v>
      </c>
      <c r="N175" t="s">
        <v>2380</v>
      </c>
    </row>
    <row r="176" spans="1:14" x14ac:dyDescent="0.3">
      <c r="A176" t="s">
        <v>2196</v>
      </c>
      <c r="B176">
        <v>54.4</v>
      </c>
      <c r="C176">
        <v>5.22</v>
      </c>
      <c r="D176" t="str">
        <f t="shared" si="12"/>
        <v>No</v>
      </c>
      <c r="E176" t="s">
        <v>2378</v>
      </c>
      <c r="F176" t="s">
        <v>2378</v>
      </c>
      <c r="G176">
        <f t="shared" si="13"/>
        <v>1</v>
      </c>
      <c r="H176" t="str">
        <f t="shared" si="14"/>
        <v>Yes</v>
      </c>
      <c r="I176" t="str">
        <f t="shared" si="15"/>
        <v>Obesity</v>
      </c>
      <c r="J176" t="str">
        <f t="shared" si="16"/>
        <v>Normal</v>
      </c>
      <c r="K176" t="s">
        <v>2378</v>
      </c>
      <c r="L176">
        <v>1</v>
      </c>
      <c r="M176" t="str">
        <f t="shared" si="17"/>
        <v>yes</v>
      </c>
      <c r="N176" t="s">
        <v>2380</v>
      </c>
    </row>
    <row r="177" spans="1:14" x14ac:dyDescent="0.3">
      <c r="A177" t="s">
        <v>2195</v>
      </c>
      <c r="B177">
        <v>35.53</v>
      </c>
      <c r="C177">
        <v>4.6100000000000003</v>
      </c>
      <c r="D177" t="str">
        <f t="shared" si="12"/>
        <v>No</v>
      </c>
      <c r="E177" t="s">
        <v>2378</v>
      </c>
      <c r="F177" t="s">
        <v>2378</v>
      </c>
      <c r="G177">
        <f t="shared" si="13"/>
        <v>1</v>
      </c>
      <c r="H177" t="str">
        <f t="shared" si="14"/>
        <v>Yes</v>
      </c>
      <c r="I177" t="str">
        <f t="shared" si="15"/>
        <v>Obesity</v>
      </c>
      <c r="J177" t="str">
        <f t="shared" si="16"/>
        <v>Normal</v>
      </c>
      <c r="K177" t="s">
        <v>2378</v>
      </c>
      <c r="L177">
        <v>1</v>
      </c>
      <c r="M177" t="str">
        <f t="shared" si="17"/>
        <v>yes</v>
      </c>
      <c r="N177" t="s">
        <v>2380</v>
      </c>
    </row>
    <row r="178" spans="1:14" x14ac:dyDescent="0.3">
      <c r="A178" t="s">
        <v>2194</v>
      </c>
      <c r="B178">
        <v>39.729999999999997</v>
      </c>
      <c r="C178">
        <v>6.24</v>
      </c>
      <c r="D178" t="str">
        <f t="shared" si="12"/>
        <v>No</v>
      </c>
      <c r="E178" t="s">
        <v>2378</v>
      </c>
      <c r="F178" t="s">
        <v>2378</v>
      </c>
      <c r="G178">
        <f t="shared" si="13"/>
        <v>0</v>
      </c>
      <c r="H178" t="str">
        <f t="shared" si="14"/>
        <v>Yes</v>
      </c>
      <c r="I178" t="str">
        <f t="shared" si="15"/>
        <v>Obesity</v>
      </c>
      <c r="J178" t="str">
        <f t="shared" si="16"/>
        <v>Prediabetes</v>
      </c>
      <c r="K178" t="s">
        <v>2378</v>
      </c>
      <c r="L178" t="s">
        <v>2379</v>
      </c>
      <c r="M178" t="str">
        <f t="shared" si="17"/>
        <v>yes</v>
      </c>
      <c r="N178" t="s">
        <v>2380</v>
      </c>
    </row>
    <row r="179" spans="1:14" x14ac:dyDescent="0.3">
      <c r="A179" t="s">
        <v>2193</v>
      </c>
      <c r="B179">
        <v>35.68</v>
      </c>
      <c r="C179">
        <v>10.039999999999999</v>
      </c>
      <c r="D179" t="str">
        <f t="shared" si="12"/>
        <v>No</v>
      </c>
      <c r="E179" t="s">
        <v>2378</v>
      </c>
      <c r="F179" t="s">
        <v>2378</v>
      </c>
      <c r="G179">
        <f t="shared" si="13"/>
        <v>0</v>
      </c>
      <c r="H179" t="str">
        <f t="shared" si="14"/>
        <v>Yes</v>
      </c>
      <c r="I179" t="str">
        <f t="shared" si="15"/>
        <v>Obesity</v>
      </c>
      <c r="J179" t="str">
        <f t="shared" si="16"/>
        <v>Diabetes</v>
      </c>
      <c r="K179" t="s">
        <v>2378</v>
      </c>
      <c r="L179" t="s">
        <v>2379</v>
      </c>
      <c r="M179" t="str">
        <f t="shared" si="17"/>
        <v>yes</v>
      </c>
      <c r="N179" t="s">
        <v>2380</v>
      </c>
    </row>
    <row r="180" spans="1:14" x14ac:dyDescent="0.3">
      <c r="A180" t="s">
        <v>2192</v>
      </c>
      <c r="B180">
        <v>48.86</v>
      </c>
      <c r="C180">
        <v>6.09</v>
      </c>
      <c r="D180" t="str">
        <f t="shared" si="12"/>
        <v>No</v>
      </c>
      <c r="E180" t="s">
        <v>2378</v>
      </c>
      <c r="F180" t="s">
        <v>2378</v>
      </c>
      <c r="G180">
        <f t="shared" si="13"/>
        <v>0</v>
      </c>
      <c r="H180" t="str">
        <f t="shared" si="14"/>
        <v>Yes</v>
      </c>
      <c r="I180" t="str">
        <f t="shared" si="15"/>
        <v>Obesity</v>
      </c>
      <c r="J180" t="str">
        <f t="shared" si="16"/>
        <v>Prediabetes</v>
      </c>
      <c r="K180" t="s">
        <v>2378</v>
      </c>
      <c r="L180" t="s">
        <v>2379</v>
      </c>
      <c r="M180" t="str">
        <f t="shared" si="17"/>
        <v>yes</v>
      </c>
      <c r="N180" t="s">
        <v>2380</v>
      </c>
    </row>
    <row r="181" spans="1:14" x14ac:dyDescent="0.3">
      <c r="A181" t="s">
        <v>2191</v>
      </c>
      <c r="B181">
        <v>34.799999999999997</v>
      </c>
      <c r="C181">
        <v>11.4</v>
      </c>
      <c r="D181" t="str">
        <f t="shared" si="12"/>
        <v>Yes</v>
      </c>
      <c r="E181" t="s">
        <v>2378</v>
      </c>
      <c r="F181" t="s">
        <v>2381</v>
      </c>
      <c r="G181">
        <f t="shared" si="13"/>
        <v>1</v>
      </c>
      <c r="H181" t="str">
        <f t="shared" si="14"/>
        <v>No</v>
      </c>
      <c r="I181" t="str">
        <f t="shared" si="15"/>
        <v>Obesity</v>
      </c>
      <c r="J181" t="str">
        <f t="shared" si="16"/>
        <v>Diabetes</v>
      </c>
      <c r="K181" t="s">
        <v>2380</v>
      </c>
      <c r="L181">
        <v>1</v>
      </c>
      <c r="M181" t="str">
        <f t="shared" si="17"/>
        <v>No</v>
      </c>
      <c r="N181" t="s">
        <v>2378</v>
      </c>
    </row>
    <row r="182" spans="1:14" x14ac:dyDescent="0.3">
      <c r="A182" t="s">
        <v>2190</v>
      </c>
      <c r="B182">
        <v>32.49</v>
      </c>
      <c r="C182">
        <v>4.29</v>
      </c>
      <c r="D182" t="str">
        <f t="shared" si="12"/>
        <v>No</v>
      </c>
      <c r="E182" t="s">
        <v>2378</v>
      </c>
      <c r="F182" t="s">
        <v>2381</v>
      </c>
      <c r="G182">
        <f t="shared" si="13"/>
        <v>1</v>
      </c>
      <c r="H182" t="str">
        <f t="shared" si="14"/>
        <v>Yes</v>
      </c>
      <c r="I182" t="str">
        <f t="shared" si="15"/>
        <v>Obesity</v>
      </c>
      <c r="J182" t="str">
        <f t="shared" si="16"/>
        <v>Normal</v>
      </c>
      <c r="K182" t="s">
        <v>2378</v>
      </c>
      <c r="L182">
        <v>1</v>
      </c>
      <c r="M182" t="str">
        <f t="shared" si="17"/>
        <v>yes</v>
      </c>
      <c r="N182" t="s">
        <v>2380</v>
      </c>
    </row>
    <row r="183" spans="1:14" x14ac:dyDescent="0.3">
      <c r="A183" t="s">
        <v>2189</v>
      </c>
      <c r="B183">
        <v>39</v>
      </c>
      <c r="C183">
        <v>5.7</v>
      </c>
      <c r="D183" t="str">
        <f t="shared" si="12"/>
        <v>No</v>
      </c>
      <c r="E183" t="s">
        <v>2378</v>
      </c>
      <c r="F183" t="s">
        <v>2378</v>
      </c>
      <c r="G183">
        <f t="shared" si="13"/>
        <v>2</v>
      </c>
      <c r="H183" t="str">
        <f t="shared" si="14"/>
        <v>Yes</v>
      </c>
      <c r="I183" t="str">
        <f t="shared" si="15"/>
        <v>Obesity</v>
      </c>
      <c r="J183" t="str">
        <f t="shared" si="16"/>
        <v>Normal</v>
      </c>
      <c r="K183" t="s">
        <v>2378</v>
      </c>
      <c r="L183">
        <v>2</v>
      </c>
      <c r="M183" t="str">
        <f t="shared" si="17"/>
        <v>yes</v>
      </c>
      <c r="N183" t="s">
        <v>2380</v>
      </c>
    </row>
    <row r="184" spans="1:14" x14ac:dyDescent="0.3">
      <c r="A184" t="s">
        <v>2188</v>
      </c>
      <c r="B184">
        <v>35.299999999999997</v>
      </c>
      <c r="C184">
        <v>6.09</v>
      </c>
      <c r="D184" t="str">
        <f t="shared" si="12"/>
        <v>No</v>
      </c>
      <c r="E184" t="s">
        <v>2378</v>
      </c>
      <c r="F184" t="s">
        <v>2378</v>
      </c>
      <c r="G184">
        <f t="shared" si="13"/>
        <v>1</v>
      </c>
      <c r="H184" t="str">
        <f t="shared" si="14"/>
        <v>Yes</v>
      </c>
      <c r="I184" t="str">
        <f t="shared" si="15"/>
        <v>Obesity</v>
      </c>
      <c r="J184" t="str">
        <f t="shared" si="16"/>
        <v>Prediabetes</v>
      </c>
      <c r="K184" t="s">
        <v>2378</v>
      </c>
      <c r="L184">
        <v>1</v>
      </c>
      <c r="M184" t="str">
        <f t="shared" si="17"/>
        <v>yes</v>
      </c>
      <c r="N184" t="s">
        <v>2380</v>
      </c>
    </row>
    <row r="185" spans="1:14" x14ac:dyDescent="0.3">
      <c r="A185" t="s">
        <v>2187</v>
      </c>
      <c r="B185">
        <v>33.42</v>
      </c>
      <c r="C185">
        <v>10.67</v>
      </c>
      <c r="D185" t="str">
        <f t="shared" si="12"/>
        <v>No</v>
      </c>
      <c r="E185" t="s">
        <v>2378</v>
      </c>
      <c r="F185" t="s">
        <v>2378</v>
      </c>
      <c r="G185">
        <f t="shared" si="13"/>
        <v>0</v>
      </c>
      <c r="H185" t="str">
        <f t="shared" si="14"/>
        <v>Yes</v>
      </c>
      <c r="I185" t="str">
        <f t="shared" si="15"/>
        <v>Obesity</v>
      </c>
      <c r="J185" t="str">
        <f t="shared" si="16"/>
        <v>Diabetes</v>
      </c>
      <c r="K185" t="s">
        <v>2378</v>
      </c>
      <c r="L185" t="s">
        <v>2379</v>
      </c>
      <c r="M185" t="str">
        <f t="shared" si="17"/>
        <v>yes</v>
      </c>
      <c r="N185" t="s">
        <v>2380</v>
      </c>
    </row>
    <row r="186" spans="1:14" x14ac:dyDescent="0.3">
      <c r="A186" t="s">
        <v>2186</v>
      </c>
      <c r="B186">
        <v>37.18</v>
      </c>
      <c r="C186">
        <v>6.75</v>
      </c>
      <c r="D186" t="str">
        <f t="shared" si="12"/>
        <v>Yes</v>
      </c>
      <c r="E186" t="s">
        <v>2378</v>
      </c>
      <c r="F186" t="s">
        <v>2378</v>
      </c>
      <c r="G186">
        <f t="shared" si="13"/>
        <v>2</v>
      </c>
      <c r="H186" t="str">
        <f t="shared" si="14"/>
        <v>Yes</v>
      </c>
      <c r="I186" t="str">
        <f t="shared" si="15"/>
        <v>Obesity</v>
      </c>
      <c r="J186" t="str">
        <f t="shared" si="16"/>
        <v>Diabetes</v>
      </c>
      <c r="K186" t="s">
        <v>2380</v>
      </c>
      <c r="L186">
        <v>2</v>
      </c>
      <c r="M186" t="str">
        <f t="shared" si="17"/>
        <v>yes</v>
      </c>
      <c r="N186" t="s">
        <v>2380</v>
      </c>
    </row>
    <row r="187" spans="1:14" x14ac:dyDescent="0.3">
      <c r="A187" t="s">
        <v>2185</v>
      </c>
      <c r="B187">
        <v>33.33</v>
      </c>
      <c r="C187">
        <v>9.26</v>
      </c>
      <c r="D187" t="str">
        <f t="shared" si="12"/>
        <v>Yes</v>
      </c>
      <c r="E187" t="s">
        <v>2378</v>
      </c>
      <c r="F187" t="s">
        <v>2378</v>
      </c>
      <c r="G187">
        <f t="shared" si="13"/>
        <v>2</v>
      </c>
      <c r="H187" t="str">
        <f t="shared" si="14"/>
        <v>No</v>
      </c>
      <c r="I187" t="str">
        <f t="shared" si="15"/>
        <v>Obesity</v>
      </c>
      <c r="J187" t="str">
        <f t="shared" si="16"/>
        <v>Diabetes</v>
      </c>
      <c r="K187" t="s">
        <v>2380</v>
      </c>
      <c r="L187">
        <v>2</v>
      </c>
      <c r="M187" t="str">
        <f t="shared" si="17"/>
        <v>No</v>
      </c>
      <c r="N187" t="s">
        <v>2378</v>
      </c>
    </row>
    <row r="188" spans="1:14" x14ac:dyDescent="0.3">
      <c r="A188" t="s">
        <v>2184</v>
      </c>
      <c r="B188">
        <v>53.21</v>
      </c>
      <c r="C188">
        <v>4.2699999999999996</v>
      </c>
      <c r="D188" t="str">
        <f t="shared" si="12"/>
        <v>No</v>
      </c>
      <c r="E188" t="s">
        <v>2378</v>
      </c>
      <c r="F188" t="s">
        <v>2378</v>
      </c>
      <c r="G188">
        <f t="shared" si="13"/>
        <v>1</v>
      </c>
      <c r="H188" t="str">
        <f t="shared" si="14"/>
        <v>Yes</v>
      </c>
      <c r="I188" t="str">
        <f t="shared" si="15"/>
        <v>Obesity</v>
      </c>
      <c r="J188" t="str">
        <f t="shared" si="16"/>
        <v>Normal</v>
      </c>
      <c r="K188" t="s">
        <v>2378</v>
      </c>
      <c r="L188">
        <v>1</v>
      </c>
      <c r="M188" t="str">
        <f t="shared" si="17"/>
        <v>yes</v>
      </c>
      <c r="N188" t="s">
        <v>2380</v>
      </c>
    </row>
    <row r="189" spans="1:14" x14ac:dyDescent="0.3">
      <c r="A189" t="s">
        <v>2183</v>
      </c>
      <c r="B189">
        <v>38.729999999999997</v>
      </c>
      <c r="C189">
        <v>11.51</v>
      </c>
      <c r="D189" t="str">
        <f t="shared" si="12"/>
        <v>No</v>
      </c>
      <c r="E189" t="s">
        <v>2378</v>
      </c>
      <c r="F189" t="s">
        <v>2378</v>
      </c>
      <c r="G189">
        <f t="shared" si="13"/>
        <v>2</v>
      </c>
      <c r="H189" t="str">
        <f t="shared" si="14"/>
        <v>Yes</v>
      </c>
      <c r="I189" t="str">
        <f t="shared" si="15"/>
        <v>Obesity</v>
      </c>
      <c r="J189" t="str">
        <f t="shared" si="16"/>
        <v>Diabetes</v>
      </c>
      <c r="K189" t="s">
        <v>2378</v>
      </c>
      <c r="L189">
        <v>2</v>
      </c>
      <c r="M189" t="str">
        <f t="shared" si="17"/>
        <v>yes</v>
      </c>
      <c r="N189" t="s">
        <v>2380</v>
      </c>
    </row>
    <row r="190" spans="1:14" x14ac:dyDescent="0.3">
      <c r="A190" t="s">
        <v>2182</v>
      </c>
      <c r="B190">
        <v>29.73</v>
      </c>
      <c r="C190">
        <v>7.22</v>
      </c>
      <c r="D190" t="str">
        <f t="shared" si="12"/>
        <v>No</v>
      </c>
      <c r="E190" t="s">
        <v>2378</v>
      </c>
      <c r="F190" t="s">
        <v>2378</v>
      </c>
      <c r="G190">
        <f t="shared" si="13"/>
        <v>0</v>
      </c>
      <c r="H190" t="str">
        <f t="shared" si="14"/>
        <v>Yes</v>
      </c>
      <c r="I190" t="str">
        <f t="shared" si="15"/>
        <v>Over Weight</v>
      </c>
      <c r="J190" t="str">
        <f t="shared" si="16"/>
        <v>Diabetes</v>
      </c>
      <c r="K190" t="s">
        <v>2378</v>
      </c>
      <c r="L190" t="s">
        <v>2379</v>
      </c>
      <c r="M190" t="str">
        <f t="shared" si="17"/>
        <v>yes</v>
      </c>
      <c r="N190" t="s">
        <v>2380</v>
      </c>
    </row>
    <row r="191" spans="1:14" x14ac:dyDescent="0.3">
      <c r="A191" t="s">
        <v>2181</v>
      </c>
      <c r="B191">
        <v>34.700000000000003</v>
      </c>
      <c r="C191">
        <v>4.37</v>
      </c>
      <c r="D191" t="str">
        <f t="shared" si="12"/>
        <v>No</v>
      </c>
      <c r="E191" t="s">
        <v>2378</v>
      </c>
      <c r="F191" t="s">
        <v>2381</v>
      </c>
      <c r="G191">
        <f t="shared" si="13"/>
        <v>1</v>
      </c>
      <c r="H191" t="str">
        <f t="shared" si="14"/>
        <v>Yes</v>
      </c>
      <c r="I191" t="str">
        <f t="shared" si="15"/>
        <v>Obesity</v>
      </c>
      <c r="J191" t="str">
        <f t="shared" si="16"/>
        <v>Normal</v>
      </c>
      <c r="K191" t="s">
        <v>2378</v>
      </c>
      <c r="L191">
        <v>1</v>
      </c>
      <c r="M191" t="str">
        <f t="shared" si="17"/>
        <v>yes</v>
      </c>
      <c r="N191" t="s">
        <v>2380</v>
      </c>
    </row>
    <row r="192" spans="1:14" x14ac:dyDescent="0.3">
      <c r="A192" t="s">
        <v>2180</v>
      </c>
      <c r="B192">
        <v>38.28</v>
      </c>
      <c r="C192">
        <v>11.56</v>
      </c>
      <c r="D192" t="str">
        <f t="shared" si="12"/>
        <v>Yes</v>
      </c>
      <c r="E192" t="s">
        <v>2378</v>
      </c>
      <c r="F192" t="s">
        <v>2378</v>
      </c>
      <c r="G192">
        <f t="shared" si="13"/>
        <v>1</v>
      </c>
      <c r="H192" t="str">
        <f t="shared" si="14"/>
        <v>Yes</v>
      </c>
      <c r="I192" t="str">
        <f t="shared" si="15"/>
        <v>Obesity</v>
      </c>
      <c r="J192" t="str">
        <f t="shared" si="16"/>
        <v>Diabetes</v>
      </c>
      <c r="K192" t="s">
        <v>2380</v>
      </c>
      <c r="L192">
        <v>1</v>
      </c>
      <c r="M192" t="str">
        <f t="shared" si="17"/>
        <v>yes</v>
      </c>
      <c r="N192" t="s">
        <v>2380</v>
      </c>
    </row>
    <row r="193" spans="1:14" x14ac:dyDescent="0.3">
      <c r="A193" t="s">
        <v>2179</v>
      </c>
      <c r="B193">
        <v>33.57</v>
      </c>
      <c r="C193">
        <v>8.82</v>
      </c>
      <c r="D193" t="str">
        <f t="shared" si="12"/>
        <v>Yes</v>
      </c>
      <c r="E193" t="s">
        <v>2378</v>
      </c>
      <c r="F193" t="s">
        <v>2378</v>
      </c>
      <c r="G193">
        <f t="shared" si="13"/>
        <v>0</v>
      </c>
      <c r="H193" t="str">
        <f t="shared" si="14"/>
        <v>Yes</v>
      </c>
      <c r="I193" t="str">
        <f t="shared" si="15"/>
        <v>Obesity</v>
      </c>
      <c r="J193" t="str">
        <f t="shared" si="16"/>
        <v>Diabetes</v>
      </c>
      <c r="K193" t="s">
        <v>2380</v>
      </c>
      <c r="L193" t="s">
        <v>2379</v>
      </c>
      <c r="M193" t="str">
        <f t="shared" si="17"/>
        <v>yes</v>
      </c>
      <c r="N193" t="s">
        <v>2380</v>
      </c>
    </row>
    <row r="194" spans="1:14" x14ac:dyDescent="0.3">
      <c r="A194" t="s">
        <v>2178</v>
      </c>
      <c r="B194">
        <v>52.06</v>
      </c>
      <c r="C194">
        <v>4.6900000000000004</v>
      </c>
      <c r="D194" t="str">
        <f t="shared" ref="D194:D257" si="18">PROPER(K194)</f>
        <v>No</v>
      </c>
      <c r="E194" t="s">
        <v>2378</v>
      </c>
      <c r="F194" t="s">
        <v>2378</v>
      </c>
      <c r="G194">
        <f t="shared" ref="G194:G257" si="19">IF(L194="No major surgery",0,L194)</f>
        <v>1</v>
      </c>
      <c r="H194" t="str">
        <f t="shared" ref="H194:H257" si="20">PROPER(M194)</f>
        <v>Yes</v>
      </c>
      <c r="I194" t="str">
        <f t="shared" ref="I194:I257" si="21">IF(B194&lt;18.5,"Under Weight",IF(B194&lt;=24.9,"Normal Weight",IF(B194&lt;=29.9,"Over Weight","Obesity")))</f>
        <v>Obesity</v>
      </c>
      <c r="J194" t="str">
        <f t="shared" ref="J194:J257" si="22">IF(C194&lt;=5.7,"Normal",IF(C194&lt;=6.4,"Prediabetes","Diabetes"))</f>
        <v>Normal</v>
      </c>
      <c r="K194" t="s">
        <v>2378</v>
      </c>
      <c r="L194">
        <v>1</v>
      </c>
      <c r="M194" t="str">
        <f t="shared" si="17"/>
        <v>yes</v>
      </c>
      <c r="N194" t="s">
        <v>2380</v>
      </c>
    </row>
    <row r="195" spans="1:14" x14ac:dyDescent="0.3">
      <c r="A195" t="s">
        <v>2177</v>
      </c>
      <c r="B195">
        <v>38.17</v>
      </c>
      <c r="C195">
        <v>4.53</v>
      </c>
      <c r="D195" t="str">
        <f t="shared" si="18"/>
        <v>No</v>
      </c>
      <c r="E195" t="s">
        <v>2381</v>
      </c>
      <c r="F195" t="s">
        <v>2378</v>
      </c>
      <c r="G195">
        <f t="shared" si="19"/>
        <v>1</v>
      </c>
      <c r="H195" t="str">
        <f t="shared" si="20"/>
        <v>Yes</v>
      </c>
      <c r="I195" t="str">
        <f t="shared" si="21"/>
        <v>Obesity</v>
      </c>
      <c r="J195" t="str">
        <f t="shared" si="22"/>
        <v>Normal</v>
      </c>
      <c r="K195" t="s">
        <v>2378</v>
      </c>
      <c r="L195">
        <v>1</v>
      </c>
      <c r="M195" t="str">
        <f t="shared" si="17"/>
        <v>yes</v>
      </c>
      <c r="N195" t="s">
        <v>2380</v>
      </c>
    </row>
    <row r="196" spans="1:14" x14ac:dyDescent="0.3">
      <c r="A196" t="s">
        <v>2176</v>
      </c>
      <c r="B196">
        <v>36.954999999999998</v>
      </c>
      <c r="C196">
        <v>5.84</v>
      </c>
      <c r="D196" t="str">
        <f t="shared" si="18"/>
        <v>No</v>
      </c>
      <c r="E196" t="s">
        <v>2378</v>
      </c>
      <c r="F196" t="s">
        <v>2381</v>
      </c>
      <c r="G196">
        <f t="shared" si="19"/>
        <v>1</v>
      </c>
      <c r="H196" t="str">
        <f t="shared" si="20"/>
        <v>Yes</v>
      </c>
      <c r="I196" t="str">
        <f t="shared" si="21"/>
        <v>Obesity</v>
      </c>
      <c r="J196" t="str">
        <f t="shared" si="22"/>
        <v>Prediabetes</v>
      </c>
      <c r="K196" t="s">
        <v>2378</v>
      </c>
      <c r="L196">
        <v>1</v>
      </c>
      <c r="M196" t="str">
        <f t="shared" ref="M196:M259" si="23">IF(N196="?","No",N196)</f>
        <v>yes</v>
      </c>
      <c r="N196" t="s">
        <v>2380</v>
      </c>
    </row>
    <row r="197" spans="1:14" x14ac:dyDescent="0.3">
      <c r="A197" t="s">
        <v>2175</v>
      </c>
      <c r="B197">
        <v>34.4</v>
      </c>
      <c r="C197">
        <v>4.9000000000000004</v>
      </c>
      <c r="D197" t="str">
        <f t="shared" si="18"/>
        <v>No</v>
      </c>
      <c r="E197" t="s">
        <v>2378</v>
      </c>
      <c r="F197" t="s">
        <v>2381</v>
      </c>
      <c r="G197">
        <f t="shared" si="19"/>
        <v>1</v>
      </c>
      <c r="H197" t="str">
        <f t="shared" si="20"/>
        <v>Yes</v>
      </c>
      <c r="I197" t="str">
        <f t="shared" si="21"/>
        <v>Obesity</v>
      </c>
      <c r="J197" t="str">
        <f t="shared" si="22"/>
        <v>Normal</v>
      </c>
      <c r="K197" t="s">
        <v>2378</v>
      </c>
      <c r="L197">
        <v>1</v>
      </c>
      <c r="M197" t="str">
        <f t="shared" si="23"/>
        <v>yes</v>
      </c>
      <c r="N197" t="s">
        <v>2380</v>
      </c>
    </row>
    <row r="198" spans="1:14" x14ac:dyDescent="0.3">
      <c r="A198" t="s">
        <v>2174</v>
      </c>
      <c r="B198">
        <v>31.73</v>
      </c>
      <c r="C198">
        <v>4.3</v>
      </c>
      <c r="D198" t="str">
        <f t="shared" si="18"/>
        <v>No</v>
      </c>
      <c r="E198" t="s">
        <v>2378</v>
      </c>
      <c r="F198" t="s">
        <v>2378</v>
      </c>
      <c r="G198">
        <f t="shared" si="19"/>
        <v>0</v>
      </c>
      <c r="H198" t="str">
        <f t="shared" si="20"/>
        <v>Yes</v>
      </c>
      <c r="I198" t="str">
        <f t="shared" si="21"/>
        <v>Obesity</v>
      </c>
      <c r="J198" t="str">
        <f t="shared" si="22"/>
        <v>Normal</v>
      </c>
      <c r="K198" t="s">
        <v>2378</v>
      </c>
      <c r="L198" t="s">
        <v>2379</v>
      </c>
      <c r="M198" t="str">
        <f t="shared" si="23"/>
        <v>yes</v>
      </c>
      <c r="N198" t="s">
        <v>2380</v>
      </c>
    </row>
    <row r="199" spans="1:14" x14ac:dyDescent="0.3">
      <c r="A199" t="s">
        <v>2173</v>
      </c>
      <c r="B199">
        <v>36.64</v>
      </c>
      <c r="C199">
        <v>11.34</v>
      </c>
      <c r="D199" t="str">
        <f t="shared" si="18"/>
        <v>No</v>
      </c>
      <c r="E199" t="s">
        <v>2378</v>
      </c>
      <c r="F199" t="s">
        <v>2378</v>
      </c>
      <c r="G199">
        <f t="shared" si="19"/>
        <v>0</v>
      </c>
      <c r="H199" t="str">
        <f t="shared" si="20"/>
        <v>Yes</v>
      </c>
      <c r="I199" t="str">
        <f t="shared" si="21"/>
        <v>Obesity</v>
      </c>
      <c r="J199" t="str">
        <f t="shared" si="22"/>
        <v>Diabetes</v>
      </c>
      <c r="K199" t="s">
        <v>2378</v>
      </c>
      <c r="L199" t="s">
        <v>2379</v>
      </c>
      <c r="M199" t="str">
        <f t="shared" si="23"/>
        <v>yes</v>
      </c>
      <c r="N199" t="s">
        <v>2380</v>
      </c>
    </row>
    <row r="200" spans="1:14" x14ac:dyDescent="0.3">
      <c r="A200" t="s">
        <v>2172</v>
      </c>
      <c r="B200">
        <v>36.85</v>
      </c>
      <c r="C200">
        <v>5.88</v>
      </c>
      <c r="D200" t="str">
        <f t="shared" si="18"/>
        <v>No</v>
      </c>
      <c r="E200" t="s">
        <v>2381</v>
      </c>
      <c r="F200" t="s">
        <v>2378</v>
      </c>
      <c r="G200">
        <f t="shared" si="19"/>
        <v>1</v>
      </c>
      <c r="H200" t="str">
        <f t="shared" si="20"/>
        <v>Yes</v>
      </c>
      <c r="I200" t="str">
        <f t="shared" si="21"/>
        <v>Obesity</v>
      </c>
      <c r="J200" t="str">
        <f t="shared" si="22"/>
        <v>Prediabetes</v>
      </c>
      <c r="K200" t="s">
        <v>2378</v>
      </c>
      <c r="L200">
        <v>1</v>
      </c>
      <c r="M200" t="str">
        <f t="shared" si="23"/>
        <v>yes</v>
      </c>
      <c r="N200" t="s">
        <v>2380</v>
      </c>
    </row>
    <row r="201" spans="1:14" x14ac:dyDescent="0.3">
      <c r="A201" t="s">
        <v>2171</v>
      </c>
      <c r="B201">
        <v>33.33</v>
      </c>
      <c r="C201">
        <v>5.01</v>
      </c>
      <c r="D201" t="str">
        <f t="shared" si="18"/>
        <v>Yes</v>
      </c>
      <c r="E201" t="s">
        <v>2378</v>
      </c>
      <c r="F201" t="s">
        <v>2381</v>
      </c>
      <c r="G201">
        <f t="shared" si="19"/>
        <v>1</v>
      </c>
      <c r="H201" t="str">
        <f t="shared" si="20"/>
        <v>Yes</v>
      </c>
      <c r="I201" t="str">
        <f t="shared" si="21"/>
        <v>Obesity</v>
      </c>
      <c r="J201" t="str">
        <f t="shared" si="22"/>
        <v>Normal</v>
      </c>
      <c r="K201" t="s">
        <v>2380</v>
      </c>
      <c r="L201">
        <v>1</v>
      </c>
      <c r="M201" t="str">
        <f t="shared" si="23"/>
        <v>yes</v>
      </c>
      <c r="N201" t="s">
        <v>2380</v>
      </c>
    </row>
    <row r="202" spans="1:14" x14ac:dyDescent="0.3">
      <c r="A202" t="s">
        <v>2170</v>
      </c>
      <c r="B202">
        <v>39.14</v>
      </c>
      <c r="C202">
        <v>4.4000000000000004</v>
      </c>
      <c r="D202" t="str">
        <f t="shared" si="18"/>
        <v>No</v>
      </c>
      <c r="E202" t="s">
        <v>2378</v>
      </c>
      <c r="F202" t="s">
        <v>2381</v>
      </c>
      <c r="G202">
        <f t="shared" si="19"/>
        <v>1</v>
      </c>
      <c r="H202" t="str">
        <f t="shared" si="20"/>
        <v>Yes</v>
      </c>
      <c r="I202" t="str">
        <f t="shared" si="21"/>
        <v>Obesity</v>
      </c>
      <c r="J202" t="str">
        <f t="shared" si="22"/>
        <v>Normal</v>
      </c>
      <c r="K202" t="s">
        <v>2378</v>
      </c>
      <c r="L202">
        <v>1</v>
      </c>
      <c r="M202" t="str">
        <f t="shared" si="23"/>
        <v>yes</v>
      </c>
      <c r="N202" t="s">
        <v>2380</v>
      </c>
    </row>
    <row r="203" spans="1:14" x14ac:dyDescent="0.3">
      <c r="A203" t="s">
        <v>2169</v>
      </c>
      <c r="B203">
        <v>32.9</v>
      </c>
      <c r="C203">
        <v>6.26</v>
      </c>
      <c r="D203" t="str">
        <f t="shared" si="18"/>
        <v>Yes</v>
      </c>
      <c r="E203" t="s">
        <v>2378</v>
      </c>
      <c r="F203" t="s">
        <v>2378</v>
      </c>
      <c r="G203">
        <f t="shared" si="19"/>
        <v>0</v>
      </c>
      <c r="H203" t="str">
        <f t="shared" si="20"/>
        <v>Yes</v>
      </c>
      <c r="I203" t="str">
        <f t="shared" si="21"/>
        <v>Obesity</v>
      </c>
      <c r="J203" t="str">
        <f t="shared" si="22"/>
        <v>Prediabetes</v>
      </c>
      <c r="K203" t="s">
        <v>2380</v>
      </c>
      <c r="L203" t="s">
        <v>2379</v>
      </c>
      <c r="M203" t="str">
        <f t="shared" si="23"/>
        <v>yes</v>
      </c>
      <c r="N203" t="s">
        <v>2380</v>
      </c>
    </row>
    <row r="204" spans="1:14" x14ac:dyDescent="0.3">
      <c r="A204" t="s">
        <v>2168</v>
      </c>
      <c r="B204">
        <v>29.78</v>
      </c>
      <c r="C204">
        <v>10.27</v>
      </c>
      <c r="D204" t="str">
        <f t="shared" si="18"/>
        <v>Yes</v>
      </c>
      <c r="E204" t="s">
        <v>2378</v>
      </c>
      <c r="F204" t="s">
        <v>2381</v>
      </c>
      <c r="G204">
        <f t="shared" si="19"/>
        <v>1</v>
      </c>
      <c r="H204" t="str">
        <f t="shared" si="20"/>
        <v>Yes</v>
      </c>
      <c r="I204" t="str">
        <f t="shared" si="21"/>
        <v>Over Weight</v>
      </c>
      <c r="J204" t="str">
        <f t="shared" si="22"/>
        <v>Diabetes</v>
      </c>
      <c r="K204" t="s">
        <v>2380</v>
      </c>
      <c r="L204">
        <v>1</v>
      </c>
      <c r="M204" t="str">
        <f t="shared" si="23"/>
        <v>yes</v>
      </c>
      <c r="N204" t="s">
        <v>2380</v>
      </c>
    </row>
    <row r="205" spans="1:14" x14ac:dyDescent="0.3">
      <c r="A205" t="s">
        <v>2167</v>
      </c>
      <c r="B205">
        <v>32.78</v>
      </c>
      <c r="C205">
        <v>5.27</v>
      </c>
      <c r="D205" t="str">
        <f t="shared" si="18"/>
        <v>No</v>
      </c>
      <c r="E205" t="s">
        <v>2378</v>
      </c>
      <c r="F205" t="s">
        <v>2378</v>
      </c>
      <c r="G205">
        <f t="shared" si="19"/>
        <v>0</v>
      </c>
      <c r="H205" t="str">
        <f t="shared" si="20"/>
        <v>Yes</v>
      </c>
      <c r="I205" t="str">
        <f t="shared" si="21"/>
        <v>Obesity</v>
      </c>
      <c r="J205" t="str">
        <f t="shared" si="22"/>
        <v>Normal</v>
      </c>
      <c r="K205" t="s">
        <v>2378</v>
      </c>
      <c r="L205" t="s">
        <v>2379</v>
      </c>
      <c r="M205" t="str">
        <f t="shared" si="23"/>
        <v>yes</v>
      </c>
      <c r="N205" t="s">
        <v>2380</v>
      </c>
    </row>
    <row r="206" spans="1:14" x14ac:dyDescent="0.3">
      <c r="A206" t="s">
        <v>2166</v>
      </c>
      <c r="B206">
        <v>41.65</v>
      </c>
      <c r="C206">
        <v>10.73</v>
      </c>
      <c r="D206" t="str">
        <f t="shared" si="18"/>
        <v>Yes</v>
      </c>
      <c r="E206" t="s">
        <v>2378</v>
      </c>
      <c r="F206" t="s">
        <v>2378</v>
      </c>
      <c r="G206">
        <f t="shared" si="19"/>
        <v>0</v>
      </c>
      <c r="H206" t="str">
        <f t="shared" si="20"/>
        <v>Yes</v>
      </c>
      <c r="I206" t="str">
        <f t="shared" si="21"/>
        <v>Obesity</v>
      </c>
      <c r="J206" t="str">
        <f t="shared" si="22"/>
        <v>Diabetes</v>
      </c>
      <c r="K206" t="s">
        <v>2380</v>
      </c>
      <c r="L206" t="s">
        <v>2379</v>
      </c>
      <c r="M206" t="str">
        <f t="shared" si="23"/>
        <v>yes</v>
      </c>
      <c r="N206" t="s">
        <v>2380</v>
      </c>
    </row>
    <row r="207" spans="1:14" x14ac:dyDescent="0.3">
      <c r="A207" t="s">
        <v>2165</v>
      </c>
      <c r="B207">
        <v>50.79</v>
      </c>
      <c r="C207">
        <v>4.45</v>
      </c>
      <c r="D207" t="str">
        <f t="shared" si="18"/>
        <v>No</v>
      </c>
      <c r="E207" t="s">
        <v>2378</v>
      </c>
      <c r="F207" t="s">
        <v>2378</v>
      </c>
      <c r="G207">
        <f t="shared" si="19"/>
        <v>1</v>
      </c>
      <c r="H207" t="str">
        <f t="shared" si="20"/>
        <v>Yes</v>
      </c>
      <c r="I207" t="str">
        <f t="shared" si="21"/>
        <v>Obesity</v>
      </c>
      <c r="J207" t="str">
        <f t="shared" si="22"/>
        <v>Normal</v>
      </c>
      <c r="K207" t="s">
        <v>2378</v>
      </c>
      <c r="L207">
        <v>1</v>
      </c>
      <c r="M207" t="str">
        <f t="shared" si="23"/>
        <v>yes</v>
      </c>
      <c r="N207" t="s">
        <v>2380</v>
      </c>
    </row>
    <row r="208" spans="1:14" x14ac:dyDescent="0.3">
      <c r="A208" t="s">
        <v>2164</v>
      </c>
      <c r="B208">
        <v>35.43</v>
      </c>
      <c r="C208">
        <v>5.25</v>
      </c>
      <c r="D208" t="str">
        <f t="shared" si="18"/>
        <v>Yes</v>
      </c>
      <c r="E208" t="s">
        <v>2378</v>
      </c>
      <c r="F208" t="s">
        <v>2378</v>
      </c>
      <c r="G208">
        <f t="shared" si="19"/>
        <v>0</v>
      </c>
      <c r="H208" t="str">
        <f t="shared" si="20"/>
        <v>Yes</v>
      </c>
      <c r="I208" t="str">
        <f t="shared" si="21"/>
        <v>Obesity</v>
      </c>
      <c r="J208" t="str">
        <f t="shared" si="22"/>
        <v>Normal</v>
      </c>
      <c r="K208" t="s">
        <v>2380</v>
      </c>
      <c r="L208" t="s">
        <v>2379</v>
      </c>
      <c r="M208" t="str">
        <f t="shared" si="23"/>
        <v>yes</v>
      </c>
      <c r="N208" t="s">
        <v>2380</v>
      </c>
    </row>
    <row r="209" spans="1:14" x14ac:dyDescent="0.3">
      <c r="A209" t="s">
        <v>2163</v>
      </c>
      <c r="B209">
        <v>35.25</v>
      </c>
      <c r="C209">
        <v>9.51</v>
      </c>
      <c r="D209" t="str">
        <f t="shared" si="18"/>
        <v>No</v>
      </c>
      <c r="E209" t="s">
        <v>2378</v>
      </c>
      <c r="F209" t="s">
        <v>2378</v>
      </c>
      <c r="G209">
        <f t="shared" si="19"/>
        <v>0</v>
      </c>
      <c r="H209" t="str">
        <f t="shared" si="20"/>
        <v>Yes</v>
      </c>
      <c r="I209" t="str">
        <f t="shared" si="21"/>
        <v>Obesity</v>
      </c>
      <c r="J209" t="str">
        <f t="shared" si="22"/>
        <v>Diabetes</v>
      </c>
      <c r="K209" t="s">
        <v>2378</v>
      </c>
      <c r="L209" t="s">
        <v>2379</v>
      </c>
      <c r="M209" t="str">
        <f t="shared" si="23"/>
        <v>yes</v>
      </c>
      <c r="N209" t="s">
        <v>2380</v>
      </c>
    </row>
    <row r="210" spans="1:14" x14ac:dyDescent="0.3">
      <c r="A210" t="s">
        <v>2162</v>
      </c>
      <c r="B210">
        <v>36.85</v>
      </c>
      <c r="C210">
        <v>11.12</v>
      </c>
      <c r="D210" t="str">
        <f t="shared" si="18"/>
        <v>No</v>
      </c>
      <c r="E210" t="s">
        <v>2378</v>
      </c>
      <c r="F210" t="s">
        <v>2378</v>
      </c>
      <c r="G210">
        <f t="shared" si="19"/>
        <v>0</v>
      </c>
      <c r="H210" t="str">
        <f t="shared" si="20"/>
        <v>Yes</v>
      </c>
      <c r="I210" t="str">
        <f t="shared" si="21"/>
        <v>Obesity</v>
      </c>
      <c r="J210" t="str">
        <f t="shared" si="22"/>
        <v>Diabetes</v>
      </c>
      <c r="K210" t="s">
        <v>2378</v>
      </c>
      <c r="L210" t="s">
        <v>2379</v>
      </c>
      <c r="M210" t="str">
        <f t="shared" si="23"/>
        <v>yes</v>
      </c>
      <c r="N210" t="s">
        <v>2380</v>
      </c>
    </row>
    <row r="211" spans="1:14" x14ac:dyDescent="0.3">
      <c r="A211" t="s">
        <v>2161</v>
      </c>
      <c r="B211">
        <v>31.02</v>
      </c>
      <c r="C211">
        <v>4.5599999999999996</v>
      </c>
      <c r="D211" t="str">
        <f t="shared" si="18"/>
        <v>No</v>
      </c>
      <c r="E211" t="s">
        <v>2381</v>
      </c>
      <c r="F211" t="s">
        <v>2378</v>
      </c>
      <c r="G211">
        <f t="shared" si="19"/>
        <v>1</v>
      </c>
      <c r="H211" t="str">
        <f t="shared" si="20"/>
        <v>Yes</v>
      </c>
      <c r="I211" t="str">
        <f t="shared" si="21"/>
        <v>Obesity</v>
      </c>
      <c r="J211" t="str">
        <f t="shared" si="22"/>
        <v>Normal</v>
      </c>
      <c r="K211" t="s">
        <v>2378</v>
      </c>
      <c r="L211">
        <v>1</v>
      </c>
      <c r="M211" t="str">
        <f t="shared" si="23"/>
        <v>yes</v>
      </c>
      <c r="N211" t="s">
        <v>2380</v>
      </c>
    </row>
    <row r="212" spans="1:14" x14ac:dyDescent="0.3">
      <c r="A212" t="s">
        <v>2160</v>
      </c>
      <c r="B212">
        <v>35.6</v>
      </c>
      <c r="C212">
        <v>4.0199999999999996</v>
      </c>
      <c r="D212" t="str">
        <f t="shared" si="18"/>
        <v>Yes</v>
      </c>
      <c r="E212" t="s">
        <v>2381</v>
      </c>
      <c r="F212" t="s">
        <v>2378</v>
      </c>
      <c r="G212">
        <f t="shared" si="19"/>
        <v>2</v>
      </c>
      <c r="H212" t="str">
        <f t="shared" si="20"/>
        <v>Yes</v>
      </c>
      <c r="I212" t="str">
        <f t="shared" si="21"/>
        <v>Obesity</v>
      </c>
      <c r="J212" t="str">
        <f t="shared" si="22"/>
        <v>Normal</v>
      </c>
      <c r="K212" t="s">
        <v>2380</v>
      </c>
      <c r="L212">
        <v>2</v>
      </c>
      <c r="M212" t="str">
        <f t="shared" si="23"/>
        <v>yes</v>
      </c>
      <c r="N212" t="s">
        <v>2380</v>
      </c>
    </row>
    <row r="213" spans="1:14" x14ac:dyDescent="0.3">
      <c r="A213" t="s">
        <v>2159</v>
      </c>
      <c r="B213">
        <v>34.39</v>
      </c>
      <c r="C213">
        <v>8.7200000000000006</v>
      </c>
      <c r="D213" t="str">
        <f t="shared" si="18"/>
        <v>No</v>
      </c>
      <c r="E213" t="s">
        <v>2378</v>
      </c>
      <c r="F213" t="s">
        <v>2378</v>
      </c>
      <c r="G213">
        <f t="shared" si="19"/>
        <v>0</v>
      </c>
      <c r="H213" t="str">
        <f t="shared" si="20"/>
        <v>Yes</v>
      </c>
      <c r="I213" t="str">
        <f t="shared" si="21"/>
        <v>Obesity</v>
      </c>
      <c r="J213" t="str">
        <f t="shared" si="22"/>
        <v>Diabetes</v>
      </c>
      <c r="K213" t="s">
        <v>2378</v>
      </c>
      <c r="L213" t="s">
        <v>2379</v>
      </c>
      <c r="M213" t="str">
        <f t="shared" si="23"/>
        <v>yes</v>
      </c>
      <c r="N213" t="s">
        <v>2380</v>
      </c>
    </row>
    <row r="214" spans="1:14" x14ac:dyDescent="0.3">
      <c r="A214" t="s">
        <v>2158</v>
      </c>
      <c r="B214">
        <v>29.06</v>
      </c>
      <c r="C214">
        <v>6.25</v>
      </c>
      <c r="D214" t="str">
        <f t="shared" si="18"/>
        <v>Yes</v>
      </c>
      <c r="E214" t="s">
        <v>2378</v>
      </c>
      <c r="F214" t="s">
        <v>2378</v>
      </c>
      <c r="G214">
        <f t="shared" si="19"/>
        <v>1</v>
      </c>
      <c r="H214" t="str">
        <f t="shared" si="20"/>
        <v>Yes</v>
      </c>
      <c r="I214" t="str">
        <f t="shared" si="21"/>
        <v>Over Weight</v>
      </c>
      <c r="J214" t="str">
        <f t="shared" si="22"/>
        <v>Prediabetes</v>
      </c>
      <c r="K214" t="s">
        <v>2380</v>
      </c>
      <c r="L214">
        <v>1</v>
      </c>
      <c r="M214" t="str">
        <f t="shared" si="23"/>
        <v>yes</v>
      </c>
      <c r="N214" t="s">
        <v>2380</v>
      </c>
    </row>
    <row r="215" spans="1:14" x14ac:dyDescent="0.3">
      <c r="A215" t="s">
        <v>2157</v>
      </c>
      <c r="B215">
        <v>35.799999999999997</v>
      </c>
      <c r="C215">
        <v>7.32</v>
      </c>
      <c r="D215" t="str">
        <f t="shared" si="18"/>
        <v>No</v>
      </c>
      <c r="E215" t="s">
        <v>2378</v>
      </c>
      <c r="F215" t="s">
        <v>2378</v>
      </c>
      <c r="G215">
        <f t="shared" si="19"/>
        <v>2</v>
      </c>
      <c r="H215" t="str">
        <f t="shared" si="20"/>
        <v>Yes</v>
      </c>
      <c r="I215" t="str">
        <f t="shared" si="21"/>
        <v>Obesity</v>
      </c>
      <c r="J215" t="str">
        <f t="shared" si="22"/>
        <v>Diabetes</v>
      </c>
      <c r="K215" t="s">
        <v>2378</v>
      </c>
      <c r="L215">
        <v>2</v>
      </c>
      <c r="M215" t="str">
        <f t="shared" si="23"/>
        <v>yes</v>
      </c>
      <c r="N215" t="s">
        <v>2380</v>
      </c>
    </row>
    <row r="216" spans="1:14" x14ac:dyDescent="0.3">
      <c r="A216" t="s">
        <v>2156</v>
      </c>
      <c r="B216">
        <v>49.8</v>
      </c>
      <c r="C216">
        <v>4.24</v>
      </c>
      <c r="D216" t="str">
        <f t="shared" si="18"/>
        <v>No</v>
      </c>
      <c r="E216" t="s">
        <v>2378</v>
      </c>
      <c r="F216" t="s">
        <v>2378</v>
      </c>
      <c r="G216">
        <f t="shared" si="19"/>
        <v>1</v>
      </c>
      <c r="H216" t="str">
        <f t="shared" si="20"/>
        <v>Yes</v>
      </c>
      <c r="I216" t="str">
        <f t="shared" si="21"/>
        <v>Obesity</v>
      </c>
      <c r="J216" t="str">
        <f t="shared" si="22"/>
        <v>Normal</v>
      </c>
      <c r="K216" t="s">
        <v>2378</v>
      </c>
      <c r="L216">
        <v>1</v>
      </c>
      <c r="M216" t="str">
        <f t="shared" si="23"/>
        <v>yes</v>
      </c>
      <c r="N216" t="s">
        <v>2380</v>
      </c>
    </row>
    <row r="217" spans="1:14" x14ac:dyDescent="0.3">
      <c r="A217" t="s">
        <v>2155</v>
      </c>
      <c r="B217">
        <v>35.71</v>
      </c>
      <c r="C217">
        <v>6.84</v>
      </c>
      <c r="D217" t="str">
        <f t="shared" si="18"/>
        <v>No</v>
      </c>
      <c r="E217" t="s">
        <v>2378</v>
      </c>
      <c r="F217" t="s">
        <v>2378</v>
      </c>
      <c r="G217">
        <f t="shared" si="19"/>
        <v>2</v>
      </c>
      <c r="H217" t="str">
        <f t="shared" si="20"/>
        <v>Yes</v>
      </c>
      <c r="I217" t="str">
        <f t="shared" si="21"/>
        <v>Obesity</v>
      </c>
      <c r="J217" t="str">
        <f t="shared" si="22"/>
        <v>Diabetes</v>
      </c>
      <c r="K217" t="s">
        <v>2378</v>
      </c>
      <c r="L217">
        <v>2</v>
      </c>
      <c r="M217" t="str">
        <f t="shared" si="23"/>
        <v>yes</v>
      </c>
      <c r="N217" t="s">
        <v>2380</v>
      </c>
    </row>
    <row r="218" spans="1:14" x14ac:dyDescent="0.3">
      <c r="A218" t="s">
        <v>2154</v>
      </c>
      <c r="B218">
        <v>30.8</v>
      </c>
      <c r="C218">
        <v>5.23</v>
      </c>
      <c r="D218" t="str">
        <f t="shared" si="18"/>
        <v>Yes</v>
      </c>
      <c r="E218" t="s">
        <v>2378</v>
      </c>
      <c r="F218" t="s">
        <v>2378</v>
      </c>
      <c r="G218">
        <f t="shared" si="19"/>
        <v>1</v>
      </c>
      <c r="H218" t="str">
        <f t="shared" si="20"/>
        <v>Yes</v>
      </c>
      <c r="I218" t="str">
        <f t="shared" si="21"/>
        <v>Obesity</v>
      </c>
      <c r="J218" t="str">
        <f t="shared" si="22"/>
        <v>Normal</v>
      </c>
      <c r="K218" t="s">
        <v>2380</v>
      </c>
      <c r="L218">
        <v>1</v>
      </c>
      <c r="M218" t="str">
        <f t="shared" si="23"/>
        <v>yes</v>
      </c>
      <c r="N218" t="s">
        <v>2380</v>
      </c>
    </row>
    <row r="219" spans="1:14" x14ac:dyDescent="0.3">
      <c r="A219" t="s">
        <v>2153</v>
      </c>
      <c r="B219">
        <v>33.69</v>
      </c>
      <c r="C219">
        <v>9.68</v>
      </c>
      <c r="D219" t="str">
        <f t="shared" si="18"/>
        <v>No</v>
      </c>
      <c r="E219" t="s">
        <v>2378</v>
      </c>
      <c r="F219" t="s">
        <v>2378</v>
      </c>
      <c r="G219">
        <f t="shared" si="19"/>
        <v>0</v>
      </c>
      <c r="H219" t="str">
        <f t="shared" si="20"/>
        <v>Yes</v>
      </c>
      <c r="I219" t="str">
        <f t="shared" si="21"/>
        <v>Obesity</v>
      </c>
      <c r="J219" t="str">
        <f t="shared" si="22"/>
        <v>Diabetes</v>
      </c>
      <c r="K219" t="s">
        <v>2378</v>
      </c>
      <c r="L219" t="s">
        <v>2379</v>
      </c>
      <c r="M219" t="str">
        <f t="shared" si="23"/>
        <v>yes</v>
      </c>
      <c r="N219" t="s">
        <v>2380</v>
      </c>
    </row>
    <row r="220" spans="1:14" x14ac:dyDescent="0.3">
      <c r="A220" t="s">
        <v>2152</v>
      </c>
      <c r="B220">
        <v>42.27</v>
      </c>
      <c r="C220">
        <v>6.05</v>
      </c>
      <c r="D220" t="str">
        <f t="shared" si="18"/>
        <v>Yes</v>
      </c>
      <c r="E220" t="s">
        <v>2378</v>
      </c>
      <c r="F220" t="s">
        <v>2378</v>
      </c>
      <c r="G220">
        <f t="shared" si="19"/>
        <v>1</v>
      </c>
      <c r="H220" t="str">
        <f t="shared" si="20"/>
        <v>Yes</v>
      </c>
      <c r="I220" t="str">
        <f t="shared" si="21"/>
        <v>Obesity</v>
      </c>
      <c r="J220" t="str">
        <f t="shared" si="22"/>
        <v>Prediabetes</v>
      </c>
      <c r="K220" t="s">
        <v>2380</v>
      </c>
      <c r="L220">
        <v>1</v>
      </c>
      <c r="M220" t="str">
        <f t="shared" si="23"/>
        <v>yes</v>
      </c>
      <c r="N220" t="s">
        <v>2380</v>
      </c>
    </row>
    <row r="221" spans="1:14" x14ac:dyDescent="0.3">
      <c r="A221" t="s">
        <v>2151</v>
      </c>
      <c r="B221">
        <v>53.25</v>
      </c>
      <c r="C221">
        <v>6.11</v>
      </c>
      <c r="D221" t="str">
        <f t="shared" si="18"/>
        <v>Yes</v>
      </c>
      <c r="E221" t="s">
        <v>2378</v>
      </c>
      <c r="F221" t="s">
        <v>2381</v>
      </c>
      <c r="G221">
        <f t="shared" si="19"/>
        <v>1</v>
      </c>
      <c r="H221" t="str">
        <f t="shared" si="20"/>
        <v>Yes</v>
      </c>
      <c r="I221" t="str">
        <f t="shared" si="21"/>
        <v>Obesity</v>
      </c>
      <c r="J221" t="str">
        <f t="shared" si="22"/>
        <v>Prediabetes</v>
      </c>
      <c r="K221" t="s">
        <v>2380</v>
      </c>
      <c r="L221">
        <v>1</v>
      </c>
      <c r="M221" t="str">
        <f t="shared" si="23"/>
        <v>yes</v>
      </c>
      <c r="N221" t="s">
        <v>2380</v>
      </c>
    </row>
    <row r="222" spans="1:14" x14ac:dyDescent="0.3">
      <c r="A222" t="s">
        <v>2150</v>
      </c>
      <c r="B222">
        <v>26.8</v>
      </c>
      <c r="C222">
        <v>10.93</v>
      </c>
      <c r="D222" t="str">
        <f t="shared" si="18"/>
        <v>Yes</v>
      </c>
      <c r="E222" t="s">
        <v>2378</v>
      </c>
      <c r="F222" t="s">
        <v>2378</v>
      </c>
      <c r="G222">
        <f t="shared" si="19"/>
        <v>0</v>
      </c>
      <c r="H222" t="str">
        <f t="shared" si="20"/>
        <v>No</v>
      </c>
      <c r="I222" t="str">
        <f t="shared" si="21"/>
        <v>Over Weight</v>
      </c>
      <c r="J222" t="str">
        <f t="shared" si="22"/>
        <v>Diabetes</v>
      </c>
      <c r="K222" t="s">
        <v>2380</v>
      </c>
      <c r="L222" t="s">
        <v>2379</v>
      </c>
      <c r="M222" t="str">
        <f t="shared" si="23"/>
        <v>No</v>
      </c>
      <c r="N222" t="s">
        <v>2378</v>
      </c>
    </row>
    <row r="223" spans="1:14" x14ac:dyDescent="0.3">
      <c r="A223" t="s">
        <v>2149</v>
      </c>
      <c r="B223">
        <v>28.5</v>
      </c>
      <c r="C223">
        <v>5.12</v>
      </c>
      <c r="D223" t="str">
        <f t="shared" si="18"/>
        <v>No</v>
      </c>
      <c r="E223" t="s">
        <v>2378</v>
      </c>
      <c r="F223" t="s">
        <v>2378</v>
      </c>
      <c r="G223">
        <f t="shared" si="19"/>
        <v>1</v>
      </c>
      <c r="H223" t="str">
        <f t="shared" si="20"/>
        <v>Yes</v>
      </c>
      <c r="I223" t="str">
        <f t="shared" si="21"/>
        <v>Over Weight</v>
      </c>
      <c r="J223" t="str">
        <f t="shared" si="22"/>
        <v>Normal</v>
      </c>
      <c r="K223" t="s">
        <v>2378</v>
      </c>
      <c r="L223">
        <v>1</v>
      </c>
      <c r="M223" t="str">
        <f t="shared" si="23"/>
        <v>yes</v>
      </c>
      <c r="N223" t="s">
        <v>2380</v>
      </c>
    </row>
    <row r="224" spans="1:14" x14ac:dyDescent="0.3">
      <c r="A224" t="s">
        <v>2148</v>
      </c>
      <c r="B224">
        <v>22.895</v>
      </c>
      <c r="C224">
        <v>5.72</v>
      </c>
      <c r="D224" t="str">
        <f t="shared" si="18"/>
        <v>No</v>
      </c>
      <c r="E224" t="s">
        <v>2378</v>
      </c>
      <c r="F224" t="s">
        <v>2378</v>
      </c>
      <c r="G224">
        <f t="shared" si="19"/>
        <v>0</v>
      </c>
      <c r="H224" t="str">
        <f t="shared" si="20"/>
        <v>Yes</v>
      </c>
      <c r="I224" t="str">
        <f t="shared" si="21"/>
        <v>Normal Weight</v>
      </c>
      <c r="J224" t="str">
        <f t="shared" si="22"/>
        <v>Prediabetes</v>
      </c>
      <c r="K224" t="s">
        <v>2378</v>
      </c>
      <c r="L224" t="s">
        <v>2379</v>
      </c>
      <c r="M224" t="str">
        <f t="shared" si="23"/>
        <v>yes</v>
      </c>
      <c r="N224" t="s">
        <v>2380</v>
      </c>
    </row>
    <row r="225" spans="1:14" x14ac:dyDescent="0.3">
      <c r="A225" t="s">
        <v>2147</v>
      </c>
      <c r="B225">
        <v>34.06</v>
      </c>
      <c r="C225">
        <v>11.83</v>
      </c>
      <c r="D225" t="str">
        <f t="shared" si="18"/>
        <v>Yes</v>
      </c>
      <c r="E225" t="s">
        <v>2378</v>
      </c>
      <c r="F225" t="s">
        <v>2378</v>
      </c>
      <c r="G225">
        <f t="shared" si="19"/>
        <v>1</v>
      </c>
      <c r="H225" t="str">
        <f t="shared" si="20"/>
        <v>Yes</v>
      </c>
      <c r="I225" t="str">
        <f t="shared" si="21"/>
        <v>Obesity</v>
      </c>
      <c r="J225" t="str">
        <f t="shared" si="22"/>
        <v>Diabetes</v>
      </c>
      <c r="K225" t="s">
        <v>2380</v>
      </c>
      <c r="L225">
        <v>1</v>
      </c>
      <c r="M225" t="str">
        <f t="shared" si="23"/>
        <v>yes</v>
      </c>
      <c r="N225" t="s">
        <v>2380</v>
      </c>
    </row>
    <row r="226" spans="1:14" x14ac:dyDescent="0.3">
      <c r="A226" t="s">
        <v>2146</v>
      </c>
      <c r="B226">
        <v>36.409999999999997</v>
      </c>
      <c r="C226">
        <v>4.55</v>
      </c>
      <c r="D226" t="str">
        <f t="shared" si="18"/>
        <v>No</v>
      </c>
      <c r="E226" t="s">
        <v>2378</v>
      </c>
      <c r="F226" t="s">
        <v>2378</v>
      </c>
      <c r="G226">
        <f t="shared" si="19"/>
        <v>0</v>
      </c>
      <c r="H226" t="str">
        <f t="shared" si="20"/>
        <v>Yes</v>
      </c>
      <c r="I226" t="str">
        <f t="shared" si="21"/>
        <v>Obesity</v>
      </c>
      <c r="J226" t="str">
        <f t="shared" si="22"/>
        <v>Normal</v>
      </c>
      <c r="K226" t="s">
        <v>2378</v>
      </c>
      <c r="L226" t="s">
        <v>2379</v>
      </c>
      <c r="M226" t="str">
        <f t="shared" si="23"/>
        <v>yes</v>
      </c>
      <c r="N226" t="s">
        <v>2380</v>
      </c>
    </row>
    <row r="227" spans="1:14" x14ac:dyDescent="0.3">
      <c r="A227" t="s">
        <v>2145</v>
      </c>
      <c r="B227">
        <v>52.3</v>
      </c>
      <c r="C227">
        <v>4.87</v>
      </c>
      <c r="D227" t="str">
        <f t="shared" si="18"/>
        <v>Yes</v>
      </c>
      <c r="E227" t="s">
        <v>2378</v>
      </c>
      <c r="F227" t="s">
        <v>2381</v>
      </c>
      <c r="G227">
        <f t="shared" si="19"/>
        <v>1</v>
      </c>
      <c r="H227" t="str">
        <f t="shared" si="20"/>
        <v>Yes</v>
      </c>
      <c r="I227" t="str">
        <f t="shared" si="21"/>
        <v>Obesity</v>
      </c>
      <c r="J227" t="str">
        <f t="shared" si="22"/>
        <v>Normal</v>
      </c>
      <c r="K227" t="s">
        <v>2380</v>
      </c>
      <c r="L227">
        <v>1</v>
      </c>
      <c r="M227" t="str">
        <f t="shared" si="23"/>
        <v>yes</v>
      </c>
      <c r="N227" t="s">
        <v>2380</v>
      </c>
    </row>
    <row r="228" spans="1:14" x14ac:dyDescent="0.3">
      <c r="A228" t="s">
        <v>2144</v>
      </c>
      <c r="B228">
        <v>52.66</v>
      </c>
      <c r="C228">
        <v>4.45</v>
      </c>
      <c r="D228" t="str">
        <f t="shared" si="18"/>
        <v>No</v>
      </c>
      <c r="E228" t="s">
        <v>2378</v>
      </c>
      <c r="F228" t="s">
        <v>2378</v>
      </c>
      <c r="G228">
        <f t="shared" si="19"/>
        <v>1</v>
      </c>
      <c r="H228" t="str">
        <f t="shared" si="20"/>
        <v>Yes</v>
      </c>
      <c r="I228" t="str">
        <f t="shared" si="21"/>
        <v>Obesity</v>
      </c>
      <c r="J228" t="str">
        <f t="shared" si="22"/>
        <v>Normal</v>
      </c>
      <c r="K228" t="s">
        <v>2378</v>
      </c>
      <c r="L228">
        <v>1</v>
      </c>
      <c r="M228" t="str">
        <f t="shared" si="23"/>
        <v>yes</v>
      </c>
      <c r="N228" t="s">
        <v>2380</v>
      </c>
    </row>
    <row r="229" spans="1:14" x14ac:dyDescent="0.3">
      <c r="A229" t="s">
        <v>2143</v>
      </c>
      <c r="B229">
        <v>29.57</v>
      </c>
      <c r="C229">
        <v>9.42</v>
      </c>
      <c r="D229" t="str">
        <f t="shared" si="18"/>
        <v>Yes</v>
      </c>
      <c r="E229" t="s">
        <v>2378</v>
      </c>
      <c r="F229" t="s">
        <v>2378</v>
      </c>
      <c r="G229">
        <f t="shared" si="19"/>
        <v>0</v>
      </c>
      <c r="H229" t="str">
        <f t="shared" si="20"/>
        <v>Yes</v>
      </c>
      <c r="I229" t="str">
        <f t="shared" si="21"/>
        <v>Over Weight</v>
      </c>
      <c r="J229" t="str">
        <f t="shared" si="22"/>
        <v>Diabetes</v>
      </c>
      <c r="K229" t="s">
        <v>2380</v>
      </c>
      <c r="L229" t="s">
        <v>2379</v>
      </c>
      <c r="M229" t="str">
        <f t="shared" si="23"/>
        <v>yes</v>
      </c>
      <c r="N229" t="s">
        <v>2380</v>
      </c>
    </row>
    <row r="230" spans="1:14" x14ac:dyDescent="0.3">
      <c r="A230" t="s">
        <v>2142</v>
      </c>
      <c r="B230">
        <v>36.99</v>
      </c>
      <c r="C230">
        <v>5.37</v>
      </c>
      <c r="D230" t="str">
        <f t="shared" si="18"/>
        <v>Yes</v>
      </c>
      <c r="E230" t="s">
        <v>2378</v>
      </c>
      <c r="F230" t="s">
        <v>2381</v>
      </c>
      <c r="G230">
        <f t="shared" si="19"/>
        <v>1</v>
      </c>
      <c r="H230" t="str">
        <f t="shared" si="20"/>
        <v>Yes</v>
      </c>
      <c r="I230" t="str">
        <f t="shared" si="21"/>
        <v>Obesity</v>
      </c>
      <c r="J230" t="str">
        <f t="shared" si="22"/>
        <v>Normal</v>
      </c>
      <c r="K230" t="s">
        <v>2380</v>
      </c>
      <c r="L230">
        <v>1</v>
      </c>
      <c r="M230" t="str">
        <f t="shared" si="23"/>
        <v>yes</v>
      </c>
      <c r="N230" t="s">
        <v>2380</v>
      </c>
    </row>
    <row r="231" spans="1:14" x14ac:dyDescent="0.3">
      <c r="A231" t="s">
        <v>2141</v>
      </c>
      <c r="B231">
        <v>31.4</v>
      </c>
      <c r="C231">
        <v>4.5999999999999996</v>
      </c>
      <c r="D231" t="str">
        <f t="shared" si="18"/>
        <v>Yes</v>
      </c>
      <c r="E231" t="s">
        <v>2378</v>
      </c>
      <c r="F231" t="s">
        <v>2378</v>
      </c>
      <c r="G231">
        <f t="shared" si="19"/>
        <v>1</v>
      </c>
      <c r="H231" t="str">
        <f t="shared" si="20"/>
        <v>Yes</v>
      </c>
      <c r="I231" t="str">
        <f t="shared" si="21"/>
        <v>Obesity</v>
      </c>
      <c r="J231" t="str">
        <f t="shared" si="22"/>
        <v>Normal</v>
      </c>
      <c r="K231" t="s">
        <v>2380</v>
      </c>
      <c r="L231">
        <v>1</v>
      </c>
      <c r="M231" t="str">
        <f t="shared" si="23"/>
        <v>yes</v>
      </c>
      <c r="N231" t="s">
        <v>2380</v>
      </c>
    </row>
    <row r="232" spans="1:14" x14ac:dyDescent="0.3">
      <c r="A232" t="s">
        <v>2140</v>
      </c>
      <c r="B232">
        <v>34.9</v>
      </c>
      <c r="C232">
        <v>6.22</v>
      </c>
      <c r="D232" t="str">
        <f t="shared" si="18"/>
        <v>No</v>
      </c>
      <c r="E232" t="s">
        <v>2378</v>
      </c>
      <c r="F232" t="s">
        <v>2381</v>
      </c>
      <c r="G232">
        <f t="shared" si="19"/>
        <v>1</v>
      </c>
      <c r="H232" t="str">
        <f t="shared" si="20"/>
        <v>Yes</v>
      </c>
      <c r="I232" t="str">
        <f t="shared" si="21"/>
        <v>Obesity</v>
      </c>
      <c r="J232" t="str">
        <f t="shared" si="22"/>
        <v>Prediabetes</v>
      </c>
      <c r="K232" t="s">
        <v>2378</v>
      </c>
      <c r="L232">
        <v>1</v>
      </c>
      <c r="M232" t="str">
        <f t="shared" si="23"/>
        <v>yes</v>
      </c>
      <c r="N232" t="s">
        <v>2380</v>
      </c>
    </row>
    <row r="233" spans="1:14" x14ac:dyDescent="0.3">
      <c r="A233" t="s">
        <v>2139</v>
      </c>
      <c r="B233">
        <v>31.13</v>
      </c>
      <c r="C233">
        <v>4.5199999999999996</v>
      </c>
      <c r="D233" t="str">
        <f t="shared" si="18"/>
        <v>Yes</v>
      </c>
      <c r="E233" t="s">
        <v>2378</v>
      </c>
      <c r="F233" t="s">
        <v>2378</v>
      </c>
      <c r="G233">
        <f t="shared" si="19"/>
        <v>1</v>
      </c>
      <c r="H233" t="str">
        <f t="shared" si="20"/>
        <v>Yes</v>
      </c>
      <c r="I233" t="str">
        <f t="shared" si="21"/>
        <v>Obesity</v>
      </c>
      <c r="J233" t="str">
        <f t="shared" si="22"/>
        <v>Normal</v>
      </c>
      <c r="K233" t="s">
        <v>2380</v>
      </c>
      <c r="L233">
        <v>1</v>
      </c>
      <c r="M233" t="str">
        <f t="shared" si="23"/>
        <v>yes</v>
      </c>
      <c r="N233" t="s">
        <v>2380</v>
      </c>
    </row>
    <row r="234" spans="1:14" x14ac:dyDescent="0.3">
      <c r="A234" t="s">
        <v>2138</v>
      </c>
      <c r="B234">
        <v>34.799999999999997</v>
      </c>
      <c r="C234">
        <v>6.18</v>
      </c>
      <c r="D234" t="str">
        <f t="shared" si="18"/>
        <v>No</v>
      </c>
      <c r="E234" t="s">
        <v>2378</v>
      </c>
      <c r="F234" t="s">
        <v>2381</v>
      </c>
      <c r="G234">
        <f t="shared" si="19"/>
        <v>1</v>
      </c>
      <c r="H234" t="str">
        <f t="shared" si="20"/>
        <v>Yes</v>
      </c>
      <c r="I234" t="str">
        <f t="shared" si="21"/>
        <v>Obesity</v>
      </c>
      <c r="J234" t="str">
        <f t="shared" si="22"/>
        <v>Prediabetes</v>
      </c>
      <c r="K234" t="s">
        <v>2378</v>
      </c>
      <c r="L234">
        <v>1</v>
      </c>
      <c r="M234" t="str">
        <f t="shared" si="23"/>
        <v>yes</v>
      </c>
      <c r="N234" t="s">
        <v>2380</v>
      </c>
    </row>
    <row r="235" spans="1:14" x14ac:dyDescent="0.3">
      <c r="A235" t="s">
        <v>2137</v>
      </c>
      <c r="B235">
        <v>31.68</v>
      </c>
      <c r="C235">
        <v>4.4000000000000004</v>
      </c>
      <c r="D235" t="str">
        <f t="shared" si="18"/>
        <v>No</v>
      </c>
      <c r="E235" t="s">
        <v>2378</v>
      </c>
      <c r="F235" t="s">
        <v>2378</v>
      </c>
      <c r="G235">
        <f t="shared" si="19"/>
        <v>0</v>
      </c>
      <c r="H235" t="str">
        <f t="shared" si="20"/>
        <v>Yes</v>
      </c>
      <c r="I235" t="str">
        <f t="shared" si="21"/>
        <v>Obesity</v>
      </c>
      <c r="J235" t="str">
        <f t="shared" si="22"/>
        <v>Normal</v>
      </c>
      <c r="K235" t="s">
        <v>2378</v>
      </c>
      <c r="L235" t="s">
        <v>2379</v>
      </c>
      <c r="M235" t="str">
        <f t="shared" si="23"/>
        <v>yes</v>
      </c>
      <c r="N235" t="s">
        <v>2380</v>
      </c>
    </row>
    <row r="236" spans="1:14" x14ac:dyDescent="0.3">
      <c r="A236" t="s">
        <v>2136</v>
      </c>
      <c r="B236">
        <v>33.534999999999997</v>
      </c>
      <c r="C236">
        <v>6.23</v>
      </c>
      <c r="D236" t="str">
        <f t="shared" si="18"/>
        <v>No</v>
      </c>
      <c r="E236" t="s">
        <v>2381</v>
      </c>
      <c r="F236" t="s">
        <v>2378</v>
      </c>
      <c r="G236">
        <f t="shared" si="19"/>
        <v>1</v>
      </c>
      <c r="H236" t="str">
        <f t="shared" si="20"/>
        <v>Yes</v>
      </c>
      <c r="I236" t="str">
        <f t="shared" si="21"/>
        <v>Obesity</v>
      </c>
      <c r="J236" t="str">
        <f t="shared" si="22"/>
        <v>Prediabetes</v>
      </c>
      <c r="K236" t="s">
        <v>2378</v>
      </c>
      <c r="L236">
        <v>1</v>
      </c>
      <c r="M236" t="str">
        <f t="shared" si="23"/>
        <v>yes</v>
      </c>
      <c r="N236" t="s">
        <v>2380</v>
      </c>
    </row>
    <row r="237" spans="1:14" x14ac:dyDescent="0.3">
      <c r="A237" t="s">
        <v>2135</v>
      </c>
      <c r="B237">
        <v>31.92</v>
      </c>
      <c r="C237">
        <v>5.33</v>
      </c>
      <c r="D237" t="str">
        <f t="shared" si="18"/>
        <v>Yes</v>
      </c>
      <c r="E237" t="s">
        <v>2378</v>
      </c>
      <c r="F237" t="s">
        <v>2378</v>
      </c>
      <c r="G237">
        <f t="shared" si="19"/>
        <v>0</v>
      </c>
      <c r="H237" t="str">
        <f t="shared" si="20"/>
        <v>Yes</v>
      </c>
      <c r="I237" t="str">
        <f t="shared" si="21"/>
        <v>Obesity</v>
      </c>
      <c r="J237" t="str">
        <f t="shared" si="22"/>
        <v>Normal</v>
      </c>
      <c r="K237" t="s">
        <v>2380</v>
      </c>
      <c r="L237" t="s">
        <v>2379</v>
      </c>
      <c r="M237" t="str">
        <f t="shared" si="23"/>
        <v>yes</v>
      </c>
      <c r="N237" t="s">
        <v>2380</v>
      </c>
    </row>
    <row r="238" spans="1:14" x14ac:dyDescent="0.3">
      <c r="A238" t="s">
        <v>2134</v>
      </c>
      <c r="B238">
        <v>32.700000000000003</v>
      </c>
      <c r="C238">
        <v>4.09</v>
      </c>
      <c r="D238" t="str">
        <f t="shared" si="18"/>
        <v>No</v>
      </c>
      <c r="E238" t="s">
        <v>2378</v>
      </c>
      <c r="F238" t="s">
        <v>2378</v>
      </c>
      <c r="G238">
        <f t="shared" si="19"/>
        <v>1</v>
      </c>
      <c r="H238" t="str">
        <f t="shared" si="20"/>
        <v>Yes</v>
      </c>
      <c r="I238" t="str">
        <f t="shared" si="21"/>
        <v>Obesity</v>
      </c>
      <c r="J238" t="str">
        <f t="shared" si="22"/>
        <v>Normal</v>
      </c>
      <c r="K238" t="s">
        <v>2378</v>
      </c>
      <c r="L238">
        <v>1</v>
      </c>
      <c r="M238" t="str">
        <f t="shared" si="23"/>
        <v>yes</v>
      </c>
      <c r="N238" t="s">
        <v>2380</v>
      </c>
    </row>
    <row r="239" spans="1:14" x14ac:dyDescent="0.3">
      <c r="A239" t="s">
        <v>2133</v>
      </c>
      <c r="B239">
        <v>41.25</v>
      </c>
      <c r="C239">
        <v>5.19</v>
      </c>
      <c r="D239" t="str">
        <f t="shared" si="18"/>
        <v>No</v>
      </c>
      <c r="E239" t="s">
        <v>2378</v>
      </c>
      <c r="F239" t="s">
        <v>2378</v>
      </c>
      <c r="G239">
        <f t="shared" si="19"/>
        <v>0</v>
      </c>
      <c r="H239" t="str">
        <f t="shared" si="20"/>
        <v>Yes</v>
      </c>
      <c r="I239" t="str">
        <f t="shared" si="21"/>
        <v>Obesity</v>
      </c>
      <c r="J239" t="str">
        <f t="shared" si="22"/>
        <v>Normal</v>
      </c>
      <c r="K239" t="s">
        <v>2378</v>
      </c>
      <c r="L239" t="s">
        <v>2379</v>
      </c>
      <c r="M239" t="str">
        <f t="shared" si="23"/>
        <v>yes</v>
      </c>
      <c r="N239" t="s">
        <v>2380</v>
      </c>
    </row>
    <row r="240" spans="1:14" x14ac:dyDescent="0.3">
      <c r="A240" t="s">
        <v>2132</v>
      </c>
      <c r="B240">
        <v>33.11</v>
      </c>
      <c r="C240">
        <v>4.12</v>
      </c>
      <c r="D240" t="str">
        <f t="shared" si="18"/>
        <v>No</v>
      </c>
      <c r="E240" t="s">
        <v>2378</v>
      </c>
      <c r="F240" t="s">
        <v>2381</v>
      </c>
      <c r="G240">
        <f t="shared" si="19"/>
        <v>1</v>
      </c>
      <c r="H240" t="str">
        <f t="shared" si="20"/>
        <v>Yes</v>
      </c>
      <c r="I240" t="str">
        <f t="shared" si="21"/>
        <v>Obesity</v>
      </c>
      <c r="J240" t="str">
        <f t="shared" si="22"/>
        <v>Normal</v>
      </c>
      <c r="K240" t="s">
        <v>2378</v>
      </c>
      <c r="L240">
        <v>1</v>
      </c>
      <c r="M240" t="str">
        <f t="shared" si="23"/>
        <v>yes</v>
      </c>
      <c r="N240" t="s">
        <v>2380</v>
      </c>
    </row>
    <row r="241" spans="1:14" x14ac:dyDescent="0.3">
      <c r="A241" t="s">
        <v>2131</v>
      </c>
      <c r="B241">
        <v>36.159999999999997</v>
      </c>
      <c r="C241">
        <v>5.0999999999999996</v>
      </c>
      <c r="D241" t="str">
        <f t="shared" si="18"/>
        <v>No</v>
      </c>
      <c r="E241" t="s">
        <v>2378</v>
      </c>
      <c r="F241" t="s">
        <v>2378</v>
      </c>
      <c r="G241">
        <f t="shared" si="19"/>
        <v>1</v>
      </c>
      <c r="H241" t="str">
        <f t="shared" si="20"/>
        <v>Yes</v>
      </c>
      <c r="I241" t="str">
        <f t="shared" si="21"/>
        <v>Obesity</v>
      </c>
      <c r="J241" t="str">
        <f t="shared" si="22"/>
        <v>Normal</v>
      </c>
      <c r="K241" t="s">
        <v>2378</v>
      </c>
      <c r="L241">
        <v>1</v>
      </c>
      <c r="M241" t="str">
        <f t="shared" si="23"/>
        <v>yes</v>
      </c>
      <c r="N241" t="s">
        <v>2380</v>
      </c>
    </row>
    <row r="242" spans="1:14" x14ac:dyDescent="0.3">
      <c r="A242" t="s">
        <v>2130</v>
      </c>
      <c r="B242">
        <v>33.72</v>
      </c>
      <c r="C242">
        <v>6.21</v>
      </c>
      <c r="D242" t="str">
        <f t="shared" si="18"/>
        <v>Yes</v>
      </c>
      <c r="E242" t="s">
        <v>2378</v>
      </c>
      <c r="F242" t="s">
        <v>2381</v>
      </c>
      <c r="G242">
        <f t="shared" si="19"/>
        <v>1</v>
      </c>
      <c r="H242" t="str">
        <f t="shared" si="20"/>
        <v>Yes</v>
      </c>
      <c r="I242" t="str">
        <f t="shared" si="21"/>
        <v>Obesity</v>
      </c>
      <c r="J242" t="str">
        <f t="shared" si="22"/>
        <v>Prediabetes</v>
      </c>
      <c r="K242" t="s">
        <v>2380</v>
      </c>
      <c r="L242">
        <v>1</v>
      </c>
      <c r="M242" t="str">
        <f t="shared" si="23"/>
        <v>yes</v>
      </c>
      <c r="N242" t="s">
        <v>2380</v>
      </c>
    </row>
    <row r="243" spans="1:14" x14ac:dyDescent="0.3">
      <c r="A243" t="s">
        <v>2128</v>
      </c>
      <c r="B243">
        <v>37.74</v>
      </c>
      <c r="C243">
        <v>9.5299999999999994</v>
      </c>
      <c r="D243" t="str">
        <f t="shared" si="18"/>
        <v>Yes</v>
      </c>
      <c r="E243" t="s">
        <v>2378</v>
      </c>
      <c r="F243" t="s">
        <v>2378</v>
      </c>
      <c r="G243">
        <f t="shared" si="19"/>
        <v>1</v>
      </c>
      <c r="H243" t="str">
        <f t="shared" si="20"/>
        <v>Yes</v>
      </c>
      <c r="I243" t="str">
        <f t="shared" si="21"/>
        <v>Obesity</v>
      </c>
      <c r="J243" t="str">
        <f t="shared" si="22"/>
        <v>Diabetes</v>
      </c>
      <c r="K243" t="s">
        <v>2380</v>
      </c>
      <c r="L243">
        <v>1</v>
      </c>
      <c r="M243" t="str">
        <f t="shared" si="23"/>
        <v>yes</v>
      </c>
      <c r="N243" t="s">
        <v>2380</v>
      </c>
    </row>
    <row r="244" spans="1:14" x14ac:dyDescent="0.3">
      <c r="A244" t="s">
        <v>2127</v>
      </c>
      <c r="B244">
        <v>48.75</v>
      </c>
      <c r="C244">
        <v>4.6399999999999997</v>
      </c>
      <c r="D244" t="str">
        <f t="shared" si="18"/>
        <v>Yes</v>
      </c>
      <c r="E244" t="s">
        <v>2378</v>
      </c>
      <c r="F244" t="s">
        <v>2378</v>
      </c>
      <c r="G244">
        <f t="shared" si="19"/>
        <v>1</v>
      </c>
      <c r="H244" t="str">
        <f t="shared" si="20"/>
        <v>Yes</v>
      </c>
      <c r="I244" t="str">
        <f t="shared" si="21"/>
        <v>Obesity</v>
      </c>
      <c r="J244" t="str">
        <f t="shared" si="22"/>
        <v>Normal</v>
      </c>
      <c r="K244" t="s">
        <v>2380</v>
      </c>
      <c r="L244">
        <v>1</v>
      </c>
      <c r="M244" t="str">
        <f t="shared" si="23"/>
        <v>yes</v>
      </c>
      <c r="N244" t="s">
        <v>2380</v>
      </c>
    </row>
    <row r="245" spans="1:14" x14ac:dyDescent="0.3">
      <c r="A245" t="s">
        <v>2126</v>
      </c>
      <c r="B245">
        <v>31.065000000000001</v>
      </c>
      <c r="C245">
        <v>5.05</v>
      </c>
      <c r="D245" t="str">
        <f t="shared" si="18"/>
        <v>No</v>
      </c>
      <c r="E245" t="s">
        <v>2378</v>
      </c>
      <c r="F245" t="s">
        <v>2378</v>
      </c>
      <c r="G245">
        <f t="shared" si="19"/>
        <v>1</v>
      </c>
      <c r="H245" t="str">
        <f t="shared" si="20"/>
        <v>Yes</v>
      </c>
      <c r="I245" t="str">
        <f t="shared" si="21"/>
        <v>Obesity</v>
      </c>
      <c r="J245" t="str">
        <f t="shared" si="22"/>
        <v>Normal</v>
      </c>
      <c r="K245" t="s">
        <v>2378</v>
      </c>
      <c r="L245">
        <v>1</v>
      </c>
      <c r="M245" t="str">
        <f t="shared" si="23"/>
        <v>yes</v>
      </c>
      <c r="N245" t="s">
        <v>2380</v>
      </c>
    </row>
    <row r="246" spans="1:14" x14ac:dyDescent="0.3">
      <c r="A246" t="s">
        <v>2125</v>
      </c>
      <c r="B246">
        <v>23.55</v>
      </c>
      <c r="C246">
        <v>10.38</v>
      </c>
      <c r="D246" t="str">
        <f t="shared" si="18"/>
        <v>No</v>
      </c>
      <c r="E246" t="s">
        <v>2378</v>
      </c>
      <c r="F246" t="s">
        <v>2378</v>
      </c>
      <c r="G246">
        <f t="shared" si="19"/>
        <v>0</v>
      </c>
      <c r="H246" t="str">
        <f t="shared" si="20"/>
        <v>Yes</v>
      </c>
      <c r="I246" t="str">
        <f t="shared" si="21"/>
        <v>Normal Weight</v>
      </c>
      <c r="J246" t="str">
        <f t="shared" si="22"/>
        <v>Diabetes</v>
      </c>
      <c r="K246" t="s">
        <v>2378</v>
      </c>
      <c r="L246" t="s">
        <v>2379</v>
      </c>
      <c r="M246" t="str">
        <f t="shared" si="23"/>
        <v>yes</v>
      </c>
      <c r="N246" t="s">
        <v>2380</v>
      </c>
    </row>
    <row r="247" spans="1:14" x14ac:dyDescent="0.3">
      <c r="A247" t="s">
        <v>2124</v>
      </c>
      <c r="B247">
        <v>30.18</v>
      </c>
      <c r="C247">
        <v>8.31</v>
      </c>
      <c r="D247" t="str">
        <f t="shared" si="18"/>
        <v>Yes</v>
      </c>
      <c r="E247" t="s">
        <v>2378</v>
      </c>
      <c r="F247" t="s">
        <v>2378</v>
      </c>
      <c r="G247">
        <f t="shared" si="19"/>
        <v>1</v>
      </c>
      <c r="H247" t="str">
        <f t="shared" si="20"/>
        <v>Yes</v>
      </c>
      <c r="I247" t="str">
        <f t="shared" si="21"/>
        <v>Obesity</v>
      </c>
      <c r="J247" t="str">
        <f t="shared" si="22"/>
        <v>Diabetes</v>
      </c>
      <c r="K247" t="s">
        <v>2380</v>
      </c>
      <c r="L247">
        <v>1</v>
      </c>
      <c r="M247" t="str">
        <f t="shared" si="23"/>
        <v>yes</v>
      </c>
      <c r="N247" t="s">
        <v>2380</v>
      </c>
    </row>
    <row r="248" spans="1:14" x14ac:dyDescent="0.3">
      <c r="A248" t="s">
        <v>2123</v>
      </c>
      <c r="B248">
        <v>29.94</v>
      </c>
      <c r="C248">
        <v>7.59</v>
      </c>
      <c r="D248" t="str">
        <f t="shared" si="18"/>
        <v>No</v>
      </c>
      <c r="E248" t="s">
        <v>2378</v>
      </c>
      <c r="F248" t="s">
        <v>2378</v>
      </c>
      <c r="G248">
        <f t="shared" si="19"/>
        <v>0</v>
      </c>
      <c r="H248" t="str">
        <f t="shared" si="20"/>
        <v>Yes</v>
      </c>
      <c r="I248" t="str">
        <f t="shared" si="21"/>
        <v>Obesity</v>
      </c>
      <c r="J248" t="str">
        <f t="shared" si="22"/>
        <v>Diabetes</v>
      </c>
      <c r="K248" t="s">
        <v>2378</v>
      </c>
      <c r="L248" t="s">
        <v>2379</v>
      </c>
      <c r="M248" t="str">
        <f t="shared" si="23"/>
        <v>yes</v>
      </c>
      <c r="N248" t="s">
        <v>2380</v>
      </c>
    </row>
    <row r="249" spans="1:14" x14ac:dyDescent="0.3">
      <c r="A249" t="s">
        <v>2122</v>
      </c>
      <c r="B249">
        <v>31.4</v>
      </c>
      <c r="C249">
        <v>5.49</v>
      </c>
      <c r="D249" t="str">
        <f t="shared" si="18"/>
        <v>No</v>
      </c>
      <c r="E249" t="s">
        <v>2378</v>
      </c>
      <c r="F249" t="s">
        <v>2378</v>
      </c>
      <c r="G249">
        <f t="shared" si="19"/>
        <v>0</v>
      </c>
      <c r="H249" t="str">
        <f t="shared" si="20"/>
        <v>Yes</v>
      </c>
      <c r="I249" t="str">
        <f t="shared" si="21"/>
        <v>Obesity</v>
      </c>
      <c r="J249" t="str">
        <f t="shared" si="22"/>
        <v>Normal</v>
      </c>
      <c r="K249" t="s">
        <v>2378</v>
      </c>
      <c r="L249" t="s">
        <v>2379</v>
      </c>
      <c r="M249" t="str">
        <f t="shared" si="23"/>
        <v>yes</v>
      </c>
      <c r="N249" t="s">
        <v>2380</v>
      </c>
    </row>
    <row r="250" spans="1:14" x14ac:dyDescent="0.3">
      <c r="A250" t="s">
        <v>2121</v>
      </c>
      <c r="B250">
        <v>53.06</v>
      </c>
      <c r="C250">
        <v>11.68</v>
      </c>
      <c r="D250" t="str">
        <f t="shared" si="18"/>
        <v>No</v>
      </c>
      <c r="E250" t="s">
        <v>2378</v>
      </c>
      <c r="F250" t="s">
        <v>2378</v>
      </c>
      <c r="G250">
        <f t="shared" si="19"/>
        <v>0</v>
      </c>
      <c r="H250" t="str">
        <f t="shared" si="20"/>
        <v>Yes</v>
      </c>
      <c r="I250" t="str">
        <f t="shared" si="21"/>
        <v>Obesity</v>
      </c>
      <c r="J250" t="str">
        <f t="shared" si="22"/>
        <v>Diabetes</v>
      </c>
      <c r="K250" t="s">
        <v>2378</v>
      </c>
      <c r="L250" t="s">
        <v>2379</v>
      </c>
      <c r="M250" t="str">
        <f t="shared" si="23"/>
        <v>yes</v>
      </c>
      <c r="N250" t="s">
        <v>2380</v>
      </c>
    </row>
    <row r="251" spans="1:14" x14ac:dyDescent="0.3">
      <c r="A251" t="s">
        <v>2120</v>
      </c>
      <c r="B251">
        <v>30.25</v>
      </c>
      <c r="C251">
        <v>4.1900000000000004</v>
      </c>
      <c r="D251" t="str">
        <f t="shared" si="18"/>
        <v>No</v>
      </c>
      <c r="E251" t="s">
        <v>2378</v>
      </c>
      <c r="F251" t="s">
        <v>2378</v>
      </c>
      <c r="G251">
        <f t="shared" si="19"/>
        <v>2</v>
      </c>
      <c r="H251" t="str">
        <f t="shared" si="20"/>
        <v>Yes</v>
      </c>
      <c r="I251" t="str">
        <f t="shared" si="21"/>
        <v>Obesity</v>
      </c>
      <c r="J251" t="str">
        <f t="shared" si="22"/>
        <v>Normal</v>
      </c>
      <c r="K251" t="s">
        <v>2378</v>
      </c>
      <c r="L251">
        <v>2</v>
      </c>
      <c r="M251" t="str">
        <f t="shared" si="23"/>
        <v>yes</v>
      </c>
      <c r="N251" t="s">
        <v>2380</v>
      </c>
    </row>
    <row r="252" spans="1:14" x14ac:dyDescent="0.3">
      <c r="A252" t="s">
        <v>2119</v>
      </c>
      <c r="B252">
        <v>46.68</v>
      </c>
      <c r="C252">
        <v>4.01</v>
      </c>
      <c r="D252" t="str">
        <f t="shared" si="18"/>
        <v>No</v>
      </c>
      <c r="E252" t="s">
        <v>2378</v>
      </c>
      <c r="F252" t="s">
        <v>2378</v>
      </c>
      <c r="G252">
        <f t="shared" si="19"/>
        <v>0</v>
      </c>
      <c r="H252" t="str">
        <f t="shared" si="20"/>
        <v>Yes</v>
      </c>
      <c r="I252" t="str">
        <f t="shared" si="21"/>
        <v>Obesity</v>
      </c>
      <c r="J252" t="str">
        <f t="shared" si="22"/>
        <v>Normal</v>
      </c>
      <c r="K252" t="s">
        <v>2378</v>
      </c>
      <c r="L252" t="s">
        <v>2379</v>
      </c>
      <c r="M252" t="str">
        <f t="shared" si="23"/>
        <v>yes</v>
      </c>
      <c r="N252" t="s">
        <v>2380</v>
      </c>
    </row>
    <row r="253" spans="1:14" x14ac:dyDescent="0.3">
      <c r="A253" t="s">
        <v>2118</v>
      </c>
      <c r="B253">
        <v>30.4</v>
      </c>
      <c r="C253">
        <v>5.91</v>
      </c>
      <c r="D253" t="str">
        <f t="shared" si="18"/>
        <v>No</v>
      </c>
      <c r="E253" t="s">
        <v>2381</v>
      </c>
      <c r="F253" t="s">
        <v>2378</v>
      </c>
      <c r="G253">
        <f t="shared" si="19"/>
        <v>2</v>
      </c>
      <c r="H253" t="str">
        <f t="shared" si="20"/>
        <v>Yes</v>
      </c>
      <c r="I253" t="str">
        <f t="shared" si="21"/>
        <v>Obesity</v>
      </c>
      <c r="J253" t="str">
        <f t="shared" si="22"/>
        <v>Prediabetes</v>
      </c>
      <c r="K253" t="s">
        <v>2378</v>
      </c>
      <c r="L253">
        <v>2</v>
      </c>
      <c r="M253" t="str">
        <f t="shared" si="23"/>
        <v>yes</v>
      </c>
      <c r="N253" t="s">
        <v>2380</v>
      </c>
    </row>
    <row r="254" spans="1:14" x14ac:dyDescent="0.3">
      <c r="A254" t="s">
        <v>2117</v>
      </c>
      <c r="B254">
        <v>30.2</v>
      </c>
      <c r="C254">
        <v>4.47</v>
      </c>
      <c r="D254" t="str">
        <f t="shared" si="18"/>
        <v>Yes</v>
      </c>
      <c r="E254" t="s">
        <v>2378</v>
      </c>
      <c r="F254" t="s">
        <v>2381</v>
      </c>
      <c r="G254">
        <f t="shared" si="19"/>
        <v>1</v>
      </c>
      <c r="H254" t="str">
        <f t="shared" si="20"/>
        <v>Yes</v>
      </c>
      <c r="I254" t="str">
        <f t="shared" si="21"/>
        <v>Obesity</v>
      </c>
      <c r="J254" t="str">
        <f t="shared" si="22"/>
        <v>Normal</v>
      </c>
      <c r="K254" t="s">
        <v>2380</v>
      </c>
      <c r="L254">
        <v>1</v>
      </c>
      <c r="M254" t="str">
        <f t="shared" si="23"/>
        <v>yes</v>
      </c>
      <c r="N254" t="s">
        <v>2380</v>
      </c>
    </row>
    <row r="255" spans="1:14" x14ac:dyDescent="0.3">
      <c r="A255" t="s">
        <v>2116</v>
      </c>
      <c r="B255">
        <v>51.18</v>
      </c>
      <c r="C255">
        <v>4.5599999999999996</v>
      </c>
      <c r="D255" t="str">
        <f t="shared" si="18"/>
        <v>Yes</v>
      </c>
      <c r="E255" t="s">
        <v>2381</v>
      </c>
      <c r="F255" t="s">
        <v>2378</v>
      </c>
      <c r="G255">
        <f t="shared" si="19"/>
        <v>2</v>
      </c>
      <c r="H255" t="str">
        <f t="shared" si="20"/>
        <v>Yes</v>
      </c>
      <c r="I255" t="str">
        <f t="shared" si="21"/>
        <v>Obesity</v>
      </c>
      <c r="J255" t="str">
        <f t="shared" si="22"/>
        <v>Normal</v>
      </c>
      <c r="K255" t="s">
        <v>2380</v>
      </c>
      <c r="L255">
        <v>2</v>
      </c>
      <c r="M255" t="str">
        <f t="shared" si="23"/>
        <v>yes</v>
      </c>
      <c r="N255" t="s">
        <v>2380</v>
      </c>
    </row>
    <row r="256" spans="1:14" x14ac:dyDescent="0.3">
      <c r="A256" t="s">
        <v>2115</v>
      </c>
      <c r="B256">
        <v>22.18</v>
      </c>
      <c r="C256">
        <v>9.9</v>
      </c>
      <c r="D256" t="str">
        <f t="shared" si="18"/>
        <v>No</v>
      </c>
      <c r="E256" t="s">
        <v>2378</v>
      </c>
      <c r="F256" t="s">
        <v>2378</v>
      </c>
      <c r="G256">
        <f t="shared" si="19"/>
        <v>0</v>
      </c>
      <c r="H256" t="str">
        <f t="shared" si="20"/>
        <v>Yes</v>
      </c>
      <c r="I256" t="str">
        <f t="shared" si="21"/>
        <v>Normal Weight</v>
      </c>
      <c r="J256" t="str">
        <f t="shared" si="22"/>
        <v>Diabetes</v>
      </c>
      <c r="K256" t="s">
        <v>2378</v>
      </c>
      <c r="L256" t="s">
        <v>2379</v>
      </c>
      <c r="M256" t="str">
        <f t="shared" si="23"/>
        <v>yes</v>
      </c>
      <c r="N256" t="s">
        <v>2380</v>
      </c>
    </row>
    <row r="257" spans="1:14" x14ac:dyDescent="0.3">
      <c r="A257" t="s">
        <v>2114</v>
      </c>
      <c r="B257">
        <v>31.92</v>
      </c>
      <c r="C257">
        <v>5.1100000000000003</v>
      </c>
      <c r="D257" t="str">
        <f t="shared" si="18"/>
        <v>No</v>
      </c>
      <c r="E257" t="s">
        <v>2378</v>
      </c>
      <c r="F257" t="s">
        <v>2381</v>
      </c>
      <c r="G257">
        <f t="shared" si="19"/>
        <v>1</v>
      </c>
      <c r="H257" t="str">
        <f t="shared" si="20"/>
        <v>Yes</v>
      </c>
      <c r="I257" t="str">
        <f t="shared" si="21"/>
        <v>Obesity</v>
      </c>
      <c r="J257" t="str">
        <f t="shared" si="22"/>
        <v>Normal</v>
      </c>
      <c r="K257" t="s">
        <v>2378</v>
      </c>
      <c r="L257">
        <v>1</v>
      </c>
      <c r="M257" t="str">
        <f t="shared" si="23"/>
        <v>yes</v>
      </c>
      <c r="N257" t="s">
        <v>2380</v>
      </c>
    </row>
    <row r="258" spans="1:14" x14ac:dyDescent="0.3">
      <c r="A258" t="s">
        <v>2113</v>
      </c>
      <c r="B258">
        <v>31.73</v>
      </c>
      <c r="C258">
        <v>5.73</v>
      </c>
      <c r="D258" t="str">
        <f t="shared" ref="D258:D321" si="24">PROPER(K258)</f>
        <v>No</v>
      </c>
      <c r="E258" t="s">
        <v>2381</v>
      </c>
      <c r="F258" t="s">
        <v>2378</v>
      </c>
      <c r="G258">
        <f t="shared" ref="G258:G321" si="25">IF(L258="No major surgery",0,L258)</f>
        <v>1</v>
      </c>
      <c r="H258" t="str">
        <f t="shared" ref="H258:H321" si="26">PROPER(M258)</f>
        <v>Yes</v>
      </c>
      <c r="I258" t="str">
        <f t="shared" ref="I258:I321" si="27">IF(B258&lt;18.5,"Under Weight",IF(B258&lt;=24.9,"Normal Weight",IF(B258&lt;=29.9,"Over Weight","Obesity")))</f>
        <v>Obesity</v>
      </c>
      <c r="J258" t="str">
        <f t="shared" ref="J258:J321" si="28">IF(C258&lt;=5.7,"Normal",IF(C258&lt;=6.4,"Prediabetes","Diabetes"))</f>
        <v>Prediabetes</v>
      </c>
      <c r="K258" t="s">
        <v>2378</v>
      </c>
      <c r="L258">
        <v>1</v>
      </c>
      <c r="M258" t="str">
        <f t="shared" si="23"/>
        <v>yes</v>
      </c>
      <c r="N258" t="s">
        <v>2380</v>
      </c>
    </row>
    <row r="259" spans="1:14" x14ac:dyDescent="0.3">
      <c r="A259" t="s">
        <v>2112</v>
      </c>
      <c r="B259">
        <v>45.52</v>
      </c>
      <c r="C259">
        <v>6.04</v>
      </c>
      <c r="D259" t="str">
        <f t="shared" si="24"/>
        <v>No</v>
      </c>
      <c r="E259" t="s">
        <v>2378</v>
      </c>
      <c r="F259" t="s">
        <v>2381</v>
      </c>
      <c r="G259">
        <f t="shared" si="25"/>
        <v>1</v>
      </c>
      <c r="H259" t="str">
        <f t="shared" si="26"/>
        <v>Yes</v>
      </c>
      <c r="I259" t="str">
        <f t="shared" si="27"/>
        <v>Obesity</v>
      </c>
      <c r="J259" t="str">
        <f t="shared" si="28"/>
        <v>Prediabetes</v>
      </c>
      <c r="K259" t="s">
        <v>2378</v>
      </c>
      <c r="L259">
        <v>1</v>
      </c>
      <c r="M259" t="str">
        <f t="shared" si="23"/>
        <v>yes</v>
      </c>
      <c r="N259" t="s">
        <v>2380</v>
      </c>
    </row>
    <row r="260" spans="1:14" x14ac:dyDescent="0.3">
      <c r="A260" t="s">
        <v>2111</v>
      </c>
      <c r="B260">
        <v>52.81</v>
      </c>
      <c r="C260">
        <v>5.19</v>
      </c>
      <c r="D260" t="str">
        <f t="shared" si="24"/>
        <v>No</v>
      </c>
      <c r="E260" t="s">
        <v>2378</v>
      </c>
      <c r="F260" t="s">
        <v>2381</v>
      </c>
      <c r="G260">
        <f t="shared" si="25"/>
        <v>1</v>
      </c>
      <c r="H260" t="str">
        <f t="shared" si="26"/>
        <v>Yes</v>
      </c>
      <c r="I260" t="str">
        <f t="shared" si="27"/>
        <v>Obesity</v>
      </c>
      <c r="J260" t="str">
        <f t="shared" si="28"/>
        <v>Normal</v>
      </c>
      <c r="K260" t="s">
        <v>2378</v>
      </c>
      <c r="L260">
        <v>1</v>
      </c>
      <c r="M260" t="str">
        <f t="shared" ref="M260:M323" si="29">IF(N260="?","No",N260)</f>
        <v>yes</v>
      </c>
      <c r="N260" t="s">
        <v>2380</v>
      </c>
    </row>
    <row r="261" spans="1:14" x14ac:dyDescent="0.3">
      <c r="A261" t="s">
        <v>2110</v>
      </c>
      <c r="B261">
        <v>33.58</v>
      </c>
      <c r="C261">
        <v>5.56</v>
      </c>
      <c r="D261" t="str">
        <f t="shared" si="24"/>
        <v>No</v>
      </c>
      <c r="E261" t="s">
        <v>2378</v>
      </c>
      <c r="F261" t="s">
        <v>2378</v>
      </c>
      <c r="G261">
        <f t="shared" si="25"/>
        <v>1</v>
      </c>
      <c r="H261" t="str">
        <f t="shared" si="26"/>
        <v>Yes</v>
      </c>
      <c r="I261" t="str">
        <f t="shared" si="27"/>
        <v>Obesity</v>
      </c>
      <c r="J261" t="str">
        <f t="shared" si="28"/>
        <v>Normal</v>
      </c>
      <c r="K261" t="s">
        <v>2378</v>
      </c>
      <c r="L261">
        <v>1</v>
      </c>
      <c r="M261" t="str">
        <f t="shared" si="29"/>
        <v>yes</v>
      </c>
      <c r="N261" t="s">
        <v>2380</v>
      </c>
    </row>
    <row r="262" spans="1:14" x14ac:dyDescent="0.3">
      <c r="A262" t="s">
        <v>2109</v>
      </c>
      <c r="B262">
        <v>30.684999999999999</v>
      </c>
      <c r="C262">
        <v>8.23</v>
      </c>
      <c r="D262" t="str">
        <f t="shared" si="24"/>
        <v>No</v>
      </c>
      <c r="E262" t="s">
        <v>2378</v>
      </c>
      <c r="F262" t="s">
        <v>2378</v>
      </c>
      <c r="G262">
        <f t="shared" si="25"/>
        <v>0</v>
      </c>
      <c r="H262" t="str">
        <f t="shared" si="26"/>
        <v>Yes</v>
      </c>
      <c r="I262" t="str">
        <f t="shared" si="27"/>
        <v>Obesity</v>
      </c>
      <c r="J262" t="str">
        <f t="shared" si="28"/>
        <v>Diabetes</v>
      </c>
      <c r="K262" t="s">
        <v>2378</v>
      </c>
      <c r="L262" t="s">
        <v>2379</v>
      </c>
      <c r="M262" t="str">
        <f t="shared" si="29"/>
        <v>yes</v>
      </c>
      <c r="N262" t="s">
        <v>2380</v>
      </c>
    </row>
    <row r="263" spans="1:14" x14ac:dyDescent="0.3">
      <c r="A263" t="s">
        <v>2108</v>
      </c>
      <c r="B263">
        <v>37.524999999999999</v>
      </c>
      <c r="C263">
        <v>9.0299999999999994</v>
      </c>
      <c r="D263" t="str">
        <f t="shared" si="24"/>
        <v>Yes</v>
      </c>
      <c r="E263" t="s">
        <v>2378</v>
      </c>
      <c r="F263" t="s">
        <v>2378</v>
      </c>
      <c r="G263">
        <f t="shared" si="25"/>
        <v>2</v>
      </c>
      <c r="H263" t="str">
        <f t="shared" si="26"/>
        <v>No</v>
      </c>
      <c r="I263" t="str">
        <f t="shared" si="27"/>
        <v>Obesity</v>
      </c>
      <c r="J263" t="str">
        <f t="shared" si="28"/>
        <v>Diabetes</v>
      </c>
      <c r="K263" t="s">
        <v>2380</v>
      </c>
      <c r="L263">
        <v>2</v>
      </c>
      <c r="M263" t="str">
        <f t="shared" si="29"/>
        <v>No</v>
      </c>
      <c r="N263" t="s">
        <v>2378</v>
      </c>
    </row>
    <row r="264" spans="1:14" x14ac:dyDescent="0.3">
      <c r="A264" t="s">
        <v>2107</v>
      </c>
      <c r="B264">
        <v>34.5</v>
      </c>
      <c r="C264">
        <v>4.07</v>
      </c>
      <c r="D264" t="str">
        <f t="shared" si="24"/>
        <v>Yes</v>
      </c>
      <c r="E264" t="s">
        <v>2378</v>
      </c>
      <c r="F264" t="s">
        <v>2378</v>
      </c>
      <c r="G264">
        <f t="shared" si="25"/>
        <v>0</v>
      </c>
      <c r="H264" t="str">
        <f t="shared" si="26"/>
        <v>Yes</v>
      </c>
      <c r="I264" t="str">
        <f t="shared" si="27"/>
        <v>Obesity</v>
      </c>
      <c r="J264" t="str">
        <f t="shared" si="28"/>
        <v>Normal</v>
      </c>
      <c r="K264" t="s">
        <v>2380</v>
      </c>
      <c r="L264" t="s">
        <v>2379</v>
      </c>
      <c r="M264" t="str">
        <f t="shared" si="29"/>
        <v>yes</v>
      </c>
      <c r="N264" t="s">
        <v>2380</v>
      </c>
    </row>
    <row r="265" spans="1:14" x14ac:dyDescent="0.3">
      <c r="A265" t="s">
        <v>2106</v>
      </c>
      <c r="B265">
        <v>28.16</v>
      </c>
      <c r="C265">
        <v>5.77</v>
      </c>
      <c r="D265" t="str">
        <f t="shared" si="24"/>
        <v>No</v>
      </c>
      <c r="E265" t="s">
        <v>2378</v>
      </c>
      <c r="F265" t="s">
        <v>2378</v>
      </c>
      <c r="G265">
        <f t="shared" si="25"/>
        <v>2</v>
      </c>
      <c r="H265" t="str">
        <f t="shared" si="26"/>
        <v>Yes</v>
      </c>
      <c r="I265" t="str">
        <f t="shared" si="27"/>
        <v>Over Weight</v>
      </c>
      <c r="J265" t="str">
        <f t="shared" si="28"/>
        <v>Prediabetes</v>
      </c>
      <c r="K265" t="s">
        <v>2378</v>
      </c>
      <c r="L265">
        <v>2</v>
      </c>
      <c r="M265" t="str">
        <f t="shared" si="29"/>
        <v>yes</v>
      </c>
      <c r="N265" t="s">
        <v>2380</v>
      </c>
    </row>
    <row r="266" spans="1:14" x14ac:dyDescent="0.3">
      <c r="A266" t="s">
        <v>2105</v>
      </c>
      <c r="B266">
        <v>30.02</v>
      </c>
      <c r="C266">
        <v>5.98</v>
      </c>
      <c r="D266" t="str">
        <f t="shared" si="24"/>
        <v>No</v>
      </c>
      <c r="E266" t="s">
        <v>2378</v>
      </c>
      <c r="F266" t="s">
        <v>2381</v>
      </c>
      <c r="G266">
        <f t="shared" si="25"/>
        <v>1</v>
      </c>
      <c r="H266" t="str">
        <f t="shared" si="26"/>
        <v>Yes</v>
      </c>
      <c r="I266" t="str">
        <f t="shared" si="27"/>
        <v>Obesity</v>
      </c>
      <c r="J266" t="str">
        <f t="shared" si="28"/>
        <v>Prediabetes</v>
      </c>
      <c r="K266" t="s">
        <v>2378</v>
      </c>
      <c r="L266">
        <v>1</v>
      </c>
      <c r="M266" t="str">
        <f t="shared" si="29"/>
        <v>yes</v>
      </c>
      <c r="N266" t="s">
        <v>2380</v>
      </c>
    </row>
    <row r="267" spans="1:14" x14ac:dyDescent="0.3">
      <c r="A267" t="s">
        <v>2104</v>
      </c>
      <c r="B267">
        <v>37.82</v>
      </c>
      <c r="C267">
        <v>6.01</v>
      </c>
      <c r="D267" t="str">
        <f t="shared" si="24"/>
        <v>No</v>
      </c>
      <c r="E267" t="s">
        <v>2378</v>
      </c>
      <c r="F267" t="s">
        <v>2378</v>
      </c>
      <c r="G267">
        <f t="shared" si="25"/>
        <v>0</v>
      </c>
      <c r="H267" t="str">
        <f t="shared" si="26"/>
        <v>Yes</v>
      </c>
      <c r="I267" t="str">
        <f t="shared" si="27"/>
        <v>Obesity</v>
      </c>
      <c r="J267" t="str">
        <f t="shared" si="28"/>
        <v>Prediabetes</v>
      </c>
      <c r="K267" t="s">
        <v>2378</v>
      </c>
      <c r="L267" t="s">
        <v>2379</v>
      </c>
      <c r="M267" t="str">
        <f t="shared" si="29"/>
        <v>yes</v>
      </c>
      <c r="N267" t="s">
        <v>2380</v>
      </c>
    </row>
    <row r="268" spans="1:14" x14ac:dyDescent="0.3">
      <c r="A268" t="s">
        <v>2103</v>
      </c>
      <c r="B268">
        <v>33.14</v>
      </c>
      <c r="C268">
        <v>5.67</v>
      </c>
      <c r="D268" t="str">
        <f t="shared" si="24"/>
        <v>Yes</v>
      </c>
      <c r="E268" t="s">
        <v>2378</v>
      </c>
      <c r="F268" t="s">
        <v>2378</v>
      </c>
      <c r="G268">
        <f t="shared" si="25"/>
        <v>0</v>
      </c>
      <c r="H268" t="str">
        <f t="shared" si="26"/>
        <v>Yes</v>
      </c>
      <c r="I268" t="str">
        <f t="shared" si="27"/>
        <v>Obesity</v>
      </c>
      <c r="J268" t="str">
        <f t="shared" si="28"/>
        <v>Normal</v>
      </c>
      <c r="K268" t="s">
        <v>2380</v>
      </c>
      <c r="L268" t="s">
        <v>2379</v>
      </c>
      <c r="M268" t="str">
        <f t="shared" si="29"/>
        <v>yes</v>
      </c>
      <c r="N268" t="s">
        <v>2380</v>
      </c>
    </row>
    <row r="269" spans="1:14" x14ac:dyDescent="0.3">
      <c r="A269" t="s">
        <v>2102</v>
      </c>
      <c r="B269">
        <v>25.14</v>
      </c>
      <c r="C269">
        <v>6.02</v>
      </c>
      <c r="D269" t="str">
        <f t="shared" si="24"/>
        <v>Yes</v>
      </c>
      <c r="E269" t="s">
        <v>2378</v>
      </c>
      <c r="F269" t="s">
        <v>2381</v>
      </c>
      <c r="G269">
        <f t="shared" si="25"/>
        <v>1</v>
      </c>
      <c r="H269" t="str">
        <f t="shared" si="26"/>
        <v>Yes</v>
      </c>
      <c r="I269" t="str">
        <f t="shared" si="27"/>
        <v>Over Weight</v>
      </c>
      <c r="J269" t="str">
        <f t="shared" si="28"/>
        <v>Prediabetes</v>
      </c>
      <c r="K269" t="s">
        <v>2380</v>
      </c>
      <c r="L269">
        <v>1</v>
      </c>
      <c r="M269" t="str">
        <f t="shared" si="29"/>
        <v>yes</v>
      </c>
      <c r="N269" t="s">
        <v>2380</v>
      </c>
    </row>
    <row r="270" spans="1:14" x14ac:dyDescent="0.3">
      <c r="A270" t="s">
        <v>2101</v>
      </c>
      <c r="B270">
        <v>20.18</v>
      </c>
      <c r="C270">
        <v>11.19</v>
      </c>
      <c r="D270" t="str">
        <f t="shared" si="24"/>
        <v>No</v>
      </c>
      <c r="E270" t="s">
        <v>2378</v>
      </c>
      <c r="F270" t="s">
        <v>2378</v>
      </c>
      <c r="G270">
        <f t="shared" si="25"/>
        <v>0</v>
      </c>
      <c r="H270" t="str">
        <f t="shared" si="26"/>
        <v>Yes</v>
      </c>
      <c r="I270" t="str">
        <f t="shared" si="27"/>
        <v>Normal Weight</v>
      </c>
      <c r="J270" t="str">
        <f t="shared" si="28"/>
        <v>Diabetes</v>
      </c>
      <c r="K270" t="s">
        <v>2378</v>
      </c>
      <c r="L270" t="s">
        <v>2379</v>
      </c>
      <c r="M270" t="str">
        <f t="shared" si="29"/>
        <v>yes</v>
      </c>
      <c r="N270" t="s">
        <v>2380</v>
      </c>
    </row>
    <row r="271" spans="1:14" x14ac:dyDescent="0.3">
      <c r="A271" t="s">
        <v>2100</v>
      </c>
      <c r="B271">
        <v>44.36</v>
      </c>
      <c r="C271">
        <v>5.1100000000000003</v>
      </c>
      <c r="D271" t="str">
        <f t="shared" si="24"/>
        <v>No</v>
      </c>
      <c r="E271" t="s">
        <v>2378</v>
      </c>
      <c r="F271" t="s">
        <v>2378</v>
      </c>
      <c r="G271">
        <f t="shared" si="25"/>
        <v>0</v>
      </c>
      <c r="H271" t="str">
        <f t="shared" si="26"/>
        <v>Yes</v>
      </c>
      <c r="I271" t="str">
        <f t="shared" si="27"/>
        <v>Obesity</v>
      </c>
      <c r="J271" t="str">
        <f t="shared" si="28"/>
        <v>Normal</v>
      </c>
      <c r="K271" t="s">
        <v>2378</v>
      </c>
      <c r="L271" t="s">
        <v>2379</v>
      </c>
      <c r="M271" t="str">
        <f t="shared" si="29"/>
        <v>yes</v>
      </c>
      <c r="N271" t="s">
        <v>2380</v>
      </c>
    </row>
    <row r="272" spans="1:14" x14ac:dyDescent="0.3">
      <c r="A272" t="s">
        <v>2099</v>
      </c>
      <c r="B272">
        <v>23.82</v>
      </c>
      <c r="C272">
        <v>10.85</v>
      </c>
      <c r="D272" t="str">
        <f t="shared" si="24"/>
        <v>Yes</v>
      </c>
      <c r="E272" t="s">
        <v>2378</v>
      </c>
      <c r="F272" t="s">
        <v>2378</v>
      </c>
      <c r="G272">
        <f t="shared" si="25"/>
        <v>0</v>
      </c>
      <c r="H272" t="str">
        <f t="shared" si="26"/>
        <v>Yes</v>
      </c>
      <c r="I272" t="str">
        <f t="shared" si="27"/>
        <v>Normal Weight</v>
      </c>
      <c r="J272" t="str">
        <f t="shared" si="28"/>
        <v>Diabetes</v>
      </c>
      <c r="K272" t="s">
        <v>2380</v>
      </c>
      <c r="L272" t="s">
        <v>2379</v>
      </c>
      <c r="M272" t="str">
        <f t="shared" si="29"/>
        <v>yes</v>
      </c>
      <c r="N272" t="s">
        <v>2380</v>
      </c>
    </row>
    <row r="273" spans="1:14" x14ac:dyDescent="0.3">
      <c r="A273" t="s">
        <v>2098</v>
      </c>
      <c r="B273">
        <v>45</v>
      </c>
      <c r="C273">
        <v>5.24</v>
      </c>
      <c r="D273" t="str">
        <f t="shared" si="24"/>
        <v>Yes</v>
      </c>
      <c r="E273" t="s">
        <v>2378</v>
      </c>
      <c r="F273" t="s">
        <v>2378</v>
      </c>
      <c r="G273">
        <f t="shared" si="25"/>
        <v>1</v>
      </c>
      <c r="H273" t="str">
        <f t="shared" si="26"/>
        <v>Yes</v>
      </c>
      <c r="I273" t="str">
        <f t="shared" si="27"/>
        <v>Obesity</v>
      </c>
      <c r="J273" t="str">
        <f t="shared" si="28"/>
        <v>Normal</v>
      </c>
      <c r="K273" t="s">
        <v>2380</v>
      </c>
      <c r="L273">
        <v>1</v>
      </c>
      <c r="M273" t="str">
        <f t="shared" si="29"/>
        <v>yes</v>
      </c>
      <c r="N273" t="s">
        <v>2380</v>
      </c>
    </row>
    <row r="274" spans="1:14" x14ac:dyDescent="0.3">
      <c r="A274" t="s">
        <v>2097</v>
      </c>
      <c r="B274">
        <v>26.62</v>
      </c>
      <c r="C274">
        <v>10.08</v>
      </c>
      <c r="D274" t="str">
        <f t="shared" si="24"/>
        <v>No</v>
      </c>
      <c r="E274" t="s">
        <v>2378</v>
      </c>
      <c r="F274" t="s">
        <v>2378</v>
      </c>
      <c r="G274">
        <f t="shared" si="25"/>
        <v>0</v>
      </c>
      <c r="H274" t="str">
        <f t="shared" si="26"/>
        <v>Yes</v>
      </c>
      <c r="I274" t="str">
        <f t="shared" si="27"/>
        <v>Over Weight</v>
      </c>
      <c r="J274" t="str">
        <f t="shared" si="28"/>
        <v>Diabetes</v>
      </c>
      <c r="K274" t="s">
        <v>2378</v>
      </c>
      <c r="L274" t="s">
        <v>2379</v>
      </c>
      <c r="M274" t="str">
        <f t="shared" si="29"/>
        <v>yes</v>
      </c>
      <c r="N274" t="s">
        <v>2380</v>
      </c>
    </row>
    <row r="275" spans="1:14" x14ac:dyDescent="0.3">
      <c r="A275" t="s">
        <v>2096</v>
      </c>
      <c r="B275">
        <v>32.67</v>
      </c>
      <c r="C275">
        <v>10.97</v>
      </c>
      <c r="D275" t="str">
        <f t="shared" si="24"/>
        <v>Yes</v>
      </c>
      <c r="E275" t="s">
        <v>2378</v>
      </c>
      <c r="F275" t="s">
        <v>2378</v>
      </c>
      <c r="G275">
        <f t="shared" si="25"/>
        <v>0</v>
      </c>
      <c r="H275" t="str">
        <f t="shared" si="26"/>
        <v>Yes</v>
      </c>
      <c r="I275" t="str">
        <f t="shared" si="27"/>
        <v>Obesity</v>
      </c>
      <c r="J275" t="str">
        <f t="shared" si="28"/>
        <v>Diabetes</v>
      </c>
      <c r="K275" t="s">
        <v>2380</v>
      </c>
      <c r="L275" t="s">
        <v>2379</v>
      </c>
      <c r="M275" t="str">
        <f t="shared" si="29"/>
        <v>yes</v>
      </c>
      <c r="N275" t="s">
        <v>2380</v>
      </c>
    </row>
    <row r="276" spans="1:14" x14ac:dyDescent="0.3">
      <c r="A276" t="s">
        <v>2095</v>
      </c>
      <c r="B276">
        <v>44.44</v>
      </c>
      <c r="C276">
        <v>4.9000000000000004</v>
      </c>
      <c r="D276" t="str">
        <f t="shared" si="24"/>
        <v>Yes</v>
      </c>
      <c r="E276" t="s">
        <v>2378</v>
      </c>
      <c r="F276" t="s">
        <v>2378</v>
      </c>
      <c r="G276">
        <f t="shared" si="25"/>
        <v>1</v>
      </c>
      <c r="H276" t="str">
        <f t="shared" si="26"/>
        <v>Yes</v>
      </c>
      <c r="I276" t="str">
        <f t="shared" si="27"/>
        <v>Obesity</v>
      </c>
      <c r="J276" t="str">
        <f t="shared" si="28"/>
        <v>Normal</v>
      </c>
      <c r="K276" t="s">
        <v>2380</v>
      </c>
      <c r="L276">
        <v>1</v>
      </c>
      <c r="M276" t="str">
        <f t="shared" si="29"/>
        <v>yes</v>
      </c>
      <c r="N276" t="s">
        <v>2380</v>
      </c>
    </row>
    <row r="277" spans="1:14" x14ac:dyDescent="0.3">
      <c r="A277" t="s">
        <v>2094</v>
      </c>
      <c r="B277">
        <v>28.31</v>
      </c>
      <c r="C277">
        <v>5.33</v>
      </c>
      <c r="D277" t="str">
        <f t="shared" si="24"/>
        <v>No</v>
      </c>
      <c r="E277" t="s">
        <v>2378</v>
      </c>
      <c r="F277" t="s">
        <v>2378</v>
      </c>
      <c r="G277">
        <f t="shared" si="25"/>
        <v>0</v>
      </c>
      <c r="H277" t="str">
        <f t="shared" si="26"/>
        <v>Yes</v>
      </c>
      <c r="I277" t="str">
        <f t="shared" si="27"/>
        <v>Over Weight</v>
      </c>
      <c r="J277" t="str">
        <f t="shared" si="28"/>
        <v>Normal</v>
      </c>
      <c r="K277" t="s">
        <v>2378</v>
      </c>
      <c r="L277" t="s">
        <v>2379</v>
      </c>
      <c r="M277" t="str">
        <f t="shared" si="29"/>
        <v>yes</v>
      </c>
      <c r="N277" t="s">
        <v>2380</v>
      </c>
    </row>
    <row r="278" spans="1:14" x14ac:dyDescent="0.3">
      <c r="A278" t="s">
        <v>2093</v>
      </c>
      <c r="B278">
        <v>25.05</v>
      </c>
      <c r="C278">
        <v>4.6100000000000003</v>
      </c>
      <c r="D278" t="str">
        <f t="shared" si="24"/>
        <v>No</v>
      </c>
      <c r="E278" t="s">
        <v>2378</v>
      </c>
      <c r="F278" t="s">
        <v>2378</v>
      </c>
      <c r="G278">
        <f t="shared" si="25"/>
        <v>2</v>
      </c>
      <c r="H278" t="str">
        <f t="shared" si="26"/>
        <v>Yes</v>
      </c>
      <c r="I278" t="str">
        <f t="shared" si="27"/>
        <v>Over Weight</v>
      </c>
      <c r="J278" t="str">
        <f t="shared" si="28"/>
        <v>Normal</v>
      </c>
      <c r="K278" t="s">
        <v>2378</v>
      </c>
      <c r="L278">
        <v>2</v>
      </c>
      <c r="M278" t="str">
        <f t="shared" si="29"/>
        <v>yes</v>
      </c>
      <c r="N278" t="s">
        <v>2380</v>
      </c>
    </row>
    <row r="279" spans="1:14" x14ac:dyDescent="0.3">
      <c r="A279" t="s">
        <v>2092</v>
      </c>
      <c r="B279">
        <v>28.34</v>
      </c>
      <c r="C279">
        <v>8.18</v>
      </c>
      <c r="D279" t="str">
        <f t="shared" si="24"/>
        <v>No</v>
      </c>
      <c r="E279" t="s">
        <v>2378</v>
      </c>
      <c r="F279" t="s">
        <v>2378</v>
      </c>
      <c r="G279">
        <f t="shared" si="25"/>
        <v>0</v>
      </c>
      <c r="H279" t="str">
        <f t="shared" si="26"/>
        <v>Yes</v>
      </c>
      <c r="I279" t="str">
        <f t="shared" si="27"/>
        <v>Over Weight</v>
      </c>
      <c r="J279" t="str">
        <f t="shared" si="28"/>
        <v>Diabetes</v>
      </c>
      <c r="K279" t="s">
        <v>2378</v>
      </c>
      <c r="L279" t="s">
        <v>2379</v>
      </c>
      <c r="M279" t="str">
        <f t="shared" si="29"/>
        <v>yes</v>
      </c>
      <c r="N279" t="s">
        <v>2380</v>
      </c>
    </row>
    <row r="280" spans="1:14" x14ac:dyDescent="0.3">
      <c r="A280" t="s">
        <v>2091</v>
      </c>
      <c r="B280">
        <v>17.765000000000001</v>
      </c>
      <c r="C280">
        <v>5.62</v>
      </c>
      <c r="D280" t="str">
        <f t="shared" si="24"/>
        <v>No</v>
      </c>
      <c r="E280" t="s">
        <v>2378</v>
      </c>
      <c r="F280" t="s">
        <v>2378</v>
      </c>
      <c r="G280">
        <f t="shared" si="25"/>
        <v>0</v>
      </c>
      <c r="H280" t="str">
        <f t="shared" si="26"/>
        <v>Yes</v>
      </c>
      <c r="I280" t="str">
        <f t="shared" si="27"/>
        <v>Under Weight</v>
      </c>
      <c r="J280" t="str">
        <f t="shared" si="28"/>
        <v>Normal</v>
      </c>
      <c r="K280" t="s">
        <v>2378</v>
      </c>
      <c r="L280" t="s">
        <v>2379</v>
      </c>
      <c r="M280" t="str">
        <f t="shared" si="29"/>
        <v>yes</v>
      </c>
      <c r="N280" t="s">
        <v>2380</v>
      </c>
    </row>
    <row r="281" spans="1:14" x14ac:dyDescent="0.3">
      <c r="A281" t="s">
        <v>2090</v>
      </c>
      <c r="B281">
        <v>36.119999999999997</v>
      </c>
      <c r="C281">
        <v>5.82</v>
      </c>
      <c r="D281" t="str">
        <f t="shared" si="24"/>
        <v>No</v>
      </c>
      <c r="E281" t="s">
        <v>2378</v>
      </c>
      <c r="F281" t="s">
        <v>2378</v>
      </c>
      <c r="G281">
        <f t="shared" si="25"/>
        <v>0</v>
      </c>
      <c r="H281" t="str">
        <f t="shared" si="26"/>
        <v>Yes</v>
      </c>
      <c r="I281" t="str">
        <f t="shared" si="27"/>
        <v>Obesity</v>
      </c>
      <c r="J281" t="str">
        <f t="shared" si="28"/>
        <v>Prediabetes</v>
      </c>
      <c r="K281" t="s">
        <v>2378</v>
      </c>
      <c r="L281" t="s">
        <v>2379</v>
      </c>
      <c r="M281" t="str">
        <f t="shared" si="29"/>
        <v>yes</v>
      </c>
      <c r="N281" t="s">
        <v>2380</v>
      </c>
    </row>
    <row r="282" spans="1:14" x14ac:dyDescent="0.3">
      <c r="A282" t="s">
        <v>2089</v>
      </c>
      <c r="B282">
        <v>23.19</v>
      </c>
      <c r="C282">
        <v>7.66</v>
      </c>
      <c r="D282" t="str">
        <f t="shared" si="24"/>
        <v>No</v>
      </c>
      <c r="E282" t="s">
        <v>2378</v>
      </c>
      <c r="F282" t="s">
        <v>2378</v>
      </c>
      <c r="G282">
        <f t="shared" si="25"/>
        <v>0</v>
      </c>
      <c r="H282" t="str">
        <f t="shared" si="26"/>
        <v>Yes</v>
      </c>
      <c r="I282" t="str">
        <f t="shared" si="27"/>
        <v>Normal Weight</v>
      </c>
      <c r="J282" t="str">
        <f t="shared" si="28"/>
        <v>Diabetes</v>
      </c>
      <c r="K282" t="s">
        <v>2378</v>
      </c>
      <c r="L282" t="s">
        <v>2379</v>
      </c>
      <c r="M282" t="str">
        <f t="shared" si="29"/>
        <v>yes</v>
      </c>
      <c r="N282" t="s">
        <v>2380</v>
      </c>
    </row>
    <row r="283" spans="1:14" x14ac:dyDescent="0.3">
      <c r="A283" t="s">
        <v>2088</v>
      </c>
      <c r="B283">
        <v>35.99</v>
      </c>
      <c r="C283">
        <v>4.2300000000000004</v>
      </c>
      <c r="D283" t="str">
        <f t="shared" si="24"/>
        <v>No</v>
      </c>
      <c r="E283" t="s">
        <v>2378</v>
      </c>
      <c r="F283" t="s">
        <v>2378</v>
      </c>
      <c r="G283">
        <f t="shared" si="25"/>
        <v>0</v>
      </c>
      <c r="H283" t="str">
        <f t="shared" si="26"/>
        <v>Yes</v>
      </c>
      <c r="I283" t="str">
        <f t="shared" si="27"/>
        <v>Obesity</v>
      </c>
      <c r="J283" t="str">
        <f t="shared" si="28"/>
        <v>Normal</v>
      </c>
      <c r="K283" t="s">
        <v>2378</v>
      </c>
      <c r="L283" t="s">
        <v>2379</v>
      </c>
      <c r="M283" t="str">
        <f t="shared" si="29"/>
        <v>yes</v>
      </c>
      <c r="N283" t="s">
        <v>2380</v>
      </c>
    </row>
    <row r="284" spans="1:14" x14ac:dyDescent="0.3">
      <c r="A284" t="s">
        <v>2087</v>
      </c>
      <c r="B284">
        <v>30.25</v>
      </c>
      <c r="C284">
        <v>5.58</v>
      </c>
      <c r="D284" t="str">
        <f t="shared" si="24"/>
        <v>No</v>
      </c>
      <c r="E284" t="s">
        <v>2378</v>
      </c>
      <c r="F284" t="s">
        <v>2381</v>
      </c>
      <c r="G284">
        <f t="shared" si="25"/>
        <v>1</v>
      </c>
      <c r="H284" t="str">
        <f t="shared" si="26"/>
        <v>Yes</v>
      </c>
      <c r="I284" t="str">
        <f t="shared" si="27"/>
        <v>Obesity</v>
      </c>
      <c r="J284" t="str">
        <f t="shared" si="28"/>
        <v>Normal</v>
      </c>
      <c r="K284" t="s">
        <v>2378</v>
      </c>
      <c r="L284">
        <v>1</v>
      </c>
      <c r="M284" t="str">
        <f t="shared" si="29"/>
        <v>yes</v>
      </c>
      <c r="N284" t="s">
        <v>2380</v>
      </c>
    </row>
    <row r="285" spans="1:14" x14ac:dyDescent="0.3">
      <c r="A285" t="s">
        <v>2086</v>
      </c>
      <c r="B285">
        <v>26.24</v>
      </c>
      <c r="C285">
        <v>6.26</v>
      </c>
      <c r="D285" t="str">
        <f t="shared" si="24"/>
        <v>Yes</v>
      </c>
      <c r="E285" t="s">
        <v>2378</v>
      </c>
      <c r="F285" t="s">
        <v>2378</v>
      </c>
      <c r="G285">
        <f t="shared" si="25"/>
        <v>0</v>
      </c>
      <c r="H285" t="str">
        <f t="shared" si="26"/>
        <v>Yes</v>
      </c>
      <c r="I285" t="str">
        <f t="shared" si="27"/>
        <v>Over Weight</v>
      </c>
      <c r="J285" t="str">
        <f t="shared" si="28"/>
        <v>Prediabetes</v>
      </c>
      <c r="K285" t="s">
        <v>2380</v>
      </c>
      <c r="L285" t="s">
        <v>2379</v>
      </c>
      <c r="M285" t="str">
        <f t="shared" si="29"/>
        <v>yes</v>
      </c>
      <c r="N285" t="s">
        <v>2380</v>
      </c>
    </row>
    <row r="286" spans="1:14" x14ac:dyDescent="0.3">
      <c r="A286" t="s">
        <v>2085</v>
      </c>
      <c r="B286">
        <v>31.36</v>
      </c>
      <c r="C286">
        <v>10.6</v>
      </c>
      <c r="D286" t="str">
        <f t="shared" si="24"/>
        <v>Yes</v>
      </c>
      <c r="E286" t="s">
        <v>2378</v>
      </c>
      <c r="F286" t="s">
        <v>2378</v>
      </c>
      <c r="G286">
        <f t="shared" si="25"/>
        <v>0</v>
      </c>
      <c r="H286" t="str">
        <f t="shared" si="26"/>
        <v>Yes</v>
      </c>
      <c r="I286" t="str">
        <f t="shared" si="27"/>
        <v>Obesity</v>
      </c>
      <c r="J286" t="str">
        <f t="shared" si="28"/>
        <v>Diabetes</v>
      </c>
      <c r="K286" t="s">
        <v>2380</v>
      </c>
      <c r="L286" t="s">
        <v>2379</v>
      </c>
      <c r="M286" t="str">
        <f t="shared" si="29"/>
        <v>yes</v>
      </c>
      <c r="N286" t="s">
        <v>2380</v>
      </c>
    </row>
    <row r="287" spans="1:14" x14ac:dyDescent="0.3">
      <c r="A287" t="s">
        <v>2084</v>
      </c>
      <c r="B287">
        <v>25.69</v>
      </c>
      <c r="C287">
        <v>4.78</v>
      </c>
      <c r="D287" t="str">
        <f t="shared" si="24"/>
        <v>Yes</v>
      </c>
      <c r="E287" t="s">
        <v>2378</v>
      </c>
      <c r="F287" t="s">
        <v>2378</v>
      </c>
      <c r="G287">
        <f t="shared" si="25"/>
        <v>0</v>
      </c>
      <c r="H287" t="str">
        <f t="shared" si="26"/>
        <v>Yes</v>
      </c>
      <c r="I287" t="str">
        <f t="shared" si="27"/>
        <v>Over Weight</v>
      </c>
      <c r="J287" t="str">
        <f t="shared" si="28"/>
        <v>Normal</v>
      </c>
      <c r="K287" t="s">
        <v>2380</v>
      </c>
      <c r="L287" t="s">
        <v>2379</v>
      </c>
      <c r="M287" t="str">
        <f t="shared" si="29"/>
        <v>yes</v>
      </c>
      <c r="N287" t="s">
        <v>2380</v>
      </c>
    </row>
    <row r="288" spans="1:14" x14ac:dyDescent="0.3">
      <c r="A288" t="s">
        <v>2083</v>
      </c>
      <c r="B288">
        <v>25.46</v>
      </c>
      <c r="C288">
        <v>6.03</v>
      </c>
      <c r="D288" t="str">
        <f t="shared" si="24"/>
        <v>No</v>
      </c>
      <c r="E288" t="s">
        <v>2378</v>
      </c>
      <c r="F288" t="s">
        <v>2378</v>
      </c>
      <c r="G288">
        <f t="shared" si="25"/>
        <v>2</v>
      </c>
      <c r="H288" t="str">
        <f t="shared" si="26"/>
        <v>Yes</v>
      </c>
      <c r="I288" t="str">
        <f t="shared" si="27"/>
        <v>Over Weight</v>
      </c>
      <c r="J288" t="str">
        <f t="shared" si="28"/>
        <v>Prediabetes</v>
      </c>
      <c r="K288" t="s">
        <v>2378</v>
      </c>
      <c r="L288">
        <v>2</v>
      </c>
      <c r="M288" t="str">
        <f t="shared" si="29"/>
        <v>yes</v>
      </c>
      <c r="N288" t="s">
        <v>2380</v>
      </c>
    </row>
    <row r="289" spans="1:14" x14ac:dyDescent="0.3">
      <c r="A289" t="s">
        <v>2082</v>
      </c>
      <c r="B289">
        <v>31.83</v>
      </c>
      <c r="C289">
        <v>11.55</v>
      </c>
      <c r="D289" t="str">
        <f t="shared" si="24"/>
        <v>Yes</v>
      </c>
      <c r="E289" t="s">
        <v>2378</v>
      </c>
      <c r="F289" t="s">
        <v>2378</v>
      </c>
      <c r="G289">
        <f t="shared" si="25"/>
        <v>1</v>
      </c>
      <c r="H289" t="str">
        <f t="shared" si="26"/>
        <v>Yes</v>
      </c>
      <c r="I289" t="str">
        <f t="shared" si="27"/>
        <v>Obesity</v>
      </c>
      <c r="J289" t="str">
        <f t="shared" si="28"/>
        <v>Diabetes</v>
      </c>
      <c r="K289" t="s">
        <v>2380</v>
      </c>
      <c r="L289">
        <v>1</v>
      </c>
      <c r="M289" t="str">
        <f t="shared" si="29"/>
        <v>yes</v>
      </c>
      <c r="N289" t="s">
        <v>2380</v>
      </c>
    </row>
    <row r="290" spans="1:14" x14ac:dyDescent="0.3">
      <c r="A290" t="s">
        <v>2081</v>
      </c>
      <c r="B290">
        <v>24.43</v>
      </c>
      <c r="C290">
        <v>7.59</v>
      </c>
      <c r="D290" t="str">
        <f t="shared" si="24"/>
        <v>Yes</v>
      </c>
      <c r="E290" t="s">
        <v>2378</v>
      </c>
      <c r="F290" t="s">
        <v>2378</v>
      </c>
      <c r="G290">
        <f t="shared" si="25"/>
        <v>1</v>
      </c>
      <c r="H290" t="str">
        <f t="shared" si="26"/>
        <v>Yes</v>
      </c>
      <c r="I290" t="str">
        <f t="shared" si="27"/>
        <v>Normal Weight</v>
      </c>
      <c r="J290" t="str">
        <f t="shared" si="28"/>
        <v>Diabetes</v>
      </c>
      <c r="K290" t="s">
        <v>2380</v>
      </c>
      <c r="L290">
        <v>1</v>
      </c>
      <c r="M290" t="str">
        <f t="shared" si="29"/>
        <v>yes</v>
      </c>
      <c r="N290" t="s">
        <v>2380</v>
      </c>
    </row>
    <row r="291" spans="1:14" x14ac:dyDescent="0.3">
      <c r="A291" t="s">
        <v>2080</v>
      </c>
      <c r="B291">
        <v>41.9</v>
      </c>
      <c r="C291">
        <v>4.26</v>
      </c>
      <c r="D291" t="str">
        <f t="shared" si="24"/>
        <v>No</v>
      </c>
      <c r="E291" t="s">
        <v>2378</v>
      </c>
      <c r="F291" t="s">
        <v>2378</v>
      </c>
      <c r="G291">
        <f t="shared" si="25"/>
        <v>0</v>
      </c>
      <c r="H291" t="str">
        <f t="shared" si="26"/>
        <v>Yes</v>
      </c>
      <c r="I291" t="str">
        <f t="shared" si="27"/>
        <v>Obesity</v>
      </c>
      <c r="J291" t="str">
        <f t="shared" si="28"/>
        <v>Normal</v>
      </c>
      <c r="K291" t="s">
        <v>2378</v>
      </c>
      <c r="L291" t="s">
        <v>2379</v>
      </c>
      <c r="M291" t="str">
        <f t="shared" si="29"/>
        <v>yes</v>
      </c>
      <c r="N291" t="s">
        <v>2380</v>
      </c>
    </row>
    <row r="292" spans="1:14" x14ac:dyDescent="0.3">
      <c r="A292" t="s">
        <v>2079</v>
      </c>
      <c r="B292">
        <v>22.88</v>
      </c>
      <c r="C292">
        <v>5.9</v>
      </c>
      <c r="D292" t="str">
        <f t="shared" si="24"/>
        <v>Yes</v>
      </c>
      <c r="E292" t="s">
        <v>2378</v>
      </c>
      <c r="F292" t="s">
        <v>2381</v>
      </c>
      <c r="G292">
        <f t="shared" si="25"/>
        <v>1</v>
      </c>
      <c r="H292" t="str">
        <f t="shared" si="26"/>
        <v>Yes</v>
      </c>
      <c r="I292" t="str">
        <f t="shared" si="27"/>
        <v>Normal Weight</v>
      </c>
      <c r="J292" t="str">
        <f t="shared" si="28"/>
        <v>Prediabetes</v>
      </c>
      <c r="K292" t="s">
        <v>2380</v>
      </c>
      <c r="L292">
        <v>1</v>
      </c>
      <c r="M292" t="str">
        <f t="shared" si="29"/>
        <v>yes</v>
      </c>
      <c r="N292" t="s">
        <v>2380</v>
      </c>
    </row>
    <row r="293" spans="1:14" x14ac:dyDescent="0.3">
      <c r="A293" t="s">
        <v>2078</v>
      </c>
      <c r="B293">
        <v>29.734999999999999</v>
      </c>
      <c r="C293">
        <v>7.79</v>
      </c>
      <c r="D293" t="str">
        <f t="shared" si="24"/>
        <v>No</v>
      </c>
      <c r="E293" t="s">
        <v>2378</v>
      </c>
      <c r="F293" t="s">
        <v>2378</v>
      </c>
      <c r="G293">
        <f t="shared" si="25"/>
        <v>0</v>
      </c>
      <c r="H293" t="str">
        <f t="shared" si="26"/>
        <v>No</v>
      </c>
      <c r="I293" t="str">
        <f t="shared" si="27"/>
        <v>Over Weight</v>
      </c>
      <c r="J293" t="str">
        <f t="shared" si="28"/>
        <v>Diabetes</v>
      </c>
      <c r="K293" t="s">
        <v>2378</v>
      </c>
      <c r="L293" t="s">
        <v>2379</v>
      </c>
      <c r="M293" t="str">
        <f t="shared" si="29"/>
        <v>No</v>
      </c>
      <c r="N293" t="s">
        <v>2378</v>
      </c>
    </row>
    <row r="294" spans="1:14" x14ac:dyDescent="0.3">
      <c r="A294" t="s">
        <v>2077</v>
      </c>
      <c r="B294">
        <v>40.74</v>
      </c>
      <c r="C294">
        <v>5.28</v>
      </c>
      <c r="D294" t="str">
        <f t="shared" si="24"/>
        <v>No</v>
      </c>
      <c r="E294" t="s">
        <v>2378</v>
      </c>
      <c r="F294" t="s">
        <v>2381</v>
      </c>
      <c r="G294">
        <f t="shared" si="25"/>
        <v>1</v>
      </c>
      <c r="H294" t="str">
        <f t="shared" si="26"/>
        <v>Yes</v>
      </c>
      <c r="I294" t="str">
        <f t="shared" si="27"/>
        <v>Obesity</v>
      </c>
      <c r="J294" t="str">
        <f t="shared" si="28"/>
        <v>Normal</v>
      </c>
      <c r="K294" t="s">
        <v>2378</v>
      </c>
      <c r="L294">
        <v>1</v>
      </c>
      <c r="M294" t="str">
        <f t="shared" si="29"/>
        <v>yes</v>
      </c>
      <c r="N294" t="s">
        <v>2380</v>
      </c>
    </row>
    <row r="295" spans="1:14" x14ac:dyDescent="0.3">
      <c r="A295" t="s">
        <v>2076</v>
      </c>
      <c r="B295">
        <v>24.14</v>
      </c>
      <c r="C295">
        <v>5.87</v>
      </c>
      <c r="D295" t="str">
        <f t="shared" si="24"/>
        <v>No</v>
      </c>
      <c r="E295" t="s">
        <v>2378</v>
      </c>
      <c r="F295" t="s">
        <v>2378</v>
      </c>
      <c r="G295">
        <f t="shared" si="25"/>
        <v>2</v>
      </c>
      <c r="H295" t="str">
        <f t="shared" si="26"/>
        <v>Yes</v>
      </c>
      <c r="I295" t="str">
        <f t="shared" si="27"/>
        <v>Normal Weight</v>
      </c>
      <c r="J295" t="str">
        <f t="shared" si="28"/>
        <v>Prediabetes</v>
      </c>
      <c r="K295" t="s">
        <v>2378</v>
      </c>
      <c r="L295">
        <v>2</v>
      </c>
      <c r="M295" t="str">
        <f t="shared" si="29"/>
        <v>yes</v>
      </c>
      <c r="N295" t="s">
        <v>2380</v>
      </c>
    </row>
    <row r="296" spans="1:14" x14ac:dyDescent="0.3">
      <c r="A296" t="s">
        <v>2075</v>
      </c>
      <c r="B296">
        <v>25.15</v>
      </c>
      <c r="C296">
        <v>9.08</v>
      </c>
      <c r="D296" t="str">
        <f t="shared" si="24"/>
        <v>Yes</v>
      </c>
      <c r="E296" t="s">
        <v>2378</v>
      </c>
      <c r="F296" t="s">
        <v>2378</v>
      </c>
      <c r="G296">
        <f t="shared" si="25"/>
        <v>1</v>
      </c>
      <c r="H296" t="str">
        <f t="shared" si="26"/>
        <v>Yes</v>
      </c>
      <c r="I296" t="str">
        <f t="shared" si="27"/>
        <v>Over Weight</v>
      </c>
      <c r="J296" t="str">
        <f t="shared" si="28"/>
        <v>Diabetes</v>
      </c>
      <c r="K296" t="s">
        <v>2380</v>
      </c>
      <c r="L296">
        <v>1</v>
      </c>
      <c r="M296" t="str">
        <f t="shared" si="29"/>
        <v>yes</v>
      </c>
      <c r="N296" t="s">
        <v>2380</v>
      </c>
    </row>
    <row r="297" spans="1:14" x14ac:dyDescent="0.3">
      <c r="A297" t="s">
        <v>2074</v>
      </c>
      <c r="B297">
        <v>28.71</v>
      </c>
      <c r="C297">
        <v>5.2</v>
      </c>
      <c r="D297" t="str">
        <f t="shared" si="24"/>
        <v>No</v>
      </c>
      <c r="E297" t="s">
        <v>2378</v>
      </c>
      <c r="F297" t="s">
        <v>2378</v>
      </c>
      <c r="G297">
        <f t="shared" si="25"/>
        <v>1</v>
      </c>
      <c r="H297" t="str">
        <f t="shared" si="26"/>
        <v>Yes</v>
      </c>
      <c r="I297" t="str">
        <f t="shared" si="27"/>
        <v>Over Weight</v>
      </c>
      <c r="J297" t="str">
        <f t="shared" si="28"/>
        <v>Normal</v>
      </c>
      <c r="K297" t="s">
        <v>2378</v>
      </c>
      <c r="L297">
        <v>1</v>
      </c>
      <c r="M297" t="str">
        <f t="shared" si="29"/>
        <v>yes</v>
      </c>
      <c r="N297" t="s">
        <v>2380</v>
      </c>
    </row>
    <row r="298" spans="1:14" x14ac:dyDescent="0.3">
      <c r="A298" t="s">
        <v>2073</v>
      </c>
      <c r="B298">
        <v>23</v>
      </c>
      <c r="C298">
        <v>5.48</v>
      </c>
      <c r="D298" t="str">
        <f t="shared" si="24"/>
        <v>No</v>
      </c>
      <c r="E298" t="s">
        <v>2378</v>
      </c>
      <c r="F298" t="s">
        <v>2378</v>
      </c>
      <c r="G298">
        <f t="shared" si="25"/>
        <v>0</v>
      </c>
      <c r="H298" t="str">
        <f t="shared" si="26"/>
        <v>Yes</v>
      </c>
      <c r="I298" t="str">
        <f t="shared" si="27"/>
        <v>Normal Weight</v>
      </c>
      <c r="J298" t="str">
        <f t="shared" si="28"/>
        <v>Normal</v>
      </c>
      <c r="K298" t="s">
        <v>2378</v>
      </c>
      <c r="L298" t="s">
        <v>2379</v>
      </c>
      <c r="M298" t="str">
        <f t="shared" si="29"/>
        <v>yes</v>
      </c>
      <c r="N298" t="s">
        <v>2380</v>
      </c>
    </row>
    <row r="299" spans="1:14" x14ac:dyDescent="0.3">
      <c r="A299" t="s">
        <v>2072</v>
      </c>
      <c r="B299">
        <v>36.86</v>
      </c>
      <c r="C299">
        <v>11.95</v>
      </c>
      <c r="D299" t="str">
        <f t="shared" si="24"/>
        <v>No</v>
      </c>
      <c r="E299" t="s">
        <v>2378</v>
      </c>
      <c r="F299" t="s">
        <v>2378</v>
      </c>
      <c r="G299">
        <f t="shared" si="25"/>
        <v>0</v>
      </c>
      <c r="H299" t="str">
        <f t="shared" si="26"/>
        <v>No</v>
      </c>
      <c r="I299" t="str">
        <f t="shared" si="27"/>
        <v>Obesity</v>
      </c>
      <c r="J299" t="str">
        <f t="shared" si="28"/>
        <v>Diabetes</v>
      </c>
      <c r="K299" t="s">
        <v>2378</v>
      </c>
      <c r="L299" t="s">
        <v>2379</v>
      </c>
      <c r="M299" t="str">
        <f t="shared" si="29"/>
        <v>No</v>
      </c>
      <c r="N299" t="s">
        <v>2378</v>
      </c>
    </row>
    <row r="300" spans="1:14" x14ac:dyDescent="0.3">
      <c r="A300" t="s">
        <v>2071</v>
      </c>
      <c r="B300">
        <v>24.25</v>
      </c>
      <c r="C300">
        <v>8.6999999999999993</v>
      </c>
      <c r="D300" t="str">
        <f t="shared" si="24"/>
        <v>Yes</v>
      </c>
      <c r="E300" t="s">
        <v>2378</v>
      </c>
      <c r="F300" t="s">
        <v>2378</v>
      </c>
      <c r="G300">
        <f t="shared" si="25"/>
        <v>1</v>
      </c>
      <c r="H300" t="str">
        <f t="shared" si="26"/>
        <v>Yes</v>
      </c>
      <c r="I300" t="str">
        <f t="shared" si="27"/>
        <v>Normal Weight</v>
      </c>
      <c r="J300" t="str">
        <f t="shared" si="28"/>
        <v>Diabetes</v>
      </c>
      <c r="K300" t="s">
        <v>2380</v>
      </c>
      <c r="L300">
        <v>1</v>
      </c>
      <c r="M300" t="str">
        <f t="shared" si="29"/>
        <v>yes</v>
      </c>
      <c r="N300" t="s">
        <v>2380</v>
      </c>
    </row>
    <row r="301" spans="1:14" x14ac:dyDescent="0.3">
      <c r="A301" t="s">
        <v>2070</v>
      </c>
      <c r="B301">
        <v>23.85</v>
      </c>
      <c r="C301">
        <v>7.84</v>
      </c>
      <c r="D301" t="str">
        <f t="shared" si="24"/>
        <v>No</v>
      </c>
      <c r="E301" t="s">
        <v>2378</v>
      </c>
      <c r="F301" t="s">
        <v>2378</v>
      </c>
      <c r="G301">
        <f t="shared" si="25"/>
        <v>0</v>
      </c>
      <c r="H301" t="str">
        <f t="shared" si="26"/>
        <v>Yes</v>
      </c>
      <c r="I301" t="str">
        <f t="shared" si="27"/>
        <v>Normal Weight</v>
      </c>
      <c r="J301" t="str">
        <f t="shared" si="28"/>
        <v>Diabetes</v>
      </c>
      <c r="K301" t="s">
        <v>2378</v>
      </c>
      <c r="L301" t="s">
        <v>2379</v>
      </c>
      <c r="M301" t="str">
        <f t="shared" si="29"/>
        <v>yes</v>
      </c>
      <c r="N301" t="s">
        <v>2380</v>
      </c>
    </row>
    <row r="302" spans="1:14" x14ac:dyDescent="0.3">
      <c r="A302" t="s">
        <v>2069</v>
      </c>
      <c r="B302">
        <v>40.020000000000003</v>
      </c>
      <c r="C302">
        <v>5.19</v>
      </c>
      <c r="D302" t="str">
        <f t="shared" si="24"/>
        <v>Yes</v>
      </c>
      <c r="E302" t="s">
        <v>2378</v>
      </c>
      <c r="F302" t="s">
        <v>2378</v>
      </c>
      <c r="G302">
        <f t="shared" si="25"/>
        <v>1</v>
      </c>
      <c r="H302" t="str">
        <f t="shared" si="26"/>
        <v>Yes</v>
      </c>
      <c r="I302" t="str">
        <f t="shared" si="27"/>
        <v>Obesity</v>
      </c>
      <c r="J302" t="str">
        <f t="shared" si="28"/>
        <v>Normal</v>
      </c>
      <c r="K302" t="s">
        <v>2380</v>
      </c>
      <c r="L302">
        <v>1</v>
      </c>
      <c r="M302" t="str">
        <f t="shared" si="29"/>
        <v>yes</v>
      </c>
      <c r="N302" t="s">
        <v>2380</v>
      </c>
    </row>
    <row r="303" spans="1:14" x14ac:dyDescent="0.3">
      <c r="A303" t="s">
        <v>2068</v>
      </c>
      <c r="B303">
        <v>19.170000000000002</v>
      </c>
      <c r="C303">
        <v>8.41</v>
      </c>
      <c r="D303" t="str">
        <f t="shared" si="24"/>
        <v>No</v>
      </c>
      <c r="E303" t="s">
        <v>2378</v>
      </c>
      <c r="F303" t="s">
        <v>2378</v>
      </c>
      <c r="G303">
        <f t="shared" si="25"/>
        <v>0</v>
      </c>
      <c r="H303" t="str">
        <f t="shared" si="26"/>
        <v>Yes</v>
      </c>
      <c r="I303" t="str">
        <f t="shared" si="27"/>
        <v>Normal Weight</v>
      </c>
      <c r="J303" t="str">
        <f t="shared" si="28"/>
        <v>Diabetes</v>
      </c>
      <c r="K303" t="s">
        <v>2378</v>
      </c>
      <c r="L303" t="s">
        <v>2379</v>
      </c>
      <c r="M303" t="str">
        <f t="shared" si="29"/>
        <v>yes</v>
      </c>
      <c r="N303" t="s">
        <v>2380</v>
      </c>
    </row>
    <row r="304" spans="1:14" x14ac:dyDescent="0.3">
      <c r="A304" t="s">
        <v>2067</v>
      </c>
      <c r="B304">
        <v>43.53</v>
      </c>
      <c r="C304">
        <v>5.86</v>
      </c>
      <c r="D304" t="str">
        <f t="shared" si="24"/>
        <v>Yes</v>
      </c>
      <c r="E304" t="s">
        <v>2381</v>
      </c>
      <c r="F304" t="s">
        <v>2378</v>
      </c>
      <c r="G304">
        <f t="shared" si="25"/>
        <v>2</v>
      </c>
      <c r="H304" t="str">
        <f t="shared" si="26"/>
        <v>Yes</v>
      </c>
      <c r="I304" t="str">
        <f t="shared" si="27"/>
        <v>Obesity</v>
      </c>
      <c r="J304" t="str">
        <f t="shared" si="28"/>
        <v>Prediabetes</v>
      </c>
      <c r="K304" t="s">
        <v>2380</v>
      </c>
      <c r="L304">
        <v>2</v>
      </c>
      <c r="M304" t="str">
        <f t="shared" si="29"/>
        <v>yes</v>
      </c>
      <c r="N304" t="s">
        <v>2380</v>
      </c>
    </row>
    <row r="305" spans="1:14" x14ac:dyDescent="0.3">
      <c r="A305" t="s">
        <v>2066</v>
      </c>
      <c r="B305">
        <v>46.06</v>
      </c>
      <c r="C305">
        <v>4.18</v>
      </c>
      <c r="D305" t="str">
        <f t="shared" si="24"/>
        <v>No</v>
      </c>
      <c r="E305" t="s">
        <v>2381</v>
      </c>
      <c r="F305" t="s">
        <v>2378</v>
      </c>
      <c r="G305">
        <f t="shared" si="25"/>
        <v>1</v>
      </c>
      <c r="H305" t="str">
        <f t="shared" si="26"/>
        <v>Yes</v>
      </c>
      <c r="I305" t="str">
        <f t="shared" si="27"/>
        <v>Obesity</v>
      </c>
      <c r="J305" t="str">
        <f t="shared" si="28"/>
        <v>Normal</v>
      </c>
      <c r="K305" t="s">
        <v>2378</v>
      </c>
      <c r="L305">
        <v>1</v>
      </c>
      <c r="M305" t="str">
        <f t="shared" si="29"/>
        <v>yes</v>
      </c>
      <c r="N305" t="s">
        <v>2380</v>
      </c>
    </row>
    <row r="306" spans="1:14" x14ac:dyDescent="0.3">
      <c r="A306" t="s">
        <v>2065</v>
      </c>
      <c r="B306">
        <v>29.92</v>
      </c>
      <c r="C306">
        <v>11.99</v>
      </c>
      <c r="D306" t="str">
        <f t="shared" si="24"/>
        <v>Yes</v>
      </c>
      <c r="E306" t="s">
        <v>2378</v>
      </c>
      <c r="F306" t="s">
        <v>2378</v>
      </c>
      <c r="G306">
        <f t="shared" si="25"/>
        <v>2</v>
      </c>
      <c r="H306" t="str">
        <f t="shared" si="26"/>
        <v>Yes</v>
      </c>
      <c r="I306" t="str">
        <f t="shared" si="27"/>
        <v>Obesity</v>
      </c>
      <c r="J306" t="str">
        <f t="shared" si="28"/>
        <v>Diabetes</v>
      </c>
      <c r="K306" t="s">
        <v>2380</v>
      </c>
      <c r="L306">
        <v>2</v>
      </c>
      <c r="M306" t="str">
        <f t="shared" si="29"/>
        <v>yes</v>
      </c>
      <c r="N306" t="s">
        <v>2380</v>
      </c>
    </row>
    <row r="307" spans="1:14" x14ac:dyDescent="0.3">
      <c r="A307" t="s">
        <v>2064</v>
      </c>
      <c r="B307">
        <v>28.46</v>
      </c>
      <c r="C307">
        <v>4.8499999999999996</v>
      </c>
      <c r="D307" t="str">
        <f t="shared" si="24"/>
        <v>Yes</v>
      </c>
      <c r="E307" t="s">
        <v>2378</v>
      </c>
      <c r="F307" t="s">
        <v>2378</v>
      </c>
      <c r="G307">
        <f t="shared" si="25"/>
        <v>1</v>
      </c>
      <c r="H307" t="str">
        <f t="shared" si="26"/>
        <v>Yes</v>
      </c>
      <c r="I307" t="str">
        <f t="shared" si="27"/>
        <v>Over Weight</v>
      </c>
      <c r="J307" t="str">
        <f t="shared" si="28"/>
        <v>Normal</v>
      </c>
      <c r="K307" t="s">
        <v>2380</v>
      </c>
      <c r="L307">
        <v>1</v>
      </c>
      <c r="M307" t="str">
        <f t="shared" si="29"/>
        <v>yes</v>
      </c>
      <c r="N307" t="s">
        <v>2380</v>
      </c>
    </row>
    <row r="308" spans="1:14" x14ac:dyDescent="0.3">
      <c r="A308" t="s">
        <v>2063</v>
      </c>
      <c r="B308">
        <v>24.56</v>
      </c>
      <c r="C308">
        <v>6.18</v>
      </c>
      <c r="D308" t="str">
        <f t="shared" si="24"/>
        <v>Yes</v>
      </c>
      <c r="E308" t="s">
        <v>2378</v>
      </c>
      <c r="F308" t="s">
        <v>2381</v>
      </c>
      <c r="G308">
        <f t="shared" si="25"/>
        <v>1</v>
      </c>
      <c r="H308" t="str">
        <f t="shared" si="26"/>
        <v>Yes</v>
      </c>
      <c r="I308" t="str">
        <f t="shared" si="27"/>
        <v>Normal Weight</v>
      </c>
      <c r="J308" t="str">
        <f t="shared" si="28"/>
        <v>Prediabetes</v>
      </c>
      <c r="K308" t="s">
        <v>2380</v>
      </c>
      <c r="L308">
        <v>1</v>
      </c>
      <c r="M308" t="str">
        <f t="shared" si="29"/>
        <v>yes</v>
      </c>
      <c r="N308" t="s">
        <v>2380</v>
      </c>
    </row>
    <row r="309" spans="1:14" x14ac:dyDescent="0.3">
      <c r="A309" t="s">
        <v>2062</v>
      </c>
      <c r="B309">
        <v>41.19</v>
      </c>
      <c r="C309">
        <v>6.37</v>
      </c>
      <c r="D309" t="str">
        <f t="shared" si="24"/>
        <v>No</v>
      </c>
      <c r="E309" t="s">
        <v>2378</v>
      </c>
      <c r="F309" t="s">
        <v>2378</v>
      </c>
      <c r="G309">
        <f t="shared" si="25"/>
        <v>0</v>
      </c>
      <c r="H309" t="str">
        <f t="shared" si="26"/>
        <v>Yes</v>
      </c>
      <c r="I309" t="str">
        <f t="shared" si="27"/>
        <v>Obesity</v>
      </c>
      <c r="J309" t="str">
        <f t="shared" si="28"/>
        <v>Prediabetes</v>
      </c>
      <c r="K309" t="s">
        <v>2378</v>
      </c>
      <c r="L309" t="s">
        <v>2379</v>
      </c>
      <c r="M309" t="str">
        <f t="shared" si="29"/>
        <v>yes</v>
      </c>
      <c r="N309" t="s">
        <v>2380</v>
      </c>
    </row>
    <row r="310" spans="1:14" x14ac:dyDescent="0.3">
      <c r="A310" t="s">
        <v>2061</v>
      </c>
      <c r="B310">
        <v>18.63</v>
      </c>
      <c r="C310">
        <v>9.81</v>
      </c>
      <c r="D310" t="str">
        <f t="shared" si="24"/>
        <v>Yes</v>
      </c>
      <c r="E310" t="s">
        <v>2378</v>
      </c>
      <c r="F310" t="s">
        <v>2378</v>
      </c>
      <c r="G310">
        <f t="shared" si="25"/>
        <v>2</v>
      </c>
      <c r="H310" t="str">
        <f t="shared" si="26"/>
        <v>Yes</v>
      </c>
      <c r="I310" t="str">
        <f t="shared" si="27"/>
        <v>Normal Weight</v>
      </c>
      <c r="J310" t="str">
        <f t="shared" si="28"/>
        <v>Diabetes</v>
      </c>
      <c r="K310" t="s">
        <v>2380</v>
      </c>
      <c r="L310">
        <v>2</v>
      </c>
      <c r="M310" t="str">
        <f t="shared" si="29"/>
        <v>yes</v>
      </c>
      <c r="N310" t="s">
        <v>2380</v>
      </c>
    </row>
    <row r="311" spans="1:14" x14ac:dyDescent="0.3">
      <c r="A311" t="s">
        <v>2060</v>
      </c>
      <c r="B311">
        <v>26.26</v>
      </c>
      <c r="C311">
        <v>11.8</v>
      </c>
      <c r="D311" t="str">
        <f t="shared" si="24"/>
        <v>Yes</v>
      </c>
      <c r="E311" t="s">
        <v>2378</v>
      </c>
      <c r="F311" t="s">
        <v>2378</v>
      </c>
      <c r="G311">
        <f t="shared" si="25"/>
        <v>1</v>
      </c>
      <c r="H311" t="str">
        <f t="shared" si="26"/>
        <v>Yes</v>
      </c>
      <c r="I311" t="str">
        <f t="shared" si="27"/>
        <v>Over Weight</v>
      </c>
      <c r="J311" t="str">
        <f t="shared" si="28"/>
        <v>Diabetes</v>
      </c>
      <c r="K311" t="s">
        <v>2380</v>
      </c>
      <c r="L311">
        <v>1</v>
      </c>
      <c r="M311" t="str">
        <f t="shared" si="29"/>
        <v>yes</v>
      </c>
      <c r="N311" t="s">
        <v>2380</v>
      </c>
    </row>
    <row r="312" spans="1:14" x14ac:dyDescent="0.3">
      <c r="A312" t="s">
        <v>2059</v>
      </c>
      <c r="B312">
        <v>22.37</v>
      </c>
      <c r="C312">
        <v>5.86</v>
      </c>
      <c r="D312" t="str">
        <f t="shared" si="24"/>
        <v>Yes</v>
      </c>
      <c r="E312" t="s">
        <v>2378</v>
      </c>
      <c r="F312" t="s">
        <v>2381</v>
      </c>
      <c r="G312">
        <f t="shared" si="25"/>
        <v>1</v>
      </c>
      <c r="H312" t="str">
        <f t="shared" si="26"/>
        <v>Yes</v>
      </c>
      <c r="I312" t="str">
        <f t="shared" si="27"/>
        <v>Normal Weight</v>
      </c>
      <c r="J312" t="str">
        <f t="shared" si="28"/>
        <v>Prediabetes</v>
      </c>
      <c r="K312" t="s">
        <v>2380</v>
      </c>
      <c r="L312">
        <v>1</v>
      </c>
      <c r="M312" t="str">
        <f t="shared" si="29"/>
        <v>yes</v>
      </c>
      <c r="N312" t="s">
        <v>2380</v>
      </c>
    </row>
    <row r="313" spans="1:14" x14ac:dyDescent="0.3">
      <c r="A313" t="s">
        <v>2058</v>
      </c>
      <c r="B313">
        <v>39.619999999999997</v>
      </c>
      <c r="C313">
        <v>4.28</v>
      </c>
      <c r="D313" t="str">
        <f t="shared" si="24"/>
        <v>No</v>
      </c>
      <c r="E313" t="s">
        <v>2378</v>
      </c>
      <c r="F313" t="s">
        <v>2378</v>
      </c>
      <c r="G313">
        <f t="shared" si="25"/>
        <v>1</v>
      </c>
      <c r="H313" t="str">
        <f t="shared" si="26"/>
        <v>Yes</v>
      </c>
      <c r="I313" t="str">
        <f t="shared" si="27"/>
        <v>Obesity</v>
      </c>
      <c r="J313" t="str">
        <f t="shared" si="28"/>
        <v>Normal</v>
      </c>
      <c r="K313" t="s">
        <v>2378</v>
      </c>
      <c r="L313">
        <v>1</v>
      </c>
      <c r="M313" t="str">
        <f t="shared" si="29"/>
        <v>yes</v>
      </c>
      <c r="N313" t="s">
        <v>2380</v>
      </c>
    </row>
    <row r="314" spans="1:14" x14ac:dyDescent="0.3">
      <c r="A314" t="s">
        <v>2057</v>
      </c>
      <c r="B314">
        <v>18.329999999999998</v>
      </c>
      <c r="C314">
        <v>4.16</v>
      </c>
      <c r="D314" t="str">
        <f t="shared" si="24"/>
        <v>Yes</v>
      </c>
      <c r="E314" t="s">
        <v>2378</v>
      </c>
      <c r="F314" t="s">
        <v>2378</v>
      </c>
      <c r="G314">
        <f t="shared" si="25"/>
        <v>0</v>
      </c>
      <c r="H314" t="str">
        <f t="shared" si="26"/>
        <v>Yes</v>
      </c>
      <c r="I314" t="str">
        <f t="shared" si="27"/>
        <v>Under Weight</v>
      </c>
      <c r="J314" t="str">
        <f t="shared" si="28"/>
        <v>Normal</v>
      </c>
      <c r="K314" t="s">
        <v>2380</v>
      </c>
      <c r="L314" t="s">
        <v>2379</v>
      </c>
      <c r="M314" t="str">
        <f t="shared" si="29"/>
        <v>yes</v>
      </c>
      <c r="N314" t="s">
        <v>2380</v>
      </c>
    </row>
    <row r="315" spans="1:14" x14ac:dyDescent="0.3">
      <c r="A315" t="s">
        <v>2056</v>
      </c>
      <c r="B315">
        <v>17.11</v>
      </c>
      <c r="C315">
        <v>4.9800000000000004</v>
      </c>
      <c r="D315" t="str">
        <f t="shared" si="24"/>
        <v>Yes</v>
      </c>
      <c r="E315" t="s">
        <v>2378</v>
      </c>
      <c r="F315" t="s">
        <v>2381</v>
      </c>
      <c r="G315">
        <f t="shared" si="25"/>
        <v>1</v>
      </c>
      <c r="H315" t="str">
        <f t="shared" si="26"/>
        <v>Yes</v>
      </c>
      <c r="I315" t="str">
        <f t="shared" si="27"/>
        <v>Under Weight</v>
      </c>
      <c r="J315" t="str">
        <f t="shared" si="28"/>
        <v>Normal</v>
      </c>
      <c r="K315" t="s">
        <v>2380</v>
      </c>
      <c r="L315">
        <v>1</v>
      </c>
      <c r="M315" t="str">
        <f t="shared" si="29"/>
        <v>yes</v>
      </c>
      <c r="N315" t="s">
        <v>2380</v>
      </c>
    </row>
    <row r="316" spans="1:14" x14ac:dyDescent="0.3">
      <c r="A316" t="s">
        <v>2055</v>
      </c>
      <c r="B316">
        <v>43.5</v>
      </c>
      <c r="C316">
        <v>6.38</v>
      </c>
      <c r="D316" t="str">
        <f t="shared" si="24"/>
        <v>No</v>
      </c>
      <c r="E316" t="s">
        <v>2381</v>
      </c>
      <c r="F316" t="s">
        <v>2378</v>
      </c>
      <c r="G316">
        <f t="shared" si="25"/>
        <v>1</v>
      </c>
      <c r="H316" t="str">
        <f t="shared" si="26"/>
        <v>Yes</v>
      </c>
      <c r="I316" t="str">
        <f t="shared" si="27"/>
        <v>Obesity</v>
      </c>
      <c r="J316" t="str">
        <f t="shared" si="28"/>
        <v>Prediabetes</v>
      </c>
      <c r="K316" t="s">
        <v>2378</v>
      </c>
      <c r="L316">
        <v>1</v>
      </c>
      <c r="M316" t="str">
        <f t="shared" si="29"/>
        <v>yes</v>
      </c>
      <c r="N316" t="s">
        <v>2380</v>
      </c>
    </row>
    <row r="317" spans="1:14" x14ac:dyDescent="0.3">
      <c r="A317" t="s">
        <v>2054</v>
      </c>
      <c r="B317">
        <v>25.364999999999998</v>
      </c>
      <c r="C317">
        <v>5.19</v>
      </c>
      <c r="D317" t="str">
        <f t="shared" si="24"/>
        <v>No</v>
      </c>
      <c r="E317" t="s">
        <v>2378</v>
      </c>
      <c r="F317" t="s">
        <v>2378</v>
      </c>
      <c r="G317">
        <f t="shared" si="25"/>
        <v>2</v>
      </c>
      <c r="H317" t="str">
        <f t="shared" si="26"/>
        <v>No</v>
      </c>
      <c r="I317" t="str">
        <f t="shared" si="27"/>
        <v>Over Weight</v>
      </c>
      <c r="J317" t="str">
        <f t="shared" si="28"/>
        <v>Normal</v>
      </c>
      <c r="K317" t="s">
        <v>2378</v>
      </c>
      <c r="L317">
        <v>2</v>
      </c>
      <c r="M317" t="str">
        <f t="shared" si="29"/>
        <v>No</v>
      </c>
      <c r="N317" t="s">
        <v>2378</v>
      </c>
    </row>
    <row r="318" spans="1:14" x14ac:dyDescent="0.3">
      <c r="A318" t="s">
        <v>2053</v>
      </c>
      <c r="B318">
        <v>28.594999999999999</v>
      </c>
      <c r="C318">
        <v>10.210000000000001</v>
      </c>
      <c r="D318" t="str">
        <f t="shared" si="24"/>
        <v>No</v>
      </c>
      <c r="E318" t="s">
        <v>2378</v>
      </c>
      <c r="F318" t="s">
        <v>2378</v>
      </c>
      <c r="G318">
        <f t="shared" si="25"/>
        <v>0</v>
      </c>
      <c r="H318" t="str">
        <f t="shared" si="26"/>
        <v>No</v>
      </c>
      <c r="I318" t="str">
        <f t="shared" si="27"/>
        <v>Over Weight</v>
      </c>
      <c r="J318" t="str">
        <f t="shared" si="28"/>
        <v>Diabetes</v>
      </c>
      <c r="K318" t="s">
        <v>2378</v>
      </c>
      <c r="L318" t="s">
        <v>2379</v>
      </c>
      <c r="M318" t="str">
        <f t="shared" si="29"/>
        <v>No</v>
      </c>
      <c r="N318" t="s">
        <v>2378</v>
      </c>
    </row>
    <row r="319" spans="1:14" x14ac:dyDescent="0.3">
      <c r="A319" t="s">
        <v>2052</v>
      </c>
      <c r="B319">
        <v>29.83</v>
      </c>
      <c r="C319">
        <v>9.6999999999999993</v>
      </c>
      <c r="D319" t="str">
        <f t="shared" si="24"/>
        <v>Yes</v>
      </c>
      <c r="E319" t="s">
        <v>2378</v>
      </c>
      <c r="F319" t="s">
        <v>2381</v>
      </c>
      <c r="G319">
        <f t="shared" si="25"/>
        <v>1</v>
      </c>
      <c r="H319" t="str">
        <f t="shared" si="26"/>
        <v>Yes</v>
      </c>
      <c r="I319" t="str">
        <f t="shared" si="27"/>
        <v>Over Weight</v>
      </c>
      <c r="J319" t="str">
        <f t="shared" si="28"/>
        <v>Diabetes</v>
      </c>
      <c r="K319" t="s">
        <v>2380</v>
      </c>
      <c r="L319">
        <v>1</v>
      </c>
      <c r="M319" t="str">
        <f t="shared" si="29"/>
        <v>yes</v>
      </c>
      <c r="N319" t="s">
        <v>2380</v>
      </c>
    </row>
    <row r="320" spans="1:14" x14ac:dyDescent="0.3">
      <c r="A320" t="s">
        <v>2051</v>
      </c>
      <c r="B320">
        <v>24.7</v>
      </c>
      <c r="C320">
        <v>10.25</v>
      </c>
      <c r="D320" t="str">
        <f t="shared" si="24"/>
        <v>No</v>
      </c>
      <c r="E320" t="s">
        <v>2378</v>
      </c>
      <c r="F320" t="s">
        <v>2378</v>
      </c>
      <c r="G320">
        <f t="shared" si="25"/>
        <v>3</v>
      </c>
      <c r="H320" t="str">
        <f t="shared" si="26"/>
        <v>No</v>
      </c>
      <c r="I320" t="str">
        <f t="shared" si="27"/>
        <v>Normal Weight</v>
      </c>
      <c r="J320" t="str">
        <f t="shared" si="28"/>
        <v>Diabetes</v>
      </c>
      <c r="K320" t="s">
        <v>2378</v>
      </c>
      <c r="L320">
        <v>3</v>
      </c>
      <c r="M320" t="str">
        <f t="shared" si="29"/>
        <v>No</v>
      </c>
      <c r="N320" t="s">
        <v>2378</v>
      </c>
    </row>
    <row r="321" spans="1:14" x14ac:dyDescent="0.3">
      <c r="A321" t="s">
        <v>2050</v>
      </c>
      <c r="B321">
        <v>17.940000000000001</v>
      </c>
      <c r="C321">
        <v>9.77</v>
      </c>
      <c r="D321" t="str">
        <f t="shared" si="24"/>
        <v>No</v>
      </c>
      <c r="E321" t="s">
        <v>2378</v>
      </c>
      <c r="F321" t="s">
        <v>2378</v>
      </c>
      <c r="G321">
        <f t="shared" si="25"/>
        <v>0</v>
      </c>
      <c r="H321" t="str">
        <f t="shared" si="26"/>
        <v>Yes</v>
      </c>
      <c r="I321" t="str">
        <f t="shared" si="27"/>
        <v>Under Weight</v>
      </c>
      <c r="J321" t="str">
        <f t="shared" si="28"/>
        <v>Diabetes</v>
      </c>
      <c r="K321" t="s">
        <v>2378</v>
      </c>
      <c r="L321" t="s">
        <v>2379</v>
      </c>
      <c r="M321" t="str">
        <f t="shared" si="29"/>
        <v>yes</v>
      </c>
      <c r="N321" t="s">
        <v>2380</v>
      </c>
    </row>
    <row r="322" spans="1:14" x14ac:dyDescent="0.3">
      <c r="A322" t="s">
        <v>2049</v>
      </c>
      <c r="B322">
        <v>21.08</v>
      </c>
      <c r="C322">
        <v>4.83</v>
      </c>
      <c r="D322" t="str">
        <f t="shared" ref="D322:D385" si="30">PROPER(K322)</f>
        <v>No</v>
      </c>
      <c r="E322" t="s">
        <v>2378</v>
      </c>
      <c r="F322" t="s">
        <v>2381</v>
      </c>
      <c r="G322">
        <f t="shared" ref="G322:G385" si="31">IF(L322="No major surgery",0,L322)</f>
        <v>1</v>
      </c>
      <c r="H322" t="str">
        <f t="shared" ref="H322:H385" si="32">PROPER(M322)</f>
        <v>Yes</v>
      </c>
      <c r="I322" t="str">
        <f t="shared" ref="I322:I385" si="33">IF(B322&lt;18.5,"Under Weight",IF(B322&lt;=24.9,"Normal Weight",IF(B322&lt;=29.9,"Over Weight","Obesity")))</f>
        <v>Normal Weight</v>
      </c>
      <c r="J322" t="str">
        <f t="shared" ref="J322:J385" si="34">IF(C322&lt;=5.7,"Normal",IF(C322&lt;=6.4,"Prediabetes","Diabetes"))</f>
        <v>Normal</v>
      </c>
      <c r="K322" t="s">
        <v>2378</v>
      </c>
      <c r="L322">
        <v>1</v>
      </c>
      <c r="M322" t="str">
        <f t="shared" si="29"/>
        <v>yes</v>
      </c>
      <c r="N322" t="s">
        <v>2380</v>
      </c>
    </row>
    <row r="323" spans="1:14" x14ac:dyDescent="0.3">
      <c r="A323" t="s">
        <v>2048</v>
      </c>
      <c r="B323">
        <v>37.715000000000003</v>
      </c>
      <c r="C323">
        <v>10.86</v>
      </c>
      <c r="D323" t="str">
        <f t="shared" si="30"/>
        <v>Yes</v>
      </c>
      <c r="E323" t="s">
        <v>2378</v>
      </c>
      <c r="F323" t="s">
        <v>2378</v>
      </c>
      <c r="G323">
        <f t="shared" si="31"/>
        <v>0</v>
      </c>
      <c r="H323" t="str">
        <f t="shared" si="32"/>
        <v>No</v>
      </c>
      <c r="I323" t="str">
        <f t="shared" si="33"/>
        <v>Obesity</v>
      </c>
      <c r="J323" t="str">
        <f t="shared" si="34"/>
        <v>Diabetes</v>
      </c>
      <c r="K323" t="s">
        <v>2380</v>
      </c>
      <c r="L323" t="s">
        <v>2379</v>
      </c>
      <c r="M323" t="str">
        <f t="shared" si="29"/>
        <v>No</v>
      </c>
      <c r="N323" t="s">
        <v>2378</v>
      </c>
    </row>
    <row r="324" spans="1:14" x14ac:dyDescent="0.3">
      <c r="A324" t="s">
        <v>2047</v>
      </c>
      <c r="B324">
        <v>22.39</v>
      </c>
      <c r="C324">
        <v>9.5299999999999994</v>
      </c>
      <c r="D324" t="str">
        <f t="shared" si="30"/>
        <v>Yes</v>
      </c>
      <c r="E324" t="s">
        <v>2378</v>
      </c>
      <c r="F324" t="s">
        <v>2378</v>
      </c>
      <c r="G324">
        <f t="shared" si="31"/>
        <v>0</v>
      </c>
      <c r="H324" t="str">
        <f t="shared" si="32"/>
        <v>Yes</v>
      </c>
      <c r="I324" t="str">
        <f t="shared" si="33"/>
        <v>Normal Weight</v>
      </c>
      <c r="J324" t="str">
        <f t="shared" si="34"/>
        <v>Diabetes</v>
      </c>
      <c r="K324" t="s">
        <v>2380</v>
      </c>
      <c r="L324" t="s">
        <v>2379</v>
      </c>
      <c r="M324" t="str">
        <f t="shared" ref="M324:M387" si="35">IF(N324="?","No",N324)</f>
        <v>yes</v>
      </c>
      <c r="N324" t="s">
        <v>2380</v>
      </c>
    </row>
    <row r="325" spans="1:14" x14ac:dyDescent="0.3">
      <c r="A325" t="s">
        <v>2046</v>
      </c>
      <c r="B325">
        <v>28.78</v>
      </c>
      <c r="C325">
        <v>5.68</v>
      </c>
      <c r="D325" t="str">
        <f t="shared" si="30"/>
        <v>No</v>
      </c>
      <c r="E325" t="s">
        <v>2378</v>
      </c>
      <c r="F325" t="s">
        <v>2378</v>
      </c>
      <c r="G325">
        <f t="shared" si="31"/>
        <v>0</v>
      </c>
      <c r="H325" t="str">
        <f t="shared" si="32"/>
        <v>Yes</v>
      </c>
      <c r="I325" t="str">
        <f t="shared" si="33"/>
        <v>Over Weight</v>
      </c>
      <c r="J325" t="str">
        <f t="shared" si="34"/>
        <v>Normal</v>
      </c>
      <c r="K325" t="s">
        <v>2378</v>
      </c>
      <c r="L325" t="s">
        <v>2379</v>
      </c>
      <c r="M325" t="str">
        <f t="shared" si="35"/>
        <v>yes</v>
      </c>
      <c r="N325" t="s">
        <v>2380</v>
      </c>
    </row>
    <row r="326" spans="1:14" x14ac:dyDescent="0.3">
      <c r="A326" t="s">
        <v>2045</v>
      </c>
      <c r="B326">
        <v>18.329999999999998</v>
      </c>
      <c r="C326">
        <v>5.57</v>
      </c>
      <c r="D326" t="str">
        <f t="shared" si="30"/>
        <v>Yes</v>
      </c>
      <c r="E326" t="s">
        <v>2378</v>
      </c>
      <c r="F326" t="s">
        <v>2378</v>
      </c>
      <c r="G326">
        <f t="shared" si="31"/>
        <v>0</v>
      </c>
      <c r="H326" t="str">
        <f t="shared" si="32"/>
        <v>Yes</v>
      </c>
      <c r="I326" t="str">
        <f t="shared" si="33"/>
        <v>Under Weight</v>
      </c>
      <c r="J326" t="str">
        <f t="shared" si="34"/>
        <v>Normal</v>
      </c>
      <c r="K326" t="s">
        <v>2380</v>
      </c>
      <c r="L326" t="s">
        <v>2379</v>
      </c>
      <c r="M326" t="str">
        <f t="shared" si="35"/>
        <v>yes</v>
      </c>
      <c r="N326" t="s">
        <v>2380</v>
      </c>
    </row>
    <row r="327" spans="1:14" x14ac:dyDescent="0.3">
      <c r="A327" t="s">
        <v>2044</v>
      </c>
      <c r="B327">
        <v>26.39</v>
      </c>
      <c r="C327">
        <v>4.58</v>
      </c>
      <c r="D327" t="str">
        <f t="shared" si="30"/>
        <v>Yes</v>
      </c>
      <c r="E327" t="s">
        <v>2378</v>
      </c>
      <c r="F327" t="s">
        <v>2378</v>
      </c>
      <c r="G327">
        <f t="shared" si="31"/>
        <v>1</v>
      </c>
      <c r="H327" t="str">
        <f t="shared" si="32"/>
        <v>Yes</v>
      </c>
      <c r="I327" t="str">
        <f t="shared" si="33"/>
        <v>Over Weight</v>
      </c>
      <c r="J327" t="str">
        <f t="shared" si="34"/>
        <v>Normal</v>
      </c>
      <c r="K327" t="s">
        <v>2380</v>
      </c>
      <c r="L327">
        <v>1</v>
      </c>
      <c r="M327" t="str">
        <f t="shared" si="35"/>
        <v>yes</v>
      </c>
      <c r="N327" t="s">
        <v>2380</v>
      </c>
    </row>
    <row r="328" spans="1:14" x14ac:dyDescent="0.3">
      <c r="A328" t="s">
        <v>2043</v>
      </c>
      <c r="B328">
        <v>19.260000000000002</v>
      </c>
      <c r="C328">
        <v>8.9600000000000009</v>
      </c>
      <c r="D328" t="str">
        <f t="shared" si="30"/>
        <v>Yes</v>
      </c>
      <c r="E328" t="s">
        <v>2378</v>
      </c>
      <c r="F328" t="s">
        <v>2378</v>
      </c>
      <c r="G328">
        <f t="shared" si="31"/>
        <v>1</v>
      </c>
      <c r="H328" t="str">
        <f t="shared" si="32"/>
        <v>Yes</v>
      </c>
      <c r="I328" t="str">
        <f t="shared" si="33"/>
        <v>Normal Weight</v>
      </c>
      <c r="J328" t="str">
        <f t="shared" si="34"/>
        <v>Diabetes</v>
      </c>
      <c r="K328" t="s">
        <v>2380</v>
      </c>
      <c r="L328">
        <v>1</v>
      </c>
      <c r="M328" t="str">
        <f t="shared" si="35"/>
        <v>yes</v>
      </c>
      <c r="N328" t="s">
        <v>2380</v>
      </c>
    </row>
    <row r="329" spans="1:14" x14ac:dyDescent="0.3">
      <c r="A329" t="s">
        <v>2042</v>
      </c>
      <c r="B329">
        <v>26.92</v>
      </c>
      <c r="C329">
        <v>6.09</v>
      </c>
      <c r="D329" t="str">
        <f t="shared" si="30"/>
        <v>No</v>
      </c>
      <c r="E329" t="s">
        <v>2378</v>
      </c>
      <c r="F329" t="s">
        <v>2378</v>
      </c>
      <c r="G329">
        <f t="shared" si="31"/>
        <v>0</v>
      </c>
      <c r="H329" t="str">
        <f t="shared" si="32"/>
        <v>Yes</v>
      </c>
      <c r="I329" t="str">
        <f t="shared" si="33"/>
        <v>Over Weight</v>
      </c>
      <c r="J329" t="str">
        <f t="shared" si="34"/>
        <v>Prediabetes</v>
      </c>
      <c r="K329" t="s">
        <v>2378</v>
      </c>
      <c r="L329" t="s">
        <v>2379</v>
      </c>
      <c r="M329" t="str">
        <f t="shared" si="35"/>
        <v>yes</v>
      </c>
      <c r="N329" t="s">
        <v>2380</v>
      </c>
    </row>
    <row r="330" spans="1:14" x14ac:dyDescent="0.3">
      <c r="A330" t="s">
        <v>2041</v>
      </c>
      <c r="B330">
        <v>19.73</v>
      </c>
      <c r="C330">
        <v>4.3600000000000003</v>
      </c>
      <c r="D330" t="str">
        <f t="shared" si="30"/>
        <v>No</v>
      </c>
      <c r="E330" t="s">
        <v>2378</v>
      </c>
      <c r="F330" t="s">
        <v>2378</v>
      </c>
      <c r="G330">
        <f t="shared" si="31"/>
        <v>0</v>
      </c>
      <c r="H330" t="str">
        <f t="shared" si="32"/>
        <v>Yes</v>
      </c>
      <c r="I330" t="str">
        <f t="shared" si="33"/>
        <v>Normal Weight</v>
      </c>
      <c r="J330" t="str">
        <f t="shared" si="34"/>
        <v>Normal</v>
      </c>
      <c r="K330" t="s">
        <v>2378</v>
      </c>
      <c r="L330" t="s">
        <v>2379</v>
      </c>
      <c r="M330" t="str">
        <f t="shared" si="35"/>
        <v>yes</v>
      </c>
      <c r="N330" t="s">
        <v>2380</v>
      </c>
    </row>
    <row r="331" spans="1:14" x14ac:dyDescent="0.3">
      <c r="A331" t="s">
        <v>2040</v>
      </c>
      <c r="B331">
        <v>23.56</v>
      </c>
      <c r="C331">
        <v>11.74</v>
      </c>
      <c r="D331" t="str">
        <f t="shared" si="30"/>
        <v>Yes</v>
      </c>
      <c r="E331" t="s">
        <v>2378</v>
      </c>
      <c r="F331" t="s">
        <v>2378</v>
      </c>
      <c r="G331">
        <f t="shared" si="31"/>
        <v>0</v>
      </c>
      <c r="H331" t="str">
        <f t="shared" si="32"/>
        <v>Yes</v>
      </c>
      <c r="I331" t="str">
        <f t="shared" si="33"/>
        <v>Normal Weight</v>
      </c>
      <c r="J331" t="str">
        <f t="shared" si="34"/>
        <v>Diabetes</v>
      </c>
      <c r="K331" t="s">
        <v>2380</v>
      </c>
      <c r="L331" t="s">
        <v>2379</v>
      </c>
      <c r="M331" t="str">
        <f t="shared" si="35"/>
        <v>yes</v>
      </c>
      <c r="N331" t="s">
        <v>2380</v>
      </c>
    </row>
    <row r="332" spans="1:14" x14ac:dyDescent="0.3">
      <c r="A332" t="s">
        <v>2039</v>
      </c>
      <c r="B332">
        <v>37.67</v>
      </c>
      <c r="C332">
        <v>5.89</v>
      </c>
      <c r="D332" t="str">
        <f t="shared" si="30"/>
        <v>No</v>
      </c>
      <c r="E332" t="s">
        <v>2378</v>
      </c>
      <c r="F332" t="s">
        <v>2378</v>
      </c>
      <c r="G332">
        <f t="shared" si="31"/>
        <v>1</v>
      </c>
      <c r="H332" t="str">
        <f t="shared" si="32"/>
        <v>Yes</v>
      </c>
      <c r="I332" t="str">
        <f t="shared" si="33"/>
        <v>Obesity</v>
      </c>
      <c r="J332" t="str">
        <f t="shared" si="34"/>
        <v>Prediabetes</v>
      </c>
      <c r="K332" t="s">
        <v>2378</v>
      </c>
      <c r="L332">
        <v>1</v>
      </c>
      <c r="M332" t="str">
        <f t="shared" si="35"/>
        <v>yes</v>
      </c>
      <c r="N332" t="s">
        <v>2380</v>
      </c>
    </row>
    <row r="333" spans="1:14" x14ac:dyDescent="0.3">
      <c r="A333" t="s">
        <v>2038</v>
      </c>
      <c r="B333">
        <v>18.73</v>
      </c>
      <c r="C333">
        <v>10.64</v>
      </c>
      <c r="D333" t="str">
        <f t="shared" si="30"/>
        <v>No</v>
      </c>
      <c r="E333" t="s">
        <v>2378</v>
      </c>
      <c r="F333" t="s">
        <v>2378</v>
      </c>
      <c r="G333">
        <f t="shared" si="31"/>
        <v>2</v>
      </c>
      <c r="H333" t="str">
        <f t="shared" si="32"/>
        <v>Yes</v>
      </c>
      <c r="I333" t="str">
        <f t="shared" si="33"/>
        <v>Normal Weight</v>
      </c>
      <c r="J333" t="str">
        <f t="shared" si="34"/>
        <v>Diabetes</v>
      </c>
      <c r="K333" t="s">
        <v>2378</v>
      </c>
      <c r="L333">
        <v>2</v>
      </c>
      <c r="M333" t="str">
        <f t="shared" si="35"/>
        <v>yes</v>
      </c>
      <c r="N333" t="s">
        <v>2380</v>
      </c>
    </row>
    <row r="334" spans="1:14" x14ac:dyDescent="0.3">
      <c r="A334" t="s">
        <v>2037</v>
      </c>
      <c r="B334">
        <v>33.090000000000003</v>
      </c>
      <c r="C334">
        <v>6.06</v>
      </c>
      <c r="D334" t="str">
        <f t="shared" si="30"/>
        <v>No</v>
      </c>
      <c r="E334" t="s">
        <v>2378</v>
      </c>
      <c r="F334" t="s">
        <v>2381</v>
      </c>
      <c r="G334">
        <f t="shared" si="31"/>
        <v>1</v>
      </c>
      <c r="H334" t="str">
        <f t="shared" si="32"/>
        <v>Yes</v>
      </c>
      <c r="I334" t="str">
        <f t="shared" si="33"/>
        <v>Obesity</v>
      </c>
      <c r="J334" t="str">
        <f t="shared" si="34"/>
        <v>Prediabetes</v>
      </c>
      <c r="K334" t="s">
        <v>2378</v>
      </c>
      <c r="L334">
        <v>1</v>
      </c>
      <c r="M334" t="str">
        <f t="shared" si="35"/>
        <v>yes</v>
      </c>
      <c r="N334" t="s">
        <v>2380</v>
      </c>
    </row>
    <row r="335" spans="1:14" x14ac:dyDescent="0.3">
      <c r="A335" t="s">
        <v>2036</v>
      </c>
      <c r="B335">
        <v>18.329999999999998</v>
      </c>
      <c r="C335">
        <v>7.46</v>
      </c>
      <c r="D335" t="str">
        <f t="shared" si="30"/>
        <v>Yes</v>
      </c>
      <c r="E335" t="s">
        <v>2378</v>
      </c>
      <c r="F335" t="s">
        <v>2378</v>
      </c>
      <c r="G335">
        <f t="shared" si="31"/>
        <v>1</v>
      </c>
      <c r="H335" t="str">
        <f t="shared" si="32"/>
        <v>Yes</v>
      </c>
      <c r="I335" t="str">
        <f t="shared" si="33"/>
        <v>Under Weight</v>
      </c>
      <c r="J335" t="str">
        <f t="shared" si="34"/>
        <v>Diabetes</v>
      </c>
      <c r="K335" t="s">
        <v>2380</v>
      </c>
      <c r="L335">
        <v>1</v>
      </c>
      <c r="M335" t="str">
        <f t="shared" si="35"/>
        <v>yes</v>
      </c>
      <c r="N335" t="s">
        <v>2380</v>
      </c>
    </row>
    <row r="336" spans="1:14" x14ac:dyDescent="0.3">
      <c r="A336" t="s">
        <v>2035</v>
      </c>
      <c r="B336">
        <v>27.74</v>
      </c>
      <c r="C336">
        <v>4.68</v>
      </c>
      <c r="D336" t="str">
        <f t="shared" si="30"/>
        <v>Yes</v>
      </c>
      <c r="E336" t="s">
        <v>2378</v>
      </c>
      <c r="F336" t="s">
        <v>2378</v>
      </c>
      <c r="G336">
        <f t="shared" si="31"/>
        <v>2</v>
      </c>
      <c r="H336" t="str">
        <f t="shared" si="32"/>
        <v>Yes</v>
      </c>
      <c r="I336" t="str">
        <f t="shared" si="33"/>
        <v>Over Weight</v>
      </c>
      <c r="J336" t="str">
        <f t="shared" si="34"/>
        <v>Normal</v>
      </c>
      <c r="K336" t="s">
        <v>2380</v>
      </c>
      <c r="L336">
        <v>2</v>
      </c>
      <c r="M336" t="str">
        <f t="shared" si="35"/>
        <v>yes</v>
      </c>
      <c r="N336" t="s">
        <v>2380</v>
      </c>
    </row>
    <row r="337" spans="1:14" x14ac:dyDescent="0.3">
      <c r="A337" t="s">
        <v>2034</v>
      </c>
      <c r="B337">
        <v>24.2</v>
      </c>
      <c r="C337">
        <v>6.15</v>
      </c>
      <c r="D337" t="str">
        <f t="shared" si="30"/>
        <v>No</v>
      </c>
      <c r="E337" t="s">
        <v>2378</v>
      </c>
      <c r="F337" t="s">
        <v>2378</v>
      </c>
      <c r="G337">
        <f t="shared" si="31"/>
        <v>1</v>
      </c>
      <c r="H337" t="str">
        <f t="shared" si="32"/>
        <v>Yes</v>
      </c>
      <c r="I337" t="str">
        <f t="shared" si="33"/>
        <v>Normal Weight</v>
      </c>
      <c r="J337" t="str">
        <f t="shared" si="34"/>
        <v>Prediabetes</v>
      </c>
      <c r="K337" t="s">
        <v>2378</v>
      </c>
      <c r="L337">
        <v>1</v>
      </c>
      <c r="M337" t="str">
        <f t="shared" si="35"/>
        <v>yes</v>
      </c>
      <c r="N337" t="s">
        <v>2380</v>
      </c>
    </row>
    <row r="338" spans="1:14" x14ac:dyDescent="0.3">
      <c r="A338" t="s">
        <v>2033</v>
      </c>
      <c r="B338">
        <v>22.03</v>
      </c>
      <c r="C338">
        <v>4.28</v>
      </c>
      <c r="D338" t="str">
        <f t="shared" si="30"/>
        <v>Yes</v>
      </c>
      <c r="E338" t="s">
        <v>2378</v>
      </c>
      <c r="F338" t="s">
        <v>2378</v>
      </c>
      <c r="G338">
        <f t="shared" si="31"/>
        <v>0</v>
      </c>
      <c r="H338" t="str">
        <f t="shared" si="32"/>
        <v>Yes</v>
      </c>
      <c r="I338" t="str">
        <f t="shared" si="33"/>
        <v>Normal Weight</v>
      </c>
      <c r="J338" t="str">
        <f t="shared" si="34"/>
        <v>Normal</v>
      </c>
      <c r="K338" t="s">
        <v>2380</v>
      </c>
      <c r="L338" t="s">
        <v>2379</v>
      </c>
      <c r="M338" t="str">
        <f t="shared" si="35"/>
        <v>yes</v>
      </c>
      <c r="N338" t="s">
        <v>2380</v>
      </c>
    </row>
    <row r="339" spans="1:14" x14ac:dyDescent="0.3">
      <c r="A339" t="s">
        <v>2032</v>
      </c>
      <c r="B339">
        <v>26.885000000000002</v>
      </c>
      <c r="C339">
        <v>9.86</v>
      </c>
      <c r="D339" t="str">
        <f t="shared" si="30"/>
        <v>No</v>
      </c>
      <c r="E339" t="s">
        <v>2378</v>
      </c>
      <c r="F339" t="s">
        <v>2378</v>
      </c>
      <c r="G339">
        <f t="shared" si="31"/>
        <v>3</v>
      </c>
      <c r="H339" t="str">
        <f t="shared" si="32"/>
        <v>Yes</v>
      </c>
      <c r="I339" t="str">
        <f t="shared" si="33"/>
        <v>Over Weight</v>
      </c>
      <c r="J339" t="str">
        <f t="shared" si="34"/>
        <v>Diabetes</v>
      </c>
      <c r="K339" t="s">
        <v>2378</v>
      </c>
      <c r="L339">
        <v>3</v>
      </c>
      <c r="M339" t="str">
        <f t="shared" si="35"/>
        <v>yes</v>
      </c>
      <c r="N339" t="s">
        <v>2380</v>
      </c>
    </row>
    <row r="340" spans="1:14" x14ac:dyDescent="0.3">
      <c r="A340" t="s">
        <v>2031</v>
      </c>
      <c r="B340">
        <v>16.36</v>
      </c>
      <c r="C340">
        <v>11.19</v>
      </c>
      <c r="D340" t="str">
        <f t="shared" si="30"/>
        <v>No</v>
      </c>
      <c r="E340" t="s">
        <v>2378</v>
      </c>
      <c r="F340" t="s">
        <v>2378</v>
      </c>
      <c r="G340">
        <f t="shared" si="31"/>
        <v>0</v>
      </c>
      <c r="H340" t="str">
        <f t="shared" si="32"/>
        <v>Yes</v>
      </c>
      <c r="I340" t="str">
        <f t="shared" si="33"/>
        <v>Under Weight</v>
      </c>
      <c r="J340" t="str">
        <f t="shared" si="34"/>
        <v>Diabetes</v>
      </c>
      <c r="K340" t="s">
        <v>2378</v>
      </c>
      <c r="L340" t="s">
        <v>2379</v>
      </c>
      <c r="M340" t="str">
        <f t="shared" si="35"/>
        <v>yes</v>
      </c>
      <c r="N340" t="s">
        <v>2380</v>
      </c>
    </row>
    <row r="341" spans="1:14" x14ac:dyDescent="0.3">
      <c r="A341" t="s">
        <v>2030</v>
      </c>
      <c r="B341">
        <v>32.299999999999997</v>
      </c>
      <c r="C341">
        <v>4.8899999999999997</v>
      </c>
      <c r="D341" t="str">
        <f t="shared" si="30"/>
        <v>Yes</v>
      </c>
      <c r="E341" t="s">
        <v>2378</v>
      </c>
      <c r="F341" t="s">
        <v>2381</v>
      </c>
      <c r="G341">
        <f t="shared" si="31"/>
        <v>1</v>
      </c>
      <c r="H341" t="str">
        <f t="shared" si="32"/>
        <v>No</v>
      </c>
      <c r="I341" t="str">
        <f t="shared" si="33"/>
        <v>Obesity</v>
      </c>
      <c r="J341" t="str">
        <f t="shared" si="34"/>
        <v>Normal</v>
      </c>
      <c r="K341" t="s">
        <v>2380</v>
      </c>
      <c r="L341">
        <v>1</v>
      </c>
      <c r="M341" t="str">
        <f t="shared" si="35"/>
        <v>No</v>
      </c>
      <c r="N341" t="s">
        <v>2378</v>
      </c>
    </row>
    <row r="342" spans="1:14" x14ac:dyDescent="0.3">
      <c r="A342" t="s">
        <v>2029</v>
      </c>
      <c r="B342">
        <v>16.05</v>
      </c>
      <c r="C342">
        <v>4.3499999999999996</v>
      </c>
      <c r="D342" t="str">
        <f t="shared" si="30"/>
        <v>Yes</v>
      </c>
      <c r="E342" t="s">
        <v>2378</v>
      </c>
      <c r="F342" t="s">
        <v>2378</v>
      </c>
      <c r="G342">
        <f t="shared" si="31"/>
        <v>0</v>
      </c>
      <c r="H342" t="str">
        <f t="shared" si="32"/>
        <v>Yes</v>
      </c>
      <c r="I342" t="str">
        <f t="shared" si="33"/>
        <v>Under Weight</v>
      </c>
      <c r="J342" t="str">
        <f t="shared" si="34"/>
        <v>Normal</v>
      </c>
      <c r="K342" t="s">
        <v>2380</v>
      </c>
      <c r="L342" t="s">
        <v>2379</v>
      </c>
      <c r="M342" t="str">
        <f t="shared" si="35"/>
        <v>yes</v>
      </c>
      <c r="N342" t="s">
        <v>2380</v>
      </c>
    </row>
    <row r="343" spans="1:14" x14ac:dyDescent="0.3">
      <c r="A343" t="s">
        <v>2028</v>
      </c>
      <c r="B343">
        <v>29.07</v>
      </c>
      <c r="C343">
        <v>8.66</v>
      </c>
      <c r="D343" t="str">
        <f t="shared" si="30"/>
        <v>Yes</v>
      </c>
      <c r="E343" t="s">
        <v>2378</v>
      </c>
      <c r="F343" t="s">
        <v>2378</v>
      </c>
      <c r="G343">
        <f t="shared" si="31"/>
        <v>2</v>
      </c>
      <c r="H343" t="str">
        <f t="shared" si="32"/>
        <v>Yes</v>
      </c>
      <c r="I343" t="str">
        <f t="shared" si="33"/>
        <v>Over Weight</v>
      </c>
      <c r="J343" t="str">
        <f t="shared" si="34"/>
        <v>Diabetes</v>
      </c>
      <c r="K343" t="s">
        <v>2380</v>
      </c>
      <c r="L343">
        <v>2</v>
      </c>
      <c r="M343" t="str">
        <f t="shared" si="35"/>
        <v>yes</v>
      </c>
      <c r="N343" t="s">
        <v>2380</v>
      </c>
    </row>
    <row r="344" spans="1:14" x14ac:dyDescent="0.3">
      <c r="A344" t="s">
        <v>2027</v>
      </c>
      <c r="B344">
        <v>17.43</v>
      </c>
      <c r="C344">
        <v>8.64</v>
      </c>
      <c r="D344" t="str">
        <f t="shared" si="30"/>
        <v>No</v>
      </c>
      <c r="E344" t="s">
        <v>2378</v>
      </c>
      <c r="F344" t="s">
        <v>2378</v>
      </c>
      <c r="G344">
        <f t="shared" si="31"/>
        <v>0</v>
      </c>
      <c r="H344" t="str">
        <f t="shared" si="32"/>
        <v>Yes</v>
      </c>
      <c r="I344" t="str">
        <f t="shared" si="33"/>
        <v>Under Weight</v>
      </c>
      <c r="J344" t="str">
        <f t="shared" si="34"/>
        <v>Diabetes</v>
      </c>
      <c r="K344" t="s">
        <v>2378</v>
      </c>
      <c r="L344" t="s">
        <v>2379</v>
      </c>
      <c r="M344" t="str">
        <f t="shared" si="35"/>
        <v>yes</v>
      </c>
      <c r="N344" t="s">
        <v>2380</v>
      </c>
    </row>
    <row r="345" spans="1:14" x14ac:dyDescent="0.3">
      <c r="A345" t="s">
        <v>2026</v>
      </c>
      <c r="B345">
        <v>19.329999999999998</v>
      </c>
      <c r="C345">
        <v>4.2699999999999996</v>
      </c>
      <c r="D345" t="str">
        <f t="shared" si="30"/>
        <v>No</v>
      </c>
      <c r="E345" t="s">
        <v>2378</v>
      </c>
      <c r="F345" t="s">
        <v>2378</v>
      </c>
      <c r="G345">
        <f t="shared" si="31"/>
        <v>0</v>
      </c>
      <c r="H345" t="str">
        <f t="shared" si="32"/>
        <v>Yes</v>
      </c>
      <c r="I345" t="str">
        <f t="shared" si="33"/>
        <v>Normal Weight</v>
      </c>
      <c r="J345" t="str">
        <f t="shared" si="34"/>
        <v>Normal</v>
      </c>
      <c r="K345" t="s">
        <v>2378</v>
      </c>
      <c r="L345" t="s">
        <v>2379</v>
      </c>
      <c r="M345" t="str">
        <f t="shared" si="35"/>
        <v>yes</v>
      </c>
      <c r="N345" t="s">
        <v>2380</v>
      </c>
    </row>
    <row r="346" spans="1:14" x14ac:dyDescent="0.3">
      <c r="A346" t="s">
        <v>2025</v>
      </c>
      <c r="B346">
        <v>30.52</v>
      </c>
      <c r="C346">
        <v>4.21</v>
      </c>
      <c r="D346" t="str">
        <f t="shared" si="30"/>
        <v>No</v>
      </c>
      <c r="E346" t="s">
        <v>2378</v>
      </c>
      <c r="F346" t="s">
        <v>2378</v>
      </c>
      <c r="G346">
        <f t="shared" si="31"/>
        <v>1</v>
      </c>
      <c r="H346" t="str">
        <f t="shared" si="32"/>
        <v>Yes</v>
      </c>
      <c r="I346" t="str">
        <f t="shared" si="33"/>
        <v>Obesity</v>
      </c>
      <c r="J346" t="str">
        <f t="shared" si="34"/>
        <v>Normal</v>
      </c>
      <c r="K346" t="s">
        <v>2378</v>
      </c>
      <c r="L346">
        <v>1</v>
      </c>
      <c r="M346" t="str">
        <f t="shared" si="35"/>
        <v>yes</v>
      </c>
      <c r="N346" t="s">
        <v>2380</v>
      </c>
    </row>
    <row r="347" spans="1:14" x14ac:dyDescent="0.3">
      <c r="A347" t="s">
        <v>2024</v>
      </c>
      <c r="B347">
        <v>39.21</v>
      </c>
      <c r="C347">
        <v>5.04</v>
      </c>
      <c r="D347" t="str">
        <f t="shared" si="30"/>
        <v>No</v>
      </c>
      <c r="E347" t="s">
        <v>2378</v>
      </c>
      <c r="F347" t="s">
        <v>2381</v>
      </c>
      <c r="G347">
        <f t="shared" si="31"/>
        <v>1</v>
      </c>
      <c r="H347" t="str">
        <f t="shared" si="32"/>
        <v>Yes</v>
      </c>
      <c r="I347" t="str">
        <f t="shared" si="33"/>
        <v>Obesity</v>
      </c>
      <c r="J347" t="str">
        <f t="shared" si="34"/>
        <v>Normal</v>
      </c>
      <c r="K347" t="s">
        <v>2378</v>
      </c>
      <c r="L347">
        <v>1</v>
      </c>
      <c r="M347" t="str">
        <f t="shared" si="35"/>
        <v>yes</v>
      </c>
      <c r="N347" t="s">
        <v>2380</v>
      </c>
    </row>
    <row r="348" spans="1:14" x14ac:dyDescent="0.3">
      <c r="A348" t="s">
        <v>2023</v>
      </c>
      <c r="B348">
        <v>26.98</v>
      </c>
      <c r="C348">
        <v>5.21</v>
      </c>
      <c r="D348" t="str">
        <f t="shared" si="30"/>
        <v>Yes</v>
      </c>
      <c r="E348" t="s">
        <v>2378</v>
      </c>
      <c r="F348" t="s">
        <v>2378</v>
      </c>
      <c r="G348">
        <f t="shared" si="31"/>
        <v>2</v>
      </c>
      <c r="H348" t="str">
        <f t="shared" si="32"/>
        <v>Yes</v>
      </c>
      <c r="I348" t="str">
        <f t="shared" si="33"/>
        <v>Over Weight</v>
      </c>
      <c r="J348" t="str">
        <f t="shared" si="34"/>
        <v>Normal</v>
      </c>
      <c r="K348" t="s">
        <v>2380</v>
      </c>
      <c r="L348">
        <v>2</v>
      </c>
      <c r="M348" t="str">
        <f t="shared" si="35"/>
        <v>yes</v>
      </c>
      <c r="N348" t="s">
        <v>2380</v>
      </c>
    </row>
    <row r="349" spans="1:14" x14ac:dyDescent="0.3">
      <c r="A349" t="s">
        <v>2022</v>
      </c>
      <c r="B349">
        <v>25.84</v>
      </c>
      <c r="C349">
        <v>8.83</v>
      </c>
      <c r="D349" t="str">
        <f t="shared" si="30"/>
        <v>No</v>
      </c>
      <c r="E349" t="s">
        <v>2378</v>
      </c>
      <c r="F349" t="s">
        <v>2378</v>
      </c>
      <c r="G349">
        <f t="shared" si="31"/>
        <v>0</v>
      </c>
      <c r="H349" t="str">
        <f t="shared" si="32"/>
        <v>No</v>
      </c>
      <c r="I349" t="str">
        <f t="shared" si="33"/>
        <v>Over Weight</v>
      </c>
      <c r="J349" t="str">
        <f t="shared" si="34"/>
        <v>Diabetes</v>
      </c>
      <c r="K349" t="s">
        <v>2378</v>
      </c>
      <c r="L349" t="s">
        <v>2379</v>
      </c>
      <c r="M349" t="str">
        <f t="shared" si="35"/>
        <v>No</v>
      </c>
      <c r="N349" t="s">
        <v>2378</v>
      </c>
    </row>
    <row r="350" spans="1:14" x14ac:dyDescent="0.3">
      <c r="A350" t="s">
        <v>2021</v>
      </c>
      <c r="B350">
        <v>28.31</v>
      </c>
      <c r="C350">
        <v>8.4700000000000006</v>
      </c>
      <c r="D350" t="str">
        <f t="shared" si="30"/>
        <v>Yes</v>
      </c>
      <c r="E350" t="s">
        <v>2378</v>
      </c>
      <c r="F350" t="s">
        <v>2378</v>
      </c>
      <c r="G350">
        <f t="shared" si="31"/>
        <v>2</v>
      </c>
      <c r="H350" t="str">
        <f t="shared" si="32"/>
        <v>Yes</v>
      </c>
      <c r="I350" t="str">
        <f t="shared" si="33"/>
        <v>Over Weight</v>
      </c>
      <c r="J350" t="str">
        <f t="shared" si="34"/>
        <v>Diabetes</v>
      </c>
      <c r="K350" t="s">
        <v>2380</v>
      </c>
      <c r="L350">
        <v>2</v>
      </c>
      <c r="M350" t="str">
        <f t="shared" si="35"/>
        <v>yes</v>
      </c>
      <c r="N350" t="s">
        <v>2380</v>
      </c>
    </row>
    <row r="351" spans="1:14" x14ac:dyDescent="0.3">
      <c r="A351" t="s">
        <v>2020</v>
      </c>
      <c r="B351">
        <v>23.94</v>
      </c>
      <c r="C351">
        <v>4.2</v>
      </c>
      <c r="D351" t="str">
        <f t="shared" si="30"/>
        <v>No</v>
      </c>
      <c r="E351" t="s">
        <v>2378</v>
      </c>
      <c r="F351" t="s">
        <v>2378</v>
      </c>
      <c r="G351">
        <f t="shared" si="31"/>
        <v>0</v>
      </c>
      <c r="H351" t="str">
        <f t="shared" si="32"/>
        <v>Yes</v>
      </c>
      <c r="I351" t="str">
        <f t="shared" si="33"/>
        <v>Normal Weight</v>
      </c>
      <c r="J351" t="str">
        <f t="shared" si="34"/>
        <v>Normal</v>
      </c>
      <c r="K351" t="s">
        <v>2378</v>
      </c>
      <c r="L351" t="s">
        <v>2379</v>
      </c>
      <c r="M351" t="str">
        <f t="shared" si="35"/>
        <v>yes</v>
      </c>
      <c r="N351" t="s">
        <v>2380</v>
      </c>
    </row>
    <row r="352" spans="1:14" x14ac:dyDescent="0.3">
      <c r="A352" t="s">
        <v>2019</v>
      </c>
      <c r="B352">
        <v>20.03</v>
      </c>
      <c r="C352">
        <v>6.14</v>
      </c>
      <c r="D352" t="str">
        <f t="shared" si="30"/>
        <v>Yes</v>
      </c>
      <c r="E352" t="s">
        <v>2378</v>
      </c>
      <c r="F352" t="s">
        <v>2378</v>
      </c>
      <c r="G352">
        <f t="shared" si="31"/>
        <v>0</v>
      </c>
      <c r="H352" t="str">
        <f t="shared" si="32"/>
        <v>Yes</v>
      </c>
      <c r="I352" t="str">
        <f t="shared" si="33"/>
        <v>Normal Weight</v>
      </c>
      <c r="J352" t="str">
        <f t="shared" si="34"/>
        <v>Prediabetes</v>
      </c>
      <c r="K352" t="s">
        <v>2380</v>
      </c>
      <c r="L352" t="s">
        <v>2379</v>
      </c>
      <c r="M352" t="str">
        <f t="shared" si="35"/>
        <v>yes</v>
      </c>
      <c r="N352" t="s">
        <v>2380</v>
      </c>
    </row>
    <row r="353" spans="1:14" x14ac:dyDescent="0.3">
      <c r="A353" t="s">
        <v>2018</v>
      </c>
      <c r="B353">
        <v>41.42</v>
      </c>
      <c r="C353">
        <v>6.07</v>
      </c>
      <c r="D353" t="str">
        <f t="shared" si="30"/>
        <v>No</v>
      </c>
      <c r="E353" t="s">
        <v>2378</v>
      </c>
      <c r="F353" t="s">
        <v>2378</v>
      </c>
      <c r="G353">
        <f t="shared" si="31"/>
        <v>0</v>
      </c>
      <c r="H353" t="str">
        <f t="shared" si="32"/>
        <v>No</v>
      </c>
      <c r="I353" t="str">
        <f t="shared" si="33"/>
        <v>Obesity</v>
      </c>
      <c r="J353" t="str">
        <f t="shared" si="34"/>
        <v>Prediabetes</v>
      </c>
      <c r="K353" t="s">
        <v>2378</v>
      </c>
      <c r="L353" t="s">
        <v>2379</v>
      </c>
      <c r="M353" t="str">
        <f t="shared" si="35"/>
        <v>No</v>
      </c>
      <c r="N353" t="s">
        <v>2378</v>
      </c>
    </row>
    <row r="354" spans="1:14" x14ac:dyDescent="0.3">
      <c r="A354" t="s">
        <v>2017</v>
      </c>
      <c r="B354">
        <v>36.67</v>
      </c>
      <c r="C354">
        <v>10.210000000000001</v>
      </c>
      <c r="D354" t="str">
        <f t="shared" si="30"/>
        <v>No</v>
      </c>
      <c r="E354" t="s">
        <v>2378</v>
      </c>
      <c r="F354" t="s">
        <v>2378</v>
      </c>
      <c r="G354">
        <f t="shared" si="31"/>
        <v>0</v>
      </c>
      <c r="H354" t="str">
        <f t="shared" si="32"/>
        <v>No</v>
      </c>
      <c r="I354" t="str">
        <f t="shared" si="33"/>
        <v>Obesity</v>
      </c>
      <c r="J354" t="str">
        <f t="shared" si="34"/>
        <v>Diabetes</v>
      </c>
      <c r="K354" t="s">
        <v>2378</v>
      </c>
      <c r="L354" t="s">
        <v>2379</v>
      </c>
      <c r="M354" t="str">
        <f t="shared" si="35"/>
        <v>No</v>
      </c>
      <c r="N354" t="s">
        <v>2378</v>
      </c>
    </row>
    <row r="355" spans="1:14" x14ac:dyDescent="0.3">
      <c r="A355" t="s">
        <v>2016</v>
      </c>
      <c r="B355">
        <v>27.645</v>
      </c>
      <c r="C355">
        <v>4.6900000000000004</v>
      </c>
      <c r="D355" t="str">
        <f t="shared" si="30"/>
        <v>No</v>
      </c>
      <c r="E355" t="s">
        <v>2378</v>
      </c>
      <c r="F355" t="s">
        <v>2378</v>
      </c>
      <c r="G355">
        <f t="shared" si="31"/>
        <v>0</v>
      </c>
      <c r="H355" t="str">
        <f t="shared" si="32"/>
        <v>No</v>
      </c>
      <c r="I355" t="str">
        <f t="shared" si="33"/>
        <v>Over Weight</v>
      </c>
      <c r="J355" t="str">
        <f t="shared" si="34"/>
        <v>Normal</v>
      </c>
      <c r="K355" t="s">
        <v>2378</v>
      </c>
      <c r="L355" t="s">
        <v>2379</v>
      </c>
      <c r="M355" t="str">
        <f t="shared" si="35"/>
        <v>No</v>
      </c>
      <c r="N355" t="s">
        <v>2378</v>
      </c>
    </row>
    <row r="356" spans="1:14" x14ac:dyDescent="0.3">
      <c r="A356" t="s">
        <v>2015</v>
      </c>
      <c r="B356">
        <v>22.72</v>
      </c>
      <c r="C356">
        <v>5.71</v>
      </c>
      <c r="D356" t="str">
        <f t="shared" si="30"/>
        <v>No</v>
      </c>
      <c r="E356" t="s">
        <v>2378</v>
      </c>
      <c r="F356" t="s">
        <v>2378</v>
      </c>
      <c r="G356">
        <f t="shared" si="31"/>
        <v>0</v>
      </c>
      <c r="H356" t="str">
        <f t="shared" si="32"/>
        <v>Yes</v>
      </c>
      <c r="I356" t="str">
        <f t="shared" si="33"/>
        <v>Normal Weight</v>
      </c>
      <c r="J356" t="str">
        <f t="shared" si="34"/>
        <v>Prediabetes</v>
      </c>
      <c r="K356" t="s">
        <v>2378</v>
      </c>
      <c r="L356" t="s">
        <v>2379</v>
      </c>
      <c r="M356" t="str">
        <f t="shared" si="35"/>
        <v>yes</v>
      </c>
      <c r="N356" t="s">
        <v>2380</v>
      </c>
    </row>
    <row r="357" spans="1:14" x14ac:dyDescent="0.3">
      <c r="A357" t="s">
        <v>2014</v>
      </c>
      <c r="B357">
        <v>36.520000000000003</v>
      </c>
      <c r="C357">
        <v>9.07</v>
      </c>
      <c r="D357" t="str">
        <f t="shared" si="30"/>
        <v>Yes</v>
      </c>
      <c r="E357" t="s">
        <v>2378</v>
      </c>
      <c r="F357" t="s">
        <v>2381</v>
      </c>
      <c r="G357">
        <f t="shared" si="31"/>
        <v>1</v>
      </c>
      <c r="H357" t="str">
        <f t="shared" si="32"/>
        <v>No</v>
      </c>
      <c r="I357" t="str">
        <f t="shared" si="33"/>
        <v>Obesity</v>
      </c>
      <c r="J357" t="str">
        <f t="shared" si="34"/>
        <v>Diabetes</v>
      </c>
      <c r="K357" t="s">
        <v>2380</v>
      </c>
      <c r="L357">
        <v>1</v>
      </c>
      <c r="M357" t="str">
        <f t="shared" si="35"/>
        <v>No</v>
      </c>
      <c r="N357" t="s">
        <v>2378</v>
      </c>
    </row>
    <row r="358" spans="1:14" x14ac:dyDescent="0.3">
      <c r="A358" t="s">
        <v>2013</v>
      </c>
      <c r="B358">
        <v>33.96</v>
      </c>
      <c r="C358">
        <v>4.99</v>
      </c>
      <c r="D358" t="str">
        <f t="shared" si="30"/>
        <v>No</v>
      </c>
      <c r="E358" t="s">
        <v>2378</v>
      </c>
      <c r="F358" t="s">
        <v>2378</v>
      </c>
      <c r="G358">
        <f t="shared" si="31"/>
        <v>0</v>
      </c>
      <c r="H358" t="str">
        <f t="shared" si="32"/>
        <v>Yes</v>
      </c>
      <c r="I358" t="str">
        <f t="shared" si="33"/>
        <v>Obesity</v>
      </c>
      <c r="J358" t="str">
        <f t="shared" si="34"/>
        <v>Normal</v>
      </c>
      <c r="K358" t="s">
        <v>2378</v>
      </c>
      <c r="L358" t="s">
        <v>2379</v>
      </c>
      <c r="M358" t="str">
        <f t="shared" si="35"/>
        <v>yes</v>
      </c>
      <c r="N358" t="s">
        <v>2380</v>
      </c>
    </row>
    <row r="359" spans="1:14" x14ac:dyDescent="0.3">
      <c r="A359" t="s">
        <v>2012</v>
      </c>
      <c r="B359">
        <v>26.695</v>
      </c>
      <c r="C359">
        <v>8.31</v>
      </c>
      <c r="D359" t="str">
        <f t="shared" si="30"/>
        <v>No</v>
      </c>
      <c r="E359" t="s">
        <v>2378</v>
      </c>
      <c r="F359" t="s">
        <v>2378</v>
      </c>
      <c r="G359">
        <f t="shared" si="31"/>
        <v>0</v>
      </c>
      <c r="H359" t="str">
        <f t="shared" si="32"/>
        <v>Yes</v>
      </c>
      <c r="I359" t="str">
        <f t="shared" si="33"/>
        <v>Over Weight</v>
      </c>
      <c r="J359" t="str">
        <f t="shared" si="34"/>
        <v>Diabetes</v>
      </c>
      <c r="K359" t="s">
        <v>2378</v>
      </c>
      <c r="L359" t="s">
        <v>2379</v>
      </c>
      <c r="M359" t="str">
        <f t="shared" si="35"/>
        <v>yes</v>
      </c>
      <c r="N359" t="s">
        <v>2380</v>
      </c>
    </row>
    <row r="360" spans="1:14" x14ac:dyDescent="0.3">
      <c r="A360" t="s">
        <v>2011</v>
      </c>
      <c r="B360">
        <v>18.45</v>
      </c>
      <c r="C360">
        <v>5.07</v>
      </c>
      <c r="D360" t="str">
        <f t="shared" si="30"/>
        <v>Yes</v>
      </c>
      <c r="E360" t="s">
        <v>2378</v>
      </c>
      <c r="F360" t="s">
        <v>2378</v>
      </c>
      <c r="G360">
        <f t="shared" si="31"/>
        <v>0</v>
      </c>
      <c r="H360" t="str">
        <f t="shared" si="32"/>
        <v>Yes</v>
      </c>
      <c r="I360" t="str">
        <f t="shared" si="33"/>
        <v>Under Weight</v>
      </c>
      <c r="J360" t="str">
        <f t="shared" si="34"/>
        <v>Normal</v>
      </c>
      <c r="K360" t="s">
        <v>2380</v>
      </c>
      <c r="L360" t="s">
        <v>2379</v>
      </c>
      <c r="M360" t="str">
        <f t="shared" si="35"/>
        <v>yes</v>
      </c>
      <c r="N360" t="s">
        <v>2380</v>
      </c>
    </row>
    <row r="361" spans="1:14" x14ac:dyDescent="0.3">
      <c r="A361" t="s">
        <v>2010</v>
      </c>
      <c r="B361">
        <v>33.18</v>
      </c>
      <c r="C361">
        <v>4.79</v>
      </c>
      <c r="D361" t="str">
        <f t="shared" si="30"/>
        <v>No</v>
      </c>
      <c r="E361" t="s">
        <v>2378</v>
      </c>
      <c r="F361" t="s">
        <v>2378</v>
      </c>
      <c r="G361">
        <f t="shared" si="31"/>
        <v>0</v>
      </c>
      <c r="H361" t="str">
        <f t="shared" si="32"/>
        <v>Yes</v>
      </c>
      <c r="I361" t="str">
        <f t="shared" si="33"/>
        <v>Obesity</v>
      </c>
      <c r="J361" t="str">
        <f t="shared" si="34"/>
        <v>Normal</v>
      </c>
      <c r="K361" t="s">
        <v>2378</v>
      </c>
      <c r="L361" t="s">
        <v>2379</v>
      </c>
      <c r="M361" t="str">
        <f t="shared" si="35"/>
        <v>yes</v>
      </c>
      <c r="N361" t="s">
        <v>2380</v>
      </c>
    </row>
    <row r="362" spans="1:14" x14ac:dyDescent="0.3">
      <c r="A362" t="s">
        <v>2009</v>
      </c>
      <c r="B362">
        <v>36.1</v>
      </c>
      <c r="C362">
        <v>11.39</v>
      </c>
      <c r="D362" t="str">
        <f t="shared" si="30"/>
        <v>Yes</v>
      </c>
      <c r="E362" t="s">
        <v>2378</v>
      </c>
      <c r="F362" t="s">
        <v>2378</v>
      </c>
      <c r="G362">
        <f t="shared" si="31"/>
        <v>2</v>
      </c>
      <c r="H362" t="str">
        <f t="shared" si="32"/>
        <v>No</v>
      </c>
      <c r="I362" t="str">
        <f t="shared" si="33"/>
        <v>Obesity</v>
      </c>
      <c r="J362" t="str">
        <f t="shared" si="34"/>
        <v>Diabetes</v>
      </c>
      <c r="K362" t="s">
        <v>2380</v>
      </c>
      <c r="L362">
        <v>2</v>
      </c>
      <c r="M362" t="str">
        <f t="shared" si="35"/>
        <v>No</v>
      </c>
      <c r="N362" t="s">
        <v>2378</v>
      </c>
    </row>
    <row r="363" spans="1:14" x14ac:dyDescent="0.3">
      <c r="A363" t="s">
        <v>2008</v>
      </c>
      <c r="B363">
        <v>22.77</v>
      </c>
      <c r="C363">
        <v>6</v>
      </c>
      <c r="D363" t="str">
        <f t="shared" si="30"/>
        <v>No</v>
      </c>
      <c r="E363" t="s">
        <v>2378</v>
      </c>
      <c r="F363" t="s">
        <v>2378</v>
      </c>
      <c r="G363">
        <f t="shared" si="31"/>
        <v>0</v>
      </c>
      <c r="H363" t="str">
        <f t="shared" si="32"/>
        <v>Yes</v>
      </c>
      <c r="I363" t="str">
        <f t="shared" si="33"/>
        <v>Normal Weight</v>
      </c>
      <c r="J363" t="str">
        <f t="shared" si="34"/>
        <v>Prediabetes</v>
      </c>
      <c r="K363" t="s">
        <v>2378</v>
      </c>
      <c r="L363" t="s">
        <v>2379</v>
      </c>
      <c r="M363" t="str">
        <f t="shared" si="35"/>
        <v>yes</v>
      </c>
      <c r="N363" t="s">
        <v>2380</v>
      </c>
    </row>
    <row r="364" spans="1:14" x14ac:dyDescent="0.3">
      <c r="A364" t="s">
        <v>2007</v>
      </c>
      <c r="B364">
        <v>21.24</v>
      </c>
      <c r="C364">
        <v>5.13</v>
      </c>
      <c r="D364" t="str">
        <f t="shared" si="30"/>
        <v>No</v>
      </c>
      <c r="E364" t="s">
        <v>2378</v>
      </c>
      <c r="F364" t="s">
        <v>2378</v>
      </c>
      <c r="G364">
        <f t="shared" si="31"/>
        <v>0</v>
      </c>
      <c r="H364" t="str">
        <f t="shared" si="32"/>
        <v>Yes</v>
      </c>
      <c r="I364" t="str">
        <f t="shared" si="33"/>
        <v>Normal Weight</v>
      </c>
      <c r="J364" t="str">
        <f t="shared" si="34"/>
        <v>Normal</v>
      </c>
      <c r="K364" t="s">
        <v>2378</v>
      </c>
      <c r="L364" t="s">
        <v>2379</v>
      </c>
      <c r="M364" t="str">
        <f t="shared" si="35"/>
        <v>yes</v>
      </c>
      <c r="N364" t="s">
        <v>2380</v>
      </c>
    </row>
    <row r="365" spans="1:14" x14ac:dyDescent="0.3">
      <c r="A365" t="s">
        <v>2006</v>
      </c>
      <c r="B365">
        <v>17.600000000000001</v>
      </c>
      <c r="C365">
        <v>5.26</v>
      </c>
      <c r="D365" t="str">
        <f t="shared" si="30"/>
        <v>Yes</v>
      </c>
      <c r="E365" t="s">
        <v>2378</v>
      </c>
      <c r="F365" t="s">
        <v>2378</v>
      </c>
      <c r="G365">
        <f t="shared" si="31"/>
        <v>0</v>
      </c>
      <c r="H365" t="str">
        <f t="shared" si="32"/>
        <v>Yes</v>
      </c>
      <c r="I365" t="str">
        <f t="shared" si="33"/>
        <v>Under Weight</v>
      </c>
      <c r="J365" t="str">
        <f t="shared" si="34"/>
        <v>Normal</v>
      </c>
      <c r="K365" t="s">
        <v>2380</v>
      </c>
      <c r="L365" t="s">
        <v>2379</v>
      </c>
      <c r="M365" t="str">
        <f t="shared" si="35"/>
        <v>yes</v>
      </c>
      <c r="N365" t="s">
        <v>2380</v>
      </c>
    </row>
    <row r="366" spans="1:14" x14ac:dyDescent="0.3">
      <c r="A366" t="s">
        <v>2005</v>
      </c>
      <c r="B366">
        <v>26.29</v>
      </c>
      <c r="C366">
        <v>6.84</v>
      </c>
      <c r="D366" t="str">
        <f t="shared" si="30"/>
        <v>No</v>
      </c>
      <c r="E366" t="s">
        <v>2378</v>
      </c>
      <c r="F366" t="s">
        <v>2378</v>
      </c>
      <c r="G366">
        <f t="shared" si="31"/>
        <v>0</v>
      </c>
      <c r="H366" t="str">
        <f t="shared" si="32"/>
        <v>Yes</v>
      </c>
      <c r="I366" t="str">
        <f t="shared" si="33"/>
        <v>Over Weight</v>
      </c>
      <c r="J366" t="str">
        <f t="shared" si="34"/>
        <v>Diabetes</v>
      </c>
      <c r="K366" t="s">
        <v>2378</v>
      </c>
      <c r="L366" t="s">
        <v>2379</v>
      </c>
      <c r="M366" t="str">
        <f t="shared" si="35"/>
        <v>yes</v>
      </c>
      <c r="N366" t="s">
        <v>2380</v>
      </c>
    </row>
    <row r="367" spans="1:14" x14ac:dyDescent="0.3">
      <c r="A367" t="s">
        <v>2004</v>
      </c>
      <c r="B367">
        <v>35.31</v>
      </c>
      <c r="C367">
        <v>9.0399999999999991</v>
      </c>
      <c r="D367" t="str">
        <f t="shared" si="30"/>
        <v>No</v>
      </c>
      <c r="E367" t="s">
        <v>2378</v>
      </c>
      <c r="F367" t="s">
        <v>2378</v>
      </c>
      <c r="G367">
        <f t="shared" si="31"/>
        <v>0</v>
      </c>
      <c r="H367" t="str">
        <f t="shared" si="32"/>
        <v>No</v>
      </c>
      <c r="I367" t="str">
        <f t="shared" si="33"/>
        <v>Obesity</v>
      </c>
      <c r="J367" t="str">
        <f t="shared" si="34"/>
        <v>Diabetes</v>
      </c>
      <c r="K367" t="s">
        <v>2378</v>
      </c>
      <c r="L367" t="s">
        <v>2379</v>
      </c>
      <c r="M367" t="str">
        <f t="shared" si="35"/>
        <v>No</v>
      </c>
      <c r="N367" t="s">
        <v>2378</v>
      </c>
    </row>
    <row r="368" spans="1:14" x14ac:dyDescent="0.3">
      <c r="A368" t="s">
        <v>2003</v>
      </c>
      <c r="B368">
        <v>27.04</v>
      </c>
      <c r="C368">
        <v>4.0999999999999996</v>
      </c>
      <c r="D368" t="str">
        <f t="shared" si="30"/>
        <v>No</v>
      </c>
      <c r="E368" t="s">
        <v>2378</v>
      </c>
      <c r="F368" t="s">
        <v>2378</v>
      </c>
      <c r="G368">
        <f t="shared" si="31"/>
        <v>1</v>
      </c>
      <c r="H368" t="str">
        <f t="shared" si="32"/>
        <v>Yes</v>
      </c>
      <c r="I368" t="str">
        <f t="shared" si="33"/>
        <v>Over Weight</v>
      </c>
      <c r="J368" t="str">
        <f t="shared" si="34"/>
        <v>Normal</v>
      </c>
      <c r="K368" t="s">
        <v>2378</v>
      </c>
      <c r="L368">
        <v>1</v>
      </c>
      <c r="M368" t="str">
        <f t="shared" si="35"/>
        <v>yes</v>
      </c>
      <c r="N368" t="s">
        <v>2380</v>
      </c>
    </row>
    <row r="369" spans="1:14" x14ac:dyDescent="0.3">
      <c r="A369" t="s">
        <v>2002</v>
      </c>
      <c r="B369">
        <v>30.23</v>
      </c>
      <c r="C369">
        <v>4.2300000000000004</v>
      </c>
      <c r="D369" t="str">
        <f t="shared" si="30"/>
        <v>Yes</v>
      </c>
      <c r="E369" t="s">
        <v>2378</v>
      </c>
      <c r="F369" t="s">
        <v>2381</v>
      </c>
      <c r="G369">
        <f t="shared" si="31"/>
        <v>1</v>
      </c>
      <c r="H369" t="str">
        <f t="shared" si="32"/>
        <v>Yes</v>
      </c>
      <c r="I369" t="str">
        <f t="shared" si="33"/>
        <v>Obesity</v>
      </c>
      <c r="J369" t="str">
        <f t="shared" si="34"/>
        <v>Normal</v>
      </c>
      <c r="K369" t="s">
        <v>2380</v>
      </c>
      <c r="L369">
        <v>1</v>
      </c>
      <c r="M369" t="str">
        <f t="shared" si="35"/>
        <v>yes</v>
      </c>
      <c r="N369" t="s">
        <v>2380</v>
      </c>
    </row>
    <row r="370" spans="1:14" x14ac:dyDescent="0.3">
      <c r="A370" t="s">
        <v>2001</v>
      </c>
      <c r="B370">
        <v>30.6</v>
      </c>
      <c r="C370">
        <v>6.48</v>
      </c>
      <c r="D370" t="str">
        <f t="shared" si="30"/>
        <v>Yes</v>
      </c>
      <c r="E370" t="s">
        <v>2378</v>
      </c>
      <c r="F370" t="s">
        <v>2381</v>
      </c>
      <c r="G370">
        <f t="shared" si="31"/>
        <v>1</v>
      </c>
      <c r="H370" t="str">
        <f t="shared" si="32"/>
        <v>Yes</v>
      </c>
      <c r="I370" t="str">
        <f t="shared" si="33"/>
        <v>Obesity</v>
      </c>
      <c r="J370" t="str">
        <f t="shared" si="34"/>
        <v>Diabetes</v>
      </c>
      <c r="K370" t="s">
        <v>2380</v>
      </c>
      <c r="L370">
        <v>1</v>
      </c>
      <c r="M370" t="str">
        <f t="shared" si="35"/>
        <v>yes</v>
      </c>
      <c r="N370" t="s">
        <v>2380</v>
      </c>
    </row>
    <row r="371" spans="1:14" x14ac:dyDescent="0.3">
      <c r="A371" t="s">
        <v>2000</v>
      </c>
      <c r="B371">
        <v>26.8</v>
      </c>
      <c r="C371">
        <v>5.53</v>
      </c>
      <c r="D371" t="str">
        <f t="shared" si="30"/>
        <v>No</v>
      </c>
      <c r="E371" t="s">
        <v>2378</v>
      </c>
      <c r="F371" t="s">
        <v>2378</v>
      </c>
      <c r="G371">
        <f t="shared" si="31"/>
        <v>1</v>
      </c>
      <c r="H371" t="str">
        <f t="shared" si="32"/>
        <v>Yes</v>
      </c>
      <c r="I371" t="str">
        <f t="shared" si="33"/>
        <v>Over Weight</v>
      </c>
      <c r="J371" t="str">
        <f t="shared" si="34"/>
        <v>Normal</v>
      </c>
      <c r="K371" t="s">
        <v>2378</v>
      </c>
      <c r="L371">
        <v>1</v>
      </c>
      <c r="M371" t="str">
        <f t="shared" si="35"/>
        <v>yes</v>
      </c>
      <c r="N371" t="s">
        <v>2380</v>
      </c>
    </row>
    <row r="372" spans="1:14" x14ac:dyDescent="0.3">
      <c r="A372" t="s">
        <v>1999</v>
      </c>
      <c r="B372">
        <v>16.86</v>
      </c>
      <c r="C372">
        <v>4.07</v>
      </c>
      <c r="D372" t="str">
        <f t="shared" si="30"/>
        <v>Yes</v>
      </c>
      <c r="E372" t="s">
        <v>2378</v>
      </c>
      <c r="F372" t="s">
        <v>2378</v>
      </c>
      <c r="G372">
        <f t="shared" si="31"/>
        <v>0</v>
      </c>
      <c r="H372" t="str">
        <f t="shared" si="32"/>
        <v>Yes</v>
      </c>
      <c r="I372" t="str">
        <f t="shared" si="33"/>
        <v>Under Weight</v>
      </c>
      <c r="J372" t="str">
        <f t="shared" si="34"/>
        <v>Normal</v>
      </c>
      <c r="K372" t="s">
        <v>2380</v>
      </c>
      <c r="L372" t="s">
        <v>2379</v>
      </c>
      <c r="M372" t="str">
        <f t="shared" si="35"/>
        <v>yes</v>
      </c>
      <c r="N372" t="s">
        <v>2380</v>
      </c>
    </row>
    <row r="373" spans="1:14" x14ac:dyDescent="0.3">
      <c r="A373" t="s">
        <v>1998</v>
      </c>
      <c r="B373">
        <v>16.3</v>
      </c>
      <c r="C373">
        <v>5.51</v>
      </c>
      <c r="D373" t="str">
        <f t="shared" si="30"/>
        <v>No</v>
      </c>
      <c r="E373" t="s">
        <v>2378</v>
      </c>
      <c r="F373" t="s">
        <v>2378</v>
      </c>
      <c r="G373">
        <f t="shared" si="31"/>
        <v>1</v>
      </c>
      <c r="H373" t="str">
        <f t="shared" si="32"/>
        <v>Yes</v>
      </c>
      <c r="I373" t="str">
        <f t="shared" si="33"/>
        <v>Under Weight</v>
      </c>
      <c r="J373" t="str">
        <f t="shared" si="34"/>
        <v>Normal</v>
      </c>
      <c r="K373" t="s">
        <v>2378</v>
      </c>
      <c r="L373">
        <v>1</v>
      </c>
      <c r="M373" t="str">
        <f t="shared" si="35"/>
        <v>yes</v>
      </c>
      <c r="N373" t="s">
        <v>2380</v>
      </c>
    </row>
    <row r="374" spans="1:14" x14ac:dyDescent="0.3">
      <c r="A374" t="s">
        <v>1997</v>
      </c>
      <c r="B374">
        <v>29.81</v>
      </c>
      <c r="C374">
        <v>11.66</v>
      </c>
      <c r="D374" t="str">
        <f t="shared" si="30"/>
        <v>No</v>
      </c>
      <c r="E374" t="s">
        <v>2378</v>
      </c>
      <c r="F374" t="s">
        <v>2378</v>
      </c>
      <c r="G374">
        <f t="shared" si="31"/>
        <v>0</v>
      </c>
      <c r="H374" t="str">
        <f t="shared" si="32"/>
        <v>Yes</v>
      </c>
      <c r="I374" t="str">
        <f t="shared" si="33"/>
        <v>Over Weight</v>
      </c>
      <c r="J374" t="str">
        <f t="shared" si="34"/>
        <v>Diabetes</v>
      </c>
      <c r="K374" t="s">
        <v>2378</v>
      </c>
      <c r="L374" t="s">
        <v>2379</v>
      </c>
      <c r="M374" t="str">
        <f t="shared" si="35"/>
        <v>yes</v>
      </c>
      <c r="N374" t="s">
        <v>2380</v>
      </c>
    </row>
    <row r="375" spans="1:14" x14ac:dyDescent="0.3">
      <c r="A375" t="s">
        <v>1996</v>
      </c>
      <c r="B375">
        <v>16.329999999999998</v>
      </c>
      <c r="C375">
        <v>7.26</v>
      </c>
      <c r="D375" t="str">
        <f t="shared" si="30"/>
        <v>Yes</v>
      </c>
      <c r="E375" t="s">
        <v>2378</v>
      </c>
      <c r="F375" t="s">
        <v>2378</v>
      </c>
      <c r="G375">
        <f t="shared" si="31"/>
        <v>0</v>
      </c>
      <c r="H375" t="str">
        <f t="shared" si="32"/>
        <v>Yes</v>
      </c>
      <c r="I375" t="str">
        <f t="shared" si="33"/>
        <v>Under Weight</v>
      </c>
      <c r="J375" t="str">
        <f t="shared" si="34"/>
        <v>Diabetes</v>
      </c>
      <c r="K375" t="s">
        <v>2380</v>
      </c>
      <c r="L375" t="s">
        <v>2379</v>
      </c>
      <c r="M375" t="str">
        <f t="shared" si="35"/>
        <v>yes</v>
      </c>
      <c r="N375" t="s">
        <v>2380</v>
      </c>
    </row>
    <row r="376" spans="1:14" x14ac:dyDescent="0.3">
      <c r="A376" t="s">
        <v>1995</v>
      </c>
      <c r="B376">
        <v>16.37</v>
      </c>
      <c r="C376">
        <v>4.79</v>
      </c>
      <c r="D376" t="str">
        <f t="shared" si="30"/>
        <v>Yes</v>
      </c>
      <c r="E376" t="s">
        <v>2378</v>
      </c>
      <c r="F376" t="s">
        <v>2378</v>
      </c>
      <c r="G376">
        <f t="shared" si="31"/>
        <v>0</v>
      </c>
      <c r="H376" t="str">
        <f t="shared" si="32"/>
        <v>Yes</v>
      </c>
      <c r="I376" t="str">
        <f t="shared" si="33"/>
        <v>Under Weight</v>
      </c>
      <c r="J376" t="str">
        <f t="shared" si="34"/>
        <v>Normal</v>
      </c>
      <c r="K376" t="s">
        <v>2380</v>
      </c>
      <c r="L376" t="s">
        <v>2379</v>
      </c>
      <c r="M376" t="str">
        <f t="shared" si="35"/>
        <v>yes</v>
      </c>
      <c r="N376" t="s">
        <v>2380</v>
      </c>
    </row>
    <row r="377" spans="1:14" x14ac:dyDescent="0.3">
      <c r="A377" t="s">
        <v>1994</v>
      </c>
      <c r="B377">
        <v>22.42</v>
      </c>
      <c r="C377">
        <v>4.68</v>
      </c>
      <c r="D377" t="str">
        <f t="shared" si="30"/>
        <v>Yes</v>
      </c>
      <c r="E377" t="s">
        <v>2378</v>
      </c>
      <c r="F377" t="s">
        <v>2378</v>
      </c>
      <c r="G377">
        <f t="shared" si="31"/>
        <v>1</v>
      </c>
      <c r="H377" t="str">
        <f t="shared" si="32"/>
        <v>No</v>
      </c>
      <c r="I377" t="str">
        <f t="shared" si="33"/>
        <v>Normal Weight</v>
      </c>
      <c r="J377" t="str">
        <f t="shared" si="34"/>
        <v>Normal</v>
      </c>
      <c r="K377" t="s">
        <v>2380</v>
      </c>
      <c r="L377">
        <v>1</v>
      </c>
      <c r="M377" t="str">
        <f t="shared" si="35"/>
        <v>No</v>
      </c>
      <c r="N377" t="s">
        <v>2378</v>
      </c>
    </row>
    <row r="378" spans="1:14" x14ac:dyDescent="0.3">
      <c r="A378" t="s">
        <v>1993</v>
      </c>
      <c r="B378">
        <v>31.35</v>
      </c>
      <c r="C378">
        <v>4.33</v>
      </c>
      <c r="D378" t="str">
        <f t="shared" si="30"/>
        <v>Yes</v>
      </c>
      <c r="E378" t="s">
        <v>2378</v>
      </c>
      <c r="F378" t="s">
        <v>2381</v>
      </c>
      <c r="G378">
        <f t="shared" si="31"/>
        <v>1</v>
      </c>
      <c r="H378" t="str">
        <f t="shared" si="32"/>
        <v>No</v>
      </c>
      <c r="I378" t="str">
        <f t="shared" si="33"/>
        <v>Obesity</v>
      </c>
      <c r="J378" t="str">
        <f t="shared" si="34"/>
        <v>Normal</v>
      </c>
      <c r="K378" t="s">
        <v>2380</v>
      </c>
      <c r="L378">
        <v>1</v>
      </c>
      <c r="M378" t="str">
        <f t="shared" si="35"/>
        <v>No</v>
      </c>
      <c r="N378" t="s">
        <v>2378</v>
      </c>
    </row>
    <row r="379" spans="1:14" x14ac:dyDescent="0.3">
      <c r="A379" t="s">
        <v>1992</v>
      </c>
      <c r="B379">
        <v>31.9</v>
      </c>
      <c r="C379">
        <v>11.89</v>
      </c>
      <c r="D379" t="str">
        <f t="shared" si="30"/>
        <v>No</v>
      </c>
      <c r="E379" t="s">
        <v>2378</v>
      </c>
      <c r="F379" t="s">
        <v>2378</v>
      </c>
      <c r="G379">
        <f t="shared" si="31"/>
        <v>0</v>
      </c>
      <c r="H379" t="str">
        <f t="shared" si="32"/>
        <v>No</v>
      </c>
      <c r="I379" t="str">
        <f t="shared" si="33"/>
        <v>Obesity</v>
      </c>
      <c r="J379" t="str">
        <f t="shared" si="34"/>
        <v>Diabetes</v>
      </c>
      <c r="K379" t="s">
        <v>2378</v>
      </c>
      <c r="L379" t="s">
        <v>2379</v>
      </c>
      <c r="M379" t="str">
        <f t="shared" si="35"/>
        <v>No</v>
      </c>
      <c r="N379" t="s">
        <v>2378</v>
      </c>
    </row>
    <row r="380" spans="1:14" x14ac:dyDescent="0.3">
      <c r="A380" t="s">
        <v>1991</v>
      </c>
      <c r="B380">
        <v>30.6</v>
      </c>
      <c r="C380">
        <v>5.24</v>
      </c>
      <c r="D380" t="str">
        <f t="shared" si="30"/>
        <v>No</v>
      </c>
      <c r="E380" t="s">
        <v>2378</v>
      </c>
      <c r="F380" t="s">
        <v>2378</v>
      </c>
      <c r="G380">
        <f t="shared" si="31"/>
        <v>0</v>
      </c>
      <c r="H380" t="str">
        <f t="shared" si="32"/>
        <v>Yes</v>
      </c>
      <c r="I380" t="str">
        <f t="shared" si="33"/>
        <v>Obesity</v>
      </c>
      <c r="J380" t="str">
        <f t="shared" si="34"/>
        <v>Normal</v>
      </c>
      <c r="K380" t="s">
        <v>2378</v>
      </c>
      <c r="L380" t="s">
        <v>2379</v>
      </c>
      <c r="M380" t="str">
        <f t="shared" si="35"/>
        <v>yes</v>
      </c>
      <c r="N380" t="s">
        <v>2380</v>
      </c>
    </row>
    <row r="381" spans="1:14" x14ac:dyDescent="0.3">
      <c r="A381" t="s">
        <v>1990</v>
      </c>
      <c r="B381">
        <v>28.975000000000001</v>
      </c>
      <c r="C381">
        <v>7.63</v>
      </c>
      <c r="D381" t="str">
        <f t="shared" si="30"/>
        <v>No</v>
      </c>
      <c r="E381" t="s">
        <v>2378</v>
      </c>
      <c r="F381" t="s">
        <v>2378</v>
      </c>
      <c r="G381">
        <f t="shared" si="31"/>
        <v>0</v>
      </c>
      <c r="H381" t="str">
        <f t="shared" si="32"/>
        <v>Yes</v>
      </c>
      <c r="I381" t="str">
        <f t="shared" si="33"/>
        <v>Over Weight</v>
      </c>
      <c r="J381" t="str">
        <f t="shared" si="34"/>
        <v>Diabetes</v>
      </c>
      <c r="K381" t="s">
        <v>2378</v>
      </c>
      <c r="L381" t="s">
        <v>2379</v>
      </c>
      <c r="M381" t="str">
        <f t="shared" si="35"/>
        <v>yes</v>
      </c>
      <c r="N381" t="s">
        <v>2380</v>
      </c>
    </row>
    <row r="382" spans="1:14" x14ac:dyDescent="0.3">
      <c r="A382" t="s">
        <v>1989</v>
      </c>
      <c r="B382">
        <v>24.86</v>
      </c>
      <c r="C382">
        <v>8.92</v>
      </c>
      <c r="D382" t="str">
        <f t="shared" si="30"/>
        <v>Yes</v>
      </c>
      <c r="E382" t="s">
        <v>2378</v>
      </c>
      <c r="F382" t="s">
        <v>2378</v>
      </c>
      <c r="G382">
        <f t="shared" si="31"/>
        <v>2</v>
      </c>
      <c r="H382" t="str">
        <f t="shared" si="32"/>
        <v>No</v>
      </c>
      <c r="I382" t="str">
        <f t="shared" si="33"/>
        <v>Normal Weight</v>
      </c>
      <c r="J382" t="str">
        <f t="shared" si="34"/>
        <v>Diabetes</v>
      </c>
      <c r="K382" t="s">
        <v>2380</v>
      </c>
      <c r="L382">
        <v>2</v>
      </c>
      <c r="M382" t="str">
        <f t="shared" si="35"/>
        <v>No</v>
      </c>
      <c r="N382" t="s">
        <v>2378</v>
      </c>
    </row>
    <row r="383" spans="1:14" x14ac:dyDescent="0.3">
      <c r="A383" t="s">
        <v>1988</v>
      </c>
      <c r="B383">
        <v>19.54</v>
      </c>
      <c r="C383">
        <v>5.37</v>
      </c>
      <c r="D383" t="str">
        <f t="shared" si="30"/>
        <v>No</v>
      </c>
      <c r="E383" t="s">
        <v>2378</v>
      </c>
      <c r="F383" t="s">
        <v>2378</v>
      </c>
      <c r="G383">
        <f t="shared" si="31"/>
        <v>0</v>
      </c>
      <c r="H383" t="str">
        <f t="shared" si="32"/>
        <v>Yes</v>
      </c>
      <c r="I383" t="str">
        <f t="shared" si="33"/>
        <v>Normal Weight</v>
      </c>
      <c r="J383" t="str">
        <f t="shared" si="34"/>
        <v>Normal</v>
      </c>
      <c r="K383" t="s">
        <v>2378</v>
      </c>
      <c r="L383" t="s">
        <v>2379</v>
      </c>
      <c r="M383" t="str">
        <f t="shared" si="35"/>
        <v>yes</v>
      </c>
      <c r="N383" t="s">
        <v>2380</v>
      </c>
    </row>
    <row r="384" spans="1:14" x14ac:dyDescent="0.3">
      <c r="A384" t="s">
        <v>1987</v>
      </c>
      <c r="B384">
        <v>26.74</v>
      </c>
      <c r="C384">
        <v>4.3099999999999996</v>
      </c>
      <c r="D384" t="str">
        <f t="shared" si="30"/>
        <v>No</v>
      </c>
      <c r="E384" t="s">
        <v>2378</v>
      </c>
      <c r="F384" t="s">
        <v>2378</v>
      </c>
      <c r="G384">
        <f t="shared" si="31"/>
        <v>0</v>
      </c>
      <c r="H384" t="str">
        <f t="shared" si="32"/>
        <v>Yes</v>
      </c>
      <c r="I384" t="str">
        <f t="shared" si="33"/>
        <v>Over Weight</v>
      </c>
      <c r="J384" t="str">
        <f t="shared" si="34"/>
        <v>Normal</v>
      </c>
      <c r="K384" t="s">
        <v>2378</v>
      </c>
      <c r="L384" t="s">
        <v>2379</v>
      </c>
      <c r="M384" t="str">
        <f t="shared" si="35"/>
        <v>yes</v>
      </c>
      <c r="N384" t="s">
        <v>2380</v>
      </c>
    </row>
    <row r="385" spans="1:14" x14ac:dyDescent="0.3">
      <c r="A385" t="s">
        <v>1986</v>
      </c>
      <c r="B385">
        <v>22.99</v>
      </c>
      <c r="C385">
        <v>10.46</v>
      </c>
      <c r="D385" t="str">
        <f t="shared" si="30"/>
        <v>No</v>
      </c>
      <c r="E385" t="s">
        <v>2378</v>
      </c>
      <c r="F385" t="s">
        <v>2378</v>
      </c>
      <c r="G385">
        <f t="shared" si="31"/>
        <v>3</v>
      </c>
      <c r="H385" t="str">
        <f t="shared" si="32"/>
        <v>Yes</v>
      </c>
      <c r="I385" t="str">
        <f t="shared" si="33"/>
        <v>Normal Weight</v>
      </c>
      <c r="J385" t="str">
        <f t="shared" si="34"/>
        <v>Diabetes</v>
      </c>
      <c r="K385" t="s">
        <v>2378</v>
      </c>
      <c r="L385">
        <v>3</v>
      </c>
      <c r="M385" t="str">
        <f t="shared" si="35"/>
        <v>yes</v>
      </c>
      <c r="N385" t="s">
        <v>2380</v>
      </c>
    </row>
    <row r="386" spans="1:14" x14ac:dyDescent="0.3">
      <c r="A386" t="s">
        <v>1985</v>
      </c>
      <c r="B386">
        <v>31.46</v>
      </c>
      <c r="C386">
        <v>7.39</v>
      </c>
      <c r="D386" t="str">
        <f t="shared" ref="D386:D449" si="36">PROPER(K386)</f>
        <v>No</v>
      </c>
      <c r="E386" t="s">
        <v>2378</v>
      </c>
      <c r="F386" t="s">
        <v>2378</v>
      </c>
      <c r="G386">
        <f t="shared" ref="G386:G449" si="37">IF(L386="No major surgery",0,L386)</f>
        <v>0</v>
      </c>
      <c r="H386" t="str">
        <f t="shared" ref="H386:H449" si="38">PROPER(M386)</f>
        <v>No</v>
      </c>
      <c r="I386" t="str">
        <f t="shared" ref="I386:I449" si="39">IF(B386&lt;18.5,"Under Weight",IF(B386&lt;=24.9,"Normal Weight",IF(B386&lt;=29.9,"Over Weight","Obesity")))</f>
        <v>Obesity</v>
      </c>
      <c r="J386" t="str">
        <f t="shared" ref="J386:J449" si="40">IF(C386&lt;=5.7,"Normal",IF(C386&lt;=6.4,"Prediabetes","Diabetes"))</f>
        <v>Diabetes</v>
      </c>
      <c r="K386" t="s">
        <v>2378</v>
      </c>
      <c r="L386" t="s">
        <v>2379</v>
      </c>
      <c r="M386" t="str">
        <f t="shared" si="35"/>
        <v>No</v>
      </c>
      <c r="N386" t="s">
        <v>2378</v>
      </c>
    </row>
    <row r="387" spans="1:14" x14ac:dyDescent="0.3">
      <c r="A387" t="s">
        <v>1984</v>
      </c>
      <c r="B387">
        <v>30.86</v>
      </c>
      <c r="C387">
        <v>6.18</v>
      </c>
      <c r="D387" t="str">
        <f t="shared" si="36"/>
        <v>No</v>
      </c>
      <c r="E387" t="s">
        <v>2381</v>
      </c>
      <c r="F387" t="s">
        <v>2378</v>
      </c>
      <c r="G387">
        <f t="shared" si="37"/>
        <v>2</v>
      </c>
      <c r="H387" t="str">
        <f t="shared" si="38"/>
        <v>Yes</v>
      </c>
      <c r="I387" t="str">
        <f t="shared" si="39"/>
        <v>Obesity</v>
      </c>
      <c r="J387" t="str">
        <f t="shared" si="40"/>
        <v>Prediabetes</v>
      </c>
      <c r="K387" t="s">
        <v>2378</v>
      </c>
      <c r="L387">
        <v>2</v>
      </c>
      <c r="M387" t="str">
        <f t="shared" si="35"/>
        <v>yes</v>
      </c>
      <c r="N387" t="s">
        <v>2380</v>
      </c>
    </row>
    <row r="388" spans="1:14" x14ac:dyDescent="0.3">
      <c r="A388" t="s">
        <v>1983</v>
      </c>
      <c r="B388">
        <v>31.96</v>
      </c>
      <c r="C388">
        <v>8.86</v>
      </c>
      <c r="D388" t="str">
        <f t="shared" si="36"/>
        <v>No</v>
      </c>
      <c r="E388" t="s">
        <v>2378</v>
      </c>
      <c r="F388" t="s">
        <v>2378</v>
      </c>
      <c r="G388">
        <f t="shared" si="37"/>
        <v>0</v>
      </c>
      <c r="H388" t="str">
        <f t="shared" si="38"/>
        <v>Yes</v>
      </c>
      <c r="I388" t="str">
        <f t="shared" si="39"/>
        <v>Obesity</v>
      </c>
      <c r="J388" t="str">
        <f t="shared" si="40"/>
        <v>Diabetes</v>
      </c>
      <c r="K388" t="s">
        <v>2378</v>
      </c>
      <c r="L388" t="s">
        <v>2379</v>
      </c>
      <c r="M388" t="str">
        <f t="shared" ref="M388:M451" si="41">IF(N388="?","No",N388)</f>
        <v>yes</v>
      </c>
      <c r="N388" t="s">
        <v>2380</v>
      </c>
    </row>
    <row r="389" spans="1:14" x14ac:dyDescent="0.3">
      <c r="A389" t="s">
        <v>1982</v>
      </c>
      <c r="B389">
        <v>23.76</v>
      </c>
      <c r="C389">
        <v>10.96</v>
      </c>
      <c r="D389" t="str">
        <f t="shared" si="36"/>
        <v>No</v>
      </c>
      <c r="E389" t="s">
        <v>2378</v>
      </c>
      <c r="F389" t="s">
        <v>2378</v>
      </c>
      <c r="G389">
        <f t="shared" si="37"/>
        <v>3</v>
      </c>
      <c r="H389" t="str">
        <f t="shared" si="38"/>
        <v>Yes</v>
      </c>
      <c r="I389" t="str">
        <f t="shared" si="39"/>
        <v>Normal Weight</v>
      </c>
      <c r="J389" t="str">
        <f t="shared" si="40"/>
        <v>Diabetes</v>
      </c>
      <c r="K389" t="s">
        <v>2378</v>
      </c>
      <c r="L389">
        <v>3</v>
      </c>
      <c r="M389" t="str">
        <f t="shared" si="41"/>
        <v>yes</v>
      </c>
      <c r="N389" t="s">
        <v>2380</v>
      </c>
    </row>
    <row r="390" spans="1:14" x14ac:dyDescent="0.3">
      <c r="A390" t="s">
        <v>1981</v>
      </c>
      <c r="B390">
        <v>19.38</v>
      </c>
      <c r="C390">
        <v>6.28</v>
      </c>
      <c r="D390" t="str">
        <f t="shared" si="36"/>
        <v>No</v>
      </c>
      <c r="E390" t="s">
        <v>2378</v>
      </c>
      <c r="F390" t="s">
        <v>2378</v>
      </c>
      <c r="G390">
        <f t="shared" si="37"/>
        <v>0</v>
      </c>
      <c r="H390" t="str">
        <f t="shared" si="38"/>
        <v>Yes</v>
      </c>
      <c r="I390" t="str">
        <f t="shared" si="39"/>
        <v>Normal Weight</v>
      </c>
      <c r="J390" t="str">
        <f t="shared" si="40"/>
        <v>Prediabetes</v>
      </c>
      <c r="K390" t="s">
        <v>2378</v>
      </c>
      <c r="L390" t="s">
        <v>2379</v>
      </c>
      <c r="M390" t="str">
        <f t="shared" si="41"/>
        <v>yes</v>
      </c>
      <c r="N390" t="s">
        <v>2380</v>
      </c>
    </row>
    <row r="391" spans="1:14" x14ac:dyDescent="0.3">
      <c r="A391" t="s">
        <v>1980</v>
      </c>
      <c r="B391">
        <v>16.21</v>
      </c>
      <c r="C391">
        <v>6.29</v>
      </c>
      <c r="D391" t="str">
        <f t="shared" si="36"/>
        <v>Yes</v>
      </c>
      <c r="E391" t="s">
        <v>2378</v>
      </c>
      <c r="F391" t="s">
        <v>2378</v>
      </c>
      <c r="G391">
        <f t="shared" si="37"/>
        <v>1</v>
      </c>
      <c r="H391" t="str">
        <f t="shared" si="38"/>
        <v>Yes</v>
      </c>
      <c r="I391" t="str">
        <f t="shared" si="39"/>
        <v>Under Weight</v>
      </c>
      <c r="J391" t="str">
        <f t="shared" si="40"/>
        <v>Prediabetes</v>
      </c>
      <c r="K391" t="s">
        <v>2380</v>
      </c>
      <c r="L391">
        <v>1</v>
      </c>
      <c r="M391" t="str">
        <f t="shared" si="41"/>
        <v>yes</v>
      </c>
      <c r="N391" t="s">
        <v>2380</v>
      </c>
    </row>
    <row r="392" spans="1:14" x14ac:dyDescent="0.3">
      <c r="A392" t="s">
        <v>1979</v>
      </c>
      <c r="B392">
        <v>32.54</v>
      </c>
      <c r="C392">
        <v>4.0199999999999996</v>
      </c>
      <c r="D392" t="str">
        <f t="shared" si="36"/>
        <v>No</v>
      </c>
      <c r="E392" t="s">
        <v>2381</v>
      </c>
      <c r="F392" t="s">
        <v>2378</v>
      </c>
      <c r="G392">
        <f t="shared" si="37"/>
        <v>1</v>
      </c>
      <c r="H392" t="str">
        <f t="shared" si="38"/>
        <v>Yes</v>
      </c>
      <c r="I392" t="str">
        <f t="shared" si="39"/>
        <v>Obesity</v>
      </c>
      <c r="J392" t="str">
        <f t="shared" si="40"/>
        <v>Normal</v>
      </c>
      <c r="K392" t="s">
        <v>2378</v>
      </c>
      <c r="L392">
        <v>1</v>
      </c>
      <c r="M392" t="str">
        <f t="shared" si="41"/>
        <v>yes</v>
      </c>
      <c r="N392" t="s">
        <v>2380</v>
      </c>
    </row>
    <row r="393" spans="1:14" x14ac:dyDescent="0.3">
      <c r="A393" t="s">
        <v>1978</v>
      </c>
      <c r="B393">
        <v>36.765000000000001</v>
      </c>
      <c r="C393">
        <v>11.95</v>
      </c>
      <c r="D393" t="str">
        <f t="shared" si="36"/>
        <v>Yes</v>
      </c>
      <c r="E393" t="s">
        <v>2378</v>
      </c>
      <c r="F393" t="s">
        <v>2378</v>
      </c>
      <c r="G393">
        <f t="shared" si="37"/>
        <v>2</v>
      </c>
      <c r="H393" t="str">
        <f t="shared" si="38"/>
        <v>No</v>
      </c>
      <c r="I393" t="str">
        <f t="shared" si="39"/>
        <v>Obesity</v>
      </c>
      <c r="J393" t="str">
        <f t="shared" si="40"/>
        <v>Diabetes</v>
      </c>
      <c r="K393" t="s">
        <v>2380</v>
      </c>
      <c r="L393">
        <v>2</v>
      </c>
      <c r="M393" t="str">
        <f t="shared" si="41"/>
        <v>No</v>
      </c>
      <c r="N393" t="s">
        <v>2378</v>
      </c>
    </row>
    <row r="394" spans="1:14" x14ac:dyDescent="0.3">
      <c r="A394" t="s">
        <v>1977</v>
      </c>
      <c r="B394">
        <v>35.909999999999997</v>
      </c>
      <c r="C394">
        <v>8.7100000000000009</v>
      </c>
      <c r="D394" t="str">
        <f t="shared" si="36"/>
        <v>No</v>
      </c>
      <c r="E394" t="s">
        <v>2378</v>
      </c>
      <c r="F394" t="s">
        <v>2378</v>
      </c>
      <c r="G394">
        <f t="shared" si="37"/>
        <v>0</v>
      </c>
      <c r="H394" t="str">
        <f t="shared" si="38"/>
        <v>No</v>
      </c>
      <c r="I394" t="str">
        <f t="shared" si="39"/>
        <v>Obesity</v>
      </c>
      <c r="J394" t="str">
        <f t="shared" si="40"/>
        <v>Diabetes</v>
      </c>
      <c r="K394" t="s">
        <v>2378</v>
      </c>
      <c r="L394" t="s">
        <v>2379</v>
      </c>
      <c r="M394" t="str">
        <f t="shared" si="41"/>
        <v>No</v>
      </c>
      <c r="N394" t="s">
        <v>2378</v>
      </c>
    </row>
    <row r="395" spans="1:14" x14ac:dyDescent="0.3">
      <c r="A395" t="s">
        <v>1976</v>
      </c>
      <c r="B395">
        <v>32.06</v>
      </c>
      <c r="C395">
        <v>4.67</v>
      </c>
      <c r="D395" t="str">
        <f t="shared" si="36"/>
        <v>No</v>
      </c>
      <c r="E395" t="s">
        <v>2381</v>
      </c>
      <c r="F395" t="s">
        <v>2378</v>
      </c>
      <c r="G395">
        <f t="shared" si="37"/>
        <v>1</v>
      </c>
      <c r="H395" t="str">
        <f t="shared" si="38"/>
        <v>Yes</v>
      </c>
      <c r="I395" t="str">
        <f t="shared" si="39"/>
        <v>Obesity</v>
      </c>
      <c r="J395" t="str">
        <f t="shared" si="40"/>
        <v>Normal</v>
      </c>
      <c r="K395" t="s">
        <v>2378</v>
      </c>
      <c r="L395">
        <v>1</v>
      </c>
      <c r="M395" t="str">
        <f t="shared" si="41"/>
        <v>yes</v>
      </c>
      <c r="N395" t="s">
        <v>2380</v>
      </c>
    </row>
    <row r="396" spans="1:14" x14ac:dyDescent="0.3">
      <c r="A396" t="s">
        <v>1975</v>
      </c>
      <c r="B396">
        <v>24.1</v>
      </c>
      <c r="C396">
        <v>11.14</v>
      </c>
      <c r="D396" t="str">
        <f t="shared" si="36"/>
        <v>Yes</v>
      </c>
      <c r="E396" t="s">
        <v>2378</v>
      </c>
      <c r="F396" t="s">
        <v>2378</v>
      </c>
      <c r="G396">
        <f t="shared" si="37"/>
        <v>1</v>
      </c>
      <c r="H396" t="str">
        <f t="shared" si="38"/>
        <v>No</v>
      </c>
      <c r="I396" t="str">
        <f t="shared" si="39"/>
        <v>Normal Weight</v>
      </c>
      <c r="J396" t="str">
        <f t="shared" si="40"/>
        <v>Diabetes</v>
      </c>
      <c r="K396" t="s">
        <v>2380</v>
      </c>
      <c r="L396">
        <v>1</v>
      </c>
      <c r="M396" t="str">
        <f t="shared" si="41"/>
        <v>No</v>
      </c>
      <c r="N396" t="s">
        <v>2378</v>
      </c>
    </row>
    <row r="397" spans="1:14" x14ac:dyDescent="0.3">
      <c r="A397" t="s">
        <v>1974</v>
      </c>
      <c r="B397">
        <v>27.1</v>
      </c>
      <c r="C397">
        <v>9.0500000000000007</v>
      </c>
      <c r="D397" t="str">
        <f t="shared" si="36"/>
        <v>No</v>
      </c>
      <c r="E397" t="s">
        <v>2378</v>
      </c>
      <c r="F397" t="s">
        <v>2378</v>
      </c>
      <c r="G397">
        <f t="shared" si="37"/>
        <v>2</v>
      </c>
      <c r="H397" t="str">
        <f t="shared" si="38"/>
        <v>No</v>
      </c>
      <c r="I397" t="str">
        <f t="shared" si="39"/>
        <v>Over Weight</v>
      </c>
      <c r="J397" t="str">
        <f t="shared" si="40"/>
        <v>Diabetes</v>
      </c>
      <c r="K397" t="s">
        <v>2378</v>
      </c>
      <c r="L397">
        <v>2</v>
      </c>
      <c r="M397" t="str">
        <f t="shared" si="41"/>
        <v>No</v>
      </c>
      <c r="N397" t="s">
        <v>2378</v>
      </c>
    </row>
    <row r="398" spans="1:14" x14ac:dyDescent="0.3">
      <c r="A398" t="s">
        <v>1973</v>
      </c>
      <c r="B398">
        <v>24.42</v>
      </c>
      <c r="C398">
        <v>11.31</v>
      </c>
      <c r="D398" t="str">
        <f t="shared" si="36"/>
        <v>No</v>
      </c>
      <c r="E398" t="s">
        <v>2378</v>
      </c>
      <c r="F398" t="s">
        <v>2378</v>
      </c>
      <c r="G398">
        <f t="shared" si="37"/>
        <v>0</v>
      </c>
      <c r="H398" t="str">
        <f t="shared" si="38"/>
        <v>Yes</v>
      </c>
      <c r="I398" t="str">
        <f t="shared" si="39"/>
        <v>Normal Weight</v>
      </c>
      <c r="J398" t="str">
        <f t="shared" si="40"/>
        <v>Diabetes</v>
      </c>
      <c r="K398" t="s">
        <v>2378</v>
      </c>
      <c r="L398" t="s">
        <v>2379</v>
      </c>
      <c r="M398" t="str">
        <f t="shared" si="41"/>
        <v>yes</v>
      </c>
      <c r="N398" t="s">
        <v>2380</v>
      </c>
    </row>
    <row r="399" spans="1:14" x14ac:dyDescent="0.3">
      <c r="A399" t="s">
        <v>1972</v>
      </c>
      <c r="B399">
        <v>26.695</v>
      </c>
      <c r="C399">
        <v>4.68</v>
      </c>
      <c r="D399" t="str">
        <f t="shared" si="36"/>
        <v>Yes</v>
      </c>
      <c r="E399" t="s">
        <v>2378</v>
      </c>
      <c r="F399" t="s">
        <v>2378</v>
      </c>
      <c r="G399">
        <f t="shared" si="37"/>
        <v>2</v>
      </c>
      <c r="H399" t="str">
        <f t="shared" si="38"/>
        <v>Yes</v>
      </c>
      <c r="I399" t="str">
        <f t="shared" si="39"/>
        <v>Over Weight</v>
      </c>
      <c r="J399" t="str">
        <f t="shared" si="40"/>
        <v>Normal</v>
      </c>
      <c r="K399" t="s">
        <v>2380</v>
      </c>
      <c r="L399">
        <v>2</v>
      </c>
      <c r="M399" t="str">
        <f t="shared" si="41"/>
        <v>yes</v>
      </c>
      <c r="N399" t="s">
        <v>2380</v>
      </c>
    </row>
    <row r="400" spans="1:14" x14ac:dyDescent="0.3">
      <c r="A400" t="s">
        <v>1971</v>
      </c>
      <c r="B400">
        <v>27.79</v>
      </c>
      <c r="C400">
        <v>6.05</v>
      </c>
      <c r="D400" t="str">
        <f t="shared" si="36"/>
        <v>Yes</v>
      </c>
      <c r="E400" t="s">
        <v>2381</v>
      </c>
      <c r="F400" t="s">
        <v>2378</v>
      </c>
      <c r="G400">
        <f t="shared" si="37"/>
        <v>1</v>
      </c>
      <c r="H400" t="str">
        <f t="shared" si="38"/>
        <v>Yes</v>
      </c>
      <c r="I400" t="str">
        <f t="shared" si="39"/>
        <v>Over Weight</v>
      </c>
      <c r="J400" t="str">
        <f t="shared" si="40"/>
        <v>Prediabetes</v>
      </c>
      <c r="K400" t="s">
        <v>2380</v>
      </c>
      <c r="L400">
        <v>1</v>
      </c>
      <c r="M400" t="str">
        <f t="shared" si="41"/>
        <v>yes</v>
      </c>
      <c r="N400" t="s">
        <v>2380</v>
      </c>
    </row>
    <row r="401" spans="1:14" x14ac:dyDescent="0.3">
      <c r="A401" t="s">
        <v>1970</v>
      </c>
      <c r="B401">
        <v>32.68</v>
      </c>
      <c r="C401">
        <v>4.68</v>
      </c>
      <c r="D401" t="str">
        <f t="shared" si="36"/>
        <v>Yes</v>
      </c>
      <c r="E401" t="s">
        <v>2378</v>
      </c>
      <c r="F401" t="s">
        <v>2378</v>
      </c>
      <c r="G401">
        <f t="shared" si="37"/>
        <v>0</v>
      </c>
      <c r="H401" t="str">
        <f t="shared" si="38"/>
        <v>No</v>
      </c>
      <c r="I401" t="str">
        <f t="shared" si="39"/>
        <v>Obesity</v>
      </c>
      <c r="J401" t="str">
        <f t="shared" si="40"/>
        <v>Normal</v>
      </c>
      <c r="K401" t="s">
        <v>2380</v>
      </c>
      <c r="L401" t="s">
        <v>2379</v>
      </c>
      <c r="M401" t="str">
        <f t="shared" si="41"/>
        <v>No</v>
      </c>
      <c r="N401" t="s">
        <v>2378</v>
      </c>
    </row>
    <row r="402" spans="1:14" x14ac:dyDescent="0.3">
      <c r="A402" t="s">
        <v>1969</v>
      </c>
      <c r="B402">
        <v>26.4</v>
      </c>
      <c r="C402">
        <v>9.5</v>
      </c>
      <c r="D402" t="str">
        <f t="shared" si="36"/>
        <v>Yes</v>
      </c>
      <c r="E402" t="s">
        <v>2378</v>
      </c>
      <c r="F402" t="s">
        <v>2378</v>
      </c>
      <c r="G402">
        <f t="shared" si="37"/>
        <v>2</v>
      </c>
      <c r="H402" t="str">
        <f t="shared" si="38"/>
        <v>No</v>
      </c>
      <c r="I402" t="str">
        <f t="shared" si="39"/>
        <v>Over Weight</v>
      </c>
      <c r="J402" t="str">
        <f t="shared" si="40"/>
        <v>Diabetes</v>
      </c>
      <c r="K402" t="s">
        <v>2380</v>
      </c>
      <c r="L402">
        <v>2</v>
      </c>
      <c r="M402" t="str">
        <f t="shared" si="41"/>
        <v>No</v>
      </c>
      <c r="N402" t="s">
        <v>2378</v>
      </c>
    </row>
    <row r="403" spans="1:14" x14ac:dyDescent="0.3">
      <c r="A403" t="s">
        <v>1968</v>
      </c>
      <c r="B403">
        <v>23.655000000000001</v>
      </c>
      <c r="C403">
        <v>10.84</v>
      </c>
      <c r="D403" t="str">
        <f t="shared" si="36"/>
        <v>Yes</v>
      </c>
      <c r="E403" t="s">
        <v>2378</v>
      </c>
      <c r="F403" t="s">
        <v>2381</v>
      </c>
      <c r="G403">
        <f t="shared" si="37"/>
        <v>1</v>
      </c>
      <c r="H403" t="str">
        <f t="shared" si="38"/>
        <v>Yes</v>
      </c>
      <c r="I403" t="str">
        <f t="shared" si="39"/>
        <v>Normal Weight</v>
      </c>
      <c r="J403" t="str">
        <f t="shared" si="40"/>
        <v>Diabetes</v>
      </c>
      <c r="K403" t="s">
        <v>2380</v>
      </c>
      <c r="L403">
        <v>1</v>
      </c>
      <c r="M403" t="str">
        <f t="shared" si="41"/>
        <v>yes</v>
      </c>
      <c r="N403" t="s">
        <v>2380</v>
      </c>
    </row>
    <row r="404" spans="1:14" x14ac:dyDescent="0.3">
      <c r="A404" t="s">
        <v>1967</v>
      </c>
      <c r="B404">
        <v>27.36</v>
      </c>
      <c r="C404">
        <v>5.88</v>
      </c>
      <c r="D404" t="str">
        <f t="shared" si="36"/>
        <v>No</v>
      </c>
      <c r="E404" t="s">
        <v>2378</v>
      </c>
      <c r="F404" t="s">
        <v>2378</v>
      </c>
      <c r="G404">
        <f t="shared" si="37"/>
        <v>2</v>
      </c>
      <c r="H404" t="str">
        <f t="shared" si="38"/>
        <v>No</v>
      </c>
      <c r="I404" t="str">
        <f t="shared" si="39"/>
        <v>Over Weight</v>
      </c>
      <c r="J404" t="str">
        <f t="shared" si="40"/>
        <v>Prediabetes</v>
      </c>
      <c r="K404" t="s">
        <v>2378</v>
      </c>
      <c r="L404">
        <v>2</v>
      </c>
      <c r="M404" t="str">
        <f t="shared" si="41"/>
        <v>No</v>
      </c>
      <c r="N404" t="s">
        <v>2378</v>
      </c>
    </row>
    <row r="405" spans="1:14" x14ac:dyDescent="0.3">
      <c r="A405" t="s">
        <v>1966</v>
      </c>
      <c r="B405">
        <v>27.82</v>
      </c>
      <c r="C405">
        <v>5.24</v>
      </c>
      <c r="D405" t="str">
        <f t="shared" si="36"/>
        <v>Yes</v>
      </c>
      <c r="E405" t="s">
        <v>2378</v>
      </c>
      <c r="F405" t="s">
        <v>2378</v>
      </c>
      <c r="G405">
        <f t="shared" si="37"/>
        <v>0</v>
      </c>
      <c r="H405" t="str">
        <f t="shared" si="38"/>
        <v>Yes</v>
      </c>
      <c r="I405" t="str">
        <f t="shared" si="39"/>
        <v>Over Weight</v>
      </c>
      <c r="J405" t="str">
        <f t="shared" si="40"/>
        <v>Normal</v>
      </c>
      <c r="K405" t="s">
        <v>2380</v>
      </c>
      <c r="L405" t="s">
        <v>2379</v>
      </c>
      <c r="M405" t="str">
        <f t="shared" si="41"/>
        <v>yes</v>
      </c>
      <c r="N405" t="s">
        <v>2380</v>
      </c>
    </row>
    <row r="406" spans="1:14" x14ac:dyDescent="0.3">
      <c r="A406" t="s">
        <v>1965</v>
      </c>
      <c r="B406">
        <v>25.46</v>
      </c>
      <c r="C406">
        <v>11.75</v>
      </c>
      <c r="D406" t="str">
        <f t="shared" si="36"/>
        <v>No</v>
      </c>
      <c r="E406" t="s">
        <v>2378</v>
      </c>
      <c r="F406" t="s">
        <v>2378</v>
      </c>
      <c r="G406">
        <f t="shared" si="37"/>
        <v>0</v>
      </c>
      <c r="H406" t="str">
        <f t="shared" si="38"/>
        <v>No</v>
      </c>
      <c r="I406" t="str">
        <f t="shared" si="39"/>
        <v>Over Weight</v>
      </c>
      <c r="J406" t="str">
        <f t="shared" si="40"/>
        <v>Diabetes</v>
      </c>
      <c r="K406" t="s">
        <v>2378</v>
      </c>
      <c r="L406" t="s">
        <v>2379</v>
      </c>
      <c r="M406" t="str">
        <f t="shared" si="41"/>
        <v>No</v>
      </c>
      <c r="N406" t="s">
        <v>2378</v>
      </c>
    </row>
    <row r="407" spans="1:14" x14ac:dyDescent="0.3">
      <c r="A407" t="s">
        <v>1964</v>
      </c>
      <c r="B407">
        <v>25.1</v>
      </c>
      <c r="C407">
        <v>6.97</v>
      </c>
      <c r="D407" t="str">
        <f t="shared" si="36"/>
        <v>No</v>
      </c>
      <c r="E407" t="s">
        <v>2378</v>
      </c>
      <c r="F407" t="s">
        <v>2378</v>
      </c>
      <c r="G407">
        <f t="shared" si="37"/>
        <v>0</v>
      </c>
      <c r="H407" t="str">
        <f t="shared" si="38"/>
        <v>Yes</v>
      </c>
      <c r="I407" t="str">
        <f t="shared" si="39"/>
        <v>Over Weight</v>
      </c>
      <c r="J407" t="str">
        <f t="shared" si="40"/>
        <v>Diabetes</v>
      </c>
      <c r="K407" t="s">
        <v>2378</v>
      </c>
      <c r="L407" t="s">
        <v>2379</v>
      </c>
      <c r="M407" t="str">
        <f t="shared" si="41"/>
        <v>yes</v>
      </c>
      <c r="N407" t="s">
        <v>2380</v>
      </c>
    </row>
    <row r="408" spans="1:14" x14ac:dyDescent="0.3">
      <c r="A408" t="s">
        <v>1963</v>
      </c>
      <c r="B408">
        <v>32.11</v>
      </c>
      <c r="C408">
        <v>4.76</v>
      </c>
      <c r="D408" t="str">
        <f t="shared" si="36"/>
        <v>No</v>
      </c>
      <c r="E408" t="s">
        <v>2378</v>
      </c>
      <c r="F408" t="s">
        <v>2378</v>
      </c>
      <c r="G408">
        <f t="shared" si="37"/>
        <v>2</v>
      </c>
      <c r="H408" t="str">
        <f t="shared" si="38"/>
        <v>No</v>
      </c>
      <c r="I408" t="str">
        <f t="shared" si="39"/>
        <v>Obesity</v>
      </c>
      <c r="J408" t="str">
        <f t="shared" si="40"/>
        <v>Normal</v>
      </c>
      <c r="K408" t="s">
        <v>2378</v>
      </c>
      <c r="L408">
        <v>2</v>
      </c>
      <c r="M408" t="str">
        <f t="shared" si="41"/>
        <v>No</v>
      </c>
      <c r="N408" t="s">
        <v>2378</v>
      </c>
    </row>
    <row r="409" spans="1:14" x14ac:dyDescent="0.3">
      <c r="A409" t="s">
        <v>1962</v>
      </c>
      <c r="B409">
        <v>29.8</v>
      </c>
      <c r="C409">
        <v>8.24</v>
      </c>
      <c r="D409" t="str">
        <f t="shared" si="36"/>
        <v>Yes</v>
      </c>
      <c r="E409" t="s">
        <v>2378</v>
      </c>
      <c r="F409" t="s">
        <v>2378</v>
      </c>
      <c r="G409">
        <f t="shared" si="37"/>
        <v>1</v>
      </c>
      <c r="H409" t="str">
        <f t="shared" si="38"/>
        <v>Yes</v>
      </c>
      <c r="I409" t="str">
        <f t="shared" si="39"/>
        <v>Over Weight</v>
      </c>
      <c r="J409" t="str">
        <f t="shared" si="40"/>
        <v>Diabetes</v>
      </c>
      <c r="K409" t="s">
        <v>2380</v>
      </c>
      <c r="L409">
        <v>1</v>
      </c>
      <c r="M409" t="str">
        <f t="shared" si="41"/>
        <v>yes</v>
      </c>
      <c r="N409" t="s">
        <v>2380</v>
      </c>
    </row>
    <row r="410" spans="1:14" x14ac:dyDescent="0.3">
      <c r="A410" t="s">
        <v>1961</v>
      </c>
      <c r="B410">
        <v>24.01</v>
      </c>
      <c r="C410">
        <v>4.76</v>
      </c>
      <c r="D410" t="str">
        <f t="shared" si="36"/>
        <v>No</v>
      </c>
      <c r="E410" t="s">
        <v>2378</v>
      </c>
      <c r="F410" t="s">
        <v>2378</v>
      </c>
      <c r="G410">
        <f t="shared" si="37"/>
        <v>1</v>
      </c>
      <c r="H410" t="str">
        <f t="shared" si="38"/>
        <v>Yes</v>
      </c>
      <c r="I410" t="str">
        <f t="shared" si="39"/>
        <v>Normal Weight</v>
      </c>
      <c r="J410" t="str">
        <f t="shared" si="40"/>
        <v>Normal</v>
      </c>
      <c r="K410" t="s">
        <v>2378</v>
      </c>
      <c r="L410">
        <v>1</v>
      </c>
      <c r="M410" t="str">
        <f t="shared" si="41"/>
        <v>yes</v>
      </c>
      <c r="N410" t="s">
        <v>2380</v>
      </c>
    </row>
    <row r="411" spans="1:14" x14ac:dyDescent="0.3">
      <c r="A411" t="s">
        <v>1960</v>
      </c>
      <c r="B411">
        <v>23.21</v>
      </c>
      <c r="C411">
        <v>6.03</v>
      </c>
      <c r="D411" t="str">
        <f t="shared" si="36"/>
        <v>No</v>
      </c>
      <c r="E411" t="s">
        <v>2378</v>
      </c>
      <c r="F411" t="s">
        <v>2378</v>
      </c>
      <c r="G411">
        <f t="shared" si="37"/>
        <v>1</v>
      </c>
      <c r="H411" t="str">
        <f t="shared" si="38"/>
        <v>No</v>
      </c>
      <c r="I411" t="str">
        <f t="shared" si="39"/>
        <v>Normal Weight</v>
      </c>
      <c r="J411" t="str">
        <f t="shared" si="40"/>
        <v>Prediabetes</v>
      </c>
      <c r="K411" t="s">
        <v>2378</v>
      </c>
      <c r="L411">
        <v>1</v>
      </c>
      <c r="M411" t="str">
        <f t="shared" si="41"/>
        <v>No</v>
      </c>
      <c r="N411" t="s">
        <v>2378</v>
      </c>
    </row>
    <row r="412" spans="1:14" x14ac:dyDescent="0.3">
      <c r="A412" t="s">
        <v>1959</v>
      </c>
      <c r="B412">
        <v>21.2</v>
      </c>
      <c r="C412">
        <v>4.07</v>
      </c>
      <c r="D412" t="str">
        <f t="shared" si="36"/>
        <v>Yes</v>
      </c>
      <c r="E412" t="s">
        <v>2378</v>
      </c>
      <c r="F412" t="s">
        <v>2378</v>
      </c>
      <c r="G412">
        <f t="shared" si="37"/>
        <v>1</v>
      </c>
      <c r="H412" t="str">
        <f t="shared" si="38"/>
        <v>Yes</v>
      </c>
      <c r="I412" t="str">
        <f t="shared" si="39"/>
        <v>Normal Weight</v>
      </c>
      <c r="J412" t="str">
        <f t="shared" si="40"/>
        <v>Normal</v>
      </c>
      <c r="K412" t="s">
        <v>2380</v>
      </c>
      <c r="L412">
        <v>1</v>
      </c>
      <c r="M412" t="str">
        <f t="shared" si="41"/>
        <v>yes</v>
      </c>
      <c r="N412" t="s">
        <v>2380</v>
      </c>
    </row>
    <row r="413" spans="1:14" x14ac:dyDescent="0.3">
      <c r="A413" t="s">
        <v>1958</v>
      </c>
      <c r="B413">
        <v>28.215</v>
      </c>
      <c r="C413">
        <v>8.26</v>
      </c>
      <c r="D413" t="str">
        <f t="shared" si="36"/>
        <v>Yes</v>
      </c>
      <c r="E413" t="s">
        <v>2378</v>
      </c>
      <c r="F413" t="s">
        <v>2378</v>
      </c>
      <c r="G413">
        <f t="shared" si="37"/>
        <v>1</v>
      </c>
      <c r="H413" t="str">
        <f t="shared" si="38"/>
        <v>Yes</v>
      </c>
      <c r="I413" t="str">
        <f t="shared" si="39"/>
        <v>Over Weight</v>
      </c>
      <c r="J413" t="str">
        <f t="shared" si="40"/>
        <v>Diabetes</v>
      </c>
      <c r="K413" t="s">
        <v>2380</v>
      </c>
      <c r="L413">
        <v>1</v>
      </c>
      <c r="M413" t="str">
        <f t="shared" si="41"/>
        <v>yes</v>
      </c>
      <c r="N413" t="s">
        <v>2380</v>
      </c>
    </row>
    <row r="414" spans="1:14" x14ac:dyDescent="0.3">
      <c r="A414" t="s">
        <v>1957</v>
      </c>
      <c r="B414">
        <v>38.094999999999999</v>
      </c>
      <c r="C414">
        <v>4.76</v>
      </c>
      <c r="D414" t="str">
        <f t="shared" si="36"/>
        <v>No</v>
      </c>
      <c r="E414" t="s">
        <v>2378</v>
      </c>
      <c r="F414" t="s">
        <v>2378</v>
      </c>
      <c r="G414">
        <f t="shared" si="37"/>
        <v>1</v>
      </c>
      <c r="H414" t="str">
        <f t="shared" si="38"/>
        <v>No</v>
      </c>
      <c r="I414" t="str">
        <f t="shared" si="39"/>
        <v>Obesity</v>
      </c>
      <c r="J414" t="str">
        <f t="shared" si="40"/>
        <v>Normal</v>
      </c>
      <c r="K414" t="s">
        <v>2378</v>
      </c>
      <c r="L414">
        <v>1</v>
      </c>
      <c r="M414" t="str">
        <f t="shared" si="41"/>
        <v>No</v>
      </c>
      <c r="N414" t="s">
        <v>2378</v>
      </c>
    </row>
    <row r="415" spans="1:14" x14ac:dyDescent="0.3">
      <c r="A415" t="s">
        <v>1956</v>
      </c>
      <c r="B415">
        <v>22.61</v>
      </c>
      <c r="C415">
        <v>6.13</v>
      </c>
      <c r="D415" t="str">
        <f t="shared" si="36"/>
        <v>Yes</v>
      </c>
      <c r="E415" t="s">
        <v>2378</v>
      </c>
      <c r="F415" t="s">
        <v>2381</v>
      </c>
      <c r="G415">
        <f t="shared" si="37"/>
        <v>1</v>
      </c>
      <c r="H415" t="str">
        <f t="shared" si="38"/>
        <v>Yes</v>
      </c>
      <c r="I415" t="str">
        <f t="shared" si="39"/>
        <v>Normal Weight</v>
      </c>
      <c r="J415" t="str">
        <f t="shared" si="40"/>
        <v>Prediabetes</v>
      </c>
      <c r="K415" t="s">
        <v>2380</v>
      </c>
      <c r="L415">
        <v>1</v>
      </c>
      <c r="M415" t="str">
        <f t="shared" si="41"/>
        <v>yes</v>
      </c>
      <c r="N415" t="s">
        <v>2380</v>
      </c>
    </row>
    <row r="416" spans="1:14" x14ac:dyDescent="0.3">
      <c r="A416" t="s">
        <v>1955</v>
      </c>
      <c r="B416">
        <v>24.32</v>
      </c>
      <c r="C416">
        <v>10.47</v>
      </c>
      <c r="D416" t="str">
        <f t="shared" si="36"/>
        <v>Yes</v>
      </c>
      <c r="E416" t="s">
        <v>2378</v>
      </c>
      <c r="F416" t="s">
        <v>2378</v>
      </c>
      <c r="G416">
        <f t="shared" si="37"/>
        <v>2</v>
      </c>
      <c r="H416" t="str">
        <f t="shared" si="38"/>
        <v>Yes</v>
      </c>
      <c r="I416" t="str">
        <f t="shared" si="39"/>
        <v>Normal Weight</v>
      </c>
      <c r="J416" t="str">
        <f t="shared" si="40"/>
        <v>Diabetes</v>
      </c>
      <c r="K416" t="s">
        <v>2380</v>
      </c>
      <c r="L416">
        <v>2</v>
      </c>
      <c r="M416" t="str">
        <f t="shared" si="41"/>
        <v>yes</v>
      </c>
      <c r="N416" t="s">
        <v>2380</v>
      </c>
    </row>
    <row r="417" spans="1:14" x14ac:dyDescent="0.3">
      <c r="A417" t="s">
        <v>1954</v>
      </c>
      <c r="B417">
        <v>20.96</v>
      </c>
      <c r="C417">
        <v>4.04</v>
      </c>
      <c r="D417" t="str">
        <f t="shared" si="36"/>
        <v>Yes</v>
      </c>
      <c r="E417" t="s">
        <v>2378</v>
      </c>
      <c r="F417" t="s">
        <v>2378</v>
      </c>
      <c r="G417">
        <f t="shared" si="37"/>
        <v>1</v>
      </c>
      <c r="H417" t="str">
        <f t="shared" si="38"/>
        <v>Yes</v>
      </c>
      <c r="I417" t="str">
        <f t="shared" si="39"/>
        <v>Normal Weight</v>
      </c>
      <c r="J417" t="str">
        <f t="shared" si="40"/>
        <v>Normal</v>
      </c>
      <c r="K417" t="s">
        <v>2380</v>
      </c>
      <c r="L417">
        <v>1</v>
      </c>
      <c r="M417" t="str">
        <f t="shared" si="41"/>
        <v>yes</v>
      </c>
      <c r="N417" t="s">
        <v>2380</v>
      </c>
    </row>
    <row r="418" spans="1:14" x14ac:dyDescent="0.3">
      <c r="A418" t="s">
        <v>1953</v>
      </c>
      <c r="B418">
        <v>19.68</v>
      </c>
      <c r="C418">
        <v>5.74</v>
      </c>
      <c r="D418" t="str">
        <f t="shared" si="36"/>
        <v>No</v>
      </c>
      <c r="E418" t="s">
        <v>2378</v>
      </c>
      <c r="F418" t="s">
        <v>2378</v>
      </c>
      <c r="G418">
        <f t="shared" si="37"/>
        <v>0</v>
      </c>
      <c r="H418" t="str">
        <f t="shared" si="38"/>
        <v>Yes</v>
      </c>
      <c r="I418" t="str">
        <f t="shared" si="39"/>
        <v>Normal Weight</v>
      </c>
      <c r="J418" t="str">
        <f t="shared" si="40"/>
        <v>Prediabetes</v>
      </c>
      <c r="K418" t="s">
        <v>2378</v>
      </c>
      <c r="L418" t="s">
        <v>2379</v>
      </c>
      <c r="M418" t="str">
        <f t="shared" si="41"/>
        <v>yes</v>
      </c>
      <c r="N418" t="s">
        <v>2380</v>
      </c>
    </row>
    <row r="419" spans="1:14" x14ac:dyDescent="0.3">
      <c r="A419" t="s">
        <v>1952</v>
      </c>
      <c r="B419">
        <v>18.100000000000001</v>
      </c>
      <c r="C419">
        <v>6.33</v>
      </c>
      <c r="D419" t="str">
        <f t="shared" si="36"/>
        <v>No</v>
      </c>
      <c r="E419" t="s">
        <v>2378</v>
      </c>
      <c r="F419" t="s">
        <v>2378</v>
      </c>
      <c r="G419">
        <f t="shared" si="37"/>
        <v>1</v>
      </c>
      <c r="H419" t="str">
        <f t="shared" si="38"/>
        <v>Yes</v>
      </c>
      <c r="I419" t="str">
        <f t="shared" si="39"/>
        <v>Under Weight</v>
      </c>
      <c r="J419" t="str">
        <f t="shared" si="40"/>
        <v>Prediabetes</v>
      </c>
      <c r="K419" t="s">
        <v>2378</v>
      </c>
      <c r="L419">
        <v>1</v>
      </c>
      <c r="M419" t="str">
        <f t="shared" si="41"/>
        <v>yes</v>
      </c>
      <c r="N419" t="s">
        <v>2380</v>
      </c>
    </row>
    <row r="420" spans="1:14" x14ac:dyDescent="0.3">
      <c r="A420" t="s">
        <v>1951</v>
      </c>
      <c r="B420">
        <v>29.64</v>
      </c>
      <c r="C420">
        <v>4.28</v>
      </c>
      <c r="D420" t="str">
        <f t="shared" si="36"/>
        <v>Yes</v>
      </c>
      <c r="E420" t="s">
        <v>2378</v>
      </c>
      <c r="F420" t="s">
        <v>2378</v>
      </c>
      <c r="G420">
        <f t="shared" si="37"/>
        <v>0</v>
      </c>
      <c r="H420" t="str">
        <f t="shared" si="38"/>
        <v>No</v>
      </c>
      <c r="I420" t="str">
        <f t="shared" si="39"/>
        <v>Over Weight</v>
      </c>
      <c r="J420" t="str">
        <f t="shared" si="40"/>
        <v>Normal</v>
      </c>
      <c r="K420" t="s">
        <v>2380</v>
      </c>
      <c r="L420" t="s">
        <v>2379</v>
      </c>
      <c r="M420" t="str">
        <f t="shared" si="41"/>
        <v>No</v>
      </c>
      <c r="N420" t="s">
        <v>2378</v>
      </c>
    </row>
    <row r="421" spans="1:14" x14ac:dyDescent="0.3">
      <c r="A421" t="s">
        <v>1950</v>
      </c>
      <c r="B421">
        <v>25.3</v>
      </c>
      <c r="C421">
        <v>9.4700000000000006</v>
      </c>
      <c r="D421" t="str">
        <f t="shared" si="36"/>
        <v>Yes</v>
      </c>
      <c r="E421" t="s">
        <v>2378</v>
      </c>
      <c r="F421" t="s">
        <v>2378</v>
      </c>
      <c r="G421">
        <f t="shared" si="37"/>
        <v>2</v>
      </c>
      <c r="H421" t="str">
        <f t="shared" si="38"/>
        <v>Yes</v>
      </c>
      <c r="I421" t="str">
        <f t="shared" si="39"/>
        <v>Over Weight</v>
      </c>
      <c r="J421" t="str">
        <f t="shared" si="40"/>
        <v>Diabetes</v>
      </c>
      <c r="K421" t="s">
        <v>2380</v>
      </c>
      <c r="L421">
        <v>2</v>
      </c>
      <c r="M421" t="str">
        <f t="shared" si="41"/>
        <v>yes</v>
      </c>
      <c r="N421" t="s">
        <v>2380</v>
      </c>
    </row>
    <row r="422" spans="1:14" x14ac:dyDescent="0.3">
      <c r="A422" t="s">
        <v>1949</v>
      </c>
      <c r="B422">
        <v>27.6</v>
      </c>
      <c r="C422">
        <v>4.8499999999999996</v>
      </c>
      <c r="D422" t="str">
        <f t="shared" si="36"/>
        <v>Yes</v>
      </c>
      <c r="E422" t="s">
        <v>2378</v>
      </c>
      <c r="F422" t="s">
        <v>2378</v>
      </c>
      <c r="G422">
        <f t="shared" si="37"/>
        <v>0</v>
      </c>
      <c r="H422" t="str">
        <f t="shared" si="38"/>
        <v>No</v>
      </c>
      <c r="I422" t="str">
        <f t="shared" si="39"/>
        <v>Over Weight</v>
      </c>
      <c r="J422" t="str">
        <f t="shared" si="40"/>
        <v>Normal</v>
      </c>
      <c r="K422" t="s">
        <v>2380</v>
      </c>
      <c r="L422" t="s">
        <v>2379</v>
      </c>
      <c r="M422" t="str">
        <f t="shared" si="41"/>
        <v>No</v>
      </c>
      <c r="N422" t="s">
        <v>2378</v>
      </c>
    </row>
    <row r="423" spans="1:14" x14ac:dyDescent="0.3">
      <c r="A423" t="s">
        <v>1948</v>
      </c>
      <c r="B423">
        <v>27.645</v>
      </c>
      <c r="C423">
        <v>11.03</v>
      </c>
      <c r="D423" t="str">
        <f t="shared" si="36"/>
        <v>Yes</v>
      </c>
      <c r="E423" t="s">
        <v>2378</v>
      </c>
      <c r="F423" t="s">
        <v>2378</v>
      </c>
      <c r="G423">
        <f t="shared" si="37"/>
        <v>1</v>
      </c>
      <c r="H423" t="str">
        <f t="shared" si="38"/>
        <v>Yes</v>
      </c>
      <c r="I423" t="str">
        <f t="shared" si="39"/>
        <v>Over Weight</v>
      </c>
      <c r="J423" t="str">
        <f t="shared" si="40"/>
        <v>Diabetes</v>
      </c>
      <c r="K423" t="s">
        <v>2380</v>
      </c>
      <c r="L423">
        <v>1</v>
      </c>
      <c r="M423" t="str">
        <f t="shared" si="41"/>
        <v>yes</v>
      </c>
      <c r="N423" t="s">
        <v>2380</v>
      </c>
    </row>
    <row r="424" spans="1:14" x14ac:dyDescent="0.3">
      <c r="A424" t="s">
        <v>1947</v>
      </c>
      <c r="B424">
        <v>27.6</v>
      </c>
      <c r="C424">
        <v>5.22</v>
      </c>
      <c r="D424" t="str">
        <f t="shared" si="36"/>
        <v>No</v>
      </c>
      <c r="E424" t="s">
        <v>2378</v>
      </c>
      <c r="F424" t="s">
        <v>2378</v>
      </c>
      <c r="G424">
        <f t="shared" si="37"/>
        <v>2</v>
      </c>
      <c r="H424" t="str">
        <f t="shared" si="38"/>
        <v>Yes</v>
      </c>
      <c r="I424" t="str">
        <f t="shared" si="39"/>
        <v>Over Weight</v>
      </c>
      <c r="J424" t="str">
        <f t="shared" si="40"/>
        <v>Normal</v>
      </c>
      <c r="K424" t="s">
        <v>2378</v>
      </c>
      <c r="L424">
        <v>2</v>
      </c>
      <c r="M424" t="str">
        <f t="shared" si="41"/>
        <v>yes</v>
      </c>
      <c r="N424" t="s">
        <v>2380</v>
      </c>
    </row>
    <row r="425" spans="1:14" x14ac:dyDescent="0.3">
      <c r="A425" t="s">
        <v>1946</v>
      </c>
      <c r="B425">
        <v>25.08</v>
      </c>
      <c r="C425">
        <v>9.52</v>
      </c>
      <c r="D425" t="str">
        <f t="shared" si="36"/>
        <v>Yes</v>
      </c>
      <c r="E425" t="s">
        <v>2378</v>
      </c>
      <c r="F425" t="s">
        <v>2378</v>
      </c>
      <c r="G425">
        <f t="shared" si="37"/>
        <v>2</v>
      </c>
      <c r="H425" t="str">
        <f t="shared" si="38"/>
        <v>No</v>
      </c>
      <c r="I425" t="str">
        <f t="shared" si="39"/>
        <v>Over Weight</v>
      </c>
      <c r="J425" t="str">
        <f t="shared" si="40"/>
        <v>Diabetes</v>
      </c>
      <c r="K425" t="s">
        <v>2380</v>
      </c>
      <c r="L425">
        <v>2</v>
      </c>
      <c r="M425" t="str">
        <f t="shared" si="41"/>
        <v>No</v>
      </c>
      <c r="N425" t="s">
        <v>2378</v>
      </c>
    </row>
    <row r="426" spans="1:14" x14ac:dyDescent="0.3">
      <c r="A426" t="s">
        <v>1945</v>
      </c>
      <c r="B426">
        <v>30.02</v>
      </c>
      <c r="C426">
        <v>11.09</v>
      </c>
      <c r="D426" t="str">
        <f t="shared" si="36"/>
        <v>No</v>
      </c>
      <c r="E426" t="s">
        <v>2378</v>
      </c>
      <c r="F426" t="s">
        <v>2378</v>
      </c>
      <c r="G426">
        <f t="shared" si="37"/>
        <v>0</v>
      </c>
      <c r="H426" t="str">
        <f t="shared" si="38"/>
        <v>No</v>
      </c>
      <c r="I426" t="str">
        <f t="shared" si="39"/>
        <v>Obesity</v>
      </c>
      <c r="J426" t="str">
        <f t="shared" si="40"/>
        <v>Diabetes</v>
      </c>
      <c r="K426" t="s">
        <v>2378</v>
      </c>
      <c r="L426" t="s">
        <v>2379</v>
      </c>
      <c r="M426" t="str">
        <f t="shared" si="41"/>
        <v>No</v>
      </c>
      <c r="N426" t="s">
        <v>2378</v>
      </c>
    </row>
    <row r="427" spans="1:14" x14ac:dyDescent="0.3">
      <c r="A427" t="s">
        <v>1944</v>
      </c>
      <c r="B427">
        <v>27.36</v>
      </c>
      <c r="C427">
        <v>9.4499999999999993</v>
      </c>
      <c r="D427" t="str">
        <f t="shared" si="36"/>
        <v>Yes</v>
      </c>
      <c r="E427" t="s">
        <v>2378</v>
      </c>
      <c r="F427" t="s">
        <v>2378</v>
      </c>
      <c r="G427">
        <f t="shared" si="37"/>
        <v>2</v>
      </c>
      <c r="H427" t="str">
        <f t="shared" si="38"/>
        <v>Yes</v>
      </c>
      <c r="I427" t="str">
        <f t="shared" si="39"/>
        <v>Over Weight</v>
      </c>
      <c r="J427" t="str">
        <f t="shared" si="40"/>
        <v>Diabetes</v>
      </c>
      <c r="K427" t="s">
        <v>2380</v>
      </c>
      <c r="L427">
        <v>2</v>
      </c>
      <c r="M427" t="str">
        <f t="shared" si="41"/>
        <v>yes</v>
      </c>
      <c r="N427" t="s">
        <v>2380</v>
      </c>
    </row>
    <row r="428" spans="1:14" x14ac:dyDescent="0.3">
      <c r="A428" t="s">
        <v>1943</v>
      </c>
      <c r="B428">
        <v>22.2</v>
      </c>
      <c r="C428">
        <v>5.51</v>
      </c>
      <c r="D428" t="str">
        <f t="shared" si="36"/>
        <v>No</v>
      </c>
      <c r="E428" t="s">
        <v>2378</v>
      </c>
      <c r="F428" t="s">
        <v>2378</v>
      </c>
      <c r="G428">
        <f t="shared" si="37"/>
        <v>0</v>
      </c>
      <c r="H428" t="str">
        <f t="shared" si="38"/>
        <v>Yes</v>
      </c>
      <c r="I428" t="str">
        <f t="shared" si="39"/>
        <v>Normal Weight</v>
      </c>
      <c r="J428" t="str">
        <f t="shared" si="40"/>
        <v>Normal</v>
      </c>
      <c r="K428" t="s">
        <v>2378</v>
      </c>
      <c r="L428" t="s">
        <v>2379</v>
      </c>
      <c r="M428" t="str">
        <f t="shared" si="41"/>
        <v>yes</v>
      </c>
      <c r="N428" t="s">
        <v>2380</v>
      </c>
    </row>
    <row r="429" spans="1:14" x14ac:dyDescent="0.3">
      <c r="A429" t="s">
        <v>1942</v>
      </c>
      <c r="B429">
        <v>25.71</v>
      </c>
      <c r="C429">
        <v>4.18</v>
      </c>
      <c r="D429" t="str">
        <f t="shared" si="36"/>
        <v>No</v>
      </c>
      <c r="E429" t="s">
        <v>2381</v>
      </c>
      <c r="F429" t="s">
        <v>2378</v>
      </c>
      <c r="G429">
        <f t="shared" si="37"/>
        <v>1</v>
      </c>
      <c r="H429" t="str">
        <f t="shared" si="38"/>
        <v>Yes</v>
      </c>
      <c r="I429" t="str">
        <f t="shared" si="39"/>
        <v>Over Weight</v>
      </c>
      <c r="J429" t="str">
        <f t="shared" si="40"/>
        <v>Normal</v>
      </c>
      <c r="K429" t="s">
        <v>2378</v>
      </c>
      <c r="L429">
        <v>1</v>
      </c>
      <c r="M429" t="str">
        <f t="shared" si="41"/>
        <v>yes</v>
      </c>
      <c r="N429" t="s">
        <v>2380</v>
      </c>
    </row>
    <row r="430" spans="1:14" x14ac:dyDescent="0.3">
      <c r="A430" t="s">
        <v>1941</v>
      </c>
      <c r="B430">
        <v>41.91</v>
      </c>
      <c r="C430">
        <v>5.98</v>
      </c>
      <c r="D430" t="str">
        <f t="shared" si="36"/>
        <v>Yes</v>
      </c>
      <c r="E430" t="s">
        <v>2378</v>
      </c>
      <c r="F430" t="s">
        <v>2378</v>
      </c>
      <c r="G430">
        <f t="shared" si="37"/>
        <v>1</v>
      </c>
      <c r="H430" t="str">
        <f t="shared" si="38"/>
        <v>No</v>
      </c>
      <c r="I430" t="str">
        <f t="shared" si="39"/>
        <v>Obesity</v>
      </c>
      <c r="J430" t="str">
        <f t="shared" si="40"/>
        <v>Prediabetes</v>
      </c>
      <c r="K430" t="s">
        <v>2380</v>
      </c>
      <c r="L430">
        <v>1</v>
      </c>
      <c r="M430" t="str">
        <f t="shared" si="41"/>
        <v>No</v>
      </c>
      <c r="N430" t="s">
        <v>2378</v>
      </c>
    </row>
    <row r="431" spans="1:14" x14ac:dyDescent="0.3">
      <c r="A431" t="s">
        <v>1940</v>
      </c>
      <c r="B431">
        <v>25.85</v>
      </c>
      <c r="C431">
        <v>10.16</v>
      </c>
      <c r="D431" t="str">
        <f t="shared" si="36"/>
        <v>No</v>
      </c>
      <c r="E431" t="s">
        <v>2378</v>
      </c>
      <c r="F431" t="s">
        <v>2378</v>
      </c>
      <c r="G431">
        <f t="shared" si="37"/>
        <v>0</v>
      </c>
      <c r="H431" t="str">
        <f t="shared" si="38"/>
        <v>Yes</v>
      </c>
      <c r="I431" t="str">
        <f t="shared" si="39"/>
        <v>Over Weight</v>
      </c>
      <c r="J431" t="str">
        <f t="shared" si="40"/>
        <v>Diabetes</v>
      </c>
      <c r="K431" t="s">
        <v>2378</v>
      </c>
      <c r="L431" t="s">
        <v>2379</v>
      </c>
      <c r="M431" t="str">
        <f t="shared" si="41"/>
        <v>yes</v>
      </c>
      <c r="N431" t="s">
        <v>2380</v>
      </c>
    </row>
    <row r="432" spans="1:14" x14ac:dyDescent="0.3">
      <c r="A432" t="s">
        <v>1939</v>
      </c>
      <c r="B432">
        <v>23.844999999999999</v>
      </c>
      <c r="C432">
        <v>11.71</v>
      </c>
      <c r="D432" t="str">
        <f t="shared" si="36"/>
        <v>No</v>
      </c>
      <c r="E432" t="s">
        <v>2378</v>
      </c>
      <c r="F432" t="s">
        <v>2378</v>
      </c>
      <c r="G432">
        <f t="shared" si="37"/>
        <v>2</v>
      </c>
      <c r="H432" t="str">
        <f t="shared" si="38"/>
        <v>Yes</v>
      </c>
      <c r="I432" t="str">
        <f t="shared" si="39"/>
        <v>Normal Weight</v>
      </c>
      <c r="J432" t="str">
        <f t="shared" si="40"/>
        <v>Diabetes</v>
      </c>
      <c r="K432" t="s">
        <v>2378</v>
      </c>
      <c r="L432">
        <v>2</v>
      </c>
      <c r="M432" t="str">
        <f t="shared" si="41"/>
        <v>yes</v>
      </c>
      <c r="N432" t="s">
        <v>2380</v>
      </c>
    </row>
    <row r="433" spans="1:14" x14ac:dyDescent="0.3">
      <c r="A433" t="s">
        <v>1938</v>
      </c>
      <c r="B433">
        <v>30.59</v>
      </c>
      <c r="C433">
        <v>5.23</v>
      </c>
      <c r="D433" t="str">
        <f t="shared" si="36"/>
        <v>No</v>
      </c>
      <c r="E433" t="s">
        <v>2378</v>
      </c>
      <c r="F433" t="s">
        <v>2381</v>
      </c>
      <c r="G433">
        <f t="shared" si="37"/>
        <v>1</v>
      </c>
      <c r="H433" t="str">
        <f t="shared" si="38"/>
        <v>No</v>
      </c>
      <c r="I433" t="str">
        <f t="shared" si="39"/>
        <v>Obesity</v>
      </c>
      <c r="J433" t="str">
        <f t="shared" si="40"/>
        <v>Normal</v>
      </c>
      <c r="K433" t="s">
        <v>2378</v>
      </c>
      <c r="L433">
        <v>1</v>
      </c>
      <c r="M433" t="str">
        <f t="shared" si="41"/>
        <v>No</v>
      </c>
      <c r="N433" t="s">
        <v>2378</v>
      </c>
    </row>
    <row r="434" spans="1:14" x14ac:dyDescent="0.3">
      <c r="A434" t="s">
        <v>1937</v>
      </c>
      <c r="B434">
        <v>24.795000000000002</v>
      </c>
      <c r="C434">
        <v>6.85</v>
      </c>
      <c r="D434" t="str">
        <f t="shared" si="36"/>
        <v>No</v>
      </c>
      <c r="E434" t="s">
        <v>2378</v>
      </c>
      <c r="F434" t="s">
        <v>2378</v>
      </c>
      <c r="G434">
        <f t="shared" si="37"/>
        <v>0</v>
      </c>
      <c r="H434" t="str">
        <f t="shared" si="38"/>
        <v>Yes</v>
      </c>
      <c r="I434" t="str">
        <f t="shared" si="39"/>
        <v>Normal Weight</v>
      </c>
      <c r="J434" t="str">
        <f t="shared" si="40"/>
        <v>Diabetes</v>
      </c>
      <c r="K434" t="s">
        <v>2378</v>
      </c>
      <c r="L434" t="s">
        <v>2379</v>
      </c>
      <c r="M434" t="str">
        <f t="shared" si="41"/>
        <v>yes</v>
      </c>
      <c r="N434" t="s">
        <v>2380</v>
      </c>
    </row>
    <row r="435" spans="1:14" x14ac:dyDescent="0.3">
      <c r="A435" t="s">
        <v>1936</v>
      </c>
      <c r="B435">
        <v>24.13</v>
      </c>
      <c r="C435">
        <v>7.05</v>
      </c>
      <c r="D435" t="str">
        <f t="shared" si="36"/>
        <v>Yes</v>
      </c>
      <c r="E435" t="s">
        <v>2378</v>
      </c>
      <c r="F435" t="s">
        <v>2378</v>
      </c>
      <c r="G435">
        <f t="shared" si="37"/>
        <v>2</v>
      </c>
      <c r="H435" t="str">
        <f t="shared" si="38"/>
        <v>Yes</v>
      </c>
      <c r="I435" t="str">
        <f t="shared" si="39"/>
        <v>Normal Weight</v>
      </c>
      <c r="J435" t="str">
        <f t="shared" si="40"/>
        <v>Diabetes</v>
      </c>
      <c r="K435" t="s">
        <v>2380</v>
      </c>
      <c r="L435">
        <v>2</v>
      </c>
      <c r="M435" t="str">
        <f t="shared" si="41"/>
        <v>yes</v>
      </c>
      <c r="N435" t="s">
        <v>2380</v>
      </c>
    </row>
    <row r="436" spans="1:14" x14ac:dyDescent="0.3">
      <c r="A436" t="s">
        <v>1935</v>
      </c>
      <c r="B436">
        <v>25.84</v>
      </c>
      <c r="C436">
        <v>11.64</v>
      </c>
      <c r="D436" t="str">
        <f t="shared" si="36"/>
        <v>No</v>
      </c>
      <c r="E436" t="s">
        <v>2378</v>
      </c>
      <c r="F436" t="s">
        <v>2378</v>
      </c>
      <c r="G436">
        <f t="shared" si="37"/>
        <v>2</v>
      </c>
      <c r="H436" t="str">
        <f t="shared" si="38"/>
        <v>Yes</v>
      </c>
      <c r="I436" t="str">
        <f t="shared" si="39"/>
        <v>Over Weight</v>
      </c>
      <c r="J436" t="str">
        <f t="shared" si="40"/>
        <v>Diabetes</v>
      </c>
      <c r="K436" t="s">
        <v>2378</v>
      </c>
      <c r="L436">
        <v>2</v>
      </c>
      <c r="M436" t="str">
        <f t="shared" si="41"/>
        <v>yes</v>
      </c>
      <c r="N436" t="s">
        <v>2380</v>
      </c>
    </row>
    <row r="437" spans="1:14" x14ac:dyDescent="0.3">
      <c r="A437" t="s">
        <v>1934</v>
      </c>
      <c r="B437">
        <v>28</v>
      </c>
      <c r="C437">
        <v>10.52</v>
      </c>
      <c r="D437" t="str">
        <f t="shared" si="36"/>
        <v>No</v>
      </c>
      <c r="E437" t="s">
        <v>2378</v>
      </c>
      <c r="F437" t="s">
        <v>2378</v>
      </c>
      <c r="G437">
        <f t="shared" si="37"/>
        <v>0</v>
      </c>
      <c r="H437" t="str">
        <f t="shared" si="38"/>
        <v>Yes</v>
      </c>
      <c r="I437" t="str">
        <f t="shared" si="39"/>
        <v>Over Weight</v>
      </c>
      <c r="J437" t="str">
        <f t="shared" si="40"/>
        <v>Diabetes</v>
      </c>
      <c r="K437" t="s">
        <v>2378</v>
      </c>
      <c r="L437" t="s">
        <v>2379</v>
      </c>
      <c r="M437" t="str">
        <f t="shared" si="41"/>
        <v>yes</v>
      </c>
      <c r="N437" t="s">
        <v>2380</v>
      </c>
    </row>
    <row r="438" spans="1:14" x14ac:dyDescent="0.3">
      <c r="A438" t="s">
        <v>1933</v>
      </c>
      <c r="B438">
        <v>34.1</v>
      </c>
      <c r="C438">
        <v>4.01</v>
      </c>
      <c r="D438" t="str">
        <f t="shared" si="36"/>
        <v>Yes</v>
      </c>
      <c r="E438" t="s">
        <v>2378</v>
      </c>
      <c r="F438" t="s">
        <v>2381</v>
      </c>
      <c r="G438">
        <f t="shared" si="37"/>
        <v>1</v>
      </c>
      <c r="H438" t="str">
        <f t="shared" si="38"/>
        <v>No</v>
      </c>
      <c r="I438" t="str">
        <f t="shared" si="39"/>
        <v>Obesity</v>
      </c>
      <c r="J438" t="str">
        <f t="shared" si="40"/>
        <v>Normal</v>
      </c>
      <c r="K438" t="s">
        <v>2380</v>
      </c>
      <c r="L438">
        <v>1</v>
      </c>
      <c r="M438" t="str">
        <f t="shared" si="41"/>
        <v>No</v>
      </c>
      <c r="N438" t="s">
        <v>2378</v>
      </c>
    </row>
    <row r="439" spans="1:14" x14ac:dyDescent="0.3">
      <c r="A439" t="s">
        <v>1932</v>
      </c>
      <c r="B439">
        <v>26.125</v>
      </c>
      <c r="C439">
        <v>8.56</v>
      </c>
      <c r="D439" t="str">
        <f t="shared" si="36"/>
        <v>Yes</v>
      </c>
      <c r="E439" t="s">
        <v>2378</v>
      </c>
      <c r="F439" t="s">
        <v>2378</v>
      </c>
      <c r="G439">
        <f t="shared" si="37"/>
        <v>1</v>
      </c>
      <c r="H439" t="str">
        <f t="shared" si="38"/>
        <v>Yes</v>
      </c>
      <c r="I439" t="str">
        <f t="shared" si="39"/>
        <v>Over Weight</v>
      </c>
      <c r="J439" t="str">
        <f t="shared" si="40"/>
        <v>Diabetes</v>
      </c>
      <c r="K439" t="s">
        <v>2380</v>
      </c>
      <c r="L439">
        <v>1</v>
      </c>
      <c r="M439" t="str">
        <f t="shared" si="41"/>
        <v>yes</v>
      </c>
      <c r="N439" t="s">
        <v>2380</v>
      </c>
    </row>
    <row r="440" spans="1:14" x14ac:dyDescent="0.3">
      <c r="A440" t="s">
        <v>1931</v>
      </c>
      <c r="B440">
        <v>25.6</v>
      </c>
      <c r="C440">
        <v>10.5</v>
      </c>
      <c r="D440" t="str">
        <f t="shared" si="36"/>
        <v>No</v>
      </c>
      <c r="E440" t="s">
        <v>2378</v>
      </c>
      <c r="F440" t="s">
        <v>2378</v>
      </c>
      <c r="G440">
        <f t="shared" si="37"/>
        <v>2</v>
      </c>
      <c r="H440" t="str">
        <f t="shared" si="38"/>
        <v>Yes</v>
      </c>
      <c r="I440" t="str">
        <f t="shared" si="39"/>
        <v>Over Weight</v>
      </c>
      <c r="J440" t="str">
        <f t="shared" si="40"/>
        <v>Diabetes</v>
      </c>
      <c r="K440" t="s">
        <v>2378</v>
      </c>
      <c r="L440">
        <v>2</v>
      </c>
      <c r="M440" t="str">
        <f t="shared" si="41"/>
        <v>yes</v>
      </c>
      <c r="N440" t="s">
        <v>2380</v>
      </c>
    </row>
    <row r="441" spans="1:14" x14ac:dyDescent="0.3">
      <c r="A441" t="s">
        <v>1930</v>
      </c>
      <c r="B441">
        <v>24.32</v>
      </c>
      <c r="C441">
        <v>6.39</v>
      </c>
      <c r="D441" t="str">
        <f t="shared" si="36"/>
        <v>No</v>
      </c>
      <c r="E441" t="s">
        <v>2378</v>
      </c>
      <c r="F441" t="s">
        <v>2378</v>
      </c>
      <c r="G441">
        <f t="shared" si="37"/>
        <v>0</v>
      </c>
      <c r="H441" t="str">
        <f t="shared" si="38"/>
        <v>No</v>
      </c>
      <c r="I441" t="str">
        <f t="shared" si="39"/>
        <v>Normal Weight</v>
      </c>
      <c r="J441" t="str">
        <f t="shared" si="40"/>
        <v>Prediabetes</v>
      </c>
      <c r="K441" t="s">
        <v>2378</v>
      </c>
      <c r="L441" t="s">
        <v>2379</v>
      </c>
      <c r="M441" t="str">
        <f t="shared" si="41"/>
        <v>No</v>
      </c>
      <c r="N441" t="s">
        <v>2378</v>
      </c>
    </row>
    <row r="442" spans="1:14" x14ac:dyDescent="0.3">
      <c r="A442" t="s">
        <v>1929</v>
      </c>
      <c r="B442">
        <v>22.88</v>
      </c>
      <c r="C442">
        <v>5.71</v>
      </c>
      <c r="D442" t="str">
        <f t="shared" si="36"/>
        <v>Yes</v>
      </c>
      <c r="E442" t="s">
        <v>2378</v>
      </c>
      <c r="F442" t="s">
        <v>2381</v>
      </c>
      <c r="G442">
        <f t="shared" si="37"/>
        <v>1</v>
      </c>
      <c r="H442" t="str">
        <f t="shared" si="38"/>
        <v>Yes</v>
      </c>
      <c r="I442" t="str">
        <f t="shared" si="39"/>
        <v>Normal Weight</v>
      </c>
      <c r="J442" t="str">
        <f t="shared" si="40"/>
        <v>Prediabetes</v>
      </c>
      <c r="K442" t="s">
        <v>2380</v>
      </c>
      <c r="L442">
        <v>1</v>
      </c>
      <c r="M442" t="str">
        <f t="shared" si="41"/>
        <v>yes</v>
      </c>
      <c r="N442" t="s">
        <v>2380</v>
      </c>
    </row>
    <row r="443" spans="1:14" x14ac:dyDescent="0.3">
      <c r="A443" t="s">
        <v>1928</v>
      </c>
      <c r="B443">
        <v>24.984999999999999</v>
      </c>
      <c r="C443">
        <v>4.43</v>
      </c>
      <c r="D443" t="str">
        <f t="shared" si="36"/>
        <v>Yes</v>
      </c>
      <c r="E443" t="s">
        <v>2378</v>
      </c>
      <c r="F443" t="s">
        <v>2381</v>
      </c>
      <c r="G443">
        <f t="shared" si="37"/>
        <v>1</v>
      </c>
      <c r="H443" t="str">
        <f t="shared" si="38"/>
        <v>No</v>
      </c>
      <c r="I443" t="str">
        <f t="shared" si="39"/>
        <v>Over Weight</v>
      </c>
      <c r="J443" t="str">
        <f t="shared" si="40"/>
        <v>Normal</v>
      </c>
      <c r="K443" t="s">
        <v>2380</v>
      </c>
      <c r="L443">
        <v>1</v>
      </c>
      <c r="M443" t="str">
        <f t="shared" si="41"/>
        <v>No</v>
      </c>
      <c r="N443" t="s">
        <v>2378</v>
      </c>
    </row>
    <row r="444" spans="1:14" x14ac:dyDescent="0.3">
      <c r="A444" t="s">
        <v>1927</v>
      </c>
      <c r="B444">
        <v>33.1</v>
      </c>
      <c r="C444">
        <v>5.52</v>
      </c>
      <c r="D444" t="str">
        <f t="shared" si="36"/>
        <v>No</v>
      </c>
      <c r="E444" t="s">
        <v>2378</v>
      </c>
      <c r="F444" t="s">
        <v>2381</v>
      </c>
      <c r="G444">
        <f t="shared" si="37"/>
        <v>1</v>
      </c>
      <c r="H444" t="str">
        <f t="shared" si="38"/>
        <v>No</v>
      </c>
      <c r="I444" t="str">
        <f t="shared" si="39"/>
        <v>Obesity</v>
      </c>
      <c r="J444" t="str">
        <f t="shared" si="40"/>
        <v>Normal</v>
      </c>
      <c r="K444" t="s">
        <v>2378</v>
      </c>
      <c r="L444">
        <v>1</v>
      </c>
      <c r="M444" t="str">
        <f t="shared" si="41"/>
        <v>No</v>
      </c>
      <c r="N444" t="s">
        <v>2378</v>
      </c>
    </row>
    <row r="445" spans="1:14" x14ac:dyDescent="0.3">
      <c r="A445" t="s">
        <v>1926</v>
      </c>
      <c r="B445">
        <v>27.83</v>
      </c>
      <c r="C445">
        <v>9.1999999999999993</v>
      </c>
      <c r="D445" t="str">
        <f t="shared" si="36"/>
        <v>Yes</v>
      </c>
      <c r="E445" t="s">
        <v>2378</v>
      </c>
      <c r="F445" t="s">
        <v>2378</v>
      </c>
      <c r="G445">
        <f t="shared" si="37"/>
        <v>1</v>
      </c>
      <c r="H445" t="str">
        <f t="shared" si="38"/>
        <v>Yes</v>
      </c>
      <c r="I445" t="str">
        <f t="shared" si="39"/>
        <v>Over Weight</v>
      </c>
      <c r="J445" t="str">
        <f t="shared" si="40"/>
        <v>Diabetes</v>
      </c>
      <c r="K445" t="s">
        <v>2380</v>
      </c>
      <c r="L445">
        <v>1</v>
      </c>
      <c r="M445" t="str">
        <f t="shared" si="41"/>
        <v>yes</v>
      </c>
      <c r="N445" t="s">
        <v>2380</v>
      </c>
    </row>
    <row r="446" spans="1:14" x14ac:dyDescent="0.3">
      <c r="A446" t="s">
        <v>1925</v>
      </c>
      <c r="B446">
        <v>30.875</v>
      </c>
      <c r="C446">
        <v>10.97</v>
      </c>
      <c r="D446" t="str">
        <f t="shared" si="36"/>
        <v>Yes</v>
      </c>
      <c r="E446" t="s">
        <v>2378</v>
      </c>
      <c r="F446" t="s">
        <v>2378</v>
      </c>
      <c r="G446">
        <f t="shared" si="37"/>
        <v>2</v>
      </c>
      <c r="H446" t="str">
        <f t="shared" si="38"/>
        <v>No</v>
      </c>
      <c r="I446" t="str">
        <f t="shared" si="39"/>
        <v>Obesity</v>
      </c>
      <c r="J446" t="str">
        <f t="shared" si="40"/>
        <v>Diabetes</v>
      </c>
      <c r="K446" t="s">
        <v>2380</v>
      </c>
      <c r="L446">
        <v>2</v>
      </c>
      <c r="M446" t="str">
        <f t="shared" si="41"/>
        <v>No</v>
      </c>
      <c r="N446" t="s">
        <v>2378</v>
      </c>
    </row>
    <row r="447" spans="1:14" x14ac:dyDescent="0.3">
      <c r="A447" t="s">
        <v>1924</v>
      </c>
      <c r="B447">
        <v>27.265000000000001</v>
      </c>
      <c r="C447">
        <v>4.25</v>
      </c>
      <c r="D447" t="str">
        <f t="shared" si="36"/>
        <v>No</v>
      </c>
      <c r="E447" t="s">
        <v>2378</v>
      </c>
      <c r="F447" t="s">
        <v>2381</v>
      </c>
      <c r="G447">
        <f t="shared" si="37"/>
        <v>1</v>
      </c>
      <c r="H447" t="str">
        <f t="shared" si="38"/>
        <v>No</v>
      </c>
      <c r="I447" t="str">
        <f t="shared" si="39"/>
        <v>Over Weight</v>
      </c>
      <c r="J447" t="str">
        <f t="shared" si="40"/>
        <v>Normal</v>
      </c>
      <c r="K447" t="s">
        <v>2378</v>
      </c>
      <c r="L447">
        <v>1</v>
      </c>
      <c r="M447" t="str">
        <f t="shared" si="41"/>
        <v>No</v>
      </c>
      <c r="N447" t="s">
        <v>2378</v>
      </c>
    </row>
    <row r="448" spans="1:14" x14ac:dyDescent="0.3">
      <c r="A448" t="s">
        <v>1923</v>
      </c>
      <c r="B448">
        <v>26.7</v>
      </c>
      <c r="C448">
        <v>5.23</v>
      </c>
      <c r="D448" t="str">
        <f t="shared" si="36"/>
        <v>No</v>
      </c>
      <c r="E448" t="s">
        <v>2378</v>
      </c>
      <c r="F448" t="s">
        <v>2381</v>
      </c>
      <c r="G448">
        <f t="shared" si="37"/>
        <v>1</v>
      </c>
      <c r="H448" t="str">
        <f t="shared" si="38"/>
        <v>Yes</v>
      </c>
      <c r="I448" t="str">
        <f t="shared" si="39"/>
        <v>Over Weight</v>
      </c>
      <c r="J448" t="str">
        <f t="shared" si="40"/>
        <v>Normal</v>
      </c>
      <c r="K448" t="s">
        <v>2378</v>
      </c>
      <c r="L448">
        <v>1</v>
      </c>
      <c r="M448" t="str">
        <f t="shared" si="41"/>
        <v>yes</v>
      </c>
      <c r="N448" t="s">
        <v>2380</v>
      </c>
    </row>
    <row r="449" spans="1:14" x14ac:dyDescent="0.3">
      <c r="A449" t="s">
        <v>1922</v>
      </c>
      <c r="B449">
        <v>29.925000000000001</v>
      </c>
      <c r="C449">
        <v>5.96</v>
      </c>
      <c r="D449" t="str">
        <f t="shared" si="36"/>
        <v>Yes</v>
      </c>
      <c r="E449" t="s">
        <v>2378</v>
      </c>
      <c r="F449" t="s">
        <v>2381</v>
      </c>
      <c r="G449">
        <f t="shared" si="37"/>
        <v>1</v>
      </c>
      <c r="H449" t="str">
        <f t="shared" si="38"/>
        <v>Yes</v>
      </c>
      <c r="I449" t="str">
        <f t="shared" si="39"/>
        <v>Obesity</v>
      </c>
      <c r="J449" t="str">
        <f t="shared" si="40"/>
        <v>Prediabetes</v>
      </c>
      <c r="K449" t="s">
        <v>2380</v>
      </c>
      <c r="L449">
        <v>1</v>
      </c>
      <c r="M449" t="str">
        <f t="shared" si="41"/>
        <v>yes</v>
      </c>
      <c r="N449" t="s">
        <v>2380</v>
      </c>
    </row>
    <row r="450" spans="1:14" x14ac:dyDescent="0.3">
      <c r="A450" t="s">
        <v>1921</v>
      </c>
      <c r="B450">
        <v>19.95</v>
      </c>
      <c r="C450">
        <v>4.29</v>
      </c>
      <c r="D450" t="str">
        <f t="shared" ref="D450:D513" si="42">PROPER(K450)</f>
        <v>Yes</v>
      </c>
      <c r="E450" t="s">
        <v>2378</v>
      </c>
      <c r="F450" t="s">
        <v>2378</v>
      </c>
      <c r="G450">
        <f t="shared" ref="G450:G513" si="43">IF(L450="No major surgery",0,L450)</f>
        <v>2</v>
      </c>
      <c r="H450" t="str">
        <f t="shared" ref="H450:H513" si="44">PROPER(M450)</f>
        <v>Yes</v>
      </c>
      <c r="I450" t="str">
        <f t="shared" ref="I450:I513" si="45">IF(B450&lt;18.5,"Under Weight",IF(B450&lt;=24.9,"Normal Weight",IF(B450&lt;=29.9,"Over Weight","Obesity")))</f>
        <v>Normal Weight</v>
      </c>
      <c r="J450" t="str">
        <f t="shared" ref="J450:J513" si="46">IF(C450&lt;=5.7,"Normal",IF(C450&lt;=6.4,"Prediabetes","Diabetes"))</f>
        <v>Normal</v>
      </c>
      <c r="K450" t="s">
        <v>2380</v>
      </c>
      <c r="L450">
        <v>2</v>
      </c>
      <c r="M450" t="str">
        <f t="shared" si="41"/>
        <v>yes</v>
      </c>
      <c r="N450" t="s">
        <v>2380</v>
      </c>
    </row>
    <row r="451" spans="1:14" x14ac:dyDescent="0.3">
      <c r="A451" t="s">
        <v>1920</v>
      </c>
      <c r="B451">
        <v>24.225000000000001</v>
      </c>
      <c r="C451">
        <v>4.09</v>
      </c>
      <c r="D451" t="str">
        <f t="shared" si="42"/>
        <v>No</v>
      </c>
      <c r="E451" t="s">
        <v>2378</v>
      </c>
      <c r="F451" t="s">
        <v>2378</v>
      </c>
      <c r="G451">
        <f t="shared" si="43"/>
        <v>0</v>
      </c>
      <c r="H451" t="str">
        <f t="shared" si="44"/>
        <v>No</v>
      </c>
      <c r="I451" t="str">
        <f t="shared" si="45"/>
        <v>Normal Weight</v>
      </c>
      <c r="J451" t="str">
        <f t="shared" si="46"/>
        <v>Normal</v>
      </c>
      <c r="K451" t="s">
        <v>2378</v>
      </c>
      <c r="L451" t="s">
        <v>2379</v>
      </c>
      <c r="M451" t="str">
        <f t="shared" si="41"/>
        <v>No</v>
      </c>
      <c r="N451" t="s">
        <v>2378</v>
      </c>
    </row>
    <row r="452" spans="1:14" x14ac:dyDescent="0.3">
      <c r="A452" t="s">
        <v>1919</v>
      </c>
      <c r="B452">
        <v>28.12</v>
      </c>
      <c r="C452">
        <v>4.88</v>
      </c>
      <c r="D452" t="str">
        <f t="shared" si="42"/>
        <v>No</v>
      </c>
      <c r="E452" t="s">
        <v>2378</v>
      </c>
      <c r="F452" t="s">
        <v>2378</v>
      </c>
      <c r="G452">
        <f t="shared" si="43"/>
        <v>0</v>
      </c>
      <c r="H452" t="str">
        <f t="shared" si="44"/>
        <v>Yes</v>
      </c>
      <c r="I452" t="str">
        <f t="shared" si="45"/>
        <v>Over Weight</v>
      </c>
      <c r="J452" t="str">
        <f t="shared" si="46"/>
        <v>Normal</v>
      </c>
      <c r="K452" t="s">
        <v>2378</v>
      </c>
      <c r="L452" t="s">
        <v>2379</v>
      </c>
      <c r="M452" t="str">
        <f t="shared" ref="M452:M515" si="47">IF(N452="?","No",N452)</f>
        <v>yes</v>
      </c>
      <c r="N452" t="s">
        <v>2380</v>
      </c>
    </row>
    <row r="453" spans="1:14" x14ac:dyDescent="0.3">
      <c r="A453" t="s">
        <v>1918</v>
      </c>
      <c r="B453">
        <v>23.21</v>
      </c>
      <c r="C453">
        <v>6.76</v>
      </c>
      <c r="D453" t="str">
        <f t="shared" si="42"/>
        <v>No</v>
      </c>
      <c r="E453" t="s">
        <v>2378</v>
      </c>
      <c r="F453" t="s">
        <v>2378</v>
      </c>
      <c r="G453">
        <f t="shared" si="43"/>
        <v>0</v>
      </c>
      <c r="H453" t="str">
        <f t="shared" si="44"/>
        <v>Yes</v>
      </c>
      <c r="I453" t="str">
        <f t="shared" si="45"/>
        <v>Normal Weight</v>
      </c>
      <c r="J453" t="str">
        <f t="shared" si="46"/>
        <v>Diabetes</v>
      </c>
      <c r="K453" t="s">
        <v>2378</v>
      </c>
      <c r="L453" t="s">
        <v>2379</v>
      </c>
      <c r="M453" t="str">
        <f t="shared" si="47"/>
        <v>yes</v>
      </c>
      <c r="N453" t="s">
        <v>2380</v>
      </c>
    </row>
    <row r="454" spans="1:14" x14ac:dyDescent="0.3">
      <c r="A454" t="s">
        <v>1917</v>
      </c>
      <c r="B454">
        <v>23.98</v>
      </c>
      <c r="C454">
        <v>10.67</v>
      </c>
      <c r="D454" t="str">
        <f t="shared" si="42"/>
        <v>No</v>
      </c>
      <c r="E454" t="s">
        <v>2378</v>
      </c>
      <c r="F454" t="s">
        <v>2378</v>
      </c>
      <c r="G454">
        <f t="shared" si="43"/>
        <v>0</v>
      </c>
      <c r="H454" t="str">
        <f t="shared" si="44"/>
        <v>No</v>
      </c>
      <c r="I454" t="str">
        <f t="shared" si="45"/>
        <v>Normal Weight</v>
      </c>
      <c r="J454" t="str">
        <f t="shared" si="46"/>
        <v>Diabetes</v>
      </c>
      <c r="K454" t="s">
        <v>2378</v>
      </c>
      <c r="L454" t="s">
        <v>2379</v>
      </c>
      <c r="M454" t="str">
        <f t="shared" si="47"/>
        <v>No</v>
      </c>
      <c r="N454" t="s">
        <v>2378</v>
      </c>
    </row>
    <row r="455" spans="1:14" x14ac:dyDescent="0.3">
      <c r="A455" t="s">
        <v>1916</v>
      </c>
      <c r="B455">
        <v>30</v>
      </c>
      <c r="C455">
        <v>6.21</v>
      </c>
      <c r="D455" t="str">
        <f t="shared" si="42"/>
        <v>No</v>
      </c>
      <c r="E455" t="s">
        <v>2378</v>
      </c>
      <c r="F455" t="s">
        <v>2378</v>
      </c>
      <c r="G455">
        <f t="shared" si="43"/>
        <v>0</v>
      </c>
      <c r="H455" t="str">
        <f t="shared" si="44"/>
        <v>Yes</v>
      </c>
      <c r="I455" t="str">
        <f t="shared" si="45"/>
        <v>Obesity</v>
      </c>
      <c r="J455" t="str">
        <f t="shared" si="46"/>
        <v>Prediabetes</v>
      </c>
      <c r="K455" t="s">
        <v>2378</v>
      </c>
      <c r="L455" t="s">
        <v>2379</v>
      </c>
      <c r="M455" t="str">
        <f t="shared" si="47"/>
        <v>yes</v>
      </c>
      <c r="N455" t="s">
        <v>2380</v>
      </c>
    </row>
    <row r="456" spans="1:14" x14ac:dyDescent="0.3">
      <c r="A456" t="s">
        <v>1915</v>
      </c>
      <c r="B456">
        <v>17.350000000000001</v>
      </c>
      <c r="C456">
        <v>5.03</v>
      </c>
      <c r="D456" t="str">
        <f t="shared" si="42"/>
        <v>Yes</v>
      </c>
      <c r="E456" t="s">
        <v>2378</v>
      </c>
      <c r="F456" t="s">
        <v>2378</v>
      </c>
      <c r="G456">
        <f t="shared" si="43"/>
        <v>0</v>
      </c>
      <c r="H456" t="str">
        <f t="shared" si="44"/>
        <v>Yes</v>
      </c>
      <c r="I456" t="str">
        <f t="shared" si="45"/>
        <v>Under Weight</v>
      </c>
      <c r="J456" t="str">
        <f t="shared" si="46"/>
        <v>Normal</v>
      </c>
      <c r="K456" t="s">
        <v>2380</v>
      </c>
      <c r="L456" t="s">
        <v>2379</v>
      </c>
      <c r="M456" t="str">
        <f t="shared" si="47"/>
        <v>yes</v>
      </c>
      <c r="N456" t="s">
        <v>2380</v>
      </c>
    </row>
    <row r="457" spans="1:14" x14ac:dyDescent="0.3">
      <c r="A457" t="s">
        <v>1914</v>
      </c>
      <c r="B457">
        <v>22.704999999999998</v>
      </c>
      <c r="C457">
        <v>5.27</v>
      </c>
      <c r="D457" t="str">
        <f t="shared" si="42"/>
        <v>No</v>
      </c>
      <c r="E457" t="s">
        <v>2378</v>
      </c>
      <c r="F457" t="s">
        <v>2378</v>
      </c>
      <c r="G457">
        <f t="shared" si="43"/>
        <v>0</v>
      </c>
      <c r="H457" t="str">
        <f t="shared" si="44"/>
        <v>No</v>
      </c>
      <c r="I457" t="str">
        <f t="shared" si="45"/>
        <v>Normal Weight</v>
      </c>
      <c r="J457" t="str">
        <f t="shared" si="46"/>
        <v>Normal</v>
      </c>
      <c r="K457" t="s">
        <v>2378</v>
      </c>
      <c r="L457" t="s">
        <v>2379</v>
      </c>
      <c r="M457" t="str">
        <f t="shared" si="47"/>
        <v>No</v>
      </c>
      <c r="N457" t="s">
        <v>2378</v>
      </c>
    </row>
    <row r="458" spans="1:14" x14ac:dyDescent="0.3">
      <c r="A458" t="s">
        <v>1913</v>
      </c>
      <c r="B458">
        <v>25.41</v>
      </c>
      <c r="C458">
        <v>10.53</v>
      </c>
      <c r="D458" t="str">
        <f t="shared" si="42"/>
        <v>Yes</v>
      </c>
      <c r="E458" t="s">
        <v>2378</v>
      </c>
      <c r="F458" t="s">
        <v>2378</v>
      </c>
      <c r="G458">
        <f t="shared" si="43"/>
        <v>1</v>
      </c>
      <c r="H458" t="str">
        <f t="shared" si="44"/>
        <v>Yes</v>
      </c>
      <c r="I458" t="str">
        <f t="shared" si="45"/>
        <v>Over Weight</v>
      </c>
      <c r="J458" t="str">
        <f t="shared" si="46"/>
        <v>Diabetes</v>
      </c>
      <c r="K458" t="s">
        <v>2380</v>
      </c>
      <c r="L458">
        <v>1</v>
      </c>
      <c r="M458" t="str">
        <f t="shared" si="47"/>
        <v>yes</v>
      </c>
      <c r="N458" t="s">
        <v>2380</v>
      </c>
    </row>
    <row r="459" spans="1:14" x14ac:dyDescent="0.3">
      <c r="A459" t="s">
        <v>1912</v>
      </c>
      <c r="B459">
        <v>18.23</v>
      </c>
      <c r="C459">
        <v>5.78</v>
      </c>
      <c r="D459" t="str">
        <f t="shared" si="42"/>
        <v>No</v>
      </c>
      <c r="E459" t="s">
        <v>2378</v>
      </c>
      <c r="F459" t="s">
        <v>2381</v>
      </c>
      <c r="G459">
        <f t="shared" si="43"/>
        <v>1</v>
      </c>
      <c r="H459" t="str">
        <f t="shared" si="44"/>
        <v>Yes</v>
      </c>
      <c r="I459" t="str">
        <f t="shared" si="45"/>
        <v>Under Weight</v>
      </c>
      <c r="J459" t="str">
        <f t="shared" si="46"/>
        <v>Prediabetes</v>
      </c>
      <c r="K459" t="s">
        <v>2378</v>
      </c>
      <c r="L459">
        <v>1</v>
      </c>
      <c r="M459" t="str">
        <f t="shared" si="47"/>
        <v>yes</v>
      </c>
      <c r="N459" t="s">
        <v>2380</v>
      </c>
    </row>
    <row r="460" spans="1:14" x14ac:dyDescent="0.3">
      <c r="A460" t="s">
        <v>1911</v>
      </c>
      <c r="B460">
        <v>24.7</v>
      </c>
      <c r="C460">
        <v>4.3600000000000003</v>
      </c>
      <c r="D460" t="str">
        <f t="shared" si="42"/>
        <v>No</v>
      </c>
      <c r="E460" t="s">
        <v>2378</v>
      </c>
      <c r="F460" t="s">
        <v>2381</v>
      </c>
      <c r="G460">
        <f t="shared" si="43"/>
        <v>1</v>
      </c>
      <c r="H460" t="str">
        <f t="shared" si="44"/>
        <v>Yes</v>
      </c>
      <c r="I460" t="str">
        <f t="shared" si="45"/>
        <v>Normal Weight</v>
      </c>
      <c r="J460" t="str">
        <f t="shared" si="46"/>
        <v>Normal</v>
      </c>
      <c r="K460" t="s">
        <v>2378</v>
      </c>
      <c r="L460">
        <v>1</v>
      </c>
      <c r="M460" t="str">
        <f t="shared" si="47"/>
        <v>yes</v>
      </c>
      <c r="N460" t="s">
        <v>2380</v>
      </c>
    </row>
    <row r="461" spans="1:14" x14ac:dyDescent="0.3">
      <c r="A461" t="s">
        <v>1910</v>
      </c>
      <c r="B461">
        <v>37.4</v>
      </c>
      <c r="C461">
        <v>9.7200000000000006</v>
      </c>
      <c r="D461" t="str">
        <f t="shared" si="42"/>
        <v>Yes</v>
      </c>
      <c r="E461" t="s">
        <v>2378</v>
      </c>
      <c r="F461" t="s">
        <v>2381</v>
      </c>
      <c r="G461">
        <f t="shared" si="43"/>
        <v>1</v>
      </c>
      <c r="H461" t="str">
        <f t="shared" si="44"/>
        <v>No</v>
      </c>
      <c r="I461" t="str">
        <f t="shared" si="45"/>
        <v>Obesity</v>
      </c>
      <c r="J461" t="str">
        <f t="shared" si="46"/>
        <v>Diabetes</v>
      </c>
      <c r="K461" t="s">
        <v>2380</v>
      </c>
      <c r="L461">
        <v>1</v>
      </c>
      <c r="M461" t="str">
        <f t="shared" si="47"/>
        <v>No</v>
      </c>
      <c r="N461" t="s">
        <v>2378</v>
      </c>
    </row>
    <row r="462" spans="1:14" x14ac:dyDescent="0.3">
      <c r="A462" t="s">
        <v>1909</v>
      </c>
      <c r="B462">
        <v>26.885000000000002</v>
      </c>
      <c r="C462">
        <v>5.18</v>
      </c>
      <c r="D462" t="str">
        <f t="shared" si="42"/>
        <v>No</v>
      </c>
      <c r="E462" t="s">
        <v>2378</v>
      </c>
      <c r="F462" t="s">
        <v>2381</v>
      </c>
      <c r="G462">
        <f t="shared" si="43"/>
        <v>1</v>
      </c>
      <c r="H462" t="str">
        <f t="shared" si="44"/>
        <v>Yes</v>
      </c>
      <c r="I462" t="str">
        <f t="shared" si="45"/>
        <v>Over Weight</v>
      </c>
      <c r="J462" t="str">
        <f t="shared" si="46"/>
        <v>Normal</v>
      </c>
      <c r="K462" t="s">
        <v>2378</v>
      </c>
      <c r="L462">
        <v>1</v>
      </c>
      <c r="M462" t="str">
        <f t="shared" si="47"/>
        <v>yes</v>
      </c>
      <c r="N462" t="s">
        <v>2380</v>
      </c>
    </row>
    <row r="463" spans="1:14" x14ac:dyDescent="0.3">
      <c r="A463" t="s">
        <v>1908</v>
      </c>
      <c r="B463">
        <v>25.27</v>
      </c>
      <c r="C463">
        <v>5.29</v>
      </c>
      <c r="D463" t="str">
        <f t="shared" si="42"/>
        <v>No</v>
      </c>
      <c r="E463" t="s">
        <v>2378</v>
      </c>
      <c r="F463" t="s">
        <v>2381</v>
      </c>
      <c r="G463">
        <f t="shared" si="43"/>
        <v>1</v>
      </c>
      <c r="H463" t="str">
        <f t="shared" si="44"/>
        <v>Yes</v>
      </c>
      <c r="I463" t="str">
        <f t="shared" si="45"/>
        <v>Over Weight</v>
      </c>
      <c r="J463" t="str">
        <f t="shared" si="46"/>
        <v>Normal</v>
      </c>
      <c r="K463" t="s">
        <v>2378</v>
      </c>
      <c r="L463">
        <v>1</v>
      </c>
      <c r="M463" t="str">
        <f t="shared" si="47"/>
        <v>yes</v>
      </c>
      <c r="N463" t="s">
        <v>2380</v>
      </c>
    </row>
    <row r="464" spans="1:14" x14ac:dyDescent="0.3">
      <c r="A464" t="s">
        <v>1907</v>
      </c>
      <c r="B464">
        <v>23.655000000000001</v>
      </c>
      <c r="C464">
        <v>4.8600000000000003</v>
      </c>
      <c r="D464" t="str">
        <f t="shared" si="42"/>
        <v>Yes</v>
      </c>
      <c r="E464" t="s">
        <v>2378</v>
      </c>
      <c r="F464" t="s">
        <v>2378</v>
      </c>
      <c r="G464">
        <f t="shared" si="43"/>
        <v>0</v>
      </c>
      <c r="H464" t="str">
        <f t="shared" si="44"/>
        <v>Yes</v>
      </c>
      <c r="I464" t="str">
        <f t="shared" si="45"/>
        <v>Normal Weight</v>
      </c>
      <c r="J464" t="str">
        <f t="shared" si="46"/>
        <v>Normal</v>
      </c>
      <c r="K464" t="s">
        <v>2380</v>
      </c>
      <c r="L464" t="s">
        <v>2379</v>
      </c>
      <c r="M464" t="str">
        <f t="shared" si="47"/>
        <v>yes</v>
      </c>
      <c r="N464" t="s">
        <v>2380</v>
      </c>
    </row>
    <row r="465" spans="1:14" x14ac:dyDescent="0.3">
      <c r="A465" t="s">
        <v>1906</v>
      </c>
      <c r="B465">
        <v>55.05</v>
      </c>
      <c r="C465">
        <v>7.66</v>
      </c>
      <c r="D465" t="str">
        <f t="shared" si="42"/>
        <v>No</v>
      </c>
      <c r="E465" t="s">
        <v>2378</v>
      </c>
      <c r="F465" t="s">
        <v>2378</v>
      </c>
      <c r="G465">
        <f t="shared" si="43"/>
        <v>0</v>
      </c>
      <c r="H465" t="str">
        <f t="shared" si="44"/>
        <v>No</v>
      </c>
      <c r="I465" t="str">
        <f t="shared" si="45"/>
        <v>Obesity</v>
      </c>
      <c r="J465" t="str">
        <f t="shared" si="46"/>
        <v>Diabetes</v>
      </c>
      <c r="K465" t="s">
        <v>2378</v>
      </c>
      <c r="L465" t="s">
        <v>2379</v>
      </c>
      <c r="M465" t="str">
        <f t="shared" si="47"/>
        <v>No</v>
      </c>
      <c r="N465" t="s">
        <v>2378</v>
      </c>
    </row>
    <row r="466" spans="1:14" x14ac:dyDescent="0.3">
      <c r="A466" t="s">
        <v>1905</v>
      </c>
      <c r="B466">
        <v>24.89</v>
      </c>
      <c r="C466">
        <v>6.1</v>
      </c>
      <c r="D466" t="str">
        <f t="shared" si="42"/>
        <v>Yes</v>
      </c>
      <c r="E466" t="s">
        <v>2378</v>
      </c>
      <c r="F466" t="s">
        <v>2381</v>
      </c>
      <c r="G466">
        <f t="shared" si="43"/>
        <v>1</v>
      </c>
      <c r="H466" t="str">
        <f t="shared" si="44"/>
        <v>Yes</v>
      </c>
      <c r="I466" t="str">
        <f t="shared" si="45"/>
        <v>Normal Weight</v>
      </c>
      <c r="J466" t="str">
        <f t="shared" si="46"/>
        <v>Prediabetes</v>
      </c>
      <c r="K466" t="s">
        <v>2380</v>
      </c>
      <c r="L466">
        <v>1</v>
      </c>
      <c r="M466" t="str">
        <f t="shared" si="47"/>
        <v>yes</v>
      </c>
      <c r="N466" t="s">
        <v>2380</v>
      </c>
    </row>
    <row r="467" spans="1:14" x14ac:dyDescent="0.3">
      <c r="A467" t="s">
        <v>1904</v>
      </c>
      <c r="B467">
        <v>18.715</v>
      </c>
      <c r="C467">
        <v>4.4400000000000004</v>
      </c>
      <c r="D467" t="str">
        <f t="shared" si="42"/>
        <v>No</v>
      </c>
      <c r="E467" t="s">
        <v>2378</v>
      </c>
      <c r="F467" t="s">
        <v>2378</v>
      </c>
      <c r="G467">
        <f t="shared" si="43"/>
        <v>0</v>
      </c>
      <c r="H467" t="str">
        <f t="shared" si="44"/>
        <v>No</v>
      </c>
      <c r="I467" t="str">
        <f t="shared" si="45"/>
        <v>Normal Weight</v>
      </c>
      <c r="J467" t="str">
        <f t="shared" si="46"/>
        <v>Normal</v>
      </c>
      <c r="K467" t="s">
        <v>2378</v>
      </c>
      <c r="L467" t="s">
        <v>2379</v>
      </c>
      <c r="M467" t="str">
        <f t="shared" si="47"/>
        <v>No</v>
      </c>
      <c r="N467" t="s">
        <v>2378</v>
      </c>
    </row>
    <row r="468" spans="1:14" x14ac:dyDescent="0.3">
      <c r="A468" t="s">
        <v>1903</v>
      </c>
      <c r="B468">
        <v>28.12</v>
      </c>
      <c r="C468">
        <v>6.15</v>
      </c>
      <c r="D468" t="str">
        <f t="shared" si="42"/>
        <v>No</v>
      </c>
      <c r="E468" t="s">
        <v>2378</v>
      </c>
      <c r="F468" t="s">
        <v>2378</v>
      </c>
      <c r="G468">
        <f t="shared" si="43"/>
        <v>0</v>
      </c>
      <c r="H468" t="str">
        <f t="shared" si="44"/>
        <v>Yes</v>
      </c>
      <c r="I468" t="str">
        <f t="shared" si="45"/>
        <v>Over Weight</v>
      </c>
      <c r="J468" t="str">
        <f t="shared" si="46"/>
        <v>Prediabetes</v>
      </c>
      <c r="K468" t="s">
        <v>2378</v>
      </c>
      <c r="L468" t="s">
        <v>2379</v>
      </c>
      <c r="M468" t="str">
        <f t="shared" si="47"/>
        <v>yes</v>
      </c>
      <c r="N468" t="s">
        <v>2380</v>
      </c>
    </row>
    <row r="469" spans="1:14" x14ac:dyDescent="0.3">
      <c r="A469" t="s">
        <v>1902</v>
      </c>
      <c r="B469">
        <v>26.6</v>
      </c>
      <c r="C469">
        <v>4.53</v>
      </c>
      <c r="D469" t="str">
        <f t="shared" si="42"/>
        <v>No</v>
      </c>
      <c r="E469" t="s">
        <v>2378</v>
      </c>
      <c r="F469" t="s">
        <v>2378</v>
      </c>
      <c r="G469">
        <f t="shared" si="43"/>
        <v>0</v>
      </c>
      <c r="H469" t="str">
        <f t="shared" si="44"/>
        <v>Yes</v>
      </c>
      <c r="I469" t="str">
        <f t="shared" si="45"/>
        <v>Over Weight</v>
      </c>
      <c r="J469" t="str">
        <f t="shared" si="46"/>
        <v>Normal</v>
      </c>
      <c r="K469" t="s">
        <v>2378</v>
      </c>
      <c r="L469" t="s">
        <v>2379</v>
      </c>
      <c r="M469" t="str">
        <f t="shared" si="47"/>
        <v>yes</v>
      </c>
      <c r="N469" t="s">
        <v>2380</v>
      </c>
    </row>
    <row r="470" spans="1:14" x14ac:dyDescent="0.3">
      <c r="A470" t="s">
        <v>1901</v>
      </c>
      <c r="B470">
        <v>30.114999999999998</v>
      </c>
      <c r="C470">
        <v>5.48</v>
      </c>
      <c r="D470" t="str">
        <f t="shared" si="42"/>
        <v>No</v>
      </c>
      <c r="E470" t="s">
        <v>2381</v>
      </c>
      <c r="F470" t="s">
        <v>2378</v>
      </c>
      <c r="G470">
        <f t="shared" si="43"/>
        <v>1</v>
      </c>
      <c r="H470" t="str">
        <f t="shared" si="44"/>
        <v>No</v>
      </c>
      <c r="I470" t="str">
        <f t="shared" si="45"/>
        <v>Obesity</v>
      </c>
      <c r="J470" t="str">
        <f t="shared" si="46"/>
        <v>Normal</v>
      </c>
      <c r="K470" t="s">
        <v>2378</v>
      </c>
      <c r="L470">
        <v>1</v>
      </c>
      <c r="M470" t="str">
        <f t="shared" si="47"/>
        <v>No</v>
      </c>
      <c r="N470" t="s">
        <v>2378</v>
      </c>
    </row>
    <row r="471" spans="1:14" x14ac:dyDescent="0.3">
      <c r="A471" t="s">
        <v>1900</v>
      </c>
      <c r="B471">
        <v>24.605</v>
      </c>
      <c r="C471">
        <v>5.48</v>
      </c>
      <c r="D471" t="str">
        <f t="shared" si="42"/>
        <v>No</v>
      </c>
      <c r="E471" t="s">
        <v>2378</v>
      </c>
      <c r="F471" t="s">
        <v>2378</v>
      </c>
      <c r="G471">
        <f t="shared" si="43"/>
        <v>0</v>
      </c>
      <c r="H471" t="str">
        <f t="shared" si="44"/>
        <v>Yes</v>
      </c>
      <c r="I471" t="str">
        <f t="shared" si="45"/>
        <v>Normal Weight</v>
      </c>
      <c r="J471" t="str">
        <f t="shared" si="46"/>
        <v>Normal</v>
      </c>
      <c r="K471" t="s">
        <v>2378</v>
      </c>
      <c r="L471" t="s">
        <v>2379</v>
      </c>
      <c r="M471" t="str">
        <f t="shared" si="47"/>
        <v>yes</v>
      </c>
      <c r="N471" t="s">
        <v>2380</v>
      </c>
    </row>
    <row r="472" spans="1:14" x14ac:dyDescent="0.3">
      <c r="A472" t="s">
        <v>1899</v>
      </c>
      <c r="B472">
        <v>29.6</v>
      </c>
      <c r="C472">
        <v>8.1</v>
      </c>
      <c r="D472" t="str">
        <f t="shared" si="42"/>
        <v>No</v>
      </c>
      <c r="E472" t="s">
        <v>2378</v>
      </c>
      <c r="F472" t="s">
        <v>2378</v>
      </c>
      <c r="G472">
        <f t="shared" si="43"/>
        <v>0</v>
      </c>
      <c r="H472" t="str">
        <f t="shared" si="44"/>
        <v>No</v>
      </c>
      <c r="I472" t="str">
        <f t="shared" si="45"/>
        <v>Over Weight</v>
      </c>
      <c r="J472" t="str">
        <f t="shared" si="46"/>
        <v>Diabetes</v>
      </c>
      <c r="K472" t="s">
        <v>2378</v>
      </c>
      <c r="L472" t="s">
        <v>2379</v>
      </c>
      <c r="M472" t="str">
        <f t="shared" si="47"/>
        <v>No</v>
      </c>
      <c r="N472" t="s">
        <v>2378</v>
      </c>
    </row>
    <row r="473" spans="1:14" x14ac:dyDescent="0.3">
      <c r="A473" t="s">
        <v>1898</v>
      </c>
      <c r="B473">
        <v>24.42</v>
      </c>
      <c r="C473">
        <v>7.16</v>
      </c>
      <c r="D473" t="str">
        <f t="shared" si="42"/>
        <v>No</v>
      </c>
      <c r="E473" t="s">
        <v>2378</v>
      </c>
      <c r="F473" t="s">
        <v>2378</v>
      </c>
      <c r="G473">
        <f t="shared" si="43"/>
        <v>0</v>
      </c>
      <c r="H473" t="str">
        <f t="shared" si="44"/>
        <v>Yes</v>
      </c>
      <c r="I473" t="str">
        <f t="shared" si="45"/>
        <v>Normal Weight</v>
      </c>
      <c r="J473" t="str">
        <f t="shared" si="46"/>
        <v>Diabetes</v>
      </c>
      <c r="K473" t="s">
        <v>2378</v>
      </c>
      <c r="L473" t="s">
        <v>2379</v>
      </c>
      <c r="M473" t="str">
        <f t="shared" si="47"/>
        <v>yes</v>
      </c>
      <c r="N473" t="s">
        <v>2380</v>
      </c>
    </row>
    <row r="474" spans="1:14" x14ac:dyDescent="0.3">
      <c r="A474" t="s">
        <v>1897</v>
      </c>
      <c r="B474">
        <v>20.9</v>
      </c>
      <c r="C474">
        <v>4.55</v>
      </c>
      <c r="D474" t="str">
        <f t="shared" si="42"/>
        <v>Yes</v>
      </c>
      <c r="E474" t="s">
        <v>2378</v>
      </c>
      <c r="F474" t="s">
        <v>2381</v>
      </c>
      <c r="G474">
        <f t="shared" si="43"/>
        <v>1</v>
      </c>
      <c r="H474" t="str">
        <f t="shared" si="44"/>
        <v>Yes</v>
      </c>
      <c r="I474" t="str">
        <f t="shared" si="45"/>
        <v>Normal Weight</v>
      </c>
      <c r="J474" t="str">
        <f t="shared" si="46"/>
        <v>Normal</v>
      </c>
      <c r="K474" t="s">
        <v>2380</v>
      </c>
      <c r="L474">
        <v>1</v>
      </c>
      <c r="M474" t="str">
        <f t="shared" si="47"/>
        <v>yes</v>
      </c>
      <c r="N474" t="s">
        <v>2380</v>
      </c>
    </row>
    <row r="475" spans="1:14" x14ac:dyDescent="0.3">
      <c r="A475" t="s">
        <v>1896</v>
      </c>
      <c r="B475">
        <v>22.895</v>
      </c>
      <c r="C475">
        <v>6.03</v>
      </c>
      <c r="D475" t="str">
        <f t="shared" si="42"/>
        <v>No</v>
      </c>
      <c r="E475" t="s">
        <v>2378</v>
      </c>
      <c r="F475" t="s">
        <v>2378</v>
      </c>
      <c r="G475">
        <f t="shared" si="43"/>
        <v>0</v>
      </c>
      <c r="H475" t="str">
        <f t="shared" si="44"/>
        <v>Yes</v>
      </c>
      <c r="I475" t="str">
        <f t="shared" si="45"/>
        <v>Normal Weight</v>
      </c>
      <c r="J475" t="str">
        <f t="shared" si="46"/>
        <v>Prediabetes</v>
      </c>
      <c r="K475" t="s">
        <v>2378</v>
      </c>
      <c r="L475" t="s">
        <v>2379</v>
      </c>
      <c r="M475" t="str">
        <f t="shared" si="47"/>
        <v>yes</v>
      </c>
      <c r="N475" t="s">
        <v>2380</v>
      </c>
    </row>
    <row r="476" spans="1:14" x14ac:dyDescent="0.3">
      <c r="A476" t="s">
        <v>1895</v>
      </c>
      <c r="B476">
        <v>28.3</v>
      </c>
      <c r="C476">
        <v>5.47</v>
      </c>
      <c r="D476" t="str">
        <f t="shared" si="42"/>
        <v>Yes</v>
      </c>
      <c r="E476" t="s">
        <v>2378</v>
      </c>
      <c r="F476" t="s">
        <v>2381</v>
      </c>
      <c r="G476">
        <f t="shared" si="43"/>
        <v>1</v>
      </c>
      <c r="H476" t="str">
        <f t="shared" si="44"/>
        <v>Yes</v>
      </c>
      <c r="I476" t="str">
        <f t="shared" si="45"/>
        <v>Over Weight</v>
      </c>
      <c r="J476" t="str">
        <f t="shared" si="46"/>
        <v>Normal</v>
      </c>
      <c r="K476" t="s">
        <v>2380</v>
      </c>
      <c r="L476">
        <v>1</v>
      </c>
      <c r="M476" t="str">
        <f t="shared" si="47"/>
        <v>yes</v>
      </c>
      <c r="N476" t="s">
        <v>2380</v>
      </c>
    </row>
    <row r="477" spans="1:14" x14ac:dyDescent="0.3">
      <c r="A477" t="s">
        <v>1893</v>
      </c>
      <c r="B477">
        <v>54.3</v>
      </c>
      <c r="C477">
        <v>4.1500000000000004</v>
      </c>
      <c r="D477" t="str">
        <f t="shared" si="42"/>
        <v>Yes</v>
      </c>
      <c r="E477" t="s">
        <v>2378</v>
      </c>
      <c r="F477" t="s">
        <v>2378</v>
      </c>
      <c r="G477">
        <f t="shared" si="43"/>
        <v>1</v>
      </c>
      <c r="H477" t="str">
        <f t="shared" si="44"/>
        <v>No</v>
      </c>
      <c r="I477" t="str">
        <f t="shared" si="45"/>
        <v>Obesity</v>
      </c>
      <c r="J477" t="str">
        <f t="shared" si="46"/>
        <v>Normal</v>
      </c>
      <c r="K477" t="s">
        <v>2380</v>
      </c>
      <c r="L477">
        <v>1</v>
      </c>
      <c r="M477" t="str">
        <f t="shared" si="47"/>
        <v>No</v>
      </c>
      <c r="N477" t="s">
        <v>2378</v>
      </c>
    </row>
    <row r="478" spans="1:14" x14ac:dyDescent="0.3">
      <c r="A478" t="s">
        <v>1892</v>
      </c>
      <c r="B478">
        <v>33.344999999999999</v>
      </c>
      <c r="C478">
        <v>11.32</v>
      </c>
      <c r="D478" t="str">
        <f t="shared" si="42"/>
        <v>Yes</v>
      </c>
      <c r="E478" t="s">
        <v>2378</v>
      </c>
      <c r="F478" t="s">
        <v>2378</v>
      </c>
      <c r="G478">
        <f t="shared" si="43"/>
        <v>1</v>
      </c>
      <c r="H478" t="str">
        <f t="shared" si="44"/>
        <v>No</v>
      </c>
      <c r="I478" t="str">
        <f t="shared" si="45"/>
        <v>Obesity</v>
      </c>
      <c r="J478" t="str">
        <f t="shared" si="46"/>
        <v>Diabetes</v>
      </c>
      <c r="K478" t="s">
        <v>2380</v>
      </c>
      <c r="L478">
        <v>1</v>
      </c>
      <c r="M478" t="str">
        <f t="shared" si="47"/>
        <v>No</v>
      </c>
      <c r="N478" t="s">
        <v>2378</v>
      </c>
    </row>
    <row r="479" spans="1:14" x14ac:dyDescent="0.3">
      <c r="A479" t="s">
        <v>1891</v>
      </c>
      <c r="B479">
        <v>33</v>
      </c>
      <c r="C479">
        <v>9.51</v>
      </c>
      <c r="D479" t="str">
        <f t="shared" si="42"/>
        <v>Yes</v>
      </c>
      <c r="E479" t="s">
        <v>2378</v>
      </c>
      <c r="F479" t="s">
        <v>2378</v>
      </c>
      <c r="G479">
        <f t="shared" si="43"/>
        <v>0</v>
      </c>
      <c r="H479" t="str">
        <f t="shared" si="44"/>
        <v>No</v>
      </c>
      <c r="I479" t="str">
        <f t="shared" si="45"/>
        <v>Obesity</v>
      </c>
      <c r="J479" t="str">
        <f t="shared" si="46"/>
        <v>Diabetes</v>
      </c>
      <c r="K479" t="s">
        <v>2380</v>
      </c>
      <c r="L479" t="s">
        <v>2379</v>
      </c>
      <c r="M479" t="str">
        <f t="shared" si="47"/>
        <v>No</v>
      </c>
      <c r="N479" t="s">
        <v>2378</v>
      </c>
    </row>
    <row r="480" spans="1:14" x14ac:dyDescent="0.3">
      <c r="A480" t="s">
        <v>1890</v>
      </c>
      <c r="B480">
        <v>28.024999999999999</v>
      </c>
      <c r="C480">
        <v>7.67</v>
      </c>
      <c r="D480" t="str">
        <f t="shared" si="42"/>
        <v>Yes</v>
      </c>
      <c r="E480" t="s">
        <v>2378</v>
      </c>
      <c r="F480" t="s">
        <v>2378</v>
      </c>
      <c r="G480">
        <f t="shared" si="43"/>
        <v>1</v>
      </c>
      <c r="H480" t="str">
        <f t="shared" si="44"/>
        <v>Yes</v>
      </c>
      <c r="I480" t="str">
        <f t="shared" si="45"/>
        <v>Over Weight</v>
      </c>
      <c r="J480" t="str">
        <f t="shared" si="46"/>
        <v>Diabetes</v>
      </c>
      <c r="K480" t="s">
        <v>2380</v>
      </c>
      <c r="L480">
        <v>1</v>
      </c>
      <c r="M480" t="str">
        <f t="shared" si="47"/>
        <v>yes</v>
      </c>
      <c r="N480" t="s">
        <v>2380</v>
      </c>
    </row>
    <row r="481" spans="1:14" x14ac:dyDescent="0.3">
      <c r="A481" t="s">
        <v>1889</v>
      </c>
      <c r="B481">
        <v>28.69</v>
      </c>
      <c r="C481">
        <v>6.23</v>
      </c>
      <c r="D481" t="str">
        <f t="shared" si="42"/>
        <v>No</v>
      </c>
      <c r="E481" t="s">
        <v>2378</v>
      </c>
      <c r="F481" t="s">
        <v>2378</v>
      </c>
      <c r="G481">
        <f t="shared" si="43"/>
        <v>1</v>
      </c>
      <c r="H481" t="str">
        <f t="shared" si="44"/>
        <v>Yes</v>
      </c>
      <c r="I481" t="str">
        <f t="shared" si="45"/>
        <v>Over Weight</v>
      </c>
      <c r="J481" t="str">
        <f t="shared" si="46"/>
        <v>Prediabetes</v>
      </c>
      <c r="K481" t="s">
        <v>2378</v>
      </c>
      <c r="L481">
        <v>1</v>
      </c>
      <c r="M481" t="str">
        <f t="shared" si="47"/>
        <v>yes</v>
      </c>
      <c r="N481" t="s">
        <v>2380</v>
      </c>
    </row>
    <row r="482" spans="1:14" x14ac:dyDescent="0.3">
      <c r="A482" t="s">
        <v>1888</v>
      </c>
      <c r="B482">
        <v>40.28</v>
      </c>
      <c r="C482">
        <v>8.9</v>
      </c>
      <c r="D482" t="str">
        <f t="shared" si="42"/>
        <v>No</v>
      </c>
      <c r="E482" t="s">
        <v>2378</v>
      </c>
      <c r="F482" t="s">
        <v>2378</v>
      </c>
      <c r="G482">
        <f t="shared" si="43"/>
        <v>0</v>
      </c>
      <c r="H482" t="str">
        <f t="shared" si="44"/>
        <v>No</v>
      </c>
      <c r="I482" t="str">
        <f t="shared" si="45"/>
        <v>Obesity</v>
      </c>
      <c r="J482" t="str">
        <f t="shared" si="46"/>
        <v>Diabetes</v>
      </c>
      <c r="K482" t="s">
        <v>2378</v>
      </c>
      <c r="L482" t="s">
        <v>2379</v>
      </c>
      <c r="M482" t="str">
        <f t="shared" si="47"/>
        <v>No</v>
      </c>
      <c r="N482" t="s">
        <v>2378</v>
      </c>
    </row>
    <row r="483" spans="1:14" x14ac:dyDescent="0.3">
      <c r="A483" t="s">
        <v>1887</v>
      </c>
      <c r="B483">
        <v>37.299999999999997</v>
      </c>
      <c r="C483">
        <v>7.79</v>
      </c>
      <c r="D483" t="str">
        <f t="shared" si="42"/>
        <v>Yes</v>
      </c>
      <c r="E483" t="s">
        <v>2378</v>
      </c>
      <c r="F483" t="s">
        <v>2378</v>
      </c>
      <c r="G483">
        <f t="shared" si="43"/>
        <v>0</v>
      </c>
      <c r="H483" t="str">
        <f t="shared" si="44"/>
        <v>No</v>
      </c>
      <c r="I483" t="str">
        <f t="shared" si="45"/>
        <v>Obesity</v>
      </c>
      <c r="J483" t="str">
        <f t="shared" si="46"/>
        <v>Diabetes</v>
      </c>
      <c r="K483" t="s">
        <v>2380</v>
      </c>
      <c r="L483" t="s">
        <v>2379</v>
      </c>
      <c r="M483" t="str">
        <f t="shared" si="47"/>
        <v>No</v>
      </c>
      <c r="N483" t="s">
        <v>2378</v>
      </c>
    </row>
    <row r="484" spans="1:14" x14ac:dyDescent="0.3">
      <c r="A484" t="s">
        <v>1886</v>
      </c>
      <c r="B484">
        <v>54.47</v>
      </c>
      <c r="C484">
        <v>4.49</v>
      </c>
      <c r="D484" t="str">
        <f t="shared" si="42"/>
        <v>Yes</v>
      </c>
      <c r="E484" t="s">
        <v>2378</v>
      </c>
      <c r="F484" t="s">
        <v>2378</v>
      </c>
      <c r="G484">
        <f t="shared" si="43"/>
        <v>2</v>
      </c>
      <c r="H484" t="str">
        <f t="shared" si="44"/>
        <v>No</v>
      </c>
      <c r="I484" t="str">
        <f t="shared" si="45"/>
        <v>Obesity</v>
      </c>
      <c r="J484" t="str">
        <f t="shared" si="46"/>
        <v>Normal</v>
      </c>
      <c r="K484" t="s">
        <v>2380</v>
      </c>
      <c r="L484">
        <v>2</v>
      </c>
      <c r="M484" t="str">
        <f t="shared" si="47"/>
        <v>No</v>
      </c>
      <c r="N484" t="s">
        <v>2378</v>
      </c>
    </row>
    <row r="485" spans="1:14" x14ac:dyDescent="0.3">
      <c r="A485" t="s">
        <v>1885</v>
      </c>
      <c r="B485">
        <v>38.06</v>
      </c>
      <c r="C485">
        <v>5.24</v>
      </c>
      <c r="D485" t="str">
        <f t="shared" si="42"/>
        <v>Yes</v>
      </c>
      <c r="E485" t="s">
        <v>2378</v>
      </c>
      <c r="F485" t="s">
        <v>2381</v>
      </c>
      <c r="G485">
        <f t="shared" si="43"/>
        <v>1</v>
      </c>
      <c r="H485" t="str">
        <f t="shared" si="44"/>
        <v>No</v>
      </c>
      <c r="I485" t="str">
        <f t="shared" si="45"/>
        <v>Obesity</v>
      </c>
      <c r="J485" t="str">
        <f t="shared" si="46"/>
        <v>Normal</v>
      </c>
      <c r="K485" t="s">
        <v>2380</v>
      </c>
      <c r="L485">
        <v>1</v>
      </c>
      <c r="M485" t="str">
        <f t="shared" si="47"/>
        <v>No</v>
      </c>
      <c r="N485" t="s">
        <v>2378</v>
      </c>
    </row>
    <row r="486" spans="1:14" x14ac:dyDescent="0.3">
      <c r="A486" t="s">
        <v>1884</v>
      </c>
      <c r="B486">
        <v>51.47</v>
      </c>
      <c r="C486">
        <v>9.6</v>
      </c>
      <c r="D486" t="str">
        <f t="shared" si="42"/>
        <v>No</v>
      </c>
      <c r="E486" t="s">
        <v>2378</v>
      </c>
      <c r="F486" t="s">
        <v>2378</v>
      </c>
      <c r="G486">
        <f t="shared" si="43"/>
        <v>0</v>
      </c>
      <c r="H486" t="str">
        <f t="shared" si="44"/>
        <v>No</v>
      </c>
      <c r="I486" t="str">
        <f t="shared" si="45"/>
        <v>Obesity</v>
      </c>
      <c r="J486" t="str">
        <f t="shared" si="46"/>
        <v>Diabetes</v>
      </c>
      <c r="K486" t="s">
        <v>2378</v>
      </c>
      <c r="L486" t="s">
        <v>2379</v>
      </c>
      <c r="M486" t="str">
        <f t="shared" si="47"/>
        <v>No</v>
      </c>
      <c r="N486" t="s">
        <v>2378</v>
      </c>
    </row>
    <row r="487" spans="1:14" x14ac:dyDescent="0.3">
      <c r="A487" t="s">
        <v>1883</v>
      </c>
      <c r="B487">
        <v>29.8</v>
      </c>
      <c r="C487">
        <v>5.78</v>
      </c>
      <c r="D487" t="str">
        <f t="shared" si="42"/>
        <v>Yes</v>
      </c>
      <c r="E487" t="s">
        <v>2378</v>
      </c>
      <c r="F487" t="s">
        <v>2378</v>
      </c>
      <c r="G487">
        <f t="shared" si="43"/>
        <v>0</v>
      </c>
      <c r="H487" t="str">
        <f t="shared" si="44"/>
        <v>No</v>
      </c>
      <c r="I487" t="str">
        <f t="shared" si="45"/>
        <v>Over Weight</v>
      </c>
      <c r="J487" t="str">
        <f t="shared" si="46"/>
        <v>Prediabetes</v>
      </c>
      <c r="K487" t="s">
        <v>2380</v>
      </c>
      <c r="L487" t="s">
        <v>2379</v>
      </c>
      <c r="M487" t="str">
        <f t="shared" si="47"/>
        <v>No</v>
      </c>
      <c r="N487" t="s">
        <v>2378</v>
      </c>
    </row>
    <row r="488" spans="1:14" x14ac:dyDescent="0.3">
      <c r="A488" t="s">
        <v>1882</v>
      </c>
      <c r="B488">
        <v>49.77</v>
      </c>
      <c r="C488">
        <v>7.02</v>
      </c>
      <c r="D488" t="str">
        <f t="shared" si="42"/>
        <v>No</v>
      </c>
      <c r="E488" t="s">
        <v>2378</v>
      </c>
      <c r="F488" t="s">
        <v>2378</v>
      </c>
      <c r="G488">
        <f t="shared" si="43"/>
        <v>0</v>
      </c>
      <c r="H488" t="str">
        <f t="shared" si="44"/>
        <v>No</v>
      </c>
      <c r="I488" t="str">
        <f t="shared" si="45"/>
        <v>Obesity</v>
      </c>
      <c r="J488" t="str">
        <f t="shared" si="46"/>
        <v>Diabetes</v>
      </c>
      <c r="K488" t="s">
        <v>2378</v>
      </c>
      <c r="L488" t="s">
        <v>2379</v>
      </c>
      <c r="M488" t="str">
        <f t="shared" si="47"/>
        <v>No</v>
      </c>
      <c r="N488" t="s">
        <v>2378</v>
      </c>
    </row>
    <row r="489" spans="1:14" x14ac:dyDescent="0.3">
      <c r="A489" t="s">
        <v>1881</v>
      </c>
      <c r="B489">
        <v>25.555</v>
      </c>
      <c r="C489">
        <v>4.09</v>
      </c>
      <c r="D489" t="str">
        <f t="shared" si="42"/>
        <v>Yes</v>
      </c>
      <c r="E489" t="s">
        <v>2378</v>
      </c>
      <c r="F489" t="s">
        <v>2378</v>
      </c>
      <c r="G489">
        <f t="shared" si="43"/>
        <v>0</v>
      </c>
      <c r="H489" t="str">
        <f t="shared" si="44"/>
        <v>Yes</v>
      </c>
      <c r="I489" t="str">
        <f t="shared" si="45"/>
        <v>Over Weight</v>
      </c>
      <c r="J489" t="str">
        <f t="shared" si="46"/>
        <v>Normal</v>
      </c>
      <c r="K489" t="s">
        <v>2380</v>
      </c>
      <c r="L489" t="s">
        <v>2379</v>
      </c>
      <c r="M489" t="str">
        <f t="shared" si="47"/>
        <v>yes</v>
      </c>
      <c r="N489" t="s">
        <v>2380</v>
      </c>
    </row>
    <row r="490" spans="1:14" x14ac:dyDescent="0.3">
      <c r="A490" t="s">
        <v>1880</v>
      </c>
      <c r="B490">
        <v>29.64</v>
      </c>
      <c r="C490">
        <v>4.93</v>
      </c>
      <c r="D490" t="str">
        <f t="shared" si="42"/>
        <v>No</v>
      </c>
      <c r="E490" t="s">
        <v>2378</v>
      </c>
      <c r="F490" t="s">
        <v>2381</v>
      </c>
      <c r="G490">
        <f t="shared" si="43"/>
        <v>1</v>
      </c>
      <c r="H490" t="str">
        <f t="shared" si="44"/>
        <v>No</v>
      </c>
      <c r="I490" t="str">
        <f t="shared" si="45"/>
        <v>Over Weight</v>
      </c>
      <c r="J490" t="str">
        <f t="shared" si="46"/>
        <v>Normal</v>
      </c>
      <c r="K490" t="s">
        <v>2378</v>
      </c>
      <c r="L490">
        <v>1</v>
      </c>
      <c r="M490" t="str">
        <f t="shared" si="47"/>
        <v>No</v>
      </c>
      <c r="N490" t="s">
        <v>2378</v>
      </c>
    </row>
    <row r="491" spans="1:14" x14ac:dyDescent="0.3">
      <c r="A491" t="s">
        <v>1879</v>
      </c>
      <c r="B491">
        <v>53.93</v>
      </c>
      <c r="C491">
        <v>5.34</v>
      </c>
      <c r="D491" t="str">
        <f t="shared" si="42"/>
        <v>Yes</v>
      </c>
      <c r="E491" t="s">
        <v>2378</v>
      </c>
      <c r="F491" t="s">
        <v>2378</v>
      </c>
      <c r="G491">
        <f t="shared" si="43"/>
        <v>2</v>
      </c>
      <c r="H491" t="str">
        <f t="shared" si="44"/>
        <v>No</v>
      </c>
      <c r="I491" t="str">
        <f t="shared" si="45"/>
        <v>Obesity</v>
      </c>
      <c r="J491" t="str">
        <f t="shared" si="46"/>
        <v>Normal</v>
      </c>
      <c r="K491" t="s">
        <v>2380</v>
      </c>
      <c r="L491">
        <v>2</v>
      </c>
      <c r="M491" t="str">
        <f t="shared" si="47"/>
        <v>No</v>
      </c>
      <c r="N491" t="s">
        <v>2378</v>
      </c>
    </row>
    <row r="492" spans="1:14" x14ac:dyDescent="0.3">
      <c r="A492" t="s">
        <v>1878</v>
      </c>
      <c r="B492">
        <v>28.024999999999999</v>
      </c>
      <c r="C492">
        <v>5.65</v>
      </c>
      <c r="D492" t="str">
        <f t="shared" si="42"/>
        <v>No</v>
      </c>
      <c r="E492" t="s">
        <v>2378</v>
      </c>
      <c r="F492" t="s">
        <v>2378</v>
      </c>
      <c r="G492">
        <f t="shared" si="43"/>
        <v>1</v>
      </c>
      <c r="H492" t="str">
        <f t="shared" si="44"/>
        <v>Yes</v>
      </c>
      <c r="I492" t="str">
        <f t="shared" si="45"/>
        <v>Over Weight</v>
      </c>
      <c r="J492" t="str">
        <f t="shared" si="46"/>
        <v>Normal</v>
      </c>
      <c r="K492" t="s">
        <v>2378</v>
      </c>
      <c r="L492">
        <v>1</v>
      </c>
      <c r="M492" t="str">
        <f t="shared" si="47"/>
        <v>yes</v>
      </c>
      <c r="N492" t="s">
        <v>2380</v>
      </c>
    </row>
    <row r="493" spans="1:14" x14ac:dyDescent="0.3">
      <c r="A493" t="s">
        <v>1877</v>
      </c>
      <c r="B493">
        <v>27.5</v>
      </c>
      <c r="C493">
        <v>4.49</v>
      </c>
      <c r="D493" t="str">
        <f t="shared" si="42"/>
        <v>No</v>
      </c>
      <c r="E493" t="s">
        <v>2378</v>
      </c>
      <c r="F493" t="s">
        <v>2378</v>
      </c>
      <c r="G493">
        <f t="shared" si="43"/>
        <v>0</v>
      </c>
      <c r="H493" t="str">
        <f t="shared" si="44"/>
        <v>No</v>
      </c>
      <c r="I493" t="str">
        <f t="shared" si="45"/>
        <v>Over Weight</v>
      </c>
      <c r="J493" t="str">
        <f t="shared" si="46"/>
        <v>Normal</v>
      </c>
      <c r="K493" t="s">
        <v>2378</v>
      </c>
      <c r="L493" t="s">
        <v>2379</v>
      </c>
      <c r="M493" t="str">
        <f t="shared" si="47"/>
        <v>No</v>
      </c>
      <c r="N493" t="s">
        <v>2378</v>
      </c>
    </row>
    <row r="494" spans="1:14" x14ac:dyDescent="0.3">
      <c r="A494" t="s">
        <v>1876</v>
      </c>
      <c r="B494">
        <v>21.8</v>
      </c>
      <c r="C494">
        <v>10.55</v>
      </c>
      <c r="D494" t="str">
        <f t="shared" si="42"/>
        <v>No</v>
      </c>
      <c r="E494" t="s">
        <v>2378</v>
      </c>
      <c r="F494" t="s">
        <v>2378</v>
      </c>
      <c r="G494">
        <f t="shared" si="43"/>
        <v>0</v>
      </c>
      <c r="H494" t="str">
        <f t="shared" si="44"/>
        <v>Yes</v>
      </c>
      <c r="I494" t="str">
        <f t="shared" si="45"/>
        <v>Normal Weight</v>
      </c>
      <c r="J494" t="str">
        <f t="shared" si="46"/>
        <v>Diabetes</v>
      </c>
      <c r="K494" t="s">
        <v>2378</v>
      </c>
      <c r="L494" t="s">
        <v>2379</v>
      </c>
      <c r="M494" t="str">
        <f t="shared" si="47"/>
        <v>yes</v>
      </c>
      <c r="N494" t="s">
        <v>2380</v>
      </c>
    </row>
    <row r="495" spans="1:14" x14ac:dyDescent="0.3">
      <c r="A495" t="s">
        <v>1875</v>
      </c>
      <c r="B495">
        <v>26.41</v>
      </c>
      <c r="C495">
        <v>4.92</v>
      </c>
      <c r="D495" t="str">
        <f t="shared" si="42"/>
        <v>Yes</v>
      </c>
      <c r="E495" t="s">
        <v>2378</v>
      </c>
      <c r="F495" t="s">
        <v>2381</v>
      </c>
      <c r="G495">
        <f t="shared" si="43"/>
        <v>1</v>
      </c>
      <c r="H495" t="str">
        <f t="shared" si="44"/>
        <v>Yes</v>
      </c>
      <c r="I495" t="str">
        <f t="shared" si="45"/>
        <v>Over Weight</v>
      </c>
      <c r="J495" t="str">
        <f t="shared" si="46"/>
        <v>Normal</v>
      </c>
      <c r="K495" t="s">
        <v>2380</v>
      </c>
      <c r="L495">
        <v>1</v>
      </c>
      <c r="M495" t="str">
        <f t="shared" si="47"/>
        <v>yes</v>
      </c>
      <c r="N495" t="s">
        <v>2380</v>
      </c>
    </row>
    <row r="496" spans="1:14" x14ac:dyDescent="0.3">
      <c r="A496" t="s">
        <v>1874</v>
      </c>
      <c r="B496">
        <v>27.835000000000001</v>
      </c>
      <c r="C496">
        <v>5.9</v>
      </c>
      <c r="D496" t="str">
        <f t="shared" si="42"/>
        <v>Yes</v>
      </c>
      <c r="E496" t="s">
        <v>2378</v>
      </c>
      <c r="F496" t="s">
        <v>2378</v>
      </c>
      <c r="G496">
        <f t="shared" si="43"/>
        <v>1</v>
      </c>
      <c r="H496" t="str">
        <f t="shared" si="44"/>
        <v>Yes</v>
      </c>
      <c r="I496" t="str">
        <f t="shared" si="45"/>
        <v>Over Weight</v>
      </c>
      <c r="J496" t="str">
        <f t="shared" si="46"/>
        <v>Prediabetes</v>
      </c>
      <c r="K496" t="s">
        <v>2380</v>
      </c>
      <c r="L496">
        <v>1</v>
      </c>
      <c r="M496" t="str">
        <f t="shared" si="47"/>
        <v>yes</v>
      </c>
      <c r="N496" t="s">
        <v>2380</v>
      </c>
    </row>
    <row r="497" spans="1:14" x14ac:dyDescent="0.3">
      <c r="A497" t="s">
        <v>1873</v>
      </c>
      <c r="B497">
        <v>51.74</v>
      </c>
      <c r="C497">
        <v>4.9800000000000004</v>
      </c>
      <c r="D497" t="str">
        <f t="shared" si="42"/>
        <v>Yes</v>
      </c>
      <c r="E497" t="s">
        <v>2378</v>
      </c>
      <c r="F497" t="s">
        <v>2378</v>
      </c>
      <c r="G497">
        <f t="shared" si="43"/>
        <v>2</v>
      </c>
      <c r="H497" t="str">
        <f t="shared" si="44"/>
        <v>No</v>
      </c>
      <c r="I497" t="str">
        <f t="shared" si="45"/>
        <v>Obesity</v>
      </c>
      <c r="J497" t="str">
        <f t="shared" si="46"/>
        <v>Normal</v>
      </c>
      <c r="K497" t="s">
        <v>2380</v>
      </c>
      <c r="L497">
        <v>2</v>
      </c>
      <c r="M497" t="str">
        <f t="shared" si="47"/>
        <v>No</v>
      </c>
      <c r="N497" t="s">
        <v>2378</v>
      </c>
    </row>
    <row r="498" spans="1:14" x14ac:dyDescent="0.3">
      <c r="A498" t="s">
        <v>1872</v>
      </c>
      <c r="B498">
        <v>23.37</v>
      </c>
      <c r="C498">
        <v>5.8</v>
      </c>
      <c r="D498" t="str">
        <f t="shared" si="42"/>
        <v>No</v>
      </c>
      <c r="E498" t="s">
        <v>2378</v>
      </c>
      <c r="F498" t="s">
        <v>2378</v>
      </c>
      <c r="G498">
        <f t="shared" si="43"/>
        <v>0</v>
      </c>
      <c r="H498" t="str">
        <f t="shared" si="44"/>
        <v>Yes</v>
      </c>
      <c r="I498" t="str">
        <f t="shared" si="45"/>
        <v>Normal Weight</v>
      </c>
      <c r="J498" t="str">
        <f t="shared" si="46"/>
        <v>Prediabetes</v>
      </c>
      <c r="K498" t="s">
        <v>2378</v>
      </c>
      <c r="L498" t="s">
        <v>2379</v>
      </c>
      <c r="M498" t="str">
        <f t="shared" si="47"/>
        <v>yes</v>
      </c>
      <c r="N498" t="s">
        <v>2380</v>
      </c>
    </row>
    <row r="499" spans="1:14" x14ac:dyDescent="0.3">
      <c r="A499" t="s">
        <v>1871</v>
      </c>
      <c r="B499">
        <v>29.7</v>
      </c>
      <c r="C499">
        <v>6.21</v>
      </c>
      <c r="D499" t="str">
        <f t="shared" si="42"/>
        <v>Yes</v>
      </c>
      <c r="E499" t="s">
        <v>2378</v>
      </c>
      <c r="F499" t="s">
        <v>2381</v>
      </c>
      <c r="G499">
        <f t="shared" si="43"/>
        <v>1</v>
      </c>
      <c r="H499" t="str">
        <f t="shared" si="44"/>
        <v>Yes</v>
      </c>
      <c r="I499" t="str">
        <f t="shared" si="45"/>
        <v>Over Weight</v>
      </c>
      <c r="J499" t="str">
        <f t="shared" si="46"/>
        <v>Prediabetes</v>
      </c>
      <c r="K499" t="s">
        <v>2380</v>
      </c>
      <c r="L499">
        <v>1</v>
      </c>
      <c r="M499" t="str">
        <f t="shared" si="47"/>
        <v>yes</v>
      </c>
      <c r="N499" t="s">
        <v>2380</v>
      </c>
    </row>
    <row r="500" spans="1:14" x14ac:dyDescent="0.3">
      <c r="A500" t="s">
        <v>1870</v>
      </c>
      <c r="B500">
        <v>20.045000000000002</v>
      </c>
      <c r="C500">
        <v>6.17</v>
      </c>
      <c r="D500" t="str">
        <f t="shared" si="42"/>
        <v>No</v>
      </c>
      <c r="E500" t="s">
        <v>2378</v>
      </c>
      <c r="F500" t="s">
        <v>2381</v>
      </c>
      <c r="G500">
        <f t="shared" si="43"/>
        <v>1</v>
      </c>
      <c r="H500" t="str">
        <f t="shared" si="44"/>
        <v>Yes</v>
      </c>
      <c r="I500" t="str">
        <f t="shared" si="45"/>
        <v>Normal Weight</v>
      </c>
      <c r="J500" t="str">
        <f t="shared" si="46"/>
        <v>Prediabetes</v>
      </c>
      <c r="K500" t="s">
        <v>2378</v>
      </c>
      <c r="L500">
        <v>1</v>
      </c>
      <c r="M500" t="str">
        <f t="shared" si="47"/>
        <v>yes</v>
      </c>
      <c r="N500" t="s">
        <v>2380</v>
      </c>
    </row>
    <row r="501" spans="1:14" x14ac:dyDescent="0.3">
      <c r="A501" t="s">
        <v>1869</v>
      </c>
      <c r="B501">
        <v>27.83</v>
      </c>
      <c r="C501">
        <v>5.36</v>
      </c>
      <c r="D501" t="str">
        <f t="shared" si="42"/>
        <v>No</v>
      </c>
      <c r="E501" t="s">
        <v>2378</v>
      </c>
      <c r="F501" t="s">
        <v>2378</v>
      </c>
      <c r="G501">
        <f t="shared" si="43"/>
        <v>2</v>
      </c>
      <c r="H501" t="str">
        <f t="shared" si="44"/>
        <v>No</v>
      </c>
      <c r="I501" t="str">
        <f t="shared" si="45"/>
        <v>Over Weight</v>
      </c>
      <c r="J501" t="str">
        <f t="shared" si="46"/>
        <v>Normal</v>
      </c>
      <c r="K501" t="s">
        <v>2378</v>
      </c>
      <c r="L501">
        <v>2</v>
      </c>
      <c r="M501" t="str">
        <f t="shared" si="47"/>
        <v>No</v>
      </c>
      <c r="N501" t="s">
        <v>2378</v>
      </c>
    </row>
    <row r="502" spans="1:14" x14ac:dyDescent="0.3">
      <c r="A502" t="s">
        <v>1868</v>
      </c>
      <c r="B502">
        <v>28.93</v>
      </c>
      <c r="C502">
        <v>5.2</v>
      </c>
      <c r="D502" t="str">
        <f t="shared" si="42"/>
        <v>No</v>
      </c>
      <c r="E502" t="s">
        <v>2378</v>
      </c>
      <c r="F502" t="s">
        <v>2378</v>
      </c>
      <c r="G502">
        <f t="shared" si="43"/>
        <v>0</v>
      </c>
      <c r="H502" t="str">
        <f t="shared" si="44"/>
        <v>Yes</v>
      </c>
      <c r="I502" t="str">
        <f t="shared" si="45"/>
        <v>Over Weight</v>
      </c>
      <c r="J502" t="str">
        <f t="shared" si="46"/>
        <v>Normal</v>
      </c>
      <c r="K502" t="s">
        <v>2378</v>
      </c>
      <c r="L502" t="s">
        <v>2379</v>
      </c>
      <c r="M502" t="str">
        <f t="shared" si="47"/>
        <v>yes</v>
      </c>
      <c r="N502" t="s">
        <v>2380</v>
      </c>
    </row>
    <row r="503" spans="1:14" x14ac:dyDescent="0.3">
      <c r="A503" t="s">
        <v>1867</v>
      </c>
      <c r="B503">
        <v>33.82</v>
      </c>
      <c r="C503">
        <v>5.42</v>
      </c>
      <c r="D503" t="str">
        <f t="shared" si="42"/>
        <v>No</v>
      </c>
      <c r="E503" t="s">
        <v>2378</v>
      </c>
      <c r="F503" t="s">
        <v>2378</v>
      </c>
      <c r="G503">
        <f t="shared" si="43"/>
        <v>0</v>
      </c>
      <c r="H503" t="str">
        <f t="shared" si="44"/>
        <v>No</v>
      </c>
      <c r="I503" t="str">
        <f t="shared" si="45"/>
        <v>Obesity</v>
      </c>
      <c r="J503" t="str">
        <f t="shared" si="46"/>
        <v>Normal</v>
      </c>
      <c r="K503" t="s">
        <v>2378</v>
      </c>
      <c r="L503" t="s">
        <v>2379</v>
      </c>
      <c r="M503" t="str">
        <f t="shared" si="47"/>
        <v>No</v>
      </c>
      <c r="N503" t="s">
        <v>2378</v>
      </c>
    </row>
    <row r="504" spans="1:14" x14ac:dyDescent="0.3">
      <c r="A504" t="s">
        <v>1866</v>
      </c>
      <c r="B504">
        <v>20.234999999999999</v>
      </c>
      <c r="C504">
        <v>6.84</v>
      </c>
      <c r="D504" t="str">
        <f t="shared" si="42"/>
        <v>No</v>
      </c>
      <c r="E504" t="s">
        <v>2378</v>
      </c>
      <c r="F504" t="s">
        <v>2378</v>
      </c>
      <c r="G504">
        <f t="shared" si="43"/>
        <v>0</v>
      </c>
      <c r="H504" t="str">
        <f t="shared" si="44"/>
        <v>Yes</v>
      </c>
      <c r="I504" t="str">
        <f t="shared" si="45"/>
        <v>Normal Weight</v>
      </c>
      <c r="J504" t="str">
        <f t="shared" si="46"/>
        <v>Diabetes</v>
      </c>
      <c r="K504" t="s">
        <v>2378</v>
      </c>
      <c r="L504" t="s">
        <v>2379</v>
      </c>
      <c r="M504" t="str">
        <f t="shared" si="47"/>
        <v>yes</v>
      </c>
      <c r="N504" t="s">
        <v>2380</v>
      </c>
    </row>
    <row r="505" spans="1:14" x14ac:dyDescent="0.3">
      <c r="A505" t="s">
        <v>1865</v>
      </c>
      <c r="B505">
        <v>49.2</v>
      </c>
      <c r="C505">
        <v>10.9</v>
      </c>
      <c r="D505" t="str">
        <f t="shared" si="42"/>
        <v>Yes</v>
      </c>
      <c r="E505" t="s">
        <v>2378</v>
      </c>
      <c r="F505" t="s">
        <v>2381</v>
      </c>
      <c r="G505">
        <f t="shared" si="43"/>
        <v>1</v>
      </c>
      <c r="H505" t="str">
        <f t="shared" si="44"/>
        <v>No</v>
      </c>
      <c r="I505" t="str">
        <f t="shared" si="45"/>
        <v>Obesity</v>
      </c>
      <c r="J505" t="str">
        <f t="shared" si="46"/>
        <v>Diabetes</v>
      </c>
      <c r="K505" t="s">
        <v>2380</v>
      </c>
      <c r="L505">
        <v>1</v>
      </c>
      <c r="M505" t="str">
        <f t="shared" si="47"/>
        <v>No</v>
      </c>
      <c r="N505" t="s">
        <v>2378</v>
      </c>
    </row>
    <row r="506" spans="1:14" x14ac:dyDescent="0.3">
      <c r="A506" t="s">
        <v>1864</v>
      </c>
      <c r="B506">
        <v>26.4</v>
      </c>
      <c r="C506">
        <v>4.87</v>
      </c>
      <c r="D506" t="str">
        <f t="shared" si="42"/>
        <v>Yes</v>
      </c>
      <c r="E506" t="s">
        <v>2378</v>
      </c>
      <c r="F506" t="s">
        <v>2378</v>
      </c>
      <c r="G506">
        <f t="shared" si="43"/>
        <v>0</v>
      </c>
      <c r="H506" t="str">
        <f t="shared" si="44"/>
        <v>Yes</v>
      </c>
      <c r="I506" t="str">
        <f t="shared" si="45"/>
        <v>Over Weight</v>
      </c>
      <c r="J506" t="str">
        <f t="shared" si="46"/>
        <v>Normal</v>
      </c>
      <c r="K506" t="s">
        <v>2380</v>
      </c>
      <c r="L506" t="s">
        <v>2379</v>
      </c>
      <c r="M506" t="str">
        <f t="shared" si="47"/>
        <v>yes</v>
      </c>
      <c r="N506" t="s">
        <v>2380</v>
      </c>
    </row>
    <row r="507" spans="1:14" x14ac:dyDescent="0.3">
      <c r="A507" t="s">
        <v>1863</v>
      </c>
      <c r="B507">
        <v>28.38</v>
      </c>
      <c r="C507">
        <v>6.07</v>
      </c>
      <c r="D507" t="str">
        <f t="shared" si="42"/>
        <v>No</v>
      </c>
      <c r="E507" t="s">
        <v>2378</v>
      </c>
      <c r="F507" t="s">
        <v>2378</v>
      </c>
      <c r="G507">
        <f t="shared" si="43"/>
        <v>1</v>
      </c>
      <c r="H507" t="str">
        <f t="shared" si="44"/>
        <v>Yes</v>
      </c>
      <c r="I507" t="str">
        <f t="shared" si="45"/>
        <v>Over Weight</v>
      </c>
      <c r="J507" t="str">
        <f t="shared" si="46"/>
        <v>Prediabetes</v>
      </c>
      <c r="K507" t="s">
        <v>2378</v>
      </c>
      <c r="L507">
        <v>1</v>
      </c>
      <c r="M507" t="str">
        <f t="shared" si="47"/>
        <v>yes</v>
      </c>
      <c r="N507" t="s">
        <v>2380</v>
      </c>
    </row>
    <row r="508" spans="1:14" x14ac:dyDescent="0.3">
      <c r="A508" t="s">
        <v>1862</v>
      </c>
      <c r="B508">
        <v>24.64</v>
      </c>
      <c r="C508">
        <v>4.33</v>
      </c>
      <c r="D508" t="str">
        <f t="shared" si="42"/>
        <v>No</v>
      </c>
      <c r="E508" t="s">
        <v>2378</v>
      </c>
      <c r="F508" t="s">
        <v>2378</v>
      </c>
      <c r="G508">
        <f t="shared" si="43"/>
        <v>0</v>
      </c>
      <c r="H508" t="str">
        <f t="shared" si="44"/>
        <v>Yes</v>
      </c>
      <c r="I508" t="str">
        <f t="shared" si="45"/>
        <v>Normal Weight</v>
      </c>
      <c r="J508" t="str">
        <f t="shared" si="46"/>
        <v>Normal</v>
      </c>
      <c r="K508" t="s">
        <v>2378</v>
      </c>
      <c r="L508" t="s">
        <v>2379</v>
      </c>
      <c r="M508" t="str">
        <f t="shared" si="47"/>
        <v>yes</v>
      </c>
      <c r="N508" t="s">
        <v>2380</v>
      </c>
    </row>
    <row r="509" spans="1:14" x14ac:dyDescent="0.3">
      <c r="A509" t="s">
        <v>1861</v>
      </c>
      <c r="B509">
        <v>39.71</v>
      </c>
      <c r="C509">
        <v>5.83</v>
      </c>
      <c r="D509" t="str">
        <f t="shared" si="42"/>
        <v>No</v>
      </c>
      <c r="E509" t="s">
        <v>2378</v>
      </c>
      <c r="F509" t="s">
        <v>2378</v>
      </c>
      <c r="G509">
        <f t="shared" si="43"/>
        <v>1</v>
      </c>
      <c r="H509" t="str">
        <f t="shared" si="44"/>
        <v>No</v>
      </c>
      <c r="I509" t="str">
        <f t="shared" si="45"/>
        <v>Obesity</v>
      </c>
      <c r="J509" t="str">
        <f t="shared" si="46"/>
        <v>Prediabetes</v>
      </c>
      <c r="K509" t="s">
        <v>2378</v>
      </c>
      <c r="L509">
        <v>1</v>
      </c>
      <c r="M509" t="str">
        <f t="shared" si="47"/>
        <v>No</v>
      </c>
      <c r="N509" t="s">
        <v>2378</v>
      </c>
    </row>
    <row r="510" spans="1:14" x14ac:dyDescent="0.3">
      <c r="A510" t="s">
        <v>1860</v>
      </c>
      <c r="B510">
        <v>22.22</v>
      </c>
      <c r="C510">
        <v>5.5</v>
      </c>
      <c r="D510" t="str">
        <f t="shared" si="42"/>
        <v>No</v>
      </c>
      <c r="E510" t="s">
        <v>2378</v>
      </c>
      <c r="F510" t="s">
        <v>2378</v>
      </c>
      <c r="G510">
        <f t="shared" si="43"/>
        <v>0</v>
      </c>
      <c r="H510" t="str">
        <f t="shared" si="44"/>
        <v>Yes</v>
      </c>
      <c r="I510" t="str">
        <f t="shared" si="45"/>
        <v>Normal Weight</v>
      </c>
      <c r="J510" t="str">
        <f t="shared" si="46"/>
        <v>Normal</v>
      </c>
      <c r="K510" t="s">
        <v>2378</v>
      </c>
      <c r="L510" t="s">
        <v>2379</v>
      </c>
      <c r="M510" t="str">
        <f t="shared" si="47"/>
        <v>yes</v>
      </c>
      <c r="N510" t="s">
        <v>2380</v>
      </c>
    </row>
    <row r="511" spans="1:14" x14ac:dyDescent="0.3">
      <c r="A511" t="s">
        <v>1859</v>
      </c>
      <c r="B511">
        <v>33.344999999999999</v>
      </c>
      <c r="C511">
        <v>4.79</v>
      </c>
      <c r="D511" t="str">
        <f t="shared" si="42"/>
        <v>No</v>
      </c>
      <c r="E511" t="s">
        <v>2378</v>
      </c>
      <c r="F511" t="s">
        <v>2381</v>
      </c>
      <c r="G511">
        <f t="shared" si="43"/>
        <v>1</v>
      </c>
      <c r="H511" t="str">
        <f t="shared" si="44"/>
        <v>No</v>
      </c>
      <c r="I511" t="str">
        <f t="shared" si="45"/>
        <v>Obesity</v>
      </c>
      <c r="J511" t="str">
        <f t="shared" si="46"/>
        <v>Normal</v>
      </c>
      <c r="K511" t="s">
        <v>2378</v>
      </c>
      <c r="L511">
        <v>1</v>
      </c>
      <c r="M511" t="str">
        <f t="shared" si="47"/>
        <v>No</v>
      </c>
      <c r="N511" t="s">
        <v>2378</v>
      </c>
    </row>
    <row r="512" spans="1:14" x14ac:dyDescent="0.3">
      <c r="A512" t="s">
        <v>1858</v>
      </c>
      <c r="B512">
        <v>24.42</v>
      </c>
      <c r="C512">
        <v>5.81</v>
      </c>
      <c r="D512" t="str">
        <f t="shared" si="42"/>
        <v>No</v>
      </c>
      <c r="E512" t="s">
        <v>2378</v>
      </c>
      <c r="F512" t="s">
        <v>2378</v>
      </c>
      <c r="G512">
        <f t="shared" si="43"/>
        <v>1</v>
      </c>
      <c r="H512" t="str">
        <f t="shared" si="44"/>
        <v>Yes</v>
      </c>
      <c r="I512" t="str">
        <f t="shared" si="45"/>
        <v>Normal Weight</v>
      </c>
      <c r="J512" t="str">
        <f t="shared" si="46"/>
        <v>Prediabetes</v>
      </c>
      <c r="K512" t="s">
        <v>2378</v>
      </c>
      <c r="L512">
        <v>1</v>
      </c>
      <c r="M512" t="str">
        <f t="shared" si="47"/>
        <v>yes</v>
      </c>
      <c r="N512" t="s">
        <v>2380</v>
      </c>
    </row>
    <row r="513" spans="1:14" x14ac:dyDescent="0.3">
      <c r="A513" t="s">
        <v>1857</v>
      </c>
      <c r="B513">
        <v>29.81</v>
      </c>
      <c r="C513">
        <v>5.58</v>
      </c>
      <c r="D513" t="str">
        <f t="shared" si="42"/>
        <v>No</v>
      </c>
      <c r="E513" t="s">
        <v>2378</v>
      </c>
      <c r="F513" t="s">
        <v>2378</v>
      </c>
      <c r="G513">
        <f t="shared" si="43"/>
        <v>0</v>
      </c>
      <c r="H513" t="str">
        <f t="shared" si="44"/>
        <v>Yes</v>
      </c>
      <c r="I513" t="str">
        <f t="shared" si="45"/>
        <v>Over Weight</v>
      </c>
      <c r="J513" t="str">
        <f t="shared" si="46"/>
        <v>Normal</v>
      </c>
      <c r="K513" t="s">
        <v>2378</v>
      </c>
      <c r="L513" t="s">
        <v>2379</v>
      </c>
      <c r="M513" t="str">
        <f t="shared" si="47"/>
        <v>yes</v>
      </c>
      <c r="N513" t="s">
        <v>2380</v>
      </c>
    </row>
    <row r="514" spans="1:14" x14ac:dyDescent="0.3">
      <c r="A514" t="s">
        <v>1856</v>
      </c>
      <c r="B514">
        <v>51.18</v>
      </c>
      <c r="C514">
        <v>4.4000000000000004</v>
      </c>
      <c r="D514" t="str">
        <f t="shared" ref="D514:D577" si="48">PROPER(K514)</f>
        <v>Yes</v>
      </c>
      <c r="E514" t="s">
        <v>2378</v>
      </c>
      <c r="F514" t="s">
        <v>2378</v>
      </c>
      <c r="G514">
        <f t="shared" ref="G514:G577" si="49">IF(L514="No major surgery",0,L514)</f>
        <v>2</v>
      </c>
      <c r="H514" t="str">
        <f t="shared" ref="H514:H577" si="50">PROPER(M514)</f>
        <v>No</v>
      </c>
      <c r="I514" t="str">
        <f t="shared" ref="I514:I577" si="51">IF(B514&lt;18.5,"Under Weight",IF(B514&lt;=24.9,"Normal Weight",IF(B514&lt;=29.9,"Over Weight","Obesity")))</f>
        <v>Obesity</v>
      </c>
      <c r="J514" t="str">
        <f t="shared" ref="J514:J577" si="52">IF(C514&lt;=5.7,"Normal",IF(C514&lt;=6.4,"Prediabetes","Diabetes"))</f>
        <v>Normal</v>
      </c>
      <c r="K514" t="s">
        <v>2380</v>
      </c>
      <c r="L514">
        <v>2</v>
      </c>
      <c r="M514" t="str">
        <f t="shared" si="47"/>
        <v>No</v>
      </c>
      <c r="N514" t="s">
        <v>2378</v>
      </c>
    </row>
    <row r="515" spans="1:14" x14ac:dyDescent="0.3">
      <c r="A515" t="s">
        <v>1855</v>
      </c>
      <c r="B515">
        <v>51.37</v>
      </c>
      <c r="C515">
        <v>8.18</v>
      </c>
      <c r="D515" t="str">
        <f t="shared" si="48"/>
        <v>Yes</v>
      </c>
      <c r="E515" t="s">
        <v>2378</v>
      </c>
      <c r="F515" t="s">
        <v>2378</v>
      </c>
      <c r="G515">
        <f t="shared" si="49"/>
        <v>0</v>
      </c>
      <c r="H515" t="str">
        <f t="shared" si="50"/>
        <v>No</v>
      </c>
      <c r="I515" t="str">
        <f t="shared" si="51"/>
        <v>Obesity</v>
      </c>
      <c r="J515" t="str">
        <f t="shared" si="52"/>
        <v>Diabetes</v>
      </c>
      <c r="K515" t="s">
        <v>2380</v>
      </c>
      <c r="L515" t="s">
        <v>2379</v>
      </c>
      <c r="M515" t="str">
        <f t="shared" si="47"/>
        <v>No</v>
      </c>
      <c r="N515" t="s">
        <v>2378</v>
      </c>
    </row>
    <row r="516" spans="1:14" x14ac:dyDescent="0.3">
      <c r="A516" t="s">
        <v>1854</v>
      </c>
      <c r="B516">
        <v>36.19</v>
      </c>
      <c r="C516">
        <v>5.52</v>
      </c>
      <c r="D516" t="str">
        <f t="shared" si="48"/>
        <v>Yes</v>
      </c>
      <c r="E516" t="s">
        <v>2378</v>
      </c>
      <c r="F516" t="s">
        <v>2378</v>
      </c>
      <c r="G516">
        <f t="shared" si="49"/>
        <v>0</v>
      </c>
      <c r="H516" t="str">
        <f t="shared" si="50"/>
        <v>No</v>
      </c>
      <c r="I516" t="str">
        <f t="shared" si="51"/>
        <v>Obesity</v>
      </c>
      <c r="J516" t="str">
        <f t="shared" si="52"/>
        <v>Normal</v>
      </c>
      <c r="K516" t="s">
        <v>2380</v>
      </c>
      <c r="L516" t="s">
        <v>2379</v>
      </c>
      <c r="M516" t="str">
        <f t="shared" ref="M516:M579" si="53">IF(N516="?","No",N516)</f>
        <v>No</v>
      </c>
      <c r="N516" t="s">
        <v>2378</v>
      </c>
    </row>
    <row r="517" spans="1:14" x14ac:dyDescent="0.3">
      <c r="A517" t="s">
        <v>1853</v>
      </c>
      <c r="B517">
        <v>25.9</v>
      </c>
      <c r="C517">
        <v>4.84</v>
      </c>
      <c r="D517" t="str">
        <f t="shared" si="48"/>
        <v>No</v>
      </c>
      <c r="E517" t="s">
        <v>2378</v>
      </c>
      <c r="F517" t="s">
        <v>2378</v>
      </c>
      <c r="G517">
        <f t="shared" si="49"/>
        <v>0</v>
      </c>
      <c r="H517" t="str">
        <f t="shared" si="50"/>
        <v>Yes</v>
      </c>
      <c r="I517" t="str">
        <f t="shared" si="51"/>
        <v>Over Weight</v>
      </c>
      <c r="J517" t="str">
        <f t="shared" si="52"/>
        <v>Normal</v>
      </c>
      <c r="K517" t="s">
        <v>2378</v>
      </c>
      <c r="L517" t="s">
        <v>2379</v>
      </c>
      <c r="M517" t="str">
        <f t="shared" si="53"/>
        <v>yes</v>
      </c>
      <c r="N517" t="s">
        <v>2380</v>
      </c>
    </row>
    <row r="518" spans="1:14" x14ac:dyDescent="0.3">
      <c r="A518" t="s">
        <v>1852</v>
      </c>
      <c r="B518">
        <v>35.72</v>
      </c>
      <c r="C518">
        <v>4.08</v>
      </c>
      <c r="D518" t="str">
        <f t="shared" si="48"/>
        <v>No</v>
      </c>
      <c r="E518" t="s">
        <v>2378</v>
      </c>
      <c r="F518" t="s">
        <v>2381</v>
      </c>
      <c r="G518">
        <f t="shared" si="49"/>
        <v>1</v>
      </c>
      <c r="H518" t="str">
        <f t="shared" si="50"/>
        <v>No</v>
      </c>
      <c r="I518" t="str">
        <f t="shared" si="51"/>
        <v>Obesity</v>
      </c>
      <c r="J518" t="str">
        <f t="shared" si="52"/>
        <v>Normal</v>
      </c>
      <c r="K518" t="s">
        <v>2378</v>
      </c>
      <c r="L518">
        <v>1</v>
      </c>
      <c r="M518" t="str">
        <f t="shared" si="53"/>
        <v>No</v>
      </c>
      <c r="N518" t="s">
        <v>2378</v>
      </c>
    </row>
    <row r="519" spans="1:14" x14ac:dyDescent="0.3">
      <c r="A519" t="s">
        <v>1851</v>
      </c>
      <c r="B519">
        <v>27.94</v>
      </c>
      <c r="C519">
        <v>4.4800000000000004</v>
      </c>
      <c r="D519" t="str">
        <f t="shared" si="48"/>
        <v>No</v>
      </c>
      <c r="E519" t="s">
        <v>2378</v>
      </c>
      <c r="F519" t="s">
        <v>2381</v>
      </c>
      <c r="G519">
        <f t="shared" si="49"/>
        <v>1</v>
      </c>
      <c r="H519" t="str">
        <f t="shared" si="50"/>
        <v>Yes</v>
      </c>
      <c r="I519" t="str">
        <f t="shared" si="51"/>
        <v>Over Weight</v>
      </c>
      <c r="J519" t="str">
        <f t="shared" si="52"/>
        <v>Normal</v>
      </c>
      <c r="K519" t="s">
        <v>2378</v>
      </c>
      <c r="L519">
        <v>1</v>
      </c>
      <c r="M519" t="str">
        <f t="shared" si="53"/>
        <v>yes</v>
      </c>
      <c r="N519" t="s">
        <v>2380</v>
      </c>
    </row>
    <row r="520" spans="1:14" x14ac:dyDescent="0.3">
      <c r="A520" t="s">
        <v>1850</v>
      </c>
      <c r="B520">
        <v>27.1</v>
      </c>
      <c r="C520">
        <v>5.73</v>
      </c>
      <c r="D520" t="str">
        <f t="shared" si="48"/>
        <v>No</v>
      </c>
      <c r="E520" t="s">
        <v>2378</v>
      </c>
      <c r="F520" t="s">
        <v>2378</v>
      </c>
      <c r="G520">
        <f t="shared" si="49"/>
        <v>0</v>
      </c>
      <c r="H520" t="str">
        <f t="shared" si="50"/>
        <v>Yes</v>
      </c>
      <c r="I520" t="str">
        <f t="shared" si="51"/>
        <v>Over Weight</v>
      </c>
      <c r="J520" t="str">
        <f t="shared" si="52"/>
        <v>Prediabetes</v>
      </c>
      <c r="K520" t="s">
        <v>2378</v>
      </c>
      <c r="L520" t="s">
        <v>2379</v>
      </c>
      <c r="M520" t="str">
        <f t="shared" si="53"/>
        <v>yes</v>
      </c>
      <c r="N520" t="s">
        <v>2380</v>
      </c>
    </row>
    <row r="521" spans="1:14" x14ac:dyDescent="0.3">
      <c r="A521" t="s">
        <v>1849</v>
      </c>
      <c r="B521">
        <v>18.3</v>
      </c>
      <c r="C521">
        <v>5.46</v>
      </c>
      <c r="D521" t="str">
        <f t="shared" si="48"/>
        <v>Yes</v>
      </c>
      <c r="E521" t="s">
        <v>2378</v>
      </c>
      <c r="F521" t="s">
        <v>2381</v>
      </c>
      <c r="G521">
        <f t="shared" si="49"/>
        <v>1</v>
      </c>
      <c r="H521" t="str">
        <f t="shared" si="50"/>
        <v>Yes</v>
      </c>
      <c r="I521" t="str">
        <f t="shared" si="51"/>
        <v>Under Weight</v>
      </c>
      <c r="J521" t="str">
        <f t="shared" si="52"/>
        <v>Normal</v>
      </c>
      <c r="K521" t="s">
        <v>2380</v>
      </c>
      <c r="L521">
        <v>1</v>
      </c>
      <c r="M521" t="str">
        <f t="shared" si="53"/>
        <v>yes</v>
      </c>
      <c r="N521" t="s">
        <v>2380</v>
      </c>
    </row>
    <row r="522" spans="1:14" x14ac:dyDescent="0.3">
      <c r="A522" t="s">
        <v>1848</v>
      </c>
      <c r="B522">
        <v>25.3</v>
      </c>
      <c r="C522">
        <v>5.0199999999999996</v>
      </c>
      <c r="D522" t="str">
        <f t="shared" si="48"/>
        <v>Yes</v>
      </c>
      <c r="E522" t="s">
        <v>2378</v>
      </c>
      <c r="F522" t="s">
        <v>2378</v>
      </c>
      <c r="G522">
        <f t="shared" si="49"/>
        <v>1</v>
      </c>
      <c r="H522" t="str">
        <f t="shared" si="50"/>
        <v>Yes</v>
      </c>
      <c r="I522" t="str">
        <f t="shared" si="51"/>
        <v>Over Weight</v>
      </c>
      <c r="J522" t="str">
        <f t="shared" si="52"/>
        <v>Normal</v>
      </c>
      <c r="K522" t="s">
        <v>2380</v>
      </c>
      <c r="L522">
        <v>1</v>
      </c>
      <c r="M522" t="str">
        <f t="shared" si="53"/>
        <v>yes</v>
      </c>
      <c r="N522" t="s">
        <v>2380</v>
      </c>
    </row>
    <row r="523" spans="1:14" x14ac:dyDescent="0.3">
      <c r="A523" t="s">
        <v>1847</v>
      </c>
      <c r="B523">
        <v>38.83</v>
      </c>
      <c r="C523">
        <v>6.36</v>
      </c>
      <c r="D523" t="str">
        <f t="shared" si="48"/>
        <v>No</v>
      </c>
      <c r="E523" t="s">
        <v>2378</v>
      </c>
      <c r="F523" t="s">
        <v>2378</v>
      </c>
      <c r="G523">
        <f t="shared" si="49"/>
        <v>1</v>
      </c>
      <c r="H523" t="str">
        <f t="shared" si="50"/>
        <v>No</v>
      </c>
      <c r="I523" t="str">
        <f t="shared" si="51"/>
        <v>Obesity</v>
      </c>
      <c r="J523" t="str">
        <f t="shared" si="52"/>
        <v>Prediabetes</v>
      </c>
      <c r="K523" t="s">
        <v>2378</v>
      </c>
      <c r="L523">
        <v>1</v>
      </c>
      <c r="M523" t="str">
        <f t="shared" si="53"/>
        <v>No</v>
      </c>
      <c r="N523" t="s">
        <v>2378</v>
      </c>
    </row>
    <row r="524" spans="1:14" x14ac:dyDescent="0.3">
      <c r="A524" t="s">
        <v>1846</v>
      </c>
      <c r="B524">
        <v>27.6</v>
      </c>
      <c r="C524">
        <v>5.36</v>
      </c>
      <c r="D524" t="str">
        <f t="shared" si="48"/>
        <v>No</v>
      </c>
      <c r="E524" t="s">
        <v>2378</v>
      </c>
      <c r="F524" t="s">
        <v>2378</v>
      </c>
      <c r="G524">
        <f t="shared" si="49"/>
        <v>1</v>
      </c>
      <c r="H524" t="str">
        <f t="shared" si="50"/>
        <v>No</v>
      </c>
      <c r="I524" t="str">
        <f t="shared" si="51"/>
        <v>Over Weight</v>
      </c>
      <c r="J524" t="str">
        <f t="shared" si="52"/>
        <v>Normal</v>
      </c>
      <c r="K524" t="s">
        <v>2378</v>
      </c>
      <c r="L524">
        <v>1</v>
      </c>
      <c r="M524" t="str">
        <f t="shared" si="53"/>
        <v>No</v>
      </c>
      <c r="N524" t="s">
        <v>2378</v>
      </c>
    </row>
    <row r="525" spans="1:14" x14ac:dyDescent="0.3">
      <c r="A525" t="s">
        <v>1845</v>
      </c>
      <c r="B525">
        <v>46.4</v>
      </c>
      <c r="C525">
        <v>8.3699999999999992</v>
      </c>
      <c r="D525" t="str">
        <f t="shared" si="48"/>
        <v>Yes</v>
      </c>
      <c r="E525" t="s">
        <v>2378</v>
      </c>
      <c r="F525" t="s">
        <v>2381</v>
      </c>
      <c r="G525">
        <f t="shared" si="49"/>
        <v>1</v>
      </c>
      <c r="H525" t="str">
        <f t="shared" si="50"/>
        <v>No</v>
      </c>
      <c r="I525" t="str">
        <f t="shared" si="51"/>
        <v>Obesity</v>
      </c>
      <c r="J525" t="str">
        <f t="shared" si="52"/>
        <v>Diabetes</v>
      </c>
      <c r="K525" t="s">
        <v>2380</v>
      </c>
      <c r="L525">
        <v>1</v>
      </c>
      <c r="M525" t="str">
        <f t="shared" si="53"/>
        <v>No</v>
      </c>
      <c r="N525" t="s">
        <v>2378</v>
      </c>
    </row>
    <row r="526" spans="1:14" x14ac:dyDescent="0.3">
      <c r="A526" t="s">
        <v>1844</v>
      </c>
      <c r="B526">
        <v>51.92</v>
      </c>
      <c r="C526">
        <v>5.18</v>
      </c>
      <c r="D526" t="str">
        <f t="shared" si="48"/>
        <v>Yes</v>
      </c>
      <c r="E526" t="s">
        <v>2378</v>
      </c>
      <c r="F526" t="s">
        <v>2381</v>
      </c>
      <c r="G526">
        <f t="shared" si="49"/>
        <v>1</v>
      </c>
      <c r="H526" t="str">
        <f t="shared" si="50"/>
        <v>No</v>
      </c>
      <c r="I526" t="str">
        <f t="shared" si="51"/>
        <v>Obesity</v>
      </c>
      <c r="J526" t="str">
        <f t="shared" si="52"/>
        <v>Normal</v>
      </c>
      <c r="K526" t="s">
        <v>2380</v>
      </c>
      <c r="L526">
        <v>1</v>
      </c>
      <c r="M526" t="str">
        <f t="shared" si="53"/>
        <v>No</v>
      </c>
      <c r="N526" t="s">
        <v>2378</v>
      </c>
    </row>
    <row r="527" spans="1:14" x14ac:dyDescent="0.3">
      <c r="A527" t="s">
        <v>1843</v>
      </c>
      <c r="B527">
        <v>32.395000000000003</v>
      </c>
      <c r="C527">
        <v>5.68</v>
      </c>
      <c r="D527" t="str">
        <f t="shared" si="48"/>
        <v>Yes</v>
      </c>
      <c r="E527" t="s">
        <v>2378</v>
      </c>
      <c r="F527" t="s">
        <v>2378</v>
      </c>
      <c r="G527">
        <f t="shared" si="49"/>
        <v>1</v>
      </c>
      <c r="H527" t="str">
        <f t="shared" si="50"/>
        <v>No</v>
      </c>
      <c r="I527" t="str">
        <f t="shared" si="51"/>
        <v>Obesity</v>
      </c>
      <c r="J527" t="str">
        <f t="shared" si="52"/>
        <v>Normal</v>
      </c>
      <c r="K527" t="s">
        <v>2380</v>
      </c>
      <c r="L527">
        <v>1</v>
      </c>
      <c r="M527" t="str">
        <f t="shared" si="53"/>
        <v>No</v>
      </c>
      <c r="N527" t="s">
        <v>2378</v>
      </c>
    </row>
    <row r="528" spans="1:14" x14ac:dyDescent="0.3">
      <c r="A528" t="s">
        <v>1842</v>
      </c>
      <c r="B528">
        <v>46.19</v>
      </c>
      <c r="C528">
        <v>7.31</v>
      </c>
      <c r="D528" t="str">
        <f t="shared" si="48"/>
        <v>Yes</v>
      </c>
      <c r="E528" t="s">
        <v>2378</v>
      </c>
      <c r="F528" t="s">
        <v>2381</v>
      </c>
      <c r="G528">
        <f t="shared" si="49"/>
        <v>1</v>
      </c>
      <c r="H528" t="str">
        <f t="shared" si="50"/>
        <v>No</v>
      </c>
      <c r="I528" t="str">
        <f t="shared" si="51"/>
        <v>Obesity</v>
      </c>
      <c r="J528" t="str">
        <f t="shared" si="52"/>
        <v>Diabetes</v>
      </c>
      <c r="K528" t="s">
        <v>2380</v>
      </c>
      <c r="L528">
        <v>1</v>
      </c>
      <c r="M528" t="str">
        <f t="shared" si="53"/>
        <v>No</v>
      </c>
      <c r="N528" t="s">
        <v>2378</v>
      </c>
    </row>
    <row r="529" spans="1:14" x14ac:dyDescent="0.3">
      <c r="A529" t="s">
        <v>1841</v>
      </c>
      <c r="B529">
        <v>27.93</v>
      </c>
      <c r="C529">
        <v>4.67</v>
      </c>
      <c r="D529" t="str">
        <f t="shared" si="48"/>
        <v>No</v>
      </c>
      <c r="E529" t="s">
        <v>2378</v>
      </c>
      <c r="F529" t="s">
        <v>2381</v>
      </c>
      <c r="G529">
        <f t="shared" si="49"/>
        <v>1</v>
      </c>
      <c r="H529" t="str">
        <f t="shared" si="50"/>
        <v>No</v>
      </c>
      <c r="I529" t="str">
        <f t="shared" si="51"/>
        <v>Over Weight</v>
      </c>
      <c r="J529" t="str">
        <f t="shared" si="52"/>
        <v>Normal</v>
      </c>
      <c r="K529" t="s">
        <v>2378</v>
      </c>
      <c r="L529">
        <v>1</v>
      </c>
      <c r="M529" t="str">
        <f t="shared" si="53"/>
        <v>No</v>
      </c>
      <c r="N529" t="s">
        <v>2378</v>
      </c>
    </row>
    <row r="530" spans="1:14" x14ac:dyDescent="0.3">
      <c r="A530" t="s">
        <v>1840</v>
      </c>
      <c r="B530">
        <v>45.62</v>
      </c>
      <c r="C530">
        <v>6.87</v>
      </c>
      <c r="D530" t="str">
        <f t="shared" si="48"/>
        <v>No</v>
      </c>
      <c r="E530" t="s">
        <v>2378</v>
      </c>
      <c r="F530" t="s">
        <v>2378</v>
      </c>
      <c r="G530">
        <f t="shared" si="49"/>
        <v>0</v>
      </c>
      <c r="H530" t="str">
        <f t="shared" si="50"/>
        <v>No</v>
      </c>
      <c r="I530" t="str">
        <f t="shared" si="51"/>
        <v>Obesity</v>
      </c>
      <c r="J530" t="str">
        <f t="shared" si="52"/>
        <v>Diabetes</v>
      </c>
      <c r="K530" t="s">
        <v>2378</v>
      </c>
      <c r="L530" t="s">
        <v>2379</v>
      </c>
      <c r="M530" t="str">
        <f t="shared" si="53"/>
        <v>No</v>
      </c>
      <c r="N530" t="s">
        <v>2378</v>
      </c>
    </row>
    <row r="531" spans="1:14" x14ac:dyDescent="0.3">
      <c r="A531" t="s">
        <v>1839</v>
      </c>
      <c r="B531">
        <v>35.31</v>
      </c>
      <c r="C531">
        <v>5.87</v>
      </c>
      <c r="D531" t="str">
        <f t="shared" si="48"/>
        <v>No</v>
      </c>
      <c r="E531" t="s">
        <v>2378</v>
      </c>
      <c r="F531" t="s">
        <v>2381</v>
      </c>
      <c r="G531">
        <f t="shared" si="49"/>
        <v>1</v>
      </c>
      <c r="H531" t="str">
        <f t="shared" si="50"/>
        <v>No</v>
      </c>
      <c r="I531" t="str">
        <f t="shared" si="51"/>
        <v>Obesity</v>
      </c>
      <c r="J531" t="str">
        <f t="shared" si="52"/>
        <v>Prediabetes</v>
      </c>
      <c r="K531" t="s">
        <v>2378</v>
      </c>
      <c r="L531">
        <v>1</v>
      </c>
      <c r="M531" t="str">
        <f t="shared" si="53"/>
        <v>No</v>
      </c>
      <c r="N531" t="s">
        <v>2378</v>
      </c>
    </row>
    <row r="532" spans="1:14" x14ac:dyDescent="0.3">
      <c r="A532" t="s">
        <v>1838</v>
      </c>
      <c r="B532">
        <v>30.4</v>
      </c>
      <c r="C532">
        <v>4.07</v>
      </c>
      <c r="D532" t="str">
        <f t="shared" si="48"/>
        <v>Yes</v>
      </c>
      <c r="E532" t="s">
        <v>2378</v>
      </c>
      <c r="F532" t="s">
        <v>2378</v>
      </c>
      <c r="G532">
        <f t="shared" si="49"/>
        <v>1</v>
      </c>
      <c r="H532" t="str">
        <f t="shared" si="50"/>
        <v>No</v>
      </c>
      <c r="I532" t="str">
        <f t="shared" si="51"/>
        <v>Obesity</v>
      </c>
      <c r="J532" t="str">
        <f t="shared" si="52"/>
        <v>Normal</v>
      </c>
      <c r="K532" t="s">
        <v>2380</v>
      </c>
      <c r="L532">
        <v>1</v>
      </c>
      <c r="M532" t="str">
        <f t="shared" si="53"/>
        <v>No</v>
      </c>
      <c r="N532" t="s">
        <v>2378</v>
      </c>
    </row>
    <row r="533" spans="1:14" x14ac:dyDescent="0.3">
      <c r="A533" t="s">
        <v>1837</v>
      </c>
      <c r="B533">
        <v>20.13</v>
      </c>
      <c r="C533">
        <v>6.47</v>
      </c>
      <c r="D533" t="str">
        <f t="shared" si="48"/>
        <v>No</v>
      </c>
      <c r="E533" t="s">
        <v>2378</v>
      </c>
      <c r="F533" t="s">
        <v>2381</v>
      </c>
      <c r="G533">
        <f t="shared" si="49"/>
        <v>1</v>
      </c>
      <c r="H533" t="str">
        <f t="shared" si="50"/>
        <v>Yes</v>
      </c>
      <c r="I533" t="str">
        <f t="shared" si="51"/>
        <v>Normal Weight</v>
      </c>
      <c r="J533" t="str">
        <f t="shared" si="52"/>
        <v>Diabetes</v>
      </c>
      <c r="K533" t="s">
        <v>2378</v>
      </c>
      <c r="L533">
        <v>1</v>
      </c>
      <c r="M533" t="str">
        <f t="shared" si="53"/>
        <v>yes</v>
      </c>
      <c r="N533" t="s">
        <v>2380</v>
      </c>
    </row>
    <row r="534" spans="1:14" x14ac:dyDescent="0.3">
      <c r="A534" t="s">
        <v>1836</v>
      </c>
      <c r="B534">
        <v>23.655000000000001</v>
      </c>
      <c r="C534">
        <v>5.14</v>
      </c>
      <c r="D534" t="str">
        <f t="shared" si="48"/>
        <v>No</v>
      </c>
      <c r="E534" t="s">
        <v>2378</v>
      </c>
      <c r="F534" t="s">
        <v>2378</v>
      </c>
      <c r="G534">
        <f t="shared" si="49"/>
        <v>1</v>
      </c>
      <c r="H534" t="str">
        <f t="shared" si="50"/>
        <v>Yes</v>
      </c>
      <c r="I534" t="str">
        <f t="shared" si="51"/>
        <v>Normal Weight</v>
      </c>
      <c r="J534" t="str">
        <f t="shared" si="52"/>
        <v>Normal</v>
      </c>
      <c r="K534" t="s">
        <v>2378</v>
      </c>
      <c r="L534">
        <v>1</v>
      </c>
      <c r="M534" t="str">
        <f t="shared" si="53"/>
        <v>yes</v>
      </c>
      <c r="N534" t="s">
        <v>2380</v>
      </c>
    </row>
    <row r="535" spans="1:14" x14ac:dyDescent="0.3">
      <c r="A535" t="s">
        <v>1835</v>
      </c>
      <c r="B535">
        <v>49.05</v>
      </c>
      <c r="C535">
        <v>9.77</v>
      </c>
      <c r="D535" t="str">
        <f t="shared" si="48"/>
        <v>Yes</v>
      </c>
      <c r="E535" t="s">
        <v>2378</v>
      </c>
      <c r="F535" t="s">
        <v>2378</v>
      </c>
      <c r="G535">
        <f t="shared" si="49"/>
        <v>0</v>
      </c>
      <c r="H535" t="str">
        <f t="shared" si="50"/>
        <v>No</v>
      </c>
      <c r="I535" t="str">
        <f t="shared" si="51"/>
        <v>Obesity</v>
      </c>
      <c r="J535" t="str">
        <f t="shared" si="52"/>
        <v>Diabetes</v>
      </c>
      <c r="K535" t="s">
        <v>2380</v>
      </c>
      <c r="L535" t="s">
        <v>2379</v>
      </c>
      <c r="M535" t="str">
        <f t="shared" si="53"/>
        <v>No</v>
      </c>
      <c r="N535" t="s">
        <v>2378</v>
      </c>
    </row>
    <row r="536" spans="1:14" x14ac:dyDescent="0.3">
      <c r="A536" t="s">
        <v>1834</v>
      </c>
      <c r="B536">
        <v>51.94</v>
      </c>
      <c r="C536">
        <v>8.8000000000000007</v>
      </c>
      <c r="D536" t="str">
        <f t="shared" si="48"/>
        <v>Yes</v>
      </c>
      <c r="E536" t="s">
        <v>2378</v>
      </c>
      <c r="F536" t="s">
        <v>2378</v>
      </c>
      <c r="G536">
        <f t="shared" si="49"/>
        <v>2</v>
      </c>
      <c r="H536" t="str">
        <f t="shared" si="50"/>
        <v>No</v>
      </c>
      <c r="I536" t="str">
        <f t="shared" si="51"/>
        <v>Obesity</v>
      </c>
      <c r="J536" t="str">
        <f t="shared" si="52"/>
        <v>Diabetes</v>
      </c>
      <c r="K536" t="s">
        <v>2380</v>
      </c>
      <c r="L536">
        <v>2</v>
      </c>
      <c r="M536" t="str">
        <f t="shared" si="53"/>
        <v>No</v>
      </c>
      <c r="N536" t="s">
        <v>2378</v>
      </c>
    </row>
    <row r="537" spans="1:14" x14ac:dyDescent="0.3">
      <c r="A537" t="s">
        <v>1833</v>
      </c>
      <c r="B537">
        <v>29.83</v>
      </c>
      <c r="C537">
        <v>5.84</v>
      </c>
      <c r="D537" t="str">
        <f t="shared" si="48"/>
        <v>No</v>
      </c>
      <c r="E537" t="s">
        <v>2378</v>
      </c>
      <c r="F537" t="s">
        <v>2378</v>
      </c>
      <c r="G537">
        <f t="shared" si="49"/>
        <v>1</v>
      </c>
      <c r="H537" t="str">
        <f t="shared" si="50"/>
        <v>Yes</v>
      </c>
      <c r="I537" t="str">
        <f t="shared" si="51"/>
        <v>Over Weight</v>
      </c>
      <c r="J537" t="str">
        <f t="shared" si="52"/>
        <v>Prediabetes</v>
      </c>
      <c r="K537" t="s">
        <v>2378</v>
      </c>
      <c r="L537">
        <v>1</v>
      </c>
      <c r="M537" t="str">
        <f t="shared" si="53"/>
        <v>yes</v>
      </c>
      <c r="N537" t="s">
        <v>2380</v>
      </c>
    </row>
    <row r="538" spans="1:14" x14ac:dyDescent="0.3">
      <c r="A538" t="s">
        <v>1832</v>
      </c>
      <c r="B538">
        <v>22.6</v>
      </c>
      <c r="C538">
        <v>10.43</v>
      </c>
      <c r="D538" t="str">
        <f t="shared" si="48"/>
        <v>Yes</v>
      </c>
      <c r="E538" t="s">
        <v>2378</v>
      </c>
      <c r="F538" t="s">
        <v>2378</v>
      </c>
      <c r="G538">
        <f t="shared" si="49"/>
        <v>1</v>
      </c>
      <c r="H538" t="str">
        <f t="shared" si="50"/>
        <v>Yes</v>
      </c>
      <c r="I538" t="str">
        <f t="shared" si="51"/>
        <v>Normal Weight</v>
      </c>
      <c r="J538" t="str">
        <f t="shared" si="52"/>
        <v>Diabetes</v>
      </c>
      <c r="K538" t="s">
        <v>2380</v>
      </c>
      <c r="L538">
        <v>1</v>
      </c>
      <c r="M538" t="str">
        <f t="shared" si="53"/>
        <v>yes</v>
      </c>
      <c r="N538" t="s">
        <v>2380</v>
      </c>
    </row>
    <row r="539" spans="1:14" x14ac:dyDescent="0.3">
      <c r="A539" t="s">
        <v>1831</v>
      </c>
      <c r="B539">
        <v>46.69</v>
      </c>
      <c r="C539">
        <v>4.25</v>
      </c>
      <c r="D539" t="str">
        <f t="shared" si="48"/>
        <v>Yes</v>
      </c>
      <c r="E539" t="s">
        <v>2378</v>
      </c>
      <c r="F539" t="s">
        <v>2378</v>
      </c>
      <c r="G539">
        <f t="shared" si="49"/>
        <v>1</v>
      </c>
      <c r="H539" t="str">
        <f t="shared" si="50"/>
        <v>No</v>
      </c>
      <c r="I539" t="str">
        <f t="shared" si="51"/>
        <v>Obesity</v>
      </c>
      <c r="J539" t="str">
        <f t="shared" si="52"/>
        <v>Normal</v>
      </c>
      <c r="K539" t="s">
        <v>2380</v>
      </c>
      <c r="L539">
        <v>1</v>
      </c>
      <c r="M539" t="str">
        <f t="shared" si="53"/>
        <v>No</v>
      </c>
      <c r="N539" t="s">
        <v>2378</v>
      </c>
    </row>
    <row r="540" spans="1:14" x14ac:dyDescent="0.3">
      <c r="A540" t="s">
        <v>1830</v>
      </c>
      <c r="B540">
        <v>28.49</v>
      </c>
      <c r="C540">
        <v>4.8899999999999997</v>
      </c>
      <c r="D540" t="str">
        <f t="shared" si="48"/>
        <v>No</v>
      </c>
      <c r="E540" t="s">
        <v>2378</v>
      </c>
      <c r="F540" t="s">
        <v>2378</v>
      </c>
      <c r="G540">
        <f t="shared" si="49"/>
        <v>0</v>
      </c>
      <c r="H540" t="str">
        <f t="shared" si="50"/>
        <v>Yes</v>
      </c>
      <c r="I540" t="str">
        <f t="shared" si="51"/>
        <v>Over Weight</v>
      </c>
      <c r="J540" t="str">
        <f t="shared" si="52"/>
        <v>Normal</v>
      </c>
      <c r="K540" t="s">
        <v>2378</v>
      </c>
      <c r="L540" t="s">
        <v>2379</v>
      </c>
      <c r="M540" t="str">
        <f t="shared" si="53"/>
        <v>yes</v>
      </c>
      <c r="N540" t="s">
        <v>2380</v>
      </c>
    </row>
    <row r="541" spans="1:14" x14ac:dyDescent="0.3">
      <c r="A541" t="s">
        <v>1829</v>
      </c>
      <c r="B541">
        <v>28.5</v>
      </c>
      <c r="C541">
        <v>5.55</v>
      </c>
      <c r="D541" t="str">
        <f t="shared" si="48"/>
        <v>Yes</v>
      </c>
      <c r="E541" t="s">
        <v>2378</v>
      </c>
      <c r="F541" t="s">
        <v>2378</v>
      </c>
      <c r="G541">
        <f t="shared" si="49"/>
        <v>1</v>
      </c>
      <c r="H541" t="str">
        <f t="shared" si="50"/>
        <v>Yes</v>
      </c>
      <c r="I541" t="str">
        <f t="shared" si="51"/>
        <v>Over Weight</v>
      </c>
      <c r="J541" t="str">
        <f t="shared" si="52"/>
        <v>Normal</v>
      </c>
      <c r="K541" t="s">
        <v>2380</v>
      </c>
      <c r="L541">
        <v>1</v>
      </c>
      <c r="M541" t="str">
        <f t="shared" si="53"/>
        <v>yes</v>
      </c>
      <c r="N541" t="s">
        <v>2380</v>
      </c>
    </row>
    <row r="542" spans="1:14" x14ac:dyDescent="0.3">
      <c r="A542" t="s">
        <v>1828</v>
      </c>
      <c r="B542">
        <v>24.4</v>
      </c>
      <c r="C542">
        <v>4.5199999999999996</v>
      </c>
      <c r="D542" t="str">
        <f t="shared" si="48"/>
        <v>No</v>
      </c>
      <c r="E542" t="s">
        <v>2378</v>
      </c>
      <c r="F542" t="s">
        <v>2378</v>
      </c>
      <c r="G542">
        <f t="shared" si="49"/>
        <v>1</v>
      </c>
      <c r="H542" t="str">
        <f t="shared" si="50"/>
        <v>Yes</v>
      </c>
      <c r="I542" t="str">
        <f t="shared" si="51"/>
        <v>Normal Weight</v>
      </c>
      <c r="J542" t="str">
        <f t="shared" si="52"/>
        <v>Normal</v>
      </c>
      <c r="K542" t="s">
        <v>2378</v>
      </c>
      <c r="L542">
        <v>1</v>
      </c>
      <c r="M542" t="str">
        <f t="shared" si="53"/>
        <v>yes</v>
      </c>
      <c r="N542" t="s">
        <v>2380</v>
      </c>
    </row>
    <row r="543" spans="1:14" x14ac:dyDescent="0.3">
      <c r="A543" t="s">
        <v>1827</v>
      </c>
      <c r="B543">
        <v>29.15</v>
      </c>
      <c r="C543">
        <v>4.45</v>
      </c>
      <c r="D543" t="str">
        <f t="shared" si="48"/>
        <v>Yes</v>
      </c>
      <c r="E543" t="s">
        <v>2378</v>
      </c>
      <c r="F543" t="s">
        <v>2378</v>
      </c>
      <c r="G543">
        <f t="shared" si="49"/>
        <v>1</v>
      </c>
      <c r="H543" t="str">
        <f t="shared" si="50"/>
        <v>Yes</v>
      </c>
      <c r="I543" t="str">
        <f t="shared" si="51"/>
        <v>Over Weight</v>
      </c>
      <c r="J543" t="str">
        <f t="shared" si="52"/>
        <v>Normal</v>
      </c>
      <c r="K543" t="s">
        <v>2380</v>
      </c>
      <c r="L543">
        <v>1</v>
      </c>
      <c r="M543" t="str">
        <f t="shared" si="53"/>
        <v>yes</v>
      </c>
      <c r="N543" t="s">
        <v>2380</v>
      </c>
    </row>
    <row r="544" spans="1:14" x14ac:dyDescent="0.3">
      <c r="A544" t="s">
        <v>1826</v>
      </c>
      <c r="B544">
        <v>27.28</v>
      </c>
      <c r="C544">
        <v>4.72</v>
      </c>
      <c r="D544" t="str">
        <f t="shared" si="48"/>
        <v>No</v>
      </c>
      <c r="E544" t="s">
        <v>2381</v>
      </c>
      <c r="F544" t="s">
        <v>2378</v>
      </c>
      <c r="G544">
        <f t="shared" si="49"/>
        <v>1</v>
      </c>
      <c r="H544" t="str">
        <f t="shared" si="50"/>
        <v>Yes</v>
      </c>
      <c r="I544" t="str">
        <f t="shared" si="51"/>
        <v>Over Weight</v>
      </c>
      <c r="J544" t="str">
        <f t="shared" si="52"/>
        <v>Normal</v>
      </c>
      <c r="K544" t="s">
        <v>2378</v>
      </c>
      <c r="L544">
        <v>1</v>
      </c>
      <c r="M544" t="str">
        <f t="shared" si="53"/>
        <v>yes</v>
      </c>
      <c r="N544" t="s">
        <v>2380</v>
      </c>
    </row>
    <row r="545" spans="1:14" x14ac:dyDescent="0.3">
      <c r="A545" t="s">
        <v>1825</v>
      </c>
      <c r="B545">
        <v>32.229999999999997</v>
      </c>
      <c r="C545">
        <v>4.6500000000000004</v>
      </c>
      <c r="D545" t="str">
        <f t="shared" si="48"/>
        <v>Yes</v>
      </c>
      <c r="E545" t="s">
        <v>2378</v>
      </c>
      <c r="F545" t="s">
        <v>2381</v>
      </c>
      <c r="G545">
        <f t="shared" si="49"/>
        <v>1</v>
      </c>
      <c r="H545" t="str">
        <f t="shared" si="50"/>
        <v>No</v>
      </c>
      <c r="I545" t="str">
        <f t="shared" si="51"/>
        <v>Obesity</v>
      </c>
      <c r="J545" t="str">
        <f t="shared" si="52"/>
        <v>Normal</v>
      </c>
      <c r="K545" t="s">
        <v>2380</v>
      </c>
      <c r="L545">
        <v>1</v>
      </c>
      <c r="M545" t="str">
        <f t="shared" si="53"/>
        <v>No</v>
      </c>
      <c r="N545" t="s">
        <v>2378</v>
      </c>
    </row>
    <row r="546" spans="1:14" x14ac:dyDescent="0.3">
      <c r="A546" t="s">
        <v>1824</v>
      </c>
      <c r="B546">
        <v>44.2</v>
      </c>
      <c r="C546">
        <v>11.34</v>
      </c>
      <c r="D546" t="str">
        <f t="shared" si="48"/>
        <v>Yes</v>
      </c>
      <c r="E546" t="s">
        <v>2378</v>
      </c>
      <c r="F546" t="s">
        <v>2381</v>
      </c>
      <c r="G546">
        <f t="shared" si="49"/>
        <v>1</v>
      </c>
      <c r="H546" t="str">
        <f t="shared" si="50"/>
        <v>No</v>
      </c>
      <c r="I546" t="str">
        <f t="shared" si="51"/>
        <v>Obesity</v>
      </c>
      <c r="J546" t="str">
        <f t="shared" si="52"/>
        <v>Diabetes</v>
      </c>
      <c r="K546" t="s">
        <v>2380</v>
      </c>
      <c r="L546">
        <v>1</v>
      </c>
      <c r="M546" t="str">
        <f t="shared" si="53"/>
        <v>No</v>
      </c>
      <c r="N546" t="s">
        <v>2378</v>
      </c>
    </row>
    <row r="547" spans="1:14" x14ac:dyDescent="0.3">
      <c r="A547" t="s">
        <v>1823</v>
      </c>
      <c r="B547">
        <v>29.734999999999999</v>
      </c>
      <c r="C547">
        <v>4.53</v>
      </c>
      <c r="D547" t="str">
        <f t="shared" si="48"/>
        <v>No</v>
      </c>
      <c r="E547" t="s">
        <v>2378</v>
      </c>
      <c r="F547" t="s">
        <v>2381</v>
      </c>
      <c r="G547">
        <f t="shared" si="49"/>
        <v>1</v>
      </c>
      <c r="H547" t="str">
        <f t="shared" si="50"/>
        <v>No</v>
      </c>
      <c r="I547" t="str">
        <f t="shared" si="51"/>
        <v>Over Weight</v>
      </c>
      <c r="J547" t="str">
        <f t="shared" si="52"/>
        <v>Normal</v>
      </c>
      <c r="K547" t="s">
        <v>2378</v>
      </c>
      <c r="L547">
        <v>1</v>
      </c>
      <c r="M547" t="str">
        <f t="shared" si="53"/>
        <v>No</v>
      </c>
      <c r="N547" t="s">
        <v>2378</v>
      </c>
    </row>
    <row r="548" spans="1:14" x14ac:dyDescent="0.3">
      <c r="A548" t="s">
        <v>1822</v>
      </c>
      <c r="B548">
        <v>28.31</v>
      </c>
      <c r="C548">
        <v>6.35</v>
      </c>
      <c r="D548" t="str">
        <f t="shared" si="48"/>
        <v>No</v>
      </c>
      <c r="E548" t="s">
        <v>2378</v>
      </c>
      <c r="F548" t="s">
        <v>2378</v>
      </c>
      <c r="G548">
        <f t="shared" si="49"/>
        <v>0</v>
      </c>
      <c r="H548" t="str">
        <f t="shared" si="50"/>
        <v>Yes</v>
      </c>
      <c r="I548" t="str">
        <f t="shared" si="51"/>
        <v>Over Weight</v>
      </c>
      <c r="J548" t="str">
        <f t="shared" si="52"/>
        <v>Prediabetes</v>
      </c>
      <c r="K548" t="s">
        <v>2378</v>
      </c>
      <c r="L548" t="s">
        <v>2379</v>
      </c>
      <c r="M548" t="str">
        <f t="shared" si="53"/>
        <v>yes</v>
      </c>
      <c r="N548" t="s">
        <v>2380</v>
      </c>
    </row>
    <row r="549" spans="1:14" x14ac:dyDescent="0.3">
      <c r="A549" t="s">
        <v>1821</v>
      </c>
      <c r="B549">
        <v>46.62</v>
      </c>
      <c r="C549">
        <v>8.51</v>
      </c>
      <c r="D549" t="str">
        <f t="shared" si="48"/>
        <v>No</v>
      </c>
      <c r="E549" t="s">
        <v>2378</v>
      </c>
      <c r="F549" t="s">
        <v>2378</v>
      </c>
      <c r="G549">
        <f t="shared" si="49"/>
        <v>0</v>
      </c>
      <c r="H549" t="str">
        <f t="shared" si="50"/>
        <v>No</v>
      </c>
      <c r="I549" t="str">
        <f t="shared" si="51"/>
        <v>Obesity</v>
      </c>
      <c r="J549" t="str">
        <f t="shared" si="52"/>
        <v>Diabetes</v>
      </c>
      <c r="K549" t="s">
        <v>2378</v>
      </c>
      <c r="L549" t="s">
        <v>2379</v>
      </c>
      <c r="M549" t="str">
        <f t="shared" si="53"/>
        <v>No</v>
      </c>
      <c r="N549" t="s">
        <v>2378</v>
      </c>
    </row>
    <row r="550" spans="1:14" x14ac:dyDescent="0.3">
      <c r="A550" t="s">
        <v>1820</v>
      </c>
      <c r="B550">
        <v>51.75</v>
      </c>
      <c r="C550">
        <v>8.59</v>
      </c>
      <c r="D550" t="str">
        <f t="shared" si="48"/>
        <v>Yes</v>
      </c>
      <c r="E550" t="s">
        <v>2378</v>
      </c>
      <c r="F550" t="s">
        <v>2378</v>
      </c>
      <c r="G550">
        <f t="shared" si="49"/>
        <v>1</v>
      </c>
      <c r="H550" t="str">
        <f t="shared" si="50"/>
        <v>No</v>
      </c>
      <c r="I550" t="str">
        <f t="shared" si="51"/>
        <v>Obesity</v>
      </c>
      <c r="J550" t="str">
        <f t="shared" si="52"/>
        <v>Diabetes</v>
      </c>
      <c r="K550" t="s">
        <v>2380</v>
      </c>
      <c r="L550">
        <v>1</v>
      </c>
      <c r="M550" t="str">
        <f t="shared" si="53"/>
        <v>No</v>
      </c>
      <c r="N550" t="s">
        <v>2378</v>
      </c>
    </row>
    <row r="551" spans="1:14" x14ac:dyDescent="0.3">
      <c r="A551" t="s">
        <v>1819</v>
      </c>
      <c r="B551">
        <v>25.7</v>
      </c>
      <c r="C551">
        <v>4.13</v>
      </c>
      <c r="D551" t="str">
        <f t="shared" si="48"/>
        <v>Yes</v>
      </c>
      <c r="E551" t="s">
        <v>2378</v>
      </c>
      <c r="F551" t="s">
        <v>2378</v>
      </c>
      <c r="G551">
        <f t="shared" si="49"/>
        <v>0</v>
      </c>
      <c r="H551" t="str">
        <f t="shared" si="50"/>
        <v>Yes</v>
      </c>
      <c r="I551" t="str">
        <f t="shared" si="51"/>
        <v>Over Weight</v>
      </c>
      <c r="J551" t="str">
        <f t="shared" si="52"/>
        <v>Normal</v>
      </c>
      <c r="K551" t="s">
        <v>2380</v>
      </c>
      <c r="L551" t="s">
        <v>2379</v>
      </c>
      <c r="M551" t="str">
        <f t="shared" si="53"/>
        <v>yes</v>
      </c>
      <c r="N551" t="s">
        <v>2380</v>
      </c>
    </row>
    <row r="552" spans="1:14" x14ac:dyDescent="0.3">
      <c r="A552" t="s">
        <v>1818</v>
      </c>
      <c r="B552">
        <v>31.79</v>
      </c>
      <c r="C552">
        <v>4.55</v>
      </c>
      <c r="D552" t="str">
        <f t="shared" si="48"/>
        <v>No</v>
      </c>
      <c r="E552" t="s">
        <v>2378</v>
      </c>
      <c r="F552" t="s">
        <v>2378</v>
      </c>
      <c r="G552">
        <f t="shared" si="49"/>
        <v>0</v>
      </c>
      <c r="H552" t="str">
        <f t="shared" si="50"/>
        <v>No</v>
      </c>
      <c r="I552" t="str">
        <f t="shared" si="51"/>
        <v>Obesity</v>
      </c>
      <c r="J552" t="str">
        <f t="shared" si="52"/>
        <v>Normal</v>
      </c>
      <c r="K552" t="s">
        <v>2378</v>
      </c>
      <c r="L552" t="s">
        <v>2379</v>
      </c>
      <c r="M552" t="str">
        <f t="shared" si="53"/>
        <v>No</v>
      </c>
      <c r="N552" t="s">
        <v>2378</v>
      </c>
    </row>
    <row r="553" spans="1:14" x14ac:dyDescent="0.3">
      <c r="A553" t="s">
        <v>1817</v>
      </c>
      <c r="B553">
        <v>24.795000000000002</v>
      </c>
      <c r="C553">
        <v>4.5199999999999996</v>
      </c>
      <c r="D553" t="str">
        <f t="shared" si="48"/>
        <v>No</v>
      </c>
      <c r="E553" t="s">
        <v>2378</v>
      </c>
      <c r="F553" t="s">
        <v>2378</v>
      </c>
      <c r="G553">
        <f t="shared" si="49"/>
        <v>0</v>
      </c>
      <c r="H553" t="str">
        <f t="shared" si="50"/>
        <v>Yes</v>
      </c>
      <c r="I553" t="str">
        <f t="shared" si="51"/>
        <v>Normal Weight</v>
      </c>
      <c r="J553" t="str">
        <f t="shared" si="52"/>
        <v>Normal</v>
      </c>
      <c r="K553" t="s">
        <v>2378</v>
      </c>
      <c r="L553" t="s">
        <v>2379</v>
      </c>
      <c r="M553" t="str">
        <f t="shared" si="53"/>
        <v>yes</v>
      </c>
      <c r="N553" t="s">
        <v>2380</v>
      </c>
    </row>
    <row r="554" spans="1:14" x14ac:dyDescent="0.3">
      <c r="A554" t="s">
        <v>1816</v>
      </c>
      <c r="B554">
        <v>53.98</v>
      </c>
      <c r="C554">
        <v>5.07</v>
      </c>
      <c r="D554" t="str">
        <f t="shared" si="48"/>
        <v>No</v>
      </c>
      <c r="E554" t="s">
        <v>2378</v>
      </c>
      <c r="F554" t="s">
        <v>2381</v>
      </c>
      <c r="G554">
        <f t="shared" si="49"/>
        <v>1</v>
      </c>
      <c r="H554" t="str">
        <f t="shared" si="50"/>
        <v>No</v>
      </c>
      <c r="I554" t="str">
        <f t="shared" si="51"/>
        <v>Obesity</v>
      </c>
      <c r="J554" t="str">
        <f t="shared" si="52"/>
        <v>Normal</v>
      </c>
      <c r="K554" t="s">
        <v>2378</v>
      </c>
      <c r="L554">
        <v>1</v>
      </c>
      <c r="M554" t="str">
        <f t="shared" si="53"/>
        <v>No</v>
      </c>
      <c r="N554" t="s">
        <v>2378</v>
      </c>
    </row>
    <row r="555" spans="1:14" x14ac:dyDescent="0.3">
      <c r="A555" t="s">
        <v>1815</v>
      </c>
      <c r="B555">
        <v>41.325000000000003</v>
      </c>
      <c r="C555">
        <v>4.04</v>
      </c>
      <c r="D555" t="str">
        <f t="shared" si="48"/>
        <v>Yes</v>
      </c>
      <c r="E555" t="s">
        <v>2378</v>
      </c>
      <c r="F555" t="s">
        <v>2381</v>
      </c>
      <c r="G555">
        <f t="shared" si="49"/>
        <v>1</v>
      </c>
      <c r="H555" t="str">
        <f t="shared" si="50"/>
        <v>No</v>
      </c>
      <c r="I555" t="str">
        <f t="shared" si="51"/>
        <v>Obesity</v>
      </c>
      <c r="J555" t="str">
        <f t="shared" si="52"/>
        <v>Normal</v>
      </c>
      <c r="K555" t="s">
        <v>2380</v>
      </c>
      <c r="L555">
        <v>1</v>
      </c>
      <c r="M555" t="str">
        <f t="shared" si="53"/>
        <v>No</v>
      </c>
      <c r="N555" t="s">
        <v>2378</v>
      </c>
    </row>
    <row r="556" spans="1:14" x14ac:dyDescent="0.3">
      <c r="A556" t="s">
        <v>1814</v>
      </c>
      <c r="B556">
        <v>51.65</v>
      </c>
      <c r="C556">
        <v>5.3</v>
      </c>
      <c r="D556" t="str">
        <f t="shared" si="48"/>
        <v>Yes</v>
      </c>
      <c r="E556" t="s">
        <v>2378</v>
      </c>
      <c r="F556" t="s">
        <v>2378</v>
      </c>
      <c r="G556">
        <f t="shared" si="49"/>
        <v>0</v>
      </c>
      <c r="H556" t="str">
        <f t="shared" si="50"/>
        <v>No</v>
      </c>
      <c r="I556" t="str">
        <f t="shared" si="51"/>
        <v>Obesity</v>
      </c>
      <c r="J556" t="str">
        <f t="shared" si="52"/>
        <v>Normal</v>
      </c>
      <c r="K556" t="s">
        <v>2380</v>
      </c>
      <c r="L556" t="s">
        <v>2379</v>
      </c>
      <c r="M556" t="str">
        <f t="shared" si="53"/>
        <v>No</v>
      </c>
      <c r="N556" t="s">
        <v>2378</v>
      </c>
    </row>
    <row r="557" spans="1:14" x14ac:dyDescent="0.3">
      <c r="A557" t="s">
        <v>1813</v>
      </c>
      <c r="B557">
        <v>44.52</v>
      </c>
      <c r="C557">
        <v>8.64</v>
      </c>
      <c r="D557" t="str">
        <f t="shared" si="48"/>
        <v>Yes</v>
      </c>
      <c r="E557" t="s">
        <v>2378</v>
      </c>
      <c r="F557" t="s">
        <v>2381</v>
      </c>
      <c r="G557">
        <f t="shared" si="49"/>
        <v>1</v>
      </c>
      <c r="H557" t="str">
        <f t="shared" si="50"/>
        <v>No</v>
      </c>
      <c r="I557" t="str">
        <f t="shared" si="51"/>
        <v>Obesity</v>
      </c>
      <c r="J557" t="str">
        <f t="shared" si="52"/>
        <v>Diabetes</v>
      </c>
      <c r="K557" t="s">
        <v>2380</v>
      </c>
      <c r="L557">
        <v>1</v>
      </c>
      <c r="M557" t="str">
        <f t="shared" si="53"/>
        <v>No</v>
      </c>
      <c r="N557" t="s">
        <v>2378</v>
      </c>
    </row>
    <row r="558" spans="1:14" x14ac:dyDescent="0.3">
      <c r="A558" t="s">
        <v>1812</v>
      </c>
      <c r="B558">
        <v>53.29</v>
      </c>
      <c r="C558">
        <v>4.03</v>
      </c>
      <c r="D558" t="str">
        <f t="shared" si="48"/>
        <v>No</v>
      </c>
      <c r="E558" t="s">
        <v>2378</v>
      </c>
      <c r="F558" t="s">
        <v>2381</v>
      </c>
      <c r="G558">
        <f t="shared" si="49"/>
        <v>1</v>
      </c>
      <c r="H558" t="str">
        <f t="shared" si="50"/>
        <v>No</v>
      </c>
      <c r="I558" t="str">
        <f t="shared" si="51"/>
        <v>Obesity</v>
      </c>
      <c r="J558" t="str">
        <f t="shared" si="52"/>
        <v>Normal</v>
      </c>
      <c r="K558" t="s">
        <v>2378</v>
      </c>
      <c r="L558">
        <v>1</v>
      </c>
      <c r="M558" t="str">
        <f t="shared" si="53"/>
        <v>No</v>
      </c>
      <c r="N558" t="s">
        <v>2378</v>
      </c>
    </row>
    <row r="559" spans="1:14" x14ac:dyDescent="0.3">
      <c r="A559" t="s">
        <v>1811</v>
      </c>
      <c r="B559">
        <v>46.63</v>
      </c>
      <c r="C559">
        <v>4.26</v>
      </c>
      <c r="D559" t="str">
        <f t="shared" si="48"/>
        <v>Yes</v>
      </c>
      <c r="E559" t="s">
        <v>2378</v>
      </c>
      <c r="F559" t="s">
        <v>2378</v>
      </c>
      <c r="G559">
        <f t="shared" si="49"/>
        <v>2</v>
      </c>
      <c r="H559" t="str">
        <f t="shared" si="50"/>
        <v>No</v>
      </c>
      <c r="I559" t="str">
        <f t="shared" si="51"/>
        <v>Obesity</v>
      </c>
      <c r="J559" t="str">
        <f t="shared" si="52"/>
        <v>Normal</v>
      </c>
      <c r="K559" t="s">
        <v>2380</v>
      </c>
      <c r="L559">
        <v>2</v>
      </c>
      <c r="M559" t="str">
        <f t="shared" si="53"/>
        <v>No</v>
      </c>
      <c r="N559" t="s">
        <v>2378</v>
      </c>
    </row>
    <row r="560" spans="1:14" x14ac:dyDescent="0.3">
      <c r="A560" t="s">
        <v>1810</v>
      </c>
      <c r="B560">
        <v>28.88</v>
      </c>
      <c r="C560">
        <v>5.35</v>
      </c>
      <c r="D560" t="str">
        <f t="shared" si="48"/>
        <v>No</v>
      </c>
      <c r="E560" t="s">
        <v>2378</v>
      </c>
      <c r="F560" t="s">
        <v>2381</v>
      </c>
      <c r="G560">
        <f t="shared" si="49"/>
        <v>1</v>
      </c>
      <c r="H560" t="str">
        <f t="shared" si="50"/>
        <v>Yes</v>
      </c>
      <c r="I560" t="str">
        <f t="shared" si="51"/>
        <v>Over Weight</v>
      </c>
      <c r="J560" t="str">
        <f t="shared" si="52"/>
        <v>Normal</v>
      </c>
      <c r="K560" t="s">
        <v>2378</v>
      </c>
      <c r="L560">
        <v>1</v>
      </c>
      <c r="M560" t="str">
        <f t="shared" si="53"/>
        <v>yes</v>
      </c>
      <c r="N560" t="s">
        <v>2380</v>
      </c>
    </row>
    <row r="561" spans="1:14" x14ac:dyDescent="0.3">
      <c r="A561" t="s">
        <v>1809</v>
      </c>
      <c r="B561">
        <v>23.98</v>
      </c>
      <c r="C561">
        <v>4.9000000000000004</v>
      </c>
      <c r="D561" t="str">
        <f t="shared" si="48"/>
        <v>No</v>
      </c>
      <c r="E561" t="s">
        <v>2378</v>
      </c>
      <c r="F561" t="s">
        <v>2378</v>
      </c>
      <c r="G561">
        <f t="shared" si="49"/>
        <v>0</v>
      </c>
      <c r="H561" t="str">
        <f t="shared" si="50"/>
        <v>No</v>
      </c>
      <c r="I561" t="str">
        <f t="shared" si="51"/>
        <v>Normal Weight</v>
      </c>
      <c r="J561" t="str">
        <f t="shared" si="52"/>
        <v>Normal</v>
      </c>
      <c r="K561" t="s">
        <v>2378</v>
      </c>
      <c r="L561" t="s">
        <v>2379</v>
      </c>
      <c r="M561" t="str">
        <f t="shared" si="53"/>
        <v>No</v>
      </c>
      <c r="N561" t="s">
        <v>29</v>
      </c>
    </row>
    <row r="562" spans="1:14" x14ac:dyDescent="0.3">
      <c r="A562" t="s">
        <v>1808</v>
      </c>
      <c r="B562">
        <v>23.65</v>
      </c>
      <c r="C562">
        <v>4.5</v>
      </c>
      <c r="D562" t="str">
        <f t="shared" si="48"/>
        <v>No</v>
      </c>
      <c r="E562" t="s">
        <v>2378</v>
      </c>
      <c r="F562" t="s">
        <v>2378</v>
      </c>
      <c r="G562">
        <f t="shared" si="49"/>
        <v>0</v>
      </c>
      <c r="H562" t="str">
        <f t="shared" si="50"/>
        <v>No</v>
      </c>
      <c r="I562" t="str">
        <f t="shared" si="51"/>
        <v>Normal Weight</v>
      </c>
      <c r="J562" t="str">
        <f t="shared" si="52"/>
        <v>Normal</v>
      </c>
      <c r="K562" t="s">
        <v>2378</v>
      </c>
      <c r="L562" t="s">
        <v>2379</v>
      </c>
      <c r="M562" t="str">
        <f t="shared" si="53"/>
        <v>No</v>
      </c>
      <c r="N562" t="s">
        <v>2378</v>
      </c>
    </row>
    <row r="563" spans="1:14" x14ac:dyDescent="0.3">
      <c r="A563" t="s">
        <v>1807</v>
      </c>
      <c r="B563">
        <v>49.09</v>
      </c>
      <c r="C563">
        <v>8.3800000000000008</v>
      </c>
      <c r="D563" t="str">
        <f t="shared" si="48"/>
        <v>Yes</v>
      </c>
      <c r="E563" t="s">
        <v>2378</v>
      </c>
      <c r="F563" t="s">
        <v>2378</v>
      </c>
      <c r="G563">
        <f t="shared" si="49"/>
        <v>2</v>
      </c>
      <c r="H563" t="str">
        <f t="shared" si="50"/>
        <v>No</v>
      </c>
      <c r="I563" t="str">
        <f t="shared" si="51"/>
        <v>Obesity</v>
      </c>
      <c r="J563" t="str">
        <f t="shared" si="52"/>
        <v>Diabetes</v>
      </c>
      <c r="K563" t="s">
        <v>2380</v>
      </c>
      <c r="L563">
        <v>2</v>
      </c>
      <c r="M563" t="str">
        <f t="shared" si="53"/>
        <v>No</v>
      </c>
      <c r="N563" t="s">
        <v>2378</v>
      </c>
    </row>
    <row r="564" spans="1:14" x14ac:dyDescent="0.3">
      <c r="A564" t="s">
        <v>1806</v>
      </c>
      <c r="B564">
        <v>28.024999999999999</v>
      </c>
      <c r="C564">
        <v>7.03</v>
      </c>
      <c r="D564" t="str">
        <f t="shared" si="48"/>
        <v>No</v>
      </c>
      <c r="E564" t="s">
        <v>2378</v>
      </c>
      <c r="F564" t="s">
        <v>2378</v>
      </c>
      <c r="G564">
        <f t="shared" si="49"/>
        <v>0</v>
      </c>
      <c r="H564" t="str">
        <f t="shared" si="50"/>
        <v>Yes</v>
      </c>
      <c r="I564" t="str">
        <f t="shared" si="51"/>
        <v>Over Weight</v>
      </c>
      <c r="J564" t="str">
        <f t="shared" si="52"/>
        <v>Diabetes</v>
      </c>
      <c r="K564" t="s">
        <v>2378</v>
      </c>
      <c r="L564" t="s">
        <v>2379</v>
      </c>
      <c r="M564" t="str">
        <f t="shared" si="53"/>
        <v>yes</v>
      </c>
      <c r="N564" t="s">
        <v>2380</v>
      </c>
    </row>
    <row r="565" spans="1:14" x14ac:dyDescent="0.3">
      <c r="A565" t="s">
        <v>1805</v>
      </c>
      <c r="B565">
        <v>43.32</v>
      </c>
      <c r="C565">
        <v>8.75</v>
      </c>
      <c r="D565" t="str">
        <f t="shared" si="48"/>
        <v>Yes</v>
      </c>
      <c r="E565" t="s">
        <v>2378</v>
      </c>
      <c r="F565" t="s">
        <v>2381</v>
      </c>
      <c r="G565">
        <f t="shared" si="49"/>
        <v>1</v>
      </c>
      <c r="H565" t="str">
        <f t="shared" si="50"/>
        <v>No</v>
      </c>
      <c r="I565" t="str">
        <f t="shared" si="51"/>
        <v>Obesity</v>
      </c>
      <c r="J565" t="str">
        <f t="shared" si="52"/>
        <v>Diabetes</v>
      </c>
      <c r="K565" t="s">
        <v>2380</v>
      </c>
      <c r="L565">
        <v>1</v>
      </c>
      <c r="M565" t="str">
        <f t="shared" si="53"/>
        <v>No</v>
      </c>
      <c r="N565" t="s">
        <v>2378</v>
      </c>
    </row>
    <row r="566" spans="1:14" x14ac:dyDescent="0.3">
      <c r="A566" t="s">
        <v>1804</v>
      </c>
      <c r="B566">
        <v>45.92</v>
      </c>
      <c r="C566">
        <v>9.51</v>
      </c>
      <c r="D566" t="str">
        <f t="shared" si="48"/>
        <v>No</v>
      </c>
      <c r="E566" t="s">
        <v>2378</v>
      </c>
      <c r="F566" t="s">
        <v>2378</v>
      </c>
      <c r="G566">
        <f t="shared" si="49"/>
        <v>0</v>
      </c>
      <c r="H566" t="str">
        <f t="shared" si="50"/>
        <v>No</v>
      </c>
      <c r="I566" t="str">
        <f t="shared" si="51"/>
        <v>Obesity</v>
      </c>
      <c r="J566" t="str">
        <f t="shared" si="52"/>
        <v>Diabetes</v>
      </c>
      <c r="K566" t="s">
        <v>2378</v>
      </c>
      <c r="L566" t="s">
        <v>2379</v>
      </c>
      <c r="M566" t="str">
        <f t="shared" si="53"/>
        <v>No</v>
      </c>
      <c r="N566" t="s">
        <v>2378</v>
      </c>
    </row>
    <row r="567" spans="1:14" x14ac:dyDescent="0.3">
      <c r="A567" t="s">
        <v>1803</v>
      </c>
      <c r="B567">
        <v>44.03</v>
      </c>
      <c r="C567">
        <v>9.36</v>
      </c>
      <c r="D567" t="str">
        <f t="shared" si="48"/>
        <v>No</v>
      </c>
      <c r="E567" t="s">
        <v>2378</v>
      </c>
      <c r="F567" t="s">
        <v>2378</v>
      </c>
      <c r="G567">
        <f t="shared" si="49"/>
        <v>0</v>
      </c>
      <c r="H567" t="str">
        <f t="shared" si="50"/>
        <v>No</v>
      </c>
      <c r="I567" t="str">
        <f t="shared" si="51"/>
        <v>Obesity</v>
      </c>
      <c r="J567" t="str">
        <f t="shared" si="52"/>
        <v>Diabetes</v>
      </c>
      <c r="K567" t="s">
        <v>2378</v>
      </c>
      <c r="L567" t="s">
        <v>2379</v>
      </c>
      <c r="M567" t="str">
        <f t="shared" si="53"/>
        <v>No</v>
      </c>
      <c r="N567" t="s">
        <v>2378</v>
      </c>
    </row>
    <row r="568" spans="1:14" x14ac:dyDescent="0.3">
      <c r="A568" t="s">
        <v>1802</v>
      </c>
      <c r="B568">
        <v>24.6</v>
      </c>
      <c r="C568">
        <v>4.8099999999999996</v>
      </c>
      <c r="D568" t="str">
        <f t="shared" si="48"/>
        <v>No</v>
      </c>
      <c r="E568" t="s">
        <v>2378</v>
      </c>
      <c r="F568" t="s">
        <v>2378</v>
      </c>
      <c r="G568">
        <f t="shared" si="49"/>
        <v>0</v>
      </c>
      <c r="H568" t="str">
        <f t="shared" si="50"/>
        <v>Yes</v>
      </c>
      <c r="I568" t="str">
        <f t="shared" si="51"/>
        <v>Normal Weight</v>
      </c>
      <c r="J568" t="str">
        <f t="shared" si="52"/>
        <v>Normal</v>
      </c>
      <c r="K568" t="s">
        <v>2378</v>
      </c>
      <c r="L568" t="s">
        <v>2379</v>
      </c>
      <c r="M568" t="str">
        <f t="shared" si="53"/>
        <v>yes</v>
      </c>
      <c r="N568" t="s">
        <v>2380</v>
      </c>
    </row>
    <row r="569" spans="1:14" x14ac:dyDescent="0.3">
      <c r="A569" t="s">
        <v>1801</v>
      </c>
      <c r="B569">
        <v>49.15</v>
      </c>
      <c r="C569">
        <v>8.08</v>
      </c>
      <c r="D569" t="str">
        <f t="shared" si="48"/>
        <v>No</v>
      </c>
      <c r="E569" t="s">
        <v>2378</v>
      </c>
      <c r="F569" t="s">
        <v>2378</v>
      </c>
      <c r="G569">
        <f t="shared" si="49"/>
        <v>0</v>
      </c>
      <c r="H569" t="str">
        <f t="shared" si="50"/>
        <v>No</v>
      </c>
      <c r="I569" t="str">
        <f t="shared" si="51"/>
        <v>Obesity</v>
      </c>
      <c r="J569" t="str">
        <f t="shared" si="52"/>
        <v>Diabetes</v>
      </c>
      <c r="K569" t="s">
        <v>2378</v>
      </c>
      <c r="L569" t="s">
        <v>2379</v>
      </c>
      <c r="M569" t="str">
        <f t="shared" si="53"/>
        <v>No</v>
      </c>
      <c r="N569" t="s">
        <v>2378</v>
      </c>
    </row>
    <row r="570" spans="1:14" x14ac:dyDescent="0.3">
      <c r="A570" t="s">
        <v>1800</v>
      </c>
      <c r="B570">
        <v>28.31</v>
      </c>
      <c r="C570">
        <v>6.29</v>
      </c>
      <c r="D570" t="str">
        <f t="shared" si="48"/>
        <v>No</v>
      </c>
      <c r="E570" t="s">
        <v>2378</v>
      </c>
      <c r="F570" t="s">
        <v>2381</v>
      </c>
      <c r="G570">
        <f t="shared" si="49"/>
        <v>1</v>
      </c>
      <c r="H570" t="str">
        <f t="shared" si="50"/>
        <v>Yes</v>
      </c>
      <c r="I570" t="str">
        <f t="shared" si="51"/>
        <v>Over Weight</v>
      </c>
      <c r="J570" t="str">
        <f t="shared" si="52"/>
        <v>Prediabetes</v>
      </c>
      <c r="K570" t="s">
        <v>2378</v>
      </c>
      <c r="L570">
        <v>1</v>
      </c>
      <c r="M570" t="str">
        <f t="shared" si="53"/>
        <v>yes</v>
      </c>
      <c r="N570" t="s">
        <v>2380</v>
      </c>
    </row>
    <row r="571" spans="1:14" x14ac:dyDescent="0.3">
      <c r="A571" t="s">
        <v>1799</v>
      </c>
      <c r="B571">
        <v>22.99</v>
      </c>
      <c r="C571">
        <v>6.29</v>
      </c>
      <c r="D571" t="str">
        <f t="shared" si="48"/>
        <v>No</v>
      </c>
      <c r="E571" t="s">
        <v>2378</v>
      </c>
      <c r="F571" t="s">
        <v>2378</v>
      </c>
      <c r="G571">
        <f t="shared" si="49"/>
        <v>1</v>
      </c>
      <c r="H571" t="str">
        <f t="shared" si="50"/>
        <v>Yes</v>
      </c>
      <c r="I571" t="str">
        <f t="shared" si="51"/>
        <v>Normal Weight</v>
      </c>
      <c r="J571" t="str">
        <f t="shared" si="52"/>
        <v>Prediabetes</v>
      </c>
      <c r="K571" t="s">
        <v>2378</v>
      </c>
      <c r="L571">
        <v>1</v>
      </c>
      <c r="M571" t="str">
        <f t="shared" si="53"/>
        <v>yes</v>
      </c>
      <c r="N571" t="s">
        <v>2380</v>
      </c>
    </row>
    <row r="572" spans="1:14" x14ac:dyDescent="0.3">
      <c r="A572" t="s">
        <v>1798</v>
      </c>
      <c r="B572">
        <v>29.07</v>
      </c>
      <c r="C572">
        <v>5.12</v>
      </c>
      <c r="D572" t="str">
        <f t="shared" si="48"/>
        <v>No</v>
      </c>
      <c r="E572" t="s">
        <v>2378</v>
      </c>
      <c r="F572" t="s">
        <v>2381</v>
      </c>
      <c r="G572">
        <f t="shared" si="49"/>
        <v>1</v>
      </c>
      <c r="H572" t="str">
        <f t="shared" si="50"/>
        <v>Yes</v>
      </c>
      <c r="I572" t="str">
        <f t="shared" si="51"/>
        <v>Over Weight</v>
      </c>
      <c r="J572" t="str">
        <f t="shared" si="52"/>
        <v>Normal</v>
      </c>
      <c r="K572" t="s">
        <v>2378</v>
      </c>
      <c r="L572">
        <v>1</v>
      </c>
      <c r="M572" t="str">
        <f t="shared" si="53"/>
        <v>yes</v>
      </c>
      <c r="N572" t="s">
        <v>2380</v>
      </c>
    </row>
    <row r="573" spans="1:14" x14ac:dyDescent="0.3">
      <c r="A573" t="s">
        <v>1797</v>
      </c>
      <c r="B573">
        <v>42.02</v>
      </c>
      <c r="C573">
        <v>9.9499999999999993</v>
      </c>
      <c r="D573" t="str">
        <f t="shared" si="48"/>
        <v>Yes</v>
      </c>
      <c r="E573" t="s">
        <v>2378</v>
      </c>
      <c r="F573" t="s">
        <v>2381</v>
      </c>
      <c r="G573">
        <f t="shared" si="49"/>
        <v>1</v>
      </c>
      <c r="H573" t="str">
        <f t="shared" si="50"/>
        <v>No</v>
      </c>
      <c r="I573" t="str">
        <f t="shared" si="51"/>
        <v>Obesity</v>
      </c>
      <c r="J573" t="str">
        <f t="shared" si="52"/>
        <v>Diabetes</v>
      </c>
      <c r="K573" t="s">
        <v>2380</v>
      </c>
      <c r="L573">
        <v>1</v>
      </c>
      <c r="M573" t="str">
        <f t="shared" si="53"/>
        <v>No</v>
      </c>
      <c r="N573" t="s">
        <v>2378</v>
      </c>
    </row>
    <row r="574" spans="1:14" x14ac:dyDescent="0.3">
      <c r="A574" t="s">
        <v>1796</v>
      </c>
      <c r="B574">
        <v>49.07</v>
      </c>
      <c r="C574">
        <v>9.08</v>
      </c>
      <c r="D574" t="str">
        <f t="shared" si="48"/>
        <v>Yes</v>
      </c>
      <c r="E574" t="s">
        <v>2378</v>
      </c>
      <c r="F574" t="s">
        <v>2378</v>
      </c>
      <c r="G574">
        <f t="shared" si="49"/>
        <v>1</v>
      </c>
      <c r="H574" t="str">
        <f t="shared" si="50"/>
        <v>No</v>
      </c>
      <c r="I574" t="str">
        <f t="shared" si="51"/>
        <v>Obesity</v>
      </c>
      <c r="J574" t="str">
        <f t="shared" si="52"/>
        <v>Diabetes</v>
      </c>
      <c r="K574" t="s">
        <v>2380</v>
      </c>
      <c r="L574">
        <v>1</v>
      </c>
      <c r="M574" t="str">
        <f t="shared" si="53"/>
        <v>No</v>
      </c>
      <c r="N574" t="s">
        <v>2378</v>
      </c>
    </row>
    <row r="575" spans="1:14" x14ac:dyDescent="0.3">
      <c r="A575" t="s">
        <v>1795</v>
      </c>
      <c r="B575">
        <v>19.8</v>
      </c>
      <c r="C575">
        <v>4.82</v>
      </c>
      <c r="D575" t="str">
        <f t="shared" si="48"/>
        <v>No</v>
      </c>
      <c r="E575" t="s">
        <v>2378</v>
      </c>
      <c r="F575" t="s">
        <v>2378</v>
      </c>
      <c r="G575">
        <f t="shared" si="49"/>
        <v>0</v>
      </c>
      <c r="H575" t="str">
        <f t="shared" si="50"/>
        <v>Yes</v>
      </c>
      <c r="I575" t="str">
        <f t="shared" si="51"/>
        <v>Normal Weight</v>
      </c>
      <c r="J575" t="str">
        <f t="shared" si="52"/>
        <v>Normal</v>
      </c>
      <c r="K575" t="s">
        <v>2378</v>
      </c>
      <c r="L575" t="s">
        <v>2379</v>
      </c>
      <c r="M575" t="str">
        <f t="shared" si="53"/>
        <v>yes</v>
      </c>
      <c r="N575" t="s">
        <v>2380</v>
      </c>
    </row>
    <row r="576" spans="1:14" x14ac:dyDescent="0.3">
      <c r="A576" t="s">
        <v>1794</v>
      </c>
      <c r="B576">
        <v>27.36</v>
      </c>
      <c r="C576">
        <v>4.6500000000000004</v>
      </c>
      <c r="D576" t="str">
        <f t="shared" si="48"/>
        <v>No</v>
      </c>
      <c r="E576" t="s">
        <v>2381</v>
      </c>
      <c r="F576" t="s">
        <v>2378</v>
      </c>
      <c r="G576">
        <f t="shared" si="49"/>
        <v>1</v>
      </c>
      <c r="H576" t="str">
        <f t="shared" si="50"/>
        <v>Yes</v>
      </c>
      <c r="I576" t="str">
        <f t="shared" si="51"/>
        <v>Over Weight</v>
      </c>
      <c r="J576" t="str">
        <f t="shared" si="52"/>
        <v>Normal</v>
      </c>
      <c r="K576" t="s">
        <v>2378</v>
      </c>
      <c r="L576">
        <v>1</v>
      </c>
      <c r="M576" t="str">
        <f t="shared" si="53"/>
        <v>yes</v>
      </c>
      <c r="N576" t="s">
        <v>2380</v>
      </c>
    </row>
    <row r="577" spans="1:14" x14ac:dyDescent="0.3">
      <c r="A577" t="s">
        <v>1793</v>
      </c>
      <c r="B577">
        <v>42.95</v>
      </c>
      <c r="C577">
        <v>5.16</v>
      </c>
      <c r="D577" t="str">
        <f t="shared" si="48"/>
        <v>Yes</v>
      </c>
      <c r="E577" t="s">
        <v>2378</v>
      </c>
      <c r="F577" t="s">
        <v>2378</v>
      </c>
      <c r="G577">
        <f t="shared" si="49"/>
        <v>1</v>
      </c>
      <c r="H577" t="str">
        <f t="shared" si="50"/>
        <v>No</v>
      </c>
      <c r="I577" t="str">
        <f t="shared" si="51"/>
        <v>Obesity</v>
      </c>
      <c r="J577" t="str">
        <f t="shared" si="52"/>
        <v>Normal</v>
      </c>
      <c r="K577" t="s">
        <v>2380</v>
      </c>
      <c r="L577">
        <v>1</v>
      </c>
      <c r="M577" t="str">
        <f t="shared" si="53"/>
        <v>No</v>
      </c>
      <c r="N577" t="s">
        <v>2378</v>
      </c>
    </row>
    <row r="578" spans="1:14" x14ac:dyDescent="0.3">
      <c r="A578" t="s">
        <v>1792</v>
      </c>
      <c r="B578">
        <v>42.66</v>
      </c>
      <c r="C578">
        <v>10.44</v>
      </c>
      <c r="D578" t="str">
        <f t="shared" ref="D578:D641" si="54">PROPER(K578)</f>
        <v>No</v>
      </c>
      <c r="E578" t="s">
        <v>2378</v>
      </c>
      <c r="F578" t="s">
        <v>2378</v>
      </c>
      <c r="G578">
        <f t="shared" ref="G578:G641" si="55">IF(L578="No major surgery",0,L578)</f>
        <v>0</v>
      </c>
      <c r="H578" t="str">
        <f t="shared" ref="H578:H641" si="56">PROPER(M578)</f>
        <v>No</v>
      </c>
      <c r="I578" t="str">
        <f t="shared" ref="I578:I641" si="57">IF(B578&lt;18.5,"Under Weight",IF(B578&lt;=24.9,"Normal Weight",IF(B578&lt;=29.9,"Over Weight","Obesity")))</f>
        <v>Obesity</v>
      </c>
      <c r="J578" t="str">
        <f t="shared" ref="J578:J641" si="58">IF(C578&lt;=5.7,"Normal",IF(C578&lt;=6.4,"Prediabetes","Diabetes"))</f>
        <v>Diabetes</v>
      </c>
      <c r="K578" t="s">
        <v>2378</v>
      </c>
      <c r="L578" t="s">
        <v>2379</v>
      </c>
      <c r="M578" t="str">
        <f t="shared" si="53"/>
        <v>No</v>
      </c>
      <c r="N578" t="s">
        <v>2378</v>
      </c>
    </row>
    <row r="579" spans="1:14" x14ac:dyDescent="0.3">
      <c r="A579" t="s">
        <v>1791</v>
      </c>
      <c r="B579">
        <v>33.630000000000003</v>
      </c>
      <c r="C579">
        <v>5.69</v>
      </c>
      <c r="D579" t="str">
        <f t="shared" si="54"/>
        <v>No</v>
      </c>
      <c r="E579" t="s">
        <v>2378</v>
      </c>
      <c r="F579" t="s">
        <v>2378</v>
      </c>
      <c r="G579">
        <f t="shared" si="55"/>
        <v>1</v>
      </c>
      <c r="H579" t="str">
        <f t="shared" si="56"/>
        <v>No</v>
      </c>
      <c r="I579" t="str">
        <f t="shared" si="57"/>
        <v>Obesity</v>
      </c>
      <c r="J579" t="str">
        <f t="shared" si="58"/>
        <v>Normal</v>
      </c>
      <c r="K579" t="s">
        <v>2378</v>
      </c>
      <c r="L579">
        <v>1</v>
      </c>
      <c r="M579" t="str">
        <f t="shared" si="53"/>
        <v>No</v>
      </c>
      <c r="N579" t="s">
        <v>2378</v>
      </c>
    </row>
    <row r="580" spans="1:14" x14ac:dyDescent="0.3">
      <c r="A580" t="s">
        <v>1790</v>
      </c>
      <c r="B580">
        <v>26.84</v>
      </c>
      <c r="C580">
        <v>6.5</v>
      </c>
      <c r="D580" t="str">
        <f t="shared" si="54"/>
        <v>No</v>
      </c>
      <c r="E580" t="s">
        <v>2378</v>
      </c>
      <c r="F580" t="s">
        <v>2378</v>
      </c>
      <c r="G580">
        <f t="shared" si="55"/>
        <v>0</v>
      </c>
      <c r="H580" t="str">
        <f t="shared" si="56"/>
        <v>Yes</v>
      </c>
      <c r="I580" t="str">
        <f t="shared" si="57"/>
        <v>Over Weight</v>
      </c>
      <c r="J580" t="str">
        <f t="shared" si="58"/>
        <v>Diabetes</v>
      </c>
      <c r="K580" t="s">
        <v>2378</v>
      </c>
      <c r="L580" t="s">
        <v>2379</v>
      </c>
      <c r="M580" t="str">
        <f t="shared" ref="M580:M643" si="59">IF(N580="?","No",N580)</f>
        <v>yes</v>
      </c>
      <c r="N580" t="s">
        <v>2380</v>
      </c>
    </row>
    <row r="581" spans="1:14" x14ac:dyDescent="0.3">
      <c r="A581" t="s">
        <v>1789</v>
      </c>
      <c r="B581">
        <v>28.3</v>
      </c>
      <c r="C581">
        <v>5.73</v>
      </c>
      <c r="D581" t="str">
        <f t="shared" si="54"/>
        <v>No</v>
      </c>
      <c r="E581" t="s">
        <v>2378</v>
      </c>
      <c r="F581" t="s">
        <v>2381</v>
      </c>
      <c r="G581">
        <f t="shared" si="55"/>
        <v>1</v>
      </c>
      <c r="H581" t="str">
        <f t="shared" si="56"/>
        <v>Yes</v>
      </c>
      <c r="I581" t="str">
        <f t="shared" si="57"/>
        <v>Over Weight</v>
      </c>
      <c r="J581" t="str">
        <f t="shared" si="58"/>
        <v>Prediabetes</v>
      </c>
      <c r="K581" t="s">
        <v>2378</v>
      </c>
      <c r="L581">
        <v>1</v>
      </c>
      <c r="M581" t="str">
        <f t="shared" si="59"/>
        <v>yes</v>
      </c>
      <c r="N581" t="s">
        <v>2380</v>
      </c>
    </row>
    <row r="582" spans="1:14" x14ac:dyDescent="0.3">
      <c r="A582" t="s">
        <v>1788</v>
      </c>
      <c r="B582">
        <v>27.06</v>
      </c>
      <c r="C582">
        <v>5.74</v>
      </c>
      <c r="D582" t="str">
        <f t="shared" si="54"/>
        <v>Yes</v>
      </c>
      <c r="E582" t="s">
        <v>2378</v>
      </c>
      <c r="F582" t="s">
        <v>2378</v>
      </c>
      <c r="G582">
        <f t="shared" si="55"/>
        <v>0</v>
      </c>
      <c r="H582" t="str">
        <f t="shared" si="56"/>
        <v>Yes</v>
      </c>
      <c r="I582" t="str">
        <f t="shared" si="57"/>
        <v>Over Weight</v>
      </c>
      <c r="J582" t="str">
        <f t="shared" si="58"/>
        <v>Prediabetes</v>
      </c>
      <c r="K582" t="s">
        <v>2380</v>
      </c>
      <c r="L582" t="s">
        <v>2379</v>
      </c>
      <c r="M582" t="str">
        <f t="shared" si="59"/>
        <v>yes</v>
      </c>
      <c r="N582" t="s">
        <v>2380</v>
      </c>
    </row>
    <row r="583" spans="1:14" x14ac:dyDescent="0.3">
      <c r="A583" t="s">
        <v>1787</v>
      </c>
      <c r="B583">
        <v>47.13</v>
      </c>
      <c r="C583">
        <v>8.6999999999999993</v>
      </c>
      <c r="D583" t="str">
        <f t="shared" si="54"/>
        <v>No</v>
      </c>
      <c r="E583" t="s">
        <v>2378</v>
      </c>
      <c r="F583" t="s">
        <v>2378</v>
      </c>
      <c r="G583">
        <f t="shared" si="55"/>
        <v>0</v>
      </c>
      <c r="H583" t="str">
        <f t="shared" si="56"/>
        <v>No</v>
      </c>
      <c r="I583" t="str">
        <f t="shared" si="57"/>
        <v>Obesity</v>
      </c>
      <c r="J583" t="str">
        <f t="shared" si="58"/>
        <v>Diabetes</v>
      </c>
      <c r="K583" t="s">
        <v>2378</v>
      </c>
      <c r="L583" t="s">
        <v>2379</v>
      </c>
      <c r="M583" t="str">
        <f t="shared" si="59"/>
        <v>No</v>
      </c>
      <c r="N583" t="s">
        <v>2378</v>
      </c>
    </row>
    <row r="584" spans="1:14" x14ac:dyDescent="0.3">
      <c r="A584" t="s">
        <v>1786</v>
      </c>
      <c r="B584">
        <v>51.72</v>
      </c>
      <c r="C584">
        <v>5.09</v>
      </c>
      <c r="D584" t="str">
        <f t="shared" si="54"/>
        <v>No</v>
      </c>
      <c r="E584" t="s">
        <v>2378</v>
      </c>
      <c r="F584" t="s">
        <v>2378</v>
      </c>
      <c r="G584">
        <f t="shared" si="55"/>
        <v>0</v>
      </c>
      <c r="H584" t="str">
        <f t="shared" si="56"/>
        <v>No</v>
      </c>
      <c r="I584" t="str">
        <f t="shared" si="57"/>
        <v>Obesity</v>
      </c>
      <c r="J584" t="str">
        <f t="shared" si="58"/>
        <v>Normal</v>
      </c>
      <c r="K584" t="s">
        <v>2378</v>
      </c>
      <c r="L584" t="s">
        <v>2379</v>
      </c>
      <c r="M584" t="str">
        <f t="shared" si="59"/>
        <v>No</v>
      </c>
      <c r="N584" t="s">
        <v>2378</v>
      </c>
    </row>
    <row r="585" spans="1:14" x14ac:dyDescent="0.3">
      <c r="A585" t="s">
        <v>1785</v>
      </c>
      <c r="B585">
        <v>48.59</v>
      </c>
      <c r="C585">
        <v>5.57</v>
      </c>
      <c r="D585" t="str">
        <f t="shared" si="54"/>
        <v>No</v>
      </c>
      <c r="E585" t="s">
        <v>2378</v>
      </c>
      <c r="F585" t="s">
        <v>2378</v>
      </c>
      <c r="G585">
        <f t="shared" si="55"/>
        <v>0</v>
      </c>
      <c r="H585" t="str">
        <f t="shared" si="56"/>
        <v>No</v>
      </c>
      <c r="I585" t="str">
        <f t="shared" si="57"/>
        <v>Obesity</v>
      </c>
      <c r="J585" t="str">
        <f t="shared" si="58"/>
        <v>Normal</v>
      </c>
      <c r="K585" t="s">
        <v>2378</v>
      </c>
      <c r="L585" t="s">
        <v>2379</v>
      </c>
      <c r="M585" t="str">
        <f t="shared" si="59"/>
        <v>No</v>
      </c>
      <c r="N585" t="s">
        <v>2378</v>
      </c>
    </row>
    <row r="586" spans="1:14" x14ac:dyDescent="0.3">
      <c r="A586" t="s">
        <v>1784</v>
      </c>
      <c r="B586">
        <v>45.18</v>
      </c>
      <c r="C586">
        <v>10.87</v>
      </c>
      <c r="D586" t="str">
        <f t="shared" si="54"/>
        <v>No</v>
      </c>
      <c r="E586" t="s">
        <v>2378</v>
      </c>
      <c r="F586" t="s">
        <v>2378</v>
      </c>
      <c r="G586">
        <f t="shared" si="55"/>
        <v>0</v>
      </c>
      <c r="H586" t="str">
        <f t="shared" si="56"/>
        <v>No</v>
      </c>
      <c r="I586" t="str">
        <f t="shared" si="57"/>
        <v>Obesity</v>
      </c>
      <c r="J586" t="str">
        <f t="shared" si="58"/>
        <v>Diabetes</v>
      </c>
      <c r="K586" t="s">
        <v>2378</v>
      </c>
      <c r="L586" t="s">
        <v>2379</v>
      </c>
      <c r="M586" t="str">
        <f t="shared" si="59"/>
        <v>No</v>
      </c>
      <c r="N586" t="s">
        <v>2378</v>
      </c>
    </row>
    <row r="587" spans="1:14" x14ac:dyDescent="0.3">
      <c r="A587" t="s">
        <v>1783</v>
      </c>
      <c r="B587">
        <v>27.9</v>
      </c>
      <c r="C587">
        <v>6.02</v>
      </c>
      <c r="D587" t="str">
        <f t="shared" si="54"/>
        <v>No</v>
      </c>
      <c r="E587" t="s">
        <v>2378</v>
      </c>
      <c r="F587" t="s">
        <v>2381</v>
      </c>
      <c r="G587">
        <f t="shared" si="55"/>
        <v>1</v>
      </c>
      <c r="H587" t="str">
        <f t="shared" si="56"/>
        <v>Yes</v>
      </c>
      <c r="I587" t="str">
        <f t="shared" si="57"/>
        <v>Over Weight</v>
      </c>
      <c r="J587" t="str">
        <f t="shared" si="58"/>
        <v>Prediabetes</v>
      </c>
      <c r="K587" t="s">
        <v>2378</v>
      </c>
      <c r="L587">
        <v>1</v>
      </c>
      <c r="M587" t="str">
        <f t="shared" si="59"/>
        <v>yes</v>
      </c>
      <c r="N587" t="s">
        <v>2380</v>
      </c>
    </row>
    <row r="588" spans="1:14" x14ac:dyDescent="0.3">
      <c r="A588" t="s">
        <v>1782</v>
      </c>
      <c r="B588">
        <v>51.33</v>
      </c>
      <c r="C588">
        <v>7</v>
      </c>
      <c r="D588" t="str">
        <f t="shared" si="54"/>
        <v>No</v>
      </c>
      <c r="E588" t="s">
        <v>2378</v>
      </c>
      <c r="F588" t="s">
        <v>2378</v>
      </c>
      <c r="G588">
        <f t="shared" si="55"/>
        <v>0</v>
      </c>
      <c r="H588" t="str">
        <f t="shared" si="56"/>
        <v>No</v>
      </c>
      <c r="I588" t="str">
        <f t="shared" si="57"/>
        <v>Obesity</v>
      </c>
      <c r="J588" t="str">
        <f t="shared" si="58"/>
        <v>Diabetes</v>
      </c>
      <c r="K588" t="s">
        <v>2378</v>
      </c>
      <c r="L588" t="s">
        <v>2379</v>
      </c>
      <c r="M588" t="str">
        <f t="shared" si="59"/>
        <v>No</v>
      </c>
      <c r="N588" t="s">
        <v>2378</v>
      </c>
    </row>
    <row r="589" spans="1:14" x14ac:dyDescent="0.3">
      <c r="A589" t="s">
        <v>1781</v>
      </c>
      <c r="B589">
        <v>30.59</v>
      </c>
      <c r="C589">
        <v>5.56</v>
      </c>
      <c r="D589" t="str">
        <f t="shared" si="54"/>
        <v>Yes</v>
      </c>
      <c r="E589" t="s">
        <v>2378</v>
      </c>
      <c r="F589" t="s">
        <v>2378</v>
      </c>
      <c r="G589">
        <f t="shared" si="55"/>
        <v>1</v>
      </c>
      <c r="H589" t="str">
        <f t="shared" si="56"/>
        <v>No</v>
      </c>
      <c r="I589" t="str">
        <f t="shared" si="57"/>
        <v>Obesity</v>
      </c>
      <c r="J589" t="str">
        <f t="shared" si="58"/>
        <v>Normal</v>
      </c>
      <c r="K589" t="s">
        <v>2380</v>
      </c>
      <c r="L589">
        <v>1</v>
      </c>
      <c r="M589" t="str">
        <f t="shared" si="59"/>
        <v>No</v>
      </c>
      <c r="N589" t="s">
        <v>2378</v>
      </c>
    </row>
    <row r="590" spans="1:14" x14ac:dyDescent="0.3">
      <c r="A590" t="s">
        <v>1780</v>
      </c>
      <c r="B590">
        <v>39.229999999999997</v>
      </c>
      <c r="C590">
        <v>8.4499999999999993</v>
      </c>
      <c r="D590" t="str">
        <f t="shared" si="54"/>
        <v>No</v>
      </c>
      <c r="E590" t="s">
        <v>2378</v>
      </c>
      <c r="F590" t="s">
        <v>2378</v>
      </c>
      <c r="G590">
        <f t="shared" si="55"/>
        <v>0</v>
      </c>
      <c r="H590" t="str">
        <f t="shared" si="56"/>
        <v>No</v>
      </c>
      <c r="I590" t="str">
        <f t="shared" si="57"/>
        <v>Obesity</v>
      </c>
      <c r="J590" t="str">
        <f t="shared" si="58"/>
        <v>Diabetes</v>
      </c>
      <c r="K590" t="s">
        <v>2378</v>
      </c>
      <c r="L590" t="s">
        <v>2379</v>
      </c>
      <c r="M590" t="str">
        <f t="shared" si="59"/>
        <v>No</v>
      </c>
      <c r="N590" t="s">
        <v>2378</v>
      </c>
    </row>
    <row r="591" spans="1:14" x14ac:dyDescent="0.3">
      <c r="A591" t="s">
        <v>1779</v>
      </c>
      <c r="B591">
        <v>19.094999999999999</v>
      </c>
      <c r="C591">
        <v>6.19</v>
      </c>
      <c r="D591" t="str">
        <f t="shared" si="54"/>
        <v>No</v>
      </c>
      <c r="E591" t="s">
        <v>2378</v>
      </c>
      <c r="F591" t="s">
        <v>2378</v>
      </c>
      <c r="G591">
        <f t="shared" si="55"/>
        <v>0</v>
      </c>
      <c r="H591" t="str">
        <f t="shared" si="56"/>
        <v>Yes</v>
      </c>
      <c r="I591" t="str">
        <f t="shared" si="57"/>
        <v>Normal Weight</v>
      </c>
      <c r="J591" t="str">
        <f t="shared" si="58"/>
        <v>Prediabetes</v>
      </c>
      <c r="K591" t="s">
        <v>2378</v>
      </c>
      <c r="L591" t="s">
        <v>2379</v>
      </c>
      <c r="M591" t="str">
        <f t="shared" si="59"/>
        <v>yes</v>
      </c>
      <c r="N591" t="s">
        <v>2380</v>
      </c>
    </row>
    <row r="592" spans="1:14" x14ac:dyDescent="0.3">
      <c r="A592" t="s">
        <v>1778</v>
      </c>
      <c r="B592">
        <v>49.72</v>
      </c>
      <c r="C592">
        <v>7.71</v>
      </c>
      <c r="D592" t="str">
        <f t="shared" si="54"/>
        <v>No</v>
      </c>
      <c r="E592" t="s">
        <v>2378</v>
      </c>
      <c r="F592" t="s">
        <v>2378</v>
      </c>
      <c r="G592">
        <f t="shared" si="55"/>
        <v>0</v>
      </c>
      <c r="H592" t="str">
        <f t="shared" si="56"/>
        <v>No</v>
      </c>
      <c r="I592" t="str">
        <f t="shared" si="57"/>
        <v>Obesity</v>
      </c>
      <c r="J592" t="str">
        <f t="shared" si="58"/>
        <v>Diabetes</v>
      </c>
      <c r="K592" t="s">
        <v>2378</v>
      </c>
      <c r="L592" t="s">
        <v>2379</v>
      </c>
      <c r="M592" t="str">
        <f t="shared" si="59"/>
        <v>No</v>
      </c>
      <c r="N592" t="s">
        <v>2378</v>
      </c>
    </row>
    <row r="593" spans="1:14" x14ac:dyDescent="0.3">
      <c r="A593" t="s">
        <v>1777</v>
      </c>
      <c r="B593">
        <v>21.754999999999999</v>
      </c>
      <c r="C593">
        <v>4.63</v>
      </c>
      <c r="D593" t="str">
        <f t="shared" si="54"/>
        <v>No</v>
      </c>
      <c r="E593" t="s">
        <v>2378</v>
      </c>
      <c r="F593" t="s">
        <v>2381</v>
      </c>
      <c r="G593">
        <f t="shared" si="55"/>
        <v>1</v>
      </c>
      <c r="H593" t="str">
        <f t="shared" si="56"/>
        <v>Yes</v>
      </c>
      <c r="I593" t="str">
        <f t="shared" si="57"/>
        <v>Normal Weight</v>
      </c>
      <c r="J593" t="str">
        <f t="shared" si="58"/>
        <v>Normal</v>
      </c>
      <c r="K593" t="s">
        <v>2378</v>
      </c>
      <c r="L593">
        <v>1</v>
      </c>
      <c r="M593" t="str">
        <f t="shared" si="59"/>
        <v>yes</v>
      </c>
      <c r="N593" t="s">
        <v>2380</v>
      </c>
    </row>
    <row r="594" spans="1:14" x14ac:dyDescent="0.3">
      <c r="A594" t="s">
        <v>1776</v>
      </c>
      <c r="B594">
        <v>48.39</v>
      </c>
      <c r="C594">
        <v>4.6100000000000003</v>
      </c>
      <c r="D594" t="str">
        <f t="shared" si="54"/>
        <v>No</v>
      </c>
      <c r="E594" t="s">
        <v>2378</v>
      </c>
      <c r="F594" t="s">
        <v>2378</v>
      </c>
      <c r="G594">
        <f t="shared" si="55"/>
        <v>0</v>
      </c>
      <c r="H594" t="str">
        <f t="shared" si="56"/>
        <v>No</v>
      </c>
      <c r="I594" t="str">
        <f t="shared" si="57"/>
        <v>Obesity</v>
      </c>
      <c r="J594" t="str">
        <f t="shared" si="58"/>
        <v>Normal</v>
      </c>
      <c r="K594" t="s">
        <v>2378</v>
      </c>
      <c r="L594" t="s">
        <v>2379</v>
      </c>
      <c r="M594" t="str">
        <f t="shared" si="59"/>
        <v>No</v>
      </c>
      <c r="N594" t="s">
        <v>2378</v>
      </c>
    </row>
    <row r="595" spans="1:14" x14ac:dyDescent="0.3">
      <c r="A595" t="s">
        <v>1775</v>
      </c>
      <c r="B595">
        <v>47.15</v>
      </c>
      <c r="C595">
        <v>9.5299999999999994</v>
      </c>
      <c r="D595" t="str">
        <f t="shared" si="54"/>
        <v>Yes</v>
      </c>
      <c r="E595" t="s">
        <v>2378</v>
      </c>
      <c r="F595" t="s">
        <v>2378</v>
      </c>
      <c r="G595">
        <f t="shared" si="55"/>
        <v>1</v>
      </c>
      <c r="H595" t="str">
        <f t="shared" si="56"/>
        <v>No</v>
      </c>
      <c r="I595" t="str">
        <f t="shared" si="57"/>
        <v>Obesity</v>
      </c>
      <c r="J595" t="str">
        <f t="shared" si="58"/>
        <v>Diabetes</v>
      </c>
      <c r="K595" t="s">
        <v>2380</v>
      </c>
      <c r="L595">
        <v>1</v>
      </c>
      <c r="M595" t="str">
        <f t="shared" si="59"/>
        <v>No</v>
      </c>
      <c r="N595" t="s">
        <v>2378</v>
      </c>
    </row>
    <row r="596" spans="1:14" x14ac:dyDescent="0.3">
      <c r="A596" t="s">
        <v>1774</v>
      </c>
      <c r="B596">
        <v>47.59</v>
      </c>
      <c r="C596">
        <v>11.43</v>
      </c>
      <c r="D596" t="str">
        <f t="shared" si="54"/>
        <v>Yes</v>
      </c>
      <c r="E596" t="s">
        <v>2378</v>
      </c>
      <c r="F596" t="s">
        <v>2378</v>
      </c>
      <c r="G596">
        <f t="shared" si="55"/>
        <v>2</v>
      </c>
      <c r="H596" t="str">
        <f t="shared" si="56"/>
        <v>No</v>
      </c>
      <c r="I596" t="str">
        <f t="shared" si="57"/>
        <v>Obesity</v>
      </c>
      <c r="J596" t="str">
        <f t="shared" si="58"/>
        <v>Diabetes</v>
      </c>
      <c r="K596" t="s">
        <v>2380</v>
      </c>
      <c r="L596">
        <v>2</v>
      </c>
      <c r="M596" t="str">
        <f t="shared" si="59"/>
        <v>No</v>
      </c>
      <c r="N596" t="s">
        <v>2378</v>
      </c>
    </row>
    <row r="597" spans="1:14" x14ac:dyDescent="0.3">
      <c r="A597" t="s">
        <v>1773</v>
      </c>
      <c r="B597">
        <v>39.81</v>
      </c>
      <c r="C597">
        <v>7.65</v>
      </c>
      <c r="D597" t="str">
        <f t="shared" si="54"/>
        <v>Yes</v>
      </c>
      <c r="E597" t="s">
        <v>2378</v>
      </c>
      <c r="F597" t="s">
        <v>2381</v>
      </c>
      <c r="G597">
        <f t="shared" si="55"/>
        <v>1</v>
      </c>
      <c r="H597" t="str">
        <f t="shared" si="56"/>
        <v>No</v>
      </c>
      <c r="I597" t="str">
        <f t="shared" si="57"/>
        <v>Obesity</v>
      </c>
      <c r="J597" t="str">
        <f t="shared" si="58"/>
        <v>Diabetes</v>
      </c>
      <c r="K597" t="s">
        <v>2380</v>
      </c>
      <c r="L597">
        <v>1</v>
      </c>
      <c r="M597" t="str">
        <f t="shared" si="59"/>
        <v>No</v>
      </c>
      <c r="N597" t="s">
        <v>2378</v>
      </c>
    </row>
    <row r="598" spans="1:14" x14ac:dyDescent="0.3">
      <c r="A598" t="s">
        <v>1772</v>
      </c>
      <c r="B598">
        <v>31.02</v>
      </c>
      <c r="C598">
        <v>5.87</v>
      </c>
      <c r="D598" t="str">
        <f t="shared" si="54"/>
        <v>Yes</v>
      </c>
      <c r="E598" t="s">
        <v>2378</v>
      </c>
      <c r="F598" t="s">
        <v>2378</v>
      </c>
      <c r="G598">
        <f t="shared" si="55"/>
        <v>0</v>
      </c>
      <c r="H598" t="str">
        <f t="shared" si="56"/>
        <v>No</v>
      </c>
      <c r="I598" t="str">
        <f t="shared" si="57"/>
        <v>Obesity</v>
      </c>
      <c r="J598" t="str">
        <f t="shared" si="58"/>
        <v>Prediabetes</v>
      </c>
      <c r="K598" t="s">
        <v>2380</v>
      </c>
      <c r="L598" t="s">
        <v>2379</v>
      </c>
      <c r="M598" t="str">
        <f t="shared" si="59"/>
        <v>No</v>
      </c>
      <c r="N598" t="s">
        <v>2378</v>
      </c>
    </row>
    <row r="599" spans="1:14" x14ac:dyDescent="0.3">
      <c r="A599" t="s">
        <v>1771</v>
      </c>
      <c r="B599">
        <v>24.75</v>
      </c>
      <c r="C599">
        <v>4.3600000000000003</v>
      </c>
      <c r="D599" t="str">
        <f t="shared" si="54"/>
        <v>Yes</v>
      </c>
      <c r="E599" t="s">
        <v>2378</v>
      </c>
      <c r="F599" t="s">
        <v>2378</v>
      </c>
      <c r="G599">
        <f t="shared" si="55"/>
        <v>1</v>
      </c>
      <c r="H599" t="str">
        <f t="shared" si="56"/>
        <v>Yes</v>
      </c>
      <c r="I599" t="str">
        <f t="shared" si="57"/>
        <v>Normal Weight</v>
      </c>
      <c r="J599" t="str">
        <f t="shared" si="58"/>
        <v>Normal</v>
      </c>
      <c r="K599" t="s">
        <v>2380</v>
      </c>
      <c r="L599">
        <v>1</v>
      </c>
      <c r="M599" t="str">
        <f t="shared" si="59"/>
        <v>yes</v>
      </c>
      <c r="N599" t="s">
        <v>2380</v>
      </c>
    </row>
    <row r="600" spans="1:14" x14ac:dyDescent="0.3">
      <c r="A600" t="s">
        <v>1770</v>
      </c>
      <c r="B600">
        <v>30.114999999999998</v>
      </c>
      <c r="C600">
        <v>10.119999999999999</v>
      </c>
      <c r="D600" t="str">
        <f t="shared" si="54"/>
        <v>No</v>
      </c>
      <c r="E600" t="s">
        <v>2378</v>
      </c>
      <c r="F600" t="s">
        <v>2378</v>
      </c>
      <c r="G600">
        <f t="shared" si="55"/>
        <v>3</v>
      </c>
      <c r="H600" t="str">
        <f t="shared" si="56"/>
        <v>No</v>
      </c>
      <c r="I600" t="str">
        <f t="shared" si="57"/>
        <v>Obesity</v>
      </c>
      <c r="J600" t="str">
        <f t="shared" si="58"/>
        <v>Diabetes</v>
      </c>
      <c r="K600" t="s">
        <v>2378</v>
      </c>
      <c r="L600">
        <v>3</v>
      </c>
      <c r="M600" t="str">
        <f t="shared" si="59"/>
        <v>No</v>
      </c>
      <c r="N600" t="s">
        <v>2378</v>
      </c>
    </row>
    <row r="601" spans="1:14" x14ac:dyDescent="0.3">
      <c r="A601" t="s">
        <v>1769</v>
      </c>
      <c r="B601">
        <v>26.03</v>
      </c>
      <c r="C601">
        <v>4.01</v>
      </c>
      <c r="D601" t="str">
        <f t="shared" si="54"/>
        <v>No</v>
      </c>
      <c r="E601" t="s">
        <v>2378</v>
      </c>
      <c r="F601" t="s">
        <v>2381</v>
      </c>
      <c r="G601">
        <f t="shared" si="55"/>
        <v>1</v>
      </c>
      <c r="H601" t="str">
        <f t="shared" si="56"/>
        <v>Yes</v>
      </c>
      <c r="I601" t="str">
        <f t="shared" si="57"/>
        <v>Over Weight</v>
      </c>
      <c r="J601" t="str">
        <f t="shared" si="58"/>
        <v>Normal</v>
      </c>
      <c r="K601" t="s">
        <v>2378</v>
      </c>
      <c r="L601">
        <v>1</v>
      </c>
      <c r="M601" t="str">
        <f t="shared" si="59"/>
        <v>yes</v>
      </c>
      <c r="N601" t="s">
        <v>2380</v>
      </c>
    </row>
    <row r="602" spans="1:14" x14ac:dyDescent="0.3">
      <c r="A602" t="s">
        <v>1768</v>
      </c>
      <c r="B602">
        <v>20.045000000000002</v>
      </c>
      <c r="C602">
        <v>4.7699999999999996</v>
      </c>
      <c r="D602" t="str">
        <f t="shared" si="54"/>
        <v>Yes</v>
      </c>
      <c r="E602" t="s">
        <v>2378</v>
      </c>
      <c r="F602" t="s">
        <v>2378</v>
      </c>
      <c r="G602">
        <f t="shared" si="55"/>
        <v>1</v>
      </c>
      <c r="H602" t="str">
        <f t="shared" si="56"/>
        <v>Yes</v>
      </c>
      <c r="I602" t="str">
        <f t="shared" si="57"/>
        <v>Normal Weight</v>
      </c>
      <c r="J602" t="str">
        <f t="shared" si="58"/>
        <v>Normal</v>
      </c>
      <c r="K602" t="s">
        <v>2380</v>
      </c>
      <c r="L602">
        <v>1</v>
      </c>
      <c r="M602" t="str">
        <f t="shared" si="59"/>
        <v>yes</v>
      </c>
      <c r="N602" t="s">
        <v>2380</v>
      </c>
    </row>
    <row r="603" spans="1:14" x14ac:dyDescent="0.3">
      <c r="A603" t="s">
        <v>1767</v>
      </c>
      <c r="B603">
        <v>40.24</v>
      </c>
      <c r="C603">
        <v>6.83</v>
      </c>
      <c r="D603" t="str">
        <f t="shared" si="54"/>
        <v>No</v>
      </c>
      <c r="E603" t="s">
        <v>2378</v>
      </c>
      <c r="F603" t="s">
        <v>2378</v>
      </c>
      <c r="G603">
        <f t="shared" si="55"/>
        <v>0</v>
      </c>
      <c r="H603" t="str">
        <f t="shared" si="56"/>
        <v>No</v>
      </c>
      <c r="I603" t="str">
        <f t="shared" si="57"/>
        <v>Obesity</v>
      </c>
      <c r="J603" t="str">
        <f t="shared" si="58"/>
        <v>Diabetes</v>
      </c>
      <c r="K603" t="s">
        <v>2378</v>
      </c>
      <c r="L603" t="s">
        <v>2379</v>
      </c>
      <c r="M603" t="str">
        <f t="shared" si="59"/>
        <v>No</v>
      </c>
      <c r="N603" t="s">
        <v>2378</v>
      </c>
    </row>
    <row r="604" spans="1:14" x14ac:dyDescent="0.3">
      <c r="A604" t="s">
        <v>1766</v>
      </c>
      <c r="B604">
        <v>43.15</v>
      </c>
      <c r="C604">
        <v>6.14</v>
      </c>
      <c r="D604" t="str">
        <f t="shared" si="54"/>
        <v>Yes</v>
      </c>
      <c r="E604" t="s">
        <v>2378</v>
      </c>
      <c r="F604" t="s">
        <v>2381</v>
      </c>
      <c r="G604">
        <f t="shared" si="55"/>
        <v>1</v>
      </c>
      <c r="H604" t="str">
        <f t="shared" si="56"/>
        <v>No</v>
      </c>
      <c r="I604" t="str">
        <f t="shared" si="57"/>
        <v>Obesity</v>
      </c>
      <c r="J604" t="str">
        <f t="shared" si="58"/>
        <v>Prediabetes</v>
      </c>
      <c r="K604" t="s">
        <v>2380</v>
      </c>
      <c r="L604">
        <v>1</v>
      </c>
      <c r="M604" t="str">
        <f t="shared" si="59"/>
        <v>No</v>
      </c>
      <c r="N604" t="s">
        <v>2378</v>
      </c>
    </row>
    <row r="605" spans="1:14" x14ac:dyDescent="0.3">
      <c r="A605" t="s">
        <v>1765</v>
      </c>
      <c r="B605">
        <v>27.7</v>
      </c>
      <c r="C605">
        <v>5.6</v>
      </c>
      <c r="D605" t="str">
        <f t="shared" si="54"/>
        <v>No</v>
      </c>
      <c r="E605" t="s">
        <v>2378</v>
      </c>
      <c r="F605" t="s">
        <v>2381</v>
      </c>
      <c r="G605">
        <f t="shared" si="55"/>
        <v>1</v>
      </c>
      <c r="H605" t="str">
        <f t="shared" si="56"/>
        <v>Yes</v>
      </c>
      <c r="I605" t="str">
        <f t="shared" si="57"/>
        <v>Over Weight</v>
      </c>
      <c r="J605" t="str">
        <f t="shared" si="58"/>
        <v>Normal</v>
      </c>
      <c r="K605" t="s">
        <v>2378</v>
      </c>
      <c r="L605">
        <v>1</v>
      </c>
      <c r="M605" t="str">
        <f t="shared" si="59"/>
        <v>yes</v>
      </c>
      <c r="N605" t="s">
        <v>2380</v>
      </c>
    </row>
    <row r="606" spans="1:14" x14ac:dyDescent="0.3">
      <c r="A606" t="s">
        <v>1764</v>
      </c>
      <c r="B606">
        <v>45.68</v>
      </c>
      <c r="C606">
        <v>4.8</v>
      </c>
      <c r="D606" t="str">
        <f t="shared" si="54"/>
        <v>No</v>
      </c>
      <c r="E606" t="s">
        <v>2378</v>
      </c>
      <c r="F606" t="s">
        <v>2378</v>
      </c>
      <c r="G606">
        <f t="shared" si="55"/>
        <v>2</v>
      </c>
      <c r="H606" t="str">
        <f t="shared" si="56"/>
        <v>No</v>
      </c>
      <c r="I606" t="str">
        <f t="shared" si="57"/>
        <v>Obesity</v>
      </c>
      <c r="J606" t="str">
        <f t="shared" si="58"/>
        <v>Normal</v>
      </c>
      <c r="K606" t="s">
        <v>2378</v>
      </c>
      <c r="L606">
        <v>2</v>
      </c>
      <c r="M606" t="str">
        <f t="shared" si="59"/>
        <v>No</v>
      </c>
      <c r="N606" t="s">
        <v>2378</v>
      </c>
    </row>
    <row r="607" spans="1:14" x14ac:dyDescent="0.3">
      <c r="A607" t="s">
        <v>1763</v>
      </c>
      <c r="B607">
        <v>27.3</v>
      </c>
      <c r="C607">
        <v>11.89</v>
      </c>
      <c r="D607" t="str">
        <f t="shared" si="54"/>
        <v>No</v>
      </c>
      <c r="E607" t="s">
        <v>2378</v>
      </c>
      <c r="F607" t="s">
        <v>2378</v>
      </c>
      <c r="G607">
        <f t="shared" si="55"/>
        <v>0</v>
      </c>
      <c r="H607" t="str">
        <f t="shared" si="56"/>
        <v>Yes</v>
      </c>
      <c r="I607" t="str">
        <f t="shared" si="57"/>
        <v>Over Weight</v>
      </c>
      <c r="J607" t="str">
        <f t="shared" si="58"/>
        <v>Diabetes</v>
      </c>
      <c r="K607" t="s">
        <v>2378</v>
      </c>
      <c r="L607" t="s">
        <v>2379</v>
      </c>
      <c r="M607" t="str">
        <f t="shared" si="59"/>
        <v>yes</v>
      </c>
      <c r="N607" t="s">
        <v>2380</v>
      </c>
    </row>
    <row r="608" spans="1:14" x14ac:dyDescent="0.3">
      <c r="A608" t="s">
        <v>1762</v>
      </c>
      <c r="B608">
        <v>54.45</v>
      </c>
      <c r="C608">
        <v>4.7300000000000004</v>
      </c>
      <c r="D608" t="str">
        <f t="shared" si="54"/>
        <v>Yes</v>
      </c>
      <c r="E608" t="s">
        <v>2378</v>
      </c>
      <c r="F608" t="s">
        <v>2378</v>
      </c>
      <c r="G608">
        <f t="shared" si="55"/>
        <v>1</v>
      </c>
      <c r="H608" t="str">
        <f t="shared" si="56"/>
        <v>No</v>
      </c>
      <c r="I608" t="str">
        <f t="shared" si="57"/>
        <v>Obesity</v>
      </c>
      <c r="J608" t="str">
        <f t="shared" si="58"/>
        <v>Normal</v>
      </c>
      <c r="K608" t="s">
        <v>2380</v>
      </c>
      <c r="L608">
        <v>1</v>
      </c>
      <c r="M608" t="str">
        <f t="shared" si="59"/>
        <v>No</v>
      </c>
      <c r="N608" t="s">
        <v>2378</v>
      </c>
    </row>
    <row r="609" spans="1:14" x14ac:dyDescent="0.3">
      <c r="A609" t="s">
        <v>1761</v>
      </c>
      <c r="B609">
        <v>54.43</v>
      </c>
      <c r="C609">
        <v>4.6100000000000003</v>
      </c>
      <c r="D609" t="str">
        <f t="shared" si="54"/>
        <v>Yes</v>
      </c>
      <c r="E609" t="s">
        <v>2378</v>
      </c>
      <c r="F609" t="s">
        <v>2378</v>
      </c>
      <c r="G609">
        <f t="shared" si="55"/>
        <v>1</v>
      </c>
      <c r="H609" t="str">
        <f t="shared" si="56"/>
        <v>No</v>
      </c>
      <c r="I609" t="str">
        <f t="shared" si="57"/>
        <v>Obesity</v>
      </c>
      <c r="J609" t="str">
        <f t="shared" si="58"/>
        <v>Normal</v>
      </c>
      <c r="K609" t="s">
        <v>2380</v>
      </c>
      <c r="L609">
        <v>1</v>
      </c>
      <c r="M609" t="str">
        <f t="shared" si="59"/>
        <v>No</v>
      </c>
      <c r="N609" t="s">
        <v>2378</v>
      </c>
    </row>
    <row r="610" spans="1:14" x14ac:dyDescent="0.3">
      <c r="A610" t="s">
        <v>1760</v>
      </c>
      <c r="B610">
        <v>48.01</v>
      </c>
      <c r="C610">
        <v>7.3</v>
      </c>
      <c r="D610" t="str">
        <f t="shared" si="54"/>
        <v>No</v>
      </c>
      <c r="E610" t="s">
        <v>2378</v>
      </c>
      <c r="F610" t="s">
        <v>2378</v>
      </c>
      <c r="G610">
        <f t="shared" si="55"/>
        <v>0</v>
      </c>
      <c r="H610" t="str">
        <f t="shared" si="56"/>
        <v>No</v>
      </c>
      <c r="I610" t="str">
        <f t="shared" si="57"/>
        <v>Obesity</v>
      </c>
      <c r="J610" t="str">
        <f t="shared" si="58"/>
        <v>Diabetes</v>
      </c>
      <c r="K610" t="s">
        <v>2378</v>
      </c>
      <c r="L610" t="s">
        <v>2379</v>
      </c>
      <c r="M610" t="str">
        <f t="shared" si="59"/>
        <v>No</v>
      </c>
      <c r="N610" t="s">
        <v>2378</v>
      </c>
    </row>
    <row r="611" spans="1:14" x14ac:dyDescent="0.3">
      <c r="A611" t="s">
        <v>1759</v>
      </c>
      <c r="B611">
        <v>48.32</v>
      </c>
      <c r="C611">
        <v>5.88</v>
      </c>
      <c r="D611" t="str">
        <f t="shared" si="54"/>
        <v>No</v>
      </c>
      <c r="E611" t="s">
        <v>2378</v>
      </c>
      <c r="F611" t="s">
        <v>2378</v>
      </c>
      <c r="G611">
        <f t="shared" si="55"/>
        <v>0</v>
      </c>
      <c r="H611" t="str">
        <f t="shared" si="56"/>
        <v>No</v>
      </c>
      <c r="I611" t="str">
        <f t="shared" si="57"/>
        <v>Obesity</v>
      </c>
      <c r="J611" t="str">
        <f t="shared" si="58"/>
        <v>Prediabetes</v>
      </c>
      <c r="K611" t="s">
        <v>2378</v>
      </c>
      <c r="L611" t="s">
        <v>2379</v>
      </c>
      <c r="M611" t="str">
        <f t="shared" si="59"/>
        <v>No</v>
      </c>
      <c r="N611" t="s">
        <v>2378</v>
      </c>
    </row>
    <row r="612" spans="1:14" x14ac:dyDescent="0.3">
      <c r="A612" t="s">
        <v>1758</v>
      </c>
      <c r="B612">
        <v>22.895</v>
      </c>
      <c r="C612">
        <v>4.0599999999999996</v>
      </c>
      <c r="D612" t="str">
        <f t="shared" si="54"/>
        <v>No</v>
      </c>
      <c r="E612" t="s">
        <v>2378</v>
      </c>
      <c r="F612" t="s">
        <v>2381</v>
      </c>
      <c r="G612">
        <f t="shared" si="55"/>
        <v>1</v>
      </c>
      <c r="H612" t="str">
        <f t="shared" si="56"/>
        <v>Yes</v>
      </c>
      <c r="I612" t="str">
        <f t="shared" si="57"/>
        <v>Normal Weight</v>
      </c>
      <c r="J612" t="str">
        <f t="shared" si="58"/>
        <v>Normal</v>
      </c>
      <c r="K612" t="s">
        <v>2378</v>
      </c>
      <c r="L612">
        <v>1</v>
      </c>
      <c r="M612" t="str">
        <f t="shared" si="59"/>
        <v>yes</v>
      </c>
      <c r="N612" t="s">
        <v>2380</v>
      </c>
    </row>
    <row r="613" spans="1:14" x14ac:dyDescent="0.3">
      <c r="A613" t="s">
        <v>1757</v>
      </c>
      <c r="B613">
        <v>54.85</v>
      </c>
      <c r="C613">
        <v>4.9000000000000004</v>
      </c>
      <c r="D613" t="str">
        <f t="shared" si="54"/>
        <v>No</v>
      </c>
      <c r="E613" t="s">
        <v>2378</v>
      </c>
      <c r="F613" t="s">
        <v>2378</v>
      </c>
      <c r="G613">
        <f t="shared" si="55"/>
        <v>1</v>
      </c>
      <c r="H613" t="str">
        <f t="shared" si="56"/>
        <v>No</v>
      </c>
      <c r="I613" t="str">
        <f t="shared" si="57"/>
        <v>Obesity</v>
      </c>
      <c r="J613" t="str">
        <f t="shared" si="58"/>
        <v>Normal</v>
      </c>
      <c r="K613" t="s">
        <v>2378</v>
      </c>
      <c r="L613">
        <v>1</v>
      </c>
      <c r="M613" t="str">
        <f t="shared" si="59"/>
        <v>No</v>
      </c>
      <c r="N613" t="s">
        <v>2378</v>
      </c>
    </row>
    <row r="614" spans="1:14" x14ac:dyDescent="0.3">
      <c r="A614" t="s">
        <v>1756</v>
      </c>
      <c r="B614">
        <v>21.85</v>
      </c>
      <c r="C614">
        <v>5.52</v>
      </c>
      <c r="D614" t="str">
        <f t="shared" si="54"/>
        <v>No</v>
      </c>
      <c r="E614" t="s">
        <v>2378</v>
      </c>
      <c r="F614" t="s">
        <v>2381</v>
      </c>
      <c r="G614">
        <f t="shared" si="55"/>
        <v>1</v>
      </c>
      <c r="H614" t="str">
        <f t="shared" si="56"/>
        <v>Yes</v>
      </c>
      <c r="I614" t="str">
        <f t="shared" si="57"/>
        <v>Normal Weight</v>
      </c>
      <c r="J614" t="str">
        <f t="shared" si="58"/>
        <v>Normal</v>
      </c>
      <c r="K614" t="s">
        <v>2378</v>
      </c>
      <c r="L614">
        <v>1</v>
      </c>
      <c r="M614" t="str">
        <f t="shared" si="59"/>
        <v>yes</v>
      </c>
      <c r="N614" t="s">
        <v>2380</v>
      </c>
    </row>
    <row r="615" spans="1:14" x14ac:dyDescent="0.3">
      <c r="A615" t="s">
        <v>1755</v>
      </c>
      <c r="B615">
        <v>51.86</v>
      </c>
      <c r="C615">
        <v>5.2</v>
      </c>
      <c r="D615" t="str">
        <f t="shared" si="54"/>
        <v>Yes</v>
      </c>
      <c r="E615" t="s">
        <v>2378</v>
      </c>
      <c r="F615" t="s">
        <v>2378</v>
      </c>
      <c r="G615">
        <f t="shared" si="55"/>
        <v>0</v>
      </c>
      <c r="H615" t="str">
        <f t="shared" si="56"/>
        <v>No</v>
      </c>
      <c r="I615" t="str">
        <f t="shared" si="57"/>
        <v>Obesity</v>
      </c>
      <c r="J615" t="str">
        <f t="shared" si="58"/>
        <v>Normal</v>
      </c>
      <c r="K615" t="s">
        <v>2380</v>
      </c>
      <c r="L615" t="s">
        <v>2379</v>
      </c>
      <c r="M615" t="str">
        <f t="shared" si="59"/>
        <v>No</v>
      </c>
      <c r="N615" t="s">
        <v>2378</v>
      </c>
    </row>
    <row r="616" spans="1:14" x14ac:dyDescent="0.3">
      <c r="A616" t="s">
        <v>1754</v>
      </c>
      <c r="B616">
        <v>39.049999999999997</v>
      </c>
      <c r="C616">
        <v>7.59</v>
      </c>
      <c r="D616" t="str">
        <f t="shared" si="54"/>
        <v>No</v>
      </c>
      <c r="E616" t="s">
        <v>2378</v>
      </c>
      <c r="F616" t="s">
        <v>2378</v>
      </c>
      <c r="G616">
        <f t="shared" si="55"/>
        <v>3</v>
      </c>
      <c r="H616" t="str">
        <f t="shared" si="56"/>
        <v>No</v>
      </c>
      <c r="I616" t="str">
        <f t="shared" si="57"/>
        <v>Obesity</v>
      </c>
      <c r="J616" t="str">
        <f t="shared" si="58"/>
        <v>Diabetes</v>
      </c>
      <c r="K616" t="s">
        <v>2378</v>
      </c>
      <c r="L616">
        <v>3</v>
      </c>
      <c r="M616" t="str">
        <f t="shared" si="59"/>
        <v>No</v>
      </c>
      <c r="N616" t="s">
        <v>2378</v>
      </c>
    </row>
    <row r="617" spans="1:14" x14ac:dyDescent="0.3">
      <c r="A617" t="s">
        <v>1753</v>
      </c>
      <c r="B617">
        <v>31.824999999999999</v>
      </c>
      <c r="C617">
        <v>8.2799999999999994</v>
      </c>
      <c r="D617" t="str">
        <f t="shared" si="54"/>
        <v>No</v>
      </c>
      <c r="E617" t="s">
        <v>2378</v>
      </c>
      <c r="F617" t="s">
        <v>2378</v>
      </c>
      <c r="G617">
        <f t="shared" si="55"/>
        <v>3</v>
      </c>
      <c r="H617" t="str">
        <f t="shared" si="56"/>
        <v>No</v>
      </c>
      <c r="I617" t="str">
        <f t="shared" si="57"/>
        <v>Obesity</v>
      </c>
      <c r="J617" t="str">
        <f t="shared" si="58"/>
        <v>Diabetes</v>
      </c>
      <c r="K617" t="s">
        <v>2378</v>
      </c>
      <c r="L617">
        <v>3</v>
      </c>
      <c r="M617" t="str">
        <f t="shared" si="59"/>
        <v>No</v>
      </c>
      <c r="N617" t="s">
        <v>2378</v>
      </c>
    </row>
    <row r="618" spans="1:14" x14ac:dyDescent="0.3">
      <c r="A618" t="s">
        <v>1752</v>
      </c>
      <c r="B618">
        <v>46.43</v>
      </c>
      <c r="C618">
        <v>6.72</v>
      </c>
      <c r="D618" t="str">
        <f t="shared" si="54"/>
        <v>No</v>
      </c>
      <c r="E618" t="s">
        <v>2378</v>
      </c>
      <c r="F618" t="s">
        <v>2378</v>
      </c>
      <c r="G618">
        <f t="shared" si="55"/>
        <v>0</v>
      </c>
      <c r="H618" t="str">
        <f t="shared" si="56"/>
        <v>No</v>
      </c>
      <c r="I618" t="str">
        <f t="shared" si="57"/>
        <v>Obesity</v>
      </c>
      <c r="J618" t="str">
        <f t="shared" si="58"/>
        <v>Diabetes</v>
      </c>
      <c r="K618" t="s">
        <v>2378</v>
      </c>
      <c r="L618" t="s">
        <v>2379</v>
      </c>
      <c r="M618" t="str">
        <f t="shared" si="59"/>
        <v>No</v>
      </c>
      <c r="N618" t="s">
        <v>2378</v>
      </c>
    </row>
    <row r="619" spans="1:14" x14ac:dyDescent="0.3">
      <c r="A619" t="s">
        <v>1751</v>
      </c>
      <c r="B619">
        <v>53.63</v>
      </c>
      <c r="C619">
        <v>5.47</v>
      </c>
      <c r="D619" t="str">
        <f t="shared" si="54"/>
        <v>Yes</v>
      </c>
      <c r="E619" t="s">
        <v>2378</v>
      </c>
      <c r="F619" t="s">
        <v>2378</v>
      </c>
      <c r="G619">
        <f t="shared" si="55"/>
        <v>1</v>
      </c>
      <c r="H619" t="str">
        <f t="shared" si="56"/>
        <v>No</v>
      </c>
      <c r="I619" t="str">
        <f t="shared" si="57"/>
        <v>Obesity</v>
      </c>
      <c r="J619" t="str">
        <f t="shared" si="58"/>
        <v>Normal</v>
      </c>
      <c r="K619" t="s">
        <v>2380</v>
      </c>
      <c r="L619">
        <v>1</v>
      </c>
      <c r="M619" t="str">
        <f t="shared" si="59"/>
        <v>No</v>
      </c>
      <c r="N619" t="s">
        <v>2378</v>
      </c>
    </row>
    <row r="620" spans="1:14" x14ac:dyDescent="0.3">
      <c r="A620" t="s">
        <v>1750</v>
      </c>
      <c r="B620">
        <v>48.7</v>
      </c>
      <c r="C620">
        <v>4.71</v>
      </c>
      <c r="D620" t="str">
        <f t="shared" si="54"/>
        <v>No</v>
      </c>
      <c r="E620" t="s">
        <v>2378</v>
      </c>
      <c r="F620" t="s">
        <v>2378</v>
      </c>
      <c r="G620">
        <f t="shared" si="55"/>
        <v>0</v>
      </c>
      <c r="H620" t="str">
        <f t="shared" si="56"/>
        <v>No</v>
      </c>
      <c r="I620" t="str">
        <f t="shared" si="57"/>
        <v>Obesity</v>
      </c>
      <c r="J620" t="str">
        <f t="shared" si="58"/>
        <v>Normal</v>
      </c>
      <c r="K620" t="s">
        <v>2378</v>
      </c>
      <c r="L620" t="s">
        <v>2379</v>
      </c>
      <c r="M620" t="str">
        <f t="shared" si="59"/>
        <v>No</v>
      </c>
      <c r="N620" t="s">
        <v>2378</v>
      </c>
    </row>
    <row r="621" spans="1:14" x14ac:dyDescent="0.3">
      <c r="A621" t="s">
        <v>1749</v>
      </c>
      <c r="B621">
        <v>48.81</v>
      </c>
      <c r="C621">
        <v>5.49</v>
      </c>
      <c r="D621" t="str">
        <f t="shared" si="54"/>
        <v>No</v>
      </c>
      <c r="E621" t="s">
        <v>2378</v>
      </c>
      <c r="F621" t="s">
        <v>2378</v>
      </c>
      <c r="G621">
        <f t="shared" si="55"/>
        <v>0</v>
      </c>
      <c r="H621" t="str">
        <f t="shared" si="56"/>
        <v>No</v>
      </c>
      <c r="I621" t="str">
        <f t="shared" si="57"/>
        <v>Obesity</v>
      </c>
      <c r="J621" t="str">
        <f t="shared" si="58"/>
        <v>Normal</v>
      </c>
      <c r="K621" t="s">
        <v>2378</v>
      </c>
      <c r="L621" t="s">
        <v>2379</v>
      </c>
      <c r="M621" t="str">
        <f t="shared" si="59"/>
        <v>No</v>
      </c>
      <c r="N621" t="s">
        <v>2378</v>
      </c>
    </row>
    <row r="622" spans="1:14" x14ac:dyDescent="0.3">
      <c r="A622" t="s">
        <v>1748</v>
      </c>
      <c r="B622">
        <v>47.53</v>
      </c>
      <c r="C622">
        <v>4.72</v>
      </c>
      <c r="D622" t="str">
        <f t="shared" si="54"/>
        <v>No</v>
      </c>
      <c r="E622" t="s">
        <v>2378</v>
      </c>
      <c r="F622" t="s">
        <v>2378</v>
      </c>
      <c r="G622">
        <f t="shared" si="55"/>
        <v>0</v>
      </c>
      <c r="H622" t="str">
        <f t="shared" si="56"/>
        <v>No</v>
      </c>
      <c r="I622" t="str">
        <f t="shared" si="57"/>
        <v>Obesity</v>
      </c>
      <c r="J622" t="str">
        <f t="shared" si="58"/>
        <v>Normal</v>
      </c>
      <c r="K622" t="s">
        <v>2378</v>
      </c>
      <c r="L622" t="s">
        <v>2379</v>
      </c>
      <c r="M622" t="str">
        <f t="shared" si="59"/>
        <v>No</v>
      </c>
      <c r="N622" t="s">
        <v>2378</v>
      </c>
    </row>
    <row r="623" spans="1:14" x14ac:dyDescent="0.3">
      <c r="A623" t="s">
        <v>1747</v>
      </c>
      <c r="B623">
        <v>36.85</v>
      </c>
      <c r="C623">
        <v>6.7</v>
      </c>
      <c r="D623" t="str">
        <f t="shared" si="54"/>
        <v>No</v>
      </c>
      <c r="E623" t="s">
        <v>2378</v>
      </c>
      <c r="F623" t="s">
        <v>2378</v>
      </c>
      <c r="G623">
        <f t="shared" si="55"/>
        <v>0</v>
      </c>
      <c r="H623" t="str">
        <f t="shared" si="56"/>
        <v>No</v>
      </c>
      <c r="I623" t="str">
        <f t="shared" si="57"/>
        <v>Obesity</v>
      </c>
      <c r="J623" t="str">
        <f t="shared" si="58"/>
        <v>Diabetes</v>
      </c>
      <c r="K623" t="s">
        <v>2378</v>
      </c>
      <c r="L623" t="s">
        <v>2379</v>
      </c>
      <c r="M623" t="str">
        <f t="shared" si="59"/>
        <v>No</v>
      </c>
      <c r="N623" t="s">
        <v>2378</v>
      </c>
    </row>
    <row r="624" spans="1:14" x14ac:dyDescent="0.3">
      <c r="A624" t="s">
        <v>1746</v>
      </c>
      <c r="B624">
        <v>29.3</v>
      </c>
      <c r="C624">
        <v>5.5</v>
      </c>
      <c r="D624" t="str">
        <f t="shared" si="54"/>
        <v>No</v>
      </c>
      <c r="E624" t="s">
        <v>2378</v>
      </c>
      <c r="F624" t="s">
        <v>2378</v>
      </c>
      <c r="G624">
        <f t="shared" si="55"/>
        <v>0</v>
      </c>
      <c r="H624" t="str">
        <f t="shared" si="56"/>
        <v>No</v>
      </c>
      <c r="I624" t="str">
        <f t="shared" si="57"/>
        <v>Over Weight</v>
      </c>
      <c r="J624" t="str">
        <f t="shared" si="58"/>
        <v>Normal</v>
      </c>
      <c r="K624" t="s">
        <v>2378</v>
      </c>
      <c r="L624" t="s">
        <v>2379</v>
      </c>
      <c r="M624" t="str">
        <f t="shared" si="59"/>
        <v>No</v>
      </c>
      <c r="N624" t="s">
        <v>2378</v>
      </c>
    </row>
    <row r="625" spans="1:14" x14ac:dyDescent="0.3">
      <c r="A625" t="s">
        <v>1745</v>
      </c>
      <c r="B625">
        <v>19.3</v>
      </c>
      <c r="C625">
        <v>4.46</v>
      </c>
      <c r="D625" t="str">
        <f t="shared" si="54"/>
        <v>No</v>
      </c>
      <c r="E625" t="s">
        <v>2378</v>
      </c>
      <c r="F625" t="s">
        <v>2378</v>
      </c>
      <c r="G625">
        <f t="shared" si="55"/>
        <v>1</v>
      </c>
      <c r="H625" t="str">
        <f t="shared" si="56"/>
        <v>Yes</v>
      </c>
      <c r="I625" t="str">
        <f t="shared" si="57"/>
        <v>Normal Weight</v>
      </c>
      <c r="J625" t="str">
        <f t="shared" si="58"/>
        <v>Normal</v>
      </c>
      <c r="K625" t="s">
        <v>2378</v>
      </c>
      <c r="L625">
        <v>1</v>
      </c>
      <c r="M625" t="str">
        <f t="shared" si="59"/>
        <v>yes</v>
      </c>
      <c r="N625" t="s">
        <v>2380</v>
      </c>
    </row>
    <row r="626" spans="1:14" x14ac:dyDescent="0.3">
      <c r="A626" t="s">
        <v>1744</v>
      </c>
      <c r="B626">
        <v>24.13</v>
      </c>
      <c r="C626">
        <v>5.29</v>
      </c>
      <c r="D626" t="str">
        <f t="shared" si="54"/>
        <v>Yes</v>
      </c>
      <c r="E626" t="s">
        <v>2378</v>
      </c>
      <c r="F626" t="s">
        <v>2381</v>
      </c>
      <c r="G626">
        <f t="shared" si="55"/>
        <v>1</v>
      </c>
      <c r="H626" t="str">
        <f t="shared" si="56"/>
        <v>Yes</v>
      </c>
      <c r="I626" t="str">
        <f t="shared" si="57"/>
        <v>Normal Weight</v>
      </c>
      <c r="J626" t="str">
        <f t="shared" si="58"/>
        <v>Normal</v>
      </c>
      <c r="K626" t="s">
        <v>2380</v>
      </c>
      <c r="L626">
        <v>1</v>
      </c>
      <c r="M626" t="str">
        <f t="shared" si="59"/>
        <v>yes</v>
      </c>
      <c r="N626" t="s">
        <v>2380</v>
      </c>
    </row>
    <row r="627" spans="1:14" x14ac:dyDescent="0.3">
      <c r="A627" t="s">
        <v>1743</v>
      </c>
      <c r="B627">
        <v>46.7</v>
      </c>
      <c r="C627">
        <v>10.99</v>
      </c>
      <c r="D627" t="str">
        <f t="shared" si="54"/>
        <v>No</v>
      </c>
      <c r="E627" t="s">
        <v>2378</v>
      </c>
      <c r="F627" t="s">
        <v>2378</v>
      </c>
      <c r="G627">
        <f t="shared" si="55"/>
        <v>0</v>
      </c>
      <c r="H627" t="str">
        <f t="shared" si="56"/>
        <v>No</v>
      </c>
      <c r="I627" t="str">
        <f t="shared" si="57"/>
        <v>Obesity</v>
      </c>
      <c r="J627" t="str">
        <f t="shared" si="58"/>
        <v>Diabetes</v>
      </c>
      <c r="K627" t="s">
        <v>2378</v>
      </c>
      <c r="L627" t="s">
        <v>2379</v>
      </c>
      <c r="M627" t="str">
        <f t="shared" si="59"/>
        <v>No</v>
      </c>
      <c r="N627" t="s">
        <v>2378</v>
      </c>
    </row>
    <row r="628" spans="1:14" x14ac:dyDescent="0.3">
      <c r="A628" t="s">
        <v>1742</v>
      </c>
      <c r="B628">
        <v>45.27</v>
      </c>
      <c r="C628">
        <v>5.2</v>
      </c>
      <c r="D628" t="str">
        <f t="shared" si="54"/>
        <v>Yes</v>
      </c>
      <c r="E628" t="s">
        <v>2378</v>
      </c>
      <c r="F628" t="s">
        <v>2378</v>
      </c>
      <c r="G628">
        <f t="shared" si="55"/>
        <v>0</v>
      </c>
      <c r="H628" t="str">
        <f t="shared" si="56"/>
        <v>No</v>
      </c>
      <c r="I628" t="str">
        <f t="shared" si="57"/>
        <v>Obesity</v>
      </c>
      <c r="J628" t="str">
        <f t="shared" si="58"/>
        <v>Normal</v>
      </c>
      <c r="K628" t="s">
        <v>2380</v>
      </c>
      <c r="L628" t="s">
        <v>2379</v>
      </c>
      <c r="M628" t="str">
        <f t="shared" si="59"/>
        <v>No</v>
      </c>
      <c r="N628" t="s">
        <v>2378</v>
      </c>
    </row>
    <row r="629" spans="1:14" x14ac:dyDescent="0.3">
      <c r="A629" t="s">
        <v>1741</v>
      </c>
      <c r="B629">
        <v>44.29</v>
      </c>
      <c r="C629">
        <v>9.66</v>
      </c>
      <c r="D629" t="str">
        <f t="shared" si="54"/>
        <v>No</v>
      </c>
      <c r="E629" t="s">
        <v>2378</v>
      </c>
      <c r="F629" t="s">
        <v>2378</v>
      </c>
      <c r="G629">
        <f t="shared" si="55"/>
        <v>2</v>
      </c>
      <c r="H629" t="str">
        <f t="shared" si="56"/>
        <v>No</v>
      </c>
      <c r="I629" t="str">
        <f t="shared" si="57"/>
        <v>Obesity</v>
      </c>
      <c r="J629" t="str">
        <f t="shared" si="58"/>
        <v>Diabetes</v>
      </c>
      <c r="K629" t="s">
        <v>2378</v>
      </c>
      <c r="L629">
        <v>2</v>
      </c>
      <c r="M629" t="str">
        <f t="shared" si="59"/>
        <v>No</v>
      </c>
      <c r="N629" t="s">
        <v>2378</v>
      </c>
    </row>
    <row r="630" spans="1:14" x14ac:dyDescent="0.3">
      <c r="A630" t="s">
        <v>1740</v>
      </c>
      <c r="B630">
        <v>54.59</v>
      </c>
      <c r="C630">
        <v>4.22</v>
      </c>
      <c r="D630" t="str">
        <f t="shared" si="54"/>
        <v>Yes</v>
      </c>
      <c r="E630" t="s">
        <v>2378</v>
      </c>
      <c r="F630" t="s">
        <v>2378</v>
      </c>
      <c r="G630">
        <f t="shared" si="55"/>
        <v>1</v>
      </c>
      <c r="H630" t="str">
        <f t="shared" si="56"/>
        <v>No</v>
      </c>
      <c r="I630" t="str">
        <f t="shared" si="57"/>
        <v>Obesity</v>
      </c>
      <c r="J630" t="str">
        <f t="shared" si="58"/>
        <v>Normal</v>
      </c>
      <c r="K630" t="s">
        <v>2380</v>
      </c>
      <c r="L630">
        <v>1</v>
      </c>
      <c r="M630" t="str">
        <f t="shared" si="59"/>
        <v>No</v>
      </c>
      <c r="N630" t="s">
        <v>2378</v>
      </c>
    </row>
    <row r="631" spans="1:14" x14ac:dyDescent="0.3">
      <c r="A631" t="s">
        <v>1739</v>
      </c>
      <c r="B631">
        <v>32.965000000000003</v>
      </c>
      <c r="C631">
        <v>11.78</v>
      </c>
      <c r="D631" t="str">
        <f t="shared" si="54"/>
        <v>No</v>
      </c>
      <c r="E631" t="s">
        <v>2378</v>
      </c>
      <c r="F631" t="s">
        <v>2378</v>
      </c>
      <c r="G631">
        <f t="shared" si="55"/>
        <v>0</v>
      </c>
      <c r="H631" t="str">
        <f t="shared" si="56"/>
        <v>No</v>
      </c>
      <c r="I631" t="str">
        <f t="shared" si="57"/>
        <v>Obesity</v>
      </c>
      <c r="J631" t="str">
        <f t="shared" si="58"/>
        <v>Diabetes</v>
      </c>
      <c r="K631" t="s">
        <v>2378</v>
      </c>
      <c r="L631" t="s">
        <v>2379</v>
      </c>
      <c r="M631" t="str">
        <f t="shared" si="59"/>
        <v>No</v>
      </c>
      <c r="N631" t="s">
        <v>2378</v>
      </c>
    </row>
    <row r="632" spans="1:14" x14ac:dyDescent="0.3">
      <c r="A632" t="s">
        <v>1738</v>
      </c>
      <c r="B632">
        <v>38.049999999999997</v>
      </c>
      <c r="C632">
        <v>9.6199999999999992</v>
      </c>
      <c r="D632" t="str">
        <f t="shared" si="54"/>
        <v>No</v>
      </c>
      <c r="E632" t="s">
        <v>2378</v>
      </c>
      <c r="F632" t="s">
        <v>2378</v>
      </c>
      <c r="G632">
        <f t="shared" si="55"/>
        <v>0</v>
      </c>
      <c r="H632" t="str">
        <f t="shared" si="56"/>
        <v>No</v>
      </c>
      <c r="I632" t="str">
        <f t="shared" si="57"/>
        <v>Obesity</v>
      </c>
      <c r="J632" t="str">
        <f t="shared" si="58"/>
        <v>Diabetes</v>
      </c>
      <c r="K632" t="s">
        <v>2378</v>
      </c>
      <c r="L632" t="s">
        <v>2379</v>
      </c>
      <c r="M632" t="str">
        <f t="shared" si="59"/>
        <v>No</v>
      </c>
      <c r="N632" t="s">
        <v>2378</v>
      </c>
    </row>
    <row r="633" spans="1:14" x14ac:dyDescent="0.3">
      <c r="A633" t="s">
        <v>1737</v>
      </c>
      <c r="B633">
        <v>46.14</v>
      </c>
      <c r="C633">
        <v>10.78</v>
      </c>
      <c r="D633" t="str">
        <f t="shared" si="54"/>
        <v>No</v>
      </c>
      <c r="E633" t="s">
        <v>2378</v>
      </c>
      <c r="F633" t="s">
        <v>2378</v>
      </c>
      <c r="G633">
        <f t="shared" si="55"/>
        <v>0</v>
      </c>
      <c r="H633" t="str">
        <f t="shared" si="56"/>
        <v>No</v>
      </c>
      <c r="I633" t="str">
        <f t="shared" si="57"/>
        <v>Obesity</v>
      </c>
      <c r="J633" t="str">
        <f t="shared" si="58"/>
        <v>Diabetes</v>
      </c>
      <c r="K633" t="s">
        <v>2378</v>
      </c>
      <c r="L633" t="s">
        <v>2379</v>
      </c>
      <c r="M633" t="str">
        <f t="shared" si="59"/>
        <v>No</v>
      </c>
      <c r="N633" t="s">
        <v>2378</v>
      </c>
    </row>
    <row r="634" spans="1:14" x14ac:dyDescent="0.3">
      <c r="A634" t="s">
        <v>1736</v>
      </c>
      <c r="B634">
        <v>41.325000000000003</v>
      </c>
      <c r="C634">
        <v>5.1100000000000003</v>
      </c>
      <c r="D634" t="str">
        <f t="shared" si="54"/>
        <v>Yes</v>
      </c>
      <c r="E634" t="s">
        <v>2378</v>
      </c>
      <c r="F634" t="s">
        <v>2378</v>
      </c>
      <c r="G634">
        <f t="shared" si="55"/>
        <v>2</v>
      </c>
      <c r="H634" t="str">
        <f t="shared" si="56"/>
        <v>No</v>
      </c>
      <c r="I634" t="str">
        <f t="shared" si="57"/>
        <v>Obesity</v>
      </c>
      <c r="J634" t="str">
        <f t="shared" si="58"/>
        <v>Normal</v>
      </c>
      <c r="K634" t="s">
        <v>2380</v>
      </c>
      <c r="L634">
        <v>2</v>
      </c>
      <c r="M634" t="str">
        <f t="shared" si="59"/>
        <v>No</v>
      </c>
      <c r="N634" t="s">
        <v>2378</v>
      </c>
    </row>
    <row r="635" spans="1:14" x14ac:dyDescent="0.3">
      <c r="A635" t="s">
        <v>1735</v>
      </c>
      <c r="B635">
        <v>44.64</v>
      </c>
      <c r="C635">
        <v>7.18</v>
      </c>
      <c r="D635" t="str">
        <f t="shared" si="54"/>
        <v>No</v>
      </c>
      <c r="E635" t="s">
        <v>2378</v>
      </c>
      <c r="F635" t="s">
        <v>2378</v>
      </c>
      <c r="G635">
        <f t="shared" si="55"/>
        <v>0</v>
      </c>
      <c r="H635" t="str">
        <f t="shared" si="56"/>
        <v>No</v>
      </c>
      <c r="I635" t="str">
        <f t="shared" si="57"/>
        <v>Obesity</v>
      </c>
      <c r="J635" t="str">
        <f t="shared" si="58"/>
        <v>Diabetes</v>
      </c>
      <c r="K635" t="s">
        <v>2378</v>
      </c>
      <c r="L635" t="s">
        <v>2379</v>
      </c>
      <c r="M635" t="str">
        <f t="shared" si="59"/>
        <v>No</v>
      </c>
      <c r="N635" t="s">
        <v>2378</v>
      </c>
    </row>
    <row r="636" spans="1:14" x14ac:dyDescent="0.3">
      <c r="A636" t="s">
        <v>1734</v>
      </c>
      <c r="B636">
        <v>25.175000000000001</v>
      </c>
      <c r="C636">
        <v>4.96</v>
      </c>
      <c r="D636" t="str">
        <f t="shared" si="54"/>
        <v>No</v>
      </c>
      <c r="E636" t="s">
        <v>2381</v>
      </c>
      <c r="F636" t="s">
        <v>2378</v>
      </c>
      <c r="G636">
        <f t="shared" si="55"/>
        <v>1</v>
      </c>
      <c r="H636" t="str">
        <f t="shared" si="56"/>
        <v>No</v>
      </c>
      <c r="I636" t="str">
        <f t="shared" si="57"/>
        <v>Over Weight</v>
      </c>
      <c r="J636" t="str">
        <f t="shared" si="58"/>
        <v>Normal</v>
      </c>
      <c r="K636" t="s">
        <v>2378</v>
      </c>
      <c r="L636">
        <v>1</v>
      </c>
      <c r="M636" t="str">
        <f t="shared" si="59"/>
        <v>No</v>
      </c>
      <c r="N636" t="s">
        <v>29</v>
      </c>
    </row>
    <row r="637" spans="1:14" x14ac:dyDescent="0.3">
      <c r="A637" t="s">
        <v>1733</v>
      </c>
      <c r="B637">
        <v>43.11</v>
      </c>
      <c r="C637">
        <v>4.67</v>
      </c>
      <c r="D637" t="str">
        <f t="shared" si="54"/>
        <v>Yes</v>
      </c>
      <c r="E637" t="s">
        <v>2378</v>
      </c>
      <c r="F637" t="s">
        <v>2378</v>
      </c>
      <c r="G637">
        <f t="shared" si="55"/>
        <v>0</v>
      </c>
      <c r="H637" t="str">
        <f t="shared" si="56"/>
        <v>No</v>
      </c>
      <c r="I637" t="str">
        <f t="shared" si="57"/>
        <v>Obesity</v>
      </c>
      <c r="J637" t="str">
        <f t="shared" si="58"/>
        <v>Normal</v>
      </c>
      <c r="K637" t="s">
        <v>2380</v>
      </c>
      <c r="L637" t="s">
        <v>2379</v>
      </c>
      <c r="M637" t="str">
        <f t="shared" si="59"/>
        <v>No</v>
      </c>
      <c r="N637" t="s">
        <v>2378</v>
      </c>
    </row>
    <row r="638" spans="1:14" x14ac:dyDescent="0.3">
      <c r="A638" t="s">
        <v>1732</v>
      </c>
      <c r="B638">
        <v>53.32</v>
      </c>
      <c r="C638">
        <v>5.0599999999999996</v>
      </c>
      <c r="D638" t="str">
        <f t="shared" si="54"/>
        <v>No</v>
      </c>
      <c r="E638" t="s">
        <v>2378</v>
      </c>
      <c r="F638" t="s">
        <v>2378</v>
      </c>
      <c r="G638">
        <f t="shared" si="55"/>
        <v>0</v>
      </c>
      <c r="H638" t="str">
        <f t="shared" si="56"/>
        <v>No</v>
      </c>
      <c r="I638" t="str">
        <f t="shared" si="57"/>
        <v>Obesity</v>
      </c>
      <c r="J638" t="str">
        <f t="shared" si="58"/>
        <v>Normal</v>
      </c>
      <c r="K638" t="s">
        <v>2378</v>
      </c>
      <c r="L638" t="s">
        <v>2379</v>
      </c>
      <c r="M638" t="str">
        <f t="shared" si="59"/>
        <v>No</v>
      </c>
      <c r="N638" t="s">
        <v>2378</v>
      </c>
    </row>
    <row r="639" spans="1:14" x14ac:dyDescent="0.3">
      <c r="A639" t="s">
        <v>1731</v>
      </c>
      <c r="B639">
        <v>38.04</v>
      </c>
      <c r="C639">
        <v>5.0199999999999996</v>
      </c>
      <c r="D639" t="str">
        <f t="shared" si="54"/>
        <v>Yes</v>
      </c>
      <c r="E639" t="s">
        <v>2378</v>
      </c>
      <c r="F639" t="s">
        <v>2378</v>
      </c>
      <c r="G639">
        <f t="shared" si="55"/>
        <v>1</v>
      </c>
      <c r="H639" t="str">
        <f t="shared" si="56"/>
        <v>No</v>
      </c>
      <c r="I639" t="str">
        <f t="shared" si="57"/>
        <v>Obesity</v>
      </c>
      <c r="J639" t="str">
        <f t="shared" si="58"/>
        <v>Normal</v>
      </c>
      <c r="K639" t="s">
        <v>2380</v>
      </c>
      <c r="L639">
        <v>1</v>
      </c>
      <c r="M639" t="str">
        <f t="shared" si="59"/>
        <v>No</v>
      </c>
      <c r="N639" t="s">
        <v>2378</v>
      </c>
    </row>
    <row r="640" spans="1:14" x14ac:dyDescent="0.3">
      <c r="A640" t="s">
        <v>1730</v>
      </c>
      <c r="B640">
        <v>37.9</v>
      </c>
      <c r="C640">
        <v>7.76</v>
      </c>
      <c r="D640" t="str">
        <f t="shared" si="54"/>
        <v>No</v>
      </c>
      <c r="E640" t="s">
        <v>2378</v>
      </c>
      <c r="F640" t="s">
        <v>2378</v>
      </c>
      <c r="G640">
        <f t="shared" si="55"/>
        <v>0</v>
      </c>
      <c r="H640" t="str">
        <f t="shared" si="56"/>
        <v>No</v>
      </c>
      <c r="I640" t="str">
        <f t="shared" si="57"/>
        <v>Obesity</v>
      </c>
      <c r="J640" t="str">
        <f t="shared" si="58"/>
        <v>Diabetes</v>
      </c>
      <c r="K640" t="s">
        <v>2378</v>
      </c>
      <c r="L640" t="s">
        <v>2379</v>
      </c>
      <c r="M640" t="str">
        <f t="shared" si="59"/>
        <v>No</v>
      </c>
      <c r="N640" t="s">
        <v>2378</v>
      </c>
    </row>
    <row r="641" spans="1:14" x14ac:dyDescent="0.3">
      <c r="A641" t="s">
        <v>1729</v>
      </c>
      <c r="B641">
        <v>39.6</v>
      </c>
      <c r="C641">
        <v>9.32</v>
      </c>
      <c r="D641" t="str">
        <f t="shared" si="54"/>
        <v>No</v>
      </c>
      <c r="E641" t="s">
        <v>2378</v>
      </c>
      <c r="F641" t="s">
        <v>2378</v>
      </c>
      <c r="G641">
        <f t="shared" si="55"/>
        <v>0</v>
      </c>
      <c r="H641" t="str">
        <f t="shared" si="56"/>
        <v>No</v>
      </c>
      <c r="I641" t="str">
        <f t="shared" si="57"/>
        <v>Obesity</v>
      </c>
      <c r="J641" t="str">
        <f t="shared" si="58"/>
        <v>Diabetes</v>
      </c>
      <c r="K641" t="s">
        <v>2378</v>
      </c>
      <c r="L641" t="s">
        <v>2379</v>
      </c>
      <c r="M641" t="str">
        <f t="shared" si="59"/>
        <v>No</v>
      </c>
      <c r="N641" t="s">
        <v>2378</v>
      </c>
    </row>
    <row r="642" spans="1:14" x14ac:dyDescent="0.3">
      <c r="A642" t="s">
        <v>1728</v>
      </c>
      <c r="B642">
        <v>50.92</v>
      </c>
      <c r="C642">
        <v>5.31</v>
      </c>
      <c r="D642" t="str">
        <f t="shared" ref="D642:D705" si="60">PROPER(K642)</f>
        <v>Yes</v>
      </c>
      <c r="E642" t="s">
        <v>2378</v>
      </c>
      <c r="F642" t="s">
        <v>2378</v>
      </c>
      <c r="G642">
        <f t="shared" ref="G642:G705" si="61">IF(L642="No major surgery",0,L642)</f>
        <v>1</v>
      </c>
      <c r="H642" t="str">
        <f t="shared" ref="H642:H705" si="62">PROPER(M642)</f>
        <v>No</v>
      </c>
      <c r="I642" t="str">
        <f t="shared" ref="I642:I705" si="63">IF(B642&lt;18.5,"Under Weight",IF(B642&lt;=24.9,"Normal Weight",IF(B642&lt;=29.9,"Over Weight","Obesity")))</f>
        <v>Obesity</v>
      </c>
      <c r="J642" t="str">
        <f t="shared" ref="J642:J705" si="64">IF(C642&lt;=5.7,"Normal",IF(C642&lt;=6.4,"Prediabetes","Diabetes"))</f>
        <v>Normal</v>
      </c>
      <c r="K642" t="s">
        <v>2380</v>
      </c>
      <c r="L642">
        <v>1</v>
      </c>
      <c r="M642" t="str">
        <f t="shared" si="59"/>
        <v>No</v>
      </c>
      <c r="N642" t="s">
        <v>2378</v>
      </c>
    </row>
    <row r="643" spans="1:14" x14ac:dyDescent="0.3">
      <c r="A643" t="s">
        <v>1727</v>
      </c>
      <c r="B643">
        <v>21.85</v>
      </c>
      <c r="C643">
        <v>5.56</v>
      </c>
      <c r="D643" t="str">
        <f t="shared" si="60"/>
        <v>Yes</v>
      </c>
      <c r="E643" t="s">
        <v>2378</v>
      </c>
      <c r="F643" t="s">
        <v>2378</v>
      </c>
      <c r="G643">
        <f t="shared" si="61"/>
        <v>0</v>
      </c>
      <c r="H643" t="str">
        <f t="shared" si="62"/>
        <v>Yes</v>
      </c>
      <c r="I643" t="str">
        <f t="shared" si="63"/>
        <v>Normal Weight</v>
      </c>
      <c r="J643" t="str">
        <f t="shared" si="64"/>
        <v>Normal</v>
      </c>
      <c r="K643" t="s">
        <v>2380</v>
      </c>
      <c r="L643" t="s">
        <v>2379</v>
      </c>
      <c r="M643" t="str">
        <f t="shared" si="59"/>
        <v>yes</v>
      </c>
      <c r="N643" t="s">
        <v>2380</v>
      </c>
    </row>
    <row r="644" spans="1:14" x14ac:dyDescent="0.3">
      <c r="A644" t="s">
        <v>1726</v>
      </c>
      <c r="B644">
        <v>36.08</v>
      </c>
      <c r="C644">
        <v>7.11</v>
      </c>
      <c r="D644" t="str">
        <f t="shared" si="60"/>
        <v>Yes</v>
      </c>
      <c r="E644" t="s">
        <v>2378</v>
      </c>
      <c r="F644" t="s">
        <v>2381</v>
      </c>
      <c r="G644">
        <f t="shared" si="61"/>
        <v>1</v>
      </c>
      <c r="H644" t="str">
        <f t="shared" si="62"/>
        <v>No</v>
      </c>
      <c r="I644" t="str">
        <f t="shared" si="63"/>
        <v>Obesity</v>
      </c>
      <c r="J644" t="str">
        <f t="shared" si="64"/>
        <v>Diabetes</v>
      </c>
      <c r="K644" t="s">
        <v>2380</v>
      </c>
      <c r="L644">
        <v>1</v>
      </c>
      <c r="M644" t="str">
        <f t="shared" ref="M644:M707" si="65">IF(N644="?","No",N644)</f>
        <v>No</v>
      </c>
      <c r="N644" t="s">
        <v>2378</v>
      </c>
    </row>
    <row r="645" spans="1:14" x14ac:dyDescent="0.3">
      <c r="A645" t="s">
        <v>1725</v>
      </c>
      <c r="B645">
        <v>40.44</v>
      </c>
      <c r="C645">
        <v>5.13</v>
      </c>
      <c r="D645" t="str">
        <f t="shared" si="60"/>
        <v>Yes</v>
      </c>
      <c r="E645" t="s">
        <v>2378</v>
      </c>
      <c r="F645" t="s">
        <v>2381</v>
      </c>
      <c r="G645">
        <f t="shared" si="61"/>
        <v>1</v>
      </c>
      <c r="H645" t="str">
        <f t="shared" si="62"/>
        <v>No</v>
      </c>
      <c r="I645" t="str">
        <f t="shared" si="63"/>
        <v>Obesity</v>
      </c>
      <c r="J645" t="str">
        <f t="shared" si="64"/>
        <v>Normal</v>
      </c>
      <c r="K645" t="s">
        <v>2380</v>
      </c>
      <c r="L645">
        <v>1</v>
      </c>
      <c r="M645" t="str">
        <f t="shared" si="65"/>
        <v>No</v>
      </c>
      <c r="N645" t="s">
        <v>2378</v>
      </c>
    </row>
    <row r="646" spans="1:14" x14ac:dyDescent="0.3">
      <c r="A646" t="s">
        <v>1724</v>
      </c>
      <c r="B646">
        <v>38.094999999999999</v>
      </c>
      <c r="C646">
        <v>10.199999999999999</v>
      </c>
      <c r="D646" t="str">
        <f t="shared" si="60"/>
        <v>No</v>
      </c>
      <c r="E646" t="s">
        <v>2378</v>
      </c>
      <c r="F646" t="s">
        <v>2378</v>
      </c>
      <c r="G646">
        <f t="shared" si="61"/>
        <v>0</v>
      </c>
      <c r="H646" t="str">
        <f t="shared" si="62"/>
        <v>No</v>
      </c>
      <c r="I646" t="str">
        <f t="shared" si="63"/>
        <v>Obesity</v>
      </c>
      <c r="J646" t="str">
        <f t="shared" si="64"/>
        <v>Diabetes</v>
      </c>
      <c r="K646" t="s">
        <v>2378</v>
      </c>
      <c r="L646" t="s">
        <v>2379</v>
      </c>
      <c r="M646" t="str">
        <f t="shared" si="65"/>
        <v>No</v>
      </c>
      <c r="N646" t="s">
        <v>2378</v>
      </c>
    </row>
    <row r="647" spans="1:14" x14ac:dyDescent="0.3">
      <c r="A647" t="s">
        <v>1723</v>
      </c>
      <c r="B647">
        <v>44.95</v>
      </c>
      <c r="C647">
        <v>10.4</v>
      </c>
      <c r="D647" t="str">
        <f t="shared" si="60"/>
        <v>No</v>
      </c>
      <c r="E647" t="s">
        <v>2378</v>
      </c>
      <c r="F647" t="s">
        <v>2378</v>
      </c>
      <c r="G647">
        <f t="shared" si="61"/>
        <v>0</v>
      </c>
      <c r="H647" t="str">
        <f t="shared" si="62"/>
        <v>No</v>
      </c>
      <c r="I647" t="str">
        <f t="shared" si="63"/>
        <v>Obesity</v>
      </c>
      <c r="J647" t="str">
        <f t="shared" si="64"/>
        <v>Diabetes</v>
      </c>
      <c r="K647" t="s">
        <v>2378</v>
      </c>
      <c r="L647" t="s">
        <v>2379</v>
      </c>
      <c r="M647" t="str">
        <f t="shared" si="65"/>
        <v>No</v>
      </c>
      <c r="N647" t="s">
        <v>2378</v>
      </c>
    </row>
    <row r="648" spans="1:14" x14ac:dyDescent="0.3">
      <c r="A648" t="s">
        <v>1722</v>
      </c>
      <c r="B648">
        <v>35.54</v>
      </c>
      <c r="C648">
        <v>10.67</v>
      </c>
      <c r="D648" t="str">
        <f t="shared" si="60"/>
        <v>No</v>
      </c>
      <c r="E648" t="s">
        <v>2378</v>
      </c>
      <c r="F648" t="s">
        <v>2378</v>
      </c>
      <c r="G648">
        <f t="shared" si="61"/>
        <v>0</v>
      </c>
      <c r="H648" t="str">
        <f t="shared" si="62"/>
        <v>No</v>
      </c>
      <c r="I648" t="str">
        <f t="shared" si="63"/>
        <v>Obesity</v>
      </c>
      <c r="J648" t="str">
        <f t="shared" si="64"/>
        <v>Diabetes</v>
      </c>
      <c r="K648" t="s">
        <v>2378</v>
      </c>
      <c r="L648" t="s">
        <v>2379</v>
      </c>
      <c r="M648" t="str">
        <f t="shared" si="65"/>
        <v>No</v>
      </c>
      <c r="N648" t="s">
        <v>2378</v>
      </c>
    </row>
    <row r="649" spans="1:14" x14ac:dyDescent="0.3">
      <c r="A649" t="s">
        <v>1721</v>
      </c>
      <c r="B649">
        <v>39.799999999999997</v>
      </c>
      <c r="C649">
        <v>4.6500000000000004</v>
      </c>
      <c r="D649" t="str">
        <f t="shared" si="60"/>
        <v>Yes</v>
      </c>
      <c r="E649" t="s">
        <v>2378</v>
      </c>
      <c r="F649" t="s">
        <v>2378</v>
      </c>
      <c r="G649">
        <f t="shared" si="61"/>
        <v>2</v>
      </c>
      <c r="H649" t="str">
        <f t="shared" si="62"/>
        <v>No</v>
      </c>
      <c r="I649" t="str">
        <f t="shared" si="63"/>
        <v>Obesity</v>
      </c>
      <c r="J649" t="str">
        <f t="shared" si="64"/>
        <v>Normal</v>
      </c>
      <c r="K649" t="s">
        <v>2380</v>
      </c>
      <c r="L649">
        <v>2</v>
      </c>
      <c r="M649" t="str">
        <f t="shared" si="65"/>
        <v>No</v>
      </c>
      <c r="N649" t="s">
        <v>2378</v>
      </c>
    </row>
    <row r="650" spans="1:14" x14ac:dyDescent="0.3">
      <c r="A650" t="s">
        <v>1720</v>
      </c>
      <c r="B650">
        <v>33.659999999999997</v>
      </c>
      <c r="C650">
        <v>5.65</v>
      </c>
      <c r="D650" t="str">
        <f t="shared" si="60"/>
        <v>Yes</v>
      </c>
      <c r="E650" t="s">
        <v>2378</v>
      </c>
      <c r="F650" t="s">
        <v>2378</v>
      </c>
      <c r="G650">
        <f t="shared" si="61"/>
        <v>2</v>
      </c>
      <c r="H650" t="str">
        <f t="shared" si="62"/>
        <v>No</v>
      </c>
      <c r="I650" t="str">
        <f t="shared" si="63"/>
        <v>Obesity</v>
      </c>
      <c r="J650" t="str">
        <f t="shared" si="64"/>
        <v>Normal</v>
      </c>
      <c r="K650" t="s">
        <v>2380</v>
      </c>
      <c r="L650">
        <v>2</v>
      </c>
      <c r="M650" t="str">
        <f t="shared" si="65"/>
        <v>No</v>
      </c>
      <c r="N650" t="s">
        <v>2378</v>
      </c>
    </row>
    <row r="651" spans="1:14" x14ac:dyDescent="0.3">
      <c r="A651" t="s">
        <v>1719</v>
      </c>
      <c r="B651">
        <v>35.5</v>
      </c>
      <c r="C651">
        <v>11.97</v>
      </c>
      <c r="D651" t="str">
        <f t="shared" si="60"/>
        <v>No</v>
      </c>
      <c r="E651" t="s">
        <v>2378</v>
      </c>
      <c r="F651" t="s">
        <v>2378</v>
      </c>
      <c r="G651">
        <f t="shared" si="61"/>
        <v>0</v>
      </c>
      <c r="H651" t="str">
        <f t="shared" si="62"/>
        <v>No</v>
      </c>
      <c r="I651" t="str">
        <f t="shared" si="63"/>
        <v>Obesity</v>
      </c>
      <c r="J651" t="str">
        <f t="shared" si="64"/>
        <v>Diabetes</v>
      </c>
      <c r="K651" t="s">
        <v>2378</v>
      </c>
      <c r="L651" t="s">
        <v>2379</v>
      </c>
      <c r="M651" t="str">
        <f t="shared" si="65"/>
        <v>No</v>
      </c>
      <c r="N651" t="s">
        <v>2378</v>
      </c>
    </row>
    <row r="652" spans="1:14" x14ac:dyDescent="0.3">
      <c r="A652" t="s">
        <v>1718</v>
      </c>
      <c r="B652">
        <v>41.63</v>
      </c>
      <c r="C652">
        <v>6.71</v>
      </c>
      <c r="D652" t="str">
        <f t="shared" si="60"/>
        <v>No</v>
      </c>
      <c r="E652" t="s">
        <v>2378</v>
      </c>
      <c r="F652" t="s">
        <v>2378</v>
      </c>
      <c r="G652">
        <f t="shared" si="61"/>
        <v>0</v>
      </c>
      <c r="H652" t="str">
        <f t="shared" si="62"/>
        <v>No</v>
      </c>
      <c r="I652" t="str">
        <f t="shared" si="63"/>
        <v>Obesity</v>
      </c>
      <c r="J652" t="str">
        <f t="shared" si="64"/>
        <v>Diabetes</v>
      </c>
      <c r="K652" t="s">
        <v>2378</v>
      </c>
      <c r="L652" t="s">
        <v>2379</v>
      </c>
      <c r="M652" t="str">
        <f t="shared" si="65"/>
        <v>No</v>
      </c>
      <c r="N652" t="s">
        <v>2378</v>
      </c>
    </row>
    <row r="653" spans="1:14" x14ac:dyDescent="0.3">
      <c r="A653" t="s">
        <v>1717</v>
      </c>
      <c r="B653">
        <v>46.49</v>
      </c>
      <c r="C653">
        <v>11.92</v>
      </c>
      <c r="D653" t="str">
        <f t="shared" si="60"/>
        <v>No</v>
      </c>
      <c r="E653" t="s">
        <v>2378</v>
      </c>
      <c r="F653" t="s">
        <v>2378</v>
      </c>
      <c r="G653">
        <f t="shared" si="61"/>
        <v>0</v>
      </c>
      <c r="H653" t="str">
        <f t="shared" si="62"/>
        <v>No</v>
      </c>
      <c r="I653" t="str">
        <f t="shared" si="63"/>
        <v>Obesity</v>
      </c>
      <c r="J653" t="str">
        <f t="shared" si="64"/>
        <v>Diabetes</v>
      </c>
      <c r="K653" t="s">
        <v>2378</v>
      </c>
      <c r="L653" t="s">
        <v>2379</v>
      </c>
      <c r="M653" t="str">
        <f t="shared" si="65"/>
        <v>No</v>
      </c>
      <c r="N653" t="s">
        <v>2378</v>
      </c>
    </row>
    <row r="654" spans="1:14" x14ac:dyDescent="0.3">
      <c r="A654" t="s">
        <v>1716</v>
      </c>
      <c r="B654">
        <v>43.29</v>
      </c>
      <c r="C654">
        <v>5.35</v>
      </c>
      <c r="D654" t="str">
        <f t="shared" si="60"/>
        <v>No</v>
      </c>
      <c r="E654" t="s">
        <v>2378</v>
      </c>
      <c r="F654" t="s">
        <v>2378</v>
      </c>
      <c r="G654">
        <f t="shared" si="61"/>
        <v>2</v>
      </c>
      <c r="H654" t="str">
        <f t="shared" si="62"/>
        <v>No</v>
      </c>
      <c r="I654" t="str">
        <f t="shared" si="63"/>
        <v>Obesity</v>
      </c>
      <c r="J654" t="str">
        <f t="shared" si="64"/>
        <v>Normal</v>
      </c>
      <c r="K654" t="s">
        <v>2378</v>
      </c>
      <c r="L654">
        <v>2</v>
      </c>
      <c r="M654" t="str">
        <f t="shared" si="65"/>
        <v>No</v>
      </c>
      <c r="N654" t="s">
        <v>2378</v>
      </c>
    </row>
    <row r="655" spans="1:14" x14ac:dyDescent="0.3">
      <c r="A655" t="s">
        <v>1715</v>
      </c>
      <c r="B655">
        <v>43.08</v>
      </c>
      <c r="C655">
        <v>8.9600000000000009</v>
      </c>
      <c r="D655" t="str">
        <f t="shared" si="60"/>
        <v>Yes</v>
      </c>
      <c r="E655" t="s">
        <v>2378</v>
      </c>
      <c r="F655" t="s">
        <v>2378</v>
      </c>
      <c r="G655">
        <f t="shared" si="61"/>
        <v>1</v>
      </c>
      <c r="H655" t="str">
        <f t="shared" si="62"/>
        <v>No</v>
      </c>
      <c r="I655" t="str">
        <f t="shared" si="63"/>
        <v>Obesity</v>
      </c>
      <c r="J655" t="str">
        <f t="shared" si="64"/>
        <v>Diabetes</v>
      </c>
      <c r="K655" t="s">
        <v>2380</v>
      </c>
      <c r="L655">
        <v>1</v>
      </c>
      <c r="M655" t="str">
        <f t="shared" si="65"/>
        <v>No</v>
      </c>
      <c r="N655" t="s">
        <v>2378</v>
      </c>
    </row>
    <row r="656" spans="1:14" x14ac:dyDescent="0.3">
      <c r="A656" t="s">
        <v>1714</v>
      </c>
      <c r="B656">
        <v>39.07</v>
      </c>
      <c r="C656">
        <v>11.93</v>
      </c>
      <c r="D656" t="str">
        <f t="shared" si="60"/>
        <v>No</v>
      </c>
      <c r="E656" t="s">
        <v>2378</v>
      </c>
      <c r="F656" t="s">
        <v>2378</v>
      </c>
      <c r="G656">
        <f t="shared" si="61"/>
        <v>0</v>
      </c>
      <c r="H656" t="str">
        <f t="shared" si="62"/>
        <v>No</v>
      </c>
      <c r="I656" t="str">
        <f t="shared" si="63"/>
        <v>Obesity</v>
      </c>
      <c r="J656" t="str">
        <f t="shared" si="64"/>
        <v>Diabetes</v>
      </c>
      <c r="K656" t="s">
        <v>2378</v>
      </c>
      <c r="L656" t="s">
        <v>2379</v>
      </c>
      <c r="M656" t="str">
        <f t="shared" si="65"/>
        <v>No</v>
      </c>
      <c r="N656" t="s">
        <v>2378</v>
      </c>
    </row>
    <row r="657" spans="1:14" x14ac:dyDescent="0.3">
      <c r="A657" t="s">
        <v>1713</v>
      </c>
      <c r="B657">
        <v>41.3</v>
      </c>
      <c r="C657">
        <v>9.59</v>
      </c>
      <c r="D657" t="str">
        <f t="shared" si="60"/>
        <v>No</v>
      </c>
      <c r="E657" t="s">
        <v>2378</v>
      </c>
      <c r="F657" t="s">
        <v>2378</v>
      </c>
      <c r="G657">
        <f t="shared" si="61"/>
        <v>0</v>
      </c>
      <c r="H657" t="str">
        <f t="shared" si="62"/>
        <v>No</v>
      </c>
      <c r="I657" t="str">
        <f t="shared" si="63"/>
        <v>Obesity</v>
      </c>
      <c r="J657" t="str">
        <f t="shared" si="64"/>
        <v>Diabetes</v>
      </c>
      <c r="K657" t="s">
        <v>2378</v>
      </c>
      <c r="L657" t="s">
        <v>2379</v>
      </c>
      <c r="M657" t="str">
        <f t="shared" si="65"/>
        <v>No</v>
      </c>
      <c r="N657" t="s">
        <v>2378</v>
      </c>
    </row>
    <row r="658" spans="1:14" x14ac:dyDescent="0.3">
      <c r="A658" t="s">
        <v>1712</v>
      </c>
      <c r="B658">
        <v>42.95</v>
      </c>
      <c r="C658">
        <v>11.88</v>
      </c>
      <c r="D658" t="str">
        <f t="shared" si="60"/>
        <v>Yes</v>
      </c>
      <c r="E658" t="s">
        <v>2378</v>
      </c>
      <c r="F658" t="s">
        <v>2378</v>
      </c>
      <c r="G658">
        <f t="shared" si="61"/>
        <v>2</v>
      </c>
      <c r="H658" t="str">
        <f t="shared" si="62"/>
        <v>No</v>
      </c>
      <c r="I658" t="str">
        <f t="shared" si="63"/>
        <v>Obesity</v>
      </c>
      <c r="J658" t="str">
        <f t="shared" si="64"/>
        <v>Diabetes</v>
      </c>
      <c r="K658" t="s">
        <v>2380</v>
      </c>
      <c r="L658">
        <v>2</v>
      </c>
      <c r="M658" t="str">
        <f t="shared" si="65"/>
        <v>No</v>
      </c>
      <c r="N658" t="s">
        <v>2378</v>
      </c>
    </row>
    <row r="659" spans="1:14" x14ac:dyDescent="0.3">
      <c r="A659" t="s">
        <v>1711</v>
      </c>
      <c r="B659">
        <v>46.96</v>
      </c>
      <c r="C659">
        <v>4.6399999999999997</v>
      </c>
      <c r="D659" t="str">
        <f t="shared" si="60"/>
        <v>No</v>
      </c>
      <c r="E659" t="s">
        <v>2378</v>
      </c>
      <c r="F659" t="s">
        <v>2381</v>
      </c>
      <c r="G659">
        <f t="shared" si="61"/>
        <v>1</v>
      </c>
      <c r="H659" t="str">
        <f t="shared" si="62"/>
        <v>No</v>
      </c>
      <c r="I659" t="str">
        <f t="shared" si="63"/>
        <v>Obesity</v>
      </c>
      <c r="J659" t="str">
        <f t="shared" si="64"/>
        <v>Normal</v>
      </c>
      <c r="K659" t="s">
        <v>2378</v>
      </c>
      <c r="L659">
        <v>1</v>
      </c>
      <c r="M659" t="str">
        <f t="shared" si="65"/>
        <v>No</v>
      </c>
      <c r="N659" t="s">
        <v>2378</v>
      </c>
    </row>
    <row r="660" spans="1:14" x14ac:dyDescent="0.3">
      <c r="A660" t="s">
        <v>1710</v>
      </c>
      <c r="B660">
        <v>30.495000000000001</v>
      </c>
      <c r="C660">
        <v>9.5299999999999994</v>
      </c>
      <c r="D660" t="str">
        <f t="shared" si="60"/>
        <v>No</v>
      </c>
      <c r="E660" t="s">
        <v>2378</v>
      </c>
      <c r="F660" t="s">
        <v>2378</v>
      </c>
      <c r="G660">
        <f t="shared" si="61"/>
        <v>0</v>
      </c>
      <c r="H660" t="str">
        <f t="shared" si="62"/>
        <v>No</v>
      </c>
      <c r="I660" t="str">
        <f t="shared" si="63"/>
        <v>Obesity</v>
      </c>
      <c r="J660" t="str">
        <f t="shared" si="64"/>
        <v>Diabetes</v>
      </c>
      <c r="K660" t="s">
        <v>2378</v>
      </c>
      <c r="L660" t="s">
        <v>2379</v>
      </c>
      <c r="M660" t="str">
        <f t="shared" si="65"/>
        <v>No</v>
      </c>
      <c r="N660" t="s">
        <v>2378</v>
      </c>
    </row>
    <row r="661" spans="1:14" x14ac:dyDescent="0.3">
      <c r="A661" t="s">
        <v>1709</v>
      </c>
      <c r="B661">
        <v>17.954999999999998</v>
      </c>
      <c r="C661">
        <v>5.29</v>
      </c>
      <c r="D661" t="str">
        <f t="shared" si="60"/>
        <v>Yes</v>
      </c>
      <c r="E661" t="s">
        <v>2378</v>
      </c>
      <c r="F661" t="s">
        <v>2378</v>
      </c>
      <c r="G661">
        <f t="shared" si="61"/>
        <v>1</v>
      </c>
      <c r="H661" t="str">
        <f t="shared" si="62"/>
        <v>Yes</v>
      </c>
      <c r="I661" t="str">
        <f t="shared" si="63"/>
        <v>Under Weight</v>
      </c>
      <c r="J661" t="str">
        <f t="shared" si="64"/>
        <v>Normal</v>
      </c>
      <c r="K661" t="s">
        <v>2380</v>
      </c>
      <c r="L661">
        <v>1</v>
      </c>
      <c r="M661" t="str">
        <f t="shared" si="65"/>
        <v>yes</v>
      </c>
      <c r="N661" t="s">
        <v>2380</v>
      </c>
    </row>
    <row r="662" spans="1:14" x14ac:dyDescent="0.3">
      <c r="A662" t="s">
        <v>1708</v>
      </c>
      <c r="B662">
        <v>25.6</v>
      </c>
      <c r="C662">
        <v>10.95</v>
      </c>
      <c r="D662" t="str">
        <f t="shared" si="60"/>
        <v>No</v>
      </c>
      <c r="E662" t="s">
        <v>2378</v>
      </c>
      <c r="F662" t="s">
        <v>2378</v>
      </c>
      <c r="G662">
        <f t="shared" si="61"/>
        <v>3</v>
      </c>
      <c r="H662" t="str">
        <f t="shared" si="62"/>
        <v>No</v>
      </c>
      <c r="I662" t="str">
        <f t="shared" si="63"/>
        <v>Over Weight</v>
      </c>
      <c r="J662" t="str">
        <f t="shared" si="64"/>
        <v>Diabetes</v>
      </c>
      <c r="K662" t="s">
        <v>2378</v>
      </c>
      <c r="L662">
        <v>3</v>
      </c>
      <c r="M662" t="str">
        <f t="shared" si="65"/>
        <v>No</v>
      </c>
      <c r="N662" t="s">
        <v>2378</v>
      </c>
    </row>
    <row r="663" spans="1:14" x14ac:dyDescent="0.3">
      <c r="A663" t="s">
        <v>1707</v>
      </c>
      <c r="B663">
        <v>34.21</v>
      </c>
      <c r="C663">
        <v>9.17</v>
      </c>
      <c r="D663" t="str">
        <f t="shared" si="60"/>
        <v>No</v>
      </c>
      <c r="E663" t="s">
        <v>2378</v>
      </c>
      <c r="F663" t="s">
        <v>2378</v>
      </c>
      <c r="G663">
        <f t="shared" si="61"/>
        <v>0</v>
      </c>
      <c r="H663" t="str">
        <f t="shared" si="62"/>
        <v>No</v>
      </c>
      <c r="I663" t="str">
        <f t="shared" si="63"/>
        <v>Obesity</v>
      </c>
      <c r="J663" t="str">
        <f t="shared" si="64"/>
        <v>Diabetes</v>
      </c>
      <c r="K663" t="s">
        <v>2378</v>
      </c>
      <c r="L663" t="s">
        <v>2379</v>
      </c>
      <c r="M663" t="str">
        <f t="shared" si="65"/>
        <v>No</v>
      </c>
      <c r="N663" t="s">
        <v>2378</v>
      </c>
    </row>
    <row r="664" spans="1:14" x14ac:dyDescent="0.3">
      <c r="A664" t="s">
        <v>1706</v>
      </c>
      <c r="B664">
        <v>39.74</v>
      </c>
      <c r="C664">
        <v>7.39</v>
      </c>
      <c r="D664" t="str">
        <f t="shared" si="60"/>
        <v>No</v>
      </c>
      <c r="E664" t="s">
        <v>2378</v>
      </c>
      <c r="F664" t="s">
        <v>2378</v>
      </c>
      <c r="G664">
        <f t="shared" si="61"/>
        <v>0</v>
      </c>
      <c r="H664" t="str">
        <f t="shared" si="62"/>
        <v>No</v>
      </c>
      <c r="I664" t="str">
        <f t="shared" si="63"/>
        <v>Obesity</v>
      </c>
      <c r="J664" t="str">
        <f t="shared" si="64"/>
        <v>Diabetes</v>
      </c>
      <c r="K664" t="s">
        <v>2378</v>
      </c>
      <c r="L664" t="s">
        <v>2379</v>
      </c>
      <c r="M664" t="str">
        <f t="shared" si="65"/>
        <v>No</v>
      </c>
      <c r="N664" t="s">
        <v>2378</v>
      </c>
    </row>
    <row r="665" spans="1:14" x14ac:dyDescent="0.3">
      <c r="A665" t="s">
        <v>1705</v>
      </c>
      <c r="B665">
        <v>49.53</v>
      </c>
      <c r="C665">
        <v>9.1300000000000008</v>
      </c>
      <c r="D665" t="str">
        <f t="shared" si="60"/>
        <v>Yes</v>
      </c>
      <c r="E665" t="s">
        <v>2378</v>
      </c>
      <c r="F665" t="s">
        <v>2378</v>
      </c>
      <c r="G665">
        <f t="shared" si="61"/>
        <v>0</v>
      </c>
      <c r="H665" t="str">
        <f t="shared" si="62"/>
        <v>No</v>
      </c>
      <c r="I665" t="str">
        <f t="shared" si="63"/>
        <v>Obesity</v>
      </c>
      <c r="J665" t="str">
        <f t="shared" si="64"/>
        <v>Diabetes</v>
      </c>
      <c r="K665" t="s">
        <v>2380</v>
      </c>
      <c r="L665" t="s">
        <v>2379</v>
      </c>
      <c r="M665" t="str">
        <f t="shared" si="65"/>
        <v>No</v>
      </c>
      <c r="N665" t="s">
        <v>2378</v>
      </c>
    </row>
    <row r="666" spans="1:14" x14ac:dyDescent="0.3">
      <c r="A666" t="s">
        <v>1704</v>
      </c>
      <c r="B666">
        <v>39.33</v>
      </c>
      <c r="C666">
        <v>10.4</v>
      </c>
      <c r="D666" t="str">
        <f t="shared" si="60"/>
        <v>No</v>
      </c>
      <c r="E666" t="s">
        <v>2378</v>
      </c>
      <c r="F666" t="s">
        <v>2378</v>
      </c>
      <c r="G666">
        <f t="shared" si="61"/>
        <v>3</v>
      </c>
      <c r="H666" t="str">
        <f t="shared" si="62"/>
        <v>No</v>
      </c>
      <c r="I666" t="str">
        <f t="shared" si="63"/>
        <v>Obesity</v>
      </c>
      <c r="J666" t="str">
        <f t="shared" si="64"/>
        <v>Diabetes</v>
      </c>
      <c r="K666" t="s">
        <v>2378</v>
      </c>
      <c r="L666">
        <v>3</v>
      </c>
      <c r="M666" t="str">
        <f t="shared" si="65"/>
        <v>No</v>
      </c>
      <c r="N666" t="s">
        <v>2378</v>
      </c>
    </row>
    <row r="667" spans="1:14" x14ac:dyDescent="0.3">
      <c r="A667" t="s">
        <v>1703</v>
      </c>
      <c r="B667">
        <v>39.979999999999997</v>
      </c>
      <c r="C667">
        <v>9.4600000000000009</v>
      </c>
      <c r="D667" t="str">
        <f t="shared" si="60"/>
        <v>Yes</v>
      </c>
      <c r="E667" t="s">
        <v>2378</v>
      </c>
      <c r="F667" t="s">
        <v>2378</v>
      </c>
      <c r="G667">
        <f t="shared" si="61"/>
        <v>2</v>
      </c>
      <c r="H667" t="str">
        <f t="shared" si="62"/>
        <v>No</v>
      </c>
      <c r="I667" t="str">
        <f t="shared" si="63"/>
        <v>Obesity</v>
      </c>
      <c r="J667" t="str">
        <f t="shared" si="64"/>
        <v>Diabetes</v>
      </c>
      <c r="K667" t="s">
        <v>2380</v>
      </c>
      <c r="L667">
        <v>2</v>
      </c>
      <c r="M667" t="str">
        <f t="shared" si="65"/>
        <v>No</v>
      </c>
      <c r="N667" t="s">
        <v>2378</v>
      </c>
    </row>
    <row r="668" spans="1:14" x14ac:dyDescent="0.3">
      <c r="A668" t="s">
        <v>1702</v>
      </c>
      <c r="B668">
        <v>46.51</v>
      </c>
      <c r="C668">
        <v>8.69</v>
      </c>
      <c r="D668" t="str">
        <f t="shared" si="60"/>
        <v>Yes</v>
      </c>
      <c r="E668" t="s">
        <v>2378</v>
      </c>
      <c r="F668" t="s">
        <v>2378</v>
      </c>
      <c r="G668">
        <f t="shared" si="61"/>
        <v>0</v>
      </c>
      <c r="H668" t="str">
        <f t="shared" si="62"/>
        <v>No</v>
      </c>
      <c r="I668" t="str">
        <f t="shared" si="63"/>
        <v>Obesity</v>
      </c>
      <c r="J668" t="str">
        <f t="shared" si="64"/>
        <v>Diabetes</v>
      </c>
      <c r="K668" t="s">
        <v>2380</v>
      </c>
      <c r="L668" t="s">
        <v>2379</v>
      </c>
      <c r="M668" t="str">
        <f t="shared" si="65"/>
        <v>No</v>
      </c>
      <c r="N668" t="s">
        <v>2378</v>
      </c>
    </row>
    <row r="669" spans="1:14" x14ac:dyDescent="0.3">
      <c r="A669" t="s">
        <v>1701</v>
      </c>
      <c r="B669">
        <v>43.58</v>
      </c>
      <c r="C669">
        <v>4.2300000000000004</v>
      </c>
      <c r="D669" t="str">
        <f t="shared" si="60"/>
        <v>No</v>
      </c>
      <c r="E669" t="s">
        <v>2378</v>
      </c>
      <c r="F669" t="s">
        <v>2381</v>
      </c>
      <c r="G669">
        <f t="shared" si="61"/>
        <v>1</v>
      </c>
      <c r="H669" t="str">
        <f t="shared" si="62"/>
        <v>No</v>
      </c>
      <c r="I669" t="str">
        <f t="shared" si="63"/>
        <v>Obesity</v>
      </c>
      <c r="J669" t="str">
        <f t="shared" si="64"/>
        <v>Normal</v>
      </c>
      <c r="K669" t="s">
        <v>2378</v>
      </c>
      <c r="L669">
        <v>1</v>
      </c>
      <c r="M669" t="str">
        <f t="shared" si="65"/>
        <v>No</v>
      </c>
      <c r="N669" t="s">
        <v>2378</v>
      </c>
    </row>
    <row r="670" spans="1:14" x14ac:dyDescent="0.3">
      <c r="A670" t="s">
        <v>1700</v>
      </c>
      <c r="B670">
        <v>42.28</v>
      </c>
      <c r="C670">
        <v>9.16</v>
      </c>
      <c r="D670" t="str">
        <f t="shared" si="60"/>
        <v>Yes</v>
      </c>
      <c r="E670" t="s">
        <v>2378</v>
      </c>
      <c r="F670" t="s">
        <v>2378</v>
      </c>
      <c r="G670">
        <f t="shared" si="61"/>
        <v>1</v>
      </c>
      <c r="H670" t="str">
        <f t="shared" si="62"/>
        <v>No</v>
      </c>
      <c r="I670" t="str">
        <f t="shared" si="63"/>
        <v>Obesity</v>
      </c>
      <c r="J670" t="str">
        <f t="shared" si="64"/>
        <v>Diabetes</v>
      </c>
      <c r="K670" t="s">
        <v>2380</v>
      </c>
      <c r="L670">
        <v>1</v>
      </c>
      <c r="M670" t="str">
        <f t="shared" si="65"/>
        <v>No</v>
      </c>
      <c r="N670" t="s">
        <v>2378</v>
      </c>
    </row>
    <row r="671" spans="1:14" x14ac:dyDescent="0.3">
      <c r="A671" t="s">
        <v>1699</v>
      </c>
      <c r="B671">
        <v>35.520000000000003</v>
      </c>
      <c r="C671">
        <v>8.26</v>
      </c>
      <c r="D671" t="str">
        <f t="shared" si="60"/>
        <v>No</v>
      </c>
      <c r="E671" t="s">
        <v>2378</v>
      </c>
      <c r="F671" t="s">
        <v>2378</v>
      </c>
      <c r="G671">
        <f t="shared" si="61"/>
        <v>0</v>
      </c>
      <c r="H671" t="str">
        <f t="shared" si="62"/>
        <v>No</v>
      </c>
      <c r="I671" t="str">
        <f t="shared" si="63"/>
        <v>Obesity</v>
      </c>
      <c r="J671" t="str">
        <f t="shared" si="64"/>
        <v>Diabetes</v>
      </c>
      <c r="K671" t="s">
        <v>2378</v>
      </c>
      <c r="L671" t="s">
        <v>2379</v>
      </c>
      <c r="M671" t="str">
        <f t="shared" si="65"/>
        <v>No</v>
      </c>
      <c r="N671" t="s">
        <v>2378</v>
      </c>
    </row>
    <row r="672" spans="1:14" x14ac:dyDescent="0.3">
      <c r="A672" t="s">
        <v>1698</v>
      </c>
      <c r="B672">
        <v>33.6</v>
      </c>
      <c r="C672">
        <v>11.25</v>
      </c>
      <c r="D672" t="str">
        <f t="shared" si="60"/>
        <v>No</v>
      </c>
      <c r="E672" t="s">
        <v>2378</v>
      </c>
      <c r="F672" t="s">
        <v>2378</v>
      </c>
      <c r="G672">
        <f t="shared" si="61"/>
        <v>0</v>
      </c>
      <c r="H672" t="str">
        <f t="shared" si="62"/>
        <v>No</v>
      </c>
      <c r="I672" t="str">
        <f t="shared" si="63"/>
        <v>Obesity</v>
      </c>
      <c r="J672" t="str">
        <f t="shared" si="64"/>
        <v>Diabetes</v>
      </c>
      <c r="K672" t="s">
        <v>2378</v>
      </c>
      <c r="L672" t="s">
        <v>2379</v>
      </c>
      <c r="M672" t="str">
        <f t="shared" si="65"/>
        <v>No</v>
      </c>
      <c r="N672" t="s">
        <v>2378</v>
      </c>
    </row>
    <row r="673" spans="1:14" x14ac:dyDescent="0.3">
      <c r="A673" t="s">
        <v>1697</v>
      </c>
      <c r="B673">
        <v>22.42</v>
      </c>
      <c r="C673">
        <v>6.74</v>
      </c>
      <c r="D673" t="str">
        <f t="shared" si="60"/>
        <v>No</v>
      </c>
      <c r="E673" t="s">
        <v>2378</v>
      </c>
      <c r="F673" t="s">
        <v>2378</v>
      </c>
      <c r="G673">
        <f t="shared" si="61"/>
        <v>0</v>
      </c>
      <c r="H673" t="str">
        <f t="shared" si="62"/>
        <v>Yes</v>
      </c>
      <c r="I673" t="str">
        <f t="shared" si="63"/>
        <v>Normal Weight</v>
      </c>
      <c r="J673" t="str">
        <f t="shared" si="64"/>
        <v>Diabetes</v>
      </c>
      <c r="K673" t="s">
        <v>2378</v>
      </c>
      <c r="L673" t="s">
        <v>2379</v>
      </c>
      <c r="M673" t="str">
        <f t="shared" si="65"/>
        <v>yes</v>
      </c>
      <c r="N673" t="s">
        <v>2380</v>
      </c>
    </row>
    <row r="674" spans="1:14" x14ac:dyDescent="0.3">
      <c r="A674" t="s">
        <v>1696</v>
      </c>
      <c r="B674">
        <v>46.86</v>
      </c>
      <c r="C674">
        <v>4.87</v>
      </c>
      <c r="D674" t="str">
        <f t="shared" si="60"/>
        <v>No</v>
      </c>
      <c r="E674" t="s">
        <v>2378</v>
      </c>
      <c r="F674" t="s">
        <v>2378</v>
      </c>
      <c r="G674">
        <f t="shared" si="61"/>
        <v>0</v>
      </c>
      <c r="H674" t="str">
        <f t="shared" si="62"/>
        <v>No</v>
      </c>
      <c r="I674" t="str">
        <f t="shared" si="63"/>
        <v>Obesity</v>
      </c>
      <c r="J674" t="str">
        <f t="shared" si="64"/>
        <v>Normal</v>
      </c>
      <c r="K674" t="s">
        <v>2378</v>
      </c>
      <c r="L674" t="s">
        <v>2379</v>
      </c>
      <c r="M674" t="str">
        <f t="shared" si="65"/>
        <v>No</v>
      </c>
      <c r="N674" t="s">
        <v>2378</v>
      </c>
    </row>
    <row r="675" spans="1:14" x14ac:dyDescent="0.3">
      <c r="A675" t="s">
        <v>1695</v>
      </c>
      <c r="B675">
        <v>32.965000000000003</v>
      </c>
      <c r="C675">
        <v>6.68</v>
      </c>
      <c r="D675" t="str">
        <f t="shared" si="60"/>
        <v>No</v>
      </c>
      <c r="E675" t="s">
        <v>2378</v>
      </c>
      <c r="F675" t="s">
        <v>2378</v>
      </c>
      <c r="G675">
        <f t="shared" si="61"/>
        <v>3</v>
      </c>
      <c r="H675" t="str">
        <f t="shared" si="62"/>
        <v>No</v>
      </c>
      <c r="I675" t="str">
        <f t="shared" si="63"/>
        <v>Obesity</v>
      </c>
      <c r="J675" t="str">
        <f t="shared" si="64"/>
        <v>Diabetes</v>
      </c>
      <c r="K675" t="s">
        <v>2378</v>
      </c>
      <c r="L675">
        <v>3</v>
      </c>
      <c r="M675" t="str">
        <f t="shared" si="65"/>
        <v>No</v>
      </c>
      <c r="N675" t="s">
        <v>2378</v>
      </c>
    </row>
    <row r="676" spans="1:14" x14ac:dyDescent="0.3">
      <c r="A676" t="s">
        <v>1694</v>
      </c>
      <c r="B676">
        <v>39.340000000000003</v>
      </c>
      <c r="C676">
        <v>5.0199999999999996</v>
      </c>
      <c r="D676" t="str">
        <f t="shared" si="60"/>
        <v>Yes</v>
      </c>
      <c r="E676" t="s">
        <v>2378</v>
      </c>
      <c r="F676" t="s">
        <v>2381</v>
      </c>
      <c r="G676">
        <f t="shared" si="61"/>
        <v>1</v>
      </c>
      <c r="H676" t="str">
        <f t="shared" si="62"/>
        <v>No</v>
      </c>
      <c r="I676" t="str">
        <f t="shared" si="63"/>
        <v>Obesity</v>
      </c>
      <c r="J676" t="str">
        <f t="shared" si="64"/>
        <v>Normal</v>
      </c>
      <c r="K676" t="s">
        <v>2380</v>
      </c>
      <c r="L676">
        <v>1</v>
      </c>
      <c r="M676" t="str">
        <f t="shared" si="65"/>
        <v>No</v>
      </c>
      <c r="N676" t="s">
        <v>2378</v>
      </c>
    </row>
    <row r="677" spans="1:14" x14ac:dyDescent="0.3">
      <c r="A677" t="s">
        <v>1693</v>
      </c>
      <c r="B677">
        <v>47</v>
      </c>
      <c r="C677">
        <v>10.64</v>
      </c>
      <c r="D677" t="str">
        <f t="shared" si="60"/>
        <v>Yes</v>
      </c>
      <c r="E677" t="s">
        <v>2378</v>
      </c>
      <c r="F677" t="s">
        <v>2378</v>
      </c>
      <c r="G677">
        <f t="shared" si="61"/>
        <v>0</v>
      </c>
      <c r="H677" t="str">
        <f t="shared" si="62"/>
        <v>No</v>
      </c>
      <c r="I677" t="str">
        <f t="shared" si="63"/>
        <v>Obesity</v>
      </c>
      <c r="J677" t="str">
        <f t="shared" si="64"/>
        <v>Diabetes</v>
      </c>
      <c r="K677" t="s">
        <v>2380</v>
      </c>
      <c r="L677" t="s">
        <v>2379</v>
      </c>
      <c r="M677" t="str">
        <f t="shared" si="65"/>
        <v>No</v>
      </c>
      <c r="N677" t="s">
        <v>2378</v>
      </c>
    </row>
    <row r="678" spans="1:14" x14ac:dyDescent="0.3">
      <c r="A678" t="s">
        <v>1692</v>
      </c>
      <c r="B678">
        <v>36.71</v>
      </c>
      <c r="C678">
        <v>8.74</v>
      </c>
      <c r="D678" t="str">
        <f t="shared" si="60"/>
        <v>Yes</v>
      </c>
      <c r="E678" t="s">
        <v>2378</v>
      </c>
      <c r="F678" t="s">
        <v>2378</v>
      </c>
      <c r="G678">
        <f t="shared" si="61"/>
        <v>0</v>
      </c>
      <c r="H678" t="str">
        <f t="shared" si="62"/>
        <v>No</v>
      </c>
      <c r="I678" t="str">
        <f t="shared" si="63"/>
        <v>Obesity</v>
      </c>
      <c r="J678" t="str">
        <f t="shared" si="64"/>
        <v>Diabetes</v>
      </c>
      <c r="K678" t="s">
        <v>2380</v>
      </c>
      <c r="L678" t="s">
        <v>2379</v>
      </c>
      <c r="M678" t="str">
        <f t="shared" si="65"/>
        <v>No</v>
      </c>
      <c r="N678" t="s">
        <v>2378</v>
      </c>
    </row>
    <row r="679" spans="1:14" x14ac:dyDescent="0.3">
      <c r="A679" t="s">
        <v>1691</v>
      </c>
      <c r="B679">
        <v>53.48</v>
      </c>
      <c r="C679">
        <v>5.64</v>
      </c>
      <c r="D679" t="str">
        <f t="shared" si="60"/>
        <v>No</v>
      </c>
      <c r="E679" t="s">
        <v>2378</v>
      </c>
      <c r="F679" t="s">
        <v>2378</v>
      </c>
      <c r="G679">
        <f t="shared" si="61"/>
        <v>0</v>
      </c>
      <c r="H679" t="str">
        <f t="shared" si="62"/>
        <v>No</v>
      </c>
      <c r="I679" t="str">
        <f t="shared" si="63"/>
        <v>Obesity</v>
      </c>
      <c r="J679" t="str">
        <f t="shared" si="64"/>
        <v>Normal</v>
      </c>
      <c r="K679" t="s">
        <v>2378</v>
      </c>
      <c r="L679" t="s">
        <v>2379</v>
      </c>
      <c r="M679" t="str">
        <f t="shared" si="65"/>
        <v>No</v>
      </c>
      <c r="N679" t="s">
        <v>2378</v>
      </c>
    </row>
    <row r="680" spans="1:14" x14ac:dyDescent="0.3">
      <c r="A680" t="s">
        <v>1690</v>
      </c>
      <c r="B680">
        <v>35.5</v>
      </c>
      <c r="C680">
        <v>10.37</v>
      </c>
      <c r="D680" t="str">
        <f t="shared" si="60"/>
        <v>No</v>
      </c>
      <c r="E680" t="s">
        <v>2378</v>
      </c>
      <c r="F680" t="s">
        <v>2378</v>
      </c>
      <c r="G680">
        <f t="shared" si="61"/>
        <v>0</v>
      </c>
      <c r="H680" t="str">
        <f t="shared" si="62"/>
        <v>No</v>
      </c>
      <c r="I680" t="str">
        <f t="shared" si="63"/>
        <v>Obesity</v>
      </c>
      <c r="J680" t="str">
        <f t="shared" si="64"/>
        <v>Diabetes</v>
      </c>
      <c r="K680" t="s">
        <v>2378</v>
      </c>
      <c r="L680" t="s">
        <v>2379</v>
      </c>
      <c r="M680" t="str">
        <f t="shared" si="65"/>
        <v>No</v>
      </c>
      <c r="N680" t="s">
        <v>2378</v>
      </c>
    </row>
    <row r="681" spans="1:14" x14ac:dyDescent="0.3">
      <c r="A681" t="s">
        <v>1689</v>
      </c>
      <c r="B681">
        <v>36.979999999999997</v>
      </c>
      <c r="C681">
        <v>9.56</v>
      </c>
      <c r="D681" t="str">
        <f t="shared" si="60"/>
        <v>Yes</v>
      </c>
      <c r="E681" t="s">
        <v>2378</v>
      </c>
      <c r="F681" t="s">
        <v>2378</v>
      </c>
      <c r="G681">
        <f t="shared" si="61"/>
        <v>0</v>
      </c>
      <c r="H681" t="str">
        <f t="shared" si="62"/>
        <v>No</v>
      </c>
      <c r="I681" t="str">
        <f t="shared" si="63"/>
        <v>Obesity</v>
      </c>
      <c r="J681" t="str">
        <f t="shared" si="64"/>
        <v>Diabetes</v>
      </c>
      <c r="K681" t="s">
        <v>2380</v>
      </c>
      <c r="L681" t="s">
        <v>2379</v>
      </c>
      <c r="M681" t="str">
        <f t="shared" si="65"/>
        <v>No</v>
      </c>
      <c r="N681" t="s">
        <v>2378</v>
      </c>
    </row>
    <row r="682" spans="1:14" x14ac:dyDescent="0.3">
      <c r="A682" t="s">
        <v>1688</v>
      </c>
      <c r="B682">
        <v>32.395000000000003</v>
      </c>
      <c r="C682">
        <v>8.23</v>
      </c>
      <c r="D682" t="str">
        <f t="shared" si="60"/>
        <v>Yes</v>
      </c>
      <c r="E682" t="s">
        <v>2378</v>
      </c>
      <c r="F682" t="s">
        <v>2381</v>
      </c>
      <c r="G682">
        <f t="shared" si="61"/>
        <v>1</v>
      </c>
      <c r="H682" t="str">
        <f t="shared" si="62"/>
        <v>No</v>
      </c>
      <c r="I682" t="str">
        <f t="shared" si="63"/>
        <v>Obesity</v>
      </c>
      <c r="J682" t="str">
        <f t="shared" si="64"/>
        <v>Diabetes</v>
      </c>
      <c r="K682" t="s">
        <v>2380</v>
      </c>
      <c r="L682">
        <v>1</v>
      </c>
      <c r="M682" t="str">
        <f t="shared" si="65"/>
        <v>No</v>
      </c>
      <c r="N682" t="s">
        <v>2378</v>
      </c>
    </row>
    <row r="683" spans="1:14" x14ac:dyDescent="0.3">
      <c r="A683" t="s">
        <v>1687</v>
      </c>
      <c r="B683">
        <v>32.729999999999997</v>
      </c>
      <c r="C683">
        <v>7.03</v>
      </c>
      <c r="D683" t="str">
        <f t="shared" si="60"/>
        <v>No</v>
      </c>
      <c r="E683" t="s">
        <v>2378</v>
      </c>
      <c r="F683" t="s">
        <v>2378</v>
      </c>
      <c r="G683">
        <f t="shared" si="61"/>
        <v>0</v>
      </c>
      <c r="H683" t="str">
        <f t="shared" si="62"/>
        <v>No</v>
      </c>
      <c r="I683" t="str">
        <f t="shared" si="63"/>
        <v>Obesity</v>
      </c>
      <c r="J683" t="str">
        <f t="shared" si="64"/>
        <v>Diabetes</v>
      </c>
      <c r="K683" t="s">
        <v>2378</v>
      </c>
      <c r="L683" t="s">
        <v>2379</v>
      </c>
      <c r="M683" t="str">
        <f t="shared" si="65"/>
        <v>No</v>
      </c>
      <c r="N683" t="s">
        <v>2378</v>
      </c>
    </row>
    <row r="684" spans="1:14" x14ac:dyDescent="0.3">
      <c r="A684" t="s">
        <v>1686</v>
      </c>
      <c r="B684">
        <v>20.52</v>
      </c>
      <c r="C684">
        <v>5.45</v>
      </c>
      <c r="D684" t="str">
        <f t="shared" si="60"/>
        <v>No</v>
      </c>
      <c r="E684" t="s">
        <v>2378</v>
      </c>
      <c r="F684" t="s">
        <v>2378</v>
      </c>
      <c r="G684">
        <f t="shared" si="61"/>
        <v>1</v>
      </c>
      <c r="H684" t="str">
        <f t="shared" si="62"/>
        <v>Yes</v>
      </c>
      <c r="I684" t="str">
        <f t="shared" si="63"/>
        <v>Normal Weight</v>
      </c>
      <c r="J684" t="str">
        <f t="shared" si="64"/>
        <v>Normal</v>
      </c>
      <c r="K684" t="s">
        <v>2378</v>
      </c>
      <c r="L684">
        <v>1</v>
      </c>
      <c r="M684" t="str">
        <f t="shared" si="65"/>
        <v>yes</v>
      </c>
      <c r="N684" t="s">
        <v>2380</v>
      </c>
    </row>
    <row r="685" spans="1:14" x14ac:dyDescent="0.3">
      <c r="A685" t="s">
        <v>1685</v>
      </c>
      <c r="B685">
        <v>51.72</v>
      </c>
      <c r="C685">
        <v>5.76</v>
      </c>
      <c r="D685" t="str">
        <f t="shared" si="60"/>
        <v>No</v>
      </c>
      <c r="E685" t="s">
        <v>2378</v>
      </c>
      <c r="F685" t="s">
        <v>2378</v>
      </c>
      <c r="G685">
        <f t="shared" si="61"/>
        <v>0</v>
      </c>
      <c r="H685" t="str">
        <f t="shared" si="62"/>
        <v>No</v>
      </c>
      <c r="I685" t="str">
        <f t="shared" si="63"/>
        <v>Obesity</v>
      </c>
      <c r="J685" t="str">
        <f t="shared" si="64"/>
        <v>Prediabetes</v>
      </c>
      <c r="K685" t="s">
        <v>2378</v>
      </c>
      <c r="L685" t="s">
        <v>2379</v>
      </c>
      <c r="M685" t="str">
        <f t="shared" si="65"/>
        <v>No</v>
      </c>
      <c r="N685" t="s">
        <v>2378</v>
      </c>
    </row>
    <row r="686" spans="1:14" x14ac:dyDescent="0.3">
      <c r="A686" t="s">
        <v>1684</v>
      </c>
      <c r="B686">
        <v>50.2</v>
      </c>
      <c r="C686">
        <v>5.4</v>
      </c>
      <c r="D686" t="str">
        <f t="shared" si="60"/>
        <v>No</v>
      </c>
      <c r="E686" t="s">
        <v>2378</v>
      </c>
      <c r="F686" t="s">
        <v>2378</v>
      </c>
      <c r="G686">
        <f t="shared" si="61"/>
        <v>0</v>
      </c>
      <c r="H686" t="str">
        <f t="shared" si="62"/>
        <v>No</v>
      </c>
      <c r="I686" t="str">
        <f t="shared" si="63"/>
        <v>Obesity</v>
      </c>
      <c r="J686" t="str">
        <f t="shared" si="64"/>
        <v>Normal</v>
      </c>
      <c r="K686" t="s">
        <v>2378</v>
      </c>
      <c r="L686" t="s">
        <v>2379</v>
      </c>
      <c r="M686" t="str">
        <f t="shared" si="65"/>
        <v>No</v>
      </c>
      <c r="N686" t="s">
        <v>2378</v>
      </c>
    </row>
    <row r="687" spans="1:14" x14ac:dyDescent="0.3">
      <c r="A687" t="s">
        <v>1683</v>
      </c>
      <c r="B687">
        <v>25.52</v>
      </c>
      <c r="C687">
        <v>6.35</v>
      </c>
      <c r="D687" t="str">
        <f t="shared" si="60"/>
        <v>No</v>
      </c>
      <c r="E687" t="s">
        <v>2378</v>
      </c>
      <c r="F687" t="s">
        <v>2381</v>
      </c>
      <c r="G687">
        <f t="shared" si="61"/>
        <v>1</v>
      </c>
      <c r="H687" t="str">
        <f t="shared" si="62"/>
        <v>No</v>
      </c>
      <c r="I687" t="str">
        <f t="shared" si="63"/>
        <v>Over Weight</v>
      </c>
      <c r="J687" t="str">
        <f t="shared" si="64"/>
        <v>Prediabetes</v>
      </c>
      <c r="K687" t="s">
        <v>2378</v>
      </c>
      <c r="L687">
        <v>1</v>
      </c>
      <c r="M687" t="str">
        <f t="shared" si="65"/>
        <v>No</v>
      </c>
      <c r="N687" t="s">
        <v>2378</v>
      </c>
    </row>
    <row r="688" spans="1:14" x14ac:dyDescent="0.3">
      <c r="A688" t="s">
        <v>1682</v>
      </c>
      <c r="B688">
        <v>35.200000000000003</v>
      </c>
      <c r="C688">
        <v>6.26</v>
      </c>
      <c r="D688" t="str">
        <f t="shared" si="60"/>
        <v>Yes</v>
      </c>
      <c r="E688" t="s">
        <v>2378</v>
      </c>
      <c r="F688" t="s">
        <v>2378</v>
      </c>
      <c r="G688">
        <f t="shared" si="61"/>
        <v>2</v>
      </c>
      <c r="H688" t="str">
        <f t="shared" si="62"/>
        <v>No</v>
      </c>
      <c r="I688" t="str">
        <f t="shared" si="63"/>
        <v>Obesity</v>
      </c>
      <c r="J688" t="str">
        <f t="shared" si="64"/>
        <v>Prediabetes</v>
      </c>
      <c r="K688" t="s">
        <v>2380</v>
      </c>
      <c r="L688">
        <v>2</v>
      </c>
      <c r="M688" t="str">
        <f t="shared" si="65"/>
        <v>No</v>
      </c>
      <c r="N688" t="s">
        <v>2378</v>
      </c>
    </row>
    <row r="689" spans="1:14" x14ac:dyDescent="0.3">
      <c r="A689" t="s">
        <v>1681</v>
      </c>
      <c r="B689">
        <v>41.26</v>
      </c>
      <c r="C689">
        <v>5.97</v>
      </c>
      <c r="D689" t="str">
        <f t="shared" si="60"/>
        <v>Yes</v>
      </c>
      <c r="E689" t="s">
        <v>2378</v>
      </c>
      <c r="F689" t="s">
        <v>2378</v>
      </c>
      <c r="G689">
        <f t="shared" si="61"/>
        <v>0</v>
      </c>
      <c r="H689" t="str">
        <f t="shared" si="62"/>
        <v>No</v>
      </c>
      <c r="I689" t="str">
        <f t="shared" si="63"/>
        <v>Obesity</v>
      </c>
      <c r="J689" t="str">
        <f t="shared" si="64"/>
        <v>Prediabetes</v>
      </c>
      <c r="K689" t="s">
        <v>2380</v>
      </c>
      <c r="L689" t="s">
        <v>2379</v>
      </c>
      <c r="M689" t="str">
        <f t="shared" si="65"/>
        <v>No</v>
      </c>
      <c r="N689" t="s">
        <v>2378</v>
      </c>
    </row>
    <row r="690" spans="1:14" x14ac:dyDescent="0.3">
      <c r="A690" t="s">
        <v>1680</v>
      </c>
      <c r="B690">
        <v>17.195</v>
      </c>
      <c r="C690">
        <v>5.29</v>
      </c>
      <c r="D690" t="str">
        <f t="shared" si="60"/>
        <v>Yes</v>
      </c>
      <c r="E690" t="s">
        <v>2378</v>
      </c>
      <c r="F690" t="s">
        <v>2378</v>
      </c>
      <c r="G690">
        <f t="shared" si="61"/>
        <v>0</v>
      </c>
      <c r="H690" t="str">
        <f t="shared" si="62"/>
        <v>Yes</v>
      </c>
      <c r="I690" t="str">
        <f t="shared" si="63"/>
        <v>Under Weight</v>
      </c>
      <c r="J690" t="str">
        <f t="shared" si="64"/>
        <v>Normal</v>
      </c>
      <c r="K690" t="s">
        <v>2380</v>
      </c>
      <c r="L690" t="s">
        <v>2379</v>
      </c>
      <c r="M690" t="str">
        <f t="shared" si="65"/>
        <v>yes</v>
      </c>
      <c r="N690" t="s">
        <v>2380</v>
      </c>
    </row>
    <row r="691" spans="1:14" x14ac:dyDescent="0.3">
      <c r="A691" t="s">
        <v>1679</v>
      </c>
      <c r="B691">
        <v>23.085000000000001</v>
      </c>
      <c r="C691">
        <v>4.2699999999999996</v>
      </c>
      <c r="D691" t="str">
        <f t="shared" si="60"/>
        <v>Yes</v>
      </c>
      <c r="E691" t="s">
        <v>2378</v>
      </c>
      <c r="F691" t="s">
        <v>2378</v>
      </c>
      <c r="G691">
        <f t="shared" si="61"/>
        <v>2</v>
      </c>
      <c r="H691" t="str">
        <f t="shared" si="62"/>
        <v>No</v>
      </c>
      <c r="I691" t="str">
        <f t="shared" si="63"/>
        <v>Normal Weight</v>
      </c>
      <c r="J691" t="str">
        <f t="shared" si="64"/>
        <v>Normal</v>
      </c>
      <c r="K691" t="s">
        <v>2380</v>
      </c>
      <c r="L691">
        <v>2</v>
      </c>
      <c r="M691" t="str">
        <f t="shared" si="65"/>
        <v>No</v>
      </c>
      <c r="N691" t="s">
        <v>2378</v>
      </c>
    </row>
    <row r="692" spans="1:14" x14ac:dyDescent="0.3">
      <c r="A692" t="s">
        <v>1678</v>
      </c>
      <c r="B692">
        <v>21.66</v>
      </c>
      <c r="C692">
        <v>5.2</v>
      </c>
      <c r="D692" t="str">
        <f t="shared" si="60"/>
        <v>Yes</v>
      </c>
      <c r="E692" t="s">
        <v>2378</v>
      </c>
      <c r="F692" t="s">
        <v>2378</v>
      </c>
      <c r="G692">
        <f t="shared" si="61"/>
        <v>2</v>
      </c>
      <c r="H692" t="str">
        <f t="shared" si="62"/>
        <v>No</v>
      </c>
      <c r="I692" t="str">
        <f t="shared" si="63"/>
        <v>Normal Weight</v>
      </c>
      <c r="J692" t="str">
        <f t="shared" si="64"/>
        <v>Normal</v>
      </c>
      <c r="K692" t="s">
        <v>2380</v>
      </c>
      <c r="L692">
        <v>2</v>
      </c>
      <c r="M692" t="str">
        <f t="shared" si="65"/>
        <v>No</v>
      </c>
      <c r="N692" t="s">
        <v>2378</v>
      </c>
    </row>
    <row r="693" spans="1:14" x14ac:dyDescent="0.3">
      <c r="A693" t="s">
        <v>1677</v>
      </c>
      <c r="B693">
        <v>36.47</v>
      </c>
      <c r="C693">
        <v>8.23</v>
      </c>
      <c r="D693" t="str">
        <f t="shared" si="60"/>
        <v>Yes</v>
      </c>
      <c r="E693" t="s">
        <v>2378</v>
      </c>
      <c r="F693" t="s">
        <v>2378</v>
      </c>
      <c r="G693">
        <f t="shared" si="61"/>
        <v>0</v>
      </c>
      <c r="H693" t="str">
        <f t="shared" si="62"/>
        <v>No</v>
      </c>
      <c r="I693" t="str">
        <f t="shared" si="63"/>
        <v>Obesity</v>
      </c>
      <c r="J693" t="str">
        <f t="shared" si="64"/>
        <v>Diabetes</v>
      </c>
      <c r="K693" t="s">
        <v>2380</v>
      </c>
      <c r="L693" t="s">
        <v>2379</v>
      </c>
      <c r="M693" t="str">
        <f t="shared" si="65"/>
        <v>No</v>
      </c>
      <c r="N693" t="s">
        <v>2378</v>
      </c>
    </row>
    <row r="694" spans="1:14" x14ac:dyDescent="0.3">
      <c r="A694" t="s">
        <v>1676</v>
      </c>
      <c r="B694">
        <v>36.08</v>
      </c>
      <c r="C694">
        <v>10.33</v>
      </c>
      <c r="D694" t="str">
        <f t="shared" si="60"/>
        <v>Yes</v>
      </c>
      <c r="E694" t="s">
        <v>2378</v>
      </c>
      <c r="F694" t="s">
        <v>2378</v>
      </c>
      <c r="G694">
        <f t="shared" si="61"/>
        <v>0</v>
      </c>
      <c r="H694" t="str">
        <f t="shared" si="62"/>
        <v>No</v>
      </c>
      <c r="I694" t="str">
        <f t="shared" si="63"/>
        <v>Obesity</v>
      </c>
      <c r="J694" t="str">
        <f t="shared" si="64"/>
        <v>Diabetes</v>
      </c>
      <c r="K694" t="s">
        <v>2380</v>
      </c>
      <c r="L694" t="s">
        <v>2379</v>
      </c>
      <c r="M694" t="str">
        <f t="shared" si="65"/>
        <v>No</v>
      </c>
      <c r="N694" t="s">
        <v>2378</v>
      </c>
    </row>
    <row r="695" spans="1:14" x14ac:dyDescent="0.3">
      <c r="A695" t="s">
        <v>1675</v>
      </c>
      <c r="B695">
        <v>23.18</v>
      </c>
      <c r="C695">
        <v>6.13</v>
      </c>
      <c r="D695" t="str">
        <f t="shared" si="60"/>
        <v>No</v>
      </c>
      <c r="E695" t="s">
        <v>2378</v>
      </c>
      <c r="F695" t="s">
        <v>2378</v>
      </c>
      <c r="G695">
        <f t="shared" si="61"/>
        <v>0</v>
      </c>
      <c r="H695" t="str">
        <f t="shared" si="62"/>
        <v>No</v>
      </c>
      <c r="I695" t="str">
        <f t="shared" si="63"/>
        <v>Normal Weight</v>
      </c>
      <c r="J695" t="str">
        <f t="shared" si="64"/>
        <v>Prediabetes</v>
      </c>
      <c r="K695" t="s">
        <v>2378</v>
      </c>
      <c r="L695" t="s">
        <v>2379</v>
      </c>
      <c r="M695" t="str">
        <f t="shared" si="65"/>
        <v>No</v>
      </c>
      <c r="N695" t="s">
        <v>2378</v>
      </c>
    </row>
    <row r="696" spans="1:14" x14ac:dyDescent="0.3">
      <c r="A696" t="s">
        <v>1674</v>
      </c>
      <c r="B696">
        <v>39.159999999999997</v>
      </c>
      <c r="C696">
        <v>8.08</v>
      </c>
      <c r="D696" t="str">
        <f t="shared" si="60"/>
        <v>No</v>
      </c>
      <c r="E696" t="s">
        <v>2378</v>
      </c>
      <c r="F696" t="s">
        <v>2378</v>
      </c>
      <c r="G696">
        <f t="shared" si="61"/>
        <v>3</v>
      </c>
      <c r="H696" t="str">
        <f t="shared" si="62"/>
        <v>No</v>
      </c>
      <c r="I696" t="str">
        <f t="shared" si="63"/>
        <v>Obesity</v>
      </c>
      <c r="J696" t="str">
        <f t="shared" si="64"/>
        <v>Diabetes</v>
      </c>
      <c r="K696" t="s">
        <v>2378</v>
      </c>
      <c r="L696">
        <v>3</v>
      </c>
      <c r="M696" t="str">
        <f t="shared" si="65"/>
        <v>No</v>
      </c>
      <c r="N696" t="s">
        <v>2378</v>
      </c>
    </row>
    <row r="697" spans="1:14" x14ac:dyDescent="0.3">
      <c r="A697" t="s">
        <v>1673</v>
      </c>
      <c r="B697">
        <v>38.19</v>
      </c>
      <c r="C697">
        <v>10.49</v>
      </c>
      <c r="D697" t="str">
        <f t="shared" si="60"/>
        <v>No</v>
      </c>
      <c r="E697" t="s">
        <v>2378</v>
      </c>
      <c r="F697" t="s">
        <v>2378</v>
      </c>
      <c r="G697">
        <f t="shared" si="61"/>
        <v>3</v>
      </c>
      <c r="H697" t="str">
        <f t="shared" si="62"/>
        <v>No</v>
      </c>
      <c r="I697" t="str">
        <f t="shared" si="63"/>
        <v>Obesity</v>
      </c>
      <c r="J697" t="str">
        <f t="shared" si="64"/>
        <v>Diabetes</v>
      </c>
      <c r="K697" t="s">
        <v>2378</v>
      </c>
      <c r="L697">
        <v>3</v>
      </c>
      <c r="M697" t="str">
        <f t="shared" si="65"/>
        <v>No</v>
      </c>
      <c r="N697" t="s">
        <v>2378</v>
      </c>
    </row>
    <row r="698" spans="1:14" x14ac:dyDescent="0.3">
      <c r="A698" t="s">
        <v>1672</v>
      </c>
      <c r="B698">
        <v>26.41</v>
      </c>
      <c r="C698">
        <v>8.11</v>
      </c>
      <c r="D698" t="str">
        <f t="shared" si="60"/>
        <v>No</v>
      </c>
      <c r="E698" t="s">
        <v>2378</v>
      </c>
      <c r="F698" t="s">
        <v>2378</v>
      </c>
      <c r="G698">
        <f t="shared" si="61"/>
        <v>3</v>
      </c>
      <c r="H698" t="str">
        <f t="shared" si="62"/>
        <v>No</v>
      </c>
      <c r="I698" t="str">
        <f t="shared" si="63"/>
        <v>Over Weight</v>
      </c>
      <c r="J698" t="str">
        <f t="shared" si="64"/>
        <v>Diabetes</v>
      </c>
      <c r="K698" t="s">
        <v>2378</v>
      </c>
      <c r="L698">
        <v>3</v>
      </c>
      <c r="M698" t="str">
        <f t="shared" si="65"/>
        <v>No</v>
      </c>
      <c r="N698" t="s">
        <v>2378</v>
      </c>
    </row>
    <row r="699" spans="1:14" x14ac:dyDescent="0.3">
      <c r="A699" t="s">
        <v>1671</v>
      </c>
      <c r="B699">
        <v>28.785</v>
      </c>
      <c r="C699">
        <v>6.6</v>
      </c>
      <c r="D699" t="str">
        <f t="shared" si="60"/>
        <v>No</v>
      </c>
      <c r="E699" t="s">
        <v>2378</v>
      </c>
      <c r="F699" t="s">
        <v>2378</v>
      </c>
      <c r="G699">
        <f t="shared" si="61"/>
        <v>0</v>
      </c>
      <c r="H699" t="str">
        <f t="shared" si="62"/>
        <v>No</v>
      </c>
      <c r="I699" t="str">
        <f t="shared" si="63"/>
        <v>Over Weight</v>
      </c>
      <c r="J699" t="str">
        <f t="shared" si="64"/>
        <v>Diabetes</v>
      </c>
      <c r="K699" t="s">
        <v>2378</v>
      </c>
      <c r="L699" t="s">
        <v>2379</v>
      </c>
      <c r="M699" t="str">
        <f t="shared" si="65"/>
        <v>No</v>
      </c>
      <c r="N699" t="s">
        <v>2378</v>
      </c>
    </row>
    <row r="700" spans="1:14" x14ac:dyDescent="0.3">
      <c r="A700" t="s">
        <v>1670</v>
      </c>
      <c r="B700">
        <v>26.695</v>
      </c>
      <c r="C700">
        <v>10.14</v>
      </c>
      <c r="D700" t="str">
        <f t="shared" si="60"/>
        <v>Yes</v>
      </c>
      <c r="E700" t="s">
        <v>2378</v>
      </c>
      <c r="F700" t="s">
        <v>2381</v>
      </c>
      <c r="G700">
        <f t="shared" si="61"/>
        <v>1</v>
      </c>
      <c r="H700" t="str">
        <f t="shared" si="62"/>
        <v>No</v>
      </c>
      <c r="I700" t="str">
        <f t="shared" si="63"/>
        <v>Over Weight</v>
      </c>
      <c r="J700" t="str">
        <f t="shared" si="64"/>
        <v>Diabetes</v>
      </c>
      <c r="K700" t="s">
        <v>2380</v>
      </c>
      <c r="L700">
        <v>1</v>
      </c>
      <c r="M700" t="str">
        <f t="shared" si="65"/>
        <v>No</v>
      </c>
      <c r="N700" t="s">
        <v>2378</v>
      </c>
    </row>
    <row r="701" spans="1:14" x14ac:dyDescent="0.3">
      <c r="A701" t="s">
        <v>1669</v>
      </c>
      <c r="B701">
        <v>32.799999999999997</v>
      </c>
      <c r="C701">
        <v>6.06</v>
      </c>
      <c r="D701" t="str">
        <f t="shared" si="60"/>
        <v>Yes</v>
      </c>
      <c r="E701" t="s">
        <v>2378</v>
      </c>
      <c r="F701" t="s">
        <v>2378</v>
      </c>
      <c r="G701">
        <f t="shared" si="61"/>
        <v>1</v>
      </c>
      <c r="H701" t="str">
        <f t="shared" si="62"/>
        <v>No</v>
      </c>
      <c r="I701" t="str">
        <f t="shared" si="63"/>
        <v>Obesity</v>
      </c>
      <c r="J701" t="str">
        <f t="shared" si="64"/>
        <v>Prediabetes</v>
      </c>
      <c r="K701" t="s">
        <v>2380</v>
      </c>
      <c r="L701">
        <v>1</v>
      </c>
      <c r="M701" t="str">
        <f t="shared" si="65"/>
        <v>No</v>
      </c>
      <c r="N701" t="s">
        <v>2378</v>
      </c>
    </row>
    <row r="702" spans="1:14" x14ac:dyDescent="0.3">
      <c r="A702" t="s">
        <v>1668</v>
      </c>
      <c r="B702">
        <v>35.869999999999997</v>
      </c>
      <c r="C702">
        <v>9.91</v>
      </c>
      <c r="D702" t="str">
        <f t="shared" si="60"/>
        <v>Yes</v>
      </c>
      <c r="E702" t="s">
        <v>2378</v>
      </c>
      <c r="F702" t="s">
        <v>2378</v>
      </c>
      <c r="G702">
        <f t="shared" si="61"/>
        <v>0</v>
      </c>
      <c r="H702" t="str">
        <f t="shared" si="62"/>
        <v>No</v>
      </c>
      <c r="I702" t="str">
        <f t="shared" si="63"/>
        <v>Obesity</v>
      </c>
      <c r="J702" t="str">
        <f t="shared" si="64"/>
        <v>Diabetes</v>
      </c>
      <c r="K702" t="s">
        <v>2380</v>
      </c>
      <c r="L702" t="s">
        <v>2379</v>
      </c>
      <c r="M702" t="str">
        <f t="shared" si="65"/>
        <v>No</v>
      </c>
      <c r="N702" t="s">
        <v>2378</v>
      </c>
    </row>
    <row r="703" spans="1:14" x14ac:dyDescent="0.3">
      <c r="A703" t="s">
        <v>1667</v>
      </c>
      <c r="B703">
        <v>21.66</v>
      </c>
      <c r="C703">
        <v>4.1399999999999997</v>
      </c>
      <c r="D703" t="str">
        <f t="shared" si="60"/>
        <v>Yes</v>
      </c>
      <c r="E703" t="s">
        <v>2378</v>
      </c>
      <c r="F703" t="s">
        <v>2378</v>
      </c>
      <c r="G703">
        <f t="shared" si="61"/>
        <v>2</v>
      </c>
      <c r="H703" t="str">
        <f t="shared" si="62"/>
        <v>No</v>
      </c>
      <c r="I703" t="str">
        <f t="shared" si="63"/>
        <v>Normal Weight</v>
      </c>
      <c r="J703" t="str">
        <f t="shared" si="64"/>
        <v>Normal</v>
      </c>
      <c r="K703" t="s">
        <v>2380</v>
      </c>
      <c r="L703">
        <v>2</v>
      </c>
      <c r="M703" t="str">
        <f t="shared" si="65"/>
        <v>No</v>
      </c>
      <c r="N703" t="s">
        <v>2378</v>
      </c>
    </row>
    <row r="704" spans="1:14" x14ac:dyDescent="0.3">
      <c r="A704" t="s">
        <v>1666</v>
      </c>
      <c r="B704">
        <v>37.72</v>
      </c>
      <c r="C704">
        <v>4.38</v>
      </c>
      <c r="D704" t="str">
        <f t="shared" si="60"/>
        <v>Yes</v>
      </c>
      <c r="E704" t="s">
        <v>2378</v>
      </c>
      <c r="F704" t="s">
        <v>2381</v>
      </c>
      <c r="G704">
        <f t="shared" si="61"/>
        <v>1</v>
      </c>
      <c r="H704" t="str">
        <f t="shared" si="62"/>
        <v>No</v>
      </c>
      <c r="I704" t="str">
        <f t="shared" si="63"/>
        <v>Obesity</v>
      </c>
      <c r="J704" t="str">
        <f t="shared" si="64"/>
        <v>Normal</v>
      </c>
      <c r="K704" t="s">
        <v>2380</v>
      </c>
      <c r="L704">
        <v>1</v>
      </c>
      <c r="M704" t="str">
        <f t="shared" si="65"/>
        <v>No</v>
      </c>
      <c r="N704" t="s">
        <v>2378</v>
      </c>
    </row>
    <row r="705" spans="1:14" x14ac:dyDescent="0.3">
      <c r="A705" t="s">
        <v>1665</v>
      </c>
      <c r="B705">
        <v>39.700000000000003</v>
      </c>
      <c r="C705">
        <v>9.83</v>
      </c>
      <c r="D705" t="str">
        <f t="shared" si="60"/>
        <v>No</v>
      </c>
      <c r="E705" t="s">
        <v>2378</v>
      </c>
      <c r="F705" t="s">
        <v>2378</v>
      </c>
      <c r="G705">
        <f t="shared" si="61"/>
        <v>3</v>
      </c>
      <c r="H705" t="str">
        <f t="shared" si="62"/>
        <v>No</v>
      </c>
      <c r="I705" t="str">
        <f t="shared" si="63"/>
        <v>Obesity</v>
      </c>
      <c r="J705" t="str">
        <f t="shared" si="64"/>
        <v>Diabetes</v>
      </c>
      <c r="K705" t="s">
        <v>2378</v>
      </c>
      <c r="L705">
        <v>3</v>
      </c>
      <c r="M705" t="str">
        <f t="shared" si="65"/>
        <v>No</v>
      </c>
      <c r="N705" t="s">
        <v>2378</v>
      </c>
    </row>
    <row r="706" spans="1:14" x14ac:dyDescent="0.3">
      <c r="A706" t="s">
        <v>1664</v>
      </c>
      <c r="B706">
        <v>35.97</v>
      </c>
      <c r="C706">
        <v>11.08</v>
      </c>
      <c r="D706" t="str">
        <f t="shared" ref="D706:D769" si="66">PROPER(K706)</f>
        <v>No</v>
      </c>
      <c r="E706" t="s">
        <v>2378</v>
      </c>
      <c r="F706" t="s">
        <v>2378</v>
      </c>
      <c r="G706">
        <f t="shared" ref="G706:G769" si="67">IF(L706="No major surgery",0,L706)</f>
        <v>3</v>
      </c>
      <c r="H706" t="str">
        <f t="shared" ref="H706:H769" si="68">PROPER(M706)</f>
        <v>No</v>
      </c>
      <c r="I706" t="str">
        <f t="shared" ref="I706:I769" si="69">IF(B706&lt;18.5,"Under Weight",IF(B706&lt;=24.9,"Normal Weight",IF(B706&lt;=29.9,"Over Weight","Obesity")))</f>
        <v>Obesity</v>
      </c>
      <c r="J706" t="str">
        <f t="shared" ref="J706:J769" si="70">IF(C706&lt;=5.7,"Normal",IF(C706&lt;=6.4,"Prediabetes","Diabetes"))</f>
        <v>Diabetes</v>
      </c>
      <c r="K706" t="s">
        <v>2378</v>
      </c>
      <c r="L706">
        <v>3</v>
      </c>
      <c r="M706" t="str">
        <f t="shared" si="65"/>
        <v>No</v>
      </c>
      <c r="N706" t="s">
        <v>2378</v>
      </c>
    </row>
    <row r="707" spans="1:14" x14ac:dyDescent="0.3">
      <c r="A707" t="s">
        <v>1663</v>
      </c>
      <c r="B707">
        <v>37.85</v>
      </c>
      <c r="C707">
        <v>11.01</v>
      </c>
      <c r="D707" t="str">
        <f t="shared" si="66"/>
        <v>No</v>
      </c>
      <c r="E707" t="s">
        <v>2378</v>
      </c>
      <c r="F707" t="s">
        <v>2378</v>
      </c>
      <c r="G707">
        <f t="shared" si="67"/>
        <v>0</v>
      </c>
      <c r="H707" t="str">
        <f t="shared" si="68"/>
        <v>No</v>
      </c>
      <c r="I707" t="str">
        <f t="shared" si="69"/>
        <v>Obesity</v>
      </c>
      <c r="J707" t="str">
        <f t="shared" si="70"/>
        <v>Diabetes</v>
      </c>
      <c r="K707" t="s">
        <v>2378</v>
      </c>
      <c r="L707" t="s">
        <v>2379</v>
      </c>
      <c r="M707" t="str">
        <f t="shared" si="65"/>
        <v>No</v>
      </c>
      <c r="N707" t="s">
        <v>2378</v>
      </c>
    </row>
    <row r="708" spans="1:14" x14ac:dyDescent="0.3">
      <c r="A708" t="s">
        <v>1662</v>
      </c>
      <c r="B708">
        <v>21.66</v>
      </c>
      <c r="C708">
        <v>4.37</v>
      </c>
      <c r="D708" t="str">
        <f t="shared" si="66"/>
        <v>No</v>
      </c>
      <c r="E708" t="s">
        <v>2381</v>
      </c>
      <c r="F708" t="s">
        <v>2378</v>
      </c>
      <c r="G708">
        <f t="shared" si="67"/>
        <v>1</v>
      </c>
      <c r="H708" t="str">
        <f t="shared" si="68"/>
        <v>Yes</v>
      </c>
      <c r="I708" t="str">
        <f t="shared" si="69"/>
        <v>Normal Weight</v>
      </c>
      <c r="J708" t="str">
        <f t="shared" si="70"/>
        <v>Normal</v>
      </c>
      <c r="K708" t="s">
        <v>2378</v>
      </c>
      <c r="L708">
        <v>1</v>
      </c>
      <c r="M708" t="str">
        <f t="shared" ref="M708:M771" si="71">IF(N708="?","No",N708)</f>
        <v>yes</v>
      </c>
      <c r="N708" t="s">
        <v>2380</v>
      </c>
    </row>
    <row r="709" spans="1:14" x14ac:dyDescent="0.3">
      <c r="A709" t="s">
        <v>1661</v>
      </c>
      <c r="B709">
        <v>39.369999999999997</v>
      </c>
      <c r="C709">
        <v>5.91</v>
      </c>
      <c r="D709" t="str">
        <f t="shared" si="66"/>
        <v>No</v>
      </c>
      <c r="E709" t="s">
        <v>2378</v>
      </c>
      <c r="F709" t="s">
        <v>2378</v>
      </c>
      <c r="G709">
        <f t="shared" si="67"/>
        <v>2</v>
      </c>
      <c r="H709" t="str">
        <f t="shared" si="68"/>
        <v>No</v>
      </c>
      <c r="I709" t="str">
        <f t="shared" si="69"/>
        <v>Obesity</v>
      </c>
      <c r="J709" t="str">
        <f t="shared" si="70"/>
        <v>Prediabetes</v>
      </c>
      <c r="K709" t="s">
        <v>2378</v>
      </c>
      <c r="L709">
        <v>2</v>
      </c>
      <c r="M709" t="str">
        <f t="shared" si="71"/>
        <v>No</v>
      </c>
      <c r="N709" t="s">
        <v>2378</v>
      </c>
    </row>
    <row r="710" spans="1:14" x14ac:dyDescent="0.3">
      <c r="A710" t="s">
        <v>1660</v>
      </c>
      <c r="B710">
        <v>40.880000000000003</v>
      </c>
      <c r="C710">
        <v>7.65</v>
      </c>
      <c r="D710" t="str">
        <f t="shared" si="66"/>
        <v>No</v>
      </c>
      <c r="E710" t="s">
        <v>2378</v>
      </c>
      <c r="F710" t="s">
        <v>2378</v>
      </c>
      <c r="G710">
        <f t="shared" si="67"/>
        <v>0</v>
      </c>
      <c r="H710" t="str">
        <f t="shared" si="68"/>
        <v>No</v>
      </c>
      <c r="I710" t="str">
        <f t="shared" si="69"/>
        <v>Obesity</v>
      </c>
      <c r="J710" t="str">
        <f t="shared" si="70"/>
        <v>Diabetes</v>
      </c>
      <c r="K710" t="s">
        <v>2378</v>
      </c>
      <c r="L710" t="s">
        <v>2379</v>
      </c>
      <c r="M710" t="str">
        <f t="shared" si="71"/>
        <v>No</v>
      </c>
      <c r="N710" t="s">
        <v>2378</v>
      </c>
    </row>
    <row r="711" spans="1:14" x14ac:dyDescent="0.3">
      <c r="A711" t="s">
        <v>1659</v>
      </c>
      <c r="B711">
        <v>26.22</v>
      </c>
      <c r="C711">
        <v>5.37</v>
      </c>
      <c r="D711" t="str">
        <f t="shared" si="66"/>
        <v>Yes</v>
      </c>
      <c r="E711" t="s">
        <v>2378</v>
      </c>
      <c r="F711" t="s">
        <v>2378</v>
      </c>
      <c r="G711">
        <f t="shared" si="67"/>
        <v>2</v>
      </c>
      <c r="H711" t="str">
        <f t="shared" si="68"/>
        <v>No</v>
      </c>
      <c r="I711" t="str">
        <f t="shared" si="69"/>
        <v>Over Weight</v>
      </c>
      <c r="J711" t="str">
        <f t="shared" si="70"/>
        <v>Normal</v>
      </c>
      <c r="K711" t="s">
        <v>2380</v>
      </c>
      <c r="L711">
        <v>2</v>
      </c>
      <c r="M711" t="str">
        <f t="shared" si="71"/>
        <v>No</v>
      </c>
      <c r="N711" t="s">
        <v>2378</v>
      </c>
    </row>
    <row r="712" spans="1:14" x14ac:dyDescent="0.3">
      <c r="A712" t="s">
        <v>1658</v>
      </c>
      <c r="B712">
        <v>25.08</v>
      </c>
      <c r="C712">
        <v>5.75</v>
      </c>
      <c r="D712" t="str">
        <f t="shared" si="66"/>
        <v>Yes</v>
      </c>
      <c r="E712" t="s">
        <v>2378</v>
      </c>
      <c r="F712" t="s">
        <v>2378</v>
      </c>
      <c r="G712">
        <f t="shared" si="67"/>
        <v>2</v>
      </c>
      <c r="H712" t="str">
        <f t="shared" si="68"/>
        <v>No</v>
      </c>
      <c r="I712" t="str">
        <f t="shared" si="69"/>
        <v>Over Weight</v>
      </c>
      <c r="J712" t="str">
        <f t="shared" si="70"/>
        <v>Prediabetes</v>
      </c>
      <c r="K712" t="s">
        <v>2380</v>
      </c>
      <c r="L712">
        <v>2</v>
      </c>
      <c r="M712" t="str">
        <f t="shared" si="71"/>
        <v>No</v>
      </c>
      <c r="N712" t="s">
        <v>2378</v>
      </c>
    </row>
    <row r="713" spans="1:14" x14ac:dyDescent="0.3">
      <c r="A713" t="s">
        <v>1657</v>
      </c>
      <c r="B713">
        <v>39.1</v>
      </c>
      <c r="C713">
        <v>6.79</v>
      </c>
      <c r="D713" t="str">
        <f t="shared" si="66"/>
        <v>Yes</v>
      </c>
      <c r="E713" t="s">
        <v>2378</v>
      </c>
      <c r="F713" t="s">
        <v>2378</v>
      </c>
      <c r="G713">
        <f t="shared" si="67"/>
        <v>2</v>
      </c>
      <c r="H713" t="str">
        <f t="shared" si="68"/>
        <v>No</v>
      </c>
      <c r="I713" t="str">
        <f t="shared" si="69"/>
        <v>Obesity</v>
      </c>
      <c r="J713" t="str">
        <f t="shared" si="70"/>
        <v>Diabetes</v>
      </c>
      <c r="K713" t="s">
        <v>2380</v>
      </c>
      <c r="L713">
        <v>2</v>
      </c>
      <c r="M713" t="str">
        <f t="shared" si="71"/>
        <v>No</v>
      </c>
      <c r="N713" t="s">
        <v>2378</v>
      </c>
    </row>
    <row r="714" spans="1:14" x14ac:dyDescent="0.3">
      <c r="A714" t="s">
        <v>1656</v>
      </c>
      <c r="B714">
        <v>37.905000000000001</v>
      </c>
      <c r="C714">
        <v>7.03</v>
      </c>
      <c r="D714" t="str">
        <f t="shared" si="66"/>
        <v>No</v>
      </c>
      <c r="E714" t="s">
        <v>2378</v>
      </c>
      <c r="F714" t="s">
        <v>2378</v>
      </c>
      <c r="G714">
        <f t="shared" si="67"/>
        <v>3</v>
      </c>
      <c r="H714" t="str">
        <f t="shared" si="68"/>
        <v>No</v>
      </c>
      <c r="I714" t="str">
        <f t="shared" si="69"/>
        <v>Obesity</v>
      </c>
      <c r="J714" t="str">
        <f t="shared" si="70"/>
        <v>Diabetes</v>
      </c>
      <c r="K714" t="s">
        <v>2378</v>
      </c>
      <c r="L714">
        <v>3</v>
      </c>
      <c r="M714" t="str">
        <f t="shared" si="71"/>
        <v>No</v>
      </c>
      <c r="N714" t="s">
        <v>2378</v>
      </c>
    </row>
    <row r="715" spans="1:14" x14ac:dyDescent="0.3">
      <c r="A715" t="s">
        <v>1655</v>
      </c>
      <c r="B715">
        <v>43.35</v>
      </c>
      <c r="C715">
        <v>5.41</v>
      </c>
      <c r="D715" t="str">
        <f t="shared" si="66"/>
        <v>Yes</v>
      </c>
      <c r="E715" t="s">
        <v>2378</v>
      </c>
      <c r="F715" t="s">
        <v>2381</v>
      </c>
      <c r="G715">
        <f t="shared" si="67"/>
        <v>1</v>
      </c>
      <c r="H715" t="str">
        <f t="shared" si="68"/>
        <v>No</v>
      </c>
      <c r="I715" t="str">
        <f t="shared" si="69"/>
        <v>Obesity</v>
      </c>
      <c r="J715" t="str">
        <f t="shared" si="70"/>
        <v>Normal</v>
      </c>
      <c r="K715" t="s">
        <v>2380</v>
      </c>
      <c r="L715">
        <v>1</v>
      </c>
      <c r="M715" t="str">
        <f t="shared" si="71"/>
        <v>No</v>
      </c>
      <c r="N715" t="s">
        <v>2378</v>
      </c>
    </row>
    <row r="716" spans="1:14" x14ac:dyDescent="0.3">
      <c r="A716" t="s">
        <v>1654</v>
      </c>
      <c r="B716">
        <v>36.15</v>
      </c>
      <c r="C716">
        <v>8.0500000000000007</v>
      </c>
      <c r="D716" t="str">
        <f t="shared" si="66"/>
        <v>No</v>
      </c>
      <c r="E716" t="s">
        <v>2378</v>
      </c>
      <c r="F716" t="s">
        <v>2378</v>
      </c>
      <c r="G716">
        <f t="shared" si="67"/>
        <v>0</v>
      </c>
      <c r="H716" t="str">
        <f t="shared" si="68"/>
        <v>No</v>
      </c>
      <c r="I716" t="str">
        <f t="shared" si="69"/>
        <v>Obesity</v>
      </c>
      <c r="J716" t="str">
        <f t="shared" si="70"/>
        <v>Diabetes</v>
      </c>
      <c r="K716" t="s">
        <v>2378</v>
      </c>
      <c r="L716" t="s">
        <v>2379</v>
      </c>
      <c r="M716" t="str">
        <f t="shared" si="71"/>
        <v>No</v>
      </c>
      <c r="N716" t="s">
        <v>2378</v>
      </c>
    </row>
    <row r="717" spans="1:14" x14ac:dyDescent="0.3">
      <c r="A717" t="s">
        <v>1653</v>
      </c>
      <c r="B717">
        <v>44.98</v>
      </c>
      <c r="C717">
        <v>5.94</v>
      </c>
      <c r="D717" t="str">
        <f t="shared" si="66"/>
        <v>No</v>
      </c>
      <c r="E717" t="s">
        <v>2378</v>
      </c>
      <c r="F717" t="s">
        <v>2378</v>
      </c>
      <c r="G717">
        <f t="shared" si="67"/>
        <v>1</v>
      </c>
      <c r="H717" t="str">
        <f t="shared" si="68"/>
        <v>No</v>
      </c>
      <c r="I717" t="str">
        <f t="shared" si="69"/>
        <v>Obesity</v>
      </c>
      <c r="J717" t="str">
        <f t="shared" si="70"/>
        <v>Prediabetes</v>
      </c>
      <c r="K717" t="s">
        <v>2378</v>
      </c>
      <c r="L717">
        <v>1</v>
      </c>
      <c r="M717" t="str">
        <f t="shared" si="71"/>
        <v>No</v>
      </c>
      <c r="N717" t="s">
        <v>2378</v>
      </c>
    </row>
    <row r="718" spans="1:14" x14ac:dyDescent="0.3">
      <c r="A718" t="s">
        <v>1652</v>
      </c>
      <c r="B718">
        <v>38.28</v>
      </c>
      <c r="C718">
        <v>5.51</v>
      </c>
      <c r="D718" t="str">
        <f t="shared" si="66"/>
        <v>No</v>
      </c>
      <c r="E718" t="s">
        <v>2381</v>
      </c>
      <c r="F718" t="s">
        <v>2378</v>
      </c>
      <c r="G718">
        <f t="shared" si="67"/>
        <v>1</v>
      </c>
      <c r="H718" t="str">
        <f t="shared" si="68"/>
        <v>No</v>
      </c>
      <c r="I718" t="str">
        <f t="shared" si="69"/>
        <v>Obesity</v>
      </c>
      <c r="J718" t="str">
        <f t="shared" si="70"/>
        <v>Normal</v>
      </c>
      <c r="K718" t="s">
        <v>2378</v>
      </c>
      <c r="L718">
        <v>1</v>
      </c>
      <c r="M718" t="str">
        <f t="shared" si="71"/>
        <v>No</v>
      </c>
      <c r="N718" t="s">
        <v>2378</v>
      </c>
    </row>
    <row r="719" spans="1:14" x14ac:dyDescent="0.3">
      <c r="A719" t="s">
        <v>1651</v>
      </c>
      <c r="B719">
        <v>32.299999999999997</v>
      </c>
      <c r="C719">
        <v>6.55</v>
      </c>
      <c r="D719" t="str">
        <f t="shared" si="66"/>
        <v>Yes</v>
      </c>
      <c r="E719" t="s">
        <v>2378</v>
      </c>
      <c r="F719" t="s">
        <v>2378</v>
      </c>
      <c r="G719">
        <f t="shared" si="67"/>
        <v>2</v>
      </c>
      <c r="H719" t="str">
        <f t="shared" si="68"/>
        <v>No</v>
      </c>
      <c r="I719" t="str">
        <f t="shared" si="69"/>
        <v>Obesity</v>
      </c>
      <c r="J719" t="str">
        <f t="shared" si="70"/>
        <v>Diabetes</v>
      </c>
      <c r="K719" t="s">
        <v>2380</v>
      </c>
      <c r="L719">
        <v>2</v>
      </c>
      <c r="M719" t="str">
        <f t="shared" si="71"/>
        <v>No</v>
      </c>
      <c r="N719" t="s">
        <v>2378</v>
      </c>
    </row>
    <row r="720" spans="1:14" x14ac:dyDescent="0.3">
      <c r="A720" t="s">
        <v>1650</v>
      </c>
      <c r="B720">
        <v>39.51</v>
      </c>
      <c r="C720">
        <v>5.79</v>
      </c>
      <c r="D720" t="str">
        <f t="shared" si="66"/>
        <v>Yes</v>
      </c>
      <c r="E720" t="s">
        <v>2378</v>
      </c>
      <c r="F720" t="s">
        <v>2378</v>
      </c>
      <c r="G720">
        <f t="shared" si="67"/>
        <v>0</v>
      </c>
      <c r="H720" t="str">
        <f t="shared" si="68"/>
        <v>No</v>
      </c>
      <c r="I720" t="str">
        <f t="shared" si="69"/>
        <v>Obesity</v>
      </c>
      <c r="J720" t="str">
        <f t="shared" si="70"/>
        <v>Prediabetes</v>
      </c>
      <c r="K720" t="s">
        <v>2380</v>
      </c>
      <c r="L720" t="s">
        <v>2379</v>
      </c>
      <c r="M720" t="str">
        <f t="shared" si="71"/>
        <v>No</v>
      </c>
      <c r="N720" t="s">
        <v>2378</v>
      </c>
    </row>
    <row r="721" spans="1:14" x14ac:dyDescent="0.3">
      <c r="A721" t="s">
        <v>1649</v>
      </c>
      <c r="B721">
        <v>50.46</v>
      </c>
      <c r="C721">
        <v>4.5599999999999996</v>
      </c>
      <c r="D721" t="str">
        <f t="shared" si="66"/>
        <v>No</v>
      </c>
      <c r="E721" t="s">
        <v>2378</v>
      </c>
      <c r="F721" t="s">
        <v>2378</v>
      </c>
      <c r="G721">
        <f t="shared" si="67"/>
        <v>0</v>
      </c>
      <c r="H721" t="str">
        <f t="shared" si="68"/>
        <v>No</v>
      </c>
      <c r="I721" t="str">
        <f t="shared" si="69"/>
        <v>Obesity</v>
      </c>
      <c r="J721" t="str">
        <f t="shared" si="70"/>
        <v>Normal</v>
      </c>
      <c r="K721" t="s">
        <v>2378</v>
      </c>
      <c r="L721" t="s">
        <v>2379</v>
      </c>
      <c r="M721" t="str">
        <f t="shared" si="71"/>
        <v>No</v>
      </c>
      <c r="N721" t="s">
        <v>2378</v>
      </c>
    </row>
    <row r="722" spans="1:14" x14ac:dyDescent="0.3">
      <c r="A722" t="s">
        <v>1648</v>
      </c>
      <c r="B722">
        <v>31.73</v>
      </c>
      <c r="C722">
        <v>7</v>
      </c>
      <c r="D722" t="str">
        <f t="shared" si="66"/>
        <v>No</v>
      </c>
      <c r="E722" t="s">
        <v>2378</v>
      </c>
      <c r="F722" t="s">
        <v>2378</v>
      </c>
      <c r="G722">
        <f t="shared" si="67"/>
        <v>0</v>
      </c>
      <c r="H722" t="str">
        <f t="shared" si="68"/>
        <v>No</v>
      </c>
      <c r="I722" t="str">
        <f t="shared" si="69"/>
        <v>Obesity</v>
      </c>
      <c r="J722" t="str">
        <f t="shared" si="70"/>
        <v>Diabetes</v>
      </c>
      <c r="K722" t="s">
        <v>2378</v>
      </c>
      <c r="L722" t="s">
        <v>2379</v>
      </c>
      <c r="M722" t="str">
        <f t="shared" si="71"/>
        <v>No</v>
      </c>
      <c r="N722" t="s">
        <v>2378</v>
      </c>
    </row>
    <row r="723" spans="1:14" x14ac:dyDescent="0.3">
      <c r="A723" t="s">
        <v>1647</v>
      </c>
      <c r="B723">
        <v>32.1</v>
      </c>
      <c r="C723">
        <v>6.57</v>
      </c>
      <c r="D723" t="str">
        <f t="shared" si="66"/>
        <v>Yes</v>
      </c>
      <c r="E723" t="s">
        <v>2378</v>
      </c>
      <c r="F723" t="s">
        <v>2381</v>
      </c>
      <c r="G723">
        <f t="shared" si="67"/>
        <v>1</v>
      </c>
      <c r="H723" t="str">
        <f t="shared" si="68"/>
        <v>No</v>
      </c>
      <c r="I723" t="str">
        <f t="shared" si="69"/>
        <v>Obesity</v>
      </c>
      <c r="J723" t="str">
        <f t="shared" si="70"/>
        <v>Diabetes</v>
      </c>
      <c r="K723" t="s">
        <v>2380</v>
      </c>
      <c r="L723">
        <v>1</v>
      </c>
      <c r="M723" t="str">
        <f t="shared" si="71"/>
        <v>No</v>
      </c>
      <c r="N723" t="s">
        <v>2378</v>
      </c>
    </row>
    <row r="724" spans="1:14" x14ac:dyDescent="0.3">
      <c r="A724" t="s">
        <v>1646</v>
      </c>
      <c r="B724">
        <v>27.83</v>
      </c>
      <c r="C724">
        <v>11.61</v>
      </c>
      <c r="D724" t="str">
        <f t="shared" si="66"/>
        <v>Yes</v>
      </c>
      <c r="E724" t="s">
        <v>2378</v>
      </c>
      <c r="F724" t="s">
        <v>2381</v>
      </c>
      <c r="G724">
        <f t="shared" si="67"/>
        <v>1</v>
      </c>
      <c r="H724" t="str">
        <f t="shared" si="68"/>
        <v>No</v>
      </c>
      <c r="I724" t="str">
        <f t="shared" si="69"/>
        <v>Over Weight</v>
      </c>
      <c r="J724" t="str">
        <f t="shared" si="70"/>
        <v>Diabetes</v>
      </c>
      <c r="K724" t="s">
        <v>2380</v>
      </c>
      <c r="L724">
        <v>1</v>
      </c>
      <c r="M724" t="str">
        <f t="shared" si="71"/>
        <v>No</v>
      </c>
      <c r="N724" t="s">
        <v>2378</v>
      </c>
    </row>
    <row r="725" spans="1:14" x14ac:dyDescent="0.3">
      <c r="A725" t="s">
        <v>1645</v>
      </c>
      <c r="B725">
        <v>27.72</v>
      </c>
      <c r="C725">
        <v>8.16</v>
      </c>
      <c r="D725" t="str">
        <f t="shared" si="66"/>
        <v>Yes</v>
      </c>
      <c r="E725" t="s">
        <v>2378</v>
      </c>
      <c r="F725" t="s">
        <v>2381</v>
      </c>
      <c r="G725">
        <f t="shared" si="67"/>
        <v>1</v>
      </c>
      <c r="H725" t="str">
        <f t="shared" si="68"/>
        <v>No</v>
      </c>
      <c r="I725" t="str">
        <f t="shared" si="69"/>
        <v>Over Weight</v>
      </c>
      <c r="J725" t="str">
        <f t="shared" si="70"/>
        <v>Diabetes</v>
      </c>
      <c r="K725" t="s">
        <v>2380</v>
      </c>
      <c r="L725">
        <v>1</v>
      </c>
      <c r="M725" t="str">
        <f t="shared" si="71"/>
        <v>No</v>
      </c>
      <c r="N725" t="s">
        <v>2378</v>
      </c>
    </row>
    <row r="726" spans="1:14" x14ac:dyDescent="0.3">
      <c r="A726" t="s">
        <v>1644</v>
      </c>
      <c r="B726">
        <v>36.765000000000001</v>
      </c>
      <c r="C726">
        <v>4.4800000000000004</v>
      </c>
      <c r="D726" t="str">
        <f t="shared" si="66"/>
        <v>Yes</v>
      </c>
      <c r="E726" t="s">
        <v>2378</v>
      </c>
      <c r="F726" t="s">
        <v>2378</v>
      </c>
      <c r="G726">
        <f t="shared" si="67"/>
        <v>2</v>
      </c>
      <c r="H726" t="str">
        <f t="shared" si="68"/>
        <v>No</v>
      </c>
      <c r="I726" t="str">
        <f t="shared" si="69"/>
        <v>Obesity</v>
      </c>
      <c r="J726" t="str">
        <f t="shared" si="70"/>
        <v>Normal</v>
      </c>
      <c r="K726" t="s">
        <v>2380</v>
      </c>
      <c r="L726">
        <v>2</v>
      </c>
      <c r="M726" t="str">
        <f t="shared" si="71"/>
        <v>No</v>
      </c>
      <c r="N726" t="s">
        <v>2378</v>
      </c>
    </row>
    <row r="727" spans="1:14" x14ac:dyDescent="0.3">
      <c r="A727" t="s">
        <v>1643</v>
      </c>
      <c r="B727">
        <v>48.36</v>
      </c>
      <c r="C727">
        <v>4.08</v>
      </c>
      <c r="D727" t="str">
        <f t="shared" si="66"/>
        <v>No</v>
      </c>
      <c r="E727" t="s">
        <v>2378</v>
      </c>
      <c r="F727" t="s">
        <v>2378</v>
      </c>
      <c r="G727">
        <f t="shared" si="67"/>
        <v>0</v>
      </c>
      <c r="H727" t="str">
        <f t="shared" si="68"/>
        <v>No</v>
      </c>
      <c r="I727" t="str">
        <f t="shared" si="69"/>
        <v>Obesity</v>
      </c>
      <c r="J727" t="str">
        <f t="shared" si="70"/>
        <v>Normal</v>
      </c>
      <c r="K727" t="s">
        <v>2378</v>
      </c>
      <c r="L727" t="s">
        <v>2379</v>
      </c>
      <c r="M727" t="str">
        <f t="shared" si="71"/>
        <v>No</v>
      </c>
      <c r="N727" t="s">
        <v>2378</v>
      </c>
    </row>
    <row r="728" spans="1:14" x14ac:dyDescent="0.3">
      <c r="A728" t="s">
        <v>1642</v>
      </c>
      <c r="B728">
        <v>31.445</v>
      </c>
      <c r="C728">
        <v>4.4000000000000004</v>
      </c>
      <c r="D728" t="str">
        <f t="shared" si="66"/>
        <v>Yes</v>
      </c>
      <c r="E728" t="s">
        <v>2378</v>
      </c>
      <c r="F728" t="s">
        <v>2378</v>
      </c>
      <c r="G728">
        <f t="shared" si="67"/>
        <v>2</v>
      </c>
      <c r="H728" t="str">
        <f t="shared" si="68"/>
        <v>No</v>
      </c>
      <c r="I728" t="str">
        <f t="shared" si="69"/>
        <v>Obesity</v>
      </c>
      <c r="J728" t="str">
        <f t="shared" si="70"/>
        <v>Normal</v>
      </c>
      <c r="K728" t="s">
        <v>2380</v>
      </c>
      <c r="L728">
        <v>2</v>
      </c>
      <c r="M728" t="str">
        <f t="shared" si="71"/>
        <v>No</v>
      </c>
      <c r="N728" t="s">
        <v>2378</v>
      </c>
    </row>
    <row r="729" spans="1:14" x14ac:dyDescent="0.3">
      <c r="A729" t="s">
        <v>1641</v>
      </c>
      <c r="B729">
        <v>27.55</v>
      </c>
      <c r="C729">
        <v>9.02</v>
      </c>
      <c r="D729" t="str">
        <f t="shared" si="66"/>
        <v>No</v>
      </c>
      <c r="E729" t="s">
        <v>2378</v>
      </c>
      <c r="F729" t="s">
        <v>2378</v>
      </c>
      <c r="G729">
        <f t="shared" si="67"/>
        <v>0</v>
      </c>
      <c r="H729" t="str">
        <f t="shared" si="68"/>
        <v>No</v>
      </c>
      <c r="I729" t="str">
        <f t="shared" si="69"/>
        <v>Over Weight</v>
      </c>
      <c r="J729" t="str">
        <f t="shared" si="70"/>
        <v>Diabetes</v>
      </c>
      <c r="K729" t="s">
        <v>2378</v>
      </c>
      <c r="L729" t="s">
        <v>2379</v>
      </c>
      <c r="M729" t="str">
        <f t="shared" si="71"/>
        <v>No</v>
      </c>
      <c r="N729" t="s">
        <v>2378</v>
      </c>
    </row>
    <row r="730" spans="1:14" x14ac:dyDescent="0.3">
      <c r="A730" t="s">
        <v>1640</v>
      </c>
      <c r="B730">
        <v>33.11</v>
      </c>
      <c r="C730">
        <v>8.06</v>
      </c>
      <c r="D730" t="str">
        <f t="shared" si="66"/>
        <v>No</v>
      </c>
      <c r="E730" t="s">
        <v>2378</v>
      </c>
      <c r="F730" t="s">
        <v>2378</v>
      </c>
      <c r="G730">
        <f t="shared" si="67"/>
        <v>0</v>
      </c>
      <c r="H730" t="str">
        <f t="shared" si="68"/>
        <v>No</v>
      </c>
      <c r="I730" t="str">
        <f t="shared" si="69"/>
        <v>Obesity</v>
      </c>
      <c r="J730" t="str">
        <f t="shared" si="70"/>
        <v>Diabetes</v>
      </c>
      <c r="K730" t="s">
        <v>2378</v>
      </c>
      <c r="L730" t="s">
        <v>2379</v>
      </c>
      <c r="M730" t="str">
        <f t="shared" si="71"/>
        <v>No</v>
      </c>
      <c r="N730" t="s">
        <v>2378</v>
      </c>
    </row>
    <row r="731" spans="1:14" x14ac:dyDescent="0.3">
      <c r="A731" t="s">
        <v>1639</v>
      </c>
      <c r="B731">
        <v>36.85</v>
      </c>
      <c r="C731">
        <v>6.21</v>
      </c>
      <c r="D731" t="str">
        <f t="shared" si="66"/>
        <v>Yes</v>
      </c>
      <c r="E731" t="s">
        <v>2378</v>
      </c>
      <c r="F731" t="s">
        <v>2378</v>
      </c>
      <c r="G731">
        <f t="shared" si="67"/>
        <v>2</v>
      </c>
      <c r="H731" t="str">
        <f t="shared" si="68"/>
        <v>No</v>
      </c>
      <c r="I731" t="str">
        <f t="shared" si="69"/>
        <v>Obesity</v>
      </c>
      <c r="J731" t="str">
        <f t="shared" si="70"/>
        <v>Prediabetes</v>
      </c>
      <c r="K731" t="s">
        <v>2380</v>
      </c>
      <c r="L731">
        <v>2</v>
      </c>
      <c r="M731" t="str">
        <f t="shared" si="71"/>
        <v>No</v>
      </c>
      <c r="N731" t="s">
        <v>2378</v>
      </c>
    </row>
    <row r="732" spans="1:14" x14ac:dyDescent="0.3">
      <c r="A732" t="s">
        <v>1638</v>
      </c>
      <c r="B732">
        <v>36.299999999999997</v>
      </c>
      <c r="C732">
        <v>5.79</v>
      </c>
      <c r="D732" t="str">
        <f t="shared" si="66"/>
        <v>Yes</v>
      </c>
      <c r="E732" t="s">
        <v>2378</v>
      </c>
      <c r="F732" t="s">
        <v>2378</v>
      </c>
      <c r="G732">
        <f t="shared" si="67"/>
        <v>2</v>
      </c>
      <c r="H732" t="str">
        <f t="shared" si="68"/>
        <v>No</v>
      </c>
      <c r="I732" t="str">
        <f t="shared" si="69"/>
        <v>Obesity</v>
      </c>
      <c r="J732" t="str">
        <f t="shared" si="70"/>
        <v>Prediabetes</v>
      </c>
      <c r="K732" t="s">
        <v>2380</v>
      </c>
      <c r="L732">
        <v>2</v>
      </c>
      <c r="M732" t="str">
        <f t="shared" si="71"/>
        <v>No</v>
      </c>
      <c r="N732" t="s">
        <v>2378</v>
      </c>
    </row>
    <row r="733" spans="1:14" x14ac:dyDescent="0.3">
      <c r="A733" t="s">
        <v>1637</v>
      </c>
      <c r="B733">
        <v>45.34</v>
      </c>
      <c r="C733">
        <v>5.69</v>
      </c>
      <c r="D733" t="str">
        <f t="shared" si="66"/>
        <v>Yes</v>
      </c>
      <c r="E733" t="s">
        <v>2378</v>
      </c>
      <c r="F733" t="s">
        <v>2378</v>
      </c>
      <c r="G733">
        <f t="shared" si="67"/>
        <v>0</v>
      </c>
      <c r="H733" t="str">
        <f t="shared" si="68"/>
        <v>No</v>
      </c>
      <c r="I733" t="str">
        <f t="shared" si="69"/>
        <v>Obesity</v>
      </c>
      <c r="J733" t="str">
        <f t="shared" si="70"/>
        <v>Normal</v>
      </c>
      <c r="K733" t="s">
        <v>2380</v>
      </c>
      <c r="L733" t="s">
        <v>2379</v>
      </c>
      <c r="M733" t="str">
        <f t="shared" si="71"/>
        <v>No</v>
      </c>
      <c r="N733" t="s">
        <v>2378</v>
      </c>
    </row>
    <row r="734" spans="1:14" x14ac:dyDescent="0.3">
      <c r="A734" t="s">
        <v>1636</v>
      </c>
      <c r="B734">
        <v>31.8</v>
      </c>
      <c r="C734">
        <v>5.36</v>
      </c>
      <c r="D734" t="str">
        <f t="shared" si="66"/>
        <v>Yes</v>
      </c>
      <c r="E734" t="s">
        <v>2378</v>
      </c>
      <c r="F734" t="s">
        <v>2378</v>
      </c>
      <c r="G734">
        <f t="shared" si="67"/>
        <v>2</v>
      </c>
      <c r="H734" t="str">
        <f t="shared" si="68"/>
        <v>No</v>
      </c>
      <c r="I734" t="str">
        <f t="shared" si="69"/>
        <v>Obesity</v>
      </c>
      <c r="J734" t="str">
        <f t="shared" si="70"/>
        <v>Normal</v>
      </c>
      <c r="K734" t="s">
        <v>2380</v>
      </c>
      <c r="L734">
        <v>2</v>
      </c>
      <c r="M734" t="str">
        <f t="shared" si="71"/>
        <v>No</v>
      </c>
      <c r="N734" t="s">
        <v>2378</v>
      </c>
    </row>
    <row r="735" spans="1:14" x14ac:dyDescent="0.3">
      <c r="A735" t="s">
        <v>1635</v>
      </c>
      <c r="B735">
        <v>41.02</v>
      </c>
      <c r="C735">
        <v>11.37</v>
      </c>
      <c r="D735" t="str">
        <f t="shared" si="66"/>
        <v>No</v>
      </c>
      <c r="E735" t="s">
        <v>2378</v>
      </c>
      <c r="F735" t="s">
        <v>2378</v>
      </c>
      <c r="G735">
        <f t="shared" si="67"/>
        <v>0</v>
      </c>
      <c r="H735" t="str">
        <f t="shared" si="68"/>
        <v>No</v>
      </c>
      <c r="I735" t="str">
        <f t="shared" si="69"/>
        <v>Obesity</v>
      </c>
      <c r="J735" t="str">
        <f t="shared" si="70"/>
        <v>Diabetes</v>
      </c>
      <c r="K735" t="s">
        <v>2378</v>
      </c>
      <c r="L735" t="s">
        <v>2379</v>
      </c>
      <c r="M735" t="str">
        <f t="shared" si="71"/>
        <v>No</v>
      </c>
      <c r="N735" t="s">
        <v>2378</v>
      </c>
    </row>
    <row r="736" spans="1:14" x14ac:dyDescent="0.3">
      <c r="A736" t="s">
        <v>1634</v>
      </c>
      <c r="B736">
        <v>32.68</v>
      </c>
      <c r="C736">
        <v>11.87</v>
      </c>
      <c r="D736" t="str">
        <f t="shared" si="66"/>
        <v>No</v>
      </c>
      <c r="E736" t="s">
        <v>2378</v>
      </c>
      <c r="F736" t="s">
        <v>2378</v>
      </c>
      <c r="G736">
        <f t="shared" si="67"/>
        <v>0</v>
      </c>
      <c r="H736" t="str">
        <f t="shared" si="68"/>
        <v>No</v>
      </c>
      <c r="I736" t="str">
        <f t="shared" si="69"/>
        <v>Obesity</v>
      </c>
      <c r="J736" t="str">
        <f t="shared" si="70"/>
        <v>Diabetes</v>
      </c>
      <c r="K736" t="s">
        <v>2378</v>
      </c>
      <c r="L736" t="s">
        <v>2379</v>
      </c>
      <c r="M736" t="str">
        <f t="shared" si="71"/>
        <v>No</v>
      </c>
      <c r="N736" t="s">
        <v>2378</v>
      </c>
    </row>
    <row r="737" spans="1:14" x14ac:dyDescent="0.3">
      <c r="A737" t="s">
        <v>1633</v>
      </c>
      <c r="B737">
        <v>21.7</v>
      </c>
      <c r="C737">
        <v>4.9000000000000004</v>
      </c>
      <c r="D737" t="str">
        <f t="shared" si="66"/>
        <v>No</v>
      </c>
      <c r="E737" t="s">
        <v>2378</v>
      </c>
      <c r="F737" t="s">
        <v>2381</v>
      </c>
      <c r="G737">
        <f t="shared" si="67"/>
        <v>1</v>
      </c>
      <c r="H737" t="str">
        <f t="shared" si="68"/>
        <v>Yes</v>
      </c>
      <c r="I737" t="str">
        <f t="shared" si="69"/>
        <v>Normal Weight</v>
      </c>
      <c r="J737" t="str">
        <f t="shared" si="70"/>
        <v>Normal</v>
      </c>
      <c r="K737" t="s">
        <v>2378</v>
      </c>
      <c r="L737">
        <v>1</v>
      </c>
      <c r="M737" t="str">
        <f t="shared" si="71"/>
        <v>yes</v>
      </c>
      <c r="N737" t="s">
        <v>2380</v>
      </c>
    </row>
    <row r="738" spans="1:14" x14ac:dyDescent="0.3">
      <c r="A738" t="s">
        <v>1632</v>
      </c>
      <c r="B738">
        <v>40.479999999999997</v>
      </c>
      <c r="C738">
        <v>6.7</v>
      </c>
      <c r="D738" t="str">
        <f t="shared" si="66"/>
        <v>No</v>
      </c>
      <c r="E738" t="s">
        <v>2378</v>
      </c>
      <c r="F738" t="s">
        <v>2378</v>
      </c>
      <c r="G738">
        <f t="shared" si="67"/>
        <v>3</v>
      </c>
      <c r="H738" t="str">
        <f t="shared" si="68"/>
        <v>No</v>
      </c>
      <c r="I738" t="str">
        <f t="shared" si="69"/>
        <v>Obesity</v>
      </c>
      <c r="J738" t="str">
        <f t="shared" si="70"/>
        <v>Diabetes</v>
      </c>
      <c r="K738" t="s">
        <v>2378</v>
      </c>
      <c r="L738">
        <v>3</v>
      </c>
      <c r="M738" t="str">
        <f t="shared" si="71"/>
        <v>No</v>
      </c>
      <c r="N738" t="s">
        <v>2378</v>
      </c>
    </row>
    <row r="739" spans="1:14" x14ac:dyDescent="0.3">
      <c r="A739" t="s">
        <v>1631</v>
      </c>
      <c r="B739">
        <v>34.5</v>
      </c>
      <c r="C739">
        <v>10.3</v>
      </c>
      <c r="D739" t="str">
        <f t="shared" si="66"/>
        <v>No</v>
      </c>
      <c r="E739" t="s">
        <v>2378</v>
      </c>
      <c r="F739" t="s">
        <v>2378</v>
      </c>
      <c r="G739">
        <f t="shared" si="67"/>
        <v>3</v>
      </c>
      <c r="H739" t="str">
        <f t="shared" si="68"/>
        <v>No</v>
      </c>
      <c r="I739" t="str">
        <f t="shared" si="69"/>
        <v>Obesity</v>
      </c>
      <c r="J739" t="str">
        <f t="shared" si="70"/>
        <v>Diabetes</v>
      </c>
      <c r="K739" t="s">
        <v>2378</v>
      </c>
      <c r="L739">
        <v>3</v>
      </c>
      <c r="M739" t="str">
        <f t="shared" si="71"/>
        <v>No</v>
      </c>
      <c r="N739" t="s">
        <v>2378</v>
      </c>
    </row>
    <row r="740" spans="1:14" x14ac:dyDescent="0.3">
      <c r="A740" t="s">
        <v>1630</v>
      </c>
      <c r="B740">
        <v>45.9</v>
      </c>
      <c r="C740">
        <v>11.14</v>
      </c>
      <c r="D740" t="str">
        <f t="shared" si="66"/>
        <v>Yes</v>
      </c>
      <c r="E740" t="s">
        <v>2378</v>
      </c>
      <c r="F740" t="s">
        <v>2378</v>
      </c>
      <c r="G740">
        <f t="shared" si="67"/>
        <v>1</v>
      </c>
      <c r="H740" t="str">
        <f t="shared" si="68"/>
        <v>No</v>
      </c>
      <c r="I740" t="str">
        <f t="shared" si="69"/>
        <v>Obesity</v>
      </c>
      <c r="J740" t="str">
        <f t="shared" si="70"/>
        <v>Diabetes</v>
      </c>
      <c r="K740" t="s">
        <v>2380</v>
      </c>
      <c r="L740">
        <v>1</v>
      </c>
      <c r="M740" t="str">
        <f t="shared" si="71"/>
        <v>No</v>
      </c>
      <c r="N740" t="s">
        <v>2378</v>
      </c>
    </row>
    <row r="741" spans="1:14" x14ac:dyDescent="0.3">
      <c r="A741" t="s">
        <v>1629</v>
      </c>
      <c r="B741">
        <v>33.479999999999997</v>
      </c>
      <c r="C741">
        <v>4.74</v>
      </c>
      <c r="D741" t="str">
        <f t="shared" si="66"/>
        <v>Yes</v>
      </c>
      <c r="E741" t="s">
        <v>2378</v>
      </c>
      <c r="F741" t="s">
        <v>2378</v>
      </c>
      <c r="G741">
        <f t="shared" si="67"/>
        <v>2</v>
      </c>
      <c r="H741" t="str">
        <f t="shared" si="68"/>
        <v>No</v>
      </c>
      <c r="I741" t="str">
        <f t="shared" si="69"/>
        <v>Obesity</v>
      </c>
      <c r="J741" t="str">
        <f t="shared" si="70"/>
        <v>Normal</v>
      </c>
      <c r="K741" t="s">
        <v>2380</v>
      </c>
      <c r="L741">
        <v>2</v>
      </c>
      <c r="M741" t="str">
        <f t="shared" si="71"/>
        <v>No</v>
      </c>
      <c r="N741" t="s">
        <v>2378</v>
      </c>
    </row>
    <row r="742" spans="1:14" x14ac:dyDescent="0.3">
      <c r="A742" t="s">
        <v>1628</v>
      </c>
      <c r="B742">
        <v>28.31</v>
      </c>
      <c r="C742">
        <v>5.96</v>
      </c>
      <c r="D742" t="str">
        <f t="shared" si="66"/>
        <v>Yes</v>
      </c>
      <c r="E742" t="s">
        <v>2378</v>
      </c>
      <c r="F742" t="s">
        <v>2378</v>
      </c>
      <c r="G742">
        <f t="shared" si="67"/>
        <v>2</v>
      </c>
      <c r="H742" t="str">
        <f t="shared" si="68"/>
        <v>No</v>
      </c>
      <c r="I742" t="str">
        <f t="shared" si="69"/>
        <v>Over Weight</v>
      </c>
      <c r="J742" t="str">
        <f t="shared" si="70"/>
        <v>Prediabetes</v>
      </c>
      <c r="K742" t="s">
        <v>2380</v>
      </c>
      <c r="L742">
        <v>2</v>
      </c>
      <c r="M742" t="str">
        <f t="shared" si="71"/>
        <v>No</v>
      </c>
      <c r="N742" t="s">
        <v>2378</v>
      </c>
    </row>
    <row r="743" spans="1:14" x14ac:dyDescent="0.3">
      <c r="A743" t="s">
        <v>1627</v>
      </c>
      <c r="B743">
        <v>21.565000000000001</v>
      </c>
      <c r="C743">
        <v>4.95</v>
      </c>
      <c r="D743" t="str">
        <f t="shared" si="66"/>
        <v>No</v>
      </c>
      <c r="E743" t="s">
        <v>2381</v>
      </c>
      <c r="F743" t="s">
        <v>2378</v>
      </c>
      <c r="G743">
        <f t="shared" si="67"/>
        <v>1</v>
      </c>
      <c r="H743" t="str">
        <f t="shared" si="68"/>
        <v>Yes</v>
      </c>
      <c r="I743" t="str">
        <f t="shared" si="69"/>
        <v>Normal Weight</v>
      </c>
      <c r="J743" t="str">
        <f t="shared" si="70"/>
        <v>Normal</v>
      </c>
      <c r="K743" t="s">
        <v>2378</v>
      </c>
      <c r="L743">
        <v>1</v>
      </c>
      <c r="M743" t="str">
        <f t="shared" si="71"/>
        <v>yes</v>
      </c>
      <c r="N743" t="s">
        <v>2380</v>
      </c>
    </row>
    <row r="744" spans="1:14" x14ac:dyDescent="0.3">
      <c r="A744" t="s">
        <v>1626</v>
      </c>
      <c r="B744">
        <v>35.590000000000003</v>
      </c>
      <c r="C744">
        <v>5.21</v>
      </c>
      <c r="D744" t="str">
        <f t="shared" si="66"/>
        <v>Yes</v>
      </c>
      <c r="E744" t="s">
        <v>2378</v>
      </c>
      <c r="F744" t="s">
        <v>2381</v>
      </c>
      <c r="G744">
        <f t="shared" si="67"/>
        <v>1</v>
      </c>
      <c r="H744" t="str">
        <f t="shared" si="68"/>
        <v>No</v>
      </c>
      <c r="I744" t="str">
        <f t="shared" si="69"/>
        <v>Obesity</v>
      </c>
      <c r="J744" t="str">
        <f t="shared" si="70"/>
        <v>Normal</v>
      </c>
      <c r="K744" t="s">
        <v>2380</v>
      </c>
      <c r="L744">
        <v>1</v>
      </c>
      <c r="M744" t="str">
        <f t="shared" si="71"/>
        <v>No</v>
      </c>
      <c r="N744" t="s">
        <v>2378</v>
      </c>
    </row>
    <row r="745" spans="1:14" x14ac:dyDescent="0.3">
      <c r="A745" t="s">
        <v>1625</v>
      </c>
      <c r="B745">
        <v>43.44</v>
      </c>
      <c r="C745">
        <v>4.8600000000000003</v>
      </c>
      <c r="D745" t="str">
        <f t="shared" si="66"/>
        <v>Yes</v>
      </c>
      <c r="E745" t="s">
        <v>2378</v>
      </c>
      <c r="F745" t="s">
        <v>2378</v>
      </c>
      <c r="G745">
        <f t="shared" si="67"/>
        <v>0</v>
      </c>
      <c r="H745" t="str">
        <f t="shared" si="68"/>
        <v>No</v>
      </c>
      <c r="I745" t="str">
        <f t="shared" si="69"/>
        <v>Obesity</v>
      </c>
      <c r="J745" t="str">
        <f t="shared" si="70"/>
        <v>Normal</v>
      </c>
      <c r="K745" t="s">
        <v>2380</v>
      </c>
      <c r="L745" t="s">
        <v>2379</v>
      </c>
      <c r="M745" t="str">
        <f t="shared" si="71"/>
        <v>No</v>
      </c>
      <c r="N745" t="s">
        <v>2378</v>
      </c>
    </row>
    <row r="746" spans="1:14" x14ac:dyDescent="0.3">
      <c r="A746" t="s">
        <v>1624</v>
      </c>
      <c r="B746">
        <v>21.754999999999999</v>
      </c>
      <c r="C746">
        <v>7.79</v>
      </c>
      <c r="D746" t="str">
        <f t="shared" si="66"/>
        <v>Yes</v>
      </c>
      <c r="E746" t="s">
        <v>2378</v>
      </c>
      <c r="F746" t="s">
        <v>2378</v>
      </c>
      <c r="G746">
        <f t="shared" si="67"/>
        <v>0</v>
      </c>
      <c r="H746" t="str">
        <f t="shared" si="68"/>
        <v>No</v>
      </c>
      <c r="I746" t="str">
        <f t="shared" si="69"/>
        <v>Normal Weight</v>
      </c>
      <c r="J746" t="str">
        <f t="shared" si="70"/>
        <v>Diabetes</v>
      </c>
      <c r="K746" t="s">
        <v>2380</v>
      </c>
      <c r="L746" t="s">
        <v>2379</v>
      </c>
      <c r="M746" t="str">
        <f t="shared" si="71"/>
        <v>No</v>
      </c>
      <c r="N746" t="s">
        <v>2378</v>
      </c>
    </row>
    <row r="747" spans="1:14" x14ac:dyDescent="0.3">
      <c r="A747" t="s">
        <v>1623</v>
      </c>
      <c r="B747">
        <v>44.55</v>
      </c>
      <c r="C747">
        <v>7.12</v>
      </c>
      <c r="D747" t="str">
        <f t="shared" si="66"/>
        <v>Yes</v>
      </c>
      <c r="E747" t="s">
        <v>2378</v>
      </c>
      <c r="F747" t="s">
        <v>2378</v>
      </c>
      <c r="G747">
        <f t="shared" si="67"/>
        <v>1</v>
      </c>
      <c r="H747" t="str">
        <f t="shared" si="68"/>
        <v>No</v>
      </c>
      <c r="I747" t="str">
        <f t="shared" si="69"/>
        <v>Obesity</v>
      </c>
      <c r="J747" t="str">
        <f t="shared" si="70"/>
        <v>Diabetes</v>
      </c>
      <c r="K747" t="s">
        <v>2380</v>
      </c>
      <c r="L747">
        <v>1</v>
      </c>
      <c r="M747" t="str">
        <f t="shared" si="71"/>
        <v>No</v>
      </c>
      <c r="N747" t="s">
        <v>2378</v>
      </c>
    </row>
    <row r="748" spans="1:14" x14ac:dyDescent="0.3">
      <c r="A748" t="s">
        <v>1622</v>
      </c>
      <c r="B748">
        <v>43.32</v>
      </c>
      <c r="C748">
        <v>4.67</v>
      </c>
      <c r="D748" t="str">
        <f t="shared" si="66"/>
        <v>Yes</v>
      </c>
      <c r="E748" t="s">
        <v>2378</v>
      </c>
      <c r="F748" t="s">
        <v>2378</v>
      </c>
      <c r="G748">
        <f t="shared" si="67"/>
        <v>0</v>
      </c>
      <c r="H748" t="str">
        <f t="shared" si="68"/>
        <v>No</v>
      </c>
      <c r="I748" t="str">
        <f t="shared" si="69"/>
        <v>Obesity</v>
      </c>
      <c r="J748" t="str">
        <f t="shared" si="70"/>
        <v>Normal</v>
      </c>
      <c r="K748" t="s">
        <v>2380</v>
      </c>
      <c r="L748" t="s">
        <v>2379</v>
      </c>
      <c r="M748" t="str">
        <f t="shared" si="71"/>
        <v>No</v>
      </c>
      <c r="N748" t="s">
        <v>2378</v>
      </c>
    </row>
    <row r="749" spans="1:14" x14ac:dyDescent="0.3">
      <c r="A749" t="s">
        <v>1621</v>
      </c>
      <c r="B749">
        <v>31.23</v>
      </c>
      <c r="C749">
        <v>9.1199999999999992</v>
      </c>
      <c r="D749" t="str">
        <f t="shared" si="66"/>
        <v>Yes</v>
      </c>
      <c r="E749" t="s">
        <v>2378</v>
      </c>
      <c r="F749" t="s">
        <v>2381</v>
      </c>
      <c r="G749">
        <f t="shared" si="67"/>
        <v>1</v>
      </c>
      <c r="H749" t="str">
        <f t="shared" si="68"/>
        <v>No</v>
      </c>
      <c r="I749" t="str">
        <f t="shared" si="69"/>
        <v>Obesity</v>
      </c>
      <c r="J749" t="str">
        <f t="shared" si="70"/>
        <v>Diabetes</v>
      </c>
      <c r="K749" t="s">
        <v>2380</v>
      </c>
      <c r="L749">
        <v>1</v>
      </c>
      <c r="M749" t="str">
        <f t="shared" si="71"/>
        <v>No</v>
      </c>
      <c r="N749" t="s">
        <v>2378</v>
      </c>
    </row>
    <row r="750" spans="1:14" x14ac:dyDescent="0.3">
      <c r="A750" t="s">
        <v>1620</v>
      </c>
      <c r="B750">
        <v>42.81</v>
      </c>
      <c r="C750">
        <v>4.1500000000000004</v>
      </c>
      <c r="D750" t="str">
        <f t="shared" si="66"/>
        <v>No</v>
      </c>
      <c r="E750" t="s">
        <v>2378</v>
      </c>
      <c r="F750" t="s">
        <v>2378</v>
      </c>
      <c r="G750">
        <f t="shared" si="67"/>
        <v>1</v>
      </c>
      <c r="H750" t="str">
        <f t="shared" si="68"/>
        <v>No</v>
      </c>
      <c r="I750" t="str">
        <f t="shared" si="69"/>
        <v>Obesity</v>
      </c>
      <c r="J750" t="str">
        <f t="shared" si="70"/>
        <v>Normal</v>
      </c>
      <c r="K750" t="s">
        <v>2378</v>
      </c>
      <c r="L750">
        <v>1</v>
      </c>
      <c r="M750" t="str">
        <f t="shared" si="71"/>
        <v>No</v>
      </c>
      <c r="N750" t="s">
        <v>2378</v>
      </c>
    </row>
    <row r="751" spans="1:14" x14ac:dyDescent="0.3">
      <c r="A751" t="s">
        <v>1619</v>
      </c>
      <c r="B751">
        <v>35.909999999999997</v>
      </c>
      <c r="C751">
        <v>6.72</v>
      </c>
      <c r="D751" t="str">
        <f t="shared" si="66"/>
        <v>Yes</v>
      </c>
      <c r="E751" t="s">
        <v>2378</v>
      </c>
      <c r="F751" t="s">
        <v>2378</v>
      </c>
      <c r="G751">
        <f t="shared" si="67"/>
        <v>2</v>
      </c>
      <c r="H751" t="str">
        <f t="shared" si="68"/>
        <v>No</v>
      </c>
      <c r="I751" t="str">
        <f t="shared" si="69"/>
        <v>Obesity</v>
      </c>
      <c r="J751" t="str">
        <f t="shared" si="70"/>
        <v>Diabetes</v>
      </c>
      <c r="K751" t="s">
        <v>2380</v>
      </c>
      <c r="L751">
        <v>2</v>
      </c>
      <c r="M751" t="str">
        <f t="shared" si="71"/>
        <v>No</v>
      </c>
      <c r="N751" t="s">
        <v>2378</v>
      </c>
    </row>
    <row r="752" spans="1:14" x14ac:dyDescent="0.3">
      <c r="A752" t="s">
        <v>1618</v>
      </c>
      <c r="B752">
        <v>36.65</v>
      </c>
      <c r="C752">
        <v>5.01</v>
      </c>
      <c r="D752" t="str">
        <f t="shared" si="66"/>
        <v>Yes</v>
      </c>
      <c r="E752" t="s">
        <v>2378</v>
      </c>
      <c r="F752" t="s">
        <v>2381</v>
      </c>
      <c r="G752">
        <f t="shared" si="67"/>
        <v>1</v>
      </c>
      <c r="H752" t="str">
        <f t="shared" si="68"/>
        <v>No</v>
      </c>
      <c r="I752" t="str">
        <f t="shared" si="69"/>
        <v>Obesity</v>
      </c>
      <c r="J752" t="str">
        <f t="shared" si="70"/>
        <v>Normal</v>
      </c>
      <c r="K752" t="s">
        <v>2380</v>
      </c>
      <c r="L752">
        <v>1</v>
      </c>
      <c r="M752" t="str">
        <f t="shared" si="71"/>
        <v>No</v>
      </c>
      <c r="N752" t="s">
        <v>2378</v>
      </c>
    </row>
    <row r="753" spans="1:14" x14ac:dyDescent="0.3">
      <c r="A753" t="s">
        <v>1617</v>
      </c>
      <c r="B753">
        <v>22.04</v>
      </c>
      <c r="C753">
        <v>10.9</v>
      </c>
      <c r="D753" t="str">
        <f t="shared" si="66"/>
        <v>Yes</v>
      </c>
      <c r="E753" t="s">
        <v>2378</v>
      </c>
      <c r="F753" t="s">
        <v>2378</v>
      </c>
      <c r="G753">
        <f t="shared" si="67"/>
        <v>2</v>
      </c>
      <c r="H753" t="str">
        <f t="shared" si="68"/>
        <v>No</v>
      </c>
      <c r="I753" t="str">
        <f t="shared" si="69"/>
        <v>Normal Weight</v>
      </c>
      <c r="J753" t="str">
        <f t="shared" si="70"/>
        <v>Diabetes</v>
      </c>
      <c r="K753" t="s">
        <v>2380</v>
      </c>
      <c r="L753">
        <v>2</v>
      </c>
      <c r="M753" t="str">
        <f t="shared" si="71"/>
        <v>No</v>
      </c>
      <c r="N753" t="s">
        <v>2378</v>
      </c>
    </row>
    <row r="754" spans="1:14" x14ac:dyDescent="0.3">
      <c r="A754" t="s">
        <v>1616</v>
      </c>
      <c r="B754">
        <v>31.824999999999999</v>
      </c>
      <c r="C754">
        <v>5.52</v>
      </c>
      <c r="D754" t="str">
        <f t="shared" si="66"/>
        <v>Yes</v>
      </c>
      <c r="E754" t="s">
        <v>2378</v>
      </c>
      <c r="F754" t="s">
        <v>2378</v>
      </c>
      <c r="G754">
        <f t="shared" si="67"/>
        <v>1</v>
      </c>
      <c r="H754" t="str">
        <f t="shared" si="68"/>
        <v>No</v>
      </c>
      <c r="I754" t="str">
        <f t="shared" si="69"/>
        <v>Obesity</v>
      </c>
      <c r="J754" t="str">
        <f t="shared" si="70"/>
        <v>Normal</v>
      </c>
      <c r="K754" t="s">
        <v>2380</v>
      </c>
      <c r="L754">
        <v>1</v>
      </c>
      <c r="M754" t="str">
        <f t="shared" si="71"/>
        <v>No</v>
      </c>
      <c r="N754" t="s">
        <v>2378</v>
      </c>
    </row>
    <row r="755" spans="1:14" x14ac:dyDescent="0.3">
      <c r="A755" t="s">
        <v>1615</v>
      </c>
      <c r="B755">
        <v>53.58</v>
      </c>
      <c r="C755">
        <v>4.55</v>
      </c>
      <c r="D755" t="str">
        <f t="shared" si="66"/>
        <v>No</v>
      </c>
      <c r="E755" t="s">
        <v>2378</v>
      </c>
      <c r="F755" t="s">
        <v>2378</v>
      </c>
      <c r="G755">
        <f t="shared" si="67"/>
        <v>1</v>
      </c>
      <c r="H755" t="str">
        <f t="shared" si="68"/>
        <v>No</v>
      </c>
      <c r="I755" t="str">
        <f t="shared" si="69"/>
        <v>Obesity</v>
      </c>
      <c r="J755" t="str">
        <f t="shared" si="70"/>
        <v>Normal</v>
      </c>
      <c r="K755" t="s">
        <v>2378</v>
      </c>
      <c r="L755">
        <v>1</v>
      </c>
      <c r="M755" t="str">
        <f t="shared" si="71"/>
        <v>No</v>
      </c>
      <c r="N755" t="s">
        <v>2378</v>
      </c>
    </row>
    <row r="756" spans="1:14" x14ac:dyDescent="0.3">
      <c r="A756" t="s">
        <v>1614</v>
      </c>
      <c r="B756">
        <v>34.299999999999997</v>
      </c>
      <c r="C756">
        <v>11.76</v>
      </c>
      <c r="D756" t="str">
        <f t="shared" si="66"/>
        <v>No</v>
      </c>
      <c r="E756" t="s">
        <v>2378</v>
      </c>
      <c r="F756" t="s">
        <v>2378</v>
      </c>
      <c r="G756">
        <f t="shared" si="67"/>
        <v>0</v>
      </c>
      <c r="H756" t="str">
        <f t="shared" si="68"/>
        <v>No</v>
      </c>
      <c r="I756" t="str">
        <f t="shared" si="69"/>
        <v>Obesity</v>
      </c>
      <c r="J756" t="str">
        <f t="shared" si="70"/>
        <v>Diabetes</v>
      </c>
      <c r="K756" t="s">
        <v>2378</v>
      </c>
      <c r="L756" t="s">
        <v>2379</v>
      </c>
      <c r="M756" t="str">
        <f t="shared" si="71"/>
        <v>No</v>
      </c>
      <c r="N756" t="s">
        <v>2378</v>
      </c>
    </row>
    <row r="757" spans="1:14" x14ac:dyDescent="0.3">
      <c r="A757" t="s">
        <v>1613</v>
      </c>
      <c r="B757">
        <v>32.11</v>
      </c>
      <c r="C757">
        <v>7.06</v>
      </c>
      <c r="D757" t="str">
        <f t="shared" si="66"/>
        <v>No</v>
      </c>
      <c r="E757" t="s">
        <v>2378</v>
      </c>
      <c r="F757" t="s">
        <v>2378</v>
      </c>
      <c r="G757">
        <f t="shared" si="67"/>
        <v>0</v>
      </c>
      <c r="H757" t="str">
        <f t="shared" si="68"/>
        <v>No</v>
      </c>
      <c r="I757" t="str">
        <f t="shared" si="69"/>
        <v>Obesity</v>
      </c>
      <c r="J757" t="str">
        <f t="shared" si="70"/>
        <v>Diabetes</v>
      </c>
      <c r="K757" t="s">
        <v>2378</v>
      </c>
      <c r="L757" t="s">
        <v>2379</v>
      </c>
      <c r="M757" t="str">
        <f t="shared" si="71"/>
        <v>No</v>
      </c>
      <c r="N757" t="s">
        <v>2378</v>
      </c>
    </row>
    <row r="758" spans="1:14" x14ac:dyDescent="0.3">
      <c r="A758" t="s">
        <v>1612</v>
      </c>
      <c r="B758">
        <v>31.78</v>
      </c>
      <c r="C758">
        <v>11.35</v>
      </c>
      <c r="D758" t="str">
        <f t="shared" si="66"/>
        <v>Yes</v>
      </c>
      <c r="E758" t="s">
        <v>2378</v>
      </c>
      <c r="F758" t="s">
        <v>2381</v>
      </c>
      <c r="G758">
        <f t="shared" si="67"/>
        <v>1</v>
      </c>
      <c r="H758" t="str">
        <f t="shared" si="68"/>
        <v>No</v>
      </c>
      <c r="I758" t="str">
        <f t="shared" si="69"/>
        <v>Obesity</v>
      </c>
      <c r="J758" t="str">
        <f t="shared" si="70"/>
        <v>Diabetes</v>
      </c>
      <c r="K758" t="s">
        <v>2380</v>
      </c>
      <c r="L758">
        <v>1</v>
      </c>
      <c r="M758" t="str">
        <f t="shared" si="71"/>
        <v>No</v>
      </c>
      <c r="N758" t="s">
        <v>2378</v>
      </c>
    </row>
    <row r="759" spans="1:14" x14ac:dyDescent="0.3">
      <c r="A759" t="s">
        <v>1611</v>
      </c>
      <c r="B759">
        <v>46.89</v>
      </c>
      <c r="C759">
        <v>5.52</v>
      </c>
      <c r="D759" t="str">
        <f t="shared" si="66"/>
        <v>No</v>
      </c>
      <c r="E759" t="s">
        <v>2378</v>
      </c>
      <c r="F759" t="s">
        <v>2378</v>
      </c>
      <c r="G759">
        <f t="shared" si="67"/>
        <v>0</v>
      </c>
      <c r="H759" t="str">
        <f t="shared" si="68"/>
        <v>No</v>
      </c>
      <c r="I759" t="str">
        <f t="shared" si="69"/>
        <v>Obesity</v>
      </c>
      <c r="J759" t="str">
        <f t="shared" si="70"/>
        <v>Normal</v>
      </c>
      <c r="K759" t="s">
        <v>2378</v>
      </c>
      <c r="L759" t="s">
        <v>2379</v>
      </c>
      <c r="M759" t="str">
        <f t="shared" si="71"/>
        <v>No</v>
      </c>
      <c r="N759" t="s">
        <v>2378</v>
      </c>
    </row>
    <row r="760" spans="1:14" x14ac:dyDescent="0.3">
      <c r="A760" t="s">
        <v>1610</v>
      </c>
      <c r="B760">
        <v>39.35</v>
      </c>
      <c r="C760">
        <v>7.86</v>
      </c>
      <c r="D760" t="str">
        <f t="shared" si="66"/>
        <v>Yes</v>
      </c>
      <c r="E760" t="s">
        <v>2378</v>
      </c>
      <c r="F760" t="s">
        <v>2378</v>
      </c>
      <c r="G760">
        <f t="shared" si="67"/>
        <v>1</v>
      </c>
      <c r="H760" t="str">
        <f t="shared" si="68"/>
        <v>No</v>
      </c>
      <c r="I760" t="str">
        <f t="shared" si="69"/>
        <v>Obesity</v>
      </c>
      <c r="J760" t="str">
        <f t="shared" si="70"/>
        <v>Diabetes</v>
      </c>
      <c r="K760" t="s">
        <v>2380</v>
      </c>
      <c r="L760">
        <v>1</v>
      </c>
      <c r="M760" t="str">
        <f t="shared" si="71"/>
        <v>No</v>
      </c>
      <c r="N760" t="s">
        <v>2378</v>
      </c>
    </row>
    <row r="761" spans="1:14" x14ac:dyDescent="0.3">
      <c r="A761" t="s">
        <v>1609</v>
      </c>
      <c r="B761">
        <v>39.200000000000003</v>
      </c>
      <c r="C761">
        <v>11.38</v>
      </c>
      <c r="D761" t="str">
        <f t="shared" si="66"/>
        <v>No</v>
      </c>
      <c r="E761" t="s">
        <v>2378</v>
      </c>
      <c r="F761" t="s">
        <v>2378</v>
      </c>
      <c r="G761">
        <f t="shared" si="67"/>
        <v>0</v>
      </c>
      <c r="H761" t="str">
        <f t="shared" si="68"/>
        <v>No</v>
      </c>
      <c r="I761" t="str">
        <f t="shared" si="69"/>
        <v>Obesity</v>
      </c>
      <c r="J761" t="str">
        <f t="shared" si="70"/>
        <v>Diabetes</v>
      </c>
      <c r="K761" t="s">
        <v>2378</v>
      </c>
      <c r="L761" t="s">
        <v>2379</v>
      </c>
      <c r="M761" t="str">
        <f t="shared" si="71"/>
        <v>No</v>
      </c>
      <c r="N761" t="s">
        <v>2378</v>
      </c>
    </row>
    <row r="762" spans="1:14" x14ac:dyDescent="0.3">
      <c r="A762" t="s">
        <v>1608</v>
      </c>
      <c r="B762">
        <v>39.159999999999997</v>
      </c>
      <c r="C762">
        <v>10.48</v>
      </c>
      <c r="D762" t="str">
        <f t="shared" si="66"/>
        <v>No</v>
      </c>
      <c r="E762" t="s">
        <v>2378</v>
      </c>
      <c r="F762" t="s">
        <v>2378</v>
      </c>
      <c r="G762">
        <f t="shared" si="67"/>
        <v>0</v>
      </c>
      <c r="H762" t="str">
        <f t="shared" si="68"/>
        <v>No</v>
      </c>
      <c r="I762" t="str">
        <f t="shared" si="69"/>
        <v>Obesity</v>
      </c>
      <c r="J762" t="str">
        <f t="shared" si="70"/>
        <v>Diabetes</v>
      </c>
      <c r="K762" t="s">
        <v>2378</v>
      </c>
      <c r="L762" t="s">
        <v>2379</v>
      </c>
      <c r="M762" t="str">
        <f t="shared" si="71"/>
        <v>No</v>
      </c>
      <c r="N762" t="s">
        <v>2378</v>
      </c>
    </row>
    <row r="763" spans="1:14" x14ac:dyDescent="0.3">
      <c r="A763" t="s">
        <v>1607</v>
      </c>
      <c r="B763">
        <v>44.1</v>
      </c>
      <c r="C763">
        <v>5.04</v>
      </c>
      <c r="D763" t="str">
        <f t="shared" si="66"/>
        <v>Yes</v>
      </c>
      <c r="E763" t="s">
        <v>2378</v>
      </c>
      <c r="F763" t="s">
        <v>2378</v>
      </c>
      <c r="G763">
        <f t="shared" si="67"/>
        <v>0</v>
      </c>
      <c r="H763" t="str">
        <f t="shared" si="68"/>
        <v>No</v>
      </c>
      <c r="I763" t="str">
        <f t="shared" si="69"/>
        <v>Obesity</v>
      </c>
      <c r="J763" t="str">
        <f t="shared" si="70"/>
        <v>Normal</v>
      </c>
      <c r="K763" t="s">
        <v>2380</v>
      </c>
      <c r="L763" t="s">
        <v>2379</v>
      </c>
      <c r="M763" t="str">
        <f t="shared" si="71"/>
        <v>No</v>
      </c>
      <c r="N763" t="s">
        <v>2378</v>
      </c>
    </row>
    <row r="764" spans="1:14" x14ac:dyDescent="0.3">
      <c r="A764" t="s">
        <v>1606</v>
      </c>
      <c r="B764">
        <v>33.200000000000003</v>
      </c>
      <c r="C764">
        <v>9.06</v>
      </c>
      <c r="D764" t="str">
        <f t="shared" si="66"/>
        <v>No</v>
      </c>
      <c r="E764" t="s">
        <v>2378</v>
      </c>
      <c r="F764" t="s">
        <v>2378</v>
      </c>
      <c r="G764">
        <f t="shared" si="67"/>
        <v>0</v>
      </c>
      <c r="H764" t="str">
        <f t="shared" si="68"/>
        <v>No</v>
      </c>
      <c r="I764" t="str">
        <f t="shared" si="69"/>
        <v>Obesity</v>
      </c>
      <c r="J764" t="str">
        <f t="shared" si="70"/>
        <v>Diabetes</v>
      </c>
      <c r="K764" t="s">
        <v>2378</v>
      </c>
      <c r="L764" t="s">
        <v>2379</v>
      </c>
      <c r="M764" t="str">
        <f t="shared" si="71"/>
        <v>No</v>
      </c>
      <c r="N764" t="s">
        <v>2378</v>
      </c>
    </row>
    <row r="765" spans="1:14" x14ac:dyDescent="0.3">
      <c r="A765" t="s">
        <v>1605</v>
      </c>
      <c r="B765">
        <v>29.92</v>
      </c>
      <c r="C765">
        <v>11.07</v>
      </c>
      <c r="D765" t="str">
        <f t="shared" si="66"/>
        <v>No</v>
      </c>
      <c r="E765" t="s">
        <v>2378</v>
      </c>
      <c r="F765" t="s">
        <v>2378</v>
      </c>
      <c r="G765">
        <f t="shared" si="67"/>
        <v>0</v>
      </c>
      <c r="H765" t="str">
        <f t="shared" si="68"/>
        <v>No</v>
      </c>
      <c r="I765" t="str">
        <f t="shared" si="69"/>
        <v>Obesity</v>
      </c>
      <c r="J765" t="str">
        <f t="shared" si="70"/>
        <v>Diabetes</v>
      </c>
      <c r="K765" t="s">
        <v>2378</v>
      </c>
      <c r="L765" t="s">
        <v>2379</v>
      </c>
      <c r="M765" t="str">
        <f t="shared" si="71"/>
        <v>No</v>
      </c>
      <c r="N765" t="s">
        <v>2378</v>
      </c>
    </row>
    <row r="766" spans="1:14" x14ac:dyDescent="0.3">
      <c r="A766" t="s">
        <v>1604</v>
      </c>
      <c r="B766">
        <v>25</v>
      </c>
      <c r="C766">
        <v>10.45</v>
      </c>
      <c r="D766" t="str">
        <f t="shared" si="66"/>
        <v>No</v>
      </c>
      <c r="E766" t="s">
        <v>2378</v>
      </c>
      <c r="F766" t="s">
        <v>2378</v>
      </c>
      <c r="G766">
        <f t="shared" si="67"/>
        <v>0</v>
      </c>
      <c r="H766" t="str">
        <f t="shared" si="68"/>
        <v>No</v>
      </c>
      <c r="I766" t="str">
        <f t="shared" si="69"/>
        <v>Over Weight</v>
      </c>
      <c r="J766" t="str">
        <f t="shared" si="70"/>
        <v>Diabetes</v>
      </c>
      <c r="K766" t="s">
        <v>2378</v>
      </c>
      <c r="L766" t="s">
        <v>2379</v>
      </c>
      <c r="M766" t="str">
        <f t="shared" si="71"/>
        <v>No</v>
      </c>
      <c r="N766" t="s">
        <v>2378</v>
      </c>
    </row>
    <row r="767" spans="1:14" x14ac:dyDescent="0.3">
      <c r="A767" t="s">
        <v>1603</v>
      </c>
      <c r="B767">
        <v>38.869999999999997</v>
      </c>
      <c r="C767">
        <v>8.6300000000000008</v>
      </c>
      <c r="D767" t="str">
        <f t="shared" si="66"/>
        <v>Yes</v>
      </c>
      <c r="E767" t="s">
        <v>2378</v>
      </c>
      <c r="F767" t="s">
        <v>2378</v>
      </c>
      <c r="G767">
        <f t="shared" si="67"/>
        <v>1</v>
      </c>
      <c r="H767" t="str">
        <f t="shared" si="68"/>
        <v>No</v>
      </c>
      <c r="I767" t="str">
        <f t="shared" si="69"/>
        <v>Obesity</v>
      </c>
      <c r="J767" t="str">
        <f t="shared" si="70"/>
        <v>Diabetes</v>
      </c>
      <c r="K767" t="s">
        <v>2380</v>
      </c>
      <c r="L767">
        <v>1</v>
      </c>
      <c r="M767" t="str">
        <f t="shared" si="71"/>
        <v>No</v>
      </c>
      <c r="N767" t="s">
        <v>2378</v>
      </c>
    </row>
    <row r="768" spans="1:14" x14ac:dyDescent="0.3">
      <c r="A768" t="s">
        <v>1602</v>
      </c>
      <c r="B768">
        <v>32.299999999999997</v>
      </c>
      <c r="C768">
        <v>5.28</v>
      </c>
      <c r="D768" t="str">
        <f t="shared" si="66"/>
        <v>Yes</v>
      </c>
      <c r="E768" t="s">
        <v>2378</v>
      </c>
      <c r="F768" t="s">
        <v>2378</v>
      </c>
      <c r="G768">
        <f t="shared" si="67"/>
        <v>2</v>
      </c>
      <c r="H768" t="str">
        <f t="shared" si="68"/>
        <v>No</v>
      </c>
      <c r="I768" t="str">
        <f t="shared" si="69"/>
        <v>Obesity</v>
      </c>
      <c r="J768" t="str">
        <f t="shared" si="70"/>
        <v>Normal</v>
      </c>
      <c r="K768" t="s">
        <v>2380</v>
      </c>
      <c r="L768">
        <v>2</v>
      </c>
      <c r="M768" t="str">
        <f t="shared" si="71"/>
        <v>No</v>
      </c>
      <c r="N768" t="s">
        <v>2378</v>
      </c>
    </row>
    <row r="769" spans="1:14" x14ac:dyDescent="0.3">
      <c r="A769" t="s">
        <v>1601</v>
      </c>
      <c r="B769">
        <v>31.16</v>
      </c>
      <c r="C769">
        <v>7.49</v>
      </c>
      <c r="D769" t="str">
        <f t="shared" si="66"/>
        <v>Yes</v>
      </c>
      <c r="E769" t="s">
        <v>2378</v>
      </c>
      <c r="F769" t="s">
        <v>2378</v>
      </c>
      <c r="G769">
        <f t="shared" si="67"/>
        <v>2</v>
      </c>
      <c r="H769" t="str">
        <f t="shared" si="68"/>
        <v>No</v>
      </c>
      <c r="I769" t="str">
        <f t="shared" si="69"/>
        <v>Obesity</v>
      </c>
      <c r="J769" t="str">
        <f t="shared" si="70"/>
        <v>Diabetes</v>
      </c>
      <c r="K769" t="s">
        <v>2380</v>
      </c>
      <c r="L769">
        <v>2</v>
      </c>
      <c r="M769" t="str">
        <f t="shared" si="71"/>
        <v>No</v>
      </c>
      <c r="N769" t="s">
        <v>2378</v>
      </c>
    </row>
    <row r="770" spans="1:14" x14ac:dyDescent="0.3">
      <c r="A770" t="s">
        <v>1600</v>
      </c>
      <c r="B770">
        <v>54.59</v>
      </c>
      <c r="C770">
        <v>4.2699999999999996</v>
      </c>
      <c r="D770" t="str">
        <f t="shared" ref="D770:D833" si="72">PROPER(K770)</f>
        <v>No</v>
      </c>
      <c r="E770" t="s">
        <v>2378</v>
      </c>
      <c r="F770" t="s">
        <v>2378</v>
      </c>
      <c r="G770">
        <f t="shared" ref="G770:G833" si="73">IF(L770="No major surgery",0,L770)</f>
        <v>0</v>
      </c>
      <c r="H770" t="str">
        <f t="shared" ref="H770:H833" si="74">PROPER(M770)</f>
        <v>No</v>
      </c>
      <c r="I770" t="str">
        <f t="shared" ref="I770:I833" si="75">IF(B770&lt;18.5,"Under Weight",IF(B770&lt;=24.9,"Normal Weight",IF(B770&lt;=29.9,"Over Weight","Obesity")))</f>
        <v>Obesity</v>
      </c>
      <c r="J770" t="str">
        <f t="shared" ref="J770:J833" si="76">IF(C770&lt;=5.7,"Normal",IF(C770&lt;=6.4,"Prediabetes","Diabetes"))</f>
        <v>Normal</v>
      </c>
      <c r="K770" t="s">
        <v>2378</v>
      </c>
      <c r="L770" t="s">
        <v>2379</v>
      </c>
      <c r="M770" t="str">
        <f t="shared" si="71"/>
        <v>No</v>
      </c>
      <c r="N770" t="s">
        <v>2378</v>
      </c>
    </row>
    <row r="771" spans="1:14" x14ac:dyDescent="0.3">
      <c r="A771" t="s">
        <v>1599</v>
      </c>
      <c r="B771">
        <v>21.09</v>
      </c>
      <c r="C771">
        <v>9.2200000000000006</v>
      </c>
      <c r="D771" t="str">
        <f t="shared" si="72"/>
        <v>Yes</v>
      </c>
      <c r="E771" t="s">
        <v>2378</v>
      </c>
      <c r="F771" t="s">
        <v>2378</v>
      </c>
      <c r="G771">
        <f t="shared" si="73"/>
        <v>2</v>
      </c>
      <c r="H771" t="str">
        <f t="shared" si="74"/>
        <v>No</v>
      </c>
      <c r="I771" t="str">
        <f t="shared" si="75"/>
        <v>Normal Weight</v>
      </c>
      <c r="J771" t="str">
        <f t="shared" si="76"/>
        <v>Diabetes</v>
      </c>
      <c r="K771" t="s">
        <v>2380</v>
      </c>
      <c r="L771">
        <v>2</v>
      </c>
      <c r="M771" t="str">
        <f t="shared" si="71"/>
        <v>No</v>
      </c>
      <c r="N771" t="s">
        <v>2378</v>
      </c>
    </row>
    <row r="772" spans="1:14" x14ac:dyDescent="0.3">
      <c r="A772" t="s">
        <v>1598</v>
      </c>
      <c r="B772">
        <v>52.41</v>
      </c>
      <c r="C772">
        <v>5.99</v>
      </c>
      <c r="D772" t="str">
        <f t="shared" si="72"/>
        <v>No</v>
      </c>
      <c r="E772" t="s">
        <v>2378</v>
      </c>
      <c r="F772" t="s">
        <v>2378</v>
      </c>
      <c r="G772">
        <f t="shared" si="73"/>
        <v>1</v>
      </c>
      <c r="H772" t="str">
        <f t="shared" si="74"/>
        <v>No</v>
      </c>
      <c r="I772" t="str">
        <f t="shared" si="75"/>
        <v>Obesity</v>
      </c>
      <c r="J772" t="str">
        <f t="shared" si="76"/>
        <v>Prediabetes</v>
      </c>
      <c r="K772" t="s">
        <v>2378</v>
      </c>
      <c r="L772">
        <v>1</v>
      </c>
      <c r="M772" t="str">
        <f t="shared" ref="M772:M835" si="77">IF(N772="?","No",N772)</f>
        <v>No</v>
      </c>
      <c r="N772" t="s">
        <v>2378</v>
      </c>
    </row>
    <row r="773" spans="1:14" x14ac:dyDescent="0.3">
      <c r="A773" t="s">
        <v>1597</v>
      </c>
      <c r="B773">
        <v>41.47</v>
      </c>
      <c r="C773">
        <v>5.86</v>
      </c>
      <c r="D773" t="str">
        <f t="shared" si="72"/>
        <v>Yes</v>
      </c>
      <c r="E773" t="s">
        <v>2378</v>
      </c>
      <c r="F773" t="s">
        <v>2378</v>
      </c>
      <c r="G773">
        <f t="shared" si="73"/>
        <v>2</v>
      </c>
      <c r="H773" t="str">
        <f t="shared" si="74"/>
        <v>No</v>
      </c>
      <c r="I773" t="str">
        <f t="shared" si="75"/>
        <v>Obesity</v>
      </c>
      <c r="J773" t="str">
        <f t="shared" si="76"/>
        <v>Prediabetes</v>
      </c>
      <c r="K773" t="s">
        <v>2380</v>
      </c>
      <c r="L773">
        <v>2</v>
      </c>
      <c r="M773" t="str">
        <f t="shared" si="77"/>
        <v>No</v>
      </c>
      <c r="N773" t="s">
        <v>2378</v>
      </c>
    </row>
    <row r="774" spans="1:14" x14ac:dyDescent="0.3">
      <c r="A774" t="s">
        <v>1596</v>
      </c>
      <c r="B774">
        <v>33.1</v>
      </c>
      <c r="C774">
        <v>5.19</v>
      </c>
      <c r="D774" t="str">
        <f t="shared" si="72"/>
        <v>Yes</v>
      </c>
      <c r="E774" t="s">
        <v>2378</v>
      </c>
      <c r="F774" t="s">
        <v>2378</v>
      </c>
      <c r="G774">
        <f t="shared" si="73"/>
        <v>2</v>
      </c>
      <c r="H774" t="str">
        <f t="shared" si="74"/>
        <v>No</v>
      </c>
      <c r="I774" t="str">
        <f t="shared" si="75"/>
        <v>Obesity</v>
      </c>
      <c r="J774" t="str">
        <f t="shared" si="76"/>
        <v>Normal</v>
      </c>
      <c r="K774" t="s">
        <v>2380</v>
      </c>
      <c r="L774">
        <v>2</v>
      </c>
      <c r="M774" t="str">
        <f t="shared" si="77"/>
        <v>No</v>
      </c>
      <c r="N774" t="s">
        <v>2378</v>
      </c>
    </row>
    <row r="775" spans="1:14" x14ac:dyDescent="0.3">
      <c r="A775" t="s">
        <v>1595</v>
      </c>
      <c r="B775">
        <v>30.8</v>
      </c>
      <c r="C775">
        <v>4.37</v>
      </c>
      <c r="D775" t="str">
        <f t="shared" si="72"/>
        <v>Yes</v>
      </c>
      <c r="E775" t="s">
        <v>2378</v>
      </c>
      <c r="F775" t="s">
        <v>2378</v>
      </c>
      <c r="G775">
        <f t="shared" si="73"/>
        <v>2</v>
      </c>
      <c r="H775" t="str">
        <f t="shared" si="74"/>
        <v>No</v>
      </c>
      <c r="I775" t="str">
        <f t="shared" si="75"/>
        <v>Obesity</v>
      </c>
      <c r="J775" t="str">
        <f t="shared" si="76"/>
        <v>Normal</v>
      </c>
      <c r="K775" t="s">
        <v>2380</v>
      </c>
      <c r="L775">
        <v>2</v>
      </c>
      <c r="M775" t="str">
        <f t="shared" si="77"/>
        <v>No</v>
      </c>
      <c r="N775" t="s">
        <v>2378</v>
      </c>
    </row>
    <row r="776" spans="1:14" x14ac:dyDescent="0.3">
      <c r="A776" t="s">
        <v>1594</v>
      </c>
      <c r="B776">
        <v>42.06</v>
      </c>
      <c r="C776">
        <v>5.32</v>
      </c>
      <c r="D776" t="str">
        <f t="shared" si="72"/>
        <v>No</v>
      </c>
      <c r="E776" t="s">
        <v>2378</v>
      </c>
      <c r="F776" t="s">
        <v>2378</v>
      </c>
      <c r="G776">
        <f t="shared" si="73"/>
        <v>1</v>
      </c>
      <c r="H776" t="str">
        <f t="shared" si="74"/>
        <v>No</v>
      </c>
      <c r="I776" t="str">
        <f t="shared" si="75"/>
        <v>Obesity</v>
      </c>
      <c r="J776" t="str">
        <f t="shared" si="76"/>
        <v>Normal</v>
      </c>
      <c r="K776" t="s">
        <v>2378</v>
      </c>
      <c r="L776">
        <v>1</v>
      </c>
      <c r="M776" t="str">
        <f t="shared" si="77"/>
        <v>No</v>
      </c>
      <c r="N776" t="s">
        <v>2378</v>
      </c>
    </row>
    <row r="777" spans="1:14" x14ac:dyDescent="0.3">
      <c r="A777" t="s">
        <v>1593</v>
      </c>
      <c r="B777">
        <v>39.270000000000003</v>
      </c>
      <c r="C777">
        <v>5.64</v>
      </c>
      <c r="D777" t="str">
        <f t="shared" si="72"/>
        <v>No</v>
      </c>
      <c r="E777" t="s">
        <v>2378</v>
      </c>
      <c r="F777" t="s">
        <v>2381</v>
      </c>
      <c r="G777">
        <f t="shared" si="73"/>
        <v>1</v>
      </c>
      <c r="H777" t="str">
        <f t="shared" si="74"/>
        <v>No</v>
      </c>
      <c r="I777" t="str">
        <f t="shared" si="75"/>
        <v>Obesity</v>
      </c>
      <c r="J777" t="str">
        <f t="shared" si="76"/>
        <v>Normal</v>
      </c>
      <c r="K777" t="s">
        <v>2378</v>
      </c>
      <c r="L777">
        <v>1</v>
      </c>
      <c r="M777" t="str">
        <f t="shared" si="77"/>
        <v>No</v>
      </c>
      <c r="N777" t="s">
        <v>2378</v>
      </c>
    </row>
    <row r="778" spans="1:14" x14ac:dyDescent="0.3">
      <c r="A778" t="s">
        <v>1592</v>
      </c>
      <c r="B778">
        <v>30.71</v>
      </c>
      <c r="C778">
        <v>5.59</v>
      </c>
      <c r="D778" t="str">
        <f t="shared" si="72"/>
        <v>Yes</v>
      </c>
      <c r="E778" t="s">
        <v>2378</v>
      </c>
      <c r="F778" t="s">
        <v>2378</v>
      </c>
      <c r="G778">
        <f t="shared" si="73"/>
        <v>1</v>
      </c>
      <c r="H778" t="str">
        <f t="shared" si="74"/>
        <v>No</v>
      </c>
      <c r="I778" t="str">
        <f t="shared" si="75"/>
        <v>Obesity</v>
      </c>
      <c r="J778" t="str">
        <f t="shared" si="76"/>
        <v>Normal</v>
      </c>
      <c r="K778" t="s">
        <v>2380</v>
      </c>
      <c r="L778">
        <v>1</v>
      </c>
      <c r="M778" t="str">
        <f t="shared" si="77"/>
        <v>No</v>
      </c>
      <c r="N778" t="s">
        <v>2378</v>
      </c>
    </row>
    <row r="779" spans="1:14" x14ac:dyDescent="0.3">
      <c r="A779" t="s">
        <v>1591</v>
      </c>
      <c r="B779">
        <v>47.19</v>
      </c>
      <c r="C779">
        <v>5.29</v>
      </c>
      <c r="D779" t="str">
        <f t="shared" si="72"/>
        <v>No</v>
      </c>
      <c r="E779" t="s">
        <v>2378</v>
      </c>
      <c r="F779" t="s">
        <v>2378</v>
      </c>
      <c r="G779">
        <f t="shared" si="73"/>
        <v>0</v>
      </c>
      <c r="H779" t="str">
        <f t="shared" si="74"/>
        <v>No</v>
      </c>
      <c r="I779" t="str">
        <f t="shared" si="75"/>
        <v>Obesity</v>
      </c>
      <c r="J779" t="str">
        <f t="shared" si="76"/>
        <v>Normal</v>
      </c>
      <c r="K779" t="s">
        <v>2378</v>
      </c>
      <c r="L779" t="s">
        <v>2379</v>
      </c>
      <c r="M779" t="str">
        <f t="shared" si="77"/>
        <v>No</v>
      </c>
      <c r="N779" t="s">
        <v>2378</v>
      </c>
    </row>
    <row r="780" spans="1:14" x14ac:dyDescent="0.3">
      <c r="A780" t="s">
        <v>1590</v>
      </c>
      <c r="B780">
        <v>30.02</v>
      </c>
      <c r="C780">
        <v>6.65</v>
      </c>
      <c r="D780" t="str">
        <f t="shared" si="72"/>
        <v>No</v>
      </c>
      <c r="E780" t="s">
        <v>2378</v>
      </c>
      <c r="F780" t="s">
        <v>2378</v>
      </c>
      <c r="G780">
        <f t="shared" si="73"/>
        <v>0</v>
      </c>
      <c r="H780" t="str">
        <f t="shared" si="74"/>
        <v>No</v>
      </c>
      <c r="I780" t="str">
        <f t="shared" si="75"/>
        <v>Obesity</v>
      </c>
      <c r="J780" t="str">
        <f t="shared" si="76"/>
        <v>Diabetes</v>
      </c>
      <c r="K780" t="s">
        <v>2378</v>
      </c>
      <c r="L780" t="s">
        <v>2379</v>
      </c>
      <c r="M780" t="str">
        <f t="shared" si="77"/>
        <v>No</v>
      </c>
      <c r="N780" t="s">
        <v>2378</v>
      </c>
    </row>
    <row r="781" spans="1:14" x14ac:dyDescent="0.3">
      <c r="A781" t="s">
        <v>1589</v>
      </c>
      <c r="B781">
        <v>37.909999999999997</v>
      </c>
      <c r="C781">
        <v>5.68</v>
      </c>
      <c r="D781" t="str">
        <f t="shared" si="72"/>
        <v>Yes</v>
      </c>
      <c r="E781" t="s">
        <v>2378</v>
      </c>
      <c r="F781" t="s">
        <v>2378</v>
      </c>
      <c r="G781">
        <f t="shared" si="73"/>
        <v>0</v>
      </c>
      <c r="H781" t="str">
        <f t="shared" si="74"/>
        <v>No</v>
      </c>
      <c r="I781" t="str">
        <f t="shared" si="75"/>
        <v>Obesity</v>
      </c>
      <c r="J781" t="str">
        <f t="shared" si="76"/>
        <v>Normal</v>
      </c>
      <c r="K781" t="s">
        <v>2380</v>
      </c>
      <c r="L781" t="s">
        <v>2379</v>
      </c>
      <c r="M781" t="str">
        <f t="shared" si="77"/>
        <v>No</v>
      </c>
      <c r="N781" t="s">
        <v>2378</v>
      </c>
    </row>
    <row r="782" spans="1:14" x14ac:dyDescent="0.3">
      <c r="A782" t="s">
        <v>1588</v>
      </c>
      <c r="B782">
        <v>54.61</v>
      </c>
      <c r="C782">
        <v>4.49</v>
      </c>
      <c r="D782" t="str">
        <f t="shared" si="72"/>
        <v>No</v>
      </c>
      <c r="E782" t="s">
        <v>2378</v>
      </c>
      <c r="F782" t="s">
        <v>2378</v>
      </c>
      <c r="G782">
        <f t="shared" si="73"/>
        <v>0</v>
      </c>
      <c r="H782" t="str">
        <f t="shared" si="74"/>
        <v>No</v>
      </c>
      <c r="I782" t="str">
        <f t="shared" si="75"/>
        <v>Obesity</v>
      </c>
      <c r="J782" t="str">
        <f t="shared" si="76"/>
        <v>Normal</v>
      </c>
      <c r="K782" t="s">
        <v>2378</v>
      </c>
      <c r="L782" t="s">
        <v>2379</v>
      </c>
      <c r="M782" t="str">
        <f t="shared" si="77"/>
        <v>No</v>
      </c>
      <c r="N782" t="s">
        <v>2378</v>
      </c>
    </row>
    <row r="783" spans="1:14" x14ac:dyDescent="0.3">
      <c r="A783" t="s">
        <v>1587</v>
      </c>
      <c r="B783">
        <v>36.005000000000003</v>
      </c>
      <c r="C783">
        <v>6.9</v>
      </c>
      <c r="D783" t="str">
        <f t="shared" si="72"/>
        <v>No</v>
      </c>
      <c r="E783" t="s">
        <v>2378</v>
      </c>
      <c r="F783" t="s">
        <v>2378</v>
      </c>
      <c r="G783">
        <f t="shared" si="73"/>
        <v>0</v>
      </c>
      <c r="H783" t="str">
        <f t="shared" si="74"/>
        <v>No</v>
      </c>
      <c r="I783" t="str">
        <f t="shared" si="75"/>
        <v>Obesity</v>
      </c>
      <c r="J783" t="str">
        <f t="shared" si="76"/>
        <v>Diabetes</v>
      </c>
      <c r="K783" t="s">
        <v>2378</v>
      </c>
      <c r="L783" t="s">
        <v>2379</v>
      </c>
      <c r="M783" t="str">
        <f t="shared" si="77"/>
        <v>No</v>
      </c>
      <c r="N783" t="s">
        <v>2378</v>
      </c>
    </row>
    <row r="784" spans="1:14" x14ac:dyDescent="0.3">
      <c r="A784" t="s">
        <v>1586</v>
      </c>
      <c r="B784">
        <v>28.7</v>
      </c>
      <c r="C784">
        <v>11.52</v>
      </c>
      <c r="D784" t="str">
        <f t="shared" si="72"/>
        <v>No</v>
      </c>
      <c r="E784" t="s">
        <v>2378</v>
      </c>
      <c r="F784" t="s">
        <v>2378</v>
      </c>
      <c r="G784">
        <f t="shared" si="73"/>
        <v>0</v>
      </c>
      <c r="H784" t="str">
        <f t="shared" si="74"/>
        <v>No</v>
      </c>
      <c r="I784" t="str">
        <f t="shared" si="75"/>
        <v>Over Weight</v>
      </c>
      <c r="J784" t="str">
        <f t="shared" si="76"/>
        <v>Diabetes</v>
      </c>
      <c r="K784" t="s">
        <v>2378</v>
      </c>
      <c r="L784" t="s">
        <v>2379</v>
      </c>
      <c r="M784" t="str">
        <f t="shared" si="77"/>
        <v>No</v>
      </c>
      <c r="N784" t="s">
        <v>2378</v>
      </c>
    </row>
    <row r="785" spans="1:14" x14ac:dyDescent="0.3">
      <c r="A785" t="s">
        <v>1585</v>
      </c>
      <c r="B785">
        <v>34.295000000000002</v>
      </c>
      <c r="C785">
        <v>11.24</v>
      </c>
      <c r="D785" t="str">
        <f t="shared" si="72"/>
        <v>No</v>
      </c>
      <c r="E785" t="s">
        <v>2378</v>
      </c>
      <c r="F785" t="s">
        <v>2378</v>
      </c>
      <c r="G785">
        <f t="shared" si="73"/>
        <v>0</v>
      </c>
      <c r="H785" t="str">
        <f t="shared" si="74"/>
        <v>No</v>
      </c>
      <c r="I785" t="str">
        <f t="shared" si="75"/>
        <v>Obesity</v>
      </c>
      <c r="J785" t="str">
        <f t="shared" si="76"/>
        <v>Diabetes</v>
      </c>
      <c r="K785" t="s">
        <v>2378</v>
      </c>
      <c r="L785" t="s">
        <v>2379</v>
      </c>
      <c r="M785" t="str">
        <f t="shared" si="77"/>
        <v>No</v>
      </c>
      <c r="N785" t="s">
        <v>2378</v>
      </c>
    </row>
    <row r="786" spans="1:14" x14ac:dyDescent="0.3">
      <c r="A786" t="s">
        <v>1584</v>
      </c>
      <c r="B786">
        <v>27.55</v>
      </c>
      <c r="C786">
        <v>10.98</v>
      </c>
      <c r="D786" t="str">
        <f t="shared" si="72"/>
        <v>No</v>
      </c>
      <c r="E786" t="s">
        <v>2378</v>
      </c>
      <c r="F786" t="s">
        <v>2378</v>
      </c>
      <c r="G786">
        <f t="shared" si="73"/>
        <v>0</v>
      </c>
      <c r="H786" t="str">
        <f t="shared" si="74"/>
        <v>No</v>
      </c>
      <c r="I786" t="str">
        <f t="shared" si="75"/>
        <v>Over Weight</v>
      </c>
      <c r="J786" t="str">
        <f t="shared" si="76"/>
        <v>Diabetes</v>
      </c>
      <c r="K786" t="s">
        <v>2378</v>
      </c>
      <c r="L786" t="s">
        <v>2379</v>
      </c>
      <c r="M786" t="str">
        <f t="shared" si="77"/>
        <v>No</v>
      </c>
      <c r="N786" t="s">
        <v>2378</v>
      </c>
    </row>
    <row r="787" spans="1:14" x14ac:dyDescent="0.3">
      <c r="A787" t="s">
        <v>1583</v>
      </c>
      <c r="B787">
        <v>40.700000000000003</v>
      </c>
      <c r="C787">
        <v>5.42</v>
      </c>
      <c r="D787" t="str">
        <f t="shared" si="72"/>
        <v>No</v>
      </c>
      <c r="E787" t="s">
        <v>2378</v>
      </c>
      <c r="F787" t="s">
        <v>2378</v>
      </c>
      <c r="G787">
        <f t="shared" si="73"/>
        <v>0</v>
      </c>
      <c r="H787" t="str">
        <f t="shared" si="74"/>
        <v>No</v>
      </c>
      <c r="I787" t="str">
        <f t="shared" si="75"/>
        <v>Obesity</v>
      </c>
      <c r="J787" t="str">
        <f t="shared" si="76"/>
        <v>Normal</v>
      </c>
      <c r="K787" t="s">
        <v>2378</v>
      </c>
      <c r="L787" t="s">
        <v>2379</v>
      </c>
      <c r="M787" t="str">
        <f t="shared" si="77"/>
        <v>No</v>
      </c>
      <c r="N787" t="s">
        <v>2378</v>
      </c>
    </row>
    <row r="788" spans="1:14" x14ac:dyDescent="0.3">
      <c r="A788" t="s">
        <v>1582</v>
      </c>
      <c r="B788">
        <v>18.335000000000001</v>
      </c>
      <c r="C788">
        <v>10.97</v>
      </c>
      <c r="D788" t="str">
        <f t="shared" si="72"/>
        <v>No</v>
      </c>
      <c r="E788" t="s">
        <v>2378</v>
      </c>
      <c r="F788" t="s">
        <v>2378</v>
      </c>
      <c r="G788">
        <f t="shared" si="73"/>
        <v>0</v>
      </c>
      <c r="H788" t="str">
        <f t="shared" si="74"/>
        <v>No</v>
      </c>
      <c r="I788" t="str">
        <f t="shared" si="75"/>
        <v>Under Weight</v>
      </c>
      <c r="J788" t="str">
        <f t="shared" si="76"/>
        <v>Diabetes</v>
      </c>
      <c r="K788" t="s">
        <v>2378</v>
      </c>
      <c r="L788" t="s">
        <v>2379</v>
      </c>
      <c r="M788" t="str">
        <f t="shared" si="77"/>
        <v>No</v>
      </c>
      <c r="N788" t="s">
        <v>2378</v>
      </c>
    </row>
    <row r="789" spans="1:14" x14ac:dyDescent="0.3">
      <c r="A789" t="s">
        <v>1581</v>
      </c>
      <c r="B789">
        <v>33.914999999999999</v>
      </c>
      <c r="C789">
        <v>9.56</v>
      </c>
      <c r="D789" t="str">
        <f t="shared" si="72"/>
        <v>Yes</v>
      </c>
      <c r="E789" t="s">
        <v>2378</v>
      </c>
      <c r="F789" t="s">
        <v>2378</v>
      </c>
      <c r="G789">
        <f t="shared" si="73"/>
        <v>2</v>
      </c>
      <c r="H789" t="str">
        <f t="shared" si="74"/>
        <v>No</v>
      </c>
      <c r="I789" t="str">
        <f t="shared" si="75"/>
        <v>Obesity</v>
      </c>
      <c r="J789" t="str">
        <f t="shared" si="76"/>
        <v>Diabetes</v>
      </c>
      <c r="K789" t="s">
        <v>2380</v>
      </c>
      <c r="L789">
        <v>2</v>
      </c>
      <c r="M789" t="str">
        <f t="shared" si="77"/>
        <v>No</v>
      </c>
      <c r="N789" t="s">
        <v>2378</v>
      </c>
    </row>
    <row r="790" spans="1:14" x14ac:dyDescent="0.3">
      <c r="A790" t="s">
        <v>1580</v>
      </c>
      <c r="B790">
        <v>33.534999999999997</v>
      </c>
      <c r="C790">
        <v>9.4</v>
      </c>
      <c r="D790" t="str">
        <f t="shared" si="72"/>
        <v>Yes</v>
      </c>
      <c r="E790" t="s">
        <v>2378</v>
      </c>
      <c r="F790" t="s">
        <v>2378</v>
      </c>
      <c r="G790">
        <f t="shared" si="73"/>
        <v>2</v>
      </c>
      <c r="H790" t="str">
        <f t="shared" si="74"/>
        <v>No</v>
      </c>
      <c r="I790" t="str">
        <f t="shared" si="75"/>
        <v>Obesity</v>
      </c>
      <c r="J790" t="str">
        <f t="shared" si="76"/>
        <v>Diabetes</v>
      </c>
      <c r="K790" t="s">
        <v>2380</v>
      </c>
      <c r="L790">
        <v>2</v>
      </c>
      <c r="M790" t="str">
        <f t="shared" si="77"/>
        <v>No</v>
      </c>
      <c r="N790" t="s">
        <v>2378</v>
      </c>
    </row>
    <row r="791" spans="1:14" x14ac:dyDescent="0.3">
      <c r="A791" t="s">
        <v>1579</v>
      </c>
      <c r="B791">
        <v>23.655000000000001</v>
      </c>
      <c r="C791">
        <v>8.48</v>
      </c>
      <c r="D791" t="str">
        <f t="shared" si="72"/>
        <v>Yes</v>
      </c>
      <c r="E791" t="s">
        <v>2378</v>
      </c>
      <c r="F791" t="s">
        <v>2378</v>
      </c>
      <c r="G791">
        <f t="shared" si="73"/>
        <v>2</v>
      </c>
      <c r="H791" t="str">
        <f t="shared" si="74"/>
        <v>No</v>
      </c>
      <c r="I791" t="str">
        <f t="shared" si="75"/>
        <v>Normal Weight</v>
      </c>
      <c r="J791" t="str">
        <f t="shared" si="76"/>
        <v>Diabetes</v>
      </c>
      <c r="K791" t="s">
        <v>2380</v>
      </c>
      <c r="L791">
        <v>2</v>
      </c>
      <c r="M791" t="str">
        <f t="shared" si="77"/>
        <v>No</v>
      </c>
      <c r="N791" t="s">
        <v>2378</v>
      </c>
    </row>
    <row r="792" spans="1:14" x14ac:dyDescent="0.3">
      <c r="A792" t="s">
        <v>1578</v>
      </c>
      <c r="B792">
        <v>28</v>
      </c>
      <c r="C792">
        <v>5.57</v>
      </c>
      <c r="D792" t="str">
        <f t="shared" si="72"/>
        <v>No</v>
      </c>
      <c r="E792" t="s">
        <v>2378</v>
      </c>
      <c r="F792" t="s">
        <v>2378</v>
      </c>
      <c r="G792">
        <f t="shared" si="73"/>
        <v>0</v>
      </c>
      <c r="H792" t="str">
        <f t="shared" si="74"/>
        <v>No</v>
      </c>
      <c r="I792" t="str">
        <f t="shared" si="75"/>
        <v>Over Weight</v>
      </c>
      <c r="J792" t="str">
        <f t="shared" si="76"/>
        <v>Normal</v>
      </c>
      <c r="K792" t="s">
        <v>2378</v>
      </c>
      <c r="L792" t="s">
        <v>2379</v>
      </c>
      <c r="M792" t="str">
        <f t="shared" si="77"/>
        <v>No</v>
      </c>
      <c r="N792" t="s">
        <v>2378</v>
      </c>
    </row>
    <row r="793" spans="1:14" x14ac:dyDescent="0.3">
      <c r="A793" t="s">
        <v>1577</v>
      </c>
      <c r="B793">
        <v>30.23</v>
      </c>
      <c r="C793">
        <v>6.94</v>
      </c>
      <c r="D793" t="str">
        <f t="shared" si="72"/>
        <v>Yes</v>
      </c>
      <c r="E793" t="s">
        <v>2378</v>
      </c>
      <c r="F793" t="s">
        <v>2381</v>
      </c>
      <c r="G793">
        <f t="shared" si="73"/>
        <v>1</v>
      </c>
      <c r="H793" t="str">
        <f t="shared" si="74"/>
        <v>No</v>
      </c>
      <c r="I793" t="str">
        <f t="shared" si="75"/>
        <v>Obesity</v>
      </c>
      <c r="J793" t="str">
        <f t="shared" si="76"/>
        <v>Diabetes</v>
      </c>
      <c r="K793" t="s">
        <v>2380</v>
      </c>
      <c r="L793">
        <v>1</v>
      </c>
      <c r="M793" t="str">
        <f t="shared" si="77"/>
        <v>No</v>
      </c>
      <c r="N793" t="s">
        <v>2378</v>
      </c>
    </row>
    <row r="794" spans="1:14" x14ac:dyDescent="0.3">
      <c r="A794" t="s">
        <v>1576</v>
      </c>
      <c r="B794">
        <v>51.14</v>
      </c>
      <c r="C794">
        <v>4.05</v>
      </c>
      <c r="D794" t="str">
        <f t="shared" si="72"/>
        <v>No</v>
      </c>
      <c r="E794" t="s">
        <v>2378</v>
      </c>
      <c r="F794" t="s">
        <v>2378</v>
      </c>
      <c r="G794">
        <f t="shared" si="73"/>
        <v>1</v>
      </c>
      <c r="H794" t="str">
        <f t="shared" si="74"/>
        <v>No</v>
      </c>
      <c r="I794" t="str">
        <f t="shared" si="75"/>
        <v>Obesity</v>
      </c>
      <c r="J794" t="str">
        <f t="shared" si="76"/>
        <v>Normal</v>
      </c>
      <c r="K794" t="s">
        <v>2378</v>
      </c>
      <c r="L794">
        <v>1</v>
      </c>
      <c r="M794" t="str">
        <f t="shared" si="77"/>
        <v>No</v>
      </c>
      <c r="N794" t="s">
        <v>2378</v>
      </c>
    </row>
    <row r="795" spans="1:14" x14ac:dyDescent="0.3">
      <c r="A795" t="s">
        <v>1575</v>
      </c>
      <c r="B795">
        <v>24.32</v>
      </c>
      <c r="C795">
        <v>10.220000000000001</v>
      </c>
      <c r="D795" t="str">
        <f t="shared" si="72"/>
        <v>No</v>
      </c>
      <c r="E795" t="s">
        <v>2378</v>
      </c>
      <c r="F795" t="s">
        <v>2378</v>
      </c>
      <c r="G795">
        <f t="shared" si="73"/>
        <v>0</v>
      </c>
      <c r="H795" t="str">
        <f t="shared" si="74"/>
        <v>No</v>
      </c>
      <c r="I795" t="str">
        <f t="shared" si="75"/>
        <v>Normal Weight</v>
      </c>
      <c r="J795" t="str">
        <f t="shared" si="76"/>
        <v>Diabetes</v>
      </c>
      <c r="K795" t="s">
        <v>2378</v>
      </c>
      <c r="L795" t="s">
        <v>2379</v>
      </c>
      <c r="M795" t="str">
        <f t="shared" si="77"/>
        <v>No</v>
      </c>
      <c r="N795" t="s">
        <v>2378</v>
      </c>
    </row>
    <row r="796" spans="1:14" x14ac:dyDescent="0.3">
      <c r="A796" t="s">
        <v>1574</v>
      </c>
      <c r="B796">
        <v>38.06</v>
      </c>
      <c r="C796">
        <v>9.24</v>
      </c>
      <c r="D796" t="str">
        <f t="shared" si="72"/>
        <v>No</v>
      </c>
      <c r="E796" t="s">
        <v>2378</v>
      </c>
      <c r="F796" t="s">
        <v>2378</v>
      </c>
      <c r="G796">
        <f t="shared" si="73"/>
        <v>0</v>
      </c>
      <c r="H796" t="str">
        <f t="shared" si="74"/>
        <v>No</v>
      </c>
      <c r="I796" t="str">
        <f t="shared" si="75"/>
        <v>Obesity</v>
      </c>
      <c r="J796" t="str">
        <f t="shared" si="76"/>
        <v>Diabetes</v>
      </c>
      <c r="K796" t="s">
        <v>2378</v>
      </c>
      <c r="L796" t="s">
        <v>2379</v>
      </c>
      <c r="M796" t="str">
        <f t="shared" si="77"/>
        <v>No</v>
      </c>
      <c r="N796" t="s">
        <v>2378</v>
      </c>
    </row>
    <row r="797" spans="1:14" x14ac:dyDescent="0.3">
      <c r="A797" t="s">
        <v>1573</v>
      </c>
      <c r="B797">
        <v>37.700000000000003</v>
      </c>
      <c r="C797">
        <v>8.6</v>
      </c>
      <c r="D797" t="str">
        <f t="shared" si="72"/>
        <v>No</v>
      </c>
      <c r="E797" t="s">
        <v>2378</v>
      </c>
      <c r="F797" t="s">
        <v>2378</v>
      </c>
      <c r="G797">
        <f t="shared" si="73"/>
        <v>0</v>
      </c>
      <c r="H797" t="str">
        <f t="shared" si="74"/>
        <v>No</v>
      </c>
      <c r="I797" t="str">
        <f t="shared" si="75"/>
        <v>Obesity</v>
      </c>
      <c r="J797" t="str">
        <f t="shared" si="76"/>
        <v>Diabetes</v>
      </c>
      <c r="K797" t="s">
        <v>2378</v>
      </c>
      <c r="L797" t="s">
        <v>2379</v>
      </c>
      <c r="M797" t="str">
        <f t="shared" si="77"/>
        <v>No</v>
      </c>
      <c r="N797" t="s">
        <v>2378</v>
      </c>
    </row>
    <row r="798" spans="1:14" x14ac:dyDescent="0.3">
      <c r="A798" t="s">
        <v>1572</v>
      </c>
      <c r="B798">
        <v>44</v>
      </c>
      <c r="C798">
        <v>9.32</v>
      </c>
      <c r="D798" t="str">
        <f t="shared" si="72"/>
        <v>Yes</v>
      </c>
      <c r="E798" t="s">
        <v>2378</v>
      </c>
      <c r="F798" t="s">
        <v>2378</v>
      </c>
      <c r="G798">
        <f t="shared" si="73"/>
        <v>2</v>
      </c>
      <c r="H798" t="str">
        <f t="shared" si="74"/>
        <v>No</v>
      </c>
      <c r="I798" t="str">
        <f t="shared" si="75"/>
        <v>Obesity</v>
      </c>
      <c r="J798" t="str">
        <f t="shared" si="76"/>
        <v>Diabetes</v>
      </c>
      <c r="K798" t="s">
        <v>2380</v>
      </c>
      <c r="L798">
        <v>2</v>
      </c>
      <c r="M798" t="str">
        <f t="shared" si="77"/>
        <v>No</v>
      </c>
      <c r="N798" t="s">
        <v>2378</v>
      </c>
    </row>
    <row r="799" spans="1:14" x14ac:dyDescent="0.3">
      <c r="A799" t="s">
        <v>1571</v>
      </c>
      <c r="B799">
        <v>41.45</v>
      </c>
      <c r="C799">
        <v>6.12</v>
      </c>
      <c r="D799" t="str">
        <f t="shared" si="72"/>
        <v>Yes</v>
      </c>
      <c r="E799" t="s">
        <v>2378</v>
      </c>
      <c r="F799" t="s">
        <v>2378</v>
      </c>
      <c r="G799">
        <f t="shared" si="73"/>
        <v>0</v>
      </c>
      <c r="H799" t="str">
        <f t="shared" si="74"/>
        <v>No</v>
      </c>
      <c r="I799" t="str">
        <f t="shared" si="75"/>
        <v>Obesity</v>
      </c>
      <c r="J799" t="str">
        <f t="shared" si="76"/>
        <v>Prediabetes</v>
      </c>
      <c r="K799" t="s">
        <v>2380</v>
      </c>
      <c r="L799" t="s">
        <v>2379</v>
      </c>
      <c r="M799" t="str">
        <f t="shared" si="77"/>
        <v>No</v>
      </c>
      <c r="N799" t="s">
        <v>2378</v>
      </c>
    </row>
    <row r="800" spans="1:14" x14ac:dyDescent="0.3">
      <c r="A800" t="s">
        <v>1570</v>
      </c>
      <c r="B800">
        <v>25.364999999999998</v>
      </c>
      <c r="C800">
        <v>9.19</v>
      </c>
      <c r="D800" t="str">
        <f t="shared" si="72"/>
        <v>Yes</v>
      </c>
      <c r="E800" t="s">
        <v>2378</v>
      </c>
      <c r="F800" t="s">
        <v>2378</v>
      </c>
      <c r="G800">
        <f t="shared" si="73"/>
        <v>0</v>
      </c>
      <c r="H800" t="str">
        <f t="shared" si="74"/>
        <v>No</v>
      </c>
      <c r="I800" t="str">
        <f t="shared" si="75"/>
        <v>Over Weight</v>
      </c>
      <c r="J800" t="str">
        <f t="shared" si="76"/>
        <v>Diabetes</v>
      </c>
      <c r="K800" t="s">
        <v>2380</v>
      </c>
      <c r="L800" t="s">
        <v>2379</v>
      </c>
      <c r="M800" t="str">
        <f t="shared" si="77"/>
        <v>No</v>
      </c>
      <c r="N800" t="s">
        <v>2378</v>
      </c>
    </row>
    <row r="801" spans="1:14" x14ac:dyDescent="0.3">
      <c r="A801" t="s">
        <v>1569</v>
      </c>
      <c r="B801">
        <v>34.56</v>
      </c>
      <c r="C801">
        <v>5.84</v>
      </c>
      <c r="D801" t="str">
        <f t="shared" si="72"/>
        <v>Yes</v>
      </c>
      <c r="E801" t="s">
        <v>2378</v>
      </c>
      <c r="F801" t="s">
        <v>2381</v>
      </c>
      <c r="G801">
        <f t="shared" si="73"/>
        <v>1</v>
      </c>
      <c r="H801" t="str">
        <f t="shared" si="74"/>
        <v>No</v>
      </c>
      <c r="I801" t="str">
        <f t="shared" si="75"/>
        <v>Obesity</v>
      </c>
      <c r="J801" t="str">
        <f t="shared" si="76"/>
        <v>Prediabetes</v>
      </c>
      <c r="K801" t="s">
        <v>2380</v>
      </c>
      <c r="L801">
        <v>1</v>
      </c>
      <c r="M801" t="str">
        <f t="shared" si="77"/>
        <v>No</v>
      </c>
      <c r="N801" t="s">
        <v>2378</v>
      </c>
    </row>
    <row r="802" spans="1:14" x14ac:dyDescent="0.3">
      <c r="A802" t="s">
        <v>1568</v>
      </c>
      <c r="B802">
        <v>28.2</v>
      </c>
      <c r="C802">
        <v>7.19</v>
      </c>
      <c r="D802" t="str">
        <f t="shared" si="72"/>
        <v>Yes</v>
      </c>
      <c r="E802" t="s">
        <v>2378</v>
      </c>
      <c r="F802" t="s">
        <v>2378</v>
      </c>
      <c r="G802">
        <f t="shared" si="73"/>
        <v>2</v>
      </c>
      <c r="H802" t="str">
        <f t="shared" si="74"/>
        <v>No</v>
      </c>
      <c r="I802" t="str">
        <f t="shared" si="75"/>
        <v>Over Weight</v>
      </c>
      <c r="J802" t="str">
        <f t="shared" si="76"/>
        <v>Diabetes</v>
      </c>
      <c r="K802" t="s">
        <v>2380</v>
      </c>
      <c r="L802">
        <v>2</v>
      </c>
      <c r="M802" t="str">
        <f t="shared" si="77"/>
        <v>No</v>
      </c>
      <c r="N802" t="s">
        <v>2378</v>
      </c>
    </row>
    <row r="803" spans="1:14" x14ac:dyDescent="0.3">
      <c r="A803" t="s">
        <v>1567</v>
      </c>
      <c r="B803">
        <v>30.43</v>
      </c>
      <c r="C803">
        <v>9.39</v>
      </c>
      <c r="D803" t="str">
        <f t="shared" si="72"/>
        <v>No</v>
      </c>
      <c r="E803" t="s">
        <v>2378</v>
      </c>
      <c r="F803" t="s">
        <v>2378</v>
      </c>
      <c r="G803">
        <f t="shared" si="73"/>
        <v>0</v>
      </c>
      <c r="H803" t="str">
        <f t="shared" si="74"/>
        <v>No</v>
      </c>
      <c r="I803" t="str">
        <f t="shared" si="75"/>
        <v>Obesity</v>
      </c>
      <c r="J803" t="str">
        <f t="shared" si="76"/>
        <v>Diabetes</v>
      </c>
      <c r="K803" t="s">
        <v>2378</v>
      </c>
      <c r="L803" t="s">
        <v>2379</v>
      </c>
      <c r="M803" t="str">
        <f t="shared" si="77"/>
        <v>No</v>
      </c>
      <c r="N803" t="s">
        <v>2378</v>
      </c>
    </row>
    <row r="804" spans="1:14" x14ac:dyDescent="0.3">
      <c r="A804" t="s">
        <v>1566</v>
      </c>
      <c r="B804">
        <v>32.395000000000003</v>
      </c>
      <c r="C804">
        <v>4.2699999999999996</v>
      </c>
      <c r="D804" t="str">
        <f t="shared" si="72"/>
        <v>Yes</v>
      </c>
      <c r="E804" t="s">
        <v>2378</v>
      </c>
      <c r="F804" t="s">
        <v>2378</v>
      </c>
      <c r="G804">
        <f t="shared" si="73"/>
        <v>1</v>
      </c>
      <c r="H804" t="str">
        <f t="shared" si="74"/>
        <v>No</v>
      </c>
      <c r="I804" t="str">
        <f t="shared" si="75"/>
        <v>Obesity</v>
      </c>
      <c r="J804" t="str">
        <f t="shared" si="76"/>
        <v>Normal</v>
      </c>
      <c r="K804" t="s">
        <v>2380</v>
      </c>
      <c r="L804">
        <v>1</v>
      </c>
      <c r="M804" t="str">
        <f t="shared" si="77"/>
        <v>No</v>
      </c>
      <c r="N804" t="s">
        <v>2378</v>
      </c>
    </row>
    <row r="805" spans="1:14" x14ac:dyDescent="0.3">
      <c r="A805" t="s">
        <v>1565</v>
      </c>
      <c r="B805">
        <v>24.035</v>
      </c>
      <c r="C805">
        <v>11.71</v>
      </c>
      <c r="D805" t="str">
        <f t="shared" si="72"/>
        <v>No</v>
      </c>
      <c r="E805" t="s">
        <v>2378</v>
      </c>
      <c r="F805" t="s">
        <v>2378</v>
      </c>
      <c r="G805">
        <f t="shared" si="73"/>
        <v>0</v>
      </c>
      <c r="H805" t="str">
        <f t="shared" si="74"/>
        <v>No</v>
      </c>
      <c r="I805" t="str">
        <f t="shared" si="75"/>
        <v>Normal Weight</v>
      </c>
      <c r="J805" t="str">
        <f t="shared" si="76"/>
        <v>Diabetes</v>
      </c>
      <c r="K805" t="s">
        <v>2378</v>
      </c>
      <c r="L805" t="s">
        <v>2379</v>
      </c>
      <c r="M805" t="str">
        <f t="shared" si="77"/>
        <v>No</v>
      </c>
      <c r="N805" t="s">
        <v>2378</v>
      </c>
    </row>
    <row r="806" spans="1:14" x14ac:dyDescent="0.3">
      <c r="A806" t="s">
        <v>1564</v>
      </c>
      <c r="B806">
        <v>37.119999999999997</v>
      </c>
      <c r="C806">
        <v>5.29</v>
      </c>
      <c r="D806" t="str">
        <f t="shared" si="72"/>
        <v>No</v>
      </c>
      <c r="E806" t="s">
        <v>2378</v>
      </c>
      <c r="F806" t="s">
        <v>2378</v>
      </c>
      <c r="G806">
        <f t="shared" si="73"/>
        <v>2</v>
      </c>
      <c r="H806" t="str">
        <f t="shared" si="74"/>
        <v>No</v>
      </c>
      <c r="I806" t="str">
        <f t="shared" si="75"/>
        <v>Obesity</v>
      </c>
      <c r="J806" t="str">
        <f t="shared" si="76"/>
        <v>Normal</v>
      </c>
      <c r="K806" t="s">
        <v>2378</v>
      </c>
      <c r="L806">
        <v>2</v>
      </c>
      <c r="M806" t="str">
        <f t="shared" si="77"/>
        <v>No</v>
      </c>
      <c r="N806" t="s">
        <v>2378</v>
      </c>
    </row>
    <row r="807" spans="1:14" x14ac:dyDescent="0.3">
      <c r="A807" t="s">
        <v>1563</v>
      </c>
      <c r="B807">
        <v>34.840000000000003</v>
      </c>
      <c r="C807">
        <v>6</v>
      </c>
      <c r="D807" t="str">
        <f t="shared" si="72"/>
        <v>Yes</v>
      </c>
      <c r="E807" t="s">
        <v>2378</v>
      </c>
      <c r="F807" t="s">
        <v>2381</v>
      </c>
      <c r="G807">
        <f t="shared" si="73"/>
        <v>1</v>
      </c>
      <c r="H807" t="str">
        <f t="shared" si="74"/>
        <v>No</v>
      </c>
      <c r="I807" t="str">
        <f t="shared" si="75"/>
        <v>Obesity</v>
      </c>
      <c r="J807" t="str">
        <f t="shared" si="76"/>
        <v>Prediabetes</v>
      </c>
      <c r="K807" t="s">
        <v>2380</v>
      </c>
      <c r="L807">
        <v>1</v>
      </c>
      <c r="M807" t="str">
        <f t="shared" si="77"/>
        <v>No</v>
      </c>
      <c r="N807" t="s">
        <v>2378</v>
      </c>
    </row>
    <row r="808" spans="1:14" x14ac:dyDescent="0.3">
      <c r="A808" t="s">
        <v>1562</v>
      </c>
      <c r="B808">
        <v>29.53</v>
      </c>
      <c r="C808">
        <v>10.64</v>
      </c>
      <c r="D808" t="str">
        <f t="shared" si="72"/>
        <v>No</v>
      </c>
      <c r="E808" t="s">
        <v>2378</v>
      </c>
      <c r="F808" t="s">
        <v>2378</v>
      </c>
      <c r="G808">
        <f t="shared" si="73"/>
        <v>0</v>
      </c>
      <c r="H808" t="str">
        <f t="shared" si="74"/>
        <v>No</v>
      </c>
      <c r="I808" t="str">
        <f t="shared" si="75"/>
        <v>Over Weight</v>
      </c>
      <c r="J808" t="str">
        <f t="shared" si="76"/>
        <v>Diabetes</v>
      </c>
      <c r="K808" t="s">
        <v>2378</v>
      </c>
      <c r="L808" t="s">
        <v>2379</v>
      </c>
      <c r="M808" t="str">
        <f t="shared" si="77"/>
        <v>No</v>
      </c>
      <c r="N808" t="s">
        <v>2378</v>
      </c>
    </row>
    <row r="809" spans="1:14" x14ac:dyDescent="0.3">
      <c r="A809" t="s">
        <v>1561</v>
      </c>
      <c r="B809">
        <v>42.51</v>
      </c>
      <c r="C809">
        <v>8.2100000000000009</v>
      </c>
      <c r="D809" t="str">
        <f t="shared" si="72"/>
        <v>Yes</v>
      </c>
      <c r="E809" t="s">
        <v>2378</v>
      </c>
      <c r="F809" t="s">
        <v>2378</v>
      </c>
      <c r="G809">
        <f t="shared" si="73"/>
        <v>0</v>
      </c>
      <c r="H809" t="str">
        <f t="shared" si="74"/>
        <v>No</v>
      </c>
      <c r="I809" t="str">
        <f t="shared" si="75"/>
        <v>Obesity</v>
      </c>
      <c r="J809" t="str">
        <f t="shared" si="76"/>
        <v>Diabetes</v>
      </c>
      <c r="K809" t="s">
        <v>2380</v>
      </c>
      <c r="L809" t="s">
        <v>2379</v>
      </c>
      <c r="M809" t="str">
        <f t="shared" si="77"/>
        <v>No</v>
      </c>
      <c r="N809" t="s">
        <v>2378</v>
      </c>
    </row>
    <row r="810" spans="1:14" x14ac:dyDescent="0.3">
      <c r="A810" t="s">
        <v>1560</v>
      </c>
      <c r="B810">
        <v>38.14</v>
      </c>
      <c r="C810">
        <v>5.58</v>
      </c>
      <c r="D810" t="str">
        <f t="shared" si="72"/>
        <v>No</v>
      </c>
      <c r="E810" t="s">
        <v>2378</v>
      </c>
      <c r="F810" t="s">
        <v>2381</v>
      </c>
      <c r="G810">
        <f t="shared" si="73"/>
        <v>1</v>
      </c>
      <c r="H810" t="str">
        <f t="shared" si="74"/>
        <v>No</v>
      </c>
      <c r="I810" t="str">
        <f t="shared" si="75"/>
        <v>Obesity</v>
      </c>
      <c r="J810" t="str">
        <f t="shared" si="76"/>
        <v>Normal</v>
      </c>
      <c r="K810" t="s">
        <v>2378</v>
      </c>
      <c r="L810">
        <v>1</v>
      </c>
      <c r="M810" t="str">
        <f t="shared" si="77"/>
        <v>No</v>
      </c>
      <c r="N810" t="s">
        <v>2378</v>
      </c>
    </row>
    <row r="811" spans="1:14" x14ac:dyDescent="0.3">
      <c r="A811" t="s">
        <v>1559</v>
      </c>
      <c r="B811">
        <v>39.93</v>
      </c>
      <c r="C811">
        <v>8.75</v>
      </c>
      <c r="D811" t="str">
        <f t="shared" si="72"/>
        <v>No</v>
      </c>
      <c r="E811" t="s">
        <v>2378</v>
      </c>
      <c r="F811" t="s">
        <v>2378</v>
      </c>
      <c r="G811">
        <f t="shared" si="73"/>
        <v>0</v>
      </c>
      <c r="H811" t="str">
        <f t="shared" si="74"/>
        <v>No</v>
      </c>
      <c r="I811" t="str">
        <f t="shared" si="75"/>
        <v>Obesity</v>
      </c>
      <c r="J811" t="str">
        <f t="shared" si="76"/>
        <v>Diabetes</v>
      </c>
      <c r="K811" t="s">
        <v>2378</v>
      </c>
      <c r="L811" t="s">
        <v>2379</v>
      </c>
      <c r="M811" t="str">
        <f t="shared" si="77"/>
        <v>No</v>
      </c>
      <c r="N811" t="s">
        <v>2378</v>
      </c>
    </row>
    <row r="812" spans="1:14" x14ac:dyDescent="0.3">
      <c r="A812" t="s">
        <v>1558</v>
      </c>
      <c r="B812">
        <v>38.83</v>
      </c>
      <c r="C812">
        <v>11.86</v>
      </c>
      <c r="D812" t="str">
        <f t="shared" si="72"/>
        <v>No</v>
      </c>
      <c r="E812" t="s">
        <v>2378</v>
      </c>
      <c r="F812" t="s">
        <v>2378</v>
      </c>
      <c r="G812">
        <f t="shared" si="73"/>
        <v>0</v>
      </c>
      <c r="H812" t="str">
        <f t="shared" si="74"/>
        <v>No</v>
      </c>
      <c r="I812" t="str">
        <f t="shared" si="75"/>
        <v>Obesity</v>
      </c>
      <c r="J812" t="str">
        <f t="shared" si="76"/>
        <v>Diabetes</v>
      </c>
      <c r="K812" t="s">
        <v>2378</v>
      </c>
      <c r="L812" t="s">
        <v>2379</v>
      </c>
      <c r="M812" t="str">
        <f t="shared" si="77"/>
        <v>No</v>
      </c>
      <c r="N812" t="s">
        <v>2378</v>
      </c>
    </row>
    <row r="813" spans="1:14" x14ac:dyDescent="0.3">
      <c r="A813" t="s">
        <v>1557</v>
      </c>
      <c r="B813">
        <v>37.4</v>
      </c>
      <c r="C813">
        <v>11.46</v>
      </c>
      <c r="D813" t="str">
        <f t="shared" si="72"/>
        <v>No</v>
      </c>
      <c r="E813" t="s">
        <v>2378</v>
      </c>
      <c r="F813" t="s">
        <v>2378</v>
      </c>
      <c r="G813">
        <f t="shared" si="73"/>
        <v>0</v>
      </c>
      <c r="H813" t="str">
        <f t="shared" si="74"/>
        <v>No</v>
      </c>
      <c r="I813" t="str">
        <f t="shared" si="75"/>
        <v>Obesity</v>
      </c>
      <c r="J813" t="str">
        <f t="shared" si="76"/>
        <v>Diabetes</v>
      </c>
      <c r="K813" t="s">
        <v>2378</v>
      </c>
      <c r="L813" t="s">
        <v>2379</v>
      </c>
      <c r="M813" t="str">
        <f t="shared" si="77"/>
        <v>No</v>
      </c>
      <c r="N813" t="s">
        <v>2378</v>
      </c>
    </row>
    <row r="814" spans="1:14" x14ac:dyDescent="0.3">
      <c r="A814" t="s">
        <v>1556</v>
      </c>
      <c r="B814">
        <v>21.4</v>
      </c>
      <c r="C814">
        <v>9.0299999999999994</v>
      </c>
      <c r="D814" t="str">
        <f t="shared" si="72"/>
        <v>No</v>
      </c>
      <c r="E814" t="s">
        <v>2378</v>
      </c>
      <c r="F814" t="s">
        <v>2378</v>
      </c>
      <c r="G814">
        <f t="shared" si="73"/>
        <v>0</v>
      </c>
      <c r="H814" t="str">
        <f t="shared" si="74"/>
        <v>No</v>
      </c>
      <c r="I814" t="str">
        <f t="shared" si="75"/>
        <v>Normal Weight</v>
      </c>
      <c r="J814" t="str">
        <f t="shared" si="76"/>
        <v>Diabetes</v>
      </c>
      <c r="K814" t="s">
        <v>2378</v>
      </c>
      <c r="L814" t="s">
        <v>2379</v>
      </c>
      <c r="M814" t="str">
        <f t="shared" si="77"/>
        <v>No</v>
      </c>
      <c r="N814" t="s">
        <v>2378</v>
      </c>
    </row>
    <row r="815" spans="1:14" x14ac:dyDescent="0.3">
      <c r="A815" t="s">
        <v>1555</v>
      </c>
      <c r="B815">
        <v>38.380000000000003</v>
      </c>
      <c r="C815">
        <v>8.26</v>
      </c>
      <c r="D815" t="str">
        <f t="shared" si="72"/>
        <v>Yes</v>
      </c>
      <c r="E815" t="s">
        <v>2378</v>
      </c>
      <c r="F815" t="s">
        <v>2378</v>
      </c>
      <c r="G815">
        <f t="shared" si="73"/>
        <v>2</v>
      </c>
      <c r="H815" t="str">
        <f t="shared" si="74"/>
        <v>No</v>
      </c>
      <c r="I815" t="str">
        <f t="shared" si="75"/>
        <v>Obesity</v>
      </c>
      <c r="J815" t="str">
        <f t="shared" si="76"/>
        <v>Diabetes</v>
      </c>
      <c r="K815" t="s">
        <v>2380</v>
      </c>
      <c r="L815">
        <v>2</v>
      </c>
      <c r="M815" t="str">
        <f t="shared" si="77"/>
        <v>No</v>
      </c>
      <c r="N815" t="s">
        <v>2378</v>
      </c>
    </row>
    <row r="816" spans="1:14" x14ac:dyDescent="0.3">
      <c r="A816" t="s">
        <v>1554</v>
      </c>
      <c r="B816">
        <v>33.659999999999997</v>
      </c>
      <c r="C816">
        <v>5.42</v>
      </c>
      <c r="D816" t="str">
        <f t="shared" si="72"/>
        <v>Yes</v>
      </c>
      <c r="E816" t="s">
        <v>2378</v>
      </c>
      <c r="F816" t="s">
        <v>2378</v>
      </c>
      <c r="G816">
        <f t="shared" si="73"/>
        <v>2</v>
      </c>
      <c r="H816" t="str">
        <f t="shared" si="74"/>
        <v>No</v>
      </c>
      <c r="I816" t="str">
        <f t="shared" si="75"/>
        <v>Obesity</v>
      </c>
      <c r="J816" t="str">
        <f t="shared" si="76"/>
        <v>Normal</v>
      </c>
      <c r="K816" t="s">
        <v>2380</v>
      </c>
      <c r="L816">
        <v>2</v>
      </c>
      <c r="M816" t="str">
        <f t="shared" si="77"/>
        <v>No</v>
      </c>
      <c r="N816" t="s">
        <v>2378</v>
      </c>
    </row>
    <row r="817" spans="1:14" x14ac:dyDescent="0.3">
      <c r="A817" t="s">
        <v>1553</v>
      </c>
      <c r="B817">
        <v>31.79</v>
      </c>
      <c r="C817">
        <v>11.33</v>
      </c>
      <c r="D817" t="str">
        <f t="shared" si="72"/>
        <v>Yes</v>
      </c>
      <c r="E817" t="s">
        <v>2378</v>
      </c>
      <c r="F817" t="s">
        <v>2381</v>
      </c>
      <c r="G817">
        <f t="shared" si="73"/>
        <v>1</v>
      </c>
      <c r="H817" t="str">
        <f t="shared" si="74"/>
        <v>No</v>
      </c>
      <c r="I817" t="str">
        <f t="shared" si="75"/>
        <v>Obesity</v>
      </c>
      <c r="J817" t="str">
        <f t="shared" si="76"/>
        <v>Diabetes</v>
      </c>
      <c r="K817" t="s">
        <v>2380</v>
      </c>
      <c r="L817">
        <v>1</v>
      </c>
      <c r="M817" t="str">
        <f t="shared" si="77"/>
        <v>No</v>
      </c>
      <c r="N817" t="s">
        <v>2378</v>
      </c>
    </row>
    <row r="818" spans="1:14" x14ac:dyDescent="0.3">
      <c r="A818" t="s">
        <v>1552</v>
      </c>
      <c r="B818">
        <v>29.7</v>
      </c>
      <c r="C818">
        <v>7.69</v>
      </c>
      <c r="D818" t="str">
        <f t="shared" si="72"/>
        <v>Yes</v>
      </c>
      <c r="E818" t="s">
        <v>2378</v>
      </c>
      <c r="F818" t="s">
        <v>2381</v>
      </c>
      <c r="G818">
        <f t="shared" si="73"/>
        <v>1</v>
      </c>
      <c r="H818" t="str">
        <f t="shared" si="74"/>
        <v>No</v>
      </c>
      <c r="I818" t="str">
        <f t="shared" si="75"/>
        <v>Over Weight</v>
      </c>
      <c r="J818" t="str">
        <f t="shared" si="76"/>
        <v>Diabetes</v>
      </c>
      <c r="K818" t="s">
        <v>2380</v>
      </c>
      <c r="L818">
        <v>1</v>
      </c>
      <c r="M818" t="str">
        <f t="shared" si="77"/>
        <v>No</v>
      </c>
      <c r="N818" t="s">
        <v>2378</v>
      </c>
    </row>
    <row r="819" spans="1:14" x14ac:dyDescent="0.3">
      <c r="A819" t="s">
        <v>1551</v>
      </c>
      <c r="B819">
        <v>25.46</v>
      </c>
      <c r="C819">
        <v>8.77</v>
      </c>
      <c r="D819" t="str">
        <f t="shared" si="72"/>
        <v>Yes</v>
      </c>
      <c r="E819" t="s">
        <v>2378</v>
      </c>
      <c r="F819" t="s">
        <v>2381</v>
      </c>
      <c r="G819">
        <f t="shared" si="73"/>
        <v>1</v>
      </c>
      <c r="H819" t="str">
        <f t="shared" si="74"/>
        <v>No</v>
      </c>
      <c r="I819" t="str">
        <f t="shared" si="75"/>
        <v>Over Weight</v>
      </c>
      <c r="J819" t="str">
        <f t="shared" si="76"/>
        <v>Diabetes</v>
      </c>
      <c r="K819" t="s">
        <v>2380</v>
      </c>
      <c r="L819">
        <v>1</v>
      </c>
      <c r="M819" t="str">
        <f t="shared" si="77"/>
        <v>No</v>
      </c>
      <c r="N819" t="s">
        <v>2378</v>
      </c>
    </row>
    <row r="820" spans="1:14" x14ac:dyDescent="0.3">
      <c r="A820" t="s">
        <v>1550</v>
      </c>
      <c r="B820">
        <v>39.14</v>
      </c>
      <c r="C820">
        <v>4.91</v>
      </c>
      <c r="D820" t="str">
        <f t="shared" si="72"/>
        <v>No</v>
      </c>
      <c r="E820" t="s">
        <v>2381</v>
      </c>
      <c r="F820" t="s">
        <v>2378</v>
      </c>
      <c r="G820">
        <f t="shared" si="73"/>
        <v>1</v>
      </c>
      <c r="H820" t="str">
        <f t="shared" si="74"/>
        <v>No</v>
      </c>
      <c r="I820" t="str">
        <f t="shared" si="75"/>
        <v>Obesity</v>
      </c>
      <c r="J820" t="str">
        <f t="shared" si="76"/>
        <v>Normal</v>
      </c>
      <c r="K820" t="s">
        <v>2378</v>
      </c>
      <c r="L820">
        <v>1</v>
      </c>
      <c r="M820" t="str">
        <f t="shared" si="77"/>
        <v>No</v>
      </c>
      <c r="N820" t="s">
        <v>2378</v>
      </c>
    </row>
    <row r="821" spans="1:14" x14ac:dyDescent="0.3">
      <c r="A821" t="s">
        <v>1549</v>
      </c>
      <c r="B821">
        <v>41.2</v>
      </c>
      <c r="C821">
        <v>4.95</v>
      </c>
      <c r="D821" t="str">
        <f t="shared" si="72"/>
        <v>No</v>
      </c>
      <c r="E821" t="s">
        <v>2378</v>
      </c>
      <c r="F821" t="s">
        <v>2378</v>
      </c>
      <c r="G821">
        <f t="shared" si="73"/>
        <v>1</v>
      </c>
      <c r="H821" t="str">
        <f t="shared" si="74"/>
        <v>No</v>
      </c>
      <c r="I821" t="str">
        <f t="shared" si="75"/>
        <v>Obesity</v>
      </c>
      <c r="J821" t="str">
        <f t="shared" si="76"/>
        <v>Normal</v>
      </c>
      <c r="K821" t="s">
        <v>2378</v>
      </c>
      <c r="L821">
        <v>1</v>
      </c>
      <c r="M821" t="str">
        <f t="shared" si="77"/>
        <v>No</v>
      </c>
      <c r="N821" t="s">
        <v>2378</v>
      </c>
    </row>
    <row r="822" spans="1:14" x14ac:dyDescent="0.3">
      <c r="A822" t="s">
        <v>1548</v>
      </c>
      <c r="B822">
        <v>28.81</v>
      </c>
      <c r="C822">
        <v>10.8</v>
      </c>
      <c r="D822" t="str">
        <f t="shared" si="72"/>
        <v>Yes</v>
      </c>
      <c r="E822" t="s">
        <v>2378</v>
      </c>
      <c r="F822" t="s">
        <v>2381</v>
      </c>
      <c r="G822">
        <f t="shared" si="73"/>
        <v>1</v>
      </c>
      <c r="H822" t="str">
        <f t="shared" si="74"/>
        <v>No</v>
      </c>
      <c r="I822" t="str">
        <f t="shared" si="75"/>
        <v>Over Weight</v>
      </c>
      <c r="J822" t="str">
        <f t="shared" si="76"/>
        <v>Diabetes</v>
      </c>
      <c r="K822" t="s">
        <v>2380</v>
      </c>
      <c r="L822">
        <v>1</v>
      </c>
      <c r="M822" t="str">
        <f t="shared" si="77"/>
        <v>No</v>
      </c>
      <c r="N822" t="s">
        <v>2378</v>
      </c>
    </row>
    <row r="823" spans="1:14" x14ac:dyDescent="0.3">
      <c r="A823" t="s">
        <v>1547</v>
      </c>
      <c r="B823">
        <v>37.409999999999997</v>
      </c>
      <c r="C823">
        <v>7.21</v>
      </c>
      <c r="D823" t="str">
        <f t="shared" si="72"/>
        <v>No</v>
      </c>
      <c r="E823" t="s">
        <v>2378</v>
      </c>
      <c r="F823" t="s">
        <v>2378</v>
      </c>
      <c r="G823">
        <f t="shared" si="73"/>
        <v>2</v>
      </c>
      <c r="H823" t="str">
        <f t="shared" si="74"/>
        <v>No</v>
      </c>
      <c r="I823" t="str">
        <f t="shared" si="75"/>
        <v>Obesity</v>
      </c>
      <c r="J823" t="str">
        <f t="shared" si="76"/>
        <v>Diabetes</v>
      </c>
      <c r="K823" t="s">
        <v>2378</v>
      </c>
      <c r="L823">
        <v>2</v>
      </c>
      <c r="M823" t="str">
        <f t="shared" si="77"/>
        <v>No</v>
      </c>
      <c r="N823" t="s">
        <v>2378</v>
      </c>
    </row>
    <row r="824" spans="1:14" x14ac:dyDescent="0.3">
      <c r="A824" t="s">
        <v>1546</v>
      </c>
      <c r="B824">
        <v>52.54</v>
      </c>
      <c r="C824">
        <v>5.12</v>
      </c>
      <c r="D824" t="str">
        <f t="shared" si="72"/>
        <v>No</v>
      </c>
      <c r="E824" t="s">
        <v>2378</v>
      </c>
      <c r="F824" t="s">
        <v>2381</v>
      </c>
      <c r="G824">
        <f t="shared" si="73"/>
        <v>1</v>
      </c>
      <c r="H824" t="str">
        <f t="shared" si="74"/>
        <v>No</v>
      </c>
      <c r="I824" t="str">
        <f t="shared" si="75"/>
        <v>Obesity</v>
      </c>
      <c r="J824" t="str">
        <f t="shared" si="76"/>
        <v>Normal</v>
      </c>
      <c r="K824" t="s">
        <v>2378</v>
      </c>
      <c r="L824">
        <v>1</v>
      </c>
      <c r="M824" t="str">
        <f t="shared" si="77"/>
        <v>No</v>
      </c>
      <c r="N824" t="s">
        <v>2378</v>
      </c>
    </row>
    <row r="825" spans="1:14" x14ac:dyDescent="0.3">
      <c r="A825" t="s">
        <v>1545</v>
      </c>
      <c r="B825">
        <v>17.29</v>
      </c>
      <c r="C825">
        <v>4.62</v>
      </c>
      <c r="D825" t="str">
        <f t="shared" si="72"/>
        <v>No</v>
      </c>
      <c r="E825" t="s">
        <v>2381</v>
      </c>
      <c r="F825" t="s">
        <v>2378</v>
      </c>
      <c r="G825">
        <f t="shared" si="73"/>
        <v>1</v>
      </c>
      <c r="H825" t="str">
        <f t="shared" si="74"/>
        <v>Yes</v>
      </c>
      <c r="I825" t="str">
        <f t="shared" si="75"/>
        <v>Under Weight</v>
      </c>
      <c r="J825" t="str">
        <f t="shared" si="76"/>
        <v>Normal</v>
      </c>
      <c r="K825" t="s">
        <v>2378</v>
      </c>
      <c r="L825">
        <v>1</v>
      </c>
      <c r="M825" t="str">
        <f t="shared" si="77"/>
        <v>yes</v>
      </c>
      <c r="N825" t="s">
        <v>2380</v>
      </c>
    </row>
    <row r="826" spans="1:14" x14ac:dyDescent="0.3">
      <c r="A826" t="s">
        <v>1544</v>
      </c>
      <c r="B826">
        <v>31.74</v>
      </c>
      <c r="C826">
        <v>7.68</v>
      </c>
      <c r="D826" t="str">
        <f t="shared" si="72"/>
        <v>Yes</v>
      </c>
      <c r="E826" t="s">
        <v>2378</v>
      </c>
      <c r="F826" t="s">
        <v>2378</v>
      </c>
      <c r="G826">
        <f t="shared" si="73"/>
        <v>0</v>
      </c>
      <c r="H826" t="str">
        <f t="shared" si="74"/>
        <v>No</v>
      </c>
      <c r="I826" t="str">
        <f t="shared" si="75"/>
        <v>Obesity</v>
      </c>
      <c r="J826" t="str">
        <f t="shared" si="76"/>
        <v>Diabetes</v>
      </c>
      <c r="K826" t="s">
        <v>2380</v>
      </c>
      <c r="L826" t="s">
        <v>2379</v>
      </c>
      <c r="M826" t="str">
        <f t="shared" si="77"/>
        <v>No</v>
      </c>
      <c r="N826" t="s">
        <v>2378</v>
      </c>
    </row>
    <row r="827" spans="1:14" x14ac:dyDescent="0.3">
      <c r="A827" t="s">
        <v>1543</v>
      </c>
      <c r="B827">
        <v>26.504999999999999</v>
      </c>
      <c r="C827">
        <v>6.79</v>
      </c>
      <c r="D827" t="str">
        <f t="shared" si="72"/>
        <v>Yes</v>
      </c>
      <c r="E827" t="s">
        <v>2378</v>
      </c>
      <c r="F827" t="s">
        <v>2381</v>
      </c>
      <c r="G827">
        <f t="shared" si="73"/>
        <v>1</v>
      </c>
      <c r="H827" t="str">
        <f t="shared" si="74"/>
        <v>No</v>
      </c>
      <c r="I827" t="str">
        <f t="shared" si="75"/>
        <v>Over Weight</v>
      </c>
      <c r="J827" t="str">
        <f t="shared" si="76"/>
        <v>Diabetes</v>
      </c>
      <c r="K827" t="s">
        <v>2380</v>
      </c>
      <c r="L827">
        <v>1</v>
      </c>
      <c r="M827" t="str">
        <f t="shared" si="77"/>
        <v>No</v>
      </c>
      <c r="N827" t="s">
        <v>2378</v>
      </c>
    </row>
    <row r="828" spans="1:14" x14ac:dyDescent="0.3">
      <c r="A828" t="s">
        <v>1542</v>
      </c>
      <c r="B828">
        <v>36.479999999999997</v>
      </c>
      <c r="C828">
        <v>11.09</v>
      </c>
      <c r="D828" t="str">
        <f t="shared" si="72"/>
        <v>No</v>
      </c>
      <c r="E828" t="s">
        <v>2378</v>
      </c>
      <c r="F828" t="s">
        <v>2378</v>
      </c>
      <c r="G828">
        <f t="shared" si="73"/>
        <v>0</v>
      </c>
      <c r="H828" t="str">
        <f t="shared" si="74"/>
        <v>No</v>
      </c>
      <c r="I828" t="str">
        <f t="shared" si="75"/>
        <v>Obesity</v>
      </c>
      <c r="J828" t="str">
        <f t="shared" si="76"/>
        <v>Diabetes</v>
      </c>
      <c r="K828" t="s">
        <v>2378</v>
      </c>
      <c r="L828" t="s">
        <v>2379</v>
      </c>
      <c r="M828" t="str">
        <f t="shared" si="77"/>
        <v>No</v>
      </c>
      <c r="N828" t="s">
        <v>2378</v>
      </c>
    </row>
    <row r="829" spans="1:14" x14ac:dyDescent="0.3">
      <c r="A829" t="s">
        <v>1541</v>
      </c>
      <c r="B829">
        <v>39.159999999999997</v>
      </c>
      <c r="C829">
        <v>5.24</v>
      </c>
      <c r="D829" t="str">
        <f t="shared" si="72"/>
        <v>Yes</v>
      </c>
      <c r="E829" t="s">
        <v>2378</v>
      </c>
      <c r="F829" t="s">
        <v>2381</v>
      </c>
      <c r="G829">
        <f t="shared" si="73"/>
        <v>1</v>
      </c>
      <c r="H829" t="str">
        <f t="shared" si="74"/>
        <v>No</v>
      </c>
      <c r="I829" t="str">
        <f t="shared" si="75"/>
        <v>Obesity</v>
      </c>
      <c r="J829" t="str">
        <f t="shared" si="76"/>
        <v>Normal</v>
      </c>
      <c r="K829" t="s">
        <v>2380</v>
      </c>
      <c r="L829">
        <v>1</v>
      </c>
      <c r="M829" t="str">
        <f t="shared" si="77"/>
        <v>No</v>
      </c>
      <c r="N829" t="s">
        <v>2378</v>
      </c>
    </row>
    <row r="830" spans="1:14" x14ac:dyDescent="0.3">
      <c r="A830" t="s">
        <v>1540</v>
      </c>
      <c r="B830">
        <v>28.22</v>
      </c>
      <c r="C830">
        <v>7.51</v>
      </c>
      <c r="D830" t="str">
        <f t="shared" si="72"/>
        <v>Yes</v>
      </c>
      <c r="E830" t="s">
        <v>2378</v>
      </c>
      <c r="F830" t="s">
        <v>2381</v>
      </c>
      <c r="G830">
        <f t="shared" si="73"/>
        <v>1</v>
      </c>
      <c r="H830" t="str">
        <f t="shared" si="74"/>
        <v>No</v>
      </c>
      <c r="I830" t="str">
        <f t="shared" si="75"/>
        <v>Over Weight</v>
      </c>
      <c r="J830" t="str">
        <f t="shared" si="76"/>
        <v>Diabetes</v>
      </c>
      <c r="K830" t="s">
        <v>2380</v>
      </c>
      <c r="L830">
        <v>1</v>
      </c>
      <c r="M830" t="str">
        <f t="shared" si="77"/>
        <v>No</v>
      </c>
      <c r="N830" t="s">
        <v>2378</v>
      </c>
    </row>
    <row r="831" spans="1:14" x14ac:dyDescent="0.3">
      <c r="A831" t="s">
        <v>1539</v>
      </c>
      <c r="B831">
        <v>35</v>
      </c>
      <c r="C831">
        <v>4.13</v>
      </c>
      <c r="D831" t="str">
        <f t="shared" si="72"/>
        <v>No</v>
      </c>
      <c r="E831" t="s">
        <v>2378</v>
      </c>
      <c r="F831" t="s">
        <v>2378</v>
      </c>
      <c r="G831">
        <f t="shared" si="73"/>
        <v>2</v>
      </c>
      <c r="H831" t="str">
        <f t="shared" si="74"/>
        <v>No</v>
      </c>
      <c r="I831" t="str">
        <f t="shared" si="75"/>
        <v>Obesity</v>
      </c>
      <c r="J831" t="str">
        <f t="shared" si="76"/>
        <v>Normal</v>
      </c>
      <c r="K831" t="s">
        <v>2378</v>
      </c>
      <c r="L831">
        <v>2</v>
      </c>
      <c r="M831" t="str">
        <f t="shared" si="77"/>
        <v>No</v>
      </c>
      <c r="N831" t="s">
        <v>2378</v>
      </c>
    </row>
    <row r="832" spans="1:14" x14ac:dyDescent="0.3">
      <c r="A832" t="s">
        <v>1538</v>
      </c>
      <c r="B832">
        <v>36.24</v>
      </c>
      <c r="C832">
        <v>8.3800000000000008</v>
      </c>
      <c r="D832" t="str">
        <f t="shared" si="72"/>
        <v>Yes</v>
      </c>
      <c r="E832" t="s">
        <v>2378</v>
      </c>
      <c r="F832" t="s">
        <v>2378</v>
      </c>
      <c r="G832">
        <f t="shared" si="73"/>
        <v>1</v>
      </c>
      <c r="H832" t="str">
        <f t="shared" si="74"/>
        <v>No</v>
      </c>
      <c r="I832" t="str">
        <f t="shared" si="75"/>
        <v>Obesity</v>
      </c>
      <c r="J832" t="str">
        <f t="shared" si="76"/>
        <v>Diabetes</v>
      </c>
      <c r="K832" t="s">
        <v>2380</v>
      </c>
      <c r="L832">
        <v>1</v>
      </c>
      <c r="M832" t="str">
        <f t="shared" si="77"/>
        <v>No</v>
      </c>
      <c r="N832" t="s">
        <v>2378</v>
      </c>
    </row>
    <row r="833" spans="1:14" x14ac:dyDescent="0.3">
      <c r="A833" t="s">
        <v>1537</v>
      </c>
      <c r="B833">
        <v>36.954999999999998</v>
      </c>
      <c r="C833">
        <v>8.07</v>
      </c>
      <c r="D833" t="str">
        <f t="shared" si="72"/>
        <v>No</v>
      </c>
      <c r="E833" t="s">
        <v>2378</v>
      </c>
      <c r="F833" t="s">
        <v>2378</v>
      </c>
      <c r="G833">
        <f t="shared" si="73"/>
        <v>0</v>
      </c>
      <c r="H833" t="str">
        <f t="shared" si="74"/>
        <v>No</v>
      </c>
      <c r="I833" t="str">
        <f t="shared" si="75"/>
        <v>Obesity</v>
      </c>
      <c r="J833" t="str">
        <f t="shared" si="76"/>
        <v>Diabetes</v>
      </c>
      <c r="K833" t="s">
        <v>2378</v>
      </c>
      <c r="L833" t="s">
        <v>2379</v>
      </c>
      <c r="M833" t="str">
        <f t="shared" si="77"/>
        <v>No</v>
      </c>
      <c r="N833" t="s">
        <v>2378</v>
      </c>
    </row>
    <row r="834" spans="1:14" x14ac:dyDescent="0.3">
      <c r="A834" t="s">
        <v>1536</v>
      </c>
      <c r="B834">
        <v>29.64</v>
      </c>
      <c r="C834">
        <v>8.9499999999999993</v>
      </c>
      <c r="D834" t="str">
        <f t="shared" ref="D834:D897" si="78">PROPER(K834)</f>
        <v>No</v>
      </c>
      <c r="E834" t="s">
        <v>2378</v>
      </c>
      <c r="F834" t="s">
        <v>2378</v>
      </c>
      <c r="G834">
        <f t="shared" ref="G834:G897" si="79">IF(L834="No major surgery",0,L834)</f>
        <v>0</v>
      </c>
      <c r="H834" t="str">
        <f t="shared" ref="H834:H897" si="80">PROPER(M834)</f>
        <v>No</v>
      </c>
      <c r="I834" t="str">
        <f t="shared" ref="I834:I897" si="81">IF(B834&lt;18.5,"Under Weight",IF(B834&lt;=24.9,"Normal Weight",IF(B834&lt;=29.9,"Over Weight","Obesity")))</f>
        <v>Over Weight</v>
      </c>
      <c r="J834" t="str">
        <f t="shared" ref="J834:J897" si="82">IF(C834&lt;=5.7,"Normal",IF(C834&lt;=6.4,"Prediabetes","Diabetes"))</f>
        <v>Diabetes</v>
      </c>
      <c r="K834" t="s">
        <v>2378</v>
      </c>
      <c r="L834" t="s">
        <v>2379</v>
      </c>
      <c r="M834" t="str">
        <f t="shared" si="77"/>
        <v>No</v>
      </c>
      <c r="N834" t="s">
        <v>2378</v>
      </c>
    </row>
    <row r="835" spans="1:14" x14ac:dyDescent="0.3">
      <c r="A835" t="s">
        <v>1535</v>
      </c>
      <c r="B835">
        <v>42.74</v>
      </c>
      <c r="C835">
        <v>6.31</v>
      </c>
      <c r="D835" t="str">
        <f t="shared" si="78"/>
        <v>Yes</v>
      </c>
      <c r="E835" t="s">
        <v>2378</v>
      </c>
      <c r="F835" t="s">
        <v>2378</v>
      </c>
      <c r="G835">
        <f t="shared" si="79"/>
        <v>1</v>
      </c>
      <c r="H835" t="str">
        <f t="shared" si="80"/>
        <v>No</v>
      </c>
      <c r="I835" t="str">
        <f t="shared" si="81"/>
        <v>Obesity</v>
      </c>
      <c r="J835" t="str">
        <f t="shared" si="82"/>
        <v>Prediabetes</v>
      </c>
      <c r="K835" t="s">
        <v>2380</v>
      </c>
      <c r="L835">
        <v>1</v>
      </c>
      <c r="M835" t="str">
        <f t="shared" si="77"/>
        <v>No</v>
      </c>
      <c r="N835" t="s">
        <v>2378</v>
      </c>
    </row>
    <row r="836" spans="1:14" x14ac:dyDescent="0.3">
      <c r="A836" t="s">
        <v>1534</v>
      </c>
      <c r="B836">
        <v>36.130000000000003</v>
      </c>
      <c r="C836">
        <v>7.19</v>
      </c>
      <c r="D836" t="str">
        <f t="shared" si="78"/>
        <v>Yes</v>
      </c>
      <c r="E836" t="s">
        <v>2378</v>
      </c>
      <c r="F836" t="s">
        <v>2378</v>
      </c>
      <c r="G836">
        <f t="shared" si="79"/>
        <v>2</v>
      </c>
      <c r="H836" t="str">
        <f t="shared" si="80"/>
        <v>No</v>
      </c>
      <c r="I836" t="str">
        <f t="shared" si="81"/>
        <v>Obesity</v>
      </c>
      <c r="J836" t="str">
        <f t="shared" si="82"/>
        <v>Diabetes</v>
      </c>
      <c r="K836" t="s">
        <v>2380</v>
      </c>
      <c r="L836">
        <v>2</v>
      </c>
      <c r="M836" t="str">
        <f t="shared" ref="M836:M899" si="83">IF(N836="?","No",N836)</f>
        <v>No</v>
      </c>
      <c r="N836" t="s">
        <v>2378</v>
      </c>
    </row>
    <row r="837" spans="1:14" x14ac:dyDescent="0.3">
      <c r="A837" t="s">
        <v>1533</v>
      </c>
      <c r="B837">
        <v>31.55</v>
      </c>
      <c r="C837">
        <v>6.11</v>
      </c>
      <c r="D837" t="str">
        <f t="shared" si="78"/>
        <v>Yes</v>
      </c>
      <c r="E837" t="s">
        <v>2378</v>
      </c>
      <c r="F837" t="s">
        <v>2378</v>
      </c>
      <c r="G837">
        <f t="shared" si="79"/>
        <v>1</v>
      </c>
      <c r="H837" t="str">
        <f t="shared" si="80"/>
        <v>No</v>
      </c>
      <c r="I837" t="str">
        <f t="shared" si="81"/>
        <v>Obesity</v>
      </c>
      <c r="J837" t="str">
        <f t="shared" si="82"/>
        <v>Prediabetes</v>
      </c>
      <c r="K837" t="s">
        <v>2380</v>
      </c>
      <c r="L837">
        <v>1</v>
      </c>
      <c r="M837" t="str">
        <f t="shared" si="83"/>
        <v>No</v>
      </c>
      <c r="N837" t="s">
        <v>2378</v>
      </c>
    </row>
    <row r="838" spans="1:14" x14ac:dyDescent="0.3">
      <c r="A838" t="s">
        <v>1532</v>
      </c>
      <c r="B838">
        <v>52.75</v>
      </c>
      <c r="C838">
        <v>6.02</v>
      </c>
      <c r="D838" t="str">
        <f t="shared" si="78"/>
        <v>No</v>
      </c>
      <c r="E838" t="s">
        <v>2378</v>
      </c>
      <c r="F838" t="s">
        <v>2378</v>
      </c>
      <c r="G838">
        <f t="shared" si="79"/>
        <v>1</v>
      </c>
      <c r="H838" t="str">
        <f t="shared" si="80"/>
        <v>No</v>
      </c>
      <c r="I838" t="str">
        <f t="shared" si="81"/>
        <v>Obesity</v>
      </c>
      <c r="J838" t="str">
        <f t="shared" si="82"/>
        <v>Prediabetes</v>
      </c>
      <c r="K838" t="s">
        <v>2378</v>
      </c>
      <c r="L838">
        <v>1</v>
      </c>
      <c r="M838" t="str">
        <f t="shared" si="83"/>
        <v>No</v>
      </c>
      <c r="N838" t="s">
        <v>2378</v>
      </c>
    </row>
    <row r="839" spans="1:14" x14ac:dyDescent="0.3">
      <c r="A839" t="s">
        <v>1531</v>
      </c>
      <c r="B839">
        <v>36.67</v>
      </c>
      <c r="C839">
        <v>11.86</v>
      </c>
      <c r="D839" t="str">
        <f t="shared" si="78"/>
        <v>No</v>
      </c>
      <c r="E839" t="s">
        <v>2378</v>
      </c>
      <c r="F839" t="s">
        <v>2378</v>
      </c>
      <c r="G839">
        <f t="shared" si="79"/>
        <v>0</v>
      </c>
      <c r="H839" t="str">
        <f t="shared" si="80"/>
        <v>No</v>
      </c>
      <c r="I839" t="str">
        <f t="shared" si="81"/>
        <v>Obesity</v>
      </c>
      <c r="J839" t="str">
        <f t="shared" si="82"/>
        <v>Diabetes</v>
      </c>
      <c r="K839" t="s">
        <v>2378</v>
      </c>
      <c r="L839" t="s">
        <v>2379</v>
      </c>
      <c r="M839" t="str">
        <f t="shared" si="83"/>
        <v>No</v>
      </c>
      <c r="N839" t="s">
        <v>2378</v>
      </c>
    </row>
    <row r="840" spans="1:14" x14ac:dyDescent="0.3">
      <c r="A840" t="s">
        <v>1530</v>
      </c>
      <c r="B840">
        <v>38.06</v>
      </c>
      <c r="C840">
        <v>8.25</v>
      </c>
      <c r="D840" t="str">
        <f t="shared" si="78"/>
        <v>No</v>
      </c>
      <c r="E840" t="s">
        <v>2378</v>
      </c>
      <c r="F840" t="s">
        <v>2378</v>
      </c>
      <c r="G840">
        <f t="shared" si="79"/>
        <v>0</v>
      </c>
      <c r="H840" t="str">
        <f t="shared" si="80"/>
        <v>No</v>
      </c>
      <c r="I840" t="str">
        <f t="shared" si="81"/>
        <v>Obesity</v>
      </c>
      <c r="J840" t="str">
        <f t="shared" si="82"/>
        <v>Diabetes</v>
      </c>
      <c r="K840" t="s">
        <v>2378</v>
      </c>
      <c r="L840" t="s">
        <v>2379</v>
      </c>
      <c r="M840" t="str">
        <f t="shared" si="83"/>
        <v>No</v>
      </c>
      <c r="N840" t="s">
        <v>2378</v>
      </c>
    </row>
    <row r="841" spans="1:14" x14ac:dyDescent="0.3">
      <c r="A841" t="s">
        <v>1529</v>
      </c>
      <c r="B841">
        <v>38</v>
      </c>
      <c r="C841">
        <v>8.1300000000000008</v>
      </c>
      <c r="D841" t="str">
        <f t="shared" si="78"/>
        <v>No</v>
      </c>
      <c r="E841" t="s">
        <v>2378</v>
      </c>
      <c r="F841" t="s">
        <v>2378</v>
      </c>
      <c r="G841">
        <f t="shared" si="79"/>
        <v>0</v>
      </c>
      <c r="H841" t="str">
        <f t="shared" si="80"/>
        <v>No</v>
      </c>
      <c r="I841" t="str">
        <f t="shared" si="81"/>
        <v>Obesity</v>
      </c>
      <c r="J841" t="str">
        <f t="shared" si="82"/>
        <v>Diabetes</v>
      </c>
      <c r="K841" t="s">
        <v>2378</v>
      </c>
      <c r="L841" t="s">
        <v>2379</v>
      </c>
      <c r="M841" t="str">
        <f t="shared" si="83"/>
        <v>No</v>
      </c>
      <c r="N841" t="s">
        <v>2378</v>
      </c>
    </row>
    <row r="842" spans="1:14" x14ac:dyDescent="0.3">
      <c r="A842" t="s">
        <v>1528</v>
      </c>
      <c r="B842">
        <v>35.1</v>
      </c>
      <c r="C842">
        <v>10.1</v>
      </c>
      <c r="D842" t="str">
        <f t="shared" si="78"/>
        <v>No</v>
      </c>
      <c r="E842" t="s">
        <v>2378</v>
      </c>
      <c r="F842" t="s">
        <v>2378</v>
      </c>
      <c r="G842">
        <f t="shared" si="79"/>
        <v>0</v>
      </c>
      <c r="H842" t="str">
        <f t="shared" si="80"/>
        <v>No</v>
      </c>
      <c r="I842" t="str">
        <f t="shared" si="81"/>
        <v>Obesity</v>
      </c>
      <c r="J842" t="str">
        <f t="shared" si="82"/>
        <v>Diabetes</v>
      </c>
      <c r="K842" t="s">
        <v>2378</v>
      </c>
      <c r="L842" t="s">
        <v>2379</v>
      </c>
      <c r="M842" t="str">
        <f t="shared" si="83"/>
        <v>No</v>
      </c>
      <c r="N842" t="s">
        <v>2378</v>
      </c>
    </row>
    <row r="843" spans="1:14" x14ac:dyDescent="0.3">
      <c r="A843" t="s">
        <v>1527</v>
      </c>
      <c r="B843">
        <v>33.82</v>
      </c>
      <c r="C843">
        <v>5.89</v>
      </c>
      <c r="D843" t="str">
        <f t="shared" si="78"/>
        <v>Yes</v>
      </c>
      <c r="E843" t="s">
        <v>2378</v>
      </c>
      <c r="F843" t="s">
        <v>2378</v>
      </c>
      <c r="G843">
        <f t="shared" si="79"/>
        <v>2</v>
      </c>
      <c r="H843" t="str">
        <f t="shared" si="80"/>
        <v>No</v>
      </c>
      <c r="I843" t="str">
        <f t="shared" si="81"/>
        <v>Obesity</v>
      </c>
      <c r="J843" t="str">
        <f t="shared" si="82"/>
        <v>Prediabetes</v>
      </c>
      <c r="K843" t="s">
        <v>2380</v>
      </c>
      <c r="L843">
        <v>2</v>
      </c>
      <c r="M843" t="str">
        <f t="shared" si="83"/>
        <v>No</v>
      </c>
      <c r="N843" t="s">
        <v>2378</v>
      </c>
    </row>
    <row r="844" spans="1:14" x14ac:dyDescent="0.3">
      <c r="A844" t="s">
        <v>1526</v>
      </c>
      <c r="B844">
        <v>37.43</v>
      </c>
      <c r="C844">
        <v>4.97</v>
      </c>
      <c r="D844" t="str">
        <f t="shared" si="78"/>
        <v>No</v>
      </c>
      <c r="E844" t="s">
        <v>2378</v>
      </c>
      <c r="F844" t="s">
        <v>2378</v>
      </c>
      <c r="G844">
        <f t="shared" si="79"/>
        <v>2</v>
      </c>
      <c r="H844" t="str">
        <f t="shared" si="80"/>
        <v>No</v>
      </c>
      <c r="I844" t="str">
        <f t="shared" si="81"/>
        <v>Obesity</v>
      </c>
      <c r="J844" t="str">
        <f t="shared" si="82"/>
        <v>Normal</v>
      </c>
      <c r="K844" t="s">
        <v>2378</v>
      </c>
      <c r="L844">
        <v>2</v>
      </c>
      <c r="M844" t="str">
        <f t="shared" si="83"/>
        <v>No</v>
      </c>
      <c r="N844" t="s">
        <v>2378</v>
      </c>
    </row>
    <row r="845" spans="1:14" x14ac:dyDescent="0.3">
      <c r="A845" t="s">
        <v>1525</v>
      </c>
      <c r="B845">
        <v>30.5</v>
      </c>
      <c r="C845">
        <v>9.9</v>
      </c>
      <c r="D845" t="str">
        <f t="shared" si="78"/>
        <v>No</v>
      </c>
      <c r="E845" t="s">
        <v>2378</v>
      </c>
      <c r="F845" t="s">
        <v>2378</v>
      </c>
      <c r="G845">
        <f t="shared" si="79"/>
        <v>0</v>
      </c>
      <c r="H845" t="str">
        <f t="shared" si="80"/>
        <v>No</v>
      </c>
      <c r="I845" t="str">
        <f t="shared" si="81"/>
        <v>Obesity</v>
      </c>
      <c r="J845" t="str">
        <f t="shared" si="82"/>
        <v>Diabetes</v>
      </c>
      <c r="K845" t="s">
        <v>2378</v>
      </c>
      <c r="L845" t="s">
        <v>2379</v>
      </c>
      <c r="M845" t="str">
        <f t="shared" si="83"/>
        <v>No</v>
      </c>
      <c r="N845" t="s">
        <v>2378</v>
      </c>
    </row>
    <row r="846" spans="1:14" x14ac:dyDescent="0.3">
      <c r="A846" t="s">
        <v>1524</v>
      </c>
      <c r="B846">
        <v>24.53</v>
      </c>
      <c r="C846">
        <v>9.0500000000000007</v>
      </c>
      <c r="D846" t="str">
        <f t="shared" si="78"/>
        <v>No</v>
      </c>
      <c r="E846" t="s">
        <v>2378</v>
      </c>
      <c r="F846" t="s">
        <v>2378</v>
      </c>
      <c r="G846">
        <f t="shared" si="79"/>
        <v>0</v>
      </c>
      <c r="H846" t="str">
        <f t="shared" si="80"/>
        <v>No</v>
      </c>
      <c r="I846" t="str">
        <f t="shared" si="81"/>
        <v>Normal Weight</v>
      </c>
      <c r="J846" t="str">
        <f t="shared" si="82"/>
        <v>Diabetes</v>
      </c>
      <c r="K846" t="s">
        <v>2378</v>
      </c>
      <c r="L846" t="s">
        <v>2379</v>
      </c>
      <c r="M846" t="str">
        <f t="shared" si="83"/>
        <v>No</v>
      </c>
      <c r="N846" t="s">
        <v>2378</v>
      </c>
    </row>
    <row r="847" spans="1:14" x14ac:dyDescent="0.3">
      <c r="A847" t="s">
        <v>1523</v>
      </c>
      <c r="B847">
        <v>25.74</v>
      </c>
      <c r="C847">
        <v>10.93</v>
      </c>
      <c r="D847" t="str">
        <f t="shared" si="78"/>
        <v>No</v>
      </c>
      <c r="E847" t="s">
        <v>2378</v>
      </c>
      <c r="F847" t="s">
        <v>2378</v>
      </c>
      <c r="G847">
        <f t="shared" si="79"/>
        <v>0</v>
      </c>
      <c r="H847" t="str">
        <f t="shared" si="80"/>
        <v>No</v>
      </c>
      <c r="I847" t="str">
        <f t="shared" si="81"/>
        <v>Over Weight</v>
      </c>
      <c r="J847" t="str">
        <f t="shared" si="82"/>
        <v>Diabetes</v>
      </c>
      <c r="K847" t="s">
        <v>2378</v>
      </c>
      <c r="L847" t="s">
        <v>2379</v>
      </c>
      <c r="M847" t="str">
        <f t="shared" si="83"/>
        <v>No</v>
      </c>
      <c r="N847" t="s">
        <v>2378</v>
      </c>
    </row>
    <row r="848" spans="1:14" x14ac:dyDescent="0.3">
      <c r="A848" t="s">
        <v>1522</v>
      </c>
      <c r="B848">
        <v>34.08</v>
      </c>
      <c r="C848">
        <v>7.58</v>
      </c>
      <c r="D848" t="str">
        <f t="shared" si="78"/>
        <v>Yes</v>
      </c>
      <c r="E848" t="s">
        <v>2378</v>
      </c>
      <c r="F848" t="s">
        <v>2378</v>
      </c>
      <c r="G848">
        <f t="shared" si="79"/>
        <v>2</v>
      </c>
      <c r="H848" t="str">
        <f t="shared" si="80"/>
        <v>No</v>
      </c>
      <c r="I848" t="str">
        <f t="shared" si="81"/>
        <v>Obesity</v>
      </c>
      <c r="J848" t="str">
        <f t="shared" si="82"/>
        <v>Diabetes</v>
      </c>
      <c r="K848" t="s">
        <v>2380</v>
      </c>
      <c r="L848">
        <v>2</v>
      </c>
      <c r="M848" t="str">
        <f t="shared" si="83"/>
        <v>No</v>
      </c>
      <c r="N848" t="s">
        <v>2378</v>
      </c>
    </row>
    <row r="849" spans="1:14" x14ac:dyDescent="0.3">
      <c r="A849" t="s">
        <v>1521</v>
      </c>
      <c r="B849">
        <v>31.35</v>
      </c>
      <c r="C849">
        <v>11</v>
      </c>
      <c r="D849" t="str">
        <f t="shared" si="78"/>
        <v>Yes</v>
      </c>
      <c r="E849" t="s">
        <v>2378</v>
      </c>
      <c r="F849" t="s">
        <v>2381</v>
      </c>
      <c r="G849">
        <f t="shared" si="79"/>
        <v>1</v>
      </c>
      <c r="H849" t="str">
        <f t="shared" si="80"/>
        <v>No</v>
      </c>
      <c r="I849" t="str">
        <f t="shared" si="81"/>
        <v>Obesity</v>
      </c>
      <c r="J849" t="str">
        <f t="shared" si="82"/>
        <v>Diabetes</v>
      </c>
      <c r="K849" t="s">
        <v>2380</v>
      </c>
      <c r="L849">
        <v>1</v>
      </c>
      <c r="M849" t="str">
        <f t="shared" si="83"/>
        <v>No</v>
      </c>
      <c r="N849" t="s">
        <v>2378</v>
      </c>
    </row>
    <row r="850" spans="1:14" x14ac:dyDescent="0.3">
      <c r="A850" t="s">
        <v>1520</v>
      </c>
      <c r="B850">
        <v>26.79</v>
      </c>
      <c r="C850">
        <v>5.0599999999999996</v>
      </c>
      <c r="D850" t="str">
        <f t="shared" si="78"/>
        <v>No</v>
      </c>
      <c r="E850" t="s">
        <v>2378</v>
      </c>
      <c r="F850" t="s">
        <v>2378</v>
      </c>
      <c r="G850">
        <f t="shared" si="79"/>
        <v>1</v>
      </c>
      <c r="H850" t="str">
        <f t="shared" si="80"/>
        <v>No</v>
      </c>
      <c r="I850" t="str">
        <f t="shared" si="81"/>
        <v>Over Weight</v>
      </c>
      <c r="J850" t="str">
        <f t="shared" si="82"/>
        <v>Normal</v>
      </c>
      <c r="K850" t="s">
        <v>2378</v>
      </c>
      <c r="L850">
        <v>1</v>
      </c>
      <c r="M850" t="str">
        <f t="shared" si="83"/>
        <v>No</v>
      </c>
      <c r="N850" t="s">
        <v>2378</v>
      </c>
    </row>
    <row r="851" spans="1:14" x14ac:dyDescent="0.3">
      <c r="A851" t="s">
        <v>1519</v>
      </c>
      <c r="B851">
        <v>42.78</v>
      </c>
      <c r="C851">
        <v>6.11</v>
      </c>
      <c r="D851" t="str">
        <f t="shared" si="78"/>
        <v>Yes</v>
      </c>
      <c r="E851" t="s">
        <v>2378</v>
      </c>
      <c r="F851" t="s">
        <v>2378</v>
      </c>
      <c r="G851">
        <f t="shared" si="79"/>
        <v>1</v>
      </c>
      <c r="H851" t="str">
        <f t="shared" si="80"/>
        <v>No</v>
      </c>
      <c r="I851" t="str">
        <f t="shared" si="81"/>
        <v>Obesity</v>
      </c>
      <c r="J851" t="str">
        <f t="shared" si="82"/>
        <v>Prediabetes</v>
      </c>
      <c r="K851" t="s">
        <v>2380</v>
      </c>
      <c r="L851">
        <v>1</v>
      </c>
      <c r="M851" t="str">
        <f t="shared" si="83"/>
        <v>No</v>
      </c>
      <c r="N851" t="s">
        <v>2378</v>
      </c>
    </row>
    <row r="852" spans="1:14" x14ac:dyDescent="0.3">
      <c r="A852" t="s">
        <v>1518</v>
      </c>
      <c r="B852">
        <v>46.75</v>
      </c>
      <c r="C852">
        <v>6.66</v>
      </c>
      <c r="D852" t="str">
        <f t="shared" si="78"/>
        <v>Yes</v>
      </c>
      <c r="E852" t="s">
        <v>2378</v>
      </c>
      <c r="F852" t="s">
        <v>2378</v>
      </c>
      <c r="G852">
        <f t="shared" si="79"/>
        <v>2</v>
      </c>
      <c r="H852" t="str">
        <f t="shared" si="80"/>
        <v>No</v>
      </c>
      <c r="I852" t="str">
        <f t="shared" si="81"/>
        <v>Obesity</v>
      </c>
      <c r="J852" t="str">
        <f t="shared" si="82"/>
        <v>Diabetes</v>
      </c>
      <c r="K852" t="s">
        <v>2380</v>
      </c>
      <c r="L852">
        <v>2</v>
      </c>
      <c r="M852" t="str">
        <f t="shared" si="83"/>
        <v>No</v>
      </c>
      <c r="N852" t="s">
        <v>2378</v>
      </c>
    </row>
    <row r="853" spans="1:14" x14ac:dyDescent="0.3">
      <c r="A853" t="s">
        <v>1517</v>
      </c>
      <c r="B853">
        <v>32.15</v>
      </c>
      <c r="C853">
        <v>4.0199999999999996</v>
      </c>
      <c r="D853" t="str">
        <f t="shared" si="78"/>
        <v>Yes</v>
      </c>
      <c r="E853" t="s">
        <v>2378</v>
      </c>
      <c r="F853" t="s">
        <v>2381</v>
      </c>
      <c r="G853">
        <f t="shared" si="79"/>
        <v>1</v>
      </c>
      <c r="H853" t="str">
        <f t="shared" si="80"/>
        <v>No</v>
      </c>
      <c r="I853" t="str">
        <f t="shared" si="81"/>
        <v>Obesity</v>
      </c>
      <c r="J853" t="str">
        <f t="shared" si="82"/>
        <v>Normal</v>
      </c>
      <c r="K853" t="s">
        <v>2380</v>
      </c>
      <c r="L853">
        <v>1</v>
      </c>
      <c r="M853" t="str">
        <f t="shared" si="83"/>
        <v>No</v>
      </c>
      <c r="N853" t="s">
        <v>2378</v>
      </c>
    </row>
    <row r="854" spans="1:14" x14ac:dyDescent="0.3">
      <c r="A854" t="s">
        <v>1516</v>
      </c>
      <c r="B854">
        <v>43.4</v>
      </c>
      <c r="C854">
        <v>8.81</v>
      </c>
      <c r="D854" t="str">
        <f t="shared" si="78"/>
        <v>Yes</v>
      </c>
      <c r="E854" t="s">
        <v>2378</v>
      </c>
      <c r="F854" t="s">
        <v>2378</v>
      </c>
      <c r="G854">
        <f t="shared" si="79"/>
        <v>2</v>
      </c>
      <c r="H854" t="str">
        <f t="shared" si="80"/>
        <v>No</v>
      </c>
      <c r="I854" t="str">
        <f t="shared" si="81"/>
        <v>Obesity</v>
      </c>
      <c r="J854" t="str">
        <f t="shared" si="82"/>
        <v>Diabetes</v>
      </c>
      <c r="K854" t="s">
        <v>2380</v>
      </c>
      <c r="L854">
        <v>2</v>
      </c>
      <c r="M854" t="str">
        <f t="shared" si="83"/>
        <v>No</v>
      </c>
      <c r="N854" t="s">
        <v>2378</v>
      </c>
    </row>
    <row r="855" spans="1:14" x14ac:dyDescent="0.3">
      <c r="A855" t="s">
        <v>1515</v>
      </c>
      <c r="B855">
        <v>31.57</v>
      </c>
      <c r="C855">
        <v>7.92</v>
      </c>
      <c r="D855" t="str">
        <f t="shared" si="78"/>
        <v>Yes</v>
      </c>
      <c r="E855" t="s">
        <v>2378</v>
      </c>
      <c r="F855" t="s">
        <v>2378</v>
      </c>
      <c r="G855">
        <f t="shared" si="79"/>
        <v>2</v>
      </c>
      <c r="H855" t="str">
        <f t="shared" si="80"/>
        <v>No</v>
      </c>
      <c r="I855" t="str">
        <f t="shared" si="81"/>
        <v>Obesity</v>
      </c>
      <c r="J855" t="str">
        <f t="shared" si="82"/>
        <v>Diabetes</v>
      </c>
      <c r="K855" t="s">
        <v>2380</v>
      </c>
      <c r="L855">
        <v>2</v>
      </c>
      <c r="M855" t="str">
        <f t="shared" si="83"/>
        <v>No</v>
      </c>
      <c r="N855" t="s">
        <v>2378</v>
      </c>
    </row>
    <row r="856" spans="1:14" x14ac:dyDescent="0.3">
      <c r="A856" t="s">
        <v>1514</v>
      </c>
      <c r="B856">
        <v>24.32</v>
      </c>
      <c r="C856">
        <v>7.48</v>
      </c>
      <c r="D856" t="str">
        <f t="shared" si="78"/>
        <v>No</v>
      </c>
      <c r="E856" t="s">
        <v>2378</v>
      </c>
      <c r="F856" t="s">
        <v>2378</v>
      </c>
      <c r="G856">
        <f t="shared" si="79"/>
        <v>0</v>
      </c>
      <c r="H856" t="str">
        <f t="shared" si="80"/>
        <v>No</v>
      </c>
      <c r="I856" t="str">
        <f t="shared" si="81"/>
        <v>Normal Weight</v>
      </c>
      <c r="J856" t="str">
        <f t="shared" si="82"/>
        <v>Diabetes</v>
      </c>
      <c r="K856" t="s">
        <v>2378</v>
      </c>
      <c r="L856" t="s">
        <v>2379</v>
      </c>
      <c r="M856" t="str">
        <f t="shared" si="83"/>
        <v>No</v>
      </c>
      <c r="N856" t="s">
        <v>2378</v>
      </c>
    </row>
    <row r="857" spans="1:14" x14ac:dyDescent="0.3">
      <c r="A857" t="s">
        <v>1513</v>
      </c>
      <c r="B857">
        <v>31.07</v>
      </c>
      <c r="C857">
        <v>4.62</v>
      </c>
      <c r="D857" t="str">
        <f t="shared" si="78"/>
        <v>Yes</v>
      </c>
      <c r="E857" t="s">
        <v>2378</v>
      </c>
      <c r="F857" t="s">
        <v>2378</v>
      </c>
      <c r="G857">
        <f t="shared" si="79"/>
        <v>2</v>
      </c>
      <c r="H857" t="str">
        <f t="shared" si="80"/>
        <v>No</v>
      </c>
      <c r="I857" t="str">
        <f t="shared" si="81"/>
        <v>Obesity</v>
      </c>
      <c r="J857" t="str">
        <f t="shared" si="82"/>
        <v>Normal</v>
      </c>
      <c r="K857" t="s">
        <v>2380</v>
      </c>
      <c r="L857">
        <v>2</v>
      </c>
      <c r="M857" t="str">
        <f t="shared" si="83"/>
        <v>No</v>
      </c>
      <c r="N857" t="s">
        <v>2378</v>
      </c>
    </row>
    <row r="858" spans="1:14" x14ac:dyDescent="0.3">
      <c r="A858" t="s">
        <v>1512</v>
      </c>
      <c r="B858">
        <v>35.814999999999998</v>
      </c>
      <c r="C858">
        <v>8.4700000000000006</v>
      </c>
      <c r="D858" t="str">
        <f t="shared" si="78"/>
        <v>No</v>
      </c>
      <c r="E858" t="s">
        <v>2378</v>
      </c>
      <c r="F858" t="s">
        <v>2378</v>
      </c>
      <c r="G858">
        <f t="shared" si="79"/>
        <v>0</v>
      </c>
      <c r="H858" t="str">
        <f t="shared" si="80"/>
        <v>No</v>
      </c>
      <c r="I858" t="str">
        <f t="shared" si="81"/>
        <v>Obesity</v>
      </c>
      <c r="J858" t="str">
        <f t="shared" si="82"/>
        <v>Diabetes</v>
      </c>
      <c r="K858" t="s">
        <v>2378</v>
      </c>
      <c r="L858" t="s">
        <v>2379</v>
      </c>
      <c r="M858" t="str">
        <f t="shared" si="83"/>
        <v>No</v>
      </c>
      <c r="N858" t="s">
        <v>2378</v>
      </c>
    </row>
    <row r="859" spans="1:14" x14ac:dyDescent="0.3">
      <c r="A859" t="s">
        <v>1511</v>
      </c>
      <c r="B859">
        <v>40.81</v>
      </c>
      <c r="C859">
        <v>10.58</v>
      </c>
      <c r="D859" t="str">
        <f t="shared" si="78"/>
        <v>Yes</v>
      </c>
      <c r="E859" t="s">
        <v>2378</v>
      </c>
      <c r="F859" t="s">
        <v>2378</v>
      </c>
      <c r="G859">
        <f t="shared" si="79"/>
        <v>0</v>
      </c>
      <c r="H859" t="str">
        <f t="shared" si="80"/>
        <v>No</v>
      </c>
      <c r="I859" t="str">
        <f t="shared" si="81"/>
        <v>Obesity</v>
      </c>
      <c r="J859" t="str">
        <f t="shared" si="82"/>
        <v>Diabetes</v>
      </c>
      <c r="K859" t="s">
        <v>2380</v>
      </c>
      <c r="L859" t="s">
        <v>2379</v>
      </c>
      <c r="M859" t="str">
        <f t="shared" si="83"/>
        <v>No</v>
      </c>
      <c r="N859" t="s">
        <v>2378</v>
      </c>
    </row>
    <row r="860" spans="1:14" x14ac:dyDescent="0.3">
      <c r="A860" t="s">
        <v>1510</v>
      </c>
      <c r="B860">
        <v>24.605</v>
      </c>
      <c r="C860">
        <v>7.48</v>
      </c>
      <c r="D860" t="str">
        <f t="shared" si="78"/>
        <v>No</v>
      </c>
      <c r="E860" t="s">
        <v>2378</v>
      </c>
      <c r="F860" t="s">
        <v>2378</v>
      </c>
      <c r="G860">
        <f t="shared" si="79"/>
        <v>0</v>
      </c>
      <c r="H860" t="str">
        <f t="shared" si="80"/>
        <v>No</v>
      </c>
      <c r="I860" t="str">
        <f t="shared" si="81"/>
        <v>Normal Weight</v>
      </c>
      <c r="J860" t="str">
        <f t="shared" si="82"/>
        <v>Diabetes</v>
      </c>
      <c r="K860" t="s">
        <v>2378</v>
      </c>
      <c r="L860" t="s">
        <v>2379</v>
      </c>
      <c r="M860" t="str">
        <f t="shared" si="83"/>
        <v>No</v>
      </c>
      <c r="N860" t="s">
        <v>2378</v>
      </c>
    </row>
    <row r="861" spans="1:14" x14ac:dyDescent="0.3">
      <c r="A861" t="s">
        <v>1509</v>
      </c>
      <c r="B861">
        <v>21.47</v>
      </c>
      <c r="C861">
        <v>7.82</v>
      </c>
      <c r="D861" t="str">
        <f t="shared" si="78"/>
        <v>No</v>
      </c>
      <c r="E861" t="s">
        <v>2378</v>
      </c>
      <c r="F861" t="s">
        <v>2378</v>
      </c>
      <c r="G861">
        <f t="shared" si="79"/>
        <v>0</v>
      </c>
      <c r="H861" t="str">
        <f t="shared" si="80"/>
        <v>No</v>
      </c>
      <c r="I861" t="str">
        <f t="shared" si="81"/>
        <v>Normal Weight</v>
      </c>
      <c r="J861" t="str">
        <f t="shared" si="82"/>
        <v>Diabetes</v>
      </c>
      <c r="K861" t="s">
        <v>2378</v>
      </c>
      <c r="L861" t="s">
        <v>2379</v>
      </c>
      <c r="M861" t="str">
        <f t="shared" si="83"/>
        <v>No</v>
      </c>
      <c r="N861" t="s">
        <v>2378</v>
      </c>
    </row>
    <row r="862" spans="1:14" x14ac:dyDescent="0.3">
      <c r="A862" t="s">
        <v>1508</v>
      </c>
      <c r="B862">
        <v>52.89</v>
      </c>
      <c r="C862">
        <v>4.96</v>
      </c>
      <c r="D862" t="str">
        <f t="shared" si="78"/>
        <v>Yes</v>
      </c>
      <c r="E862" t="s">
        <v>2378</v>
      </c>
      <c r="F862" t="s">
        <v>2378</v>
      </c>
      <c r="G862">
        <f t="shared" si="79"/>
        <v>1</v>
      </c>
      <c r="H862" t="str">
        <f t="shared" si="80"/>
        <v>No</v>
      </c>
      <c r="I862" t="str">
        <f t="shared" si="81"/>
        <v>Obesity</v>
      </c>
      <c r="J862" t="str">
        <f t="shared" si="82"/>
        <v>Normal</v>
      </c>
      <c r="K862" t="s">
        <v>2380</v>
      </c>
      <c r="L862">
        <v>1</v>
      </c>
      <c r="M862" t="str">
        <f t="shared" si="83"/>
        <v>No</v>
      </c>
      <c r="N862" t="s">
        <v>2378</v>
      </c>
    </row>
    <row r="863" spans="1:14" x14ac:dyDescent="0.3">
      <c r="A863" t="s">
        <v>1507</v>
      </c>
      <c r="B863">
        <v>32.965000000000003</v>
      </c>
      <c r="C863">
        <v>6.15</v>
      </c>
      <c r="D863" t="str">
        <f t="shared" si="78"/>
        <v>Yes</v>
      </c>
      <c r="E863" t="s">
        <v>2378</v>
      </c>
      <c r="F863" t="s">
        <v>2378</v>
      </c>
      <c r="G863">
        <f t="shared" si="79"/>
        <v>1</v>
      </c>
      <c r="H863" t="str">
        <f t="shared" si="80"/>
        <v>No</v>
      </c>
      <c r="I863" t="str">
        <f t="shared" si="81"/>
        <v>Obesity</v>
      </c>
      <c r="J863" t="str">
        <f t="shared" si="82"/>
        <v>Prediabetes</v>
      </c>
      <c r="K863" t="s">
        <v>2380</v>
      </c>
      <c r="L863">
        <v>1</v>
      </c>
      <c r="M863" t="str">
        <f t="shared" si="83"/>
        <v>No</v>
      </c>
      <c r="N863" t="s">
        <v>2378</v>
      </c>
    </row>
    <row r="864" spans="1:14" x14ac:dyDescent="0.3">
      <c r="A864" t="s">
        <v>1506</v>
      </c>
      <c r="B864">
        <v>36.799999999999997</v>
      </c>
      <c r="C864">
        <v>4.62</v>
      </c>
      <c r="D864" t="str">
        <f t="shared" si="78"/>
        <v>No</v>
      </c>
      <c r="E864" t="s">
        <v>2378</v>
      </c>
      <c r="F864" t="s">
        <v>2381</v>
      </c>
      <c r="G864">
        <f t="shared" si="79"/>
        <v>1</v>
      </c>
      <c r="H864" t="str">
        <f t="shared" si="80"/>
        <v>No</v>
      </c>
      <c r="I864" t="str">
        <f t="shared" si="81"/>
        <v>Obesity</v>
      </c>
      <c r="J864" t="str">
        <f t="shared" si="82"/>
        <v>Normal</v>
      </c>
      <c r="K864" t="s">
        <v>2378</v>
      </c>
      <c r="L864">
        <v>1</v>
      </c>
      <c r="M864" t="str">
        <f t="shared" si="83"/>
        <v>No</v>
      </c>
      <c r="N864" t="s">
        <v>2378</v>
      </c>
    </row>
    <row r="865" spans="1:14" x14ac:dyDescent="0.3">
      <c r="A865" t="s">
        <v>1505</v>
      </c>
      <c r="B865">
        <v>34.299999999999997</v>
      </c>
      <c r="C865">
        <v>4.87</v>
      </c>
      <c r="D865" t="str">
        <f t="shared" si="78"/>
        <v>No</v>
      </c>
      <c r="E865" t="s">
        <v>2378</v>
      </c>
      <c r="F865" t="s">
        <v>2378</v>
      </c>
      <c r="G865">
        <f t="shared" si="79"/>
        <v>2</v>
      </c>
      <c r="H865" t="str">
        <f t="shared" si="80"/>
        <v>No</v>
      </c>
      <c r="I865" t="str">
        <f t="shared" si="81"/>
        <v>Obesity</v>
      </c>
      <c r="J865" t="str">
        <f t="shared" si="82"/>
        <v>Normal</v>
      </c>
      <c r="K865" t="s">
        <v>2378</v>
      </c>
      <c r="L865">
        <v>2</v>
      </c>
      <c r="M865" t="str">
        <f t="shared" si="83"/>
        <v>No</v>
      </c>
      <c r="N865" t="s">
        <v>2378</v>
      </c>
    </row>
    <row r="866" spans="1:14" x14ac:dyDescent="0.3">
      <c r="A866" t="s">
        <v>1504</v>
      </c>
      <c r="B866">
        <v>35.244999999999997</v>
      </c>
      <c r="C866">
        <v>4.63</v>
      </c>
      <c r="D866" t="str">
        <f t="shared" si="78"/>
        <v>No</v>
      </c>
      <c r="E866" t="s">
        <v>2378</v>
      </c>
      <c r="F866" t="s">
        <v>2378</v>
      </c>
      <c r="G866">
        <f t="shared" si="79"/>
        <v>0</v>
      </c>
      <c r="H866" t="str">
        <f t="shared" si="80"/>
        <v>No</v>
      </c>
      <c r="I866" t="str">
        <f t="shared" si="81"/>
        <v>Obesity</v>
      </c>
      <c r="J866" t="str">
        <f t="shared" si="82"/>
        <v>Normal</v>
      </c>
      <c r="K866" t="s">
        <v>2378</v>
      </c>
      <c r="L866" t="s">
        <v>2379</v>
      </c>
      <c r="M866" t="str">
        <f t="shared" si="83"/>
        <v>No</v>
      </c>
      <c r="N866" t="s">
        <v>2378</v>
      </c>
    </row>
    <row r="867" spans="1:14" x14ac:dyDescent="0.3">
      <c r="A867" t="s">
        <v>1503</v>
      </c>
      <c r="B867">
        <v>26.23</v>
      </c>
      <c r="C867">
        <v>11.93</v>
      </c>
      <c r="D867" t="str">
        <f t="shared" si="78"/>
        <v>No</v>
      </c>
      <c r="E867" t="s">
        <v>2378</v>
      </c>
      <c r="F867" t="s">
        <v>2378</v>
      </c>
      <c r="G867">
        <f t="shared" si="79"/>
        <v>0</v>
      </c>
      <c r="H867" t="str">
        <f t="shared" si="80"/>
        <v>No</v>
      </c>
      <c r="I867" t="str">
        <f t="shared" si="81"/>
        <v>Over Weight</v>
      </c>
      <c r="J867" t="str">
        <f t="shared" si="82"/>
        <v>Diabetes</v>
      </c>
      <c r="K867" t="s">
        <v>2378</v>
      </c>
      <c r="L867" t="s">
        <v>2379</v>
      </c>
      <c r="M867" t="str">
        <f t="shared" si="83"/>
        <v>No</v>
      </c>
      <c r="N867" t="s">
        <v>2378</v>
      </c>
    </row>
    <row r="868" spans="1:14" x14ac:dyDescent="0.3">
      <c r="A868" t="s">
        <v>1502</v>
      </c>
      <c r="B868">
        <v>36.1</v>
      </c>
      <c r="C868">
        <v>5.65</v>
      </c>
      <c r="D868" t="str">
        <f t="shared" si="78"/>
        <v>Yes</v>
      </c>
      <c r="E868" t="s">
        <v>2378</v>
      </c>
      <c r="F868" t="s">
        <v>2378</v>
      </c>
      <c r="G868">
        <f t="shared" si="79"/>
        <v>2</v>
      </c>
      <c r="H868" t="str">
        <f t="shared" si="80"/>
        <v>No</v>
      </c>
      <c r="I868" t="str">
        <f t="shared" si="81"/>
        <v>Obesity</v>
      </c>
      <c r="J868" t="str">
        <f t="shared" si="82"/>
        <v>Normal</v>
      </c>
      <c r="K868" t="s">
        <v>2380</v>
      </c>
      <c r="L868">
        <v>2</v>
      </c>
      <c r="M868" t="str">
        <f t="shared" si="83"/>
        <v>No</v>
      </c>
      <c r="N868" t="s">
        <v>2378</v>
      </c>
    </row>
    <row r="869" spans="1:14" x14ac:dyDescent="0.3">
      <c r="A869" t="s">
        <v>1501</v>
      </c>
      <c r="B869">
        <v>37.1</v>
      </c>
      <c r="C869">
        <v>11.21</v>
      </c>
      <c r="D869" t="str">
        <f t="shared" si="78"/>
        <v>Yes</v>
      </c>
      <c r="E869" t="s">
        <v>2378</v>
      </c>
      <c r="F869" t="s">
        <v>2381</v>
      </c>
      <c r="G869">
        <f t="shared" si="79"/>
        <v>1</v>
      </c>
      <c r="H869" t="str">
        <f t="shared" si="80"/>
        <v>No</v>
      </c>
      <c r="I869" t="str">
        <f t="shared" si="81"/>
        <v>Obesity</v>
      </c>
      <c r="J869" t="str">
        <f t="shared" si="82"/>
        <v>Diabetes</v>
      </c>
      <c r="K869" t="s">
        <v>2380</v>
      </c>
      <c r="L869">
        <v>1</v>
      </c>
      <c r="M869" t="str">
        <f t="shared" si="83"/>
        <v>No</v>
      </c>
      <c r="N869" t="s">
        <v>2378</v>
      </c>
    </row>
    <row r="870" spans="1:14" x14ac:dyDescent="0.3">
      <c r="A870" t="s">
        <v>1500</v>
      </c>
      <c r="B870">
        <v>27.5</v>
      </c>
      <c r="C870">
        <v>10.62</v>
      </c>
      <c r="D870" t="str">
        <f t="shared" si="78"/>
        <v>Yes</v>
      </c>
      <c r="E870" t="s">
        <v>2378</v>
      </c>
      <c r="F870" t="s">
        <v>2381</v>
      </c>
      <c r="G870">
        <f t="shared" si="79"/>
        <v>1</v>
      </c>
      <c r="H870" t="str">
        <f t="shared" si="80"/>
        <v>No</v>
      </c>
      <c r="I870" t="str">
        <f t="shared" si="81"/>
        <v>Over Weight</v>
      </c>
      <c r="J870" t="str">
        <f t="shared" si="82"/>
        <v>Diabetes</v>
      </c>
      <c r="K870" t="s">
        <v>2380</v>
      </c>
      <c r="L870">
        <v>1</v>
      </c>
      <c r="M870" t="str">
        <f t="shared" si="83"/>
        <v>No</v>
      </c>
      <c r="N870" t="s">
        <v>2378</v>
      </c>
    </row>
    <row r="871" spans="1:14" x14ac:dyDescent="0.3">
      <c r="A871" t="s">
        <v>1499</v>
      </c>
      <c r="B871">
        <v>24.7</v>
      </c>
      <c r="C871">
        <v>10.7</v>
      </c>
      <c r="D871" t="str">
        <f t="shared" si="78"/>
        <v>Yes</v>
      </c>
      <c r="E871" t="s">
        <v>2378</v>
      </c>
      <c r="F871" t="s">
        <v>2381</v>
      </c>
      <c r="G871">
        <f t="shared" si="79"/>
        <v>1</v>
      </c>
      <c r="H871" t="str">
        <f t="shared" si="80"/>
        <v>No</v>
      </c>
      <c r="I871" t="str">
        <f t="shared" si="81"/>
        <v>Normal Weight</v>
      </c>
      <c r="J871" t="str">
        <f t="shared" si="82"/>
        <v>Diabetes</v>
      </c>
      <c r="K871" t="s">
        <v>2380</v>
      </c>
      <c r="L871">
        <v>1</v>
      </c>
      <c r="M871" t="str">
        <f t="shared" si="83"/>
        <v>No</v>
      </c>
      <c r="N871" t="s">
        <v>2378</v>
      </c>
    </row>
    <row r="872" spans="1:14" x14ac:dyDescent="0.3">
      <c r="A872" t="s">
        <v>1498</v>
      </c>
      <c r="B872">
        <v>26.78</v>
      </c>
      <c r="C872">
        <v>10.02</v>
      </c>
      <c r="D872" t="str">
        <f t="shared" si="78"/>
        <v>Yes</v>
      </c>
      <c r="E872" t="s">
        <v>2378</v>
      </c>
      <c r="F872" t="s">
        <v>2381</v>
      </c>
      <c r="G872">
        <f t="shared" si="79"/>
        <v>1</v>
      </c>
      <c r="H872" t="str">
        <f t="shared" si="80"/>
        <v>No</v>
      </c>
      <c r="I872" t="str">
        <f t="shared" si="81"/>
        <v>Over Weight</v>
      </c>
      <c r="J872" t="str">
        <f t="shared" si="82"/>
        <v>Diabetes</v>
      </c>
      <c r="K872" t="s">
        <v>2380</v>
      </c>
      <c r="L872">
        <v>1</v>
      </c>
      <c r="M872" t="str">
        <f t="shared" si="83"/>
        <v>No</v>
      </c>
      <c r="N872" t="s">
        <v>2378</v>
      </c>
    </row>
    <row r="873" spans="1:14" x14ac:dyDescent="0.3">
      <c r="A873" t="s">
        <v>1497</v>
      </c>
      <c r="B873">
        <v>45.8</v>
      </c>
      <c r="C873">
        <v>4.8499999999999996</v>
      </c>
      <c r="D873" t="str">
        <f t="shared" si="78"/>
        <v>No</v>
      </c>
      <c r="E873" t="s">
        <v>2378</v>
      </c>
      <c r="F873" t="s">
        <v>2378</v>
      </c>
      <c r="G873">
        <f t="shared" si="79"/>
        <v>0</v>
      </c>
      <c r="H873" t="str">
        <f t="shared" si="80"/>
        <v>No</v>
      </c>
      <c r="I873" t="str">
        <f t="shared" si="81"/>
        <v>Obesity</v>
      </c>
      <c r="J873" t="str">
        <f t="shared" si="82"/>
        <v>Normal</v>
      </c>
      <c r="K873" t="s">
        <v>2378</v>
      </c>
      <c r="L873" t="s">
        <v>2379</v>
      </c>
      <c r="M873" t="str">
        <f t="shared" si="83"/>
        <v>No</v>
      </c>
      <c r="N873" t="s">
        <v>2378</v>
      </c>
    </row>
    <row r="874" spans="1:14" x14ac:dyDescent="0.3">
      <c r="A874" t="s">
        <v>1496</v>
      </c>
      <c r="B874">
        <v>29</v>
      </c>
      <c r="C874">
        <v>4.3899999999999997</v>
      </c>
      <c r="D874" t="str">
        <f t="shared" si="78"/>
        <v>Yes</v>
      </c>
      <c r="E874" t="s">
        <v>2378</v>
      </c>
      <c r="F874" t="s">
        <v>2378</v>
      </c>
      <c r="G874">
        <f t="shared" si="79"/>
        <v>2</v>
      </c>
      <c r="H874" t="str">
        <f t="shared" si="80"/>
        <v>No</v>
      </c>
      <c r="I874" t="str">
        <f t="shared" si="81"/>
        <v>Over Weight</v>
      </c>
      <c r="J874" t="str">
        <f t="shared" si="82"/>
        <v>Normal</v>
      </c>
      <c r="K874" t="s">
        <v>2380</v>
      </c>
      <c r="L874">
        <v>2</v>
      </c>
      <c r="M874" t="str">
        <f t="shared" si="83"/>
        <v>No</v>
      </c>
      <c r="N874" t="s">
        <v>2378</v>
      </c>
    </row>
    <row r="875" spans="1:14" x14ac:dyDescent="0.3">
      <c r="A875" t="s">
        <v>1495</v>
      </c>
      <c r="B875">
        <v>33.534999999999997</v>
      </c>
      <c r="C875">
        <v>8.24</v>
      </c>
      <c r="D875" t="str">
        <f t="shared" si="78"/>
        <v>Yes</v>
      </c>
      <c r="E875" t="s">
        <v>2378</v>
      </c>
      <c r="F875" t="s">
        <v>2378</v>
      </c>
      <c r="G875">
        <f t="shared" si="79"/>
        <v>0</v>
      </c>
      <c r="H875" t="str">
        <f t="shared" si="80"/>
        <v>No</v>
      </c>
      <c r="I875" t="str">
        <f t="shared" si="81"/>
        <v>Obesity</v>
      </c>
      <c r="J875" t="str">
        <f t="shared" si="82"/>
        <v>Diabetes</v>
      </c>
      <c r="K875" t="s">
        <v>2380</v>
      </c>
      <c r="L875" t="s">
        <v>2379</v>
      </c>
      <c r="M875" t="str">
        <f t="shared" si="83"/>
        <v>No</v>
      </c>
      <c r="N875" t="s">
        <v>2378</v>
      </c>
    </row>
    <row r="876" spans="1:14" x14ac:dyDescent="0.3">
      <c r="A876" t="s">
        <v>1494</v>
      </c>
      <c r="B876">
        <v>32.774999999999999</v>
      </c>
      <c r="C876">
        <v>9.77</v>
      </c>
      <c r="D876" t="str">
        <f t="shared" si="78"/>
        <v>Yes</v>
      </c>
      <c r="E876" t="s">
        <v>2378</v>
      </c>
      <c r="F876" t="s">
        <v>2378</v>
      </c>
      <c r="G876">
        <f t="shared" si="79"/>
        <v>0</v>
      </c>
      <c r="H876" t="str">
        <f t="shared" si="80"/>
        <v>No</v>
      </c>
      <c r="I876" t="str">
        <f t="shared" si="81"/>
        <v>Obesity</v>
      </c>
      <c r="J876" t="str">
        <f t="shared" si="82"/>
        <v>Diabetes</v>
      </c>
      <c r="K876" t="s">
        <v>2380</v>
      </c>
      <c r="L876" t="s">
        <v>2379</v>
      </c>
      <c r="M876" t="str">
        <f t="shared" si="83"/>
        <v>No</v>
      </c>
      <c r="N876" t="s">
        <v>2378</v>
      </c>
    </row>
    <row r="877" spans="1:14" x14ac:dyDescent="0.3">
      <c r="A877" t="s">
        <v>1493</v>
      </c>
      <c r="B877">
        <v>37.51</v>
      </c>
      <c r="C877">
        <v>5.5</v>
      </c>
      <c r="D877" t="str">
        <f t="shared" si="78"/>
        <v>Yes</v>
      </c>
      <c r="E877" t="s">
        <v>2378</v>
      </c>
      <c r="F877" t="s">
        <v>2378</v>
      </c>
      <c r="G877">
        <f t="shared" si="79"/>
        <v>2</v>
      </c>
      <c r="H877" t="str">
        <f t="shared" si="80"/>
        <v>No</v>
      </c>
      <c r="I877" t="str">
        <f t="shared" si="81"/>
        <v>Obesity</v>
      </c>
      <c r="J877" t="str">
        <f t="shared" si="82"/>
        <v>Normal</v>
      </c>
      <c r="K877" t="s">
        <v>2380</v>
      </c>
      <c r="L877">
        <v>2</v>
      </c>
      <c r="M877" t="str">
        <f t="shared" si="83"/>
        <v>No</v>
      </c>
      <c r="N877" t="s">
        <v>2378</v>
      </c>
    </row>
    <row r="878" spans="1:14" x14ac:dyDescent="0.3">
      <c r="A878" t="s">
        <v>1492</v>
      </c>
      <c r="B878">
        <v>39.86</v>
      </c>
      <c r="C878">
        <v>11.84</v>
      </c>
      <c r="D878" t="str">
        <f t="shared" si="78"/>
        <v>Yes</v>
      </c>
      <c r="E878" t="s">
        <v>2378</v>
      </c>
      <c r="F878" t="s">
        <v>2378</v>
      </c>
      <c r="G878">
        <f t="shared" si="79"/>
        <v>1</v>
      </c>
      <c r="H878" t="str">
        <f t="shared" si="80"/>
        <v>No</v>
      </c>
      <c r="I878" t="str">
        <f t="shared" si="81"/>
        <v>Obesity</v>
      </c>
      <c r="J878" t="str">
        <f t="shared" si="82"/>
        <v>Diabetes</v>
      </c>
      <c r="K878" t="s">
        <v>2380</v>
      </c>
      <c r="L878">
        <v>1</v>
      </c>
      <c r="M878" t="str">
        <f t="shared" si="83"/>
        <v>No</v>
      </c>
      <c r="N878" t="s">
        <v>2378</v>
      </c>
    </row>
    <row r="879" spans="1:14" x14ac:dyDescent="0.3">
      <c r="A879" t="s">
        <v>1491</v>
      </c>
      <c r="B879">
        <v>42.13</v>
      </c>
      <c r="C879">
        <v>4.66</v>
      </c>
      <c r="D879" t="str">
        <f t="shared" si="78"/>
        <v>No</v>
      </c>
      <c r="E879" t="s">
        <v>2378</v>
      </c>
      <c r="F879" t="s">
        <v>2378</v>
      </c>
      <c r="G879">
        <f t="shared" si="79"/>
        <v>0</v>
      </c>
      <c r="H879" t="str">
        <f t="shared" si="80"/>
        <v>No</v>
      </c>
      <c r="I879" t="str">
        <f t="shared" si="81"/>
        <v>Obesity</v>
      </c>
      <c r="J879" t="str">
        <f t="shared" si="82"/>
        <v>Normal</v>
      </c>
      <c r="K879" t="s">
        <v>2378</v>
      </c>
      <c r="L879" t="s">
        <v>2379</v>
      </c>
      <c r="M879" t="str">
        <f t="shared" si="83"/>
        <v>No</v>
      </c>
      <c r="N879" t="s">
        <v>2378</v>
      </c>
    </row>
    <row r="880" spans="1:14" x14ac:dyDescent="0.3">
      <c r="A880" t="s">
        <v>1490</v>
      </c>
      <c r="B880">
        <v>35.99</v>
      </c>
      <c r="C880">
        <v>11.11</v>
      </c>
      <c r="D880" t="str">
        <f t="shared" si="78"/>
        <v>No</v>
      </c>
      <c r="E880" t="s">
        <v>2378</v>
      </c>
      <c r="F880" t="s">
        <v>2378</v>
      </c>
      <c r="G880">
        <f t="shared" si="79"/>
        <v>0</v>
      </c>
      <c r="H880" t="str">
        <f t="shared" si="80"/>
        <v>No</v>
      </c>
      <c r="I880" t="str">
        <f t="shared" si="81"/>
        <v>Obesity</v>
      </c>
      <c r="J880" t="str">
        <f t="shared" si="82"/>
        <v>Diabetes</v>
      </c>
      <c r="K880" t="s">
        <v>2378</v>
      </c>
      <c r="L880" t="s">
        <v>2379</v>
      </c>
      <c r="M880" t="str">
        <f t="shared" si="83"/>
        <v>No</v>
      </c>
      <c r="N880" t="s">
        <v>2378</v>
      </c>
    </row>
    <row r="881" spans="1:14" x14ac:dyDescent="0.3">
      <c r="A881" t="s">
        <v>1489</v>
      </c>
      <c r="B881">
        <v>35.200000000000003</v>
      </c>
      <c r="C881">
        <v>7.72</v>
      </c>
      <c r="D881" t="str">
        <f t="shared" si="78"/>
        <v>Yes</v>
      </c>
      <c r="E881" t="s">
        <v>2378</v>
      </c>
      <c r="F881" t="s">
        <v>2381</v>
      </c>
      <c r="G881">
        <f t="shared" si="79"/>
        <v>1</v>
      </c>
      <c r="H881" t="str">
        <f t="shared" si="80"/>
        <v>No</v>
      </c>
      <c r="I881" t="str">
        <f t="shared" si="81"/>
        <v>Obesity</v>
      </c>
      <c r="J881" t="str">
        <f t="shared" si="82"/>
        <v>Diabetes</v>
      </c>
      <c r="K881" t="s">
        <v>2380</v>
      </c>
      <c r="L881">
        <v>1</v>
      </c>
      <c r="M881" t="str">
        <f t="shared" si="83"/>
        <v>No</v>
      </c>
      <c r="N881" t="s">
        <v>2378</v>
      </c>
    </row>
    <row r="882" spans="1:14" x14ac:dyDescent="0.3">
      <c r="A882" t="s">
        <v>1488</v>
      </c>
      <c r="B882">
        <v>29.91</v>
      </c>
      <c r="C882">
        <v>5.55</v>
      </c>
      <c r="D882" t="str">
        <f t="shared" si="78"/>
        <v>Yes</v>
      </c>
      <c r="E882" t="s">
        <v>2378</v>
      </c>
      <c r="F882" t="s">
        <v>2378</v>
      </c>
      <c r="G882">
        <f t="shared" si="79"/>
        <v>2</v>
      </c>
      <c r="H882" t="str">
        <f t="shared" si="80"/>
        <v>No</v>
      </c>
      <c r="I882" t="str">
        <f t="shared" si="81"/>
        <v>Obesity</v>
      </c>
      <c r="J882" t="str">
        <f t="shared" si="82"/>
        <v>Normal</v>
      </c>
      <c r="K882" t="s">
        <v>2380</v>
      </c>
      <c r="L882">
        <v>2</v>
      </c>
      <c r="M882" t="str">
        <f t="shared" si="83"/>
        <v>No</v>
      </c>
      <c r="N882" t="s">
        <v>2378</v>
      </c>
    </row>
    <row r="883" spans="1:14" x14ac:dyDescent="0.3">
      <c r="A883" t="s">
        <v>1487</v>
      </c>
      <c r="B883">
        <v>36.479999999999997</v>
      </c>
      <c r="C883">
        <v>5.05</v>
      </c>
      <c r="D883" t="str">
        <f t="shared" si="78"/>
        <v>Yes</v>
      </c>
      <c r="E883" t="s">
        <v>2378</v>
      </c>
      <c r="F883" t="s">
        <v>2378</v>
      </c>
      <c r="G883">
        <f t="shared" si="79"/>
        <v>1</v>
      </c>
      <c r="H883" t="str">
        <f t="shared" si="80"/>
        <v>No</v>
      </c>
      <c r="I883" t="str">
        <f t="shared" si="81"/>
        <v>Obesity</v>
      </c>
      <c r="J883" t="str">
        <f t="shared" si="82"/>
        <v>Normal</v>
      </c>
      <c r="K883" t="s">
        <v>2380</v>
      </c>
      <c r="L883">
        <v>1</v>
      </c>
      <c r="M883" t="str">
        <f t="shared" si="83"/>
        <v>No</v>
      </c>
      <c r="N883" t="s">
        <v>2378</v>
      </c>
    </row>
    <row r="884" spans="1:14" x14ac:dyDescent="0.3">
      <c r="A884" t="s">
        <v>1486</v>
      </c>
      <c r="B884">
        <v>27.5</v>
      </c>
      <c r="C884">
        <v>8.69</v>
      </c>
      <c r="D884" t="str">
        <f t="shared" si="78"/>
        <v>Yes</v>
      </c>
      <c r="E884" t="s">
        <v>2378</v>
      </c>
      <c r="F884" t="s">
        <v>2381</v>
      </c>
      <c r="G884">
        <f t="shared" si="79"/>
        <v>1</v>
      </c>
      <c r="H884" t="str">
        <f t="shared" si="80"/>
        <v>No</v>
      </c>
      <c r="I884" t="str">
        <f t="shared" si="81"/>
        <v>Over Weight</v>
      </c>
      <c r="J884" t="str">
        <f t="shared" si="82"/>
        <v>Diabetes</v>
      </c>
      <c r="K884" t="s">
        <v>2380</v>
      </c>
      <c r="L884">
        <v>1</v>
      </c>
      <c r="M884" t="str">
        <f t="shared" si="83"/>
        <v>No</v>
      </c>
      <c r="N884" t="s">
        <v>2378</v>
      </c>
    </row>
    <row r="885" spans="1:14" x14ac:dyDescent="0.3">
      <c r="A885" t="s">
        <v>1485</v>
      </c>
      <c r="B885">
        <v>33.44</v>
      </c>
      <c r="C885">
        <v>5.9</v>
      </c>
      <c r="D885" t="str">
        <f t="shared" si="78"/>
        <v>Yes</v>
      </c>
      <c r="E885" t="s">
        <v>2378</v>
      </c>
      <c r="F885" t="s">
        <v>2378</v>
      </c>
      <c r="G885">
        <f t="shared" si="79"/>
        <v>1</v>
      </c>
      <c r="H885" t="str">
        <f t="shared" si="80"/>
        <v>No</v>
      </c>
      <c r="I885" t="str">
        <f t="shared" si="81"/>
        <v>Obesity</v>
      </c>
      <c r="J885" t="str">
        <f t="shared" si="82"/>
        <v>Prediabetes</v>
      </c>
      <c r="K885" t="s">
        <v>2380</v>
      </c>
      <c r="L885">
        <v>1</v>
      </c>
      <c r="M885" t="str">
        <f t="shared" si="83"/>
        <v>No</v>
      </c>
      <c r="N885" t="s">
        <v>2378</v>
      </c>
    </row>
    <row r="886" spans="1:14" x14ac:dyDescent="0.3">
      <c r="A886" t="s">
        <v>1484</v>
      </c>
      <c r="B886">
        <v>28.215</v>
      </c>
      <c r="C886">
        <v>6.29</v>
      </c>
      <c r="D886" t="str">
        <f t="shared" si="78"/>
        <v>Yes</v>
      </c>
      <c r="E886" t="s">
        <v>2378</v>
      </c>
      <c r="F886" t="s">
        <v>2378</v>
      </c>
      <c r="G886">
        <f t="shared" si="79"/>
        <v>1</v>
      </c>
      <c r="H886" t="str">
        <f t="shared" si="80"/>
        <v>No</v>
      </c>
      <c r="I886" t="str">
        <f t="shared" si="81"/>
        <v>Over Weight</v>
      </c>
      <c r="J886" t="str">
        <f t="shared" si="82"/>
        <v>Prediabetes</v>
      </c>
      <c r="K886" t="s">
        <v>2380</v>
      </c>
      <c r="L886">
        <v>1</v>
      </c>
      <c r="M886" t="str">
        <f t="shared" si="83"/>
        <v>No</v>
      </c>
      <c r="N886" t="s">
        <v>2378</v>
      </c>
    </row>
    <row r="887" spans="1:14" x14ac:dyDescent="0.3">
      <c r="A887" t="s">
        <v>1483</v>
      </c>
      <c r="B887">
        <v>27.17</v>
      </c>
      <c r="C887">
        <v>5.84</v>
      </c>
      <c r="D887" t="str">
        <f t="shared" si="78"/>
        <v>Yes</v>
      </c>
      <c r="E887" t="s">
        <v>2378</v>
      </c>
      <c r="F887" t="s">
        <v>2378</v>
      </c>
      <c r="G887">
        <f t="shared" si="79"/>
        <v>1</v>
      </c>
      <c r="H887" t="str">
        <f t="shared" si="80"/>
        <v>No</v>
      </c>
      <c r="I887" t="str">
        <f t="shared" si="81"/>
        <v>Over Weight</v>
      </c>
      <c r="J887" t="str">
        <f t="shared" si="82"/>
        <v>Prediabetes</v>
      </c>
      <c r="K887" t="s">
        <v>2380</v>
      </c>
      <c r="L887">
        <v>1</v>
      </c>
      <c r="M887" t="str">
        <f t="shared" si="83"/>
        <v>No</v>
      </c>
      <c r="N887" t="s">
        <v>2378</v>
      </c>
    </row>
    <row r="888" spans="1:14" x14ac:dyDescent="0.3">
      <c r="A888" t="s">
        <v>1482</v>
      </c>
      <c r="B888">
        <v>35.380000000000003</v>
      </c>
      <c r="C888">
        <v>6.12</v>
      </c>
      <c r="D888" t="str">
        <f t="shared" si="78"/>
        <v>No</v>
      </c>
      <c r="E888" t="s">
        <v>2378</v>
      </c>
      <c r="F888" t="s">
        <v>2378</v>
      </c>
      <c r="G888">
        <f t="shared" si="79"/>
        <v>0</v>
      </c>
      <c r="H888" t="str">
        <f t="shared" si="80"/>
        <v>No</v>
      </c>
      <c r="I888" t="str">
        <f t="shared" si="81"/>
        <v>Obesity</v>
      </c>
      <c r="J888" t="str">
        <f t="shared" si="82"/>
        <v>Prediabetes</v>
      </c>
      <c r="K888" t="s">
        <v>2378</v>
      </c>
      <c r="L888" t="s">
        <v>2379</v>
      </c>
      <c r="M888" t="str">
        <f t="shared" si="83"/>
        <v>No</v>
      </c>
      <c r="N888" t="s">
        <v>2378</v>
      </c>
    </row>
    <row r="889" spans="1:14" x14ac:dyDescent="0.3">
      <c r="A889" t="s">
        <v>1481</v>
      </c>
      <c r="B889">
        <v>43.48</v>
      </c>
      <c r="C889">
        <v>6.24</v>
      </c>
      <c r="D889" t="str">
        <f t="shared" si="78"/>
        <v>No</v>
      </c>
      <c r="E889" t="s">
        <v>2378</v>
      </c>
      <c r="F889" t="s">
        <v>2378</v>
      </c>
      <c r="G889">
        <f t="shared" si="79"/>
        <v>0</v>
      </c>
      <c r="H889" t="str">
        <f t="shared" si="80"/>
        <v>No</v>
      </c>
      <c r="I889" t="str">
        <f t="shared" si="81"/>
        <v>Obesity</v>
      </c>
      <c r="J889" t="str">
        <f t="shared" si="82"/>
        <v>Prediabetes</v>
      </c>
      <c r="K889" t="s">
        <v>2378</v>
      </c>
      <c r="L889" t="s">
        <v>2379</v>
      </c>
      <c r="M889" t="str">
        <f t="shared" si="83"/>
        <v>No</v>
      </c>
      <c r="N889" t="s">
        <v>2378</v>
      </c>
    </row>
    <row r="890" spans="1:14" x14ac:dyDescent="0.3">
      <c r="A890" t="s">
        <v>1480</v>
      </c>
      <c r="B890">
        <v>41.73</v>
      </c>
      <c r="C890">
        <v>6.25</v>
      </c>
      <c r="D890" t="str">
        <f t="shared" si="78"/>
        <v>No</v>
      </c>
      <c r="E890" t="s">
        <v>2378</v>
      </c>
      <c r="F890" t="s">
        <v>2378</v>
      </c>
      <c r="G890">
        <f t="shared" si="79"/>
        <v>1</v>
      </c>
      <c r="H890" t="str">
        <f t="shared" si="80"/>
        <v>No</v>
      </c>
      <c r="I890" t="str">
        <f t="shared" si="81"/>
        <v>Obesity</v>
      </c>
      <c r="J890" t="str">
        <f t="shared" si="82"/>
        <v>Prediabetes</v>
      </c>
      <c r="K890" t="s">
        <v>2378</v>
      </c>
      <c r="L890">
        <v>1</v>
      </c>
      <c r="M890" t="str">
        <f t="shared" si="83"/>
        <v>No</v>
      </c>
      <c r="N890" t="s">
        <v>2378</v>
      </c>
    </row>
    <row r="891" spans="1:14" x14ac:dyDescent="0.3">
      <c r="A891" t="s">
        <v>1479</v>
      </c>
      <c r="B891">
        <v>28.9</v>
      </c>
      <c r="C891">
        <v>11.96</v>
      </c>
      <c r="D891" t="str">
        <f t="shared" si="78"/>
        <v>No</v>
      </c>
      <c r="E891" t="s">
        <v>2378</v>
      </c>
      <c r="F891" t="s">
        <v>2378</v>
      </c>
      <c r="G891">
        <f t="shared" si="79"/>
        <v>0</v>
      </c>
      <c r="H891" t="str">
        <f t="shared" si="80"/>
        <v>No</v>
      </c>
      <c r="I891" t="str">
        <f t="shared" si="81"/>
        <v>Over Weight</v>
      </c>
      <c r="J891" t="str">
        <f t="shared" si="82"/>
        <v>Diabetes</v>
      </c>
      <c r="K891" t="s">
        <v>2378</v>
      </c>
      <c r="L891" t="s">
        <v>2379</v>
      </c>
      <c r="M891" t="str">
        <f t="shared" si="83"/>
        <v>No</v>
      </c>
      <c r="N891" t="s">
        <v>2378</v>
      </c>
    </row>
    <row r="892" spans="1:14" x14ac:dyDescent="0.3">
      <c r="A892" t="s">
        <v>1478</v>
      </c>
      <c r="B892">
        <v>25.74</v>
      </c>
      <c r="C892">
        <v>7.69</v>
      </c>
      <c r="D892" t="str">
        <f t="shared" si="78"/>
        <v>No</v>
      </c>
      <c r="E892" t="s">
        <v>2378</v>
      </c>
      <c r="F892" t="s">
        <v>2378</v>
      </c>
      <c r="G892">
        <f t="shared" si="79"/>
        <v>0</v>
      </c>
      <c r="H892" t="str">
        <f t="shared" si="80"/>
        <v>No</v>
      </c>
      <c r="I892" t="str">
        <f t="shared" si="81"/>
        <v>Over Weight</v>
      </c>
      <c r="J892" t="str">
        <f t="shared" si="82"/>
        <v>Diabetes</v>
      </c>
      <c r="K892" t="s">
        <v>2378</v>
      </c>
      <c r="L892" t="s">
        <v>2379</v>
      </c>
      <c r="M892" t="str">
        <f t="shared" si="83"/>
        <v>No</v>
      </c>
      <c r="N892" t="s">
        <v>2378</v>
      </c>
    </row>
    <row r="893" spans="1:14" x14ac:dyDescent="0.3">
      <c r="A893" t="s">
        <v>1477</v>
      </c>
      <c r="B893">
        <v>36.06</v>
      </c>
      <c r="C893">
        <v>8.83</v>
      </c>
      <c r="D893" t="str">
        <f t="shared" si="78"/>
        <v>No</v>
      </c>
      <c r="E893" t="s">
        <v>2378</v>
      </c>
      <c r="F893" t="s">
        <v>2378</v>
      </c>
      <c r="G893">
        <f t="shared" si="79"/>
        <v>0</v>
      </c>
      <c r="H893" t="str">
        <f t="shared" si="80"/>
        <v>No</v>
      </c>
      <c r="I893" t="str">
        <f t="shared" si="81"/>
        <v>Obesity</v>
      </c>
      <c r="J893" t="str">
        <f t="shared" si="82"/>
        <v>Diabetes</v>
      </c>
      <c r="K893" t="s">
        <v>2378</v>
      </c>
      <c r="L893" t="s">
        <v>2379</v>
      </c>
      <c r="M893" t="str">
        <f t="shared" si="83"/>
        <v>No</v>
      </c>
      <c r="N893" t="s">
        <v>2378</v>
      </c>
    </row>
    <row r="894" spans="1:14" x14ac:dyDescent="0.3">
      <c r="A894" t="s">
        <v>1476</v>
      </c>
      <c r="B894">
        <v>43.28</v>
      </c>
      <c r="C894">
        <v>4.41</v>
      </c>
      <c r="D894" t="str">
        <f t="shared" si="78"/>
        <v>No</v>
      </c>
      <c r="E894" t="s">
        <v>2378</v>
      </c>
      <c r="F894" t="s">
        <v>2378</v>
      </c>
      <c r="G894">
        <f t="shared" si="79"/>
        <v>0</v>
      </c>
      <c r="H894" t="str">
        <f t="shared" si="80"/>
        <v>No</v>
      </c>
      <c r="I894" t="str">
        <f t="shared" si="81"/>
        <v>Obesity</v>
      </c>
      <c r="J894" t="str">
        <f t="shared" si="82"/>
        <v>Normal</v>
      </c>
      <c r="K894" t="s">
        <v>2378</v>
      </c>
      <c r="L894" t="s">
        <v>2379</v>
      </c>
      <c r="M894" t="str">
        <f t="shared" si="83"/>
        <v>No</v>
      </c>
      <c r="N894" t="s">
        <v>2378</v>
      </c>
    </row>
    <row r="895" spans="1:14" x14ac:dyDescent="0.3">
      <c r="A895" t="s">
        <v>1475</v>
      </c>
      <c r="B895">
        <v>28.785</v>
      </c>
      <c r="C895">
        <v>9.1</v>
      </c>
      <c r="D895" t="str">
        <f t="shared" si="78"/>
        <v>Yes</v>
      </c>
      <c r="E895" t="s">
        <v>2378</v>
      </c>
      <c r="F895" t="s">
        <v>2381</v>
      </c>
      <c r="G895">
        <f t="shared" si="79"/>
        <v>1</v>
      </c>
      <c r="H895" t="str">
        <f t="shared" si="80"/>
        <v>No</v>
      </c>
      <c r="I895" t="str">
        <f t="shared" si="81"/>
        <v>Over Weight</v>
      </c>
      <c r="J895" t="str">
        <f t="shared" si="82"/>
        <v>Diabetes</v>
      </c>
      <c r="K895" t="s">
        <v>2380</v>
      </c>
      <c r="L895">
        <v>1</v>
      </c>
      <c r="M895" t="str">
        <f t="shared" si="83"/>
        <v>No</v>
      </c>
      <c r="N895" t="s">
        <v>2378</v>
      </c>
    </row>
    <row r="896" spans="1:14" x14ac:dyDescent="0.3">
      <c r="A896" t="s">
        <v>1474</v>
      </c>
      <c r="B896">
        <v>25.46</v>
      </c>
      <c r="C896">
        <v>11.52</v>
      </c>
      <c r="D896" t="str">
        <f t="shared" si="78"/>
        <v>Yes</v>
      </c>
      <c r="E896" t="s">
        <v>2378</v>
      </c>
      <c r="F896" t="s">
        <v>2381</v>
      </c>
      <c r="G896">
        <f t="shared" si="79"/>
        <v>1</v>
      </c>
      <c r="H896" t="str">
        <f t="shared" si="80"/>
        <v>No</v>
      </c>
      <c r="I896" t="str">
        <f t="shared" si="81"/>
        <v>Over Weight</v>
      </c>
      <c r="J896" t="str">
        <f t="shared" si="82"/>
        <v>Diabetes</v>
      </c>
      <c r="K896" t="s">
        <v>2380</v>
      </c>
      <c r="L896">
        <v>1</v>
      </c>
      <c r="M896" t="str">
        <f t="shared" si="83"/>
        <v>No</v>
      </c>
      <c r="N896" t="s">
        <v>2378</v>
      </c>
    </row>
    <row r="897" spans="1:14" x14ac:dyDescent="0.3">
      <c r="A897" t="s">
        <v>1473</v>
      </c>
      <c r="B897">
        <v>30.8</v>
      </c>
      <c r="C897">
        <v>10.95</v>
      </c>
      <c r="D897" t="str">
        <f t="shared" si="78"/>
        <v>No</v>
      </c>
      <c r="E897" t="s">
        <v>2378</v>
      </c>
      <c r="F897" t="s">
        <v>2378</v>
      </c>
      <c r="G897">
        <f t="shared" si="79"/>
        <v>0</v>
      </c>
      <c r="H897" t="str">
        <f t="shared" si="80"/>
        <v>No</v>
      </c>
      <c r="I897" t="str">
        <f t="shared" si="81"/>
        <v>Obesity</v>
      </c>
      <c r="J897" t="str">
        <f t="shared" si="82"/>
        <v>Diabetes</v>
      </c>
      <c r="K897" t="s">
        <v>2378</v>
      </c>
      <c r="L897" t="s">
        <v>2379</v>
      </c>
      <c r="M897" t="str">
        <f t="shared" si="83"/>
        <v>No</v>
      </c>
      <c r="N897" t="s">
        <v>2378</v>
      </c>
    </row>
    <row r="898" spans="1:14" x14ac:dyDescent="0.3">
      <c r="A898" t="s">
        <v>1472</v>
      </c>
      <c r="B898">
        <v>28.88</v>
      </c>
      <c r="C898">
        <v>11.5</v>
      </c>
      <c r="D898" t="str">
        <f t="shared" ref="D898:D961" si="84">PROPER(K898)</f>
        <v>No</v>
      </c>
      <c r="E898" t="s">
        <v>2378</v>
      </c>
      <c r="F898" t="s">
        <v>2378</v>
      </c>
      <c r="G898">
        <f t="shared" ref="G898:G961" si="85">IF(L898="No major surgery",0,L898)</f>
        <v>0</v>
      </c>
      <c r="H898" t="str">
        <f t="shared" ref="H898:H961" si="86">PROPER(M898)</f>
        <v>No</v>
      </c>
      <c r="I898" t="str">
        <f t="shared" ref="I898:I961" si="87">IF(B898&lt;18.5,"Under Weight",IF(B898&lt;=24.9,"Normal Weight",IF(B898&lt;=29.9,"Over Weight","Obesity")))</f>
        <v>Over Weight</v>
      </c>
      <c r="J898" t="str">
        <f t="shared" ref="J898:J961" si="88">IF(C898&lt;=5.7,"Normal",IF(C898&lt;=6.4,"Prediabetes","Diabetes"))</f>
        <v>Diabetes</v>
      </c>
      <c r="K898" t="s">
        <v>2378</v>
      </c>
      <c r="L898" t="s">
        <v>2379</v>
      </c>
      <c r="M898" t="str">
        <f t="shared" si="83"/>
        <v>No</v>
      </c>
      <c r="N898" t="s">
        <v>2378</v>
      </c>
    </row>
    <row r="899" spans="1:14" x14ac:dyDescent="0.3">
      <c r="A899" t="s">
        <v>1471</v>
      </c>
      <c r="B899">
        <v>23</v>
      </c>
      <c r="C899">
        <v>9.8800000000000008</v>
      </c>
      <c r="D899" t="str">
        <f t="shared" si="84"/>
        <v>No</v>
      </c>
      <c r="E899" t="s">
        <v>2378</v>
      </c>
      <c r="F899" t="s">
        <v>2378</v>
      </c>
      <c r="G899">
        <f t="shared" si="85"/>
        <v>0</v>
      </c>
      <c r="H899" t="str">
        <f t="shared" si="86"/>
        <v>No</v>
      </c>
      <c r="I899" t="str">
        <f t="shared" si="87"/>
        <v>Normal Weight</v>
      </c>
      <c r="J899" t="str">
        <f t="shared" si="88"/>
        <v>Diabetes</v>
      </c>
      <c r="K899" t="s">
        <v>2378</v>
      </c>
      <c r="L899" t="s">
        <v>2379</v>
      </c>
      <c r="M899" t="str">
        <f t="shared" si="83"/>
        <v>No</v>
      </c>
      <c r="N899" t="s">
        <v>2378</v>
      </c>
    </row>
    <row r="900" spans="1:14" x14ac:dyDescent="0.3">
      <c r="A900" t="s">
        <v>1470</v>
      </c>
      <c r="B900">
        <v>38.25</v>
      </c>
      <c r="C900">
        <v>6.2</v>
      </c>
      <c r="D900" t="str">
        <f t="shared" si="84"/>
        <v>No</v>
      </c>
      <c r="E900" t="s">
        <v>2378</v>
      </c>
      <c r="F900" t="s">
        <v>2378</v>
      </c>
      <c r="G900">
        <f t="shared" si="85"/>
        <v>1</v>
      </c>
      <c r="H900" t="str">
        <f t="shared" si="86"/>
        <v>No</v>
      </c>
      <c r="I900" t="str">
        <f t="shared" si="87"/>
        <v>Obesity</v>
      </c>
      <c r="J900" t="str">
        <f t="shared" si="88"/>
        <v>Prediabetes</v>
      </c>
      <c r="K900" t="s">
        <v>2378</v>
      </c>
      <c r="L900">
        <v>1</v>
      </c>
      <c r="M900" t="str">
        <f t="shared" ref="M900:M963" si="89">IF(N900="?","No",N900)</f>
        <v>No</v>
      </c>
      <c r="N900" t="s">
        <v>2378</v>
      </c>
    </row>
    <row r="901" spans="1:14" x14ac:dyDescent="0.3">
      <c r="A901" t="s">
        <v>1469</v>
      </c>
      <c r="B901">
        <v>39.25</v>
      </c>
      <c r="C901">
        <v>8.41</v>
      </c>
      <c r="D901" t="str">
        <f t="shared" si="84"/>
        <v>Yes</v>
      </c>
      <c r="E901" t="s">
        <v>2378</v>
      </c>
      <c r="F901" t="s">
        <v>2378</v>
      </c>
      <c r="G901">
        <f t="shared" si="85"/>
        <v>1</v>
      </c>
      <c r="H901" t="str">
        <f t="shared" si="86"/>
        <v>No</v>
      </c>
      <c r="I901" t="str">
        <f t="shared" si="87"/>
        <v>Obesity</v>
      </c>
      <c r="J901" t="str">
        <f t="shared" si="88"/>
        <v>Diabetes</v>
      </c>
      <c r="K901" t="s">
        <v>2380</v>
      </c>
      <c r="L901">
        <v>1</v>
      </c>
      <c r="M901" t="str">
        <f t="shared" si="89"/>
        <v>No</v>
      </c>
      <c r="N901" t="s">
        <v>2378</v>
      </c>
    </row>
    <row r="902" spans="1:14" x14ac:dyDescent="0.3">
      <c r="A902" t="s">
        <v>1468</v>
      </c>
      <c r="B902">
        <v>26.6</v>
      </c>
      <c r="C902">
        <v>5.07</v>
      </c>
      <c r="D902" t="str">
        <f t="shared" si="84"/>
        <v>Yes</v>
      </c>
      <c r="E902" t="s">
        <v>2378</v>
      </c>
      <c r="F902" t="s">
        <v>2378</v>
      </c>
      <c r="G902">
        <f t="shared" si="85"/>
        <v>2</v>
      </c>
      <c r="H902" t="str">
        <f t="shared" si="86"/>
        <v>No</v>
      </c>
      <c r="I902" t="str">
        <f t="shared" si="87"/>
        <v>Over Weight</v>
      </c>
      <c r="J902" t="str">
        <f t="shared" si="88"/>
        <v>Normal</v>
      </c>
      <c r="K902" t="s">
        <v>2380</v>
      </c>
      <c r="L902">
        <v>2</v>
      </c>
      <c r="M902" t="str">
        <f t="shared" si="89"/>
        <v>No</v>
      </c>
      <c r="N902" t="s">
        <v>2378</v>
      </c>
    </row>
    <row r="903" spans="1:14" x14ac:dyDescent="0.3">
      <c r="A903" t="s">
        <v>1467</v>
      </c>
      <c r="B903">
        <v>35.700000000000003</v>
      </c>
      <c r="C903">
        <v>4.0599999999999996</v>
      </c>
      <c r="D903" t="str">
        <f t="shared" si="84"/>
        <v>No</v>
      </c>
      <c r="E903" t="s">
        <v>2378</v>
      </c>
      <c r="F903" t="s">
        <v>2381</v>
      </c>
      <c r="G903">
        <f t="shared" si="85"/>
        <v>1</v>
      </c>
      <c r="H903" t="str">
        <f t="shared" si="86"/>
        <v>No</v>
      </c>
      <c r="I903" t="str">
        <f t="shared" si="87"/>
        <v>Obesity</v>
      </c>
      <c r="J903" t="str">
        <f t="shared" si="88"/>
        <v>Normal</v>
      </c>
      <c r="K903" t="s">
        <v>2378</v>
      </c>
      <c r="L903">
        <v>1</v>
      </c>
      <c r="M903" t="str">
        <f t="shared" si="89"/>
        <v>No</v>
      </c>
      <c r="N903" t="s">
        <v>2378</v>
      </c>
    </row>
    <row r="904" spans="1:14" x14ac:dyDescent="0.3">
      <c r="A904" t="s">
        <v>1466</v>
      </c>
      <c r="B904">
        <v>20.100000000000001</v>
      </c>
      <c r="C904">
        <v>10.52</v>
      </c>
      <c r="D904" t="str">
        <f t="shared" si="84"/>
        <v>No</v>
      </c>
      <c r="E904" t="s">
        <v>2378</v>
      </c>
      <c r="F904" t="s">
        <v>2378</v>
      </c>
      <c r="G904">
        <f t="shared" si="85"/>
        <v>0</v>
      </c>
      <c r="H904" t="str">
        <f t="shared" si="86"/>
        <v>No</v>
      </c>
      <c r="I904" t="str">
        <f t="shared" si="87"/>
        <v>Normal Weight</v>
      </c>
      <c r="J904" t="str">
        <f t="shared" si="88"/>
        <v>Diabetes</v>
      </c>
      <c r="K904" t="s">
        <v>2378</v>
      </c>
      <c r="L904" t="s">
        <v>2379</v>
      </c>
      <c r="M904" t="str">
        <f t="shared" si="89"/>
        <v>No</v>
      </c>
      <c r="N904" t="s">
        <v>2378</v>
      </c>
    </row>
    <row r="905" spans="1:14" x14ac:dyDescent="0.3">
      <c r="A905" t="s">
        <v>1465</v>
      </c>
      <c r="B905">
        <v>22.23</v>
      </c>
      <c r="C905">
        <v>9.65</v>
      </c>
      <c r="D905" t="str">
        <f t="shared" si="84"/>
        <v>No</v>
      </c>
      <c r="E905" t="s">
        <v>2378</v>
      </c>
      <c r="F905" t="s">
        <v>2378</v>
      </c>
      <c r="G905">
        <f t="shared" si="85"/>
        <v>0</v>
      </c>
      <c r="H905" t="str">
        <f t="shared" si="86"/>
        <v>No</v>
      </c>
      <c r="I905" t="str">
        <f t="shared" si="87"/>
        <v>Normal Weight</v>
      </c>
      <c r="J905" t="str">
        <f t="shared" si="88"/>
        <v>Diabetes</v>
      </c>
      <c r="K905" t="s">
        <v>2378</v>
      </c>
      <c r="L905" t="s">
        <v>2379</v>
      </c>
      <c r="M905" t="str">
        <f t="shared" si="89"/>
        <v>No</v>
      </c>
      <c r="N905" t="s">
        <v>2378</v>
      </c>
    </row>
    <row r="906" spans="1:14" x14ac:dyDescent="0.3">
      <c r="A906" t="s">
        <v>1464</v>
      </c>
      <c r="B906">
        <v>36.47</v>
      </c>
      <c r="C906">
        <v>6.21</v>
      </c>
      <c r="D906" t="str">
        <f t="shared" si="84"/>
        <v>No</v>
      </c>
      <c r="E906" t="s">
        <v>2378</v>
      </c>
      <c r="F906" t="s">
        <v>2378</v>
      </c>
      <c r="G906">
        <f t="shared" si="85"/>
        <v>0</v>
      </c>
      <c r="H906" t="str">
        <f t="shared" si="86"/>
        <v>No</v>
      </c>
      <c r="I906" t="str">
        <f t="shared" si="87"/>
        <v>Obesity</v>
      </c>
      <c r="J906" t="str">
        <f t="shared" si="88"/>
        <v>Prediabetes</v>
      </c>
      <c r="K906" t="s">
        <v>2378</v>
      </c>
      <c r="L906" t="s">
        <v>2379</v>
      </c>
      <c r="M906" t="str">
        <f t="shared" si="89"/>
        <v>No</v>
      </c>
      <c r="N906" t="s">
        <v>2378</v>
      </c>
    </row>
    <row r="907" spans="1:14" x14ac:dyDescent="0.3">
      <c r="A907" t="s">
        <v>1463</v>
      </c>
      <c r="B907">
        <v>49.64</v>
      </c>
      <c r="C907">
        <v>4.76</v>
      </c>
      <c r="D907" t="str">
        <f t="shared" si="84"/>
        <v>No</v>
      </c>
      <c r="E907" t="s">
        <v>2378</v>
      </c>
      <c r="F907" t="s">
        <v>2381</v>
      </c>
      <c r="G907">
        <f t="shared" si="85"/>
        <v>1</v>
      </c>
      <c r="H907" t="str">
        <f t="shared" si="86"/>
        <v>No</v>
      </c>
      <c r="I907" t="str">
        <f t="shared" si="87"/>
        <v>Obesity</v>
      </c>
      <c r="J907" t="str">
        <f t="shared" si="88"/>
        <v>Normal</v>
      </c>
      <c r="K907" t="s">
        <v>2378</v>
      </c>
      <c r="L907">
        <v>1</v>
      </c>
      <c r="M907" t="str">
        <f t="shared" si="89"/>
        <v>No</v>
      </c>
      <c r="N907" t="s">
        <v>2378</v>
      </c>
    </row>
    <row r="908" spans="1:14" x14ac:dyDescent="0.3">
      <c r="A908" t="s">
        <v>1462</v>
      </c>
      <c r="B908">
        <v>36.799999999999997</v>
      </c>
      <c r="C908">
        <v>5.73</v>
      </c>
      <c r="D908" t="str">
        <f t="shared" si="84"/>
        <v>Yes</v>
      </c>
      <c r="E908" t="s">
        <v>2378</v>
      </c>
      <c r="F908" t="s">
        <v>2381</v>
      </c>
      <c r="G908">
        <f t="shared" si="85"/>
        <v>1</v>
      </c>
      <c r="H908" t="str">
        <f t="shared" si="86"/>
        <v>No</v>
      </c>
      <c r="I908" t="str">
        <f t="shared" si="87"/>
        <v>Obesity</v>
      </c>
      <c r="J908" t="str">
        <f t="shared" si="88"/>
        <v>Prediabetes</v>
      </c>
      <c r="K908" t="s">
        <v>2380</v>
      </c>
      <c r="L908">
        <v>1</v>
      </c>
      <c r="M908" t="str">
        <f t="shared" si="89"/>
        <v>No</v>
      </c>
      <c r="N908" t="s">
        <v>2378</v>
      </c>
    </row>
    <row r="909" spans="1:14" x14ac:dyDescent="0.3">
      <c r="A909" t="s">
        <v>1461</v>
      </c>
      <c r="B909">
        <v>33.880000000000003</v>
      </c>
      <c r="C909">
        <v>10.78</v>
      </c>
      <c r="D909" t="str">
        <f t="shared" si="84"/>
        <v>Yes</v>
      </c>
      <c r="E909" t="s">
        <v>2378</v>
      </c>
      <c r="F909" t="s">
        <v>2378</v>
      </c>
      <c r="G909">
        <f t="shared" si="85"/>
        <v>0</v>
      </c>
      <c r="H909" t="str">
        <f t="shared" si="86"/>
        <v>No</v>
      </c>
      <c r="I909" t="str">
        <f t="shared" si="87"/>
        <v>Obesity</v>
      </c>
      <c r="J909" t="str">
        <f t="shared" si="88"/>
        <v>Diabetes</v>
      </c>
      <c r="K909" t="s">
        <v>2380</v>
      </c>
      <c r="L909" t="s">
        <v>2379</v>
      </c>
      <c r="M909" t="str">
        <f t="shared" si="89"/>
        <v>No</v>
      </c>
      <c r="N909" t="s">
        <v>2378</v>
      </c>
    </row>
    <row r="910" spans="1:14" x14ac:dyDescent="0.3">
      <c r="A910" t="s">
        <v>1460</v>
      </c>
      <c r="B910">
        <v>32.01</v>
      </c>
      <c r="C910">
        <v>5.08</v>
      </c>
      <c r="D910" t="str">
        <f t="shared" si="84"/>
        <v>Yes</v>
      </c>
      <c r="E910" t="s">
        <v>2378</v>
      </c>
      <c r="F910" t="s">
        <v>2378</v>
      </c>
      <c r="G910">
        <f t="shared" si="85"/>
        <v>1</v>
      </c>
      <c r="H910" t="str">
        <f t="shared" si="86"/>
        <v>No</v>
      </c>
      <c r="I910" t="str">
        <f t="shared" si="87"/>
        <v>Obesity</v>
      </c>
      <c r="J910" t="str">
        <f t="shared" si="88"/>
        <v>Normal</v>
      </c>
      <c r="K910" t="s">
        <v>2380</v>
      </c>
      <c r="L910">
        <v>1</v>
      </c>
      <c r="M910" t="str">
        <f t="shared" si="89"/>
        <v>No</v>
      </c>
      <c r="N910" t="s">
        <v>2378</v>
      </c>
    </row>
    <row r="911" spans="1:14" x14ac:dyDescent="0.3">
      <c r="A911" t="s">
        <v>1459</v>
      </c>
      <c r="B911">
        <v>33.630000000000003</v>
      </c>
      <c r="C911">
        <v>11.39</v>
      </c>
      <c r="D911" t="str">
        <f t="shared" si="84"/>
        <v>No</v>
      </c>
      <c r="E911" t="s">
        <v>2378</v>
      </c>
      <c r="F911" t="s">
        <v>2378</v>
      </c>
      <c r="G911">
        <f t="shared" si="85"/>
        <v>0</v>
      </c>
      <c r="H911" t="str">
        <f t="shared" si="86"/>
        <v>No</v>
      </c>
      <c r="I911" t="str">
        <f t="shared" si="87"/>
        <v>Obesity</v>
      </c>
      <c r="J911" t="str">
        <f t="shared" si="88"/>
        <v>Diabetes</v>
      </c>
      <c r="K911" t="s">
        <v>2378</v>
      </c>
      <c r="L911" t="s">
        <v>2379</v>
      </c>
      <c r="M911" t="str">
        <f t="shared" si="89"/>
        <v>No</v>
      </c>
      <c r="N911" t="s">
        <v>2378</v>
      </c>
    </row>
    <row r="912" spans="1:14" x14ac:dyDescent="0.3">
      <c r="A912" t="s">
        <v>1458</v>
      </c>
      <c r="B912">
        <v>34.865000000000002</v>
      </c>
      <c r="C912">
        <v>5.35</v>
      </c>
      <c r="D912" t="str">
        <f t="shared" si="84"/>
        <v>Yes</v>
      </c>
      <c r="E912" t="s">
        <v>2378</v>
      </c>
      <c r="F912" t="s">
        <v>2378</v>
      </c>
      <c r="G912">
        <f t="shared" si="85"/>
        <v>1</v>
      </c>
      <c r="H912" t="str">
        <f t="shared" si="86"/>
        <v>No</v>
      </c>
      <c r="I912" t="str">
        <f t="shared" si="87"/>
        <v>Obesity</v>
      </c>
      <c r="J912" t="str">
        <f t="shared" si="88"/>
        <v>Normal</v>
      </c>
      <c r="K912" t="s">
        <v>2380</v>
      </c>
      <c r="L912">
        <v>1</v>
      </c>
      <c r="M912" t="str">
        <f t="shared" si="89"/>
        <v>No</v>
      </c>
      <c r="N912" t="s">
        <v>2378</v>
      </c>
    </row>
    <row r="913" spans="1:14" x14ac:dyDescent="0.3">
      <c r="A913" t="s">
        <v>1457</v>
      </c>
      <c r="B913">
        <v>43.11</v>
      </c>
      <c r="C913">
        <v>5.6</v>
      </c>
      <c r="D913" t="str">
        <f t="shared" si="84"/>
        <v>No</v>
      </c>
      <c r="E913" t="s">
        <v>2378</v>
      </c>
      <c r="F913" t="s">
        <v>2378</v>
      </c>
      <c r="G913">
        <f t="shared" si="85"/>
        <v>0</v>
      </c>
      <c r="H913" t="str">
        <f t="shared" si="86"/>
        <v>No</v>
      </c>
      <c r="I913" t="str">
        <f t="shared" si="87"/>
        <v>Obesity</v>
      </c>
      <c r="J913" t="str">
        <f t="shared" si="88"/>
        <v>Normal</v>
      </c>
      <c r="K913" t="s">
        <v>2378</v>
      </c>
      <c r="L913" t="s">
        <v>2379</v>
      </c>
      <c r="M913" t="str">
        <f t="shared" si="89"/>
        <v>No</v>
      </c>
      <c r="N913" t="s">
        <v>2378</v>
      </c>
    </row>
    <row r="914" spans="1:14" x14ac:dyDescent="0.3">
      <c r="A914" t="s">
        <v>1456</v>
      </c>
      <c r="B914">
        <v>30.305</v>
      </c>
      <c r="C914">
        <v>4.2699999999999996</v>
      </c>
      <c r="D914" t="str">
        <f t="shared" si="84"/>
        <v>Yes</v>
      </c>
      <c r="E914" t="s">
        <v>2378</v>
      </c>
      <c r="F914" t="s">
        <v>2378</v>
      </c>
      <c r="G914">
        <f t="shared" si="85"/>
        <v>1</v>
      </c>
      <c r="H914" t="str">
        <f t="shared" si="86"/>
        <v>No</v>
      </c>
      <c r="I914" t="str">
        <f t="shared" si="87"/>
        <v>Obesity</v>
      </c>
      <c r="J914" t="str">
        <f t="shared" si="88"/>
        <v>Normal</v>
      </c>
      <c r="K914" t="s">
        <v>2380</v>
      </c>
      <c r="L914">
        <v>1</v>
      </c>
      <c r="M914" t="str">
        <f t="shared" si="89"/>
        <v>No</v>
      </c>
      <c r="N914" t="s">
        <v>2378</v>
      </c>
    </row>
    <row r="915" spans="1:14" x14ac:dyDescent="0.3">
      <c r="A915" t="s">
        <v>1455</v>
      </c>
      <c r="B915">
        <v>25.175000000000001</v>
      </c>
      <c r="C915">
        <v>5.57</v>
      </c>
      <c r="D915" t="str">
        <f t="shared" si="84"/>
        <v>Yes</v>
      </c>
      <c r="E915" t="s">
        <v>2378</v>
      </c>
      <c r="F915" t="s">
        <v>2378</v>
      </c>
      <c r="G915">
        <f t="shared" si="85"/>
        <v>1</v>
      </c>
      <c r="H915" t="str">
        <f t="shared" si="86"/>
        <v>No</v>
      </c>
      <c r="I915" t="str">
        <f t="shared" si="87"/>
        <v>Over Weight</v>
      </c>
      <c r="J915" t="str">
        <f t="shared" si="88"/>
        <v>Normal</v>
      </c>
      <c r="K915" t="s">
        <v>2380</v>
      </c>
      <c r="L915">
        <v>1</v>
      </c>
      <c r="M915" t="str">
        <f t="shared" si="89"/>
        <v>No</v>
      </c>
      <c r="N915" t="s">
        <v>2378</v>
      </c>
    </row>
    <row r="916" spans="1:14" x14ac:dyDescent="0.3">
      <c r="A916" t="s">
        <v>1454</v>
      </c>
      <c r="B916">
        <v>26.8</v>
      </c>
      <c r="C916">
        <v>5.68</v>
      </c>
      <c r="D916" t="str">
        <f t="shared" si="84"/>
        <v>Yes</v>
      </c>
      <c r="E916" t="s">
        <v>2378</v>
      </c>
      <c r="F916" t="s">
        <v>2378</v>
      </c>
      <c r="G916">
        <f t="shared" si="85"/>
        <v>1</v>
      </c>
      <c r="H916" t="str">
        <f t="shared" si="86"/>
        <v>No</v>
      </c>
      <c r="I916" t="str">
        <f t="shared" si="87"/>
        <v>Over Weight</v>
      </c>
      <c r="J916" t="str">
        <f t="shared" si="88"/>
        <v>Normal</v>
      </c>
      <c r="K916" t="s">
        <v>2380</v>
      </c>
      <c r="L916">
        <v>1</v>
      </c>
      <c r="M916" t="str">
        <f t="shared" si="89"/>
        <v>No</v>
      </c>
      <c r="N916" t="s">
        <v>2378</v>
      </c>
    </row>
    <row r="917" spans="1:14" x14ac:dyDescent="0.3">
      <c r="A917" t="s">
        <v>1453</v>
      </c>
      <c r="B917">
        <v>21.78</v>
      </c>
      <c r="C917">
        <v>5.3</v>
      </c>
      <c r="D917" t="str">
        <f t="shared" si="84"/>
        <v>No</v>
      </c>
      <c r="E917" t="s">
        <v>2381</v>
      </c>
      <c r="F917" t="s">
        <v>2378</v>
      </c>
      <c r="G917">
        <f t="shared" si="85"/>
        <v>1</v>
      </c>
      <c r="H917" t="str">
        <f t="shared" si="86"/>
        <v>No</v>
      </c>
      <c r="I917" t="str">
        <f t="shared" si="87"/>
        <v>Normal Weight</v>
      </c>
      <c r="J917" t="str">
        <f t="shared" si="88"/>
        <v>Normal</v>
      </c>
      <c r="K917" t="s">
        <v>2378</v>
      </c>
      <c r="L917">
        <v>1</v>
      </c>
      <c r="M917" t="str">
        <f t="shared" si="89"/>
        <v>No</v>
      </c>
      <c r="N917" t="s">
        <v>2378</v>
      </c>
    </row>
    <row r="918" spans="1:14" x14ac:dyDescent="0.3">
      <c r="A918" t="s">
        <v>1452</v>
      </c>
      <c r="B918">
        <v>30.14</v>
      </c>
      <c r="C918">
        <v>9.4499999999999993</v>
      </c>
      <c r="D918" t="str">
        <f t="shared" si="84"/>
        <v>Yes</v>
      </c>
      <c r="E918" t="s">
        <v>2378</v>
      </c>
      <c r="F918" t="s">
        <v>2378</v>
      </c>
      <c r="G918">
        <f t="shared" si="85"/>
        <v>0</v>
      </c>
      <c r="H918" t="str">
        <f t="shared" si="86"/>
        <v>No</v>
      </c>
      <c r="I918" t="str">
        <f t="shared" si="87"/>
        <v>Obesity</v>
      </c>
      <c r="J918" t="str">
        <f t="shared" si="88"/>
        <v>Diabetes</v>
      </c>
      <c r="K918" t="s">
        <v>2380</v>
      </c>
      <c r="L918" t="s">
        <v>2379</v>
      </c>
      <c r="M918" t="str">
        <f t="shared" si="89"/>
        <v>No</v>
      </c>
      <c r="N918" t="s">
        <v>2378</v>
      </c>
    </row>
    <row r="919" spans="1:14" x14ac:dyDescent="0.3">
      <c r="A919" t="s">
        <v>1451</v>
      </c>
      <c r="B919">
        <v>29.7</v>
      </c>
      <c r="C919">
        <v>6.79</v>
      </c>
      <c r="D919" t="str">
        <f t="shared" si="84"/>
        <v>Yes</v>
      </c>
      <c r="E919" t="s">
        <v>2378</v>
      </c>
      <c r="F919" t="s">
        <v>2378</v>
      </c>
      <c r="G919">
        <f t="shared" si="85"/>
        <v>0</v>
      </c>
      <c r="H919" t="str">
        <f t="shared" si="86"/>
        <v>No</v>
      </c>
      <c r="I919" t="str">
        <f t="shared" si="87"/>
        <v>Over Weight</v>
      </c>
      <c r="J919" t="str">
        <f t="shared" si="88"/>
        <v>Diabetes</v>
      </c>
      <c r="K919" t="s">
        <v>2380</v>
      </c>
      <c r="L919" t="s">
        <v>2379</v>
      </c>
      <c r="M919" t="str">
        <f t="shared" si="89"/>
        <v>No</v>
      </c>
      <c r="N919" t="s">
        <v>2378</v>
      </c>
    </row>
    <row r="920" spans="1:14" x14ac:dyDescent="0.3">
      <c r="A920" t="s">
        <v>1450</v>
      </c>
      <c r="B920">
        <v>32.395000000000003</v>
      </c>
      <c r="C920">
        <v>11.1</v>
      </c>
      <c r="D920" t="str">
        <f t="shared" si="84"/>
        <v>Yes</v>
      </c>
      <c r="E920" t="s">
        <v>2378</v>
      </c>
      <c r="F920" t="s">
        <v>2378</v>
      </c>
      <c r="G920">
        <f t="shared" si="85"/>
        <v>0</v>
      </c>
      <c r="H920" t="str">
        <f t="shared" si="86"/>
        <v>No</v>
      </c>
      <c r="I920" t="str">
        <f t="shared" si="87"/>
        <v>Obesity</v>
      </c>
      <c r="J920" t="str">
        <f t="shared" si="88"/>
        <v>Diabetes</v>
      </c>
      <c r="K920" t="s">
        <v>2380</v>
      </c>
      <c r="L920" t="s">
        <v>2379</v>
      </c>
      <c r="M920" t="str">
        <f t="shared" si="89"/>
        <v>No</v>
      </c>
      <c r="N920" t="s">
        <v>2378</v>
      </c>
    </row>
    <row r="921" spans="1:14" x14ac:dyDescent="0.3">
      <c r="A921" t="s">
        <v>1449</v>
      </c>
      <c r="B921">
        <v>36.64</v>
      </c>
      <c r="C921">
        <v>7.26</v>
      </c>
      <c r="D921" t="str">
        <f t="shared" si="84"/>
        <v>No</v>
      </c>
      <c r="E921" t="s">
        <v>2378</v>
      </c>
      <c r="F921" t="s">
        <v>2378</v>
      </c>
      <c r="G921">
        <f t="shared" si="85"/>
        <v>0</v>
      </c>
      <c r="H921" t="str">
        <f t="shared" si="86"/>
        <v>No</v>
      </c>
      <c r="I921" t="str">
        <f t="shared" si="87"/>
        <v>Obesity</v>
      </c>
      <c r="J921" t="str">
        <f t="shared" si="88"/>
        <v>Diabetes</v>
      </c>
      <c r="K921" t="s">
        <v>2378</v>
      </c>
      <c r="L921" t="s">
        <v>2379</v>
      </c>
      <c r="M921" t="str">
        <f t="shared" si="89"/>
        <v>No</v>
      </c>
      <c r="N921" t="s">
        <v>2378</v>
      </c>
    </row>
    <row r="922" spans="1:14" x14ac:dyDescent="0.3">
      <c r="A922" t="s">
        <v>1448</v>
      </c>
      <c r="B922">
        <v>39.049999999999997</v>
      </c>
      <c r="C922">
        <v>5.27</v>
      </c>
      <c r="D922" t="str">
        <f t="shared" si="84"/>
        <v>Yes</v>
      </c>
      <c r="E922" t="s">
        <v>2378</v>
      </c>
      <c r="F922" t="s">
        <v>2378</v>
      </c>
      <c r="G922">
        <f t="shared" si="85"/>
        <v>1</v>
      </c>
      <c r="H922" t="str">
        <f t="shared" si="86"/>
        <v>No</v>
      </c>
      <c r="I922" t="str">
        <f t="shared" si="87"/>
        <v>Obesity</v>
      </c>
      <c r="J922" t="str">
        <f t="shared" si="88"/>
        <v>Normal</v>
      </c>
      <c r="K922" t="s">
        <v>2380</v>
      </c>
      <c r="L922">
        <v>1</v>
      </c>
      <c r="M922" t="str">
        <f t="shared" si="89"/>
        <v>No</v>
      </c>
      <c r="N922" t="s">
        <v>2378</v>
      </c>
    </row>
    <row r="923" spans="1:14" x14ac:dyDescent="0.3">
      <c r="A923" t="s">
        <v>1447</v>
      </c>
      <c r="B923">
        <v>33.1</v>
      </c>
      <c r="C923">
        <v>5.46</v>
      </c>
      <c r="D923" t="str">
        <f t="shared" si="84"/>
        <v>Yes</v>
      </c>
      <c r="E923" t="s">
        <v>2378</v>
      </c>
      <c r="F923" t="s">
        <v>2378</v>
      </c>
      <c r="G923">
        <f t="shared" si="85"/>
        <v>1</v>
      </c>
      <c r="H923" t="str">
        <f t="shared" si="86"/>
        <v>No</v>
      </c>
      <c r="I923" t="str">
        <f t="shared" si="87"/>
        <v>Obesity</v>
      </c>
      <c r="J923" t="str">
        <f t="shared" si="88"/>
        <v>Normal</v>
      </c>
      <c r="K923" t="s">
        <v>2380</v>
      </c>
      <c r="L923">
        <v>1</v>
      </c>
      <c r="M923" t="str">
        <f t="shared" si="89"/>
        <v>No</v>
      </c>
      <c r="N923" t="s">
        <v>2378</v>
      </c>
    </row>
    <row r="924" spans="1:14" x14ac:dyDescent="0.3">
      <c r="A924" t="s">
        <v>1446</v>
      </c>
      <c r="B924">
        <v>31.824999999999999</v>
      </c>
      <c r="C924">
        <v>8.1300000000000008</v>
      </c>
      <c r="D924" t="str">
        <f t="shared" si="84"/>
        <v>No</v>
      </c>
      <c r="E924" t="s">
        <v>2378</v>
      </c>
      <c r="F924" t="s">
        <v>2378</v>
      </c>
      <c r="G924">
        <f t="shared" si="85"/>
        <v>0</v>
      </c>
      <c r="H924" t="str">
        <f t="shared" si="86"/>
        <v>No</v>
      </c>
      <c r="I924" t="str">
        <f t="shared" si="87"/>
        <v>Obesity</v>
      </c>
      <c r="J924" t="str">
        <f t="shared" si="88"/>
        <v>Diabetes</v>
      </c>
      <c r="K924" t="s">
        <v>2378</v>
      </c>
      <c r="L924" t="s">
        <v>2379</v>
      </c>
      <c r="M924" t="str">
        <f t="shared" si="89"/>
        <v>No</v>
      </c>
      <c r="N924" t="s">
        <v>2378</v>
      </c>
    </row>
    <row r="925" spans="1:14" x14ac:dyDescent="0.3">
      <c r="A925" t="s">
        <v>1445</v>
      </c>
      <c r="B925">
        <v>29</v>
      </c>
      <c r="C925">
        <v>4.25</v>
      </c>
      <c r="D925" t="str">
        <f t="shared" si="84"/>
        <v>Yes</v>
      </c>
      <c r="E925" t="s">
        <v>2378</v>
      </c>
      <c r="F925" t="s">
        <v>2378</v>
      </c>
      <c r="G925">
        <f t="shared" si="85"/>
        <v>1</v>
      </c>
      <c r="H925" t="str">
        <f t="shared" si="86"/>
        <v>No</v>
      </c>
      <c r="I925" t="str">
        <f t="shared" si="87"/>
        <v>Over Weight</v>
      </c>
      <c r="J925" t="str">
        <f t="shared" si="88"/>
        <v>Normal</v>
      </c>
      <c r="K925" t="s">
        <v>2380</v>
      </c>
      <c r="L925">
        <v>1</v>
      </c>
      <c r="M925" t="str">
        <f t="shared" si="89"/>
        <v>No</v>
      </c>
      <c r="N925" t="s">
        <v>2378</v>
      </c>
    </row>
    <row r="926" spans="1:14" x14ac:dyDescent="0.3">
      <c r="A926" t="s">
        <v>1444</v>
      </c>
      <c r="B926">
        <v>30.495000000000001</v>
      </c>
      <c r="C926">
        <v>8.68</v>
      </c>
      <c r="D926" t="str">
        <f t="shared" si="84"/>
        <v>No</v>
      </c>
      <c r="E926" t="s">
        <v>2378</v>
      </c>
      <c r="F926" t="s">
        <v>2378</v>
      </c>
      <c r="G926">
        <f t="shared" si="85"/>
        <v>0</v>
      </c>
      <c r="H926" t="str">
        <f t="shared" si="86"/>
        <v>No</v>
      </c>
      <c r="I926" t="str">
        <f t="shared" si="87"/>
        <v>Obesity</v>
      </c>
      <c r="J926" t="str">
        <f t="shared" si="88"/>
        <v>Diabetes</v>
      </c>
      <c r="K926" t="s">
        <v>2378</v>
      </c>
      <c r="L926" t="s">
        <v>2379</v>
      </c>
      <c r="M926" t="str">
        <f t="shared" si="89"/>
        <v>No</v>
      </c>
      <c r="N926" t="s">
        <v>2378</v>
      </c>
    </row>
    <row r="927" spans="1:14" x14ac:dyDescent="0.3">
      <c r="A927" t="s">
        <v>1443</v>
      </c>
      <c r="B927">
        <v>25.2</v>
      </c>
      <c r="C927">
        <v>6.25</v>
      </c>
      <c r="D927" t="str">
        <f t="shared" si="84"/>
        <v>Yes</v>
      </c>
      <c r="E927" t="s">
        <v>2378</v>
      </c>
      <c r="F927" t="s">
        <v>2378</v>
      </c>
      <c r="G927">
        <f t="shared" si="85"/>
        <v>1</v>
      </c>
      <c r="H927" t="str">
        <f t="shared" si="86"/>
        <v>No</v>
      </c>
      <c r="I927" t="str">
        <f t="shared" si="87"/>
        <v>Over Weight</v>
      </c>
      <c r="J927" t="str">
        <f t="shared" si="88"/>
        <v>Prediabetes</v>
      </c>
      <c r="K927" t="s">
        <v>2380</v>
      </c>
      <c r="L927">
        <v>1</v>
      </c>
      <c r="M927" t="str">
        <f t="shared" si="89"/>
        <v>No</v>
      </c>
      <c r="N927" t="s">
        <v>2378</v>
      </c>
    </row>
    <row r="928" spans="1:14" x14ac:dyDescent="0.3">
      <c r="A928" t="s">
        <v>1442</v>
      </c>
      <c r="B928">
        <v>22.77</v>
      </c>
      <c r="C928">
        <v>4.47</v>
      </c>
      <c r="D928" t="str">
        <f t="shared" si="84"/>
        <v>Yes</v>
      </c>
      <c r="E928" t="s">
        <v>2378</v>
      </c>
      <c r="F928" t="s">
        <v>2378</v>
      </c>
      <c r="G928">
        <f t="shared" si="85"/>
        <v>1</v>
      </c>
      <c r="H928" t="str">
        <f t="shared" si="86"/>
        <v>No</v>
      </c>
      <c r="I928" t="str">
        <f t="shared" si="87"/>
        <v>Normal Weight</v>
      </c>
      <c r="J928" t="str">
        <f t="shared" si="88"/>
        <v>Normal</v>
      </c>
      <c r="K928" t="s">
        <v>2380</v>
      </c>
      <c r="L928">
        <v>1</v>
      </c>
      <c r="M928" t="str">
        <f t="shared" si="89"/>
        <v>No</v>
      </c>
      <c r="N928" t="s">
        <v>2378</v>
      </c>
    </row>
    <row r="929" spans="1:14" x14ac:dyDescent="0.3">
      <c r="A929" t="s">
        <v>1441</v>
      </c>
      <c r="B929">
        <v>23.18</v>
      </c>
      <c r="C929">
        <v>8.31</v>
      </c>
      <c r="D929" t="str">
        <f t="shared" si="84"/>
        <v>No</v>
      </c>
      <c r="E929" t="s">
        <v>2378</v>
      </c>
      <c r="F929" t="s">
        <v>2378</v>
      </c>
      <c r="G929">
        <f t="shared" si="85"/>
        <v>0</v>
      </c>
      <c r="H929" t="str">
        <f t="shared" si="86"/>
        <v>No</v>
      </c>
      <c r="I929" t="str">
        <f t="shared" si="87"/>
        <v>Normal Weight</v>
      </c>
      <c r="J929" t="str">
        <f t="shared" si="88"/>
        <v>Diabetes</v>
      </c>
      <c r="K929" t="s">
        <v>2378</v>
      </c>
      <c r="L929" t="s">
        <v>2379</v>
      </c>
      <c r="M929" t="str">
        <f t="shared" si="89"/>
        <v>No</v>
      </c>
      <c r="N929" t="s">
        <v>2378</v>
      </c>
    </row>
    <row r="930" spans="1:14" x14ac:dyDescent="0.3">
      <c r="A930" t="s">
        <v>1440</v>
      </c>
      <c r="B930">
        <v>35.409999999999997</v>
      </c>
      <c r="C930">
        <v>5.68</v>
      </c>
      <c r="D930" t="str">
        <f t="shared" si="84"/>
        <v>No</v>
      </c>
      <c r="E930" t="s">
        <v>2378</v>
      </c>
      <c r="F930" t="s">
        <v>2378</v>
      </c>
      <c r="G930">
        <f t="shared" si="85"/>
        <v>0</v>
      </c>
      <c r="H930" t="str">
        <f t="shared" si="86"/>
        <v>No</v>
      </c>
      <c r="I930" t="str">
        <f t="shared" si="87"/>
        <v>Obesity</v>
      </c>
      <c r="J930" t="str">
        <f t="shared" si="88"/>
        <v>Normal</v>
      </c>
      <c r="K930" t="s">
        <v>2378</v>
      </c>
      <c r="L930" t="s">
        <v>2379</v>
      </c>
      <c r="M930" t="str">
        <f t="shared" si="89"/>
        <v>No</v>
      </c>
      <c r="N930" t="s">
        <v>2378</v>
      </c>
    </row>
    <row r="931" spans="1:14" x14ac:dyDescent="0.3">
      <c r="A931" t="s">
        <v>1439</v>
      </c>
      <c r="B931">
        <v>32.11</v>
      </c>
      <c r="C931">
        <v>4.75</v>
      </c>
      <c r="D931" t="str">
        <f t="shared" si="84"/>
        <v>Yes</v>
      </c>
      <c r="E931" t="s">
        <v>2378</v>
      </c>
      <c r="F931" t="s">
        <v>2378</v>
      </c>
      <c r="G931">
        <f t="shared" si="85"/>
        <v>2</v>
      </c>
      <c r="H931" t="str">
        <f t="shared" si="86"/>
        <v>No</v>
      </c>
      <c r="I931" t="str">
        <f t="shared" si="87"/>
        <v>Obesity</v>
      </c>
      <c r="J931" t="str">
        <f t="shared" si="88"/>
        <v>Normal</v>
      </c>
      <c r="K931" t="s">
        <v>2380</v>
      </c>
      <c r="L931">
        <v>2</v>
      </c>
      <c r="M931" t="str">
        <f t="shared" si="89"/>
        <v>No</v>
      </c>
      <c r="N931" t="s">
        <v>2378</v>
      </c>
    </row>
    <row r="932" spans="1:14" x14ac:dyDescent="0.3">
      <c r="A932" t="s">
        <v>1438</v>
      </c>
      <c r="B932">
        <v>34.479999999999997</v>
      </c>
      <c r="C932">
        <v>6.31</v>
      </c>
      <c r="D932" t="str">
        <f t="shared" si="84"/>
        <v>No</v>
      </c>
      <c r="E932" t="s">
        <v>2378</v>
      </c>
      <c r="F932" t="s">
        <v>2381</v>
      </c>
      <c r="G932">
        <f t="shared" si="85"/>
        <v>1</v>
      </c>
      <c r="H932" t="str">
        <f t="shared" si="86"/>
        <v>No</v>
      </c>
      <c r="I932" t="str">
        <f t="shared" si="87"/>
        <v>Obesity</v>
      </c>
      <c r="J932" t="str">
        <f t="shared" si="88"/>
        <v>Prediabetes</v>
      </c>
      <c r="K932" t="s">
        <v>2378</v>
      </c>
      <c r="L932">
        <v>1</v>
      </c>
      <c r="M932" t="str">
        <f t="shared" si="89"/>
        <v>No</v>
      </c>
      <c r="N932" t="s">
        <v>2378</v>
      </c>
    </row>
    <row r="933" spans="1:14" x14ac:dyDescent="0.3">
      <c r="A933" t="s">
        <v>1437</v>
      </c>
      <c r="B933">
        <v>34.39</v>
      </c>
      <c r="C933">
        <v>6.28</v>
      </c>
      <c r="D933" t="str">
        <f t="shared" si="84"/>
        <v>Yes</v>
      </c>
      <c r="E933" t="s">
        <v>2378</v>
      </c>
      <c r="F933" t="s">
        <v>2378</v>
      </c>
      <c r="G933">
        <f t="shared" si="85"/>
        <v>1</v>
      </c>
      <c r="H933" t="str">
        <f t="shared" si="86"/>
        <v>No</v>
      </c>
      <c r="I933" t="str">
        <f t="shared" si="87"/>
        <v>Obesity</v>
      </c>
      <c r="J933" t="str">
        <f t="shared" si="88"/>
        <v>Prediabetes</v>
      </c>
      <c r="K933" t="s">
        <v>2380</v>
      </c>
      <c r="L933">
        <v>1</v>
      </c>
      <c r="M933" t="str">
        <f t="shared" si="89"/>
        <v>No</v>
      </c>
      <c r="N933" t="s">
        <v>2378</v>
      </c>
    </row>
    <row r="934" spans="1:14" x14ac:dyDescent="0.3">
      <c r="A934" t="s">
        <v>1436</v>
      </c>
      <c r="B934">
        <v>26.4</v>
      </c>
      <c r="C934">
        <v>9.2899999999999991</v>
      </c>
      <c r="D934" t="str">
        <f t="shared" si="84"/>
        <v>Yes</v>
      </c>
      <c r="E934" t="s">
        <v>2378</v>
      </c>
      <c r="F934" t="s">
        <v>2381</v>
      </c>
      <c r="G934">
        <f t="shared" si="85"/>
        <v>1</v>
      </c>
      <c r="H934" t="str">
        <f t="shared" si="86"/>
        <v>No</v>
      </c>
      <c r="I934" t="str">
        <f t="shared" si="87"/>
        <v>Over Weight</v>
      </c>
      <c r="J934" t="str">
        <f t="shared" si="88"/>
        <v>Diabetes</v>
      </c>
      <c r="K934" t="s">
        <v>2380</v>
      </c>
      <c r="L934">
        <v>1</v>
      </c>
      <c r="M934" t="str">
        <f t="shared" si="89"/>
        <v>No</v>
      </c>
      <c r="N934" t="s">
        <v>2378</v>
      </c>
    </row>
    <row r="935" spans="1:14" x14ac:dyDescent="0.3">
      <c r="A935" t="s">
        <v>1435</v>
      </c>
      <c r="B935">
        <v>28.1</v>
      </c>
      <c r="C935">
        <v>5.79</v>
      </c>
      <c r="D935" t="str">
        <f t="shared" si="84"/>
        <v>Yes</v>
      </c>
      <c r="E935" t="s">
        <v>2378</v>
      </c>
      <c r="F935" t="s">
        <v>2381</v>
      </c>
      <c r="G935">
        <f t="shared" si="85"/>
        <v>1</v>
      </c>
      <c r="H935" t="str">
        <f t="shared" si="86"/>
        <v>No</v>
      </c>
      <c r="I935" t="str">
        <f t="shared" si="87"/>
        <v>Over Weight</v>
      </c>
      <c r="J935" t="str">
        <f t="shared" si="88"/>
        <v>Prediabetes</v>
      </c>
      <c r="K935" t="s">
        <v>2380</v>
      </c>
      <c r="L935">
        <v>1</v>
      </c>
      <c r="M935" t="str">
        <f t="shared" si="89"/>
        <v>No</v>
      </c>
      <c r="N935" t="s">
        <v>2378</v>
      </c>
    </row>
    <row r="936" spans="1:14" x14ac:dyDescent="0.3">
      <c r="A936" t="s">
        <v>1434</v>
      </c>
      <c r="B936">
        <v>27</v>
      </c>
      <c r="C936">
        <v>4.54</v>
      </c>
      <c r="D936" t="str">
        <f t="shared" si="84"/>
        <v>Yes</v>
      </c>
      <c r="E936" t="s">
        <v>2378</v>
      </c>
      <c r="F936" t="s">
        <v>2378</v>
      </c>
      <c r="G936">
        <f t="shared" si="85"/>
        <v>1</v>
      </c>
      <c r="H936" t="str">
        <f t="shared" si="86"/>
        <v>No</v>
      </c>
      <c r="I936" t="str">
        <f t="shared" si="87"/>
        <v>Over Weight</v>
      </c>
      <c r="J936" t="str">
        <f t="shared" si="88"/>
        <v>Normal</v>
      </c>
      <c r="K936" t="s">
        <v>2380</v>
      </c>
      <c r="L936">
        <v>1</v>
      </c>
      <c r="M936" t="str">
        <f t="shared" si="89"/>
        <v>No</v>
      </c>
      <c r="N936" t="s">
        <v>2378</v>
      </c>
    </row>
    <row r="937" spans="1:14" x14ac:dyDescent="0.3">
      <c r="A937" t="s">
        <v>1433</v>
      </c>
      <c r="B937">
        <v>28.594999999999999</v>
      </c>
      <c r="C937">
        <v>4.68</v>
      </c>
      <c r="D937" t="str">
        <f t="shared" si="84"/>
        <v>Yes</v>
      </c>
      <c r="E937" t="s">
        <v>2378</v>
      </c>
      <c r="F937" t="s">
        <v>2378</v>
      </c>
      <c r="G937">
        <f t="shared" si="85"/>
        <v>1</v>
      </c>
      <c r="H937" t="str">
        <f t="shared" si="86"/>
        <v>No</v>
      </c>
      <c r="I937" t="str">
        <f t="shared" si="87"/>
        <v>Over Weight</v>
      </c>
      <c r="J937" t="str">
        <f t="shared" si="88"/>
        <v>Normal</v>
      </c>
      <c r="K937" t="s">
        <v>2380</v>
      </c>
      <c r="L937">
        <v>1</v>
      </c>
      <c r="M937" t="str">
        <f t="shared" si="89"/>
        <v>No</v>
      </c>
      <c r="N937" t="s">
        <v>2378</v>
      </c>
    </row>
    <row r="938" spans="1:14" x14ac:dyDescent="0.3">
      <c r="A938" t="s">
        <v>1432</v>
      </c>
      <c r="B938">
        <v>36.799999999999997</v>
      </c>
      <c r="C938">
        <v>5.88</v>
      </c>
      <c r="D938" t="str">
        <f t="shared" si="84"/>
        <v>No</v>
      </c>
      <c r="E938" t="s">
        <v>2378</v>
      </c>
      <c r="F938" t="s">
        <v>2378</v>
      </c>
      <c r="G938">
        <f t="shared" si="85"/>
        <v>1</v>
      </c>
      <c r="H938" t="str">
        <f t="shared" si="86"/>
        <v>No</v>
      </c>
      <c r="I938" t="str">
        <f t="shared" si="87"/>
        <v>Obesity</v>
      </c>
      <c r="J938" t="str">
        <f t="shared" si="88"/>
        <v>Prediabetes</v>
      </c>
      <c r="K938" t="s">
        <v>2378</v>
      </c>
      <c r="L938">
        <v>1</v>
      </c>
      <c r="M938" t="str">
        <f t="shared" si="89"/>
        <v>No</v>
      </c>
      <c r="N938" t="s">
        <v>2378</v>
      </c>
    </row>
    <row r="939" spans="1:14" x14ac:dyDescent="0.3">
      <c r="A939" t="s">
        <v>1431</v>
      </c>
      <c r="B939">
        <v>23.75</v>
      </c>
      <c r="C939">
        <v>5.42</v>
      </c>
      <c r="D939" t="str">
        <f t="shared" si="84"/>
        <v>Yes</v>
      </c>
      <c r="E939" t="s">
        <v>2378</v>
      </c>
      <c r="F939" t="s">
        <v>2381</v>
      </c>
      <c r="G939">
        <f t="shared" si="85"/>
        <v>1</v>
      </c>
      <c r="H939" t="str">
        <f t="shared" si="86"/>
        <v>No</v>
      </c>
      <c r="I939" t="str">
        <f t="shared" si="87"/>
        <v>Normal Weight</v>
      </c>
      <c r="J939" t="str">
        <f t="shared" si="88"/>
        <v>Normal</v>
      </c>
      <c r="K939" t="s">
        <v>2380</v>
      </c>
      <c r="L939">
        <v>1</v>
      </c>
      <c r="M939" t="str">
        <f t="shared" si="89"/>
        <v>No</v>
      </c>
      <c r="N939" t="s">
        <v>2378</v>
      </c>
    </row>
    <row r="940" spans="1:14" x14ac:dyDescent="0.3">
      <c r="A940" t="s">
        <v>1430</v>
      </c>
      <c r="B940">
        <v>35.619999999999997</v>
      </c>
      <c r="C940">
        <v>4.16</v>
      </c>
      <c r="D940" t="str">
        <f t="shared" si="84"/>
        <v>No</v>
      </c>
      <c r="E940" t="s">
        <v>2378</v>
      </c>
      <c r="F940" t="s">
        <v>2378</v>
      </c>
      <c r="G940">
        <f t="shared" si="85"/>
        <v>0</v>
      </c>
      <c r="H940" t="str">
        <f t="shared" si="86"/>
        <v>No</v>
      </c>
      <c r="I940" t="str">
        <f t="shared" si="87"/>
        <v>Obesity</v>
      </c>
      <c r="J940" t="str">
        <f t="shared" si="88"/>
        <v>Normal</v>
      </c>
      <c r="K940" t="s">
        <v>2378</v>
      </c>
      <c r="L940" t="s">
        <v>2379</v>
      </c>
      <c r="M940" t="str">
        <f t="shared" si="89"/>
        <v>No</v>
      </c>
      <c r="N940" t="s">
        <v>2378</v>
      </c>
    </row>
    <row r="941" spans="1:14" x14ac:dyDescent="0.3">
      <c r="A941" t="s">
        <v>1429</v>
      </c>
      <c r="B941">
        <v>30.69</v>
      </c>
      <c r="C941">
        <v>7.05</v>
      </c>
      <c r="D941" t="str">
        <f t="shared" si="84"/>
        <v>Yes</v>
      </c>
      <c r="E941" t="s">
        <v>2378</v>
      </c>
      <c r="F941" t="s">
        <v>2378</v>
      </c>
      <c r="G941">
        <f t="shared" si="85"/>
        <v>2</v>
      </c>
      <c r="H941" t="str">
        <f t="shared" si="86"/>
        <v>No</v>
      </c>
      <c r="I941" t="str">
        <f t="shared" si="87"/>
        <v>Obesity</v>
      </c>
      <c r="J941" t="str">
        <f t="shared" si="88"/>
        <v>Diabetes</v>
      </c>
      <c r="K941" t="s">
        <v>2380</v>
      </c>
      <c r="L941">
        <v>2</v>
      </c>
      <c r="M941" t="str">
        <f t="shared" si="89"/>
        <v>No</v>
      </c>
      <c r="N941" t="s">
        <v>2378</v>
      </c>
    </row>
    <row r="942" spans="1:14" x14ac:dyDescent="0.3">
      <c r="A942" t="s">
        <v>1428</v>
      </c>
      <c r="B942">
        <v>35.799999999999997</v>
      </c>
      <c r="C942">
        <v>5.63</v>
      </c>
      <c r="D942" t="str">
        <f t="shared" si="84"/>
        <v>Yes</v>
      </c>
      <c r="E942" t="s">
        <v>2378</v>
      </c>
      <c r="F942" t="s">
        <v>2378</v>
      </c>
      <c r="G942">
        <f t="shared" si="85"/>
        <v>2</v>
      </c>
      <c r="H942" t="str">
        <f t="shared" si="86"/>
        <v>No</v>
      </c>
      <c r="I942" t="str">
        <f t="shared" si="87"/>
        <v>Obesity</v>
      </c>
      <c r="J942" t="str">
        <f t="shared" si="88"/>
        <v>Normal</v>
      </c>
      <c r="K942" t="s">
        <v>2380</v>
      </c>
      <c r="L942">
        <v>2</v>
      </c>
      <c r="M942" t="str">
        <f t="shared" si="89"/>
        <v>No</v>
      </c>
      <c r="N942" t="s">
        <v>2378</v>
      </c>
    </row>
    <row r="943" spans="1:14" x14ac:dyDescent="0.3">
      <c r="A943" t="s">
        <v>1427</v>
      </c>
      <c r="B943">
        <v>28.785</v>
      </c>
      <c r="C943">
        <v>4.24</v>
      </c>
      <c r="D943" t="str">
        <f t="shared" si="84"/>
        <v>Yes</v>
      </c>
      <c r="E943" t="s">
        <v>2378</v>
      </c>
      <c r="F943" t="s">
        <v>2378</v>
      </c>
      <c r="G943">
        <f t="shared" si="85"/>
        <v>2</v>
      </c>
      <c r="H943" t="str">
        <f t="shared" si="86"/>
        <v>No</v>
      </c>
      <c r="I943" t="str">
        <f t="shared" si="87"/>
        <v>Over Weight</v>
      </c>
      <c r="J943" t="str">
        <f t="shared" si="88"/>
        <v>Normal</v>
      </c>
      <c r="K943" t="s">
        <v>2380</v>
      </c>
      <c r="L943">
        <v>2</v>
      </c>
      <c r="M943" t="str">
        <f t="shared" si="89"/>
        <v>No</v>
      </c>
      <c r="N943" t="s">
        <v>2378</v>
      </c>
    </row>
    <row r="944" spans="1:14" x14ac:dyDescent="0.3">
      <c r="A944" t="s">
        <v>1426</v>
      </c>
      <c r="B944">
        <v>28.594999999999999</v>
      </c>
      <c r="C944">
        <v>4.96</v>
      </c>
      <c r="D944" t="str">
        <f t="shared" si="84"/>
        <v>Yes</v>
      </c>
      <c r="E944" t="s">
        <v>2378</v>
      </c>
      <c r="F944" t="s">
        <v>2378</v>
      </c>
      <c r="G944">
        <f t="shared" si="85"/>
        <v>2</v>
      </c>
      <c r="H944" t="str">
        <f t="shared" si="86"/>
        <v>No</v>
      </c>
      <c r="I944" t="str">
        <f t="shared" si="87"/>
        <v>Over Weight</v>
      </c>
      <c r="J944" t="str">
        <f t="shared" si="88"/>
        <v>Normal</v>
      </c>
      <c r="K944" t="s">
        <v>2380</v>
      </c>
      <c r="L944">
        <v>2</v>
      </c>
      <c r="M944" t="str">
        <f t="shared" si="89"/>
        <v>No</v>
      </c>
      <c r="N944" t="s">
        <v>2378</v>
      </c>
    </row>
    <row r="945" spans="1:14" x14ac:dyDescent="0.3">
      <c r="A945" t="s">
        <v>1425</v>
      </c>
      <c r="B945">
        <v>48.75</v>
      </c>
      <c r="C945">
        <v>4.34</v>
      </c>
      <c r="D945" t="str">
        <f t="shared" si="84"/>
        <v>No</v>
      </c>
      <c r="E945" t="s">
        <v>2378</v>
      </c>
      <c r="F945" t="s">
        <v>2378</v>
      </c>
      <c r="G945">
        <f t="shared" si="85"/>
        <v>0</v>
      </c>
      <c r="H945" t="str">
        <f t="shared" si="86"/>
        <v>No</v>
      </c>
      <c r="I945" t="str">
        <f t="shared" si="87"/>
        <v>Obesity</v>
      </c>
      <c r="J945" t="str">
        <f t="shared" si="88"/>
        <v>Normal</v>
      </c>
      <c r="K945" t="s">
        <v>2378</v>
      </c>
      <c r="L945" t="s">
        <v>2379</v>
      </c>
      <c r="M945" t="str">
        <f t="shared" si="89"/>
        <v>No</v>
      </c>
      <c r="N945" t="s">
        <v>2378</v>
      </c>
    </row>
    <row r="946" spans="1:14" x14ac:dyDescent="0.3">
      <c r="A946" t="s">
        <v>1424</v>
      </c>
      <c r="B946">
        <v>28.31</v>
      </c>
      <c r="C946">
        <v>5.43</v>
      </c>
      <c r="D946" t="str">
        <f t="shared" si="84"/>
        <v>Yes</v>
      </c>
      <c r="E946" t="s">
        <v>2378</v>
      </c>
      <c r="F946" t="s">
        <v>2378</v>
      </c>
      <c r="G946">
        <f t="shared" si="85"/>
        <v>2</v>
      </c>
      <c r="H946" t="str">
        <f t="shared" si="86"/>
        <v>No</v>
      </c>
      <c r="I946" t="str">
        <f t="shared" si="87"/>
        <v>Over Weight</v>
      </c>
      <c r="J946" t="str">
        <f t="shared" si="88"/>
        <v>Normal</v>
      </c>
      <c r="K946" t="s">
        <v>2380</v>
      </c>
      <c r="L946">
        <v>2</v>
      </c>
      <c r="M946" t="str">
        <f t="shared" si="89"/>
        <v>No</v>
      </c>
      <c r="N946" t="s">
        <v>2378</v>
      </c>
    </row>
    <row r="947" spans="1:14" x14ac:dyDescent="0.3">
      <c r="A947" t="s">
        <v>1423</v>
      </c>
      <c r="B947">
        <v>38.39</v>
      </c>
      <c r="C947">
        <v>8.33</v>
      </c>
      <c r="D947" t="str">
        <f t="shared" si="84"/>
        <v>Yes</v>
      </c>
      <c r="E947" t="s">
        <v>2378</v>
      </c>
      <c r="F947" t="s">
        <v>2378</v>
      </c>
      <c r="G947">
        <f t="shared" si="85"/>
        <v>1</v>
      </c>
      <c r="H947" t="str">
        <f t="shared" si="86"/>
        <v>No</v>
      </c>
      <c r="I947" t="str">
        <f t="shared" si="87"/>
        <v>Obesity</v>
      </c>
      <c r="J947" t="str">
        <f t="shared" si="88"/>
        <v>Diabetes</v>
      </c>
      <c r="K947" t="s">
        <v>2380</v>
      </c>
      <c r="L947">
        <v>1</v>
      </c>
      <c r="M947" t="str">
        <f t="shared" si="89"/>
        <v>No</v>
      </c>
      <c r="N947" t="s">
        <v>2378</v>
      </c>
    </row>
    <row r="948" spans="1:14" x14ac:dyDescent="0.3">
      <c r="A948" t="s">
        <v>1422</v>
      </c>
      <c r="B948">
        <v>25.87</v>
      </c>
      <c r="C948">
        <v>5.63</v>
      </c>
      <c r="D948" t="str">
        <f t="shared" si="84"/>
        <v>Yes</v>
      </c>
      <c r="E948" t="s">
        <v>2378</v>
      </c>
      <c r="F948" t="s">
        <v>2378</v>
      </c>
      <c r="G948">
        <f t="shared" si="85"/>
        <v>1</v>
      </c>
      <c r="H948" t="str">
        <f t="shared" si="86"/>
        <v>No</v>
      </c>
      <c r="I948" t="str">
        <f t="shared" si="87"/>
        <v>Over Weight</v>
      </c>
      <c r="J948" t="str">
        <f t="shared" si="88"/>
        <v>Normal</v>
      </c>
      <c r="K948" t="s">
        <v>2380</v>
      </c>
      <c r="L948">
        <v>1</v>
      </c>
      <c r="M948" t="str">
        <f t="shared" si="89"/>
        <v>No</v>
      </c>
      <c r="N948" t="s">
        <v>2378</v>
      </c>
    </row>
    <row r="949" spans="1:14" x14ac:dyDescent="0.3">
      <c r="A949" t="s">
        <v>1421</v>
      </c>
      <c r="B949">
        <v>43.7</v>
      </c>
      <c r="C949">
        <v>7.23</v>
      </c>
      <c r="D949" t="str">
        <f t="shared" si="84"/>
        <v>No</v>
      </c>
      <c r="E949" t="s">
        <v>2378</v>
      </c>
      <c r="F949" t="s">
        <v>2378</v>
      </c>
      <c r="G949">
        <f t="shared" si="85"/>
        <v>0</v>
      </c>
      <c r="H949" t="str">
        <f t="shared" si="86"/>
        <v>No</v>
      </c>
      <c r="I949" t="str">
        <f t="shared" si="87"/>
        <v>Obesity</v>
      </c>
      <c r="J949" t="str">
        <f t="shared" si="88"/>
        <v>Diabetes</v>
      </c>
      <c r="K949" t="s">
        <v>2378</v>
      </c>
      <c r="L949" t="s">
        <v>2379</v>
      </c>
      <c r="M949" t="str">
        <f t="shared" si="89"/>
        <v>No</v>
      </c>
      <c r="N949" t="s">
        <v>2378</v>
      </c>
    </row>
    <row r="950" spans="1:14" x14ac:dyDescent="0.3">
      <c r="A950" t="s">
        <v>1420</v>
      </c>
      <c r="B950">
        <v>40.945</v>
      </c>
      <c r="C950">
        <v>10.57</v>
      </c>
      <c r="D950" t="str">
        <f t="shared" si="84"/>
        <v>No</v>
      </c>
      <c r="E950" t="s">
        <v>2378</v>
      </c>
      <c r="F950" t="s">
        <v>2378</v>
      </c>
      <c r="G950">
        <f t="shared" si="85"/>
        <v>0</v>
      </c>
      <c r="H950" t="str">
        <f t="shared" si="86"/>
        <v>No</v>
      </c>
      <c r="I950" t="str">
        <f t="shared" si="87"/>
        <v>Obesity</v>
      </c>
      <c r="J950" t="str">
        <f t="shared" si="88"/>
        <v>Diabetes</v>
      </c>
      <c r="K950" t="s">
        <v>2378</v>
      </c>
      <c r="L950" t="s">
        <v>2379</v>
      </c>
      <c r="M950" t="str">
        <f t="shared" si="89"/>
        <v>No</v>
      </c>
      <c r="N950" t="s">
        <v>2378</v>
      </c>
    </row>
    <row r="951" spans="1:14" x14ac:dyDescent="0.3">
      <c r="A951" t="s">
        <v>1419</v>
      </c>
      <c r="B951">
        <v>27.94</v>
      </c>
      <c r="C951">
        <v>7.92</v>
      </c>
      <c r="D951" t="str">
        <f t="shared" si="84"/>
        <v>No</v>
      </c>
      <c r="E951" t="s">
        <v>2378</v>
      </c>
      <c r="F951" t="s">
        <v>2378</v>
      </c>
      <c r="G951">
        <f t="shared" si="85"/>
        <v>0</v>
      </c>
      <c r="H951" t="str">
        <f t="shared" si="86"/>
        <v>No</v>
      </c>
      <c r="I951" t="str">
        <f t="shared" si="87"/>
        <v>Over Weight</v>
      </c>
      <c r="J951" t="str">
        <f t="shared" si="88"/>
        <v>Diabetes</v>
      </c>
      <c r="K951" t="s">
        <v>2378</v>
      </c>
      <c r="L951" t="s">
        <v>2379</v>
      </c>
      <c r="M951" t="str">
        <f t="shared" si="89"/>
        <v>No</v>
      </c>
      <c r="N951" t="s">
        <v>2378</v>
      </c>
    </row>
    <row r="952" spans="1:14" x14ac:dyDescent="0.3">
      <c r="A952" t="s">
        <v>1418</v>
      </c>
      <c r="B952">
        <v>31.9</v>
      </c>
      <c r="C952">
        <v>10.119999999999999</v>
      </c>
      <c r="D952" t="str">
        <f t="shared" si="84"/>
        <v>No</v>
      </c>
      <c r="E952" t="s">
        <v>2378</v>
      </c>
      <c r="F952" t="s">
        <v>2378</v>
      </c>
      <c r="G952">
        <f t="shared" si="85"/>
        <v>2</v>
      </c>
      <c r="H952" t="str">
        <f t="shared" si="86"/>
        <v>No</v>
      </c>
      <c r="I952" t="str">
        <f t="shared" si="87"/>
        <v>Obesity</v>
      </c>
      <c r="J952" t="str">
        <f t="shared" si="88"/>
        <v>Diabetes</v>
      </c>
      <c r="K952" t="s">
        <v>2378</v>
      </c>
      <c r="L952">
        <v>2</v>
      </c>
      <c r="M952" t="str">
        <f t="shared" si="89"/>
        <v>No</v>
      </c>
      <c r="N952" t="s">
        <v>2378</v>
      </c>
    </row>
    <row r="953" spans="1:14" x14ac:dyDescent="0.3">
      <c r="A953" t="s">
        <v>1417</v>
      </c>
      <c r="B953">
        <v>31.64</v>
      </c>
      <c r="C953">
        <v>7.91</v>
      </c>
      <c r="D953" t="str">
        <f t="shared" si="84"/>
        <v>No</v>
      </c>
      <c r="E953" t="s">
        <v>2378</v>
      </c>
      <c r="F953" t="s">
        <v>2378</v>
      </c>
      <c r="G953">
        <f t="shared" si="85"/>
        <v>0</v>
      </c>
      <c r="H953" t="str">
        <f t="shared" si="86"/>
        <v>No</v>
      </c>
      <c r="I953" t="str">
        <f t="shared" si="87"/>
        <v>Obesity</v>
      </c>
      <c r="J953" t="str">
        <f t="shared" si="88"/>
        <v>Diabetes</v>
      </c>
      <c r="K953" t="s">
        <v>2378</v>
      </c>
      <c r="L953" t="s">
        <v>2379</v>
      </c>
      <c r="M953" t="str">
        <f t="shared" si="89"/>
        <v>No</v>
      </c>
      <c r="N953" t="s">
        <v>2378</v>
      </c>
    </row>
    <row r="954" spans="1:14" x14ac:dyDescent="0.3">
      <c r="A954" t="s">
        <v>1416</v>
      </c>
      <c r="B954">
        <v>46.7</v>
      </c>
      <c r="C954">
        <v>10.9</v>
      </c>
      <c r="D954" t="str">
        <f t="shared" si="84"/>
        <v>No</v>
      </c>
      <c r="E954" t="s">
        <v>2378</v>
      </c>
      <c r="F954" t="s">
        <v>2378</v>
      </c>
      <c r="G954">
        <f t="shared" si="85"/>
        <v>0</v>
      </c>
      <c r="H954" t="str">
        <f t="shared" si="86"/>
        <v>No</v>
      </c>
      <c r="I954" t="str">
        <f t="shared" si="87"/>
        <v>Obesity</v>
      </c>
      <c r="J954" t="str">
        <f t="shared" si="88"/>
        <v>Diabetes</v>
      </c>
      <c r="K954" t="s">
        <v>2378</v>
      </c>
      <c r="L954" t="s">
        <v>2379</v>
      </c>
      <c r="M954" t="str">
        <f t="shared" si="89"/>
        <v>No</v>
      </c>
      <c r="N954" t="s">
        <v>2378</v>
      </c>
    </row>
    <row r="955" spans="1:14" x14ac:dyDescent="0.3">
      <c r="A955" t="s">
        <v>1415</v>
      </c>
      <c r="B955">
        <v>18.335000000000001</v>
      </c>
      <c r="C955">
        <v>11.83</v>
      </c>
      <c r="D955" t="str">
        <f t="shared" si="84"/>
        <v>No</v>
      </c>
      <c r="E955" t="s">
        <v>2378</v>
      </c>
      <c r="F955" t="s">
        <v>2378</v>
      </c>
      <c r="G955">
        <f t="shared" si="85"/>
        <v>0</v>
      </c>
      <c r="H955" t="str">
        <f t="shared" si="86"/>
        <v>No</v>
      </c>
      <c r="I955" t="str">
        <f t="shared" si="87"/>
        <v>Under Weight</v>
      </c>
      <c r="J955" t="str">
        <f t="shared" si="88"/>
        <v>Diabetes</v>
      </c>
      <c r="K955" t="s">
        <v>2378</v>
      </c>
      <c r="L955" t="s">
        <v>2379</v>
      </c>
      <c r="M955" t="str">
        <f t="shared" si="89"/>
        <v>No</v>
      </c>
      <c r="N955" t="s">
        <v>2378</v>
      </c>
    </row>
    <row r="956" spans="1:14" x14ac:dyDescent="0.3">
      <c r="A956" t="s">
        <v>1414</v>
      </c>
      <c r="B956">
        <v>31.24</v>
      </c>
      <c r="C956">
        <v>7.42</v>
      </c>
      <c r="D956" t="str">
        <f t="shared" si="84"/>
        <v>Yes</v>
      </c>
      <c r="E956" t="s">
        <v>2378</v>
      </c>
      <c r="F956" t="s">
        <v>2378</v>
      </c>
      <c r="G956">
        <f t="shared" si="85"/>
        <v>2</v>
      </c>
      <c r="H956" t="str">
        <f t="shared" si="86"/>
        <v>No</v>
      </c>
      <c r="I956" t="str">
        <f t="shared" si="87"/>
        <v>Obesity</v>
      </c>
      <c r="J956" t="str">
        <f t="shared" si="88"/>
        <v>Diabetes</v>
      </c>
      <c r="K956" t="s">
        <v>2380</v>
      </c>
      <c r="L956">
        <v>2</v>
      </c>
      <c r="M956" t="str">
        <f t="shared" si="89"/>
        <v>No</v>
      </c>
      <c r="N956" t="s">
        <v>2378</v>
      </c>
    </row>
    <row r="957" spans="1:14" x14ac:dyDescent="0.3">
      <c r="A957" t="s">
        <v>1413</v>
      </c>
      <c r="B957">
        <v>39.22</v>
      </c>
      <c r="C957">
        <v>5.62</v>
      </c>
      <c r="D957" t="str">
        <f t="shared" si="84"/>
        <v>Yes</v>
      </c>
      <c r="E957" t="s">
        <v>2378</v>
      </c>
      <c r="F957" t="s">
        <v>2378</v>
      </c>
      <c r="G957">
        <f t="shared" si="85"/>
        <v>1</v>
      </c>
      <c r="H957" t="str">
        <f t="shared" si="86"/>
        <v>No</v>
      </c>
      <c r="I957" t="str">
        <f t="shared" si="87"/>
        <v>Obesity</v>
      </c>
      <c r="J957" t="str">
        <f t="shared" si="88"/>
        <v>Normal</v>
      </c>
      <c r="K957" t="s">
        <v>2380</v>
      </c>
      <c r="L957">
        <v>1</v>
      </c>
      <c r="M957" t="str">
        <f t="shared" si="89"/>
        <v>No</v>
      </c>
      <c r="N957" t="s">
        <v>2378</v>
      </c>
    </row>
    <row r="958" spans="1:14" x14ac:dyDescent="0.3">
      <c r="A958" t="s">
        <v>1412</v>
      </c>
      <c r="B958">
        <v>24.414999999999999</v>
      </c>
      <c r="C958">
        <v>7.16</v>
      </c>
      <c r="D958" t="str">
        <f t="shared" si="84"/>
        <v>No</v>
      </c>
      <c r="E958" t="s">
        <v>2378</v>
      </c>
      <c r="F958" t="s">
        <v>2378</v>
      </c>
      <c r="G958">
        <f t="shared" si="85"/>
        <v>0</v>
      </c>
      <c r="H958" t="str">
        <f t="shared" si="86"/>
        <v>No</v>
      </c>
      <c r="I958" t="str">
        <f t="shared" si="87"/>
        <v>Normal Weight</v>
      </c>
      <c r="J958" t="str">
        <f t="shared" si="88"/>
        <v>Diabetes</v>
      </c>
      <c r="K958" t="s">
        <v>2378</v>
      </c>
      <c r="L958" t="s">
        <v>2379</v>
      </c>
      <c r="M958" t="str">
        <f t="shared" si="89"/>
        <v>No</v>
      </c>
      <c r="N958" t="s">
        <v>2378</v>
      </c>
    </row>
    <row r="959" spans="1:14" x14ac:dyDescent="0.3">
      <c r="A959" t="s">
        <v>1411</v>
      </c>
      <c r="B959">
        <v>32.299999999999997</v>
      </c>
      <c r="C959">
        <v>9.89</v>
      </c>
      <c r="D959" t="str">
        <f t="shared" si="84"/>
        <v>No</v>
      </c>
      <c r="E959" t="s">
        <v>2378</v>
      </c>
      <c r="F959" t="s">
        <v>2378</v>
      </c>
      <c r="G959">
        <f t="shared" si="85"/>
        <v>0</v>
      </c>
      <c r="H959" t="str">
        <f t="shared" si="86"/>
        <v>No</v>
      </c>
      <c r="I959" t="str">
        <f t="shared" si="87"/>
        <v>Obesity</v>
      </c>
      <c r="J959" t="str">
        <f t="shared" si="88"/>
        <v>Diabetes</v>
      </c>
      <c r="K959" t="s">
        <v>2378</v>
      </c>
      <c r="L959" t="s">
        <v>2379</v>
      </c>
      <c r="M959" t="str">
        <f t="shared" si="89"/>
        <v>No</v>
      </c>
      <c r="N959" t="s">
        <v>2378</v>
      </c>
    </row>
    <row r="960" spans="1:14" x14ac:dyDescent="0.3">
      <c r="A960" t="s">
        <v>1410</v>
      </c>
      <c r="B960">
        <v>39.94</v>
      </c>
      <c r="C960">
        <v>5.14</v>
      </c>
      <c r="D960" t="str">
        <f t="shared" si="84"/>
        <v>No</v>
      </c>
      <c r="E960" t="s">
        <v>2378</v>
      </c>
      <c r="F960" t="s">
        <v>2378</v>
      </c>
      <c r="G960">
        <f t="shared" si="85"/>
        <v>0</v>
      </c>
      <c r="H960" t="str">
        <f t="shared" si="86"/>
        <v>No</v>
      </c>
      <c r="I960" t="str">
        <f t="shared" si="87"/>
        <v>Obesity</v>
      </c>
      <c r="J960" t="str">
        <f t="shared" si="88"/>
        <v>Normal</v>
      </c>
      <c r="K960" t="s">
        <v>2378</v>
      </c>
      <c r="L960" t="s">
        <v>2379</v>
      </c>
      <c r="M960" t="str">
        <f t="shared" si="89"/>
        <v>No</v>
      </c>
      <c r="N960" t="s">
        <v>2378</v>
      </c>
    </row>
    <row r="961" spans="1:14" x14ac:dyDescent="0.3">
      <c r="A961" t="s">
        <v>1409</v>
      </c>
      <c r="B961">
        <v>30</v>
      </c>
      <c r="C961">
        <v>5.61</v>
      </c>
      <c r="D961" t="str">
        <f t="shared" si="84"/>
        <v>Yes</v>
      </c>
      <c r="E961" t="s">
        <v>2378</v>
      </c>
      <c r="F961" t="s">
        <v>2381</v>
      </c>
      <c r="G961">
        <f t="shared" si="85"/>
        <v>1</v>
      </c>
      <c r="H961" t="str">
        <f t="shared" si="86"/>
        <v>No</v>
      </c>
      <c r="I961" t="str">
        <f t="shared" si="87"/>
        <v>Obesity</v>
      </c>
      <c r="J961" t="str">
        <f t="shared" si="88"/>
        <v>Normal</v>
      </c>
      <c r="K961" t="s">
        <v>2380</v>
      </c>
      <c r="L961">
        <v>1</v>
      </c>
      <c r="M961" t="str">
        <f t="shared" si="89"/>
        <v>No</v>
      </c>
      <c r="N961" t="s">
        <v>2378</v>
      </c>
    </row>
    <row r="962" spans="1:14" x14ac:dyDescent="0.3">
      <c r="A962" t="s">
        <v>1408</v>
      </c>
      <c r="B962">
        <v>35.340000000000003</v>
      </c>
      <c r="C962">
        <v>5.51</v>
      </c>
      <c r="D962" t="str">
        <f t="shared" ref="D962:D1025" si="90">PROPER(K962)</f>
        <v>Yes</v>
      </c>
      <c r="E962" t="s">
        <v>2378</v>
      </c>
      <c r="F962" t="s">
        <v>2381</v>
      </c>
      <c r="G962">
        <f t="shared" ref="G962:G1025" si="91">IF(L962="No major surgery",0,L962)</f>
        <v>1</v>
      </c>
      <c r="H962" t="str">
        <f t="shared" ref="H962:H1025" si="92">PROPER(M962)</f>
        <v>No</v>
      </c>
      <c r="I962" t="str">
        <f t="shared" ref="I962:I1025" si="93">IF(B962&lt;18.5,"Under Weight",IF(B962&lt;=24.9,"Normal Weight",IF(B962&lt;=29.9,"Over Weight","Obesity")))</f>
        <v>Obesity</v>
      </c>
      <c r="J962" t="str">
        <f t="shared" ref="J962:J1025" si="94">IF(C962&lt;=5.7,"Normal",IF(C962&lt;=6.4,"Prediabetes","Diabetes"))</f>
        <v>Normal</v>
      </c>
      <c r="K962" t="s">
        <v>2380</v>
      </c>
      <c r="L962">
        <v>1</v>
      </c>
      <c r="M962" t="str">
        <f t="shared" si="89"/>
        <v>No</v>
      </c>
      <c r="N962" t="s">
        <v>2378</v>
      </c>
    </row>
    <row r="963" spans="1:14" x14ac:dyDescent="0.3">
      <c r="A963" t="s">
        <v>1407</v>
      </c>
      <c r="B963">
        <v>32.204999999999998</v>
      </c>
      <c r="C963">
        <v>8.3800000000000008</v>
      </c>
      <c r="D963" t="str">
        <f t="shared" si="90"/>
        <v>Yes</v>
      </c>
      <c r="E963" t="s">
        <v>2378</v>
      </c>
      <c r="F963" t="s">
        <v>2378</v>
      </c>
      <c r="G963">
        <f t="shared" si="91"/>
        <v>2</v>
      </c>
      <c r="H963" t="str">
        <f t="shared" si="92"/>
        <v>No</v>
      </c>
      <c r="I963" t="str">
        <f t="shared" si="93"/>
        <v>Obesity</v>
      </c>
      <c r="J963" t="str">
        <f t="shared" si="94"/>
        <v>Diabetes</v>
      </c>
      <c r="K963" t="s">
        <v>2380</v>
      </c>
      <c r="L963">
        <v>2</v>
      </c>
      <c r="M963" t="str">
        <f t="shared" si="89"/>
        <v>No</v>
      </c>
      <c r="N963" t="s">
        <v>2378</v>
      </c>
    </row>
    <row r="964" spans="1:14" x14ac:dyDescent="0.3">
      <c r="A964" t="s">
        <v>1406</v>
      </c>
      <c r="B964">
        <v>33.880000000000003</v>
      </c>
      <c r="C964">
        <v>4.68</v>
      </c>
      <c r="D964" t="str">
        <f t="shared" si="90"/>
        <v>No</v>
      </c>
      <c r="E964" t="s">
        <v>2381</v>
      </c>
      <c r="F964" t="s">
        <v>2378</v>
      </c>
      <c r="G964">
        <f t="shared" si="91"/>
        <v>1</v>
      </c>
      <c r="H964" t="str">
        <f t="shared" si="92"/>
        <v>No</v>
      </c>
      <c r="I964" t="str">
        <f t="shared" si="93"/>
        <v>Obesity</v>
      </c>
      <c r="J964" t="str">
        <f t="shared" si="94"/>
        <v>Normal</v>
      </c>
      <c r="K964" t="s">
        <v>2378</v>
      </c>
      <c r="L964">
        <v>1</v>
      </c>
      <c r="M964" t="str">
        <f t="shared" ref="M964:M1027" si="95">IF(N964="?","No",N964)</f>
        <v>No</v>
      </c>
      <c r="N964" t="s">
        <v>2378</v>
      </c>
    </row>
    <row r="965" spans="1:14" x14ac:dyDescent="0.3">
      <c r="A965" t="s">
        <v>1405</v>
      </c>
      <c r="B965">
        <v>26.63</v>
      </c>
      <c r="C965">
        <v>4.3600000000000003</v>
      </c>
      <c r="D965" t="str">
        <f t="shared" si="90"/>
        <v>Yes</v>
      </c>
      <c r="E965" t="s">
        <v>2378</v>
      </c>
      <c r="F965" t="s">
        <v>2378</v>
      </c>
      <c r="G965">
        <f t="shared" si="91"/>
        <v>2</v>
      </c>
      <c r="H965" t="str">
        <f t="shared" si="92"/>
        <v>No</v>
      </c>
      <c r="I965" t="str">
        <f t="shared" si="93"/>
        <v>Over Weight</v>
      </c>
      <c r="J965" t="str">
        <f t="shared" si="94"/>
        <v>Normal</v>
      </c>
      <c r="K965" t="s">
        <v>2380</v>
      </c>
      <c r="L965">
        <v>2</v>
      </c>
      <c r="M965" t="str">
        <f t="shared" si="95"/>
        <v>No</v>
      </c>
      <c r="N965" t="s">
        <v>2378</v>
      </c>
    </row>
    <row r="966" spans="1:14" x14ac:dyDescent="0.3">
      <c r="A966" t="s">
        <v>1404</v>
      </c>
      <c r="B966">
        <v>28.7</v>
      </c>
      <c r="C966">
        <v>7.74</v>
      </c>
      <c r="D966" t="str">
        <f t="shared" si="90"/>
        <v>No</v>
      </c>
      <c r="E966" t="s">
        <v>2378</v>
      </c>
      <c r="F966" t="s">
        <v>2378</v>
      </c>
      <c r="G966">
        <f t="shared" si="91"/>
        <v>0</v>
      </c>
      <c r="H966" t="str">
        <f t="shared" si="92"/>
        <v>No</v>
      </c>
      <c r="I966" t="str">
        <f t="shared" si="93"/>
        <v>Over Weight</v>
      </c>
      <c r="J966" t="str">
        <f t="shared" si="94"/>
        <v>Diabetes</v>
      </c>
      <c r="K966" t="s">
        <v>2378</v>
      </c>
      <c r="L966" t="s">
        <v>2379</v>
      </c>
      <c r="M966" t="str">
        <f t="shared" si="95"/>
        <v>No</v>
      </c>
      <c r="N966" t="s">
        <v>2378</v>
      </c>
    </row>
    <row r="967" spans="1:14" x14ac:dyDescent="0.3">
      <c r="A967" t="s">
        <v>1403</v>
      </c>
      <c r="B967">
        <v>25.65</v>
      </c>
      <c r="C967">
        <v>4.05</v>
      </c>
      <c r="D967" t="str">
        <f t="shared" si="90"/>
        <v>Yes</v>
      </c>
      <c r="E967" t="s">
        <v>2378</v>
      </c>
      <c r="F967" t="s">
        <v>2378</v>
      </c>
      <c r="G967">
        <f t="shared" si="91"/>
        <v>2</v>
      </c>
      <c r="H967" t="str">
        <f t="shared" si="92"/>
        <v>No</v>
      </c>
      <c r="I967" t="str">
        <f t="shared" si="93"/>
        <v>Over Weight</v>
      </c>
      <c r="J967" t="str">
        <f t="shared" si="94"/>
        <v>Normal</v>
      </c>
      <c r="K967" t="s">
        <v>2380</v>
      </c>
      <c r="L967">
        <v>2</v>
      </c>
      <c r="M967" t="str">
        <f t="shared" si="95"/>
        <v>No</v>
      </c>
      <c r="N967" t="s">
        <v>2378</v>
      </c>
    </row>
    <row r="968" spans="1:14" x14ac:dyDescent="0.3">
      <c r="A968" t="s">
        <v>1402</v>
      </c>
      <c r="B968">
        <v>36.384999999999998</v>
      </c>
      <c r="C968">
        <v>11.49</v>
      </c>
      <c r="D968" t="str">
        <f t="shared" si="90"/>
        <v>No</v>
      </c>
      <c r="E968" t="s">
        <v>2378</v>
      </c>
      <c r="F968" t="s">
        <v>2378</v>
      </c>
      <c r="G968">
        <f t="shared" si="91"/>
        <v>0</v>
      </c>
      <c r="H968" t="str">
        <f t="shared" si="92"/>
        <v>No</v>
      </c>
      <c r="I968" t="str">
        <f t="shared" si="93"/>
        <v>Obesity</v>
      </c>
      <c r="J968" t="str">
        <f t="shared" si="94"/>
        <v>Diabetes</v>
      </c>
      <c r="K968" t="s">
        <v>2378</v>
      </c>
      <c r="L968" t="s">
        <v>2379</v>
      </c>
      <c r="M968" t="str">
        <f t="shared" si="95"/>
        <v>No</v>
      </c>
      <c r="N968" t="s">
        <v>2378</v>
      </c>
    </row>
    <row r="969" spans="1:14" x14ac:dyDescent="0.3">
      <c r="A969" t="s">
        <v>1401</v>
      </c>
      <c r="B969">
        <v>34.69</v>
      </c>
      <c r="C969">
        <v>5.65</v>
      </c>
      <c r="D969" t="str">
        <f t="shared" si="90"/>
        <v>No</v>
      </c>
      <c r="E969" t="s">
        <v>2378</v>
      </c>
      <c r="F969" t="s">
        <v>2378</v>
      </c>
      <c r="G969">
        <f t="shared" si="91"/>
        <v>0</v>
      </c>
      <c r="H969" t="str">
        <f t="shared" si="92"/>
        <v>No</v>
      </c>
      <c r="I969" t="str">
        <f t="shared" si="93"/>
        <v>Obesity</v>
      </c>
      <c r="J969" t="str">
        <f t="shared" si="94"/>
        <v>Normal</v>
      </c>
      <c r="K969" t="s">
        <v>2378</v>
      </c>
      <c r="L969" t="s">
        <v>2379</v>
      </c>
      <c r="M969" t="str">
        <f t="shared" si="95"/>
        <v>No</v>
      </c>
      <c r="N969" t="s">
        <v>2378</v>
      </c>
    </row>
    <row r="970" spans="1:14" x14ac:dyDescent="0.3">
      <c r="A970" t="s">
        <v>1400</v>
      </c>
      <c r="B970">
        <v>37.68</v>
      </c>
      <c r="C970">
        <v>4.29</v>
      </c>
      <c r="D970" t="str">
        <f t="shared" si="90"/>
        <v>Yes</v>
      </c>
      <c r="E970" t="s">
        <v>2378</v>
      </c>
      <c r="F970" t="s">
        <v>2378</v>
      </c>
      <c r="G970">
        <f t="shared" si="91"/>
        <v>0</v>
      </c>
      <c r="H970" t="str">
        <f t="shared" si="92"/>
        <v>No</v>
      </c>
      <c r="I970" t="str">
        <f t="shared" si="93"/>
        <v>Obesity</v>
      </c>
      <c r="J970" t="str">
        <f t="shared" si="94"/>
        <v>Normal</v>
      </c>
      <c r="K970" t="s">
        <v>2380</v>
      </c>
      <c r="L970" t="s">
        <v>2379</v>
      </c>
      <c r="M970" t="str">
        <f t="shared" si="95"/>
        <v>No</v>
      </c>
      <c r="N970" t="s">
        <v>2378</v>
      </c>
    </row>
    <row r="971" spans="1:14" x14ac:dyDescent="0.3">
      <c r="A971" t="s">
        <v>1399</v>
      </c>
      <c r="B971">
        <v>35.49</v>
      </c>
      <c r="C971">
        <v>4.74</v>
      </c>
      <c r="D971" t="str">
        <f t="shared" si="90"/>
        <v>Yes</v>
      </c>
      <c r="E971" t="s">
        <v>2378</v>
      </c>
      <c r="F971" t="s">
        <v>2381</v>
      </c>
      <c r="G971">
        <f t="shared" si="91"/>
        <v>1</v>
      </c>
      <c r="H971" t="str">
        <f t="shared" si="92"/>
        <v>No</v>
      </c>
      <c r="I971" t="str">
        <f t="shared" si="93"/>
        <v>Obesity</v>
      </c>
      <c r="J971" t="str">
        <f t="shared" si="94"/>
        <v>Normal</v>
      </c>
      <c r="K971" t="s">
        <v>2380</v>
      </c>
      <c r="L971">
        <v>1</v>
      </c>
      <c r="M971" t="str">
        <f t="shared" si="95"/>
        <v>No</v>
      </c>
      <c r="N971" t="s">
        <v>2378</v>
      </c>
    </row>
    <row r="972" spans="1:14" x14ac:dyDescent="0.3">
      <c r="A972" t="s">
        <v>1398</v>
      </c>
      <c r="B972">
        <v>44.7</v>
      </c>
      <c r="C972">
        <v>7.6</v>
      </c>
      <c r="D972" t="str">
        <f t="shared" si="90"/>
        <v>Yes</v>
      </c>
      <c r="E972" t="s">
        <v>2378</v>
      </c>
      <c r="F972" t="s">
        <v>2378</v>
      </c>
      <c r="G972">
        <f t="shared" si="91"/>
        <v>2</v>
      </c>
      <c r="H972" t="str">
        <f t="shared" si="92"/>
        <v>No</v>
      </c>
      <c r="I972" t="str">
        <f t="shared" si="93"/>
        <v>Obesity</v>
      </c>
      <c r="J972" t="str">
        <f t="shared" si="94"/>
        <v>Diabetes</v>
      </c>
      <c r="K972" t="s">
        <v>2380</v>
      </c>
      <c r="L972">
        <v>2</v>
      </c>
      <c r="M972" t="str">
        <f t="shared" si="95"/>
        <v>No</v>
      </c>
      <c r="N972" t="s">
        <v>2378</v>
      </c>
    </row>
    <row r="973" spans="1:14" x14ac:dyDescent="0.3">
      <c r="A973" t="s">
        <v>1397</v>
      </c>
      <c r="B973">
        <v>38.380000000000003</v>
      </c>
      <c r="C973">
        <v>8.5</v>
      </c>
      <c r="D973" t="str">
        <f t="shared" si="90"/>
        <v>Yes</v>
      </c>
      <c r="E973" t="s">
        <v>2378</v>
      </c>
      <c r="F973" t="s">
        <v>2378</v>
      </c>
      <c r="G973">
        <f t="shared" si="91"/>
        <v>2</v>
      </c>
      <c r="H973" t="str">
        <f t="shared" si="92"/>
        <v>No</v>
      </c>
      <c r="I973" t="str">
        <f t="shared" si="93"/>
        <v>Obesity</v>
      </c>
      <c r="J973" t="str">
        <f t="shared" si="94"/>
        <v>Diabetes</v>
      </c>
      <c r="K973" t="s">
        <v>2380</v>
      </c>
      <c r="L973">
        <v>2</v>
      </c>
      <c r="M973" t="str">
        <f t="shared" si="95"/>
        <v>No</v>
      </c>
      <c r="N973" t="s">
        <v>2378</v>
      </c>
    </row>
    <row r="974" spans="1:14" x14ac:dyDescent="0.3">
      <c r="A974" t="s">
        <v>1396</v>
      </c>
      <c r="B974">
        <v>35.244999999999997</v>
      </c>
      <c r="C974">
        <v>11.22</v>
      </c>
      <c r="D974" t="str">
        <f t="shared" si="90"/>
        <v>Yes</v>
      </c>
      <c r="E974" t="s">
        <v>2378</v>
      </c>
      <c r="F974" t="s">
        <v>2378</v>
      </c>
      <c r="G974">
        <f t="shared" si="91"/>
        <v>0</v>
      </c>
      <c r="H974" t="str">
        <f t="shared" si="92"/>
        <v>No</v>
      </c>
      <c r="I974" t="str">
        <f t="shared" si="93"/>
        <v>Obesity</v>
      </c>
      <c r="J974" t="str">
        <f t="shared" si="94"/>
        <v>Diabetes</v>
      </c>
      <c r="K974" t="s">
        <v>2380</v>
      </c>
      <c r="L974" t="s">
        <v>2379</v>
      </c>
      <c r="M974" t="str">
        <f t="shared" si="95"/>
        <v>No</v>
      </c>
      <c r="N974" t="s">
        <v>2378</v>
      </c>
    </row>
    <row r="975" spans="1:14" x14ac:dyDescent="0.3">
      <c r="A975" t="s">
        <v>1395</v>
      </c>
      <c r="B975">
        <v>49.84</v>
      </c>
      <c r="C975">
        <v>5.0999999999999996</v>
      </c>
      <c r="D975" t="str">
        <f t="shared" si="90"/>
        <v>Yes</v>
      </c>
      <c r="E975" t="s">
        <v>2378</v>
      </c>
      <c r="F975" t="s">
        <v>2381</v>
      </c>
      <c r="G975">
        <f t="shared" si="91"/>
        <v>1</v>
      </c>
      <c r="H975" t="str">
        <f t="shared" si="92"/>
        <v>No</v>
      </c>
      <c r="I975" t="str">
        <f t="shared" si="93"/>
        <v>Obesity</v>
      </c>
      <c r="J975" t="str">
        <f t="shared" si="94"/>
        <v>Normal</v>
      </c>
      <c r="K975" t="s">
        <v>2380</v>
      </c>
      <c r="L975">
        <v>1</v>
      </c>
      <c r="M975" t="str">
        <f t="shared" si="95"/>
        <v>No</v>
      </c>
      <c r="N975" t="s">
        <v>2378</v>
      </c>
    </row>
    <row r="976" spans="1:14" x14ac:dyDescent="0.3">
      <c r="A976" t="s">
        <v>1394</v>
      </c>
      <c r="B976">
        <v>49.06</v>
      </c>
      <c r="C976">
        <v>5.43</v>
      </c>
      <c r="D976" t="str">
        <f t="shared" si="90"/>
        <v>Yes</v>
      </c>
      <c r="E976" t="s">
        <v>2378</v>
      </c>
      <c r="F976" t="s">
        <v>2378</v>
      </c>
      <c r="G976">
        <f t="shared" si="91"/>
        <v>1</v>
      </c>
      <c r="H976" t="str">
        <f t="shared" si="92"/>
        <v>No</v>
      </c>
      <c r="I976" t="str">
        <f t="shared" si="93"/>
        <v>Obesity</v>
      </c>
      <c r="J976" t="str">
        <f t="shared" si="94"/>
        <v>Normal</v>
      </c>
      <c r="K976" t="s">
        <v>2380</v>
      </c>
      <c r="L976">
        <v>1</v>
      </c>
      <c r="M976" t="str">
        <f t="shared" si="95"/>
        <v>No</v>
      </c>
      <c r="N976" t="s">
        <v>2378</v>
      </c>
    </row>
    <row r="977" spans="1:14" x14ac:dyDescent="0.3">
      <c r="A977" t="s">
        <v>1393</v>
      </c>
      <c r="B977">
        <v>30.88</v>
      </c>
      <c r="C977">
        <v>5.82</v>
      </c>
      <c r="D977" t="str">
        <f t="shared" si="90"/>
        <v>No</v>
      </c>
      <c r="E977" t="s">
        <v>2378</v>
      </c>
      <c r="F977" t="s">
        <v>2378</v>
      </c>
      <c r="G977">
        <f t="shared" si="91"/>
        <v>2</v>
      </c>
      <c r="H977" t="str">
        <f t="shared" si="92"/>
        <v>No</v>
      </c>
      <c r="I977" t="str">
        <f t="shared" si="93"/>
        <v>Obesity</v>
      </c>
      <c r="J977" t="str">
        <f t="shared" si="94"/>
        <v>Prediabetes</v>
      </c>
      <c r="K977" t="s">
        <v>2378</v>
      </c>
      <c r="L977">
        <v>2</v>
      </c>
      <c r="M977" t="str">
        <f t="shared" si="95"/>
        <v>No</v>
      </c>
      <c r="N977" t="s">
        <v>2378</v>
      </c>
    </row>
    <row r="978" spans="1:14" x14ac:dyDescent="0.3">
      <c r="A978" t="s">
        <v>1392</v>
      </c>
      <c r="B978">
        <v>33.35</v>
      </c>
      <c r="C978">
        <v>6.05</v>
      </c>
      <c r="D978" t="str">
        <f t="shared" si="90"/>
        <v>No</v>
      </c>
      <c r="E978" t="s">
        <v>2378</v>
      </c>
      <c r="F978" t="s">
        <v>2381</v>
      </c>
      <c r="G978">
        <f t="shared" si="91"/>
        <v>1</v>
      </c>
      <c r="H978" t="str">
        <f t="shared" si="92"/>
        <v>No</v>
      </c>
      <c r="I978" t="str">
        <f t="shared" si="93"/>
        <v>Obesity</v>
      </c>
      <c r="J978" t="str">
        <f t="shared" si="94"/>
        <v>Prediabetes</v>
      </c>
      <c r="K978" t="s">
        <v>2378</v>
      </c>
      <c r="L978">
        <v>1</v>
      </c>
      <c r="M978" t="str">
        <f t="shared" si="95"/>
        <v>No</v>
      </c>
      <c r="N978" t="s">
        <v>2378</v>
      </c>
    </row>
    <row r="979" spans="1:14" x14ac:dyDescent="0.3">
      <c r="A979" t="s">
        <v>1391</v>
      </c>
      <c r="B979">
        <v>38</v>
      </c>
      <c r="C979">
        <v>6.38</v>
      </c>
      <c r="D979" t="str">
        <f t="shared" si="90"/>
        <v>Yes</v>
      </c>
      <c r="E979" t="s">
        <v>2378</v>
      </c>
      <c r="F979" t="s">
        <v>2378</v>
      </c>
      <c r="G979">
        <f t="shared" si="91"/>
        <v>1</v>
      </c>
      <c r="H979" t="str">
        <f t="shared" si="92"/>
        <v>No</v>
      </c>
      <c r="I979" t="str">
        <f t="shared" si="93"/>
        <v>Obesity</v>
      </c>
      <c r="J979" t="str">
        <f t="shared" si="94"/>
        <v>Prediabetes</v>
      </c>
      <c r="K979" t="s">
        <v>2380</v>
      </c>
      <c r="L979">
        <v>1</v>
      </c>
      <c r="M979" t="str">
        <f t="shared" si="95"/>
        <v>No</v>
      </c>
      <c r="N979" t="s">
        <v>2378</v>
      </c>
    </row>
    <row r="980" spans="1:14" x14ac:dyDescent="0.3">
      <c r="A980" t="s">
        <v>1390</v>
      </c>
      <c r="B980">
        <v>36.08</v>
      </c>
      <c r="C980">
        <v>5.73</v>
      </c>
      <c r="D980" t="str">
        <f t="shared" si="90"/>
        <v>Yes</v>
      </c>
      <c r="E980" t="s">
        <v>2378</v>
      </c>
      <c r="F980" t="s">
        <v>2378</v>
      </c>
      <c r="G980">
        <f t="shared" si="91"/>
        <v>1</v>
      </c>
      <c r="H980" t="str">
        <f t="shared" si="92"/>
        <v>No</v>
      </c>
      <c r="I980" t="str">
        <f t="shared" si="93"/>
        <v>Obesity</v>
      </c>
      <c r="J980" t="str">
        <f t="shared" si="94"/>
        <v>Prediabetes</v>
      </c>
      <c r="K980" t="s">
        <v>2380</v>
      </c>
      <c r="L980">
        <v>1</v>
      </c>
      <c r="M980" t="str">
        <f t="shared" si="95"/>
        <v>No</v>
      </c>
      <c r="N980" t="s">
        <v>2378</v>
      </c>
    </row>
    <row r="981" spans="1:14" x14ac:dyDescent="0.3">
      <c r="A981" t="s">
        <v>1389</v>
      </c>
      <c r="B981">
        <v>35.700000000000003</v>
      </c>
      <c r="C981">
        <v>5.47</v>
      </c>
      <c r="D981" t="str">
        <f t="shared" si="90"/>
        <v>Yes</v>
      </c>
      <c r="E981" t="s">
        <v>2378</v>
      </c>
      <c r="F981" t="s">
        <v>2378</v>
      </c>
      <c r="G981">
        <f t="shared" si="91"/>
        <v>1</v>
      </c>
      <c r="H981" t="str">
        <f t="shared" si="92"/>
        <v>No</v>
      </c>
      <c r="I981" t="str">
        <f t="shared" si="93"/>
        <v>Obesity</v>
      </c>
      <c r="J981" t="str">
        <f t="shared" si="94"/>
        <v>Normal</v>
      </c>
      <c r="K981" t="s">
        <v>2380</v>
      </c>
      <c r="L981">
        <v>1</v>
      </c>
      <c r="M981" t="str">
        <f t="shared" si="95"/>
        <v>No</v>
      </c>
      <c r="N981" t="s">
        <v>2378</v>
      </c>
    </row>
    <row r="982" spans="1:14" x14ac:dyDescent="0.3">
      <c r="A982" t="s">
        <v>1388</v>
      </c>
      <c r="B982">
        <v>34.01</v>
      </c>
      <c r="C982">
        <v>11.3</v>
      </c>
      <c r="D982" t="str">
        <f t="shared" si="90"/>
        <v>No</v>
      </c>
      <c r="E982" t="s">
        <v>2378</v>
      </c>
      <c r="F982" t="s">
        <v>2378</v>
      </c>
      <c r="G982">
        <f t="shared" si="91"/>
        <v>0</v>
      </c>
      <c r="H982" t="str">
        <f t="shared" si="92"/>
        <v>No</v>
      </c>
      <c r="I982" t="str">
        <f t="shared" si="93"/>
        <v>Obesity</v>
      </c>
      <c r="J982" t="str">
        <f t="shared" si="94"/>
        <v>Diabetes</v>
      </c>
      <c r="K982" t="s">
        <v>2378</v>
      </c>
      <c r="L982" t="s">
        <v>2379</v>
      </c>
      <c r="M982" t="str">
        <f t="shared" si="95"/>
        <v>No</v>
      </c>
      <c r="N982" t="s">
        <v>2378</v>
      </c>
    </row>
    <row r="983" spans="1:14" x14ac:dyDescent="0.3">
      <c r="A983" t="s">
        <v>1387</v>
      </c>
      <c r="B983">
        <v>31.54</v>
      </c>
      <c r="C983">
        <v>6.72</v>
      </c>
      <c r="D983" t="str">
        <f t="shared" si="90"/>
        <v>No</v>
      </c>
      <c r="E983" t="s">
        <v>2378</v>
      </c>
      <c r="F983" t="s">
        <v>2378</v>
      </c>
      <c r="G983">
        <f t="shared" si="91"/>
        <v>0</v>
      </c>
      <c r="H983" t="str">
        <f t="shared" si="92"/>
        <v>No</v>
      </c>
      <c r="I983" t="str">
        <f t="shared" si="93"/>
        <v>Obesity</v>
      </c>
      <c r="J983" t="str">
        <f t="shared" si="94"/>
        <v>Diabetes</v>
      </c>
      <c r="K983" t="s">
        <v>2378</v>
      </c>
      <c r="L983" t="s">
        <v>2379</v>
      </c>
      <c r="M983" t="str">
        <f t="shared" si="95"/>
        <v>No</v>
      </c>
      <c r="N983" t="s">
        <v>2378</v>
      </c>
    </row>
    <row r="984" spans="1:14" x14ac:dyDescent="0.3">
      <c r="A984" t="s">
        <v>1386</v>
      </c>
      <c r="B984">
        <v>23.3</v>
      </c>
      <c r="C984">
        <v>5.36</v>
      </c>
      <c r="D984" t="str">
        <f t="shared" si="90"/>
        <v>Yes</v>
      </c>
      <c r="E984" t="s">
        <v>2378</v>
      </c>
      <c r="F984" t="s">
        <v>2378</v>
      </c>
      <c r="G984">
        <f t="shared" si="91"/>
        <v>1</v>
      </c>
      <c r="H984" t="str">
        <f t="shared" si="92"/>
        <v>No</v>
      </c>
      <c r="I984" t="str">
        <f t="shared" si="93"/>
        <v>Normal Weight</v>
      </c>
      <c r="J984" t="str">
        <f t="shared" si="94"/>
        <v>Normal</v>
      </c>
      <c r="K984" t="s">
        <v>2380</v>
      </c>
      <c r="L984">
        <v>1</v>
      </c>
      <c r="M984" t="str">
        <f t="shared" si="95"/>
        <v>No</v>
      </c>
      <c r="N984" t="s">
        <v>2378</v>
      </c>
    </row>
    <row r="985" spans="1:14" x14ac:dyDescent="0.3">
      <c r="A985" t="s">
        <v>1385</v>
      </c>
      <c r="B985">
        <v>27.75</v>
      </c>
      <c r="C985">
        <v>9.8800000000000008</v>
      </c>
      <c r="D985" t="str">
        <f t="shared" si="90"/>
        <v>No</v>
      </c>
      <c r="E985" t="s">
        <v>2378</v>
      </c>
      <c r="F985" t="s">
        <v>2378</v>
      </c>
      <c r="G985">
        <f t="shared" si="91"/>
        <v>0</v>
      </c>
      <c r="H985" t="str">
        <f t="shared" si="92"/>
        <v>No</v>
      </c>
      <c r="I985" t="str">
        <f t="shared" si="93"/>
        <v>Over Weight</v>
      </c>
      <c r="J985" t="str">
        <f t="shared" si="94"/>
        <v>Diabetes</v>
      </c>
      <c r="K985" t="s">
        <v>2378</v>
      </c>
      <c r="L985" t="s">
        <v>2379</v>
      </c>
      <c r="M985" t="str">
        <f t="shared" si="95"/>
        <v>No</v>
      </c>
      <c r="N985" t="s">
        <v>2378</v>
      </c>
    </row>
    <row r="986" spans="1:14" x14ac:dyDescent="0.3">
      <c r="A986" t="s">
        <v>1384</v>
      </c>
      <c r="B986">
        <v>42.46</v>
      </c>
      <c r="C986">
        <v>4.1100000000000003</v>
      </c>
      <c r="D986" t="str">
        <f t="shared" si="90"/>
        <v>No</v>
      </c>
      <c r="E986" t="s">
        <v>2378</v>
      </c>
      <c r="F986" t="s">
        <v>2378</v>
      </c>
      <c r="G986">
        <f t="shared" si="91"/>
        <v>0</v>
      </c>
      <c r="H986" t="str">
        <f t="shared" si="92"/>
        <v>No</v>
      </c>
      <c r="I986" t="str">
        <f t="shared" si="93"/>
        <v>Obesity</v>
      </c>
      <c r="J986" t="str">
        <f t="shared" si="94"/>
        <v>Normal</v>
      </c>
      <c r="K986" t="s">
        <v>2378</v>
      </c>
      <c r="L986" t="s">
        <v>2379</v>
      </c>
      <c r="M986" t="str">
        <f t="shared" si="95"/>
        <v>No</v>
      </c>
      <c r="N986" t="s">
        <v>2378</v>
      </c>
    </row>
    <row r="987" spans="1:14" x14ac:dyDescent="0.3">
      <c r="A987" t="s">
        <v>1383</v>
      </c>
      <c r="B987">
        <v>54.47</v>
      </c>
      <c r="C987">
        <v>7.48</v>
      </c>
      <c r="D987" t="str">
        <f t="shared" si="90"/>
        <v>No</v>
      </c>
      <c r="E987" t="s">
        <v>2378</v>
      </c>
      <c r="F987" t="s">
        <v>2378</v>
      </c>
      <c r="G987">
        <f t="shared" si="91"/>
        <v>0</v>
      </c>
      <c r="H987" t="str">
        <f t="shared" si="92"/>
        <v>No</v>
      </c>
      <c r="I987" t="str">
        <f t="shared" si="93"/>
        <v>Obesity</v>
      </c>
      <c r="J987" t="str">
        <f t="shared" si="94"/>
        <v>Diabetes</v>
      </c>
      <c r="K987" t="s">
        <v>2378</v>
      </c>
      <c r="L987" t="s">
        <v>2379</v>
      </c>
      <c r="M987" t="str">
        <f t="shared" si="95"/>
        <v>No</v>
      </c>
      <c r="N987" t="s">
        <v>2378</v>
      </c>
    </row>
    <row r="988" spans="1:14" x14ac:dyDescent="0.3">
      <c r="A988" t="s">
        <v>1382</v>
      </c>
      <c r="B988">
        <v>24.93</v>
      </c>
      <c r="C988">
        <v>9.18</v>
      </c>
      <c r="D988" t="str">
        <f t="shared" si="90"/>
        <v>Yes</v>
      </c>
      <c r="E988" t="s">
        <v>2378</v>
      </c>
      <c r="F988" t="s">
        <v>2381</v>
      </c>
      <c r="G988">
        <f t="shared" si="91"/>
        <v>1</v>
      </c>
      <c r="H988" t="str">
        <f t="shared" si="92"/>
        <v>No</v>
      </c>
      <c r="I988" t="str">
        <f t="shared" si="93"/>
        <v>Over Weight</v>
      </c>
      <c r="J988" t="str">
        <f t="shared" si="94"/>
        <v>Diabetes</v>
      </c>
      <c r="K988" t="s">
        <v>2380</v>
      </c>
      <c r="L988">
        <v>1</v>
      </c>
      <c r="M988" t="str">
        <f t="shared" si="95"/>
        <v>No</v>
      </c>
      <c r="N988" t="s">
        <v>2378</v>
      </c>
    </row>
    <row r="989" spans="1:14" x14ac:dyDescent="0.3">
      <c r="A989" t="s">
        <v>1381</v>
      </c>
      <c r="B989">
        <v>48.12</v>
      </c>
      <c r="C989">
        <v>4.51</v>
      </c>
      <c r="D989" t="str">
        <f t="shared" si="90"/>
        <v>Yes</v>
      </c>
      <c r="E989" t="s">
        <v>2378</v>
      </c>
      <c r="F989" t="s">
        <v>2378</v>
      </c>
      <c r="G989">
        <f t="shared" si="91"/>
        <v>1</v>
      </c>
      <c r="H989" t="str">
        <f t="shared" si="92"/>
        <v>No</v>
      </c>
      <c r="I989" t="str">
        <f t="shared" si="93"/>
        <v>Obesity</v>
      </c>
      <c r="J989" t="str">
        <f t="shared" si="94"/>
        <v>Normal</v>
      </c>
      <c r="K989" t="s">
        <v>2380</v>
      </c>
      <c r="L989">
        <v>1</v>
      </c>
      <c r="M989" t="str">
        <f t="shared" si="95"/>
        <v>No</v>
      </c>
      <c r="N989" t="s">
        <v>2378</v>
      </c>
    </row>
    <row r="990" spans="1:14" x14ac:dyDescent="0.3">
      <c r="A990" t="s">
        <v>1380</v>
      </c>
      <c r="B990">
        <v>24.91</v>
      </c>
      <c r="C990">
        <v>7.33</v>
      </c>
      <c r="D990" t="str">
        <f t="shared" si="90"/>
        <v>Yes</v>
      </c>
      <c r="E990" t="s">
        <v>2378</v>
      </c>
      <c r="F990" t="s">
        <v>2381</v>
      </c>
      <c r="G990">
        <f t="shared" si="91"/>
        <v>1</v>
      </c>
      <c r="H990" t="str">
        <f t="shared" si="92"/>
        <v>No</v>
      </c>
      <c r="I990" t="str">
        <f t="shared" si="93"/>
        <v>Over Weight</v>
      </c>
      <c r="J990" t="str">
        <f t="shared" si="94"/>
        <v>Diabetes</v>
      </c>
      <c r="K990" t="s">
        <v>2380</v>
      </c>
      <c r="L990">
        <v>1</v>
      </c>
      <c r="M990" t="str">
        <f t="shared" si="95"/>
        <v>No</v>
      </c>
      <c r="N990" t="s">
        <v>2378</v>
      </c>
    </row>
    <row r="991" spans="1:14" x14ac:dyDescent="0.3">
      <c r="A991" t="s">
        <v>1379</v>
      </c>
      <c r="B991">
        <v>27.645</v>
      </c>
      <c r="C991">
        <v>10.56</v>
      </c>
      <c r="D991" t="str">
        <f t="shared" si="90"/>
        <v>No</v>
      </c>
      <c r="E991" t="s">
        <v>2378</v>
      </c>
      <c r="F991" t="s">
        <v>2378</v>
      </c>
      <c r="G991">
        <f t="shared" si="91"/>
        <v>0</v>
      </c>
      <c r="H991" t="str">
        <f t="shared" si="92"/>
        <v>No</v>
      </c>
      <c r="I991" t="str">
        <f t="shared" si="93"/>
        <v>Over Weight</v>
      </c>
      <c r="J991" t="str">
        <f t="shared" si="94"/>
        <v>Diabetes</v>
      </c>
      <c r="K991" t="s">
        <v>2378</v>
      </c>
      <c r="L991" t="s">
        <v>2379</v>
      </c>
      <c r="M991" t="str">
        <f t="shared" si="95"/>
        <v>No</v>
      </c>
      <c r="N991" t="s">
        <v>2378</v>
      </c>
    </row>
    <row r="992" spans="1:14" x14ac:dyDescent="0.3">
      <c r="A992" t="s">
        <v>1378</v>
      </c>
      <c r="B992">
        <v>33.700000000000003</v>
      </c>
      <c r="C992">
        <v>4.01</v>
      </c>
      <c r="D992" t="str">
        <f t="shared" si="90"/>
        <v>No</v>
      </c>
      <c r="E992" t="s">
        <v>2378</v>
      </c>
      <c r="F992" t="s">
        <v>2378</v>
      </c>
      <c r="G992">
        <f t="shared" si="91"/>
        <v>2</v>
      </c>
      <c r="H992" t="str">
        <f t="shared" si="92"/>
        <v>No</v>
      </c>
      <c r="I992" t="str">
        <f t="shared" si="93"/>
        <v>Obesity</v>
      </c>
      <c r="J992" t="str">
        <f t="shared" si="94"/>
        <v>Normal</v>
      </c>
      <c r="K992" t="s">
        <v>2378</v>
      </c>
      <c r="L992">
        <v>2</v>
      </c>
      <c r="M992" t="str">
        <f t="shared" si="95"/>
        <v>No</v>
      </c>
      <c r="N992" t="s">
        <v>2378</v>
      </c>
    </row>
    <row r="993" spans="1:14" x14ac:dyDescent="0.3">
      <c r="A993" t="s">
        <v>1377</v>
      </c>
      <c r="B993">
        <v>38.93</v>
      </c>
      <c r="C993">
        <v>5.64</v>
      </c>
      <c r="D993" t="str">
        <f t="shared" si="90"/>
        <v>Yes</v>
      </c>
      <c r="E993" t="s">
        <v>2378</v>
      </c>
      <c r="F993" t="s">
        <v>2378</v>
      </c>
      <c r="G993">
        <f t="shared" si="91"/>
        <v>1</v>
      </c>
      <c r="H993" t="str">
        <f t="shared" si="92"/>
        <v>No</v>
      </c>
      <c r="I993" t="str">
        <f t="shared" si="93"/>
        <v>Obesity</v>
      </c>
      <c r="J993" t="str">
        <f t="shared" si="94"/>
        <v>Normal</v>
      </c>
      <c r="K993" t="s">
        <v>2380</v>
      </c>
      <c r="L993">
        <v>1</v>
      </c>
      <c r="M993" t="str">
        <f t="shared" si="95"/>
        <v>No</v>
      </c>
      <c r="N993" t="s">
        <v>2378</v>
      </c>
    </row>
    <row r="994" spans="1:14" x14ac:dyDescent="0.3">
      <c r="A994" t="s">
        <v>1376</v>
      </c>
      <c r="B994">
        <v>32.774999999999999</v>
      </c>
      <c r="C994">
        <v>8.02</v>
      </c>
      <c r="D994" t="str">
        <f t="shared" si="90"/>
        <v>Yes</v>
      </c>
      <c r="E994" t="s">
        <v>2378</v>
      </c>
      <c r="F994" t="s">
        <v>2378</v>
      </c>
      <c r="G994">
        <f t="shared" si="91"/>
        <v>2</v>
      </c>
      <c r="H994" t="str">
        <f t="shared" si="92"/>
        <v>No</v>
      </c>
      <c r="I994" t="str">
        <f t="shared" si="93"/>
        <v>Obesity</v>
      </c>
      <c r="J994" t="str">
        <f t="shared" si="94"/>
        <v>Diabetes</v>
      </c>
      <c r="K994" t="s">
        <v>2380</v>
      </c>
      <c r="L994">
        <v>2</v>
      </c>
      <c r="M994" t="str">
        <f t="shared" si="95"/>
        <v>No</v>
      </c>
      <c r="N994" t="s">
        <v>2378</v>
      </c>
    </row>
    <row r="995" spans="1:14" x14ac:dyDescent="0.3">
      <c r="A995" t="s">
        <v>1375</v>
      </c>
      <c r="B995">
        <v>29.83</v>
      </c>
      <c r="C995">
        <v>7.2</v>
      </c>
      <c r="D995" t="str">
        <f t="shared" si="90"/>
        <v>Yes</v>
      </c>
      <c r="E995" t="s">
        <v>2378</v>
      </c>
      <c r="F995" t="s">
        <v>2378</v>
      </c>
      <c r="G995">
        <f t="shared" si="91"/>
        <v>0</v>
      </c>
      <c r="H995" t="str">
        <f t="shared" si="92"/>
        <v>No</v>
      </c>
      <c r="I995" t="str">
        <f t="shared" si="93"/>
        <v>Over Weight</v>
      </c>
      <c r="J995" t="str">
        <f t="shared" si="94"/>
        <v>Diabetes</v>
      </c>
      <c r="K995" t="s">
        <v>2380</v>
      </c>
      <c r="L995" t="s">
        <v>2379</v>
      </c>
      <c r="M995" t="str">
        <f t="shared" si="95"/>
        <v>No</v>
      </c>
      <c r="N995" t="s">
        <v>2378</v>
      </c>
    </row>
    <row r="996" spans="1:14" x14ac:dyDescent="0.3">
      <c r="A996" t="s">
        <v>1374</v>
      </c>
      <c r="B996">
        <v>28.31</v>
      </c>
      <c r="C996">
        <v>4.55</v>
      </c>
      <c r="D996" t="str">
        <f t="shared" si="90"/>
        <v>No</v>
      </c>
      <c r="E996" t="s">
        <v>2381</v>
      </c>
      <c r="F996" t="s">
        <v>2378</v>
      </c>
      <c r="G996">
        <f t="shared" si="91"/>
        <v>1</v>
      </c>
      <c r="H996" t="str">
        <f t="shared" si="92"/>
        <v>No</v>
      </c>
      <c r="I996" t="str">
        <f t="shared" si="93"/>
        <v>Over Weight</v>
      </c>
      <c r="J996" t="str">
        <f t="shared" si="94"/>
        <v>Normal</v>
      </c>
      <c r="K996" t="s">
        <v>2378</v>
      </c>
      <c r="L996">
        <v>1</v>
      </c>
      <c r="M996" t="str">
        <f t="shared" si="95"/>
        <v>No</v>
      </c>
      <c r="N996" t="s">
        <v>2378</v>
      </c>
    </row>
    <row r="997" spans="1:14" x14ac:dyDescent="0.3">
      <c r="A997" t="s">
        <v>1373</v>
      </c>
      <c r="B997">
        <v>29.79</v>
      </c>
      <c r="C997">
        <v>9.0299999999999994</v>
      </c>
      <c r="D997" t="str">
        <f t="shared" si="90"/>
        <v>No</v>
      </c>
      <c r="E997" t="s">
        <v>2378</v>
      </c>
      <c r="F997" t="s">
        <v>2378</v>
      </c>
      <c r="G997">
        <f t="shared" si="91"/>
        <v>0</v>
      </c>
      <c r="H997" t="str">
        <f t="shared" si="92"/>
        <v>No</v>
      </c>
      <c r="I997" t="str">
        <f t="shared" si="93"/>
        <v>Over Weight</v>
      </c>
      <c r="J997" t="str">
        <f t="shared" si="94"/>
        <v>Diabetes</v>
      </c>
      <c r="K997" t="s">
        <v>2378</v>
      </c>
      <c r="L997" t="s">
        <v>2379</v>
      </c>
      <c r="M997" t="str">
        <f t="shared" si="95"/>
        <v>No</v>
      </c>
      <c r="N997" t="s">
        <v>2378</v>
      </c>
    </row>
    <row r="998" spans="1:14" x14ac:dyDescent="0.3">
      <c r="A998" t="s">
        <v>1372</v>
      </c>
      <c r="B998">
        <v>36.6</v>
      </c>
      <c r="C998">
        <v>5.2</v>
      </c>
      <c r="D998" t="str">
        <f t="shared" si="90"/>
        <v>Yes</v>
      </c>
      <c r="E998" t="s">
        <v>2378</v>
      </c>
      <c r="F998" t="s">
        <v>2381</v>
      </c>
      <c r="G998">
        <f t="shared" si="91"/>
        <v>1</v>
      </c>
      <c r="H998" t="str">
        <f t="shared" si="92"/>
        <v>No</v>
      </c>
      <c r="I998" t="str">
        <f t="shared" si="93"/>
        <v>Obesity</v>
      </c>
      <c r="J998" t="str">
        <f t="shared" si="94"/>
        <v>Normal</v>
      </c>
      <c r="K998" t="s">
        <v>2380</v>
      </c>
      <c r="L998">
        <v>1</v>
      </c>
      <c r="M998" t="str">
        <f t="shared" si="95"/>
        <v>No</v>
      </c>
      <c r="N998" t="s">
        <v>2378</v>
      </c>
    </row>
    <row r="999" spans="1:14" x14ac:dyDescent="0.3">
      <c r="A999" t="s">
        <v>1371</v>
      </c>
      <c r="B999">
        <v>35.93</v>
      </c>
      <c r="C999">
        <v>8.3000000000000007</v>
      </c>
      <c r="D999" t="str">
        <f t="shared" si="90"/>
        <v>Yes</v>
      </c>
      <c r="E999" t="s">
        <v>2378</v>
      </c>
      <c r="F999" t="s">
        <v>2378</v>
      </c>
      <c r="G999">
        <f t="shared" si="91"/>
        <v>0</v>
      </c>
      <c r="H999" t="str">
        <f t="shared" si="92"/>
        <v>No</v>
      </c>
      <c r="I999" t="str">
        <f t="shared" si="93"/>
        <v>Obesity</v>
      </c>
      <c r="J999" t="str">
        <f t="shared" si="94"/>
        <v>Diabetes</v>
      </c>
      <c r="K999" t="s">
        <v>2380</v>
      </c>
      <c r="L999" t="s">
        <v>2379</v>
      </c>
      <c r="M999" t="str">
        <f t="shared" si="95"/>
        <v>No</v>
      </c>
      <c r="N999" t="s">
        <v>2378</v>
      </c>
    </row>
    <row r="1000" spans="1:14" x14ac:dyDescent="0.3">
      <c r="A1000" t="s">
        <v>1370</v>
      </c>
      <c r="B1000">
        <v>28.6</v>
      </c>
      <c r="C1000">
        <v>5.56</v>
      </c>
      <c r="D1000" t="str">
        <f t="shared" si="90"/>
        <v>Yes</v>
      </c>
      <c r="E1000" t="s">
        <v>2378</v>
      </c>
      <c r="F1000" t="s">
        <v>2381</v>
      </c>
      <c r="G1000">
        <f t="shared" si="91"/>
        <v>1</v>
      </c>
      <c r="H1000" t="str">
        <f t="shared" si="92"/>
        <v>No</v>
      </c>
      <c r="I1000" t="str">
        <f t="shared" si="93"/>
        <v>Over Weight</v>
      </c>
      <c r="J1000" t="str">
        <f t="shared" si="94"/>
        <v>Normal</v>
      </c>
      <c r="K1000" t="s">
        <v>2380</v>
      </c>
      <c r="L1000">
        <v>1</v>
      </c>
      <c r="M1000" t="str">
        <f t="shared" si="95"/>
        <v>No</v>
      </c>
      <c r="N1000" t="s">
        <v>2378</v>
      </c>
    </row>
    <row r="1001" spans="1:14" x14ac:dyDescent="0.3">
      <c r="A1001" t="s">
        <v>1369</v>
      </c>
      <c r="B1001">
        <v>39.17</v>
      </c>
      <c r="C1001">
        <v>4.1500000000000004</v>
      </c>
      <c r="D1001" t="str">
        <f t="shared" si="90"/>
        <v>No</v>
      </c>
      <c r="E1001" t="s">
        <v>2378</v>
      </c>
      <c r="F1001" t="s">
        <v>2378</v>
      </c>
      <c r="G1001">
        <f t="shared" si="91"/>
        <v>0</v>
      </c>
      <c r="H1001" t="str">
        <f t="shared" si="92"/>
        <v>No</v>
      </c>
      <c r="I1001" t="str">
        <f t="shared" si="93"/>
        <v>Obesity</v>
      </c>
      <c r="J1001" t="str">
        <f t="shared" si="94"/>
        <v>Normal</v>
      </c>
      <c r="K1001" t="s">
        <v>2378</v>
      </c>
      <c r="L1001" t="s">
        <v>2379</v>
      </c>
      <c r="M1001" t="str">
        <f t="shared" si="95"/>
        <v>No</v>
      </c>
      <c r="N1001" t="s">
        <v>2378</v>
      </c>
    </row>
    <row r="1002" spans="1:14" x14ac:dyDescent="0.3">
      <c r="A1002" t="s">
        <v>1368</v>
      </c>
      <c r="B1002">
        <v>26.41</v>
      </c>
      <c r="C1002">
        <v>5.99</v>
      </c>
      <c r="D1002" t="str">
        <f t="shared" si="90"/>
        <v>Yes</v>
      </c>
      <c r="E1002" t="s">
        <v>2378</v>
      </c>
      <c r="F1002" t="s">
        <v>2381</v>
      </c>
      <c r="G1002">
        <f t="shared" si="91"/>
        <v>1</v>
      </c>
      <c r="H1002" t="str">
        <f t="shared" si="92"/>
        <v>No</v>
      </c>
      <c r="I1002" t="str">
        <f t="shared" si="93"/>
        <v>Over Weight</v>
      </c>
      <c r="J1002" t="str">
        <f t="shared" si="94"/>
        <v>Prediabetes</v>
      </c>
      <c r="K1002" t="s">
        <v>2380</v>
      </c>
      <c r="L1002">
        <v>1</v>
      </c>
      <c r="M1002" t="str">
        <f t="shared" si="95"/>
        <v>No</v>
      </c>
      <c r="N1002" t="s">
        <v>2378</v>
      </c>
    </row>
    <row r="1003" spans="1:14" x14ac:dyDescent="0.3">
      <c r="A1003" t="s">
        <v>1367</v>
      </c>
      <c r="B1003">
        <v>30.63</v>
      </c>
      <c r="C1003">
        <v>5.8</v>
      </c>
      <c r="D1003" t="str">
        <f t="shared" si="90"/>
        <v>Yes</v>
      </c>
      <c r="E1003" t="s">
        <v>2378</v>
      </c>
      <c r="F1003" t="s">
        <v>2378</v>
      </c>
      <c r="G1003">
        <f t="shared" si="91"/>
        <v>0</v>
      </c>
      <c r="H1003" t="str">
        <f t="shared" si="92"/>
        <v>No</v>
      </c>
      <c r="I1003" t="str">
        <f t="shared" si="93"/>
        <v>Obesity</v>
      </c>
      <c r="J1003" t="str">
        <f t="shared" si="94"/>
        <v>Prediabetes</v>
      </c>
      <c r="K1003" t="s">
        <v>2380</v>
      </c>
      <c r="L1003" t="s">
        <v>2379</v>
      </c>
      <c r="M1003" t="str">
        <f t="shared" si="95"/>
        <v>No</v>
      </c>
      <c r="N1003" t="s">
        <v>2378</v>
      </c>
    </row>
    <row r="1004" spans="1:14" x14ac:dyDescent="0.3">
      <c r="A1004" t="s">
        <v>1366</v>
      </c>
      <c r="B1004">
        <v>31.73</v>
      </c>
      <c r="C1004">
        <v>7.32</v>
      </c>
      <c r="D1004" t="str">
        <f t="shared" si="90"/>
        <v>Yes</v>
      </c>
      <c r="E1004" t="s">
        <v>2378</v>
      </c>
      <c r="F1004" t="s">
        <v>2378</v>
      </c>
      <c r="G1004">
        <f t="shared" si="91"/>
        <v>2</v>
      </c>
      <c r="H1004" t="str">
        <f t="shared" si="92"/>
        <v>No</v>
      </c>
      <c r="I1004" t="str">
        <f t="shared" si="93"/>
        <v>Obesity</v>
      </c>
      <c r="J1004" t="str">
        <f t="shared" si="94"/>
        <v>Diabetes</v>
      </c>
      <c r="K1004" t="s">
        <v>2380</v>
      </c>
      <c r="L1004">
        <v>2</v>
      </c>
      <c r="M1004" t="str">
        <f t="shared" si="95"/>
        <v>No</v>
      </c>
      <c r="N1004" t="s">
        <v>2378</v>
      </c>
    </row>
    <row r="1005" spans="1:14" x14ac:dyDescent="0.3">
      <c r="A1005" t="s">
        <v>1365</v>
      </c>
      <c r="B1005">
        <v>30.7</v>
      </c>
      <c r="C1005">
        <v>5.16</v>
      </c>
      <c r="D1005" t="str">
        <f t="shared" si="90"/>
        <v>No</v>
      </c>
      <c r="E1005" t="s">
        <v>2378</v>
      </c>
      <c r="F1005" t="s">
        <v>2378</v>
      </c>
      <c r="G1005">
        <f t="shared" si="91"/>
        <v>2</v>
      </c>
      <c r="H1005" t="str">
        <f t="shared" si="92"/>
        <v>No</v>
      </c>
      <c r="I1005" t="str">
        <f t="shared" si="93"/>
        <v>Obesity</v>
      </c>
      <c r="J1005" t="str">
        <f t="shared" si="94"/>
        <v>Normal</v>
      </c>
      <c r="K1005" t="s">
        <v>2378</v>
      </c>
      <c r="L1005">
        <v>2</v>
      </c>
      <c r="M1005" t="str">
        <f t="shared" si="95"/>
        <v>No</v>
      </c>
      <c r="N1005" t="s">
        <v>2378</v>
      </c>
    </row>
    <row r="1006" spans="1:14" x14ac:dyDescent="0.3">
      <c r="A1006" t="s">
        <v>1364</v>
      </c>
      <c r="B1006">
        <v>25.934999999999999</v>
      </c>
      <c r="C1006">
        <v>5.96</v>
      </c>
      <c r="D1006" t="str">
        <f t="shared" si="90"/>
        <v>Yes</v>
      </c>
      <c r="E1006" t="s">
        <v>2378</v>
      </c>
      <c r="F1006" t="s">
        <v>2378</v>
      </c>
      <c r="G1006">
        <f t="shared" si="91"/>
        <v>2</v>
      </c>
      <c r="H1006" t="str">
        <f t="shared" si="92"/>
        <v>No</v>
      </c>
      <c r="I1006" t="str">
        <f t="shared" si="93"/>
        <v>Over Weight</v>
      </c>
      <c r="J1006" t="str">
        <f t="shared" si="94"/>
        <v>Prediabetes</v>
      </c>
      <c r="K1006" t="s">
        <v>2380</v>
      </c>
      <c r="L1006">
        <v>2</v>
      </c>
      <c r="M1006" t="str">
        <f t="shared" si="95"/>
        <v>No</v>
      </c>
      <c r="N1006" t="s">
        <v>2378</v>
      </c>
    </row>
    <row r="1007" spans="1:14" x14ac:dyDescent="0.3">
      <c r="A1007" t="s">
        <v>1363</v>
      </c>
      <c r="B1007">
        <v>35.9</v>
      </c>
      <c r="C1007">
        <v>4.8499999999999996</v>
      </c>
      <c r="D1007" t="str">
        <f t="shared" si="90"/>
        <v>Yes</v>
      </c>
      <c r="E1007" t="s">
        <v>2378</v>
      </c>
      <c r="F1007" t="s">
        <v>2381</v>
      </c>
      <c r="G1007">
        <f t="shared" si="91"/>
        <v>1</v>
      </c>
      <c r="H1007" t="str">
        <f t="shared" si="92"/>
        <v>No</v>
      </c>
      <c r="I1007" t="str">
        <f t="shared" si="93"/>
        <v>Obesity</v>
      </c>
      <c r="J1007" t="str">
        <f t="shared" si="94"/>
        <v>Normal</v>
      </c>
      <c r="K1007" t="s">
        <v>2380</v>
      </c>
      <c r="L1007">
        <v>1</v>
      </c>
      <c r="M1007" t="str">
        <f t="shared" si="95"/>
        <v>No</v>
      </c>
      <c r="N1007" t="s">
        <v>2378</v>
      </c>
    </row>
    <row r="1008" spans="1:14" x14ac:dyDescent="0.3">
      <c r="A1008" t="s">
        <v>1362</v>
      </c>
      <c r="B1008">
        <v>26.7</v>
      </c>
      <c r="C1008">
        <v>5.09</v>
      </c>
      <c r="D1008" t="str">
        <f t="shared" si="90"/>
        <v>Yes</v>
      </c>
      <c r="E1008" t="s">
        <v>2378</v>
      </c>
      <c r="F1008" t="s">
        <v>2381</v>
      </c>
      <c r="G1008">
        <f t="shared" si="91"/>
        <v>1</v>
      </c>
      <c r="H1008" t="str">
        <f t="shared" si="92"/>
        <v>No</v>
      </c>
      <c r="I1008" t="str">
        <f t="shared" si="93"/>
        <v>Over Weight</v>
      </c>
      <c r="J1008" t="str">
        <f t="shared" si="94"/>
        <v>Normal</v>
      </c>
      <c r="K1008" t="s">
        <v>2380</v>
      </c>
      <c r="L1008">
        <v>1</v>
      </c>
      <c r="M1008" t="str">
        <f t="shared" si="95"/>
        <v>No</v>
      </c>
      <c r="N1008" t="s">
        <v>2378</v>
      </c>
    </row>
    <row r="1009" spans="1:14" x14ac:dyDescent="0.3">
      <c r="A1009" t="s">
        <v>1361</v>
      </c>
      <c r="B1009">
        <v>33.71</v>
      </c>
      <c r="C1009">
        <v>4.9400000000000004</v>
      </c>
      <c r="D1009" t="str">
        <f t="shared" si="90"/>
        <v>No</v>
      </c>
      <c r="E1009" t="s">
        <v>2378</v>
      </c>
      <c r="F1009" t="s">
        <v>2378</v>
      </c>
      <c r="G1009">
        <f t="shared" si="91"/>
        <v>0</v>
      </c>
      <c r="H1009" t="str">
        <f t="shared" si="92"/>
        <v>No</v>
      </c>
      <c r="I1009" t="str">
        <f t="shared" si="93"/>
        <v>Obesity</v>
      </c>
      <c r="J1009" t="str">
        <f t="shared" si="94"/>
        <v>Normal</v>
      </c>
      <c r="K1009" t="s">
        <v>2378</v>
      </c>
      <c r="L1009" t="s">
        <v>2379</v>
      </c>
      <c r="M1009" t="str">
        <f t="shared" si="95"/>
        <v>No</v>
      </c>
      <c r="N1009" t="s">
        <v>2378</v>
      </c>
    </row>
    <row r="1010" spans="1:14" x14ac:dyDescent="0.3">
      <c r="A1010" t="s">
        <v>1360</v>
      </c>
      <c r="B1010">
        <v>41.91</v>
      </c>
      <c r="C1010">
        <v>4.92</v>
      </c>
      <c r="D1010" t="str">
        <f t="shared" si="90"/>
        <v>Yes</v>
      </c>
      <c r="E1010" t="s">
        <v>2378</v>
      </c>
      <c r="F1010" t="s">
        <v>2378</v>
      </c>
      <c r="G1010">
        <f t="shared" si="91"/>
        <v>2</v>
      </c>
      <c r="H1010" t="str">
        <f t="shared" si="92"/>
        <v>No</v>
      </c>
      <c r="I1010" t="str">
        <f t="shared" si="93"/>
        <v>Obesity</v>
      </c>
      <c r="J1010" t="str">
        <f t="shared" si="94"/>
        <v>Normal</v>
      </c>
      <c r="K1010" t="s">
        <v>2380</v>
      </c>
      <c r="L1010">
        <v>2</v>
      </c>
      <c r="M1010" t="str">
        <f t="shared" si="95"/>
        <v>No</v>
      </c>
      <c r="N1010" t="s">
        <v>2378</v>
      </c>
    </row>
    <row r="1011" spans="1:14" x14ac:dyDescent="0.3">
      <c r="A1011" t="s">
        <v>1359</v>
      </c>
      <c r="B1011">
        <v>39.82</v>
      </c>
      <c r="C1011">
        <v>6.05</v>
      </c>
      <c r="D1011" t="str">
        <f t="shared" si="90"/>
        <v>Yes</v>
      </c>
      <c r="E1011" t="s">
        <v>2378</v>
      </c>
      <c r="F1011" t="s">
        <v>2378</v>
      </c>
      <c r="G1011">
        <f t="shared" si="91"/>
        <v>2</v>
      </c>
      <c r="H1011" t="str">
        <f t="shared" si="92"/>
        <v>No</v>
      </c>
      <c r="I1011" t="str">
        <f t="shared" si="93"/>
        <v>Obesity</v>
      </c>
      <c r="J1011" t="str">
        <f t="shared" si="94"/>
        <v>Prediabetes</v>
      </c>
      <c r="K1011" t="s">
        <v>2380</v>
      </c>
      <c r="L1011">
        <v>2</v>
      </c>
      <c r="M1011" t="str">
        <f t="shared" si="95"/>
        <v>No</v>
      </c>
      <c r="N1011" t="s">
        <v>2378</v>
      </c>
    </row>
    <row r="1012" spans="1:14" x14ac:dyDescent="0.3">
      <c r="A1012" t="s">
        <v>1358</v>
      </c>
      <c r="B1012">
        <v>28.12</v>
      </c>
      <c r="C1012">
        <v>4.67</v>
      </c>
      <c r="D1012" t="str">
        <f t="shared" si="90"/>
        <v>No</v>
      </c>
      <c r="E1012" t="s">
        <v>2378</v>
      </c>
      <c r="F1012" t="s">
        <v>2378</v>
      </c>
      <c r="G1012">
        <f t="shared" si="91"/>
        <v>2</v>
      </c>
      <c r="H1012" t="str">
        <f t="shared" si="92"/>
        <v>No</v>
      </c>
      <c r="I1012" t="str">
        <f t="shared" si="93"/>
        <v>Over Weight</v>
      </c>
      <c r="J1012" t="str">
        <f t="shared" si="94"/>
        <v>Normal</v>
      </c>
      <c r="K1012" t="s">
        <v>2378</v>
      </c>
      <c r="L1012">
        <v>2</v>
      </c>
      <c r="M1012" t="str">
        <f t="shared" si="95"/>
        <v>No</v>
      </c>
      <c r="N1012" t="s">
        <v>2378</v>
      </c>
    </row>
    <row r="1013" spans="1:14" x14ac:dyDescent="0.3">
      <c r="A1013" t="s">
        <v>1357</v>
      </c>
      <c r="B1013">
        <v>26.98</v>
      </c>
      <c r="C1013">
        <v>9.81</v>
      </c>
      <c r="D1013" t="str">
        <f t="shared" si="90"/>
        <v>Yes</v>
      </c>
      <c r="E1013" t="s">
        <v>2378</v>
      </c>
      <c r="F1013" t="s">
        <v>2378</v>
      </c>
      <c r="G1013">
        <f t="shared" si="91"/>
        <v>0</v>
      </c>
      <c r="H1013" t="str">
        <f t="shared" si="92"/>
        <v>No</v>
      </c>
      <c r="I1013" t="str">
        <f t="shared" si="93"/>
        <v>Over Weight</v>
      </c>
      <c r="J1013" t="str">
        <f t="shared" si="94"/>
        <v>Diabetes</v>
      </c>
      <c r="K1013" t="s">
        <v>2380</v>
      </c>
      <c r="L1013" t="s">
        <v>2379</v>
      </c>
      <c r="M1013" t="str">
        <f t="shared" si="95"/>
        <v>No</v>
      </c>
      <c r="N1013" t="s">
        <v>2378</v>
      </c>
    </row>
    <row r="1014" spans="1:14" x14ac:dyDescent="0.3">
      <c r="A1014" t="s">
        <v>1356</v>
      </c>
      <c r="B1014">
        <v>27.2</v>
      </c>
      <c r="C1014">
        <v>6.06</v>
      </c>
      <c r="D1014" t="str">
        <f t="shared" si="90"/>
        <v>Yes</v>
      </c>
      <c r="E1014" t="s">
        <v>2378</v>
      </c>
      <c r="F1014" t="s">
        <v>2378</v>
      </c>
      <c r="G1014">
        <f t="shared" si="91"/>
        <v>2</v>
      </c>
      <c r="H1014" t="str">
        <f t="shared" si="92"/>
        <v>No</v>
      </c>
      <c r="I1014" t="str">
        <f t="shared" si="93"/>
        <v>Over Weight</v>
      </c>
      <c r="J1014" t="str">
        <f t="shared" si="94"/>
        <v>Prediabetes</v>
      </c>
      <c r="K1014" t="s">
        <v>2380</v>
      </c>
      <c r="L1014">
        <v>2</v>
      </c>
      <c r="M1014" t="str">
        <f t="shared" si="95"/>
        <v>No</v>
      </c>
      <c r="N1014" t="s">
        <v>2378</v>
      </c>
    </row>
    <row r="1015" spans="1:14" x14ac:dyDescent="0.3">
      <c r="A1015" t="s">
        <v>1355</v>
      </c>
      <c r="B1015">
        <v>25.3</v>
      </c>
      <c r="C1015">
        <v>5.19</v>
      </c>
      <c r="D1015" t="str">
        <f t="shared" si="90"/>
        <v>Yes</v>
      </c>
      <c r="E1015" t="s">
        <v>2378</v>
      </c>
      <c r="F1015" t="s">
        <v>2378</v>
      </c>
      <c r="G1015">
        <f t="shared" si="91"/>
        <v>2</v>
      </c>
      <c r="H1015" t="str">
        <f t="shared" si="92"/>
        <v>No</v>
      </c>
      <c r="I1015" t="str">
        <f t="shared" si="93"/>
        <v>Over Weight</v>
      </c>
      <c r="J1015" t="str">
        <f t="shared" si="94"/>
        <v>Normal</v>
      </c>
      <c r="K1015" t="s">
        <v>2380</v>
      </c>
      <c r="L1015">
        <v>2</v>
      </c>
      <c r="M1015" t="str">
        <f t="shared" si="95"/>
        <v>No</v>
      </c>
      <c r="N1015" t="s">
        <v>2378</v>
      </c>
    </row>
    <row r="1016" spans="1:14" x14ac:dyDescent="0.3">
      <c r="A1016" t="s">
        <v>1354</v>
      </c>
      <c r="B1016">
        <v>30.25</v>
      </c>
      <c r="C1016">
        <v>10.16</v>
      </c>
      <c r="D1016" t="str">
        <f t="shared" si="90"/>
        <v>No</v>
      </c>
      <c r="E1016" t="s">
        <v>2378</v>
      </c>
      <c r="F1016" t="s">
        <v>2378</v>
      </c>
      <c r="G1016">
        <f t="shared" si="91"/>
        <v>0</v>
      </c>
      <c r="H1016" t="str">
        <f t="shared" si="92"/>
        <v>No</v>
      </c>
      <c r="I1016" t="str">
        <f t="shared" si="93"/>
        <v>Obesity</v>
      </c>
      <c r="J1016" t="str">
        <f t="shared" si="94"/>
        <v>Diabetes</v>
      </c>
      <c r="K1016" t="s">
        <v>2378</v>
      </c>
      <c r="L1016" t="s">
        <v>2379</v>
      </c>
      <c r="M1016" t="str">
        <f t="shared" si="95"/>
        <v>No</v>
      </c>
      <c r="N1016" t="s">
        <v>2378</v>
      </c>
    </row>
    <row r="1017" spans="1:14" x14ac:dyDescent="0.3">
      <c r="A1017" t="s">
        <v>1353</v>
      </c>
      <c r="B1017">
        <v>54</v>
      </c>
      <c r="C1017">
        <v>4.68</v>
      </c>
      <c r="D1017" t="str">
        <f t="shared" si="90"/>
        <v>Yes</v>
      </c>
      <c r="E1017" t="s">
        <v>2381</v>
      </c>
      <c r="F1017" t="s">
        <v>2378</v>
      </c>
      <c r="G1017">
        <f t="shared" si="91"/>
        <v>2</v>
      </c>
      <c r="H1017" t="str">
        <f t="shared" si="92"/>
        <v>No</v>
      </c>
      <c r="I1017" t="str">
        <f t="shared" si="93"/>
        <v>Obesity</v>
      </c>
      <c r="J1017" t="str">
        <f t="shared" si="94"/>
        <v>Normal</v>
      </c>
      <c r="K1017" t="s">
        <v>2380</v>
      </c>
      <c r="L1017">
        <v>2</v>
      </c>
      <c r="M1017" t="str">
        <f t="shared" si="95"/>
        <v>No</v>
      </c>
      <c r="N1017" t="s">
        <v>2378</v>
      </c>
    </row>
    <row r="1018" spans="1:14" x14ac:dyDescent="0.3">
      <c r="A1018" t="s">
        <v>1352</v>
      </c>
      <c r="B1018">
        <v>51.86</v>
      </c>
      <c r="C1018">
        <v>5.32</v>
      </c>
      <c r="D1018" t="str">
        <f t="shared" si="90"/>
        <v>Yes</v>
      </c>
      <c r="E1018" t="s">
        <v>2378</v>
      </c>
      <c r="F1018" t="s">
        <v>2378</v>
      </c>
      <c r="G1018">
        <f t="shared" si="91"/>
        <v>0</v>
      </c>
      <c r="H1018" t="str">
        <f t="shared" si="92"/>
        <v>No</v>
      </c>
      <c r="I1018" t="str">
        <f t="shared" si="93"/>
        <v>Obesity</v>
      </c>
      <c r="J1018" t="str">
        <f t="shared" si="94"/>
        <v>Normal</v>
      </c>
      <c r="K1018" t="s">
        <v>2380</v>
      </c>
      <c r="L1018" t="s">
        <v>2379</v>
      </c>
      <c r="M1018" t="str">
        <f t="shared" si="95"/>
        <v>No</v>
      </c>
      <c r="N1018" t="s">
        <v>2378</v>
      </c>
    </row>
    <row r="1019" spans="1:14" x14ac:dyDescent="0.3">
      <c r="A1019" t="s">
        <v>1351</v>
      </c>
      <c r="B1019">
        <v>31.39</v>
      </c>
      <c r="C1019">
        <v>6.99</v>
      </c>
      <c r="D1019" t="str">
        <f t="shared" si="90"/>
        <v>No</v>
      </c>
      <c r="E1019" t="s">
        <v>2378</v>
      </c>
      <c r="F1019" t="s">
        <v>2378</v>
      </c>
      <c r="G1019">
        <f t="shared" si="91"/>
        <v>0</v>
      </c>
      <c r="H1019" t="str">
        <f t="shared" si="92"/>
        <v>No</v>
      </c>
      <c r="I1019" t="str">
        <f t="shared" si="93"/>
        <v>Obesity</v>
      </c>
      <c r="J1019" t="str">
        <f t="shared" si="94"/>
        <v>Diabetes</v>
      </c>
      <c r="K1019" t="s">
        <v>2378</v>
      </c>
      <c r="L1019" t="s">
        <v>2379</v>
      </c>
      <c r="M1019" t="str">
        <f t="shared" si="95"/>
        <v>No</v>
      </c>
      <c r="N1019" t="s">
        <v>2378</v>
      </c>
    </row>
    <row r="1020" spans="1:14" x14ac:dyDescent="0.3">
      <c r="A1020" t="s">
        <v>1350</v>
      </c>
      <c r="B1020">
        <v>39.97</v>
      </c>
      <c r="C1020">
        <v>5.55</v>
      </c>
      <c r="D1020" t="str">
        <f t="shared" si="90"/>
        <v>No</v>
      </c>
      <c r="E1020" t="s">
        <v>2378</v>
      </c>
      <c r="F1020" t="s">
        <v>2378</v>
      </c>
      <c r="G1020">
        <f t="shared" si="91"/>
        <v>0</v>
      </c>
      <c r="H1020" t="str">
        <f t="shared" si="92"/>
        <v>No</v>
      </c>
      <c r="I1020" t="str">
        <f t="shared" si="93"/>
        <v>Obesity</v>
      </c>
      <c r="J1020" t="str">
        <f t="shared" si="94"/>
        <v>Normal</v>
      </c>
      <c r="K1020" t="s">
        <v>2378</v>
      </c>
      <c r="L1020" t="s">
        <v>2379</v>
      </c>
      <c r="M1020" t="str">
        <f t="shared" si="95"/>
        <v>No</v>
      </c>
      <c r="N1020" t="s">
        <v>2378</v>
      </c>
    </row>
    <row r="1021" spans="1:14" x14ac:dyDescent="0.3">
      <c r="A1021" t="s">
        <v>1349</v>
      </c>
      <c r="B1021">
        <v>41.23</v>
      </c>
      <c r="C1021">
        <v>6.94</v>
      </c>
      <c r="D1021" t="str">
        <f t="shared" si="90"/>
        <v>No</v>
      </c>
      <c r="E1021" t="s">
        <v>2378</v>
      </c>
      <c r="F1021" t="s">
        <v>2378</v>
      </c>
      <c r="G1021">
        <f t="shared" si="91"/>
        <v>0</v>
      </c>
      <c r="H1021" t="str">
        <f t="shared" si="92"/>
        <v>No</v>
      </c>
      <c r="I1021" t="str">
        <f t="shared" si="93"/>
        <v>Obesity</v>
      </c>
      <c r="J1021" t="str">
        <f t="shared" si="94"/>
        <v>Diabetes</v>
      </c>
      <c r="K1021" t="s">
        <v>2378</v>
      </c>
      <c r="L1021" t="s">
        <v>2379</v>
      </c>
      <c r="M1021" t="str">
        <f t="shared" si="95"/>
        <v>No</v>
      </c>
      <c r="N1021" t="s">
        <v>2378</v>
      </c>
    </row>
    <row r="1022" spans="1:14" x14ac:dyDescent="0.3">
      <c r="A1022" t="s">
        <v>1348</v>
      </c>
      <c r="B1022">
        <v>49.45</v>
      </c>
      <c r="C1022">
        <v>4.2</v>
      </c>
      <c r="D1022" t="str">
        <f t="shared" si="90"/>
        <v>Yes</v>
      </c>
      <c r="E1022" t="s">
        <v>2378</v>
      </c>
      <c r="F1022" t="s">
        <v>2378</v>
      </c>
      <c r="G1022">
        <f t="shared" si="91"/>
        <v>0</v>
      </c>
      <c r="H1022" t="str">
        <f t="shared" si="92"/>
        <v>No</v>
      </c>
      <c r="I1022" t="str">
        <f t="shared" si="93"/>
        <v>Obesity</v>
      </c>
      <c r="J1022" t="str">
        <f t="shared" si="94"/>
        <v>Normal</v>
      </c>
      <c r="K1022" t="s">
        <v>2380</v>
      </c>
      <c r="L1022" t="s">
        <v>2379</v>
      </c>
      <c r="M1022" t="str">
        <f t="shared" si="95"/>
        <v>No</v>
      </c>
      <c r="N1022" t="s">
        <v>2378</v>
      </c>
    </row>
    <row r="1023" spans="1:14" x14ac:dyDescent="0.3">
      <c r="A1023" t="s">
        <v>1347</v>
      </c>
      <c r="B1023">
        <v>41.04</v>
      </c>
      <c r="C1023">
        <v>5.59</v>
      </c>
      <c r="D1023" t="str">
        <f t="shared" si="90"/>
        <v>No</v>
      </c>
      <c r="E1023" t="s">
        <v>2378</v>
      </c>
      <c r="F1023" t="s">
        <v>2378</v>
      </c>
      <c r="G1023">
        <f t="shared" si="91"/>
        <v>0</v>
      </c>
      <c r="H1023" t="str">
        <f t="shared" si="92"/>
        <v>No</v>
      </c>
      <c r="I1023" t="str">
        <f t="shared" si="93"/>
        <v>Obesity</v>
      </c>
      <c r="J1023" t="str">
        <f t="shared" si="94"/>
        <v>Normal</v>
      </c>
      <c r="K1023" t="s">
        <v>2378</v>
      </c>
      <c r="L1023" t="s">
        <v>2379</v>
      </c>
      <c r="M1023" t="str">
        <f t="shared" si="95"/>
        <v>No</v>
      </c>
      <c r="N1023" t="s">
        <v>2378</v>
      </c>
    </row>
    <row r="1024" spans="1:14" x14ac:dyDescent="0.3">
      <c r="A1024" t="s">
        <v>1346</v>
      </c>
      <c r="B1024">
        <v>27.93</v>
      </c>
      <c r="C1024">
        <v>9.9600000000000009</v>
      </c>
      <c r="D1024" t="str">
        <f t="shared" si="90"/>
        <v>No</v>
      </c>
      <c r="E1024" t="s">
        <v>2378</v>
      </c>
      <c r="F1024" t="s">
        <v>2378</v>
      </c>
      <c r="G1024">
        <f t="shared" si="91"/>
        <v>0</v>
      </c>
      <c r="H1024" t="str">
        <f t="shared" si="92"/>
        <v>No</v>
      </c>
      <c r="I1024" t="str">
        <f t="shared" si="93"/>
        <v>Over Weight</v>
      </c>
      <c r="J1024" t="str">
        <f t="shared" si="94"/>
        <v>Diabetes</v>
      </c>
      <c r="K1024" t="s">
        <v>2378</v>
      </c>
      <c r="L1024" t="s">
        <v>2379</v>
      </c>
      <c r="M1024" t="str">
        <f t="shared" si="95"/>
        <v>No</v>
      </c>
      <c r="N1024" t="s">
        <v>2378</v>
      </c>
    </row>
    <row r="1025" spans="1:14" x14ac:dyDescent="0.3">
      <c r="A1025" t="s">
        <v>1345</v>
      </c>
      <c r="B1025">
        <v>21.01</v>
      </c>
      <c r="C1025">
        <v>7.37</v>
      </c>
      <c r="D1025" t="str">
        <f t="shared" si="90"/>
        <v>No</v>
      </c>
      <c r="E1025" t="s">
        <v>2378</v>
      </c>
      <c r="F1025" t="s">
        <v>2378</v>
      </c>
      <c r="G1025">
        <f t="shared" si="91"/>
        <v>0</v>
      </c>
      <c r="H1025" t="str">
        <f t="shared" si="92"/>
        <v>No</v>
      </c>
      <c r="I1025" t="str">
        <f t="shared" si="93"/>
        <v>Normal Weight</v>
      </c>
      <c r="J1025" t="str">
        <f t="shared" si="94"/>
        <v>Diabetes</v>
      </c>
      <c r="K1025" t="s">
        <v>2378</v>
      </c>
      <c r="L1025" t="s">
        <v>2379</v>
      </c>
      <c r="M1025" t="str">
        <f t="shared" si="95"/>
        <v>No</v>
      </c>
      <c r="N1025" t="s">
        <v>2378</v>
      </c>
    </row>
    <row r="1026" spans="1:14" x14ac:dyDescent="0.3">
      <c r="A1026" t="s">
        <v>1344</v>
      </c>
      <c r="B1026">
        <v>52.37</v>
      </c>
      <c r="C1026">
        <v>5.0599999999999996</v>
      </c>
      <c r="D1026" t="str">
        <f t="shared" ref="D1026:D1089" si="96">PROPER(K1026)</f>
        <v>Yes</v>
      </c>
      <c r="E1026" t="s">
        <v>2381</v>
      </c>
      <c r="F1026" t="s">
        <v>2378</v>
      </c>
      <c r="G1026">
        <f t="shared" ref="G1026:G1089" si="97">IF(L1026="No major surgery",0,L1026)</f>
        <v>2</v>
      </c>
      <c r="H1026" t="str">
        <f t="shared" ref="H1026:H1089" si="98">PROPER(M1026)</f>
        <v>No</v>
      </c>
      <c r="I1026" t="str">
        <f t="shared" ref="I1026:I1089" si="99">IF(B1026&lt;18.5,"Under Weight",IF(B1026&lt;=24.9,"Normal Weight",IF(B1026&lt;=29.9,"Over Weight","Obesity")))</f>
        <v>Obesity</v>
      </c>
      <c r="J1026" t="str">
        <f t="shared" ref="J1026:J1089" si="100">IF(C1026&lt;=5.7,"Normal",IF(C1026&lt;=6.4,"Prediabetes","Diabetes"))</f>
        <v>Normal</v>
      </c>
      <c r="K1026" t="s">
        <v>2380</v>
      </c>
      <c r="L1026">
        <v>2</v>
      </c>
      <c r="M1026" t="str">
        <f t="shared" si="95"/>
        <v>No</v>
      </c>
      <c r="N1026" t="s">
        <v>2378</v>
      </c>
    </row>
    <row r="1027" spans="1:14" x14ac:dyDescent="0.3">
      <c r="A1027" t="s">
        <v>1343</v>
      </c>
      <c r="B1027">
        <v>40.369999999999997</v>
      </c>
      <c r="C1027">
        <v>8.2100000000000009</v>
      </c>
      <c r="D1027" t="str">
        <f t="shared" si="96"/>
        <v>No</v>
      </c>
      <c r="E1027" t="s">
        <v>2378</v>
      </c>
      <c r="F1027" t="s">
        <v>2378</v>
      </c>
      <c r="G1027">
        <f t="shared" si="97"/>
        <v>0</v>
      </c>
      <c r="H1027" t="str">
        <f t="shared" si="98"/>
        <v>No</v>
      </c>
      <c r="I1027" t="str">
        <f t="shared" si="99"/>
        <v>Obesity</v>
      </c>
      <c r="J1027" t="str">
        <f t="shared" si="100"/>
        <v>Diabetes</v>
      </c>
      <c r="K1027" t="s">
        <v>2378</v>
      </c>
      <c r="L1027" t="s">
        <v>2379</v>
      </c>
      <c r="M1027" t="str">
        <f t="shared" si="95"/>
        <v>No</v>
      </c>
      <c r="N1027" t="s">
        <v>2378</v>
      </c>
    </row>
    <row r="1028" spans="1:14" x14ac:dyDescent="0.3">
      <c r="A1028" t="s">
        <v>1342</v>
      </c>
      <c r="B1028">
        <v>41.47</v>
      </c>
      <c r="C1028">
        <v>10.34</v>
      </c>
      <c r="D1028" t="str">
        <f t="shared" si="96"/>
        <v>No</v>
      </c>
      <c r="E1028" t="s">
        <v>2378</v>
      </c>
      <c r="F1028" t="s">
        <v>2378</v>
      </c>
      <c r="G1028">
        <f t="shared" si="97"/>
        <v>2</v>
      </c>
      <c r="H1028" t="str">
        <f t="shared" si="98"/>
        <v>No</v>
      </c>
      <c r="I1028" t="str">
        <f t="shared" si="99"/>
        <v>Obesity</v>
      </c>
      <c r="J1028" t="str">
        <f t="shared" si="100"/>
        <v>Diabetes</v>
      </c>
      <c r="K1028" t="s">
        <v>2378</v>
      </c>
      <c r="L1028">
        <v>2</v>
      </c>
      <c r="M1028" t="str">
        <f t="shared" ref="M1028:M1091" si="101">IF(N1028="?","No",N1028)</f>
        <v>No</v>
      </c>
      <c r="N1028" t="s">
        <v>2378</v>
      </c>
    </row>
    <row r="1029" spans="1:14" x14ac:dyDescent="0.3">
      <c r="A1029" t="s">
        <v>1341</v>
      </c>
      <c r="B1029">
        <v>33.725000000000001</v>
      </c>
      <c r="C1029">
        <v>5.51</v>
      </c>
      <c r="D1029" t="str">
        <f t="shared" si="96"/>
        <v>Yes</v>
      </c>
      <c r="E1029" t="s">
        <v>2378</v>
      </c>
      <c r="F1029" t="s">
        <v>2378</v>
      </c>
      <c r="G1029">
        <f t="shared" si="97"/>
        <v>2</v>
      </c>
      <c r="H1029" t="str">
        <f t="shared" si="98"/>
        <v>No</v>
      </c>
      <c r="I1029" t="str">
        <f t="shared" si="99"/>
        <v>Obesity</v>
      </c>
      <c r="J1029" t="str">
        <f t="shared" si="100"/>
        <v>Normal</v>
      </c>
      <c r="K1029" t="s">
        <v>2380</v>
      </c>
      <c r="L1029">
        <v>2</v>
      </c>
      <c r="M1029" t="str">
        <f t="shared" si="101"/>
        <v>No</v>
      </c>
      <c r="N1029" t="s">
        <v>2378</v>
      </c>
    </row>
    <row r="1030" spans="1:14" x14ac:dyDescent="0.3">
      <c r="A1030" t="s">
        <v>1340</v>
      </c>
      <c r="B1030">
        <v>28.1</v>
      </c>
      <c r="C1030">
        <v>11.2</v>
      </c>
      <c r="D1030" t="str">
        <f t="shared" si="96"/>
        <v>No</v>
      </c>
      <c r="E1030" t="s">
        <v>2378</v>
      </c>
      <c r="F1030" t="s">
        <v>2378</v>
      </c>
      <c r="G1030">
        <f t="shared" si="97"/>
        <v>0</v>
      </c>
      <c r="H1030" t="str">
        <f t="shared" si="98"/>
        <v>No</v>
      </c>
      <c r="I1030" t="str">
        <f t="shared" si="99"/>
        <v>Over Weight</v>
      </c>
      <c r="J1030" t="str">
        <f t="shared" si="100"/>
        <v>Diabetes</v>
      </c>
      <c r="K1030" t="s">
        <v>2378</v>
      </c>
      <c r="L1030" t="s">
        <v>2379</v>
      </c>
      <c r="M1030" t="str">
        <f t="shared" si="101"/>
        <v>No</v>
      </c>
      <c r="N1030" t="s">
        <v>2378</v>
      </c>
    </row>
    <row r="1031" spans="1:14" x14ac:dyDescent="0.3">
      <c r="A1031" t="s">
        <v>1339</v>
      </c>
      <c r="B1031">
        <v>37.43</v>
      </c>
      <c r="C1031">
        <v>4.3499999999999996</v>
      </c>
      <c r="D1031" t="str">
        <f t="shared" si="96"/>
        <v>Yes</v>
      </c>
      <c r="E1031" t="s">
        <v>2378</v>
      </c>
      <c r="F1031" t="s">
        <v>2381</v>
      </c>
      <c r="G1031">
        <f t="shared" si="97"/>
        <v>1</v>
      </c>
      <c r="H1031" t="str">
        <f t="shared" si="98"/>
        <v>No</v>
      </c>
      <c r="I1031" t="str">
        <f t="shared" si="99"/>
        <v>Obesity</v>
      </c>
      <c r="J1031" t="str">
        <f t="shared" si="100"/>
        <v>Normal</v>
      </c>
      <c r="K1031" t="s">
        <v>2380</v>
      </c>
      <c r="L1031">
        <v>1</v>
      </c>
      <c r="M1031" t="str">
        <f t="shared" si="101"/>
        <v>No</v>
      </c>
      <c r="N1031" t="s">
        <v>2378</v>
      </c>
    </row>
    <row r="1032" spans="1:14" x14ac:dyDescent="0.3">
      <c r="A1032" t="s">
        <v>1338</v>
      </c>
      <c r="B1032">
        <v>23.7</v>
      </c>
      <c r="C1032">
        <v>10.45</v>
      </c>
      <c r="D1032" t="str">
        <f t="shared" si="96"/>
        <v>No</v>
      </c>
      <c r="E1032" t="s">
        <v>2378</v>
      </c>
      <c r="F1032" t="s">
        <v>2378</v>
      </c>
      <c r="G1032">
        <f t="shared" si="97"/>
        <v>0</v>
      </c>
      <c r="H1032" t="str">
        <f t="shared" si="98"/>
        <v>No</v>
      </c>
      <c r="I1032" t="str">
        <f t="shared" si="99"/>
        <v>Normal Weight</v>
      </c>
      <c r="J1032" t="str">
        <f t="shared" si="100"/>
        <v>Diabetes</v>
      </c>
      <c r="K1032" t="s">
        <v>2378</v>
      </c>
      <c r="L1032" t="s">
        <v>2379</v>
      </c>
      <c r="M1032" t="str">
        <f t="shared" si="101"/>
        <v>No</v>
      </c>
      <c r="N1032" t="s">
        <v>2378</v>
      </c>
    </row>
    <row r="1033" spans="1:14" x14ac:dyDescent="0.3">
      <c r="A1033" t="s">
        <v>1337</v>
      </c>
      <c r="B1033">
        <v>24.795000000000002</v>
      </c>
      <c r="C1033">
        <v>4.07</v>
      </c>
      <c r="D1033" t="str">
        <f t="shared" si="96"/>
        <v>Yes</v>
      </c>
      <c r="E1033" t="s">
        <v>2378</v>
      </c>
      <c r="F1033" t="s">
        <v>2381</v>
      </c>
      <c r="G1033">
        <f t="shared" si="97"/>
        <v>1</v>
      </c>
      <c r="H1033" t="str">
        <f t="shared" si="98"/>
        <v>No</v>
      </c>
      <c r="I1033" t="str">
        <f t="shared" si="99"/>
        <v>Normal Weight</v>
      </c>
      <c r="J1033" t="str">
        <f t="shared" si="100"/>
        <v>Normal</v>
      </c>
      <c r="K1033" t="s">
        <v>2380</v>
      </c>
      <c r="L1033">
        <v>1</v>
      </c>
      <c r="M1033" t="str">
        <f t="shared" si="101"/>
        <v>No</v>
      </c>
      <c r="N1033" t="s">
        <v>2378</v>
      </c>
    </row>
    <row r="1034" spans="1:14" x14ac:dyDescent="0.3">
      <c r="A1034" t="s">
        <v>1336</v>
      </c>
      <c r="B1034">
        <v>31.9</v>
      </c>
      <c r="C1034">
        <v>8.34</v>
      </c>
      <c r="D1034" t="str">
        <f t="shared" si="96"/>
        <v>No</v>
      </c>
      <c r="E1034" t="s">
        <v>2378</v>
      </c>
      <c r="F1034" t="s">
        <v>2378</v>
      </c>
      <c r="G1034">
        <f t="shared" si="97"/>
        <v>0</v>
      </c>
      <c r="H1034" t="str">
        <f t="shared" si="98"/>
        <v>No</v>
      </c>
      <c r="I1034" t="str">
        <f t="shared" si="99"/>
        <v>Obesity</v>
      </c>
      <c r="J1034" t="str">
        <f t="shared" si="100"/>
        <v>Diabetes</v>
      </c>
      <c r="K1034" t="s">
        <v>2378</v>
      </c>
      <c r="L1034" t="s">
        <v>2379</v>
      </c>
      <c r="M1034" t="str">
        <f t="shared" si="101"/>
        <v>No</v>
      </c>
      <c r="N1034" t="s">
        <v>2378</v>
      </c>
    </row>
    <row r="1035" spans="1:14" x14ac:dyDescent="0.3">
      <c r="A1035" t="s">
        <v>1335</v>
      </c>
      <c r="B1035">
        <v>32.68</v>
      </c>
      <c r="C1035">
        <v>7.41</v>
      </c>
      <c r="D1035" t="str">
        <f t="shared" si="96"/>
        <v>No</v>
      </c>
      <c r="E1035" t="s">
        <v>2378</v>
      </c>
      <c r="F1035" t="s">
        <v>2378</v>
      </c>
      <c r="G1035">
        <f t="shared" si="97"/>
        <v>0</v>
      </c>
      <c r="H1035" t="str">
        <f t="shared" si="98"/>
        <v>No</v>
      </c>
      <c r="I1035" t="str">
        <f t="shared" si="99"/>
        <v>Obesity</v>
      </c>
      <c r="J1035" t="str">
        <f t="shared" si="100"/>
        <v>Diabetes</v>
      </c>
      <c r="K1035" t="s">
        <v>2378</v>
      </c>
      <c r="L1035" t="s">
        <v>2379</v>
      </c>
      <c r="M1035" t="str">
        <f t="shared" si="101"/>
        <v>No</v>
      </c>
      <c r="N1035" t="s">
        <v>2378</v>
      </c>
    </row>
    <row r="1036" spans="1:14" x14ac:dyDescent="0.3">
      <c r="A1036" t="s">
        <v>1334</v>
      </c>
      <c r="B1036">
        <v>47.13</v>
      </c>
      <c r="C1036">
        <v>4.3099999999999996</v>
      </c>
      <c r="D1036" t="str">
        <f t="shared" si="96"/>
        <v>No</v>
      </c>
      <c r="E1036" t="s">
        <v>2378</v>
      </c>
      <c r="F1036" t="s">
        <v>2378</v>
      </c>
      <c r="G1036">
        <f t="shared" si="97"/>
        <v>0</v>
      </c>
      <c r="H1036" t="str">
        <f t="shared" si="98"/>
        <v>No</v>
      </c>
      <c r="I1036" t="str">
        <f t="shared" si="99"/>
        <v>Obesity</v>
      </c>
      <c r="J1036" t="str">
        <f t="shared" si="100"/>
        <v>Normal</v>
      </c>
      <c r="K1036" t="s">
        <v>2378</v>
      </c>
      <c r="L1036" t="s">
        <v>2379</v>
      </c>
      <c r="M1036" t="str">
        <f t="shared" si="101"/>
        <v>No</v>
      </c>
      <c r="N1036" t="s">
        <v>2378</v>
      </c>
    </row>
    <row r="1037" spans="1:14" x14ac:dyDescent="0.3">
      <c r="A1037" t="s">
        <v>1333</v>
      </c>
      <c r="B1037">
        <v>36.67</v>
      </c>
      <c r="C1037">
        <v>10.83</v>
      </c>
      <c r="D1037" t="str">
        <f t="shared" si="96"/>
        <v>No</v>
      </c>
      <c r="E1037" t="s">
        <v>2378</v>
      </c>
      <c r="F1037" t="s">
        <v>2378</v>
      </c>
      <c r="G1037">
        <f t="shared" si="97"/>
        <v>0</v>
      </c>
      <c r="H1037" t="str">
        <f t="shared" si="98"/>
        <v>No</v>
      </c>
      <c r="I1037" t="str">
        <f t="shared" si="99"/>
        <v>Obesity</v>
      </c>
      <c r="J1037" t="str">
        <f t="shared" si="100"/>
        <v>Diabetes</v>
      </c>
      <c r="K1037" t="s">
        <v>2378</v>
      </c>
      <c r="L1037" t="s">
        <v>2379</v>
      </c>
      <c r="M1037" t="str">
        <f t="shared" si="101"/>
        <v>No</v>
      </c>
      <c r="N1037" t="s">
        <v>2378</v>
      </c>
    </row>
    <row r="1038" spans="1:14" x14ac:dyDescent="0.3">
      <c r="A1038" t="s">
        <v>1332</v>
      </c>
      <c r="B1038">
        <v>33.630000000000003</v>
      </c>
      <c r="C1038">
        <v>11.31</v>
      </c>
      <c r="D1038" t="str">
        <f t="shared" si="96"/>
        <v>No</v>
      </c>
      <c r="E1038" t="s">
        <v>2378</v>
      </c>
      <c r="F1038" t="s">
        <v>2378</v>
      </c>
      <c r="G1038">
        <f t="shared" si="97"/>
        <v>0</v>
      </c>
      <c r="H1038" t="str">
        <f t="shared" si="98"/>
        <v>No</v>
      </c>
      <c r="I1038" t="str">
        <f t="shared" si="99"/>
        <v>Obesity</v>
      </c>
      <c r="J1038" t="str">
        <f t="shared" si="100"/>
        <v>Diabetes</v>
      </c>
      <c r="K1038" t="s">
        <v>2378</v>
      </c>
      <c r="L1038" t="s">
        <v>2379</v>
      </c>
      <c r="M1038" t="str">
        <f t="shared" si="101"/>
        <v>No</v>
      </c>
      <c r="N1038" t="s">
        <v>2378</v>
      </c>
    </row>
    <row r="1039" spans="1:14" x14ac:dyDescent="0.3">
      <c r="A1039" t="s">
        <v>1331</v>
      </c>
      <c r="B1039">
        <v>32.67</v>
      </c>
      <c r="C1039">
        <v>11.81</v>
      </c>
      <c r="D1039" t="str">
        <f t="shared" si="96"/>
        <v>Yes</v>
      </c>
      <c r="E1039" t="s">
        <v>2378</v>
      </c>
      <c r="F1039" t="s">
        <v>2378</v>
      </c>
      <c r="G1039">
        <f t="shared" si="97"/>
        <v>0</v>
      </c>
      <c r="H1039" t="str">
        <f t="shared" si="98"/>
        <v>No</v>
      </c>
      <c r="I1039" t="str">
        <f t="shared" si="99"/>
        <v>Obesity</v>
      </c>
      <c r="J1039" t="str">
        <f t="shared" si="100"/>
        <v>Diabetes</v>
      </c>
      <c r="K1039" t="s">
        <v>2380</v>
      </c>
      <c r="L1039" t="s">
        <v>2379</v>
      </c>
      <c r="M1039" t="str">
        <f t="shared" si="101"/>
        <v>No</v>
      </c>
      <c r="N1039" t="s">
        <v>2378</v>
      </c>
    </row>
    <row r="1040" spans="1:14" x14ac:dyDescent="0.3">
      <c r="A1040" t="s">
        <v>1330</v>
      </c>
      <c r="B1040">
        <v>33.299999999999997</v>
      </c>
      <c r="C1040">
        <v>8.26</v>
      </c>
      <c r="D1040" t="str">
        <f t="shared" si="96"/>
        <v>Yes</v>
      </c>
      <c r="E1040" t="s">
        <v>2378</v>
      </c>
      <c r="F1040" t="s">
        <v>2378</v>
      </c>
      <c r="G1040">
        <f t="shared" si="97"/>
        <v>2</v>
      </c>
      <c r="H1040" t="str">
        <f t="shared" si="98"/>
        <v>No</v>
      </c>
      <c r="I1040" t="str">
        <f t="shared" si="99"/>
        <v>Obesity</v>
      </c>
      <c r="J1040" t="str">
        <f t="shared" si="100"/>
        <v>Diabetes</v>
      </c>
      <c r="K1040" t="s">
        <v>2380</v>
      </c>
      <c r="L1040">
        <v>2</v>
      </c>
      <c r="M1040" t="str">
        <f t="shared" si="101"/>
        <v>No</v>
      </c>
      <c r="N1040" t="s">
        <v>2378</v>
      </c>
    </row>
    <row r="1041" spans="1:14" x14ac:dyDescent="0.3">
      <c r="A1041" t="s">
        <v>1329</v>
      </c>
      <c r="B1041">
        <v>30.78</v>
      </c>
      <c r="C1041">
        <v>10.74</v>
      </c>
      <c r="D1041" t="str">
        <f t="shared" si="96"/>
        <v>Yes</v>
      </c>
      <c r="E1041" t="s">
        <v>2378</v>
      </c>
      <c r="F1041" t="s">
        <v>2378</v>
      </c>
      <c r="G1041">
        <f t="shared" si="97"/>
        <v>2</v>
      </c>
      <c r="H1041" t="str">
        <f t="shared" si="98"/>
        <v>No</v>
      </c>
      <c r="I1041" t="str">
        <f t="shared" si="99"/>
        <v>Obesity</v>
      </c>
      <c r="J1041" t="str">
        <f t="shared" si="100"/>
        <v>Diabetes</v>
      </c>
      <c r="K1041" t="s">
        <v>2380</v>
      </c>
      <c r="L1041">
        <v>2</v>
      </c>
      <c r="M1041" t="str">
        <f t="shared" si="101"/>
        <v>No</v>
      </c>
      <c r="N1041" t="s">
        <v>2378</v>
      </c>
    </row>
    <row r="1042" spans="1:14" x14ac:dyDescent="0.3">
      <c r="A1042" t="s">
        <v>1328</v>
      </c>
      <c r="B1042">
        <v>28.975000000000001</v>
      </c>
      <c r="C1042">
        <v>7.69</v>
      </c>
      <c r="D1042" t="str">
        <f t="shared" si="96"/>
        <v>Yes</v>
      </c>
      <c r="E1042" t="s">
        <v>2378</v>
      </c>
      <c r="F1042" t="s">
        <v>2378</v>
      </c>
      <c r="G1042">
        <f t="shared" si="97"/>
        <v>0</v>
      </c>
      <c r="H1042" t="str">
        <f t="shared" si="98"/>
        <v>No</v>
      </c>
      <c r="I1042" t="str">
        <f t="shared" si="99"/>
        <v>Over Weight</v>
      </c>
      <c r="J1042" t="str">
        <f t="shared" si="100"/>
        <v>Diabetes</v>
      </c>
      <c r="K1042" t="s">
        <v>2380</v>
      </c>
      <c r="L1042" t="s">
        <v>2379</v>
      </c>
      <c r="M1042" t="str">
        <f t="shared" si="101"/>
        <v>No</v>
      </c>
      <c r="N1042" t="s">
        <v>2378</v>
      </c>
    </row>
    <row r="1043" spans="1:14" x14ac:dyDescent="0.3">
      <c r="A1043" t="s">
        <v>1327</v>
      </c>
      <c r="B1043">
        <v>33.4</v>
      </c>
      <c r="C1043">
        <v>4.84</v>
      </c>
      <c r="D1043" t="str">
        <f t="shared" si="96"/>
        <v>No</v>
      </c>
      <c r="E1043" t="s">
        <v>2378</v>
      </c>
      <c r="F1043" t="s">
        <v>2378</v>
      </c>
      <c r="G1043">
        <f t="shared" si="97"/>
        <v>0</v>
      </c>
      <c r="H1043" t="str">
        <f t="shared" si="98"/>
        <v>No</v>
      </c>
      <c r="I1043" t="str">
        <f t="shared" si="99"/>
        <v>Obesity</v>
      </c>
      <c r="J1043" t="str">
        <f t="shared" si="100"/>
        <v>Normal</v>
      </c>
      <c r="K1043" t="s">
        <v>2378</v>
      </c>
      <c r="L1043" t="s">
        <v>2379</v>
      </c>
      <c r="M1043" t="str">
        <f t="shared" si="101"/>
        <v>No</v>
      </c>
      <c r="N1043" t="s">
        <v>2378</v>
      </c>
    </row>
    <row r="1044" spans="1:14" x14ac:dyDescent="0.3">
      <c r="A1044" t="s">
        <v>1326</v>
      </c>
      <c r="B1044">
        <v>21.5</v>
      </c>
      <c r="C1044">
        <v>9.77</v>
      </c>
      <c r="D1044" t="str">
        <f t="shared" si="96"/>
        <v>Yes</v>
      </c>
      <c r="E1044" t="s">
        <v>2378</v>
      </c>
      <c r="F1044" t="s">
        <v>2378</v>
      </c>
      <c r="G1044">
        <f t="shared" si="97"/>
        <v>0</v>
      </c>
      <c r="H1044" t="str">
        <f t="shared" si="98"/>
        <v>No</v>
      </c>
      <c r="I1044" t="str">
        <f t="shared" si="99"/>
        <v>Normal Weight</v>
      </c>
      <c r="J1044" t="str">
        <f t="shared" si="100"/>
        <v>Diabetes</v>
      </c>
      <c r="K1044" t="s">
        <v>2380</v>
      </c>
      <c r="L1044" t="s">
        <v>2379</v>
      </c>
      <c r="M1044" t="str">
        <f t="shared" si="101"/>
        <v>No</v>
      </c>
      <c r="N1044" t="s">
        <v>2378</v>
      </c>
    </row>
    <row r="1045" spans="1:14" x14ac:dyDescent="0.3">
      <c r="A1045" t="s">
        <v>1325</v>
      </c>
      <c r="B1045">
        <v>38.14</v>
      </c>
      <c r="C1045">
        <v>5.84</v>
      </c>
      <c r="D1045" t="str">
        <f t="shared" si="96"/>
        <v>No</v>
      </c>
      <c r="E1045" t="s">
        <v>2378</v>
      </c>
      <c r="F1045" t="s">
        <v>2378</v>
      </c>
      <c r="G1045">
        <f t="shared" si="97"/>
        <v>0</v>
      </c>
      <c r="H1045" t="str">
        <f t="shared" si="98"/>
        <v>No</v>
      </c>
      <c r="I1045" t="str">
        <f t="shared" si="99"/>
        <v>Obesity</v>
      </c>
      <c r="J1045" t="str">
        <f t="shared" si="100"/>
        <v>Prediabetes</v>
      </c>
      <c r="K1045" t="s">
        <v>2378</v>
      </c>
      <c r="L1045" t="s">
        <v>2379</v>
      </c>
      <c r="M1045" t="str">
        <f t="shared" si="101"/>
        <v>No</v>
      </c>
      <c r="N1045" t="s">
        <v>2378</v>
      </c>
    </row>
    <row r="1046" spans="1:14" x14ac:dyDescent="0.3">
      <c r="A1046" t="s">
        <v>1324</v>
      </c>
      <c r="B1046">
        <v>35.42</v>
      </c>
      <c r="C1046">
        <v>8.6999999999999993</v>
      </c>
      <c r="D1046" t="str">
        <f t="shared" si="96"/>
        <v>Yes</v>
      </c>
      <c r="E1046" t="s">
        <v>2378</v>
      </c>
      <c r="F1046" t="s">
        <v>2378</v>
      </c>
      <c r="G1046">
        <f t="shared" si="97"/>
        <v>1</v>
      </c>
      <c r="H1046" t="str">
        <f t="shared" si="98"/>
        <v>No</v>
      </c>
      <c r="I1046" t="str">
        <f t="shared" si="99"/>
        <v>Obesity</v>
      </c>
      <c r="J1046" t="str">
        <f t="shared" si="100"/>
        <v>Diabetes</v>
      </c>
      <c r="K1046" t="s">
        <v>2380</v>
      </c>
      <c r="L1046">
        <v>1</v>
      </c>
      <c r="M1046" t="str">
        <f t="shared" si="101"/>
        <v>No</v>
      </c>
      <c r="N1046" t="s">
        <v>2378</v>
      </c>
    </row>
    <row r="1047" spans="1:14" x14ac:dyDescent="0.3">
      <c r="A1047" t="s">
        <v>1323</v>
      </c>
      <c r="B1047">
        <v>35.625</v>
      </c>
      <c r="C1047">
        <v>10.79</v>
      </c>
      <c r="D1047" t="str">
        <f t="shared" si="96"/>
        <v>No</v>
      </c>
      <c r="E1047" t="s">
        <v>2378</v>
      </c>
      <c r="F1047" t="s">
        <v>2378</v>
      </c>
      <c r="G1047">
        <f t="shared" si="97"/>
        <v>0</v>
      </c>
      <c r="H1047" t="str">
        <f t="shared" si="98"/>
        <v>No</v>
      </c>
      <c r="I1047" t="str">
        <f t="shared" si="99"/>
        <v>Obesity</v>
      </c>
      <c r="J1047" t="str">
        <f t="shared" si="100"/>
        <v>Diabetes</v>
      </c>
      <c r="K1047" t="s">
        <v>2378</v>
      </c>
      <c r="L1047" t="s">
        <v>2379</v>
      </c>
      <c r="M1047" t="str">
        <f t="shared" si="101"/>
        <v>No</v>
      </c>
      <c r="N1047" t="s">
        <v>2378</v>
      </c>
    </row>
    <row r="1048" spans="1:14" x14ac:dyDescent="0.3">
      <c r="A1048" t="s">
        <v>1322</v>
      </c>
      <c r="B1048">
        <v>45.51</v>
      </c>
      <c r="C1048">
        <v>4.32</v>
      </c>
      <c r="D1048" t="str">
        <f t="shared" si="96"/>
        <v>No</v>
      </c>
      <c r="E1048" t="s">
        <v>2378</v>
      </c>
      <c r="F1048" t="s">
        <v>2378</v>
      </c>
      <c r="G1048">
        <f t="shared" si="97"/>
        <v>1</v>
      </c>
      <c r="H1048" t="str">
        <f t="shared" si="98"/>
        <v>No</v>
      </c>
      <c r="I1048" t="str">
        <f t="shared" si="99"/>
        <v>Obesity</v>
      </c>
      <c r="J1048" t="str">
        <f t="shared" si="100"/>
        <v>Normal</v>
      </c>
      <c r="K1048" t="s">
        <v>2378</v>
      </c>
      <c r="L1048">
        <v>1</v>
      </c>
      <c r="M1048" t="str">
        <f t="shared" si="101"/>
        <v>No</v>
      </c>
      <c r="N1048" t="s">
        <v>2378</v>
      </c>
    </row>
    <row r="1049" spans="1:14" x14ac:dyDescent="0.3">
      <c r="A1049" t="s">
        <v>1321</v>
      </c>
      <c r="B1049">
        <v>37.1</v>
      </c>
      <c r="C1049">
        <v>7.19</v>
      </c>
      <c r="D1049" t="str">
        <f t="shared" si="96"/>
        <v>Yes</v>
      </c>
      <c r="E1049" t="s">
        <v>2378</v>
      </c>
      <c r="F1049" t="s">
        <v>2378</v>
      </c>
      <c r="G1049">
        <f t="shared" si="97"/>
        <v>0</v>
      </c>
      <c r="H1049" t="str">
        <f t="shared" si="98"/>
        <v>No</v>
      </c>
      <c r="I1049" t="str">
        <f t="shared" si="99"/>
        <v>Obesity</v>
      </c>
      <c r="J1049" t="str">
        <f t="shared" si="100"/>
        <v>Diabetes</v>
      </c>
      <c r="K1049" t="s">
        <v>2380</v>
      </c>
      <c r="L1049" t="s">
        <v>2379</v>
      </c>
      <c r="M1049" t="str">
        <f t="shared" si="101"/>
        <v>No</v>
      </c>
      <c r="N1049" t="s">
        <v>2378</v>
      </c>
    </row>
    <row r="1050" spans="1:14" x14ac:dyDescent="0.3">
      <c r="A1050" t="s">
        <v>1320</v>
      </c>
      <c r="B1050">
        <v>30.5</v>
      </c>
      <c r="C1050">
        <v>11.94</v>
      </c>
      <c r="D1050" t="str">
        <f t="shared" si="96"/>
        <v>Yes</v>
      </c>
      <c r="E1050" t="s">
        <v>2378</v>
      </c>
      <c r="F1050" t="s">
        <v>2378</v>
      </c>
      <c r="G1050">
        <f t="shared" si="97"/>
        <v>0</v>
      </c>
      <c r="H1050" t="str">
        <f t="shared" si="98"/>
        <v>No</v>
      </c>
      <c r="I1050" t="str">
        <f t="shared" si="99"/>
        <v>Obesity</v>
      </c>
      <c r="J1050" t="str">
        <f t="shared" si="100"/>
        <v>Diabetes</v>
      </c>
      <c r="K1050" t="s">
        <v>2380</v>
      </c>
      <c r="L1050" t="s">
        <v>2379</v>
      </c>
      <c r="M1050" t="str">
        <f t="shared" si="101"/>
        <v>No</v>
      </c>
      <c r="N1050" t="s">
        <v>2378</v>
      </c>
    </row>
    <row r="1051" spans="1:14" x14ac:dyDescent="0.3">
      <c r="A1051" t="s">
        <v>1319</v>
      </c>
      <c r="B1051">
        <v>28.16</v>
      </c>
      <c r="C1051">
        <v>5.56</v>
      </c>
      <c r="D1051" t="str">
        <f t="shared" si="96"/>
        <v>No</v>
      </c>
      <c r="E1051" t="s">
        <v>2378</v>
      </c>
      <c r="F1051" t="s">
        <v>2378</v>
      </c>
      <c r="G1051">
        <f t="shared" si="97"/>
        <v>2</v>
      </c>
      <c r="H1051" t="str">
        <f t="shared" si="98"/>
        <v>No</v>
      </c>
      <c r="I1051" t="str">
        <f t="shared" si="99"/>
        <v>Over Weight</v>
      </c>
      <c r="J1051" t="str">
        <f t="shared" si="100"/>
        <v>Normal</v>
      </c>
      <c r="K1051" t="s">
        <v>2378</v>
      </c>
      <c r="L1051">
        <v>2</v>
      </c>
      <c r="M1051" t="str">
        <f t="shared" si="101"/>
        <v>No</v>
      </c>
      <c r="N1051" t="s">
        <v>2378</v>
      </c>
    </row>
    <row r="1052" spans="1:14" x14ac:dyDescent="0.3">
      <c r="A1052" t="s">
        <v>1318</v>
      </c>
      <c r="B1052">
        <v>29.1</v>
      </c>
      <c r="C1052">
        <v>5.64</v>
      </c>
      <c r="D1052" t="str">
        <f t="shared" si="96"/>
        <v>Yes</v>
      </c>
      <c r="E1052" t="s">
        <v>2378</v>
      </c>
      <c r="F1052" t="s">
        <v>2378</v>
      </c>
      <c r="G1052">
        <f t="shared" si="97"/>
        <v>0</v>
      </c>
      <c r="H1052" t="str">
        <f t="shared" si="98"/>
        <v>No</v>
      </c>
      <c r="I1052" t="str">
        <f t="shared" si="99"/>
        <v>Over Weight</v>
      </c>
      <c r="J1052" t="str">
        <f t="shared" si="100"/>
        <v>Normal</v>
      </c>
      <c r="K1052" t="s">
        <v>2380</v>
      </c>
      <c r="L1052" t="s">
        <v>2379</v>
      </c>
      <c r="M1052" t="str">
        <f t="shared" si="101"/>
        <v>No</v>
      </c>
      <c r="N1052" t="s">
        <v>2378</v>
      </c>
    </row>
    <row r="1053" spans="1:14" x14ac:dyDescent="0.3">
      <c r="A1053" t="s">
        <v>1317</v>
      </c>
      <c r="B1053">
        <v>30.22</v>
      </c>
      <c r="C1053">
        <v>4.6500000000000004</v>
      </c>
      <c r="D1053" t="str">
        <f t="shared" si="96"/>
        <v>No</v>
      </c>
      <c r="E1053" t="s">
        <v>2378</v>
      </c>
      <c r="F1053" t="s">
        <v>2378</v>
      </c>
      <c r="G1053">
        <f t="shared" si="97"/>
        <v>0</v>
      </c>
      <c r="H1053" t="str">
        <f t="shared" si="98"/>
        <v>No</v>
      </c>
      <c r="I1053" t="str">
        <f t="shared" si="99"/>
        <v>Obesity</v>
      </c>
      <c r="J1053" t="str">
        <f t="shared" si="100"/>
        <v>Normal</v>
      </c>
      <c r="K1053" t="s">
        <v>2378</v>
      </c>
      <c r="L1053" t="s">
        <v>2379</v>
      </c>
      <c r="M1053" t="str">
        <f t="shared" si="101"/>
        <v>No</v>
      </c>
      <c r="N1053" t="s">
        <v>2378</v>
      </c>
    </row>
    <row r="1054" spans="1:14" x14ac:dyDescent="0.3">
      <c r="A1054" t="s">
        <v>1316</v>
      </c>
      <c r="B1054">
        <v>24.29</v>
      </c>
      <c r="C1054">
        <v>9.0500000000000007</v>
      </c>
      <c r="D1054" t="str">
        <f t="shared" si="96"/>
        <v>No</v>
      </c>
      <c r="E1054" t="s">
        <v>2378</v>
      </c>
      <c r="F1054" t="s">
        <v>2378</v>
      </c>
      <c r="G1054">
        <f t="shared" si="97"/>
        <v>0</v>
      </c>
      <c r="H1054" t="str">
        <f t="shared" si="98"/>
        <v>No</v>
      </c>
      <c r="I1054" t="str">
        <f t="shared" si="99"/>
        <v>Normal Weight</v>
      </c>
      <c r="J1054" t="str">
        <f t="shared" si="100"/>
        <v>Diabetes</v>
      </c>
      <c r="K1054" t="s">
        <v>2378</v>
      </c>
      <c r="L1054" t="s">
        <v>2379</v>
      </c>
      <c r="M1054" t="str">
        <f t="shared" si="101"/>
        <v>No</v>
      </c>
      <c r="N1054" t="s">
        <v>2378</v>
      </c>
    </row>
    <row r="1055" spans="1:14" x14ac:dyDescent="0.3">
      <c r="A1055" t="s">
        <v>1315</v>
      </c>
      <c r="B1055">
        <v>29.39</v>
      </c>
      <c r="C1055">
        <v>4.5199999999999996</v>
      </c>
      <c r="D1055" t="str">
        <f t="shared" si="96"/>
        <v>Yes</v>
      </c>
      <c r="E1055" t="s">
        <v>2378</v>
      </c>
      <c r="F1055" t="s">
        <v>2378</v>
      </c>
      <c r="G1055">
        <f t="shared" si="97"/>
        <v>0</v>
      </c>
      <c r="H1055" t="str">
        <f t="shared" si="98"/>
        <v>No</v>
      </c>
      <c r="I1055" t="str">
        <f t="shared" si="99"/>
        <v>Over Weight</v>
      </c>
      <c r="J1055" t="str">
        <f t="shared" si="100"/>
        <v>Normal</v>
      </c>
      <c r="K1055" t="s">
        <v>2380</v>
      </c>
      <c r="L1055" t="s">
        <v>2379</v>
      </c>
      <c r="M1055" t="str">
        <f t="shared" si="101"/>
        <v>No</v>
      </c>
      <c r="N1055" t="s">
        <v>2378</v>
      </c>
    </row>
    <row r="1056" spans="1:14" x14ac:dyDescent="0.3">
      <c r="A1056" t="s">
        <v>1314</v>
      </c>
      <c r="B1056">
        <v>25.66</v>
      </c>
      <c r="C1056">
        <v>4.62</v>
      </c>
      <c r="D1056" t="str">
        <f t="shared" si="96"/>
        <v>Yes</v>
      </c>
      <c r="E1056" t="s">
        <v>2378</v>
      </c>
      <c r="F1056" t="s">
        <v>2378</v>
      </c>
      <c r="G1056">
        <f t="shared" si="97"/>
        <v>1</v>
      </c>
      <c r="H1056" t="str">
        <f t="shared" si="98"/>
        <v>No</v>
      </c>
      <c r="I1056" t="str">
        <f t="shared" si="99"/>
        <v>Over Weight</v>
      </c>
      <c r="J1056" t="str">
        <f t="shared" si="100"/>
        <v>Normal</v>
      </c>
      <c r="K1056" t="s">
        <v>2380</v>
      </c>
      <c r="L1056">
        <v>1</v>
      </c>
      <c r="M1056" t="str">
        <f t="shared" si="101"/>
        <v>No</v>
      </c>
      <c r="N1056" t="s">
        <v>2378</v>
      </c>
    </row>
    <row r="1057" spans="1:14" x14ac:dyDescent="0.3">
      <c r="A1057" t="s">
        <v>1313</v>
      </c>
      <c r="B1057">
        <v>39.11</v>
      </c>
      <c r="C1057">
        <v>5.87</v>
      </c>
      <c r="D1057" t="str">
        <f t="shared" si="96"/>
        <v>No</v>
      </c>
      <c r="E1057" t="s">
        <v>2378</v>
      </c>
      <c r="F1057" t="s">
        <v>2378</v>
      </c>
      <c r="G1057">
        <f t="shared" si="97"/>
        <v>0</v>
      </c>
      <c r="H1057" t="str">
        <f t="shared" si="98"/>
        <v>No</v>
      </c>
      <c r="I1057" t="str">
        <f t="shared" si="99"/>
        <v>Obesity</v>
      </c>
      <c r="J1057" t="str">
        <f t="shared" si="100"/>
        <v>Prediabetes</v>
      </c>
      <c r="K1057" t="s">
        <v>2378</v>
      </c>
      <c r="L1057" t="s">
        <v>2379</v>
      </c>
      <c r="M1057" t="str">
        <f t="shared" si="101"/>
        <v>No</v>
      </c>
      <c r="N1057" t="s">
        <v>2378</v>
      </c>
    </row>
    <row r="1058" spans="1:14" x14ac:dyDescent="0.3">
      <c r="A1058" t="s">
        <v>1312</v>
      </c>
      <c r="B1058">
        <v>43.78</v>
      </c>
      <c r="C1058">
        <v>5.71</v>
      </c>
      <c r="D1058" t="str">
        <f t="shared" si="96"/>
        <v>No</v>
      </c>
      <c r="E1058" t="s">
        <v>2378</v>
      </c>
      <c r="F1058" t="s">
        <v>2378</v>
      </c>
      <c r="G1058">
        <f t="shared" si="97"/>
        <v>1</v>
      </c>
      <c r="H1058" t="str">
        <f t="shared" si="98"/>
        <v>No</v>
      </c>
      <c r="I1058" t="str">
        <f t="shared" si="99"/>
        <v>Obesity</v>
      </c>
      <c r="J1058" t="str">
        <f t="shared" si="100"/>
        <v>Prediabetes</v>
      </c>
      <c r="K1058" t="s">
        <v>2378</v>
      </c>
      <c r="L1058">
        <v>1</v>
      </c>
      <c r="M1058" t="str">
        <f t="shared" si="101"/>
        <v>No</v>
      </c>
      <c r="N1058" t="s">
        <v>2378</v>
      </c>
    </row>
    <row r="1059" spans="1:14" x14ac:dyDescent="0.3">
      <c r="A1059" t="s">
        <v>1311</v>
      </c>
      <c r="B1059">
        <v>24.35</v>
      </c>
      <c r="C1059">
        <v>9.08</v>
      </c>
      <c r="D1059" t="str">
        <f t="shared" si="96"/>
        <v>No</v>
      </c>
      <c r="E1059" t="s">
        <v>2378</v>
      </c>
      <c r="F1059" t="s">
        <v>2378</v>
      </c>
      <c r="G1059">
        <f t="shared" si="97"/>
        <v>0</v>
      </c>
      <c r="H1059" t="str">
        <f t="shared" si="98"/>
        <v>No</v>
      </c>
      <c r="I1059" t="str">
        <f t="shared" si="99"/>
        <v>Normal Weight</v>
      </c>
      <c r="J1059" t="str">
        <f t="shared" si="100"/>
        <v>Diabetes</v>
      </c>
      <c r="K1059" t="s">
        <v>2378</v>
      </c>
      <c r="L1059" t="s">
        <v>2379</v>
      </c>
      <c r="M1059" t="str">
        <f t="shared" si="101"/>
        <v>No</v>
      </c>
      <c r="N1059" t="s">
        <v>2378</v>
      </c>
    </row>
    <row r="1060" spans="1:14" x14ac:dyDescent="0.3">
      <c r="A1060" t="s">
        <v>1310</v>
      </c>
      <c r="B1060">
        <v>40.299999999999997</v>
      </c>
      <c r="C1060">
        <v>5.3</v>
      </c>
      <c r="D1060" t="str">
        <f t="shared" si="96"/>
        <v>Yes</v>
      </c>
      <c r="E1060" t="s">
        <v>2378</v>
      </c>
      <c r="F1060" t="s">
        <v>2378</v>
      </c>
      <c r="G1060">
        <f t="shared" si="97"/>
        <v>2</v>
      </c>
      <c r="H1060" t="str">
        <f t="shared" si="98"/>
        <v>No</v>
      </c>
      <c r="I1060" t="str">
        <f t="shared" si="99"/>
        <v>Obesity</v>
      </c>
      <c r="J1060" t="str">
        <f t="shared" si="100"/>
        <v>Normal</v>
      </c>
      <c r="K1060" t="s">
        <v>2380</v>
      </c>
      <c r="L1060">
        <v>2</v>
      </c>
      <c r="M1060" t="str">
        <f t="shared" si="101"/>
        <v>No</v>
      </c>
      <c r="N1060" t="s">
        <v>2378</v>
      </c>
    </row>
    <row r="1061" spans="1:14" x14ac:dyDescent="0.3">
      <c r="A1061" t="s">
        <v>1309</v>
      </c>
      <c r="B1061">
        <v>32.774999999999999</v>
      </c>
      <c r="C1061">
        <v>11.76</v>
      </c>
      <c r="D1061" t="str">
        <f t="shared" si="96"/>
        <v>Yes</v>
      </c>
      <c r="E1061" t="s">
        <v>2378</v>
      </c>
      <c r="F1061" t="s">
        <v>2378</v>
      </c>
      <c r="G1061">
        <f t="shared" si="97"/>
        <v>0</v>
      </c>
      <c r="H1061" t="str">
        <f t="shared" si="98"/>
        <v>No</v>
      </c>
      <c r="I1061" t="str">
        <f t="shared" si="99"/>
        <v>Obesity</v>
      </c>
      <c r="J1061" t="str">
        <f t="shared" si="100"/>
        <v>Diabetes</v>
      </c>
      <c r="K1061" t="s">
        <v>2380</v>
      </c>
      <c r="L1061" t="s">
        <v>2379</v>
      </c>
      <c r="M1061" t="str">
        <f t="shared" si="101"/>
        <v>No</v>
      </c>
      <c r="N1061" t="s">
        <v>2378</v>
      </c>
    </row>
    <row r="1062" spans="1:14" x14ac:dyDescent="0.3">
      <c r="A1062" t="s">
        <v>1308</v>
      </c>
      <c r="B1062">
        <v>39.6</v>
      </c>
      <c r="C1062">
        <v>5.1100000000000003</v>
      </c>
      <c r="D1062" t="str">
        <f t="shared" si="96"/>
        <v>Yes</v>
      </c>
      <c r="E1062" t="s">
        <v>2378</v>
      </c>
      <c r="F1062" t="s">
        <v>2378</v>
      </c>
      <c r="G1062">
        <f t="shared" si="97"/>
        <v>2</v>
      </c>
      <c r="H1062" t="str">
        <f t="shared" si="98"/>
        <v>No</v>
      </c>
      <c r="I1062" t="str">
        <f t="shared" si="99"/>
        <v>Obesity</v>
      </c>
      <c r="J1062" t="str">
        <f t="shared" si="100"/>
        <v>Normal</v>
      </c>
      <c r="K1062" t="s">
        <v>2380</v>
      </c>
      <c r="L1062">
        <v>2</v>
      </c>
      <c r="M1062" t="str">
        <f t="shared" si="101"/>
        <v>No</v>
      </c>
      <c r="N1062" t="s">
        <v>2378</v>
      </c>
    </row>
    <row r="1063" spans="1:14" x14ac:dyDescent="0.3">
      <c r="A1063" t="s">
        <v>1307</v>
      </c>
      <c r="B1063">
        <v>30.97</v>
      </c>
      <c r="C1063">
        <v>5.54</v>
      </c>
      <c r="D1063" t="str">
        <f t="shared" si="96"/>
        <v>No</v>
      </c>
      <c r="E1063" t="s">
        <v>2378</v>
      </c>
      <c r="F1063" t="s">
        <v>2378</v>
      </c>
      <c r="G1063">
        <f t="shared" si="97"/>
        <v>2</v>
      </c>
      <c r="H1063" t="str">
        <f t="shared" si="98"/>
        <v>No</v>
      </c>
      <c r="I1063" t="str">
        <f t="shared" si="99"/>
        <v>Obesity</v>
      </c>
      <c r="J1063" t="str">
        <f t="shared" si="100"/>
        <v>Normal</v>
      </c>
      <c r="K1063" t="s">
        <v>2378</v>
      </c>
      <c r="L1063">
        <v>2</v>
      </c>
      <c r="M1063" t="str">
        <f t="shared" si="101"/>
        <v>No</v>
      </c>
      <c r="N1063" t="s">
        <v>2378</v>
      </c>
    </row>
    <row r="1064" spans="1:14" x14ac:dyDescent="0.3">
      <c r="A1064" t="s">
        <v>1306</v>
      </c>
      <c r="B1064">
        <v>27.645</v>
      </c>
      <c r="C1064">
        <v>8.8699999999999992</v>
      </c>
      <c r="D1064" t="str">
        <f t="shared" si="96"/>
        <v>Yes</v>
      </c>
      <c r="E1064" t="s">
        <v>2378</v>
      </c>
      <c r="F1064" t="s">
        <v>2378</v>
      </c>
      <c r="G1064">
        <f t="shared" si="97"/>
        <v>0</v>
      </c>
      <c r="H1064" t="str">
        <f t="shared" si="98"/>
        <v>No</v>
      </c>
      <c r="I1064" t="str">
        <f t="shared" si="99"/>
        <v>Over Weight</v>
      </c>
      <c r="J1064" t="str">
        <f t="shared" si="100"/>
        <v>Diabetes</v>
      </c>
      <c r="K1064" t="s">
        <v>2380</v>
      </c>
      <c r="L1064" t="s">
        <v>2379</v>
      </c>
      <c r="M1064" t="str">
        <f t="shared" si="101"/>
        <v>No</v>
      </c>
      <c r="N1064" t="s">
        <v>2378</v>
      </c>
    </row>
    <row r="1065" spans="1:14" x14ac:dyDescent="0.3">
      <c r="A1065" t="s">
        <v>1305</v>
      </c>
      <c r="B1065">
        <v>34.43</v>
      </c>
      <c r="C1065">
        <v>5.96</v>
      </c>
      <c r="D1065" t="str">
        <f t="shared" si="96"/>
        <v>Yes</v>
      </c>
      <c r="E1065" t="s">
        <v>2378</v>
      </c>
      <c r="F1065" t="s">
        <v>2378</v>
      </c>
      <c r="G1065">
        <f t="shared" si="97"/>
        <v>2</v>
      </c>
      <c r="H1065" t="str">
        <f t="shared" si="98"/>
        <v>No</v>
      </c>
      <c r="I1065" t="str">
        <f t="shared" si="99"/>
        <v>Obesity</v>
      </c>
      <c r="J1065" t="str">
        <f t="shared" si="100"/>
        <v>Prediabetes</v>
      </c>
      <c r="K1065" t="s">
        <v>2380</v>
      </c>
      <c r="L1065">
        <v>2</v>
      </c>
      <c r="M1065" t="str">
        <f t="shared" si="101"/>
        <v>No</v>
      </c>
      <c r="N1065" t="s">
        <v>2378</v>
      </c>
    </row>
    <row r="1066" spans="1:14" x14ac:dyDescent="0.3">
      <c r="A1066" t="s">
        <v>1304</v>
      </c>
      <c r="B1066">
        <v>39.6</v>
      </c>
      <c r="C1066">
        <v>4.4400000000000004</v>
      </c>
      <c r="D1066" t="str">
        <f t="shared" si="96"/>
        <v>Yes</v>
      </c>
      <c r="E1066" t="s">
        <v>2378</v>
      </c>
      <c r="F1066" t="s">
        <v>2381</v>
      </c>
      <c r="G1066">
        <f t="shared" si="97"/>
        <v>1</v>
      </c>
      <c r="H1066" t="str">
        <f t="shared" si="98"/>
        <v>No</v>
      </c>
      <c r="I1066" t="str">
        <f t="shared" si="99"/>
        <v>Obesity</v>
      </c>
      <c r="J1066" t="str">
        <f t="shared" si="100"/>
        <v>Normal</v>
      </c>
      <c r="K1066" t="s">
        <v>2380</v>
      </c>
      <c r="L1066">
        <v>1</v>
      </c>
      <c r="M1066" t="str">
        <f t="shared" si="101"/>
        <v>No</v>
      </c>
      <c r="N1066" t="s">
        <v>2378</v>
      </c>
    </row>
    <row r="1067" spans="1:14" x14ac:dyDescent="0.3">
      <c r="A1067" t="s">
        <v>1303</v>
      </c>
      <c r="B1067">
        <v>22.1</v>
      </c>
      <c r="C1067">
        <v>4.6500000000000004</v>
      </c>
      <c r="D1067" t="str">
        <f t="shared" si="96"/>
        <v>Yes</v>
      </c>
      <c r="E1067" t="s">
        <v>2378</v>
      </c>
      <c r="F1067" t="s">
        <v>2378</v>
      </c>
      <c r="G1067">
        <f t="shared" si="97"/>
        <v>2</v>
      </c>
      <c r="H1067" t="str">
        <f t="shared" si="98"/>
        <v>No</v>
      </c>
      <c r="I1067" t="str">
        <f t="shared" si="99"/>
        <v>Normal Weight</v>
      </c>
      <c r="J1067" t="str">
        <f t="shared" si="100"/>
        <v>Normal</v>
      </c>
      <c r="K1067" t="s">
        <v>2380</v>
      </c>
      <c r="L1067">
        <v>2</v>
      </c>
      <c r="M1067" t="str">
        <f t="shared" si="101"/>
        <v>No</v>
      </c>
      <c r="N1067" t="s">
        <v>2378</v>
      </c>
    </row>
    <row r="1068" spans="1:14" x14ac:dyDescent="0.3">
      <c r="A1068" t="s">
        <v>1302</v>
      </c>
      <c r="B1068">
        <v>33.25</v>
      </c>
      <c r="C1068">
        <v>5.64</v>
      </c>
      <c r="D1068" t="str">
        <f t="shared" si="96"/>
        <v>Yes</v>
      </c>
      <c r="E1068" t="s">
        <v>2378</v>
      </c>
      <c r="F1068" t="s">
        <v>2381</v>
      </c>
      <c r="G1068">
        <f t="shared" si="97"/>
        <v>1</v>
      </c>
      <c r="H1068" t="str">
        <f t="shared" si="98"/>
        <v>No</v>
      </c>
      <c r="I1068" t="str">
        <f t="shared" si="99"/>
        <v>Obesity</v>
      </c>
      <c r="J1068" t="str">
        <f t="shared" si="100"/>
        <v>Normal</v>
      </c>
      <c r="K1068" t="s">
        <v>2380</v>
      </c>
      <c r="L1068">
        <v>1</v>
      </c>
      <c r="M1068" t="str">
        <f t="shared" si="101"/>
        <v>No</v>
      </c>
      <c r="N1068" t="s">
        <v>2378</v>
      </c>
    </row>
    <row r="1069" spans="1:14" x14ac:dyDescent="0.3">
      <c r="A1069" t="s">
        <v>1301</v>
      </c>
      <c r="B1069">
        <v>33.33</v>
      </c>
      <c r="C1069">
        <v>10.19</v>
      </c>
      <c r="D1069" t="str">
        <f t="shared" si="96"/>
        <v>No</v>
      </c>
      <c r="E1069" t="s">
        <v>2378</v>
      </c>
      <c r="F1069" t="s">
        <v>2378</v>
      </c>
      <c r="G1069">
        <f t="shared" si="97"/>
        <v>0</v>
      </c>
      <c r="H1069" t="str">
        <f t="shared" si="98"/>
        <v>No</v>
      </c>
      <c r="I1069" t="str">
        <f t="shared" si="99"/>
        <v>Obesity</v>
      </c>
      <c r="J1069" t="str">
        <f t="shared" si="100"/>
        <v>Diabetes</v>
      </c>
      <c r="K1069" t="s">
        <v>2378</v>
      </c>
      <c r="L1069" t="s">
        <v>2379</v>
      </c>
      <c r="M1069" t="str">
        <f t="shared" si="101"/>
        <v>No</v>
      </c>
      <c r="N1069" t="s">
        <v>2378</v>
      </c>
    </row>
    <row r="1070" spans="1:14" x14ac:dyDescent="0.3">
      <c r="A1070" t="s">
        <v>1300</v>
      </c>
      <c r="B1070">
        <v>30.5</v>
      </c>
      <c r="C1070">
        <v>10.79</v>
      </c>
      <c r="D1070" t="str">
        <f t="shared" si="96"/>
        <v>No</v>
      </c>
      <c r="E1070" t="s">
        <v>2378</v>
      </c>
      <c r="F1070" t="s">
        <v>2378</v>
      </c>
      <c r="G1070">
        <f t="shared" si="97"/>
        <v>0</v>
      </c>
      <c r="H1070" t="str">
        <f t="shared" si="98"/>
        <v>No</v>
      </c>
      <c r="I1070" t="str">
        <f t="shared" si="99"/>
        <v>Obesity</v>
      </c>
      <c r="J1070" t="str">
        <f t="shared" si="100"/>
        <v>Diabetes</v>
      </c>
      <c r="K1070" t="s">
        <v>2378</v>
      </c>
      <c r="L1070" t="s">
        <v>2379</v>
      </c>
      <c r="M1070" t="str">
        <f t="shared" si="101"/>
        <v>No</v>
      </c>
      <c r="N1070" t="s">
        <v>2378</v>
      </c>
    </row>
    <row r="1071" spans="1:14" x14ac:dyDescent="0.3">
      <c r="A1071" t="s">
        <v>1299</v>
      </c>
      <c r="B1071">
        <v>30.3</v>
      </c>
      <c r="C1071">
        <v>4.24</v>
      </c>
      <c r="D1071" t="str">
        <f t="shared" si="96"/>
        <v>No</v>
      </c>
      <c r="E1071" t="s">
        <v>2378</v>
      </c>
      <c r="F1071" t="s">
        <v>2378</v>
      </c>
      <c r="G1071">
        <f t="shared" si="97"/>
        <v>0</v>
      </c>
      <c r="H1071" t="str">
        <f t="shared" si="98"/>
        <v>No</v>
      </c>
      <c r="I1071" t="str">
        <f t="shared" si="99"/>
        <v>Obesity</v>
      </c>
      <c r="J1071" t="str">
        <f t="shared" si="100"/>
        <v>Normal</v>
      </c>
      <c r="K1071" t="s">
        <v>2378</v>
      </c>
      <c r="L1071" t="s">
        <v>2379</v>
      </c>
      <c r="M1071" t="str">
        <f t="shared" si="101"/>
        <v>No</v>
      </c>
      <c r="N1071" t="s">
        <v>2378</v>
      </c>
    </row>
    <row r="1072" spans="1:14" x14ac:dyDescent="0.3">
      <c r="A1072" t="s">
        <v>1298</v>
      </c>
      <c r="B1072">
        <v>26.22</v>
      </c>
      <c r="C1072">
        <v>5.83</v>
      </c>
      <c r="D1072" t="str">
        <f t="shared" si="96"/>
        <v>No</v>
      </c>
      <c r="E1072" t="s">
        <v>2378</v>
      </c>
      <c r="F1072" t="s">
        <v>2378</v>
      </c>
      <c r="G1072">
        <f t="shared" si="97"/>
        <v>2</v>
      </c>
      <c r="H1072" t="str">
        <f t="shared" si="98"/>
        <v>No</v>
      </c>
      <c r="I1072" t="str">
        <f t="shared" si="99"/>
        <v>Over Weight</v>
      </c>
      <c r="J1072" t="str">
        <f t="shared" si="100"/>
        <v>Prediabetes</v>
      </c>
      <c r="K1072" t="s">
        <v>2378</v>
      </c>
      <c r="L1072">
        <v>2</v>
      </c>
      <c r="M1072" t="str">
        <f t="shared" si="101"/>
        <v>No</v>
      </c>
      <c r="N1072" t="s">
        <v>2378</v>
      </c>
    </row>
    <row r="1073" spans="1:14" x14ac:dyDescent="0.3">
      <c r="A1073" t="s">
        <v>1297</v>
      </c>
      <c r="B1073">
        <v>29.99</v>
      </c>
      <c r="C1073">
        <v>11.85</v>
      </c>
      <c r="D1073" t="str">
        <f t="shared" si="96"/>
        <v>No</v>
      </c>
      <c r="E1073" t="s">
        <v>2378</v>
      </c>
      <c r="F1073" t="s">
        <v>2378</v>
      </c>
      <c r="G1073">
        <f t="shared" si="97"/>
        <v>0</v>
      </c>
      <c r="H1073" t="str">
        <f t="shared" si="98"/>
        <v>No</v>
      </c>
      <c r="I1073" t="str">
        <f t="shared" si="99"/>
        <v>Obesity</v>
      </c>
      <c r="J1073" t="str">
        <f t="shared" si="100"/>
        <v>Diabetes</v>
      </c>
      <c r="K1073" t="s">
        <v>2378</v>
      </c>
      <c r="L1073" t="s">
        <v>2379</v>
      </c>
      <c r="M1073" t="str">
        <f t="shared" si="101"/>
        <v>No</v>
      </c>
      <c r="N1073" t="s">
        <v>2378</v>
      </c>
    </row>
    <row r="1074" spans="1:14" x14ac:dyDescent="0.3">
      <c r="A1074" t="s">
        <v>1296</v>
      </c>
      <c r="B1074">
        <v>36.380000000000003</v>
      </c>
      <c r="C1074">
        <v>5.98</v>
      </c>
      <c r="D1074" t="str">
        <f t="shared" si="96"/>
        <v>No</v>
      </c>
      <c r="E1074" t="s">
        <v>2378</v>
      </c>
      <c r="F1074" t="s">
        <v>2378</v>
      </c>
      <c r="G1074">
        <f t="shared" si="97"/>
        <v>1</v>
      </c>
      <c r="H1074" t="str">
        <f t="shared" si="98"/>
        <v>No</v>
      </c>
      <c r="I1074" t="str">
        <f t="shared" si="99"/>
        <v>Obesity</v>
      </c>
      <c r="J1074" t="str">
        <f t="shared" si="100"/>
        <v>Prediabetes</v>
      </c>
      <c r="K1074" t="s">
        <v>2378</v>
      </c>
      <c r="L1074">
        <v>1</v>
      </c>
      <c r="M1074" t="str">
        <f t="shared" si="101"/>
        <v>No</v>
      </c>
      <c r="N1074" t="s">
        <v>2378</v>
      </c>
    </row>
    <row r="1075" spans="1:14" x14ac:dyDescent="0.3">
      <c r="A1075" t="s">
        <v>1295</v>
      </c>
      <c r="B1075">
        <v>31.16</v>
      </c>
      <c r="C1075">
        <v>4.26</v>
      </c>
      <c r="D1075" t="str">
        <f t="shared" si="96"/>
        <v>Yes</v>
      </c>
      <c r="E1075" t="s">
        <v>2378</v>
      </c>
      <c r="F1075" t="s">
        <v>2381</v>
      </c>
      <c r="G1075">
        <f t="shared" si="97"/>
        <v>1</v>
      </c>
      <c r="H1075" t="str">
        <f t="shared" si="98"/>
        <v>No</v>
      </c>
      <c r="I1075" t="str">
        <f t="shared" si="99"/>
        <v>Obesity</v>
      </c>
      <c r="J1075" t="str">
        <f t="shared" si="100"/>
        <v>Normal</v>
      </c>
      <c r="K1075" t="s">
        <v>2380</v>
      </c>
      <c r="L1075">
        <v>1</v>
      </c>
      <c r="M1075" t="str">
        <f t="shared" si="101"/>
        <v>No</v>
      </c>
      <c r="N1075" t="s">
        <v>2378</v>
      </c>
    </row>
    <row r="1076" spans="1:14" x14ac:dyDescent="0.3">
      <c r="A1076" t="s">
        <v>1294</v>
      </c>
      <c r="B1076">
        <v>25.55</v>
      </c>
      <c r="C1076">
        <v>4.96</v>
      </c>
      <c r="D1076" t="str">
        <f t="shared" si="96"/>
        <v>Yes</v>
      </c>
      <c r="E1076" t="s">
        <v>2378</v>
      </c>
      <c r="F1076" t="s">
        <v>2378</v>
      </c>
      <c r="G1076">
        <f t="shared" si="97"/>
        <v>1</v>
      </c>
      <c r="H1076" t="str">
        <f t="shared" si="98"/>
        <v>No</v>
      </c>
      <c r="I1076" t="str">
        <f t="shared" si="99"/>
        <v>Over Weight</v>
      </c>
      <c r="J1076" t="str">
        <f t="shared" si="100"/>
        <v>Normal</v>
      </c>
      <c r="K1076" t="s">
        <v>2380</v>
      </c>
      <c r="L1076">
        <v>1</v>
      </c>
      <c r="M1076" t="str">
        <f t="shared" si="101"/>
        <v>No</v>
      </c>
      <c r="N1076" t="s">
        <v>2378</v>
      </c>
    </row>
    <row r="1077" spans="1:14" x14ac:dyDescent="0.3">
      <c r="A1077" t="s">
        <v>1293</v>
      </c>
      <c r="B1077">
        <v>28.77</v>
      </c>
      <c r="C1077">
        <v>4</v>
      </c>
      <c r="D1077" t="str">
        <f t="shared" si="96"/>
        <v>Yes</v>
      </c>
      <c r="E1077" t="s">
        <v>2378</v>
      </c>
      <c r="F1077" t="s">
        <v>2378</v>
      </c>
      <c r="G1077">
        <f t="shared" si="97"/>
        <v>0</v>
      </c>
      <c r="H1077" t="str">
        <f t="shared" si="98"/>
        <v>No</v>
      </c>
      <c r="I1077" t="str">
        <f t="shared" si="99"/>
        <v>Over Weight</v>
      </c>
      <c r="J1077" t="str">
        <f t="shared" si="100"/>
        <v>Normal</v>
      </c>
      <c r="K1077" t="s">
        <v>2380</v>
      </c>
      <c r="L1077" t="s">
        <v>2379</v>
      </c>
      <c r="M1077" t="str">
        <f t="shared" si="101"/>
        <v>No</v>
      </c>
      <c r="N1077" t="s">
        <v>2378</v>
      </c>
    </row>
    <row r="1078" spans="1:14" x14ac:dyDescent="0.3">
      <c r="A1078" t="s">
        <v>1292</v>
      </c>
      <c r="B1078">
        <v>23.14</v>
      </c>
      <c r="C1078">
        <v>4.1500000000000004</v>
      </c>
      <c r="D1078" t="str">
        <f t="shared" si="96"/>
        <v>Yes</v>
      </c>
      <c r="E1078" t="s">
        <v>2378</v>
      </c>
      <c r="F1078" t="s">
        <v>2378</v>
      </c>
      <c r="G1078">
        <f t="shared" si="97"/>
        <v>1</v>
      </c>
      <c r="H1078" t="str">
        <f t="shared" si="98"/>
        <v>No</v>
      </c>
      <c r="I1078" t="str">
        <f t="shared" si="99"/>
        <v>Normal Weight</v>
      </c>
      <c r="J1078" t="str">
        <f t="shared" si="100"/>
        <v>Normal</v>
      </c>
      <c r="K1078" t="s">
        <v>2380</v>
      </c>
      <c r="L1078">
        <v>1</v>
      </c>
      <c r="M1078" t="str">
        <f t="shared" si="101"/>
        <v>No</v>
      </c>
      <c r="N1078" t="s">
        <v>2378</v>
      </c>
    </row>
    <row r="1079" spans="1:14" x14ac:dyDescent="0.3">
      <c r="A1079" t="s">
        <v>1291</v>
      </c>
      <c r="B1079">
        <v>39.6</v>
      </c>
      <c r="C1079">
        <v>11.36</v>
      </c>
      <c r="D1079" t="str">
        <f t="shared" si="96"/>
        <v>No</v>
      </c>
      <c r="E1079" t="s">
        <v>2378</v>
      </c>
      <c r="F1079" t="s">
        <v>2378</v>
      </c>
      <c r="G1079">
        <f t="shared" si="97"/>
        <v>0</v>
      </c>
      <c r="H1079" t="str">
        <f t="shared" si="98"/>
        <v>No</v>
      </c>
      <c r="I1079" t="str">
        <f t="shared" si="99"/>
        <v>Obesity</v>
      </c>
      <c r="J1079" t="str">
        <f t="shared" si="100"/>
        <v>Diabetes</v>
      </c>
      <c r="K1079" t="s">
        <v>2378</v>
      </c>
      <c r="L1079" t="s">
        <v>2379</v>
      </c>
      <c r="M1079" t="str">
        <f t="shared" si="101"/>
        <v>No</v>
      </c>
      <c r="N1079" t="s">
        <v>2378</v>
      </c>
    </row>
    <row r="1080" spans="1:14" x14ac:dyDescent="0.3">
      <c r="A1080" t="s">
        <v>1290</v>
      </c>
      <c r="B1080">
        <v>29.2</v>
      </c>
      <c r="C1080">
        <v>7.53</v>
      </c>
      <c r="D1080" t="str">
        <f t="shared" si="96"/>
        <v>No</v>
      </c>
      <c r="E1080" t="s">
        <v>2378</v>
      </c>
      <c r="F1080" t="s">
        <v>2378</v>
      </c>
      <c r="G1080">
        <f t="shared" si="97"/>
        <v>0</v>
      </c>
      <c r="H1080" t="str">
        <f t="shared" si="98"/>
        <v>No</v>
      </c>
      <c r="I1080" t="str">
        <f t="shared" si="99"/>
        <v>Over Weight</v>
      </c>
      <c r="J1080" t="str">
        <f t="shared" si="100"/>
        <v>Diabetes</v>
      </c>
      <c r="K1080" t="s">
        <v>2378</v>
      </c>
      <c r="L1080" t="s">
        <v>2379</v>
      </c>
      <c r="M1080" t="str">
        <f t="shared" si="101"/>
        <v>No</v>
      </c>
      <c r="N1080" t="s">
        <v>2378</v>
      </c>
    </row>
    <row r="1081" spans="1:14" x14ac:dyDescent="0.3">
      <c r="A1081" t="s">
        <v>1289</v>
      </c>
      <c r="B1081">
        <v>32.774999999999999</v>
      </c>
      <c r="C1081">
        <v>7.95</v>
      </c>
      <c r="D1081" t="str">
        <f t="shared" si="96"/>
        <v>No</v>
      </c>
      <c r="E1081" t="s">
        <v>2378</v>
      </c>
      <c r="F1081" t="s">
        <v>2378</v>
      </c>
      <c r="G1081">
        <f t="shared" si="97"/>
        <v>0</v>
      </c>
      <c r="H1081" t="str">
        <f t="shared" si="98"/>
        <v>No</v>
      </c>
      <c r="I1081" t="str">
        <f t="shared" si="99"/>
        <v>Obesity</v>
      </c>
      <c r="J1081" t="str">
        <f t="shared" si="100"/>
        <v>Diabetes</v>
      </c>
      <c r="K1081" t="s">
        <v>2378</v>
      </c>
      <c r="L1081" t="s">
        <v>2379</v>
      </c>
      <c r="M1081" t="str">
        <f t="shared" si="101"/>
        <v>No</v>
      </c>
      <c r="N1081" t="s">
        <v>2378</v>
      </c>
    </row>
    <row r="1082" spans="1:14" x14ac:dyDescent="0.3">
      <c r="A1082" t="s">
        <v>1288</v>
      </c>
      <c r="B1082">
        <v>24.035</v>
      </c>
      <c r="C1082">
        <v>8.5</v>
      </c>
      <c r="D1082" t="str">
        <f t="shared" si="96"/>
        <v>No</v>
      </c>
      <c r="E1082" t="s">
        <v>2378</v>
      </c>
      <c r="F1082" t="s">
        <v>2378</v>
      </c>
      <c r="G1082">
        <f t="shared" si="97"/>
        <v>0</v>
      </c>
      <c r="H1082" t="str">
        <f t="shared" si="98"/>
        <v>No</v>
      </c>
      <c r="I1082" t="str">
        <f t="shared" si="99"/>
        <v>Normal Weight</v>
      </c>
      <c r="J1082" t="str">
        <f t="shared" si="100"/>
        <v>Diabetes</v>
      </c>
      <c r="K1082" t="s">
        <v>2378</v>
      </c>
      <c r="L1082" t="s">
        <v>2379</v>
      </c>
      <c r="M1082" t="str">
        <f t="shared" si="101"/>
        <v>No</v>
      </c>
      <c r="N1082" t="s">
        <v>2378</v>
      </c>
    </row>
    <row r="1083" spans="1:14" x14ac:dyDescent="0.3">
      <c r="A1083" t="s">
        <v>1287</v>
      </c>
      <c r="B1083">
        <v>30.55</v>
      </c>
      <c r="C1083">
        <v>5.89</v>
      </c>
      <c r="D1083" t="str">
        <f t="shared" si="96"/>
        <v>No</v>
      </c>
      <c r="E1083" t="s">
        <v>2378</v>
      </c>
      <c r="F1083" t="s">
        <v>2381</v>
      </c>
      <c r="G1083">
        <f t="shared" si="97"/>
        <v>1</v>
      </c>
      <c r="H1083" t="str">
        <f t="shared" si="98"/>
        <v>No</v>
      </c>
      <c r="I1083" t="str">
        <f t="shared" si="99"/>
        <v>Obesity</v>
      </c>
      <c r="J1083" t="str">
        <f t="shared" si="100"/>
        <v>Prediabetes</v>
      </c>
      <c r="K1083" t="s">
        <v>2378</v>
      </c>
      <c r="L1083">
        <v>1</v>
      </c>
      <c r="M1083" t="str">
        <f t="shared" si="101"/>
        <v>No</v>
      </c>
      <c r="N1083" t="s">
        <v>2378</v>
      </c>
    </row>
    <row r="1084" spans="1:14" x14ac:dyDescent="0.3">
      <c r="A1084" t="s">
        <v>1286</v>
      </c>
      <c r="B1084">
        <v>28.81</v>
      </c>
      <c r="C1084">
        <v>8.76</v>
      </c>
      <c r="D1084" t="str">
        <f t="shared" si="96"/>
        <v>No</v>
      </c>
      <c r="E1084" t="s">
        <v>2378</v>
      </c>
      <c r="F1084" t="s">
        <v>2378</v>
      </c>
      <c r="G1084">
        <f t="shared" si="97"/>
        <v>2</v>
      </c>
      <c r="H1084" t="str">
        <f t="shared" si="98"/>
        <v>No</v>
      </c>
      <c r="I1084" t="str">
        <f t="shared" si="99"/>
        <v>Over Weight</v>
      </c>
      <c r="J1084" t="str">
        <f t="shared" si="100"/>
        <v>Diabetes</v>
      </c>
      <c r="K1084" t="s">
        <v>2378</v>
      </c>
      <c r="L1084">
        <v>2</v>
      </c>
      <c r="M1084" t="str">
        <f t="shared" si="101"/>
        <v>No</v>
      </c>
      <c r="N1084" t="s">
        <v>2378</v>
      </c>
    </row>
    <row r="1085" spans="1:14" x14ac:dyDescent="0.3">
      <c r="A1085" t="s">
        <v>1285</v>
      </c>
      <c r="B1085">
        <v>31.66</v>
      </c>
      <c r="C1085">
        <v>4.1100000000000003</v>
      </c>
      <c r="D1085" t="str">
        <f t="shared" si="96"/>
        <v>No</v>
      </c>
      <c r="E1085" t="s">
        <v>2378</v>
      </c>
      <c r="F1085" t="s">
        <v>2378</v>
      </c>
      <c r="G1085">
        <f t="shared" si="97"/>
        <v>0</v>
      </c>
      <c r="H1085" t="str">
        <f t="shared" si="98"/>
        <v>No</v>
      </c>
      <c r="I1085" t="str">
        <f t="shared" si="99"/>
        <v>Obesity</v>
      </c>
      <c r="J1085" t="str">
        <f t="shared" si="100"/>
        <v>Normal</v>
      </c>
      <c r="K1085" t="s">
        <v>2378</v>
      </c>
      <c r="L1085" t="s">
        <v>2379</v>
      </c>
      <c r="M1085" t="str">
        <f t="shared" si="101"/>
        <v>No</v>
      </c>
      <c r="N1085" t="s">
        <v>2378</v>
      </c>
    </row>
    <row r="1086" spans="1:14" x14ac:dyDescent="0.3">
      <c r="A1086" t="s">
        <v>1284</v>
      </c>
      <c r="B1086">
        <v>28.215</v>
      </c>
      <c r="C1086">
        <v>7.56</v>
      </c>
      <c r="D1086" t="str">
        <f t="shared" si="96"/>
        <v>Yes</v>
      </c>
      <c r="E1086" t="s">
        <v>2378</v>
      </c>
      <c r="F1086" t="s">
        <v>2378</v>
      </c>
      <c r="G1086">
        <f t="shared" si="97"/>
        <v>1</v>
      </c>
      <c r="H1086" t="str">
        <f t="shared" si="98"/>
        <v>No</v>
      </c>
      <c r="I1086" t="str">
        <f t="shared" si="99"/>
        <v>Over Weight</v>
      </c>
      <c r="J1086" t="str">
        <f t="shared" si="100"/>
        <v>Diabetes</v>
      </c>
      <c r="K1086" t="s">
        <v>2380</v>
      </c>
      <c r="L1086">
        <v>1</v>
      </c>
      <c r="M1086" t="str">
        <f t="shared" si="101"/>
        <v>No</v>
      </c>
      <c r="N1086" t="s">
        <v>2378</v>
      </c>
    </row>
    <row r="1087" spans="1:14" x14ac:dyDescent="0.3">
      <c r="A1087" t="s">
        <v>1283</v>
      </c>
      <c r="B1087">
        <v>26.12</v>
      </c>
      <c r="C1087">
        <v>4.17</v>
      </c>
      <c r="D1087" t="str">
        <f t="shared" si="96"/>
        <v>Yes</v>
      </c>
      <c r="E1087" t="s">
        <v>2378</v>
      </c>
      <c r="F1087" t="s">
        <v>2381</v>
      </c>
      <c r="G1087">
        <f t="shared" si="97"/>
        <v>1</v>
      </c>
      <c r="H1087" t="str">
        <f t="shared" si="98"/>
        <v>No</v>
      </c>
      <c r="I1087" t="str">
        <f t="shared" si="99"/>
        <v>Over Weight</v>
      </c>
      <c r="J1087" t="str">
        <f t="shared" si="100"/>
        <v>Normal</v>
      </c>
      <c r="K1087" t="s">
        <v>2380</v>
      </c>
      <c r="L1087">
        <v>1</v>
      </c>
      <c r="M1087" t="str">
        <f t="shared" si="101"/>
        <v>No</v>
      </c>
      <c r="N1087" t="s">
        <v>2378</v>
      </c>
    </row>
    <row r="1088" spans="1:14" x14ac:dyDescent="0.3">
      <c r="A1088" t="s">
        <v>1282</v>
      </c>
      <c r="B1088">
        <v>36.630000000000003</v>
      </c>
      <c r="C1088">
        <v>11.42</v>
      </c>
      <c r="D1088" t="str">
        <f t="shared" si="96"/>
        <v>No</v>
      </c>
      <c r="E1088" t="s">
        <v>2378</v>
      </c>
      <c r="F1088" t="s">
        <v>2378</v>
      </c>
      <c r="G1088">
        <f t="shared" si="97"/>
        <v>2</v>
      </c>
      <c r="H1088" t="str">
        <f t="shared" si="98"/>
        <v>No</v>
      </c>
      <c r="I1088" t="str">
        <f t="shared" si="99"/>
        <v>Obesity</v>
      </c>
      <c r="J1088" t="str">
        <f t="shared" si="100"/>
        <v>Diabetes</v>
      </c>
      <c r="K1088" t="s">
        <v>2378</v>
      </c>
      <c r="L1088">
        <v>2</v>
      </c>
      <c r="M1088" t="str">
        <f t="shared" si="101"/>
        <v>No</v>
      </c>
      <c r="N1088" t="s">
        <v>2378</v>
      </c>
    </row>
    <row r="1089" spans="1:14" x14ac:dyDescent="0.3">
      <c r="A1089" t="s">
        <v>1281</v>
      </c>
      <c r="B1089">
        <v>33.344999999999999</v>
      </c>
      <c r="C1089">
        <v>7.33</v>
      </c>
      <c r="D1089" t="str">
        <f t="shared" si="96"/>
        <v>No</v>
      </c>
      <c r="E1089" t="s">
        <v>2378</v>
      </c>
      <c r="F1089" t="s">
        <v>2378</v>
      </c>
      <c r="G1089">
        <f t="shared" si="97"/>
        <v>2</v>
      </c>
      <c r="H1089" t="str">
        <f t="shared" si="98"/>
        <v>No</v>
      </c>
      <c r="I1089" t="str">
        <f t="shared" si="99"/>
        <v>Obesity</v>
      </c>
      <c r="J1089" t="str">
        <f t="shared" si="100"/>
        <v>Diabetes</v>
      </c>
      <c r="K1089" t="s">
        <v>2378</v>
      </c>
      <c r="L1089">
        <v>2</v>
      </c>
      <c r="M1089" t="str">
        <f t="shared" si="101"/>
        <v>No</v>
      </c>
      <c r="N1089" t="s">
        <v>2378</v>
      </c>
    </row>
    <row r="1090" spans="1:14" x14ac:dyDescent="0.3">
      <c r="A1090" t="s">
        <v>1280</v>
      </c>
      <c r="B1090">
        <v>27.11</v>
      </c>
      <c r="C1090">
        <v>6.7</v>
      </c>
      <c r="D1090" t="str">
        <f t="shared" ref="D1090:D1153" si="102">PROPER(K1090)</f>
        <v>No</v>
      </c>
      <c r="E1090" t="s">
        <v>2378</v>
      </c>
      <c r="F1090" t="s">
        <v>2378</v>
      </c>
      <c r="G1090">
        <f t="shared" ref="G1090:G1153" si="103">IF(L1090="No major surgery",0,L1090)</f>
        <v>0</v>
      </c>
      <c r="H1090" t="str">
        <f t="shared" ref="H1090:H1153" si="104">PROPER(M1090)</f>
        <v>No</v>
      </c>
      <c r="I1090" t="str">
        <f t="shared" ref="I1090:I1153" si="105">IF(B1090&lt;18.5,"Under Weight",IF(B1090&lt;=24.9,"Normal Weight",IF(B1090&lt;=29.9,"Over Weight","Obesity")))</f>
        <v>Over Weight</v>
      </c>
      <c r="J1090" t="str">
        <f t="shared" ref="J1090:J1153" si="106">IF(C1090&lt;=5.7,"Normal",IF(C1090&lt;=6.4,"Prediabetes","Diabetes"))</f>
        <v>Diabetes</v>
      </c>
      <c r="K1090" t="s">
        <v>2378</v>
      </c>
      <c r="L1090" t="s">
        <v>2379</v>
      </c>
      <c r="M1090" t="str">
        <f t="shared" si="101"/>
        <v>No</v>
      </c>
      <c r="N1090" t="s">
        <v>2378</v>
      </c>
    </row>
    <row r="1091" spans="1:14" x14ac:dyDescent="0.3">
      <c r="A1091" t="s">
        <v>1279</v>
      </c>
      <c r="B1091">
        <v>26.6</v>
      </c>
      <c r="C1091">
        <v>5.27</v>
      </c>
      <c r="D1091" t="str">
        <f t="shared" si="102"/>
        <v>Yes</v>
      </c>
      <c r="E1091" t="s">
        <v>2378</v>
      </c>
      <c r="F1091" t="s">
        <v>2381</v>
      </c>
      <c r="G1091">
        <f t="shared" si="103"/>
        <v>1</v>
      </c>
      <c r="H1091" t="str">
        <f t="shared" si="104"/>
        <v>No</v>
      </c>
      <c r="I1091" t="str">
        <f t="shared" si="105"/>
        <v>Over Weight</v>
      </c>
      <c r="J1091" t="str">
        <f t="shared" si="106"/>
        <v>Normal</v>
      </c>
      <c r="K1091" t="s">
        <v>2380</v>
      </c>
      <c r="L1091">
        <v>1</v>
      </c>
      <c r="M1091" t="str">
        <f t="shared" si="101"/>
        <v>No</v>
      </c>
      <c r="N1091" t="s">
        <v>2378</v>
      </c>
    </row>
    <row r="1092" spans="1:14" x14ac:dyDescent="0.3">
      <c r="A1092" t="s">
        <v>1278</v>
      </c>
      <c r="B1092">
        <v>30.41</v>
      </c>
      <c r="C1092">
        <v>7.72</v>
      </c>
      <c r="D1092" t="str">
        <f t="shared" si="102"/>
        <v>No</v>
      </c>
      <c r="E1092" t="s">
        <v>2378</v>
      </c>
      <c r="F1092" t="s">
        <v>2378</v>
      </c>
      <c r="G1092">
        <f t="shared" si="103"/>
        <v>0</v>
      </c>
      <c r="H1092" t="str">
        <f t="shared" si="104"/>
        <v>No</v>
      </c>
      <c r="I1092" t="str">
        <f t="shared" si="105"/>
        <v>Obesity</v>
      </c>
      <c r="J1092" t="str">
        <f t="shared" si="106"/>
        <v>Diabetes</v>
      </c>
      <c r="K1092" t="s">
        <v>2378</v>
      </c>
      <c r="L1092" t="s">
        <v>2379</v>
      </c>
      <c r="M1092" t="str">
        <f t="shared" ref="M1092:M1155" si="107">IF(N1092="?","No",N1092)</f>
        <v>No</v>
      </c>
      <c r="N1092" t="s">
        <v>2378</v>
      </c>
    </row>
    <row r="1093" spans="1:14" x14ac:dyDescent="0.3">
      <c r="A1093" t="s">
        <v>1277</v>
      </c>
      <c r="B1093">
        <v>28.98</v>
      </c>
      <c r="C1093">
        <v>8.68</v>
      </c>
      <c r="D1093" t="str">
        <f t="shared" si="102"/>
        <v>No</v>
      </c>
      <c r="E1093" t="s">
        <v>2378</v>
      </c>
      <c r="F1093" t="s">
        <v>2378</v>
      </c>
      <c r="G1093">
        <f t="shared" si="103"/>
        <v>2</v>
      </c>
      <c r="H1093" t="str">
        <f t="shared" si="104"/>
        <v>No</v>
      </c>
      <c r="I1093" t="str">
        <f t="shared" si="105"/>
        <v>Over Weight</v>
      </c>
      <c r="J1093" t="str">
        <f t="shared" si="106"/>
        <v>Diabetes</v>
      </c>
      <c r="K1093" t="s">
        <v>2378</v>
      </c>
      <c r="L1093">
        <v>2</v>
      </c>
      <c r="M1093" t="str">
        <f t="shared" si="107"/>
        <v>No</v>
      </c>
      <c r="N1093" t="s">
        <v>2378</v>
      </c>
    </row>
    <row r="1094" spans="1:14" x14ac:dyDescent="0.3">
      <c r="A1094" t="s">
        <v>1276</v>
      </c>
      <c r="B1094">
        <v>31.24</v>
      </c>
      <c r="C1094">
        <v>9.8000000000000007</v>
      </c>
      <c r="D1094" t="str">
        <f t="shared" si="102"/>
        <v>No</v>
      </c>
      <c r="E1094" t="s">
        <v>2378</v>
      </c>
      <c r="F1094" t="s">
        <v>2378</v>
      </c>
      <c r="G1094">
        <f t="shared" si="103"/>
        <v>0</v>
      </c>
      <c r="H1094" t="str">
        <f t="shared" si="104"/>
        <v>No</v>
      </c>
      <c r="I1094" t="str">
        <f t="shared" si="105"/>
        <v>Obesity</v>
      </c>
      <c r="J1094" t="str">
        <f t="shared" si="106"/>
        <v>Diabetes</v>
      </c>
      <c r="K1094" t="s">
        <v>2378</v>
      </c>
      <c r="L1094" t="s">
        <v>2379</v>
      </c>
      <c r="M1094" t="str">
        <f t="shared" si="107"/>
        <v>No</v>
      </c>
      <c r="N1094" t="s">
        <v>2378</v>
      </c>
    </row>
    <row r="1095" spans="1:14" x14ac:dyDescent="0.3">
      <c r="A1095" t="s">
        <v>1275</v>
      </c>
      <c r="B1095">
        <v>31.54</v>
      </c>
      <c r="C1095">
        <v>4.4400000000000004</v>
      </c>
      <c r="D1095" t="str">
        <f t="shared" si="102"/>
        <v>No</v>
      </c>
      <c r="E1095" t="s">
        <v>2378</v>
      </c>
      <c r="F1095" t="s">
        <v>2378</v>
      </c>
      <c r="G1095">
        <f t="shared" si="103"/>
        <v>0</v>
      </c>
      <c r="H1095" t="str">
        <f t="shared" si="104"/>
        <v>No</v>
      </c>
      <c r="I1095" t="str">
        <f t="shared" si="105"/>
        <v>Obesity</v>
      </c>
      <c r="J1095" t="str">
        <f t="shared" si="106"/>
        <v>Normal</v>
      </c>
      <c r="K1095" t="s">
        <v>2378</v>
      </c>
      <c r="L1095" t="s">
        <v>2379</v>
      </c>
      <c r="M1095" t="str">
        <f t="shared" si="107"/>
        <v>No</v>
      </c>
      <c r="N1095" t="s">
        <v>2378</v>
      </c>
    </row>
    <row r="1096" spans="1:14" x14ac:dyDescent="0.3">
      <c r="A1096" t="s">
        <v>1274</v>
      </c>
      <c r="B1096">
        <v>38.6</v>
      </c>
      <c r="C1096">
        <v>7.19</v>
      </c>
      <c r="D1096" t="str">
        <f t="shared" si="102"/>
        <v>Yes</v>
      </c>
      <c r="E1096" t="s">
        <v>2378</v>
      </c>
      <c r="F1096" t="s">
        <v>2378</v>
      </c>
      <c r="G1096">
        <f t="shared" si="103"/>
        <v>2</v>
      </c>
      <c r="H1096" t="str">
        <f t="shared" si="104"/>
        <v>No</v>
      </c>
      <c r="I1096" t="str">
        <f t="shared" si="105"/>
        <v>Obesity</v>
      </c>
      <c r="J1096" t="str">
        <f t="shared" si="106"/>
        <v>Diabetes</v>
      </c>
      <c r="K1096" t="s">
        <v>2380</v>
      </c>
      <c r="L1096">
        <v>2</v>
      </c>
      <c r="M1096" t="str">
        <f t="shared" si="107"/>
        <v>No</v>
      </c>
      <c r="N1096" t="s">
        <v>2378</v>
      </c>
    </row>
    <row r="1097" spans="1:14" x14ac:dyDescent="0.3">
      <c r="A1097" t="s">
        <v>1273</v>
      </c>
      <c r="B1097">
        <v>37.950000000000003</v>
      </c>
      <c r="C1097">
        <v>6.06</v>
      </c>
      <c r="D1097" t="str">
        <f t="shared" si="102"/>
        <v>No</v>
      </c>
      <c r="E1097" t="s">
        <v>2378</v>
      </c>
      <c r="F1097" t="s">
        <v>2378</v>
      </c>
      <c r="G1097">
        <f t="shared" si="103"/>
        <v>0</v>
      </c>
      <c r="H1097" t="str">
        <f t="shared" si="104"/>
        <v>No</v>
      </c>
      <c r="I1097" t="str">
        <f t="shared" si="105"/>
        <v>Obesity</v>
      </c>
      <c r="J1097" t="str">
        <f t="shared" si="106"/>
        <v>Prediabetes</v>
      </c>
      <c r="K1097" t="s">
        <v>2378</v>
      </c>
      <c r="L1097" t="s">
        <v>2379</v>
      </c>
      <c r="M1097" t="str">
        <f t="shared" si="107"/>
        <v>No</v>
      </c>
      <c r="N1097" t="s">
        <v>2378</v>
      </c>
    </row>
    <row r="1098" spans="1:14" x14ac:dyDescent="0.3">
      <c r="A1098" t="s">
        <v>1272</v>
      </c>
      <c r="B1098">
        <v>38.97</v>
      </c>
      <c r="C1098">
        <v>5.12</v>
      </c>
      <c r="D1098" t="str">
        <f t="shared" si="102"/>
        <v>No</v>
      </c>
      <c r="E1098" t="s">
        <v>2378</v>
      </c>
      <c r="F1098" t="s">
        <v>2378</v>
      </c>
      <c r="G1098">
        <f t="shared" si="103"/>
        <v>0</v>
      </c>
      <c r="H1098" t="str">
        <f t="shared" si="104"/>
        <v>No</v>
      </c>
      <c r="I1098" t="str">
        <f t="shared" si="105"/>
        <v>Obesity</v>
      </c>
      <c r="J1098" t="str">
        <f t="shared" si="106"/>
        <v>Normal</v>
      </c>
      <c r="K1098" t="s">
        <v>2378</v>
      </c>
      <c r="L1098" t="s">
        <v>2379</v>
      </c>
      <c r="M1098" t="str">
        <f t="shared" si="107"/>
        <v>No</v>
      </c>
      <c r="N1098" t="s">
        <v>2378</v>
      </c>
    </row>
    <row r="1099" spans="1:14" x14ac:dyDescent="0.3">
      <c r="A1099" t="s">
        <v>1271</v>
      </c>
      <c r="B1099">
        <v>21.2</v>
      </c>
      <c r="C1099">
        <v>10.72</v>
      </c>
      <c r="D1099" t="str">
        <f t="shared" si="102"/>
        <v>No</v>
      </c>
      <c r="E1099" t="s">
        <v>2378</v>
      </c>
      <c r="F1099" t="s">
        <v>2378</v>
      </c>
      <c r="G1099">
        <f t="shared" si="103"/>
        <v>0</v>
      </c>
      <c r="H1099" t="str">
        <f t="shared" si="104"/>
        <v>No</v>
      </c>
      <c r="I1099" t="str">
        <f t="shared" si="105"/>
        <v>Normal Weight</v>
      </c>
      <c r="J1099" t="str">
        <f t="shared" si="106"/>
        <v>Diabetes</v>
      </c>
      <c r="K1099" t="s">
        <v>2378</v>
      </c>
      <c r="L1099" t="s">
        <v>2379</v>
      </c>
      <c r="M1099" t="str">
        <f t="shared" si="107"/>
        <v>No</v>
      </c>
      <c r="N1099" t="s">
        <v>2378</v>
      </c>
    </row>
    <row r="1100" spans="1:14" x14ac:dyDescent="0.3">
      <c r="A1100" t="s">
        <v>1270</v>
      </c>
      <c r="B1100">
        <v>23.96</v>
      </c>
      <c r="C1100">
        <v>9.58</v>
      </c>
      <c r="D1100" t="str">
        <f t="shared" si="102"/>
        <v>Yes</v>
      </c>
      <c r="E1100" t="s">
        <v>2378</v>
      </c>
      <c r="F1100" t="s">
        <v>2381</v>
      </c>
      <c r="G1100">
        <f t="shared" si="103"/>
        <v>1</v>
      </c>
      <c r="H1100" t="str">
        <f t="shared" si="104"/>
        <v>No</v>
      </c>
      <c r="I1100" t="str">
        <f t="shared" si="105"/>
        <v>Normal Weight</v>
      </c>
      <c r="J1100" t="str">
        <f t="shared" si="106"/>
        <v>Diabetes</v>
      </c>
      <c r="K1100" t="s">
        <v>2380</v>
      </c>
      <c r="L1100">
        <v>1</v>
      </c>
      <c r="M1100" t="str">
        <f t="shared" si="107"/>
        <v>No</v>
      </c>
      <c r="N1100" t="s">
        <v>2378</v>
      </c>
    </row>
    <row r="1101" spans="1:14" x14ac:dyDescent="0.3">
      <c r="A1101" t="s">
        <v>1269</v>
      </c>
      <c r="B1101">
        <v>35.93</v>
      </c>
      <c r="C1101">
        <v>6.4</v>
      </c>
      <c r="D1101" t="str">
        <f t="shared" si="102"/>
        <v>Yes</v>
      </c>
      <c r="E1101" t="s">
        <v>2378</v>
      </c>
      <c r="F1101" t="s">
        <v>2378</v>
      </c>
      <c r="G1101">
        <f t="shared" si="103"/>
        <v>1</v>
      </c>
      <c r="H1101" t="str">
        <f t="shared" si="104"/>
        <v>No</v>
      </c>
      <c r="I1101" t="str">
        <f t="shared" si="105"/>
        <v>Obesity</v>
      </c>
      <c r="J1101" t="str">
        <f t="shared" si="106"/>
        <v>Prediabetes</v>
      </c>
      <c r="K1101" t="s">
        <v>2380</v>
      </c>
      <c r="L1101">
        <v>1</v>
      </c>
      <c r="M1101" t="str">
        <f t="shared" si="107"/>
        <v>No</v>
      </c>
      <c r="N1101" t="s">
        <v>2378</v>
      </c>
    </row>
    <row r="1102" spans="1:14" x14ac:dyDescent="0.3">
      <c r="A1102" t="s">
        <v>1268</v>
      </c>
      <c r="B1102">
        <v>26.11</v>
      </c>
      <c r="C1102">
        <v>6.8</v>
      </c>
      <c r="D1102" t="str">
        <f t="shared" si="102"/>
        <v>Yes</v>
      </c>
      <c r="E1102" t="s">
        <v>2378</v>
      </c>
      <c r="F1102" t="s">
        <v>2378</v>
      </c>
      <c r="G1102">
        <f t="shared" si="103"/>
        <v>2</v>
      </c>
      <c r="H1102" t="str">
        <f t="shared" si="104"/>
        <v>No</v>
      </c>
      <c r="I1102" t="str">
        <f t="shared" si="105"/>
        <v>Over Weight</v>
      </c>
      <c r="J1102" t="str">
        <f t="shared" si="106"/>
        <v>Diabetes</v>
      </c>
      <c r="K1102" t="s">
        <v>2380</v>
      </c>
      <c r="L1102">
        <v>2</v>
      </c>
      <c r="M1102" t="str">
        <f t="shared" si="107"/>
        <v>No</v>
      </c>
      <c r="N1102" t="s">
        <v>2378</v>
      </c>
    </row>
    <row r="1103" spans="1:14" x14ac:dyDescent="0.3">
      <c r="A1103" t="s">
        <v>1267</v>
      </c>
      <c r="B1103">
        <v>32.299999999999997</v>
      </c>
      <c r="C1103">
        <v>9.48</v>
      </c>
      <c r="D1103" t="str">
        <f t="shared" si="102"/>
        <v>No</v>
      </c>
      <c r="E1103" t="s">
        <v>2378</v>
      </c>
      <c r="F1103" t="s">
        <v>2378</v>
      </c>
      <c r="G1103">
        <f t="shared" si="103"/>
        <v>2</v>
      </c>
      <c r="H1103" t="str">
        <f t="shared" si="104"/>
        <v>No</v>
      </c>
      <c r="I1103" t="str">
        <f t="shared" si="105"/>
        <v>Obesity</v>
      </c>
      <c r="J1103" t="str">
        <f t="shared" si="106"/>
        <v>Diabetes</v>
      </c>
      <c r="K1103" t="s">
        <v>2378</v>
      </c>
      <c r="L1103">
        <v>2</v>
      </c>
      <c r="M1103" t="str">
        <f t="shared" si="107"/>
        <v>No</v>
      </c>
      <c r="N1103" t="s">
        <v>2378</v>
      </c>
    </row>
    <row r="1104" spans="1:14" x14ac:dyDescent="0.3">
      <c r="A1104" t="s">
        <v>1266</v>
      </c>
      <c r="B1104">
        <v>28.69</v>
      </c>
      <c r="C1104">
        <v>7.45</v>
      </c>
      <c r="D1104" t="str">
        <f t="shared" si="102"/>
        <v>No</v>
      </c>
      <c r="E1104" t="s">
        <v>2378</v>
      </c>
      <c r="F1104" t="s">
        <v>2378</v>
      </c>
      <c r="G1104">
        <f t="shared" si="103"/>
        <v>2</v>
      </c>
      <c r="H1104" t="str">
        <f t="shared" si="104"/>
        <v>No</v>
      </c>
      <c r="I1104" t="str">
        <f t="shared" si="105"/>
        <v>Over Weight</v>
      </c>
      <c r="J1104" t="str">
        <f t="shared" si="106"/>
        <v>Diabetes</v>
      </c>
      <c r="K1104" t="s">
        <v>2378</v>
      </c>
      <c r="L1104">
        <v>2</v>
      </c>
      <c r="M1104" t="str">
        <f t="shared" si="107"/>
        <v>No</v>
      </c>
      <c r="N1104" t="s">
        <v>2378</v>
      </c>
    </row>
    <row r="1105" spans="1:14" x14ac:dyDescent="0.3">
      <c r="A1105" t="s">
        <v>1265</v>
      </c>
      <c r="B1105">
        <v>31.28</v>
      </c>
      <c r="C1105">
        <v>6.94</v>
      </c>
      <c r="D1105" t="str">
        <f t="shared" si="102"/>
        <v>Yes</v>
      </c>
      <c r="E1105" t="s">
        <v>2378</v>
      </c>
      <c r="F1105" t="s">
        <v>2378</v>
      </c>
      <c r="G1105">
        <f t="shared" si="103"/>
        <v>1</v>
      </c>
      <c r="H1105" t="str">
        <f t="shared" si="104"/>
        <v>No</v>
      </c>
      <c r="I1105" t="str">
        <f t="shared" si="105"/>
        <v>Obesity</v>
      </c>
      <c r="J1105" t="str">
        <f t="shared" si="106"/>
        <v>Diabetes</v>
      </c>
      <c r="K1105" t="s">
        <v>2380</v>
      </c>
      <c r="L1105">
        <v>1</v>
      </c>
      <c r="M1105" t="str">
        <f t="shared" si="107"/>
        <v>No</v>
      </c>
      <c r="N1105" t="s">
        <v>2378</v>
      </c>
    </row>
    <row r="1106" spans="1:14" x14ac:dyDescent="0.3">
      <c r="A1106" t="s">
        <v>1264</v>
      </c>
      <c r="B1106">
        <v>30.21</v>
      </c>
      <c r="C1106">
        <v>7.83</v>
      </c>
      <c r="D1106" t="str">
        <f t="shared" si="102"/>
        <v>No</v>
      </c>
      <c r="E1106" t="s">
        <v>2378</v>
      </c>
      <c r="F1106" t="s">
        <v>2378</v>
      </c>
      <c r="G1106">
        <f t="shared" si="103"/>
        <v>0</v>
      </c>
      <c r="H1106" t="str">
        <f t="shared" si="104"/>
        <v>No</v>
      </c>
      <c r="I1106" t="str">
        <f t="shared" si="105"/>
        <v>Obesity</v>
      </c>
      <c r="J1106" t="str">
        <f t="shared" si="106"/>
        <v>Diabetes</v>
      </c>
      <c r="K1106" t="s">
        <v>2378</v>
      </c>
      <c r="L1106" t="s">
        <v>2379</v>
      </c>
      <c r="M1106" t="str">
        <f t="shared" si="107"/>
        <v>No</v>
      </c>
      <c r="N1106" t="s">
        <v>2378</v>
      </c>
    </row>
    <row r="1107" spans="1:14" x14ac:dyDescent="0.3">
      <c r="A1107" t="s">
        <v>1263</v>
      </c>
      <c r="B1107">
        <v>38.28</v>
      </c>
      <c r="C1107">
        <v>10.17</v>
      </c>
      <c r="D1107" t="str">
        <f t="shared" si="102"/>
        <v>Yes</v>
      </c>
      <c r="E1107" t="s">
        <v>2378</v>
      </c>
      <c r="F1107" t="s">
        <v>2378</v>
      </c>
      <c r="G1107">
        <f t="shared" si="103"/>
        <v>0</v>
      </c>
      <c r="H1107" t="str">
        <f t="shared" si="104"/>
        <v>No</v>
      </c>
      <c r="I1107" t="str">
        <f t="shared" si="105"/>
        <v>Obesity</v>
      </c>
      <c r="J1107" t="str">
        <f t="shared" si="106"/>
        <v>Diabetes</v>
      </c>
      <c r="K1107" t="s">
        <v>2380</v>
      </c>
      <c r="L1107" t="s">
        <v>2379</v>
      </c>
      <c r="M1107" t="str">
        <f t="shared" si="107"/>
        <v>No</v>
      </c>
      <c r="N1107" t="s">
        <v>2378</v>
      </c>
    </row>
    <row r="1108" spans="1:14" x14ac:dyDescent="0.3">
      <c r="A1108" t="s">
        <v>1262</v>
      </c>
      <c r="B1108">
        <v>29.9</v>
      </c>
      <c r="C1108">
        <v>8.9600000000000009</v>
      </c>
      <c r="D1108" t="str">
        <f t="shared" si="102"/>
        <v>Yes</v>
      </c>
      <c r="E1108" t="s">
        <v>2378</v>
      </c>
      <c r="F1108" t="s">
        <v>2378</v>
      </c>
      <c r="G1108">
        <f t="shared" si="103"/>
        <v>0</v>
      </c>
      <c r="H1108" t="str">
        <f t="shared" si="104"/>
        <v>No</v>
      </c>
      <c r="I1108" t="str">
        <f t="shared" si="105"/>
        <v>Over Weight</v>
      </c>
      <c r="J1108" t="str">
        <f t="shared" si="106"/>
        <v>Diabetes</v>
      </c>
      <c r="K1108" t="s">
        <v>2380</v>
      </c>
      <c r="L1108" t="s">
        <v>2379</v>
      </c>
      <c r="M1108" t="str">
        <f t="shared" si="107"/>
        <v>No</v>
      </c>
      <c r="N1108" t="s">
        <v>2378</v>
      </c>
    </row>
    <row r="1109" spans="1:14" x14ac:dyDescent="0.3">
      <c r="A1109" t="s">
        <v>1261</v>
      </c>
      <c r="B1109">
        <v>23.18</v>
      </c>
      <c r="C1109">
        <v>6.96</v>
      </c>
      <c r="D1109" t="str">
        <f t="shared" si="102"/>
        <v>Yes</v>
      </c>
      <c r="E1109" t="s">
        <v>2378</v>
      </c>
      <c r="F1109" t="s">
        <v>2378</v>
      </c>
      <c r="G1109">
        <f t="shared" si="103"/>
        <v>2</v>
      </c>
      <c r="H1109" t="str">
        <f t="shared" si="104"/>
        <v>No</v>
      </c>
      <c r="I1109" t="str">
        <f t="shared" si="105"/>
        <v>Normal Weight</v>
      </c>
      <c r="J1109" t="str">
        <f t="shared" si="106"/>
        <v>Diabetes</v>
      </c>
      <c r="K1109" t="s">
        <v>2380</v>
      </c>
      <c r="L1109">
        <v>2</v>
      </c>
      <c r="M1109" t="str">
        <f t="shared" si="107"/>
        <v>No</v>
      </c>
      <c r="N1109" t="s">
        <v>2378</v>
      </c>
    </row>
    <row r="1110" spans="1:14" x14ac:dyDescent="0.3">
      <c r="A1110" t="s">
        <v>1260</v>
      </c>
      <c r="B1110">
        <v>33.020000000000003</v>
      </c>
      <c r="C1110">
        <v>5.07</v>
      </c>
      <c r="D1110" t="str">
        <f t="shared" si="102"/>
        <v>Yes</v>
      </c>
      <c r="E1110" t="s">
        <v>2378</v>
      </c>
      <c r="F1110" t="s">
        <v>2378</v>
      </c>
      <c r="G1110">
        <f t="shared" si="103"/>
        <v>0</v>
      </c>
      <c r="H1110" t="str">
        <f t="shared" si="104"/>
        <v>No</v>
      </c>
      <c r="I1110" t="str">
        <f t="shared" si="105"/>
        <v>Obesity</v>
      </c>
      <c r="J1110" t="str">
        <f t="shared" si="106"/>
        <v>Normal</v>
      </c>
      <c r="K1110" t="s">
        <v>2380</v>
      </c>
      <c r="L1110" t="s">
        <v>2379</v>
      </c>
      <c r="M1110" t="str">
        <f t="shared" si="107"/>
        <v>No</v>
      </c>
      <c r="N1110" t="s">
        <v>2378</v>
      </c>
    </row>
    <row r="1111" spans="1:14" x14ac:dyDescent="0.3">
      <c r="A1111" t="s">
        <v>1259</v>
      </c>
      <c r="B1111">
        <v>27.29</v>
      </c>
      <c r="C1111">
        <v>5.85</v>
      </c>
      <c r="D1111" t="str">
        <f t="shared" si="102"/>
        <v>No</v>
      </c>
      <c r="E1111" t="s">
        <v>2378</v>
      </c>
      <c r="F1111" t="s">
        <v>2378</v>
      </c>
      <c r="G1111">
        <f t="shared" si="103"/>
        <v>2</v>
      </c>
      <c r="H1111" t="str">
        <f t="shared" si="104"/>
        <v>No</v>
      </c>
      <c r="I1111" t="str">
        <f t="shared" si="105"/>
        <v>Over Weight</v>
      </c>
      <c r="J1111" t="str">
        <f t="shared" si="106"/>
        <v>Prediabetes</v>
      </c>
      <c r="K1111" t="s">
        <v>2378</v>
      </c>
      <c r="L1111">
        <v>2</v>
      </c>
      <c r="M1111" t="str">
        <f t="shared" si="107"/>
        <v>No</v>
      </c>
      <c r="N1111" t="s">
        <v>2378</v>
      </c>
    </row>
    <row r="1112" spans="1:14" x14ac:dyDescent="0.3">
      <c r="A1112" t="s">
        <v>1258</v>
      </c>
      <c r="B1112">
        <v>23.18</v>
      </c>
      <c r="C1112">
        <v>10.56</v>
      </c>
      <c r="D1112" t="str">
        <f t="shared" si="102"/>
        <v>No</v>
      </c>
      <c r="E1112" t="s">
        <v>2378</v>
      </c>
      <c r="F1112" t="s">
        <v>2378</v>
      </c>
      <c r="G1112">
        <f t="shared" si="103"/>
        <v>2</v>
      </c>
      <c r="H1112" t="str">
        <f t="shared" si="104"/>
        <v>No</v>
      </c>
      <c r="I1112" t="str">
        <f t="shared" si="105"/>
        <v>Normal Weight</v>
      </c>
      <c r="J1112" t="str">
        <f t="shared" si="106"/>
        <v>Diabetes</v>
      </c>
      <c r="K1112" t="s">
        <v>2378</v>
      </c>
      <c r="L1112">
        <v>2</v>
      </c>
      <c r="M1112" t="str">
        <f t="shared" si="107"/>
        <v>No</v>
      </c>
      <c r="N1112" t="s">
        <v>2378</v>
      </c>
    </row>
    <row r="1113" spans="1:14" x14ac:dyDescent="0.3">
      <c r="A1113" t="s">
        <v>1257</v>
      </c>
      <c r="B1113">
        <v>32.659999999999997</v>
      </c>
      <c r="C1113">
        <v>8.92</v>
      </c>
      <c r="D1113" t="str">
        <f t="shared" si="102"/>
        <v>Yes</v>
      </c>
      <c r="E1113" t="s">
        <v>2378</v>
      </c>
      <c r="F1113" t="s">
        <v>2378</v>
      </c>
      <c r="G1113">
        <f t="shared" si="103"/>
        <v>0</v>
      </c>
      <c r="H1113" t="str">
        <f t="shared" si="104"/>
        <v>No</v>
      </c>
      <c r="I1113" t="str">
        <f t="shared" si="105"/>
        <v>Obesity</v>
      </c>
      <c r="J1113" t="str">
        <f t="shared" si="106"/>
        <v>Diabetes</v>
      </c>
      <c r="K1113" t="s">
        <v>2380</v>
      </c>
      <c r="L1113" t="s">
        <v>2379</v>
      </c>
      <c r="M1113" t="str">
        <f t="shared" si="107"/>
        <v>No</v>
      </c>
      <c r="N1113" t="s">
        <v>2378</v>
      </c>
    </row>
    <row r="1114" spans="1:14" x14ac:dyDescent="0.3">
      <c r="A1114" t="s">
        <v>1256</v>
      </c>
      <c r="B1114">
        <v>30.78</v>
      </c>
      <c r="C1114">
        <v>8.6300000000000008</v>
      </c>
      <c r="D1114" t="str">
        <f t="shared" si="102"/>
        <v>No</v>
      </c>
      <c r="E1114" t="s">
        <v>2378</v>
      </c>
      <c r="F1114" t="s">
        <v>2378</v>
      </c>
      <c r="G1114">
        <f t="shared" si="103"/>
        <v>0</v>
      </c>
      <c r="H1114" t="str">
        <f t="shared" si="104"/>
        <v>No</v>
      </c>
      <c r="I1114" t="str">
        <f t="shared" si="105"/>
        <v>Obesity</v>
      </c>
      <c r="J1114" t="str">
        <f t="shared" si="106"/>
        <v>Diabetes</v>
      </c>
      <c r="K1114" t="s">
        <v>2378</v>
      </c>
      <c r="L1114" t="s">
        <v>2379</v>
      </c>
      <c r="M1114" t="str">
        <f t="shared" si="107"/>
        <v>No</v>
      </c>
      <c r="N1114" t="s">
        <v>2378</v>
      </c>
    </row>
    <row r="1115" spans="1:14" x14ac:dyDescent="0.3">
      <c r="A1115" t="s">
        <v>1255</v>
      </c>
      <c r="B1115">
        <v>47.2</v>
      </c>
      <c r="C1115">
        <v>6.29</v>
      </c>
      <c r="D1115" t="str">
        <f t="shared" si="102"/>
        <v>Yes</v>
      </c>
      <c r="E1115" t="s">
        <v>2378</v>
      </c>
      <c r="F1115" t="s">
        <v>2381</v>
      </c>
      <c r="G1115">
        <f t="shared" si="103"/>
        <v>1</v>
      </c>
      <c r="H1115" t="str">
        <f t="shared" si="104"/>
        <v>No</v>
      </c>
      <c r="I1115" t="str">
        <f t="shared" si="105"/>
        <v>Obesity</v>
      </c>
      <c r="J1115" t="str">
        <f t="shared" si="106"/>
        <v>Prediabetes</v>
      </c>
      <c r="K1115" t="s">
        <v>2380</v>
      </c>
      <c r="L1115">
        <v>1</v>
      </c>
      <c r="M1115" t="str">
        <f t="shared" si="107"/>
        <v>No</v>
      </c>
      <c r="N1115" t="s">
        <v>2378</v>
      </c>
    </row>
    <row r="1116" spans="1:14" x14ac:dyDescent="0.3">
      <c r="A1116" t="s">
        <v>1254</v>
      </c>
      <c r="B1116">
        <v>31.6</v>
      </c>
      <c r="C1116">
        <v>5.75</v>
      </c>
      <c r="D1116" t="str">
        <f t="shared" si="102"/>
        <v>No</v>
      </c>
      <c r="E1116" t="s">
        <v>2378</v>
      </c>
      <c r="F1116" t="s">
        <v>2378</v>
      </c>
      <c r="G1116">
        <f t="shared" si="103"/>
        <v>2</v>
      </c>
      <c r="H1116" t="str">
        <f t="shared" si="104"/>
        <v>No</v>
      </c>
      <c r="I1116" t="str">
        <f t="shared" si="105"/>
        <v>Obesity</v>
      </c>
      <c r="J1116" t="str">
        <f t="shared" si="106"/>
        <v>Prediabetes</v>
      </c>
      <c r="K1116" t="s">
        <v>2378</v>
      </c>
      <c r="L1116">
        <v>2</v>
      </c>
      <c r="M1116" t="str">
        <f t="shared" si="107"/>
        <v>No</v>
      </c>
      <c r="N1116" t="s">
        <v>2378</v>
      </c>
    </row>
    <row r="1117" spans="1:14" x14ac:dyDescent="0.3">
      <c r="A1117" t="s">
        <v>1253</v>
      </c>
      <c r="B1117">
        <v>33.914999999999999</v>
      </c>
      <c r="C1117">
        <v>6.66</v>
      </c>
      <c r="D1117" t="str">
        <f t="shared" si="102"/>
        <v>Yes</v>
      </c>
      <c r="E1117" t="s">
        <v>2378</v>
      </c>
      <c r="F1117" t="s">
        <v>2378</v>
      </c>
      <c r="G1117">
        <f t="shared" si="103"/>
        <v>1</v>
      </c>
      <c r="H1117" t="str">
        <f t="shared" si="104"/>
        <v>No</v>
      </c>
      <c r="I1117" t="str">
        <f t="shared" si="105"/>
        <v>Obesity</v>
      </c>
      <c r="J1117" t="str">
        <f t="shared" si="106"/>
        <v>Diabetes</v>
      </c>
      <c r="K1117" t="s">
        <v>2380</v>
      </c>
      <c r="L1117">
        <v>1</v>
      </c>
      <c r="M1117" t="str">
        <f t="shared" si="107"/>
        <v>No</v>
      </c>
      <c r="N1117" t="s">
        <v>2378</v>
      </c>
    </row>
    <row r="1118" spans="1:14" x14ac:dyDescent="0.3">
      <c r="A1118" t="s">
        <v>1252</v>
      </c>
      <c r="B1118">
        <v>23.54</v>
      </c>
      <c r="C1118">
        <v>5.0999999999999996</v>
      </c>
      <c r="D1118" t="str">
        <f t="shared" si="102"/>
        <v>No</v>
      </c>
      <c r="E1118" t="s">
        <v>2378</v>
      </c>
      <c r="F1118" t="s">
        <v>2378</v>
      </c>
      <c r="G1118">
        <f t="shared" si="103"/>
        <v>2</v>
      </c>
      <c r="H1118" t="str">
        <f t="shared" si="104"/>
        <v>No</v>
      </c>
      <c r="I1118" t="str">
        <f t="shared" si="105"/>
        <v>Normal Weight</v>
      </c>
      <c r="J1118" t="str">
        <f t="shared" si="106"/>
        <v>Normal</v>
      </c>
      <c r="K1118" t="s">
        <v>2378</v>
      </c>
      <c r="L1118">
        <v>2</v>
      </c>
      <c r="M1118" t="str">
        <f t="shared" si="107"/>
        <v>No</v>
      </c>
      <c r="N1118" t="s">
        <v>2378</v>
      </c>
    </row>
    <row r="1119" spans="1:14" x14ac:dyDescent="0.3">
      <c r="A1119" t="s">
        <v>1251</v>
      </c>
      <c r="B1119">
        <v>27.074999999999999</v>
      </c>
      <c r="C1119">
        <v>4.41</v>
      </c>
      <c r="D1119" t="str">
        <f t="shared" si="102"/>
        <v>No</v>
      </c>
      <c r="E1119" t="s">
        <v>2378</v>
      </c>
      <c r="F1119" t="s">
        <v>2378</v>
      </c>
      <c r="G1119">
        <f t="shared" si="103"/>
        <v>2</v>
      </c>
      <c r="H1119" t="str">
        <f t="shared" si="104"/>
        <v>No</v>
      </c>
      <c r="I1119" t="str">
        <f t="shared" si="105"/>
        <v>Over Weight</v>
      </c>
      <c r="J1119" t="str">
        <f t="shared" si="106"/>
        <v>Normal</v>
      </c>
      <c r="K1119" t="s">
        <v>2378</v>
      </c>
      <c r="L1119">
        <v>2</v>
      </c>
      <c r="M1119" t="str">
        <f t="shared" si="107"/>
        <v>No</v>
      </c>
      <c r="N1119" t="s">
        <v>2378</v>
      </c>
    </row>
    <row r="1120" spans="1:14" x14ac:dyDescent="0.3">
      <c r="A1120" t="s">
        <v>1250</v>
      </c>
      <c r="B1120">
        <v>25.8</v>
      </c>
      <c r="C1120">
        <v>5.52</v>
      </c>
      <c r="D1120" t="str">
        <f t="shared" si="102"/>
        <v>Yes</v>
      </c>
      <c r="E1120" t="s">
        <v>2378</v>
      </c>
      <c r="F1120" t="s">
        <v>2378</v>
      </c>
      <c r="G1120">
        <f t="shared" si="103"/>
        <v>0</v>
      </c>
      <c r="H1120" t="str">
        <f t="shared" si="104"/>
        <v>No</v>
      </c>
      <c r="I1120" t="str">
        <f t="shared" si="105"/>
        <v>Over Weight</v>
      </c>
      <c r="J1120" t="str">
        <f t="shared" si="106"/>
        <v>Normal</v>
      </c>
      <c r="K1120" t="s">
        <v>2380</v>
      </c>
      <c r="L1120" t="s">
        <v>2379</v>
      </c>
      <c r="M1120" t="str">
        <f t="shared" si="107"/>
        <v>No</v>
      </c>
      <c r="N1120" t="s">
        <v>2378</v>
      </c>
    </row>
    <row r="1121" spans="1:14" x14ac:dyDescent="0.3">
      <c r="A1121" t="s">
        <v>1249</v>
      </c>
      <c r="B1121">
        <v>36.1</v>
      </c>
      <c r="C1121">
        <v>4.62</v>
      </c>
      <c r="D1121" t="str">
        <f t="shared" si="102"/>
        <v>Yes</v>
      </c>
      <c r="E1121" t="s">
        <v>2378</v>
      </c>
      <c r="F1121" t="s">
        <v>2381</v>
      </c>
      <c r="G1121">
        <f t="shared" si="103"/>
        <v>1</v>
      </c>
      <c r="H1121" t="str">
        <f t="shared" si="104"/>
        <v>No</v>
      </c>
      <c r="I1121" t="str">
        <f t="shared" si="105"/>
        <v>Obesity</v>
      </c>
      <c r="J1121" t="str">
        <f t="shared" si="106"/>
        <v>Normal</v>
      </c>
      <c r="K1121" t="s">
        <v>2380</v>
      </c>
      <c r="L1121">
        <v>1</v>
      </c>
      <c r="M1121" t="str">
        <f t="shared" si="107"/>
        <v>No</v>
      </c>
      <c r="N1121" t="s">
        <v>2378</v>
      </c>
    </row>
    <row r="1122" spans="1:14" x14ac:dyDescent="0.3">
      <c r="A1122" t="s">
        <v>1248</v>
      </c>
      <c r="B1122">
        <v>30.495000000000001</v>
      </c>
      <c r="C1122">
        <v>5.74</v>
      </c>
      <c r="D1122" t="str">
        <f t="shared" si="102"/>
        <v>Yes</v>
      </c>
      <c r="E1122" t="s">
        <v>2378</v>
      </c>
      <c r="F1122" t="s">
        <v>2381</v>
      </c>
      <c r="G1122">
        <f t="shared" si="103"/>
        <v>1</v>
      </c>
      <c r="H1122" t="str">
        <f t="shared" si="104"/>
        <v>No</v>
      </c>
      <c r="I1122" t="str">
        <f t="shared" si="105"/>
        <v>Obesity</v>
      </c>
      <c r="J1122" t="str">
        <f t="shared" si="106"/>
        <v>Prediabetes</v>
      </c>
      <c r="K1122" t="s">
        <v>2380</v>
      </c>
      <c r="L1122">
        <v>1</v>
      </c>
      <c r="M1122" t="str">
        <f t="shared" si="107"/>
        <v>No</v>
      </c>
      <c r="N1122" t="s">
        <v>2378</v>
      </c>
    </row>
    <row r="1123" spans="1:14" x14ac:dyDescent="0.3">
      <c r="A1123" t="s">
        <v>1247</v>
      </c>
      <c r="B1123">
        <v>21.4</v>
      </c>
      <c r="C1123">
        <v>6.3</v>
      </c>
      <c r="D1123" t="str">
        <f t="shared" si="102"/>
        <v>Yes</v>
      </c>
      <c r="E1123" t="s">
        <v>2378</v>
      </c>
      <c r="F1123" t="s">
        <v>2381</v>
      </c>
      <c r="G1123">
        <f t="shared" si="103"/>
        <v>1</v>
      </c>
      <c r="H1123" t="str">
        <f t="shared" si="104"/>
        <v>No</v>
      </c>
      <c r="I1123" t="str">
        <f t="shared" si="105"/>
        <v>Normal Weight</v>
      </c>
      <c r="J1123" t="str">
        <f t="shared" si="106"/>
        <v>Prediabetes</v>
      </c>
      <c r="K1123" t="s">
        <v>2380</v>
      </c>
      <c r="L1123">
        <v>1</v>
      </c>
      <c r="M1123" t="str">
        <f t="shared" si="107"/>
        <v>No</v>
      </c>
      <c r="N1123" t="s">
        <v>2378</v>
      </c>
    </row>
    <row r="1124" spans="1:14" x14ac:dyDescent="0.3">
      <c r="A1124" t="s">
        <v>1246</v>
      </c>
      <c r="B1124">
        <v>32.299999999999997</v>
      </c>
      <c r="C1124">
        <v>10.27</v>
      </c>
      <c r="D1124" t="str">
        <f t="shared" si="102"/>
        <v>No</v>
      </c>
      <c r="E1124" t="s">
        <v>2378</v>
      </c>
      <c r="F1124" t="s">
        <v>2378</v>
      </c>
      <c r="G1124">
        <f t="shared" si="103"/>
        <v>0</v>
      </c>
      <c r="H1124" t="str">
        <f t="shared" si="104"/>
        <v>No</v>
      </c>
      <c r="I1124" t="str">
        <f t="shared" si="105"/>
        <v>Obesity</v>
      </c>
      <c r="J1124" t="str">
        <f t="shared" si="106"/>
        <v>Diabetes</v>
      </c>
      <c r="K1124" t="s">
        <v>2378</v>
      </c>
      <c r="L1124" t="s">
        <v>2379</v>
      </c>
      <c r="M1124" t="str">
        <f t="shared" si="107"/>
        <v>No</v>
      </c>
      <c r="N1124" t="s">
        <v>2378</v>
      </c>
    </row>
    <row r="1125" spans="1:14" x14ac:dyDescent="0.3">
      <c r="A1125" t="s">
        <v>1245</v>
      </c>
      <c r="B1125">
        <v>29.78</v>
      </c>
      <c r="C1125">
        <v>5.85</v>
      </c>
      <c r="D1125" t="str">
        <f t="shared" si="102"/>
        <v>No</v>
      </c>
      <c r="E1125" t="s">
        <v>2378</v>
      </c>
      <c r="F1125" t="s">
        <v>2381</v>
      </c>
      <c r="G1125">
        <f t="shared" si="103"/>
        <v>1</v>
      </c>
      <c r="H1125" t="str">
        <f t="shared" si="104"/>
        <v>No</v>
      </c>
      <c r="I1125" t="str">
        <f t="shared" si="105"/>
        <v>Over Weight</v>
      </c>
      <c r="J1125" t="str">
        <f t="shared" si="106"/>
        <v>Prediabetes</v>
      </c>
      <c r="K1125" t="s">
        <v>2378</v>
      </c>
      <c r="L1125">
        <v>1</v>
      </c>
      <c r="M1125" t="str">
        <f t="shared" si="107"/>
        <v>No</v>
      </c>
      <c r="N1125" t="s">
        <v>2378</v>
      </c>
    </row>
    <row r="1126" spans="1:14" x14ac:dyDescent="0.3">
      <c r="A1126" t="s">
        <v>1244</v>
      </c>
      <c r="B1126">
        <v>34.76</v>
      </c>
      <c r="C1126">
        <v>5.92</v>
      </c>
      <c r="D1126" t="str">
        <f t="shared" si="102"/>
        <v>Yes</v>
      </c>
      <c r="E1126" t="s">
        <v>2378</v>
      </c>
      <c r="F1126" t="s">
        <v>2378</v>
      </c>
      <c r="G1126">
        <f t="shared" si="103"/>
        <v>1</v>
      </c>
      <c r="H1126" t="str">
        <f t="shared" si="104"/>
        <v>No</v>
      </c>
      <c r="I1126" t="str">
        <f t="shared" si="105"/>
        <v>Obesity</v>
      </c>
      <c r="J1126" t="str">
        <f t="shared" si="106"/>
        <v>Prediabetes</v>
      </c>
      <c r="K1126" t="s">
        <v>2380</v>
      </c>
      <c r="L1126">
        <v>1</v>
      </c>
      <c r="M1126" t="str">
        <f t="shared" si="107"/>
        <v>No</v>
      </c>
      <c r="N1126" t="s">
        <v>2378</v>
      </c>
    </row>
    <row r="1127" spans="1:14" x14ac:dyDescent="0.3">
      <c r="A1127" t="s">
        <v>1243</v>
      </c>
      <c r="B1127">
        <v>18.335000000000001</v>
      </c>
      <c r="C1127">
        <v>10.01</v>
      </c>
      <c r="D1127" t="str">
        <f t="shared" si="102"/>
        <v>Yes</v>
      </c>
      <c r="E1127" t="s">
        <v>2378</v>
      </c>
      <c r="F1127" t="s">
        <v>2378</v>
      </c>
      <c r="G1127">
        <f t="shared" si="103"/>
        <v>2</v>
      </c>
      <c r="H1127" t="str">
        <f t="shared" si="104"/>
        <v>No</v>
      </c>
      <c r="I1127" t="str">
        <f t="shared" si="105"/>
        <v>Under Weight</v>
      </c>
      <c r="J1127" t="str">
        <f t="shared" si="106"/>
        <v>Diabetes</v>
      </c>
      <c r="K1127" t="s">
        <v>2380</v>
      </c>
      <c r="L1127">
        <v>2</v>
      </c>
      <c r="M1127" t="str">
        <f t="shared" si="107"/>
        <v>No</v>
      </c>
      <c r="N1127" t="s">
        <v>2378</v>
      </c>
    </row>
    <row r="1128" spans="1:14" x14ac:dyDescent="0.3">
      <c r="A1128" t="s">
        <v>1242</v>
      </c>
      <c r="B1128">
        <v>32.299999999999997</v>
      </c>
      <c r="C1128">
        <v>9.59</v>
      </c>
      <c r="D1128" t="str">
        <f t="shared" si="102"/>
        <v>No</v>
      </c>
      <c r="E1128" t="s">
        <v>2378</v>
      </c>
      <c r="F1128" t="s">
        <v>2378</v>
      </c>
      <c r="G1128">
        <f t="shared" si="103"/>
        <v>0</v>
      </c>
      <c r="H1128" t="str">
        <f t="shared" si="104"/>
        <v>No</v>
      </c>
      <c r="I1128" t="str">
        <f t="shared" si="105"/>
        <v>Obesity</v>
      </c>
      <c r="J1128" t="str">
        <f t="shared" si="106"/>
        <v>Diabetes</v>
      </c>
      <c r="K1128" t="s">
        <v>2378</v>
      </c>
      <c r="L1128" t="s">
        <v>2379</v>
      </c>
      <c r="M1128" t="str">
        <f t="shared" si="107"/>
        <v>No</v>
      </c>
      <c r="N1128" t="s">
        <v>2378</v>
      </c>
    </row>
    <row r="1129" spans="1:14" x14ac:dyDescent="0.3">
      <c r="A1129" t="s">
        <v>1241</v>
      </c>
      <c r="B1129">
        <v>27.74</v>
      </c>
      <c r="C1129">
        <v>10.37</v>
      </c>
      <c r="D1129" t="str">
        <f t="shared" si="102"/>
        <v>No</v>
      </c>
      <c r="E1129" t="s">
        <v>2378</v>
      </c>
      <c r="F1129" t="s">
        <v>2378</v>
      </c>
      <c r="G1129">
        <f t="shared" si="103"/>
        <v>0</v>
      </c>
      <c r="H1129" t="str">
        <f t="shared" si="104"/>
        <v>No</v>
      </c>
      <c r="I1129" t="str">
        <f t="shared" si="105"/>
        <v>Over Weight</v>
      </c>
      <c r="J1129" t="str">
        <f t="shared" si="106"/>
        <v>Diabetes</v>
      </c>
      <c r="K1129" t="s">
        <v>2378</v>
      </c>
      <c r="L1129" t="s">
        <v>2379</v>
      </c>
      <c r="M1129" t="str">
        <f t="shared" si="107"/>
        <v>No</v>
      </c>
      <c r="N1129" t="s">
        <v>2378</v>
      </c>
    </row>
    <row r="1130" spans="1:14" x14ac:dyDescent="0.3">
      <c r="A1130" t="s">
        <v>1240</v>
      </c>
      <c r="B1130">
        <v>24</v>
      </c>
      <c r="C1130">
        <v>4.01</v>
      </c>
      <c r="D1130" t="str">
        <f t="shared" si="102"/>
        <v>Yes</v>
      </c>
      <c r="E1130" t="s">
        <v>2378</v>
      </c>
      <c r="F1130" t="s">
        <v>2378</v>
      </c>
      <c r="G1130">
        <f t="shared" si="103"/>
        <v>1</v>
      </c>
      <c r="H1130" t="str">
        <f t="shared" si="104"/>
        <v>No</v>
      </c>
      <c r="I1130" t="str">
        <f t="shared" si="105"/>
        <v>Normal Weight</v>
      </c>
      <c r="J1130" t="str">
        <f t="shared" si="106"/>
        <v>Normal</v>
      </c>
      <c r="K1130" t="s">
        <v>2380</v>
      </c>
      <c r="L1130">
        <v>1</v>
      </c>
      <c r="M1130" t="str">
        <f t="shared" si="107"/>
        <v>No</v>
      </c>
      <c r="N1130" t="s">
        <v>2378</v>
      </c>
    </row>
    <row r="1131" spans="1:14" x14ac:dyDescent="0.3">
      <c r="A1131" t="s">
        <v>1239</v>
      </c>
      <c r="B1131">
        <v>31.78</v>
      </c>
      <c r="C1131">
        <v>4.24</v>
      </c>
      <c r="D1131" t="str">
        <f t="shared" si="102"/>
        <v>Yes</v>
      </c>
      <c r="E1131" t="s">
        <v>2378</v>
      </c>
      <c r="F1131" t="s">
        <v>2381</v>
      </c>
      <c r="G1131">
        <f t="shared" si="103"/>
        <v>1</v>
      </c>
      <c r="H1131" t="str">
        <f t="shared" si="104"/>
        <v>No</v>
      </c>
      <c r="I1131" t="str">
        <f t="shared" si="105"/>
        <v>Obesity</v>
      </c>
      <c r="J1131" t="str">
        <f t="shared" si="106"/>
        <v>Normal</v>
      </c>
      <c r="K1131" t="s">
        <v>2380</v>
      </c>
      <c r="L1131">
        <v>1</v>
      </c>
      <c r="M1131" t="str">
        <f t="shared" si="107"/>
        <v>No</v>
      </c>
      <c r="N1131" t="s">
        <v>2378</v>
      </c>
    </row>
    <row r="1132" spans="1:14" x14ac:dyDescent="0.3">
      <c r="A1132" t="s">
        <v>1238</v>
      </c>
      <c r="B1132">
        <v>32.25</v>
      </c>
      <c r="C1132">
        <v>5.36</v>
      </c>
      <c r="D1132" t="str">
        <f t="shared" si="102"/>
        <v>Yes</v>
      </c>
      <c r="E1132" t="s">
        <v>2378</v>
      </c>
      <c r="F1132" t="s">
        <v>2378</v>
      </c>
      <c r="G1132">
        <f t="shared" si="103"/>
        <v>0</v>
      </c>
      <c r="H1132" t="str">
        <f t="shared" si="104"/>
        <v>No</v>
      </c>
      <c r="I1132" t="str">
        <f t="shared" si="105"/>
        <v>Obesity</v>
      </c>
      <c r="J1132" t="str">
        <f t="shared" si="106"/>
        <v>Normal</v>
      </c>
      <c r="K1132" t="s">
        <v>2380</v>
      </c>
      <c r="L1132" t="s">
        <v>2379</v>
      </c>
      <c r="M1132" t="str">
        <f t="shared" si="107"/>
        <v>No</v>
      </c>
      <c r="N1132" t="s">
        <v>2378</v>
      </c>
    </row>
    <row r="1133" spans="1:14" x14ac:dyDescent="0.3">
      <c r="A1133" t="s">
        <v>1237</v>
      </c>
      <c r="B1133">
        <v>30.114999999999998</v>
      </c>
      <c r="C1133">
        <v>4.99</v>
      </c>
      <c r="D1133" t="str">
        <f t="shared" si="102"/>
        <v>No</v>
      </c>
      <c r="E1133" t="s">
        <v>2378</v>
      </c>
      <c r="F1133" t="s">
        <v>2378</v>
      </c>
      <c r="G1133">
        <f t="shared" si="103"/>
        <v>2</v>
      </c>
      <c r="H1133" t="str">
        <f t="shared" si="104"/>
        <v>No</v>
      </c>
      <c r="I1133" t="str">
        <f t="shared" si="105"/>
        <v>Obesity</v>
      </c>
      <c r="J1133" t="str">
        <f t="shared" si="106"/>
        <v>Normal</v>
      </c>
      <c r="K1133" t="s">
        <v>2378</v>
      </c>
      <c r="L1133">
        <v>2</v>
      </c>
      <c r="M1133" t="str">
        <f t="shared" si="107"/>
        <v>No</v>
      </c>
      <c r="N1133" t="s">
        <v>2378</v>
      </c>
    </row>
    <row r="1134" spans="1:14" x14ac:dyDescent="0.3">
      <c r="A1134" t="s">
        <v>1236</v>
      </c>
      <c r="B1134">
        <v>22.41</v>
      </c>
      <c r="C1134">
        <v>8.68</v>
      </c>
      <c r="D1134" t="str">
        <f t="shared" si="102"/>
        <v>No</v>
      </c>
      <c r="E1134" t="s">
        <v>2378</v>
      </c>
      <c r="F1134" t="s">
        <v>2378</v>
      </c>
      <c r="G1134">
        <f t="shared" si="103"/>
        <v>0</v>
      </c>
      <c r="H1134" t="str">
        <f t="shared" si="104"/>
        <v>No</v>
      </c>
      <c r="I1134" t="str">
        <f t="shared" si="105"/>
        <v>Normal Weight</v>
      </c>
      <c r="J1134" t="str">
        <f t="shared" si="106"/>
        <v>Diabetes</v>
      </c>
      <c r="K1134" t="s">
        <v>2378</v>
      </c>
      <c r="L1134" t="s">
        <v>2379</v>
      </c>
      <c r="M1134" t="str">
        <f t="shared" si="107"/>
        <v>No</v>
      </c>
      <c r="N1134" t="s">
        <v>2378</v>
      </c>
    </row>
    <row r="1135" spans="1:14" x14ac:dyDescent="0.3">
      <c r="A1135" t="s">
        <v>1235</v>
      </c>
      <c r="B1135">
        <v>45.72</v>
      </c>
      <c r="C1135">
        <v>4.2300000000000004</v>
      </c>
      <c r="D1135" t="str">
        <f t="shared" si="102"/>
        <v>Yes</v>
      </c>
      <c r="E1135" t="s">
        <v>2378</v>
      </c>
      <c r="F1135" t="s">
        <v>2378</v>
      </c>
      <c r="G1135">
        <f t="shared" si="103"/>
        <v>0</v>
      </c>
      <c r="H1135" t="str">
        <f t="shared" si="104"/>
        <v>No</v>
      </c>
      <c r="I1135" t="str">
        <f t="shared" si="105"/>
        <v>Obesity</v>
      </c>
      <c r="J1135" t="str">
        <f t="shared" si="106"/>
        <v>Normal</v>
      </c>
      <c r="K1135" t="s">
        <v>2380</v>
      </c>
      <c r="L1135" t="s">
        <v>2379</v>
      </c>
      <c r="M1135" t="str">
        <f t="shared" si="107"/>
        <v>No</v>
      </c>
      <c r="N1135" t="s">
        <v>2378</v>
      </c>
    </row>
    <row r="1136" spans="1:14" x14ac:dyDescent="0.3">
      <c r="A1136" t="s">
        <v>1234</v>
      </c>
      <c r="B1136">
        <v>25</v>
      </c>
      <c r="C1136">
        <v>5.32</v>
      </c>
      <c r="D1136" t="str">
        <f t="shared" si="102"/>
        <v>Yes</v>
      </c>
      <c r="E1136" t="s">
        <v>2378</v>
      </c>
      <c r="F1136" t="s">
        <v>2378</v>
      </c>
      <c r="G1136">
        <f t="shared" si="103"/>
        <v>2</v>
      </c>
      <c r="H1136" t="str">
        <f t="shared" si="104"/>
        <v>No</v>
      </c>
      <c r="I1136" t="str">
        <f t="shared" si="105"/>
        <v>Over Weight</v>
      </c>
      <c r="J1136" t="str">
        <f t="shared" si="106"/>
        <v>Normal</v>
      </c>
      <c r="K1136" t="s">
        <v>2380</v>
      </c>
      <c r="L1136">
        <v>2</v>
      </c>
      <c r="M1136" t="str">
        <f t="shared" si="107"/>
        <v>No</v>
      </c>
      <c r="N1136" t="s">
        <v>2378</v>
      </c>
    </row>
    <row r="1137" spans="1:14" x14ac:dyDescent="0.3">
      <c r="A1137" t="s">
        <v>1233</v>
      </c>
      <c r="B1137">
        <v>39.5</v>
      </c>
      <c r="C1137">
        <v>6.66</v>
      </c>
      <c r="D1137" t="str">
        <f t="shared" si="102"/>
        <v>No</v>
      </c>
      <c r="E1137" t="s">
        <v>2378</v>
      </c>
      <c r="F1137" t="s">
        <v>2378</v>
      </c>
      <c r="G1137">
        <f t="shared" si="103"/>
        <v>0</v>
      </c>
      <c r="H1137" t="str">
        <f t="shared" si="104"/>
        <v>No</v>
      </c>
      <c r="I1137" t="str">
        <f t="shared" si="105"/>
        <v>Obesity</v>
      </c>
      <c r="J1137" t="str">
        <f t="shared" si="106"/>
        <v>Diabetes</v>
      </c>
      <c r="K1137" t="s">
        <v>2378</v>
      </c>
      <c r="L1137" t="s">
        <v>2379</v>
      </c>
      <c r="M1137" t="str">
        <f t="shared" si="107"/>
        <v>No</v>
      </c>
      <c r="N1137" t="s">
        <v>2378</v>
      </c>
    </row>
    <row r="1138" spans="1:14" x14ac:dyDescent="0.3">
      <c r="A1138" t="s">
        <v>1232</v>
      </c>
      <c r="B1138">
        <v>37.729999999999997</v>
      </c>
      <c r="C1138">
        <v>7.4</v>
      </c>
      <c r="D1138" t="str">
        <f t="shared" si="102"/>
        <v>No</v>
      </c>
      <c r="E1138" t="s">
        <v>2378</v>
      </c>
      <c r="F1138" t="s">
        <v>2378</v>
      </c>
      <c r="G1138">
        <f t="shared" si="103"/>
        <v>0</v>
      </c>
      <c r="H1138" t="str">
        <f t="shared" si="104"/>
        <v>No</v>
      </c>
      <c r="I1138" t="str">
        <f t="shared" si="105"/>
        <v>Obesity</v>
      </c>
      <c r="J1138" t="str">
        <f t="shared" si="106"/>
        <v>Diabetes</v>
      </c>
      <c r="K1138" t="s">
        <v>2378</v>
      </c>
      <c r="L1138" t="s">
        <v>2379</v>
      </c>
      <c r="M1138" t="str">
        <f t="shared" si="107"/>
        <v>No</v>
      </c>
      <c r="N1138" t="s">
        <v>2378</v>
      </c>
    </row>
    <row r="1139" spans="1:14" x14ac:dyDescent="0.3">
      <c r="A1139" t="s">
        <v>1231</v>
      </c>
      <c r="B1139">
        <v>40.659999999999997</v>
      </c>
      <c r="C1139">
        <v>10.08</v>
      </c>
      <c r="D1139" t="str">
        <f t="shared" si="102"/>
        <v>No</v>
      </c>
      <c r="E1139" t="s">
        <v>2378</v>
      </c>
      <c r="F1139" t="s">
        <v>2378</v>
      </c>
      <c r="G1139">
        <f t="shared" si="103"/>
        <v>0</v>
      </c>
      <c r="H1139" t="str">
        <f t="shared" si="104"/>
        <v>No</v>
      </c>
      <c r="I1139" t="str">
        <f t="shared" si="105"/>
        <v>Obesity</v>
      </c>
      <c r="J1139" t="str">
        <f t="shared" si="106"/>
        <v>Diabetes</v>
      </c>
      <c r="K1139" t="s">
        <v>2378</v>
      </c>
      <c r="L1139" t="s">
        <v>2379</v>
      </c>
      <c r="M1139" t="str">
        <f t="shared" si="107"/>
        <v>No</v>
      </c>
      <c r="N1139" t="s">
        <v>2378</v>
      </c>
    </row>
    <row r="1140" spans="1:14" x14ac:dyDescent="0.3">
      <c r="A1140" t="s">
        <v>1230</v>
      </c>
      <c r="B1140">
        <v>34.200000000000003</v>
      </c>
      <c r="C1140">
        <v>8.58</v>
      </c>
      <c r="D1140" t="str">
        <f t="shared" si="102"/>
        <v>No</v>
      </c>
      <c r="E1140" t="s">
        <v>2378</v>
      </c>
      <c r="F1140" t="s">
        <v>2378</v>
      </c>
      <c r="G1140">
        <f t="shared" si="103"/>
        <v>0</v>
      </c>
      <c r="H1140" t="str">
        <f t="shared" si="104"/>
        <v>No</v>
      </c>
      <c r="I1140" t="str">
        <f t="shared" si="105"/>
        <v>Obesity</v>
      </c>
      <c r="J1140" t="str">
        <f t="shared" si="106"/>
        <v>Diabetes</v>
      </c>
      <c r="K1140" t="s">
        <v>2378</v>
      </c>
      <c r="L1140" t="s">
        <v>2379</v>
      </c>
      <c r="M1140" t="str">
        <f t="shared" si="107"/>
        <v>No</v>
      </c>
      <c r="N1140" t="s">
        <v>2378</v>
      </c>
    </row>
    <row r="1141" spans="1:14" x14ac:dyDescent="0.3">
      <c r="A1141" t="s">
        <v>1229</v>
      </c>
      <c r="B1141">
        <v>46.51</v>
      </c>
      <c r="C1141">
        <v>5.84</v>
      </c>
      <c r="D1141" t="str">
        <f t="shared" si="102"/>
        <v>No</v>
      </c>
      <c r="E1141" t="s">
        <v>2378</v>
      </c>
      <c r="F1141" t="s">
        <v>2378</v>
      </c>
      <c r="G1141">
        <f t="shared" si="103"/>
        <v>1</v>
      </c>
      <c r="H1141" t="str">
        <f t="shared" si="104"/>
        <v>No</v>
      </c>
      <c r="I1141" t="str">
        <f t="shared" si="105"/>
        <v>Obesity</v>
      </c>
      <c r="J1141" t="str">
        <f t="shared" si="106"/>
        <v>Prediabetes</v>
      </c>
      <c r="K1141" t="s">
        <v>2378</v>
      </c>
      <c r="L1141">
        <v>1</v>
      </c>
      <c r="M1141" t="str">
        <f t="shared" si="107"/>
        <v>No</v>
      </c>
      <c r="N1141" t="s">
        <v>2378</v>
      </c>
    </row>
    <row r="1142" spans="1:14" x14ac:dyDescent="0.3">
      <c r="A1142" t="s">
        <v>1228</v>
      </c>
      <c r="B1142">
        <v>28.88</v>
      </c>
      <c r="C1142">
        <v>4.8600000000000003</v>
      </c>
      <c r="D1142" t="str">
        <f t="shared" si="102"/>
        <v>Yes</v>
      </c>
      <c r="E1142" t="s">
        <v>2378</v>
      </c>
      <c r="F1142" t="s">
        <v>2381</v>
      </c>
      <c r="G1142">
        <f t="shared" si="103"/>
        <v>1</v>
      </c>
      <c r="H1142" t="str">
        <f t="shared" si="104"/>
        <v>No</v>
      </c>
      <c r="I1142" t="str">
        <f t="shared" si="105"/>
        <v>Over Weight</v>
      </c>
      <c r="J1142" t="str">
        <f t="shared" si="106"/>
        <v>Normal</v>
      </c>
      <c r="K1142" t="s">
        <v>2380</v>
      </c>
      <c r="L1142">
        <v>1</v>
      </c>
      <c r="M1142" t="str">
        <f t="shared" si="107"/>
        <v>No</v>
      </c>
      <c r="N1142" t="s">
        <v>2378</v>
      </c>
    </row>
    <row r="1143" spans="1:14" x14ac:dyDescent="0.3">
      <c r="A1143" t="s">
        <v>1227</v>
      </c>
      <c r="B1143">
        <v>33.914999999999999</v>
      </c>
      <c r="C1143">
        <v>11.52</v>
      </c>
      <c r="D1143" t="str">
        <f t="shared" si="102"/>
        <v>No</v>
      </c>
      <c r="E1143" t="s">
        <v>2378</v>
      </c>
      <c r="F1143" t="s">
        <v>2378</v>
      </c>
      <c r="G1143">
        <f t="shared" si="103"/>
        <v>0</v>
      </c>
      <c r="H1143" t="str">
        <f t="shared" si="104"/>
        <v>No</v>
      </c>
      <c r="I1143" t="str">
        <f t="shared" si="105"/>
        <v>Obesity</v>
      </c>
      <c r="J1143" t="str">
        <f t="shared" si="106"/>
        <v>Diabetes</v>
      </c>
      <c r="K1143" t="s">
        <v>2378</v>
      </c>
      <c r="L1143" t="s">
        <v>2379</v>
      </c>
      <c r="M1143" t="str">
        <f t="shared" si="107"/>
        <v>No</v>
      </c>
      <c r="N1143" t="s">
        <v>2378</v>
      </c>
    </row>
    <row r="1144" spans="1:14" x14ac:dyDescent="0.3">
      <c r="A1144" t="s">
        <v>1226</v>
      </c>
      <c r="B1144">
        <v>24.32</v>
      </c>
      <c r="C1144">
        <v>6.15</v>
      </c>
      <c r="D1144" t="str">
        <f t="shared" si="102"/>
        <v>Yes</v>
      </c>
      <c r="E1144" t="s">
        <v>2378</v>
      </c>
      <c r="F1144" t="s">
        <v>2381</v>
      </c>
      <c r="G1144">
        <f t="shared" si="103"/>
        <v>1</v>
      </c>
      <c r="H1144" t="str">
        <f t="shared" si="104"/>
        <v>No</v>
      </c>
      <c r="I1144" t="str">
        <f t="shared" si="105"/>
        <v>Normal Weight</v>
      </c>
      <c r="J1144" t="str">
        <f t="shared" si="106"/>
        <v>Prediabetes</v>
      </c>
      <c r="K1144" t="s">
        <v>2380</v>
      </c>
      <c r="L1144">
        <v>1</v>
      </c>
      <c r="M1144" t="str">
        <f t="shared" si="107"/>
        <v>No</v>
      </c>
      <c r="N1144" t="s">
        <v>2378</v>
      </c>
    </row>
    <row r="1145" spans="1:14" x14ac:dyDescent="0.3">
      <c r="A1145" t="s">
        <v>1225</v>
      </c>
      <c r="B1145">
        <v>25.8</v>
      </c>
      <c r="C1145">
        <v>9.94</v>
      </c>
      <c r="D1145" t="str">
        <f t="shared" si="102"/>
        <v>No</v>
      </c>
      <c r="E1145" t="s">
        <v>2378</v>
      </c>
      <c r="F1145" t="s">
        <v>2378</v>
      </c>
      <c r="G1145">
        <f t="shared" si="103"/>
        <v>0</v>
      </c>
      <c r="H1145" t="str">
        <f t="shared" si="104"/>
        <v>No</v>
      </c>
      <c r="I1145" t="str">
        <f t="shared" si="105"/>
        <v>Over Weight</v>
      </c>
      <c r="J1145" t="str">
        <f t="shared" si="106"/>
        <v>Diabetes</v>
      </c>
      <c r="K1145" t="s">
        <v>2378</v>
      </c>
      <c r="L1145" t="s">
        <v>2379</v>
      </c>
      <c r="M1145" t="str">
        <f t="shared" si="107"/>
        <v>No</v>
      </c>
      <c r="N1145" t="s">
        <v>2378</v>
      </c>
    </row>
    <row r="1146" spans="1:14" x14ac:dyDescent="0.3">
      <c r="A1146" t="s">
        <v>1224</v>
      </c>
      <c r="B1146">
        <v>21.56</v>
      </c>
      <c r="C1146">
        <v>10.56</v>
      </c>
      <c r="D1146" t="str">
        <f t="shared" si="102"/>
        <v>No</v>
      </c>
      <c r="E1146" t="s">
        <v>2378</v>
      </c>
      <c r="F1146" t="s">
        <v>2378</v>
      </c>
      <c r="G1146">
        <f t="shared" si="103"/>
        <v>0</v>
      </c>
      <c r="H1146" t="str">
        <f t="shared" si="104"/>
        <v>No</v>
      </c>
      <c r="I1146" t="str">
        <f t="shared" si="105"/>
        <v>Normal Weight</v>
      </c>
      <c r="J1146" t="str">
        <f t="shared" si="106"/>
        <v>Diabetes</v>
      </c>
      <c r="K1146" t="s">
        <v>2378</v>
      </c>
      <c r="L1146" t="s">
        <v>2379</v>
      </c>
      <c r="M1146" t="str">
        <f t="shared" si="107"/>
        <v>No</v>
      </c>
      <c r="N1146" t="s">
        <v>2378</v>
      </c>
    </row>
    <row r="1147" spans="1:14" x14ac:dyDescent="0.3">
      <c r="A1147" t="s">
        <v>1223</v>
      </c>
      <c r="B1147">
        <v>31.6</v>
      </c>
      <c r="C1147">
        <v>6.79</v>
      </c>
      <c r="D1147" t="str">
        <f t="shared" si="102"/>
        <v>No</v>
      </c>
      <c r="E1147" t="s">
        <v>2378</v>
      </c>
      <c r="F1147" t="s">
        <v>2378</v>
      </c>
      <c r="G1147">
        <f t="shared" si="103"/>
        <v>0</v>
      </c>
      <c r="H1147" t="str">
        <f t="shared" si="104"/>
        <v>No</v>
      </c>
      <c r="I1147" t="str">
        <f t="shared" si="105"/>
        <v>Obesity</v>
      </c>
      <c r="J1147" t="str">
        <f t="shared" si="106"/>
        <v>Diabetes</v>
      </c>
      <c r="K1147" t="s">
        <v>2378</v>
      </c>
      <c r="L1147" t="s">
        <v>2379</v>
      </c>
      <c r="M1147" t="str">
        <f t="shared" si="107"/>
        <v>No</v>
      </c>
      <c r="N1147" t="s">
        <v>2378</v>
      </c>
    </row>
    <row r="1148" spans="1:14" x14ac:dyDescent="0.3">
      <c r="A1148" t="s">
        <v>1222</v>
      </c>
      <c r="B1148">
        <v>42.93</v>
      </c>
      <c r="C1148">
        <v>4.8</v>
      </c>
      <c r="D1148" t="str">
        <f t="shared" si="102"/>
        <v>No</v>
      </c>
      <c r="E1148" t="s">
        <v>2378</v>
      </c>
      <c r="F1148" t="s">
        <v>2378</v>
      </c>
      <c r="G1148">
        <f t="shared" si="103"/>
        <v>1</v>
      </c>
      <c r="H1148" t="str">
        <f t="shared" si="104"/>
        <v>No</v>
      </c>
      <c r="I1148" t="str">
        <f t="shared" si="105"/>
        <v>Obesity</v>
      </c>
      <c r="J1148" t="str">
        <f t="shared" si="106"/>
        <v>Normal</v>
      </c>
      <c r="K1148" t="s">
        <v>2378</v>
      </c>
      <c r="L1148">
        <v>1</v>
      </c>
      <c r="M1148" t="str">
        <f t="shared" si="107"/>
        <v>No</v>
      </c>
      <c r="N1148" t="s">
        <v>2378</v>
      </c>
    </row>
    <row r="1149" spans="1:14" x14ac:dyDescent="0.3">
      <c r="A1149" t="s">
        <v>1221</v>
      </c>
      <c r="B1149">
        <v>26.72</v>
      </c>
      <c r="C1149">
        <v>5.75</v>
      </c>
      <c r="D1149" t="str">
        <f t="shared" si="102"/>
        <v>No</v>
      </c>
      <c r="E1149" t="s">
        <v>2378</v>
      </c>
      <c r="F1149" t="s">
        <v>2378</v>
      </c>
      <c r="G1149">
        <f t="shared" si="103"/>
        <v>2</v>
      </c>
      <c r="H1149" t="str">
        <f t="shared" si="104"/>
        <v>No</v>
      </c>
      <c r="I1149" t="str">
        <f t="shared" si="105"/>
        <v>Over Weight</v>
      </c>
      <c r="J1149" t="str">
        <f t="shared" si="106"/>
        <v>Prediabetes</v>
      </c>
      <c r="K1149" t="s">
        <v>2378</v>
      </c>
      <c r="L1149">
        <v>2</v>
      </c>
      <c r="M1149" t="str">
        <f t="shared" si="107"/>
        <v>No</v>
      </c>
      <c r="N1149" t="s">
        <v>2378</v>
      </c>
    </row>
    <row r="1150" spans="1:14" x14ac:dyDescent="0.3">
      <c r="A1150" t="s">
        <v>1220</v>
      </c>
      <c r="B1150">
        <v>26.67</v>
      </c>
      <c r="C1150">
        <v>5.81</v>
      </c>
      <c r="D1150" t="str">
        <f t="shared" si="102"/>
        <v>No</v>
      </c>
      <c r="E1150" t="s">
        <v>2378</v>
      </c>
      <c r="F1150" t="s">
        <v>2378</v>
      </c>
      <c r="G1150">
        <f t="shared" si="103"/>
        <v>2</v>
      </c>
      <c r="H1150" t="str">
        <f t="shared" si="104"/>
        <v>No</v>
      </c>
      <c r="I1150" t="str">
        <f t="shared" si="105"/>
        <v>Over Weight</v>
      </c>
      <c r="J1150" t="str">
        <f t="shared" si="106"/>
        <v>Prediabetes</v>
      </c>
      <c r="K1150" t="s">
        <v>2378</v>
      </c>
      <c r="L1150">
        <v>2</v>
      </c>
      <c r="M1150" t="str">
        <f t="shared" si="107"/>
        <v>No</v>
      </c>
      <c r="N1150" t="s">
        <v>2378</v>
      </c>
    </row>
    <row r="1151" spans="1:14" x14ac:dyDescent="0.3">
      <c r="A1151" t="s">
        <v>1219</v>
      </c>
      <c r="B1151">
        <v>42.68</v>
      </c>
      <c r="C1151">
        <v>9.2799999999999994</v>
      </c>
      <c r="D1151" t="str">
        <f t="shared" si="102"/>
        <v>No</v>
      </c>
      <c r="E1151" t="s">
        <v>2378</v>
      </c>
      <c r="F1151" t="s">
        <v>2378</v>
      </c>
      <c r="G1151">
        <f t="shared" si="103"/>
        <v>2</v>
      </c>
      <c r="H1151" t="str">
        <f t="shared" si="104"/>
        <v>No</v>
      </c>
      <c r="I1151" t="str">
        <f t="shared" si="105"/>
        <v>Obesity</v>
      </c>
      <c r="J1151" t="str">
        <f t="shared" si="106"/>
        <v>Diabetes</v>
      </c>
      <c r="K1151" t="s">
        <v>2378</v>
      </c>
      <c r="L1151">
        <v>2</v>
      </c>
      <c r="M1151" t="str">
        <f t="shared" si="107"/>
        <v>No</v>
      </c>
      <c r="N1151" t="s">
        <v>2378</v>
      </c>
    </row>
    <row r="1152" spans="1:14" x14ac:dyDescent="0.3">
      <c r="A1152" t="s">
        <v>1218</v>
      </c>
      <c r="B1152">
        <v>24.31</v>
      </c>
      <c r="C1152">
        <v>6.37</v>
      </c>
      <c r="D1152" t="str">
        <f t="shared" si="102"/>
        <v>No</v>
      </c>
      <c r="E1152" t="s">
        <v>2378</v>
      </c>
      <c r="F1152" t="s">
        <v>2378</v>
      </c>
      <c r="G1152">
        <f t="shared" si="103"/>
        <v>0</v>
      </c>
      <c r="H1152" t="str">
        <f t="shared" si="104"/>
        <v>No</v>
      </c>
      <c r="I1152" t="str">
        <f t="shared" si="105"/>
        <v>Normal Weight</v>
      </c>
      <c r="J1152" t="str">
        <f t="shared" si="106"/>
        <v>Prediabetes</v>
      </c>
      <c r="K1152" t="s">
        <v>2378</v>
      </c>
      <c r="L1152" t="s">
        <v>2379</v>
      </c>
      <c r="M1152" t="str">
        <f t="shared" si="107"/>
        <v>No</v>
      </c>
      <c r="N1152" t="s">
        <v>2378</v>
      </c>
    </row>
    <row r="1153" spans="1:14" x14ac:dyDescent="0.3">
      <c r="A1153" t="s">
        <v>1217</v>
      </c>
      <c r="B1153">
        <v>44.75</v>
      </c>
      <c r="C1153">
        <v>5.09</v>
      </c>
      <c r="D1153" t="str">
        <f t="shared" si="102"/>
        <v>Yes</v>
      </c>
      <c r="E1153" t="s">
        <v>2378</v>
      </c>
      <c r="F1153" t="s">
        <v>2378</v>
      </c>
      <c r="G1153">
        <f t="shared" si="103"/>
        <v>0</v>
      </c>
      <c r="H1153" t="str">
        <f t="shared" si="104"/>
        <v>No</v>
      </c>
      <c r="I1153" t="str">
        <f t="shared" si="105"/>
        <v>Obesity</v>
      </c>
      <c r="J1153" t="str">
        <f t="shared" si="106"/>
        <v>Normal</v>
      </c>
      <c r="K1153" t="s">
        <v>2380</v>
      </c>
      <c r="L1153" t="s">
        <v>2379</v>
      </c>
      <c r="M1153" t="str">
        <f t="shared" si="107"/>
        <v>No</v>
      </c>
      <c r="N1153" t="s">
        <v>2378</v>
      </c>
    </row>
    <row r="1154" spans="1:14" x14ac:dyDescent="0.3">
      <c r="A1154" t="s">
        <v>1216</v>
      </c>
      <c r="B1154">
        <v>30.78</v>
      </c>
      <c r="C1154">
        <v>7.94</v>
      </c>
      <c r="D1154" t="str">
        <f t="shared" ref="D1154:D1217" si="108">PROPER(K1154)</f>
        <v>No</v>
      </c>
      <c r="E1154" t="s">
        <v>2378</v>
      </c>
      <c r="F1154" t="s">
        <v>2378</v>
      </c>
      <c r="G1154">
        <f t="shared" ref="G1154:G1217" si="109">IF(L1154="No major surgery",0,L1154)</f>
        <v>2</v>
      </c>
      <c r="H1154" t="str">
        <f t="shared" ref="H1154:H1217" si="110">PROPER(M1154)</f>
        <v>No</v>
      </c>
      <c r="I1154" t="str">
        <f t="shared" ref="I1154:I1217" si="111">IF(B1154&lt;18.5,"Under Weight",IF(B1154&lt;=24.9,"Normal Weight",IF(B1154&lt;=29.9,"Over Weight","Obesity")))</f>
        <v>Obesity</v>
      </c>
      <c r="J1154" t="str">
        <f t="shared" ref="J1154:J1217" si="112">IF(C1154&lt;=5.7,"Normal",IF(C1154&lt;=6.4,"Prediabetes","Diabetes"))</f>
        <v>Diabetes</v>
      </c>
      <c r="K1154" t="s">
        <v>2378</v>
      </c>
      <c r="L1154">
        <v>2</v>
      </c>
      <c r="M1154" t="str">
        <f t="shared" si="107"/>
        <v>No</v>
      </c>
      <c r="N1154" t="s">
        <v>2378</v>
      </c>
    </row>
    <row r="1155" spans="1:14" x14ac:dyDescent="0.3">
      <c r="A1155" t="s">
        <v>1215</v>
      </c>
      <c r="B1155">
        <v>21.86</v>
      </c>
      <c r="C1155">
        <v>10.95</v>
      </c>
      <c r="D1155" t="str">
        <f t="shared" si="108"/>
        <v>No</v>
      </c>
      <c r="E1155" t="s">
        <v>2378</v>
      </c>
      <c r="F1155" t="s">
        <v>2378</v>
      </c>
      <c r="G1155">
        <f t="shared" si="109"/>
        <v>0</v>
      </c>
      <c r="H1155" t="str">
        <f t="shared" si="110"/>
        <v>No</v>
      </c>
      <c r="I1155" t="str">
        <f t="shared" si="111"/>
        <v>Normal Weight</v>
      </c>
      <c r="J1155" t="str">
        <f t="shared" si="112"/>
        <v>Diabetes</v>
      </c>
      <c r="K1155" t="s">
        <v>2378</v>
      </c>
      <c r="L1155" t="s">
        <v>2379</v>
      </c>
      <c r="M1155" t="str">
        <f t="shared" si="107"/>
        <v>No</v>
      </c>
      <c r="N1155" t="s">
        <v>2378</v>
      </c>
    </row>
    <row r="1156" spans="1:14" x14ac:dyDescent="0.3">
      <c r="A1156" t="s">
        <v>1214</v>
      </c>
      <c r="B1156">
        <v>49.09</v>
      </c>
      <c r="C1156">
        <v>6.3</v>
      </c>
      <c r="D1156" t="str">
        <f t="shared" si="108"/>
        <v>Yes</v>
      </c>
      <c r="E1156" t="s">
        <v>2378</v>
      </c>
      <c r="F1156" t="s">
        <v>2378</v>
      </c>
      <c r="G1156">
        <f t="shared" si="109"/>
        <v>0</v>
      </c>
      <c r="H1156" t="str">
        <f t="shared" si="110"/>
        <v>No</v>
      </c>
      <c r="I1156" t="str">
        <f t="shared" si="111"/>
        <v>Obesity</v>
      </c>
      <c r="J1156" t="str">
        <f t="shared" si="112"/>
        <v>Prediabetes</v>
      </c>
      <c r="K1156" t="s">
        <v>2380</v>
      </c>
      <c r="L1156" t="s">
        <v>2379</v>
      </c>
      <c r="M1156" t="str">
        <f t="shared" ref="M1156:M1219" si="113">IF(N1156="?","No",N1156)</f>
        <v>No</v>
      </c>
      <c r="N1156" t="s">
        <v>2378</v>
      </c>
    </row>
    <row r="1157" spans="1:14" x14ac:dyDescent="0.3">
      <c r="A1157" t="s">
        <v>1213</v>
      </c>
      <c r="B1157">
        <v>47.74</v>
      </c>
      <c r="C1157">
        <v>8.0500000000000007</v>
      </c>
      <c r="D1157" t="str">
        <f t="shared" si="108"/>
        <v>Yes</v>
      </c>
      <c r="E1157" t="s">
        <v>2378</v>
      </c>
      <c r="F1157" t="s">
        <v>2378</v>
      </c>
      <c r="G1157">
        <f t="shared" si="109"/>
        <v>2</v>
      </c>
      <c r="H1157" t="str">
        <f t="shared" si="110"/>
        <v>No</v>
      </c>
      <c r="I1157" t="str">
        <f t="shared" si="111"/>
        <v>Obesity</v>
      </c>
      <c r="J1157" t="str">
        <f t="shared" si="112"/>
        <v>Diabetes</v>
      </c>
      <c r="K1157" t="s">
        <v>2380</v>
      </c>
      <c r="L1157">
        <v>2</v>
      </c>
      <c r="M1157" t="str">
        <f t="shared" si="113"/>
        <v>No</v>
      </c>
      <c r="N1157" t="s">
        <v>2378</v>
      </c>
    </row>
    <row r="1158" spans="1:14" x14ac:dyDescent="0.3">
      <c r="A1158" t="s">
        <v>1212</v>
      </c>
      <c r="B1158">
        <v>30.2</v>
      </c>
      <c r="C1158">
        <v>9.8800000000000008</v>
      </c>
      <c r="D1158" t="str">
        <f t="shared" si="108"/>
        <v>Yes</v>
      </c>
      <c r="E1158" t="s">
        <v>2378</v>
      </c>
      <c r="F1158" t="s">
        <v>2378</v>
      </c>
      <c r="G1158">
        <f t="shared" si="109"/>
        <v>2</v>
      </c>
      <c r="H1158" t="str">
        <f t="shared" si="110"/>
        <v>No</v>
      </c>
      <c r="I1158" t="str">
        <f t="shared" si="111"/>
        <v>Obesity</v>
      </c>
      <c r="J1158" t="str">
        <f t="shared" si="112"/>
        <v>Diabetes</v>
      </c>
      <c r="K1158" t="s">
        <v>2380</v>
      </c>
      <c r="L1158">
        <v>2</v>
      </c>
      <c r="M1158" t="str">
        <f t="shared" si="113"/>
        <v>No</v>
      </c>
      <c r="N1158" t="s">
        <v>2378</v>
      </c>
    </row>
    <row r="1159" spans="1:14" x14ac:dyDescent="0.3">
      <c r="A1159" t="s">
        <v>1211</v>
      </c>
      <c r="B1159">
        <v>33.25</v>
      </c>
      <c r="C1159">
        <v>7.42</v>
      </c>
      <c r="D1159" t="str">
        <f t="shared" si="108"/>
        <v>Yes</v>
      </c>
      <c r="E1159" t="s">
        <v>2378</v>
      </c>
      <c r="F1159" t="s">
        <v>2378</v>
      </c>
      <c r="G1159">
        <f t="shared" si="109"/>
        <v>2</v>
      </c>
      <c r="H1159" t="str">
        <f t="shared" si="110"/>
        <v>No</v>
      </c>
      <c r="I1159" t="str">
        <f t="shared" si="111"/>
        <v>Obesity</v>
      </c>
      <c r="J1159" t="str">
        <f t="shared" si="112"/>
        <v>Diabetes</v>
      </c>
      <c r="K1159" t="s">
        <v>2380</v>
      </c>
      <c r="L1159">
        <v>2</v>
      </c>
      <c r="M1159" t="str">
        <f t="shared" si="113"/>
        <v>No</v>
      </c>
      <c r="N1159" t="s">
        <v>2378</v>
      </c>
    </row>
    <row r="1160" spans="1:14" x14ac:dyDescent="0.3">
      <c r="A1160" t="s">
        <v>1210</v>
      </c>
      <c r="B1160">
        <v>26.6</v>
      </c>
      <c r="C1160">
        <v>8.4499999999999993</v>
      </c>
      <c r="D1160" t="str">
        <f t="shared" si="108"/>
        <v>Yes</v>
      </c>
      <c r="E1160" t="s">
        <v>2378</v>
      </c>
      <c r="F1160" t="s">
        <v>2378</v>
      </c>
      <c r="G1160">
        <f t="shared" si="109"/>
        <v>1</v>
      </c>
      <c r="H1160" t="str">
        <f t="shared" si="110"/>
        <v>No</v>
      </c>
      <c r="I1160" t="str">
        <f t="shared" si="111"/>
        <v>Over Weight</v>
      </c>
      <c r="J1160" t="str">
        <f t="shared" si="112"/>
        <v>Diabetes</v>
      </c>
      <c r="K1160" t="s">
        <v>2380</v>
      </c>
      <c r="L1160">
        <v>1</v>
      </c>
      <c r="M1160" t="str">
        <f t="shared" si="113"/>
        <v>No</v>
      </c>
      <c r="N1160" t="s">
        <v>2378</v>
      </c>
    </row>
    <row r="1161" spans="1:14" x14ac:dyDescent="0.3">
      <c r="A1161" t="s">
        <v>1209</v>
      </c>
      <c r="B1161">
        <v>26.35</v>
      </c>
      <c r="C1161">
        <v>6.21</v>
      </c>
      <c r="D1161" t="str">
        <f t="shared" si="108"/>
        <v>No</v>
      </c>
      <c r="E1161" t="s">
        <v>2378</v>
      </c>
      <c r="F1161" t="s">
        <v>2378</v>
      </c>
      <c r="G1161">
        <f t="shared" si="109"/>
        <v>2</v>
      </c>
      <c r="H1161" t="str">
        <f t="shared" si="110"/>
        <v>No</v>
      </c>
      <c r="I1161" t="str">
        <f t="shared" si="111"/>
        <v>Over Weight</v>
      </c>
      <c r="J1161" t="str">
        <f t="shared" si="112"/>
        <v>Prediabetes</v>
      </c>
      <c r="K1161" t="s">
        <v>2378</v>
      </c>
      <c r="L1161">
        <v>2</v>
      </c>
      <c r="M1161" t="str">
        <f t="shared" si="113"/>
        <v>No</v>
      </c>
      <c r="N1161" t="s">
        <v>2378</v>
      </c>
    </row>
    <row r="1162" spans="1:14" x14ac:dyDescent="0.3">
      <c r="A1162" t="s">
        <v>1208</v>
      </c>
      <c r="B1162">
        <v>39.994999999999997</v>
      </c>
      <c r="C1162">
        <v>4.6500000000000004</v>
      </c>
      <c r="D1162" t="str">
        <f t="shared" si="108"/>
        <v>No</v>
      </c>
      <c r="E1162" t="s">
        <v>2378</v>
      </c>
      <c r="F1162" t="s">
        <v>2378</v>
      </c>
      <c r="G1162">
        <f t="shared" si="109"/>
        <v>0</v>
      </c>
      <c r="H1162" t="str">
        <f t="shared" si="110"/>
        <v>No</v>
      </c>
      <c r="I1162" t="str">
        <f t="shared" si="111"/>
        <v>Obesity</v>
      </c>
      <c r="J1162" t="str">
        <f t="shared" si="112"/>
        <v>Normal</v>
      </c>
      <c r="K1162" t="s">
        <v>2378</v>
      </c>
      <c r="L1162" t="s">
        <v>2379</v>
      </c>
      <c r="M1162" t="str">
        <f t="shared" si="113"/>
        <v>No</v>
      </c>
      <c r="N1162" t="s">
        <v>2378</v>
      </c>
    </row>
    <row r="1163" spans="1:14" x14ac:dyDescent="0.3">
      <c r="A1163" t="s">
        <v>1207</v>
      </c>
      <c r="B1163">
        <v>22.92</v>
      </c>
      <c r="C1163">
        <v>5.87</v>
      </c>
      <c r="D1163" t="str">
        <f t="shared" si="108"/>
        <v>Yes</v>
      </c>
      <c r="E1163" t="s">
        <v>2378</v>
      </c>
      <c r="F1163" t="s">
        <v>2378</v>
      </c>
      <c r="G1163">
        <f t="shared" si="109"/>
        <v>1</v>
      </c>
      <c r="H1163" t="str">
        <f t="shared" si="110"/>
        <v>No</v>
      </c>
      <c r="I1163" t="str">
        <f t="shared" si="111"/>
        <v>Normal Weight</v>
      </c>
      <c r="J1163" t="str">
        <f t="shared" si="112"/>
        <v>Prediabetes</v>
      </c>
      <c r="K1163" t="s">
        <v>2380</v>
      </c>
      <c r="L1163">
        <v>1</v>
      </c>
      <c r="M1163" t="str">
        <f t="shared" si="113"/>
        <v>No</v>
      </c>
      <c r="N1163" t="s">
        <v>2378</v>
      </c>
    </row>
    <row r="1164" spans="1:14" x14ac:dyDescent="0.3">
      <c r="A1164" t="s">
        <v>1206</v>
      </c>
      <c r="B1164">
        <v>24.78</v>
      </c>
      <c r="C1164">
        <v>4.24</v>
      </c>
      <c r="D1164" t="str">
        <f t="shared" si="108"/>
        <v>Yes</v>
      </c>
      <c r="E1164" t="s">
        <v>2378</v>
      </c>
      <c r="F1164" t="s">
        <v>2378</v>
      </c>
      <c r="G1164">
        <f t="shared" si="109"/>
        <v>2</v>
      </c>
      <c r="H1164" t="str">
        <f t="shared" si="110"/>
        <v>No</v>
      </c>
      <c r="I1164" t="str">
        <f t="shared" si="111"/>
        <v>Normal Weight</v>
      </c>
      <c r="J1164" t="str">
        <f t="shared" si="112"/>
        <v>Normal</v>
      </c>
      <c r="K1164" t="s">
        <v>2380</v>
      </c>
      <c r="L1164">
        <v>2</v>
      </c>
      <c r="M1164" t="str">
        <f t="shared" si="113"/>
        <v>No</v>
      </c>
      <c r="N1164" t="s">
        <v>2378</v>
      </c>
    </row>
    <row r="1165" spans="1:14" x14ac:dyDescent="0.3">
      <c r="A1165" t="s">
        <v>1205</v>
      </c>
      <c r="B1165">
        <v>34.07</v>
      </c>
      <c r="C1165">
        <v>7.81</v>
      </c>
      <c r="D1165" t="str">
        <f t="shared" si="108"/>
        <v>Yes</v>
      </c>
      <c r="E1165" t="s">
        <v>2378</v>
      </c>
      <c r="F1165" t="s">
        <v>2378</v>
      </c>
      <c r="G1165">
        <f t="shared" si="109"/>
        <v>0</v>
      </c>
      <c r="H1165" t="str">
        <f t="shared" si="110"/>
        <v>No</v>
      </c>
      <c r="I1165" t="str">
        <f t="shared" si="111"/>
        <v>Obesity</v>
      </c>
      <c r="J1165" t="str">
        <f t="shared" si="112"/>
        <v>Diabetes</v>
      </c>
      <c r="K1165" t="s">
        <v>2380</v>
      </c>
      <c r="L1165" t="s">
        <v>2379</v>
      </c>
      <c r="M1165" t="str">
        <f t="shared" si="113"/>
        <v>No</v>
      </c>
      <c r="N1165" t="s">
        <v>2378</v>
      </c>
    </row>
    <row r="1166" spans="1:14" x14ac:dyDescent="0.3">
      <c r="A1166" t="s">
        <v>1204</v>
      </c>
      <c r="B1166">
        <v>30.14</v>
      </c>
      <c r="C1166">
        <v>9.85</v>
      </c>
      <c r="D1166" t="str">
        <f t="shared" si="108"/>
        <v>No</v>
      </c>
      <c r="E1166" t="s">
        <v>2378</v>
      </c>
      <c r="F1166" t="s">
        <v>2378</v>
      </c>
      <c r="G1166">
        <f t="shared" si="109"/>
        <v>0</v>
      </c>
      <c r="H1166" t="str">
        <f t="shared" si="110"/>
        <v>No</v>
      </c>
      <c r="I1166" t="str">
        <f t="shared" si="111"/>
        <v>Obesity</v>
      </c>
      <c r="J1166" t="str">
        <f t="shared" si="112"/>
        <v>Diabetes</v>
      </c>
      <c r="K1166" t="s">
        <v>2378</v>
      </c>
      <c r="L1166" t="s">
        <v>2379</v>
      </c>
      <c r="M1166" t="str">
        <f t="shared" si="113"/>
        <v>No</v>
      </c>
      <c r="N1166" t="s">
        <v>2378</v>
      </c>
    </row>
    <row r="1167" spans="1:14" x14ac:dyDescent="0.3">
      <c r="A1167" t="s">
        <v>1203</v>
      </c>
      <c r="B1167">
        <v>18.05</v>
      </c>
      <c r="C1167">
        <v>6.94</v>
      </c>
      <c r="D1167" t="str">
        <f t="shared" si="108"/>
        <v>No</v>
      </c>
      <c r="E1167" t="s">
        <v>2378</v>
      </c>
      <c r="F1167" t="s">
        <v>2378</v>
      </c>
      <c r="G1167">
        <f t="shared" si="109"/>
        <v>0</v>
      </c>
      <c r="H1167" t="str">
        <f t="shared" si="110"/>
        <v>No</v>
      </c>
      <c r="I1167" t="str">
        <f t="shared" si="111"/>
        <v>Under Weight</v>
      </c>
      <c r="J1167" t="str">
        <f t="shared" si="112"/>
        <v>Diabetes</v>
      </c>
      <c r="K1167" t="s">
        <v>2378</v>
      </c>
      <c r="L1167" t="s">
        <v>2379</v>
      </c>
      <c r="M1167" t="str">
        <f t="shared" si="113"/>
        <v>No</v>
      </c>
      <c r="N1167" t="s">
        <v>2378</v>
      </c>
    </row>
    <row r="1168" spans="1:14" x14ac:dyDescent="0.3">
      <c r="A1168" t="s">
        <v>1202</v>
      </c>
      <c r="B1168">
        <v>37.4</v>
      </c>
      <c r="C1168">
        <v>11.3</v>
      </c>
      <c r="D1168" t="str">
        <f t="shared" si="108"/>
        <v>Yes</v>
      </c>
      <c r="E1168" t="s">
        <v>2378</v>
      </c>
      <c r="F1168" t="s">
        <v>2378</v>
      </c>
      <c r="G1168">
        <f t="shared" si="109"/>
        <v>2</v>
      </c>
      <c r="H1168" t="str">
        <f t="shared" si="110"/>
        <v>No</v>
      </c>
      <c r="I1168" t="str">
        <f t="shared" si="111"/>
        <v>Obesity</v>
      </c>
      <c r="J1168" t="str">
        <f t="shared" si="112"/>
        <v>Diabetes</v>
      </c>
      <c r="K1168" t="s">
        <v>2380</v>
      </c>
      <c r="L1168">
        <v>2</v>
      </c>
      <c r="M1168" t="str">
        <f t="shared" si="113"/>
        <v>No</v>
      </c>
      <c r="N1168" t="s">
        <v>2378</v>
      </c>
    </row>
    <row r="1169" spans="1:14" x14ac:dyDescent="0.3">
      <c r="A1169" t="s">
        <v>1201</v>
      </c>
      <c r="B1169">
        <v>25.75</v>
      </c>
      <c r="C1169">
        <v>9.23</v>
      </c>
      <c r="D1169" t="str">
        <f t="shared" si="108"/>
        <v>No</v>
      </c>
      <c r="E1169" t="s">
        <v>2378</v>
      </c>
      <c r="F1169" t="s">
        <v>2378</v>
      </c>
      <c r="G1169">
        <f t="shared" si="109"/>
        <v>0</v>
      </c>
      <c r="H1169" t="str">
        <f t="shared" si="110"/>
        <v>No</v>
      </c>
      <c r="I1169" t="str">
        <f t="shared" si="111"/>
        <v>Over Weight</v>
      </c>
      <c r="J1169" t="str">
        <f t="shared" si="112"/>
        <v>Diabetes</v>
      </c>
      <c r="K1169" t="s">
        <v>2378</v>
      </c>
      <c r="L1169" t="s">
        <v>2379</v>
      </c>
      <c r="M1169" t="str">
        <f t="shared" si="113"/>
        <v>No</v>
      </c>
      <c r="N1169" t="s">
        <v>2378</v>
      </c>
    </row>
    <row r="1170" spans="1:14" x14ac:dyDescent="0.3">
      <c r="A1170" t="s">
        <v>1200</v>
      </c>
      <c r="B1170">
        <v>32.299999999999997</v>
      </c>
      <c r="C1170">
        <v>4.37</v>
      </c>
      <c r="D1170" t="str">
        <f t="shared" si="108"/>
        <v>No</v>
      </c>
      <c r="E1170" t="s">
        <v>2378</v>
      </c>
      <c r="F1170" t="s">
        <v>2378</v>
      </c>
      <c r="G1170">
        <f t="shared" si="109"/>
        <v>2</v>
      </c>
      <c r="H1170" t="str">
        <f t="shared" si="110"/>
        <v>No</v>
      </c>
      <c r="I1170" t="str">
        <f t="shared" si="111"/>
        <v>Obesity</v>
      </c>
      <c r="J1170" t="str">
        <f t="shared" si="112"/>
        <v>Normal</v>
      </c>
      <c r="K1170" t="s">
        <v>2378</v>
      </c>
      <c r="L1170">
        <v>2</v>
      </c>
      <c r="M1170" t="str">
        <f t="shared" si="113"/>
        <v>No</v>
      </c>
      <c r="N1170" t="s">
        <v>2378</v>
      </c>
    </row>
    <row r="1171" spans="1:14" x14ac:dyDescent="0.3">
      <c r="A1171" t="s">
        <v>1199</v>
      </c>
      <c r="B1171">
        <v>28.61</v>
      </c>
      <c r="C1171">
        <v>5.76</v>
      </c>
      <c r="D1171" t="str">
        <f t="shared" si="108"/>
        <v>No</v>
      </c>
      <c r="E1171" t="s">
        <v>2378</v>
      </c>
      <c r="F1171" t="s">
        <v>2381</v>
      </c>
      <c r="G1171">
        <f t="shared" si="109"/>
        <v>1</v>
      </c>
      <c r="H1171" t="str">
        <f t="shared" si="110"/>
        <v>No</v>
      </c>
      <c r="I1171" t="str">
        <f t="shared" si="111"/>
        <v>Over Weight</v>
      </c>
      <c r="J1171" t="str">
        <f t="shared" si="112"/>
        <v>Prediabetes</v>
      </c>
      <c r="K1171" t="s">
        <v>2378</v>
      </c>
      <c r="L1171">
        <v>1</v>
      </c>
      <c r="M1171" t="str">
        <f t="shared" si="113"/>
        <v>No</v>
      </c>
      <c r="N1171" t="s">
        <v>2378</v>
      </c>
    </row>
    <row r="1172" spans="1:14" x14ac:dyDescent="0.3">
      <c r="A1172" t="s">
        <v>1198</v>
      </c>
      <c r="B1172">
        <v>45.41</v>
      </c>
      <c r="C1172">
        <v>4.96</v>
      </c>
      <c r="D1172" t="str">
        <f t="shared" si="108"/>
        <v>No</v>
      </c>
      <c r="E1172" t="s">
        <v>2378</v>
      </c>
      <c r="F1172" t="s">
        <v>2378</v>
      </c>
      <c r="G1172">
        <f t="shared" si="109"/>
        <v>1</v>
      </c>
      <c r="H1172" t="str">
        <f t="shared" si="110"/>
        <v>No</v>
      </c>
      <c r="I1172" t="str">
        <f t="shared" si="111"/>
        <v>Obesity</v>
      </c>
      <c r="J1172" t="str">
        <f t="shared" si="112"/>
        <v>Normal</v>
      </c>
      <c r="K1172" t="s">
        <v>2378</v>
      </c>
      <c r="L1172">
        <v>1</v>
      </c>
      <c r="M1172" t="str">
        <f t="shared" si="113"/>
        <v>No</v>
      </c>
      <c r="N1172" t="s">
        <v>2378</v>
      </c>
    </row>
    <row r="1173" spans="1:14" x14ac:dyDescent="0.3">
      <c r="A1173" t="s">
        <v>1197</v>
      </c>
      <c r="B1173">
        <v>31.2</v>
      </c>
      <c r="C1173">
        <v>11.04</v>
      </c>
      <c r="D1173" t="str">
        <f t="shared" si="108"/>
        <v>Yes</v>
      </c>
      <c r="E1173" t="s">
        <v>2378</v>
      </c>
      <c r="F1173" t="s">
        <v>2378</v>
      </c>
      <c r="G1173">
        <f t="shared" si="109"/>
        <v>2</v>
      </c>
      <c r="H1173" t="str">
        <f t="shared" si="110"/>
        <v>No</v>
      </c>
      <c r="I1173" t="str">
        <f t="shared" si="111"/>
        <v>Obesity</v>
      </c>
      <c r="J1173" t="str">
        <f t="shared" si="112"/>
        <v>Diabetes</v>
      </c>
      <c r="K1173" t="s">
        <v>2380</v>
      </c>
      <c r="L1173">
        <v>2</v>
      </c>
      <c r="M1173" t="str">
        <f t="shared" si="113"/>
        <v>No</v>
      </c>
      <c r="N1173" t="s">
        <v>2378</v>
      </c>
    </row>
    <row r="1174" spans="1:14" x14ac:dyDescent="0.3">
      <c r="A1174" t="s">
        <v>1196</v>
      </c>
      <c r="B1174">
        <v>29.83</v>
      </c>
      <c r="C1174">
        <v>7.81</v>
      </c>
      <c r="D1174" t="str">
        <f t="shared" si="108"/>
        <v>Yes</v>
      </c>
      <c r="E1174" t="s">
        <v>2378</v>
      </c>
      <c r="F1174" t="s">
        <v>2378</v>
      </c>
      <c r="G1174">
        <f t="shared" si="109"/>
        <v>1</v>
      </c>
      <c r="H1174" t="str">
        <f t="shared" si="110"/>
        <v>No</v>
      </c>
      <c r="I1174" t="str">
        <f t="shared" si="111"/>
        <v>Over Weight</v>
      </c>
      <c r="J1174" t="str">
        <f t="shared" si="112"/>
        <v>Diabetes</v>
      </c>
      <c r="K1174" t="s">
        <v>2380</v>
      </c>
      <c r="L1174">
        <v>1</v>
      </c>
      <c r="M1174" t="str">
        <f t="shared" si="113"/>
        <v>No</v>
      </c>
      <c r="N1174" t="s">
        <v>2378</v>
      </c>
    </row>
    <row r="1175" spans="1:14" x14ac:dyDescent="0.3">
      <c r="A1175" t="s">
        <v>1195</v>
      </c>
      <c r="B1175">
        <v>29.06</v>
      </c>
      <c r="C1175">
        <v>4.55</v>
      </c>
      <c r="D1175" t="str">
        <f t="shared" si="108"/>
        <v>No</v>
      </c>
      <c r="E1175" t="s">
        <v>2378</v>
      </c>
      <c r="F1175" t="s">
        <v>2378</v>
      </c>
      <c r="G1175">
        <f t="shared" si="109"/>
        <v>0</v>
      </c>
      <c r="H1175" t="str">
        <f t="shared" si="110"/>
        <v>No</v>
      </c>
      <c r="I1175" t="str">
        <f t="shared" si="111"/>
        <v>Over Weight</v>
      </c>
      <c r="J1175" t="str">
        <f t="shared" si="112"/>
        <v>Normal</v>
      </c>
      <c r="K1175" t="s">
        <v>2378</v>
      </c>
      <c r="L1175" t="s">
        <v>2379</v>
      </c>
      <c r="M1175" t="str">
        <f t="shared" si="113"/>
        <v>No</v>
      </c>
      <c r="N1175" t="s">
        <v>2378</v>
      </c>
    </row>
    <row r="1176" spans="1:14" x14ac:dyDescent="0.3">
      <c r="A1176" t="s">
        <v>1194</v>
      </c>
      <c r="B1176">
        <v>27.454999999999998</v>
      </c>
      <c r="C1176">
        <v>6.13</v>
      </c>
      <c r="D1176" t="str">
        <f t="shared" si="108"/>
        <v>No</v>
      </c>
      <c r="E1176" t="s">
        <v>2378</v>
      </c>
      <c r="F1176" t="s">
        <v>2378</v>
      </c>
      <c r="G1176">
        <f t="shared" si="109"/>
        <v>2</v>
      </c>
      <c r="H1176" t="str">
        <f t="shared" si="110"/>
        <v>No</v>
      </c>
      <c r="I1176" t="str">
        <f t="shared" si="111"/>
        <v>Over Weight</v>
      </c>
      <c r="J1176" t="str">
        <f t="shared" si="112"/>
        <v>Prediabetes</v>
      </c>
      <c r="K1176" t="s">
        <v>2378</v>
      </c>
      <c r="L1176">
        <v>2</v>
      </c>
      <c r="M1176" t="str">
        <f t="shared" si="113"/>
        <v>No</v>
      </c>
      <c r="N1176" t="s">
        <v>2378</v>
      </c>
    </row>
    <row r="1177" spans="1:14" x14ac:dyDescent="0.3">
      <c r="A1177" t="s">
        <v>1193</v>
      </c>
      <c r="B1177">
        <v>23.01</v>
      </c>
      <c r="C1177">
        <v>6.04</v>
      </c>
      <c r="D1177" t="str">
        <f t="shared" si="108"/>
        <v>Yes</v>
      </c>
      <c r="E1177" t="s">
        <v>2378</v>
      </c>
      <c r="F1177" t="s">
        <v>2378</v>
      </c>
      <c r="G1177">
        <f t="shared" si="109"/>
        <v>1</v>
      </c>
      <c r="H1177" t="str">
        <f t="shared" si="110"/>
        <v>No</v>
      </c>
      <c r="I1177" t="str">
        <f t="shared" si="111"/>
        <v>Normal Weight</v>
      </c>
      <c r="J1177" t="str">
        <f t="shared" si="112"/>
        <v>Prediabetes</v>
      </c>
      <c r="K1177" t="s">
        <v>2380</v>
      </c>
      <c r="L1177">
        <v>1</v>
      </c>
      <c r="M1177" t="str">
        <f t="shared" si="113"/>
        <v>No</v>
      </c>
      <c r="N1177" t="s">
        <v>2378</v>
      </c>
    </row>
    <row r="1178" spans="1:14" x14ac:dyDescent="0.3">
      <c r="A1178" t="s">
        <v>1192</v>
      </c>
      <c r="B1178">
        <v>31.39</v>
      </c>
      <c r="C1178">
        <v>8.85</v>
      </c>
      <c r="D1178" t="str">
        <f t="shared" si="108"/>
        <v>Yes</v>
      </c>
      <c r="E1178" t="s">
        <v>2378</v>
      </c>
      <c r="F1178" t="s">
        <v>2378</v>
      </c>
      <c r="G1178">
        <f t="shared" si="109"/>
        <v>0</v>
      </c>
      <c r="H1178" t="str">
        <f t="shared" si="110"/>
        <v>No</v>
      </c>
      <c r="I1178" t="str">
        <f t="shared" si="111"/>
        <v>Obesity</v>
      </c>
      <c r="J1178" t="str">
        <f t="shared" si="112"/>
        <v>Diabetes</v>
      </c>
      <c r="K1178" t="s">
        <v>2380</v>
      </c>
      <c r="L1178" t="s">
        <v>2379</v>
      </c>
      <c r="M1178" t="str">
        <f t="shared" si="113"/>
        <v>No</v>
      </c>
      <c r="N1178" t="s">
        <v>2378</v>
      </c>
    </row>
    <row r="1179" spans="1:14" x14ac:dyDescent="0.3">
      <c r="A1179" t="s">
        <v>1191</v>
      </c>
      <c r="B1179">
        <v>34.770000000000003</v>
      </c>
      <c r="C1179">
        <v>10.54</v>
      </c>
      <c r="D1179" t="str">
        <f t="shared" si="108"/>
        <v>No</v>
      </c>
      <c r="E1179" t="s">
        <v>2378</v>
      </c>
      <c r="F1179" t="s">
        <v>2378</v>
      </c>
      <c r="G1179">
        <f t="shared" si="109"/>
        <v>2</v>
      </c>
      <c r="H1179" t="str">
        <f t="shared" si="110"/>
        <v>No</v>
      </c>
      <c r="I1179" t="str">
        <f t="shared" si="111"/>
        <v>Obesity</v>
      </c>
      <c r="J1179" t="str">
        <f t="shared" si="112"/>
        <v>Diabetes</v>
      </c>
      <c r="K1179" t="s">
        <v>2378</v>
      </c>
      <c r="L1179">
        <v>2</v>
      </c>
      <c r="M1179" t="str">
        <f t="shared" si="113"/>
        <v>No</v>
      </c>
      <c r="N1179" t="s">
        <v>2378</v>
      </c>
    </row>
    <row r="1180" spans="1:14" x14ac:dyDescent="0.3">
      <c r="A1180" t="s">
        <v>1190</v>
      </c>
      <c r="B1180">
        <v>24.48</v>
      </c>
      <c r="C1180">
        <v>4.37</v>
      </c>
      <c r="D1180" t="str">
        <f t="shared" si="108"/>
        <v>Yes</v>
      </c>
      <c r="E1180" t="s">
        <v>2378</v>
      </c>
      <c r="F1180" t="s">
        <v>2378</v>
      </c>
      <c r="G1180">
        <f t="shared" si="109"/>
        <v>2</v>
      </c>
      <c r="H1180" t="str">
        <f t="shared" si="110"/>
        <v>No</v>
      </c>
      <c r="I1180" t="str">
        <f t="shared" si="111"/>
        <v>Normal Weight</v>
      </c>
      <c r="J1180" t="str">
        <f t="shared" si="112"/>
        <v>Normal</v>
      </c>
      <c r="K1180" t="s">
        <v>2380</v>
      </c>
      <c r="L1180">
        <v>2</v>
      </c>
      <c r="M1180" t="str">
        <f t="shared" si="113"/>
        <v>No</v>
      </c>
      <c r="N1180" t="s">
        <v>2378</v>
      </c>
    </row>
    <row r="1181" spans="1:14" x14ac:dyDescent="0.3">
      <c r="A1181" t="s">
        <v>1189</v>
      </c>
      <c r="B1181">
        <v>22.61</v>
      </c>
      <c r="C1181">
        <v>9.6300000000000008</v>
      </c>
      <c r="D1181" t="str">
        <f t="shared" si="108"/>
        <v>No</v>
      </c>
      <c r="E1181" t="s">
        <v>2378</v>
      </c>
      <c r="F1181" t="s">
        <v>2378</v>
      </c>
      <c r="G1181">
        <f t="shared" si="109"/>
        <v>2</v>
      </c>
      <c r="H1181" t="str">
        <f t="shared" si="110"/>
        <v>No</v>
      </c>
      <c r="I1181" t="str">
        <f t="shared" si="111"/>
        <v>Normal Weight</v>
      </c>
      <c r="J1181" t="str">
        <f t="shared" si="112"/>
        <v>Diabetes</v>
      </c>
      <c r="K1181" t="s">
        <v>2378</v>
      </c>
      <c r="L1181">
        <v>2</v>
      </c>
      <c r="M1181" t="str">
        <f t="shared" si="113"/>
        <v>No</v>
      </c>
      <c r="N1181" t="s">
        <v>2378</v>
      </c>
    </row>
    <row r="1182" spans="1:14" x14ac:dyDescent="0.3">
      <c r="A1182" t="s">
        <v>1188</v>
      </c>
      <c r="B1182">
        <v>34.299999999999997</v>
      </c>
      <c r="C1182">
        <v>10.37</v>
      </c>
      <c r="D1182" t="str">
        <f t="shared" si="108"/>
        <v>No</v>
      </c>
      <c r="E1182" t="s">
        <v>2378</v>
      </c>
      <c r="F1182" t="s">
        <v>2378</v>
      </c>
      <c r="G1182">
        <f t="shared" si="109"/>
        <v>0</v>
      </c>
      <c r="H1182" t="str">
        <f t="shared" si="110"/>
        <v>No</v>
      </c>
      <c r="I1182" t="str">
        <f t="shared" si="111"/>
        <v>Obesity</v>
      </c>
      <c r="J1182" t="str">
        <f t="shared" si="112"/>
        <v>Diabetes</v>
      </c>
      <c r="K1182" t="s">
        <v>2378</v>
      </c>
      <c r="L1182" t="s">
        <v>2379</v>
      </c>
      <c r="M1182" t="str">
        <f t="shared" si="113"/>
        <v>No</v>
      </c>
      <c r="N1182" t="s">
        <v>2378</v>
      </c>
    </row>
    <row r="1183" spans="1:14" x14ac:dyDescent="0.3">
      <c r="A1183" t="s">
        <v>1187</v>
      </c>
      <c r="B1183">
        <v>46.09</v>
      </c>
      <c r="C1183">
        <v>5.44</v>
      </c>
      <c r="D1183" t="str">
        <f t="shared" si="108"/>
        <v>No</v>
      </c>
      <c r="E1183" t="s">
        <v>2378</v>
      </c>
      <c r="F1183" t="s">
        <v>2378</v>
      </c>
      <c r="G1183">
        <f t="shared" si="109"/>
        <v>2</v>
      </c>
      <c r="H1183" t="str">
        <f t="shared" si="110"/>
        <v>No</v>
      </c>
      <c r="I1183" t="str">
        <f t="shared" si="111"/>
        <v>Obesity</v>
      </c>
      <c r="J1183" t="str">
        <f t="shared" si="112"/>
        <v>Normal</v>
      </c>
      <c r="K1183" t="s">
        <v>2378</v>
      </c>
      <c r="L1183">
        <v>2</v>
      </c>
      <c r="M1183" t="str">
        <f t="shared" si="113"/>
        <v>No</v>
      </c>
      <c r="N1183" t="s">
        <v>2378</v>
      </c>
    </row>
    <row r="1184" spans="1:14" x14ac:dyDescent="0.3">
      <c r="A1184" t="s">
        <v>1186</v>
      </c>
      <c r="B1184">
        <v>44.744999999999997</v>
      </c>
      <c r="C1184">
        <v>5.19</v>
      </c>
      <c r="D1184" t="str">
        <f t="shared" si="108"/>
        <v>No</v>
      </c>
      <c r="E1184" t="s">
        <v>2378</v>
      </c>
      <c r="F1184" t="s">
        <v>2378</v>
      </c>
      <c r="G1184">
        <f t="shared" si="109"/>
        <v>2</v>
      </c>
      <c r="H1184" t="str">
        <f t="shared" si="110"/>
        <v>No</v>
      </c>
      <c r="I1184" t="str">
        <f t="shared" si="111"/>
        <v>Obesity</v>
      </c>
      <c r="J1184" t="str">
        <f t="shared" si="112"/>
        <v>Normal</v>
      </c>
      <c r="K1184" t="s">
        <v>2378</v>
      </c>
      <c r="L1184">
        <v>2</v>
      </c>
      <c r="M1184" t="str">
        <f t="shared" si="113"/>
        <v>No</v>
      </c>
      <c r="N1184" t="s">
        <v>2378</v>
      </c>
    </row>
    <row r="1185" spans="1:14" x14ac:dyDescent="0.3">
      <c r="A1185" t="s">
        <v>1185</v>
      </c>
      <c r="B1185">
        <v>26.33</v>
      </c>
      <c r="C1185">
        <v>11.8</v>
      </c>
      <c r="D1185" t="str">
        <f t="shared" si="108"/>
        <v>Yes</v>
      </c>
      <c r="E1185" t="s">
        <v>2378</v>
      </c>
      <c r="F1185" t="s">
        <v>2378</v>
      </c>
      <c r="G1185">
        <f t="shared" si="109"/>
        <v>1</v>
      </c>
      <c r="H1185" t="str">
        <f t="shared" si="110"/>
        <v>No</v>
      </c>
      <c r="I1185" t="str">
        <f t="shared" si="111"/>
        <v>Over Weight</v>
      </c>
      <c r="J1185" t="str">
        <f t="shared" si="112"/>
        <v>Diabetes</v>
      </c>
      <c r="K1185" t="s">
        <v>2380</v>
      </c>
      <c r="L1185">
        <v>1</v>
      </c>
      <c r="M1185" t="str">
        <f t="shared" si="113"/>
        <v>No</v>
      </c>
      <c r="N1185" t="s">
        <v>2378</v>
      </c>
    </row>
    <row r="1186" spans="1:14" x14ac:dyDescent="0.3">
      <c r="A1186" t="s">
        <v>1184</v>
      </c>
      <c r="B1186">
        <v>26.6</v>
      </c>
      <c r="C1186">
        <v>8.3800000000000008</v>
      </c>
      <c r="D1186" t="str">
        <f t="shared" si="108"/>
        <v>No</v>
      </c>
      <c r="E1186" t="s">
        <v>2378</v>
      </c>
      <c r="F1186" t="s">
        <v>2378</v>
      </c>
      <c r="G1186">
        <f t="shared" si="109"/>
        <v>2</v>
      </c>
      <c r="H1186" t="str">
        <f t="shared" si="110"/>
        <v>No</v>
      </c>
      <c r="I1186" t="str">
        <f t="shared" si="111"/>
        <v>Over Weight</v>
      </c>
      <c r="J1186" t="str">
        <f t="shared" si="112"/>
        <v>Diabetes</v>
      </c>
      <c r="K1186" t="s">
        <v>2378</v>
      </c>
      <c r="L1186">
        <v>2</v>
      </c>
      <c r="M1186" t="str">
        <f t="shared" si="113"/>
        <v>No</v>
      </c>
      <c r="N1186" t="s">
        <v>2378</v>
      </c>
    </row>
    <row r="1187" spans="1:14" x14ac:dyDescent="0.3">
      <c r="A1187" t="s">
        <v>1183</v>
      </c>
      <c r="B1187">
        <v>27.5</v>
      </c>
      <c r="C1187">
        <v>7.58</v>
      </c>
      <c r="D1187" t="str">
        <f t="shared" si="108"/>
        <v>No</v>
      </c>
      <c r="E1187" t="s">
        <v>2378</v>
      </c>
      <c r="F1187" t="s">
        <v>2378</v>
      </c>
      <c r="G1187">
        <f t="shared" si="109"/>
        <v>0</v>
      </c>
      <c r="H1187" t="str">
        <f t="shared" si="110"/>
        <v>No</v>
      </c>
      <c r="I1187" t="str">
        <f t="shared" si="111"/>
        <v>Over Weight</v>
      </c>
      <c r="J1187" t="str">
        <f t="shared" si="112"/>
        <v>Diabetes</v>
      </c>
      <c r="K1187" t="s">
        <v>2378</v>
      </c>
      <c r="L1187" t="s">
        <v>2379</v>
      </c>
      <c r="M1187" t="str">
        <f t="shared" si="113"/>
        <v>No</v>
      </c>
      <c r="N1187" t="s">
        <v>2378</v>
      </c>
    </row>
    <row r="1188" spans="1:14" x14ac:dyDescent="0.3">
      <c r="A1188" t="s">
        <v>1182</v>
      </c>
      <c r="B1188">
        <v>41.55</v>
      </c>
      <c r="C1188">
        <v>4.6100000000000003</v>
      </c>
      <c r="D1188" t="str">
        <f t="shared" si="108"/>
        <v>No</v>
      </c>
      <c r="E1188" t="s">
        <v>2378</v>
      </c>
      <c r="F1188" t="s">
        <v>2378</v>
      </c>
      <c r="G1188">
        <f t="shared" si="109"/>
        <v>1</v>
      </c>
      <c r="H1188" t="str">
        <f t="shared" si="110"/>
        <v>No</v>
      </c>
      <c r="I1188" t="str">
        <f t="shared" si="111"/>
        <v>Obesity</v>
      </c>
      <c r="J1188" t="str">
        <f t="shared" si="112"/>
        <v>Normal</v>
      </c>
      <c r="K1188" t="s">
        <v>2378</v>
      </c>
      <c r="L1188">
        <v>1</v>
      </c>
      <c r="M1188" t="str">
        <f t="shared" si="113"/>
        <v>No</v>
      </c>
      <c r="N1188" t="s">
        <v>2378</v>
      </c>
    </row>
    <row r="1189" spans="1:14" x14ac:dyDescent="0.3">
      <c r="A1189" t="s">
        <v>1181</v>
      </c>
      <c r="B1189">
        <v>41.47</v>
      </c>
      <c r="C1189">
        <v>4.7</v>
      </c>
      <c r="D1189" t="str">
        <f t="shared" si="108"/>
        <v>Yes</v>
      </c>
      <c r="E1189" t="s">
        <v>2378</v>
      </c>
      <c r="F1189" t="s">
        <v>2381</v>
      </c>
      <c r="G1189">
        <f t="shared" si="109"/>
        <v>1</v>
      </c>
      <c r="H1189" t="str">
        <f t="shared" si="110"/>
        <v>No</v>
      </c>
      <c r="I1189" t="str">
        <f t="shared" si="111"/>
        <v>Obesity</v>
      </c>
      <c r="J1189" t="str">
        <f t="shared" si="112"/>
        <v>Normal</v>
      </c>
      <c r="K1189" t="s">
        <v>2380</v>
      </c>
      <c r="L1189">
        <v>1</v>
      </c>
      <c r="M1189" t="str">
        <f t="shared" si="113"/>
        <v>No</v>
      </c>
      <c r="N1189" t="s">
        <v>2378</v>
      </c>
    </row>
    <row r="1190" spans="1:14" x14ac:dyDescent="0.3">
      <c r="A1190" t="s">
        <v>1180</v>
      </c>
      <c r="B1190">
        <v>24.795000000000002</v>
      </c>
      <c r="C1190">
        <v>6.05</v>
      </c>
      <c r="D1190" t="str">
        <f t="shared" si="108"/>
        <v>Yes</v>
      </c>
      <c r="E1190" t="s">
        <v>2378</v>
      </c>
      <c r="F1190" t="s">
        <v>2378</v>
      </c>
      <c r="G1190">
        <f t="shared" si="109"/>
        <v>0</v>
      </c>
      <c r="H1190" t="str">
        <f t="shared" si="110"/>
        <v>No</v>
      </c>
      <c r="I1190" t="str">
        <f t="shared" si="111"/>
        <v>Normal Weight</v>
      </c>
      <c r="J1190" t="str">
        <f t="shared" si="112"/>
        <v>Prediabetes</v>
      </c>
      <c r="K1190" t="s">
        <v>2380</v>
      </c>
      <c r="L1190" t="s">
        <v>2379</v>
      </c>
      <c r="M1190" t="str">
        <f t="shared" si="113"/>
        <v>No</v>
      </c>
      <c r="N1190" t="s">
        <v>2378</v>
      </c>
    </row>
    <row r="1191" spans="1:14" x14ac:dyDescent="0.3">
      <c r="A1191" t="s">
        <v>1179</v>
      </c>
      <c r="B1191">
        <v>29.48</v>
      </c>
      <c r="C1191">
        <v>5.63</v>
      </c>
      <c r="D1191" t="str">
        <f t="shared" si="108"/>
        <v>Yes</v>
      </c>
      <c r="E1191" t="s">
        <v>2378</v>
      </c>
      <c r="F1191" t="s">
        <v>2381</v>
      </c>
      <c r="G1191">
        <f t="shared" si="109"/>
        <v>1</v>
      </c>
      <c r="H1191" t="str">
        <f t="shared" si="110"/>
        <v>No</v>
      </c>
      <c r="I1191" t="str">
        <f t="shared" si="111"/>
        <v>Over Weight</v>
      </c>
      <c r="J1191" t="str">
        <f t="shared" si="112"/>
        <v>Normal</v>
      </c>
      <c r="K1191" t="s">
        <v>2380</v>
      </c>
      <c r="L1191">
        <v>1</v>
      </c>
      <c r="M1191" t="str">
        <f t="shared" si="113"/>
        <v>No</v>
      </c>
      <c r="N1191" t="s">
        <v>2378</v>
      </c>
    </row>
    <row r="1192" spans="1:14" x14ac:dyDescent="0.3">
      <c r="A1192" t="s">
        <v>1178</v>
      </c>
      <c r="B1192">
        <v>28.09</v>
      </c>
      <c r="C1192">
        <v>6.06</v>
      </c>
      <c r="D1192" t="str">
        <f t="shared" si="108"/>
        <v>No</v>
      </c>
      <c r="E1192" t="s">
        <v>2378</v>
      </c>
      <c r="F1192" t="s">
        <v>2381</v>
      </c>
      <c r="G1192">
        <f t="shared" si="109"/>
        <v>1</v>
      </c>
      <c r="H1192" t="str">
        <f t="shared" si="110"/>
        <v>No</v>
      </c>
      <c r="I1192" t="str">
        <f t="shared" si="111"/>
        <v>Over Weight</v>
      </c>
      <c r="J1192" t="str">
        <f t="shared" si="112"/>
        <v>Prediabetes</v>
      </c>
      <c r="K1192" t="s">
        <v>2378</v>
      </c>
      <c r="L1192">
        <v>1</v>
      </c>
      <c r="M1192" t="str">
        <f t="shared" si="113"/>
        <v>No</v>
      </c>
      <c r="N1192" t="s">
        <v>2378</v>
      </c>
    </row>
    <row r="1193" spans="1:14" x14ac:dyDescent="0.3">
      <c r="A1193" t="s">
        <v>1177</v>
      </c>
      <c r="B1193">
        <v>32.729999999999997</v>
      </c>
      <c r="C1193">
        <v>5.19</v>
      </c>
      <c r="D1193" t="str">
        <f t="shared" si="108"/>
        <v>No</v>
      </c>
      <c r="E1193" t="s">
        <v>2378</v>
      </c>
      <c r="F1193" t="s">
        <v>2378</v>
      </c>
      <c r="G1193">
        <f t="shared" si="109"/>
        <v>1</v>
      </c>
      <c r="H1193" t="str">
        <f t="shared" si="110"/>
        <v>No</v>
      </c>
      <c r="I1193" t="str">
        <f t="shared" si="111"/>
        <v>Obesity</v>
      </c>
      <c r="J1193" t="str">
        <f t="shared" si="112"/>
        <v>Normal</v>
      </c>
      <c r="K1193" t="s">
        <v>2378</v>
      </c>
      <c r="L1193">
        <v>1</v>
      </c>
      <c r="M1193" t="str">
        <f t="shared" si="113"/>
        <v>No</v>
      </c>
      <c r="N1193" t="s">
        <v>2378</v>
      </c>
    </row>
    <row r="1194" spans="1:14" x14ac:dyDescent="0.3">
      <c r="A1194" t="s">
        <v>1176</v>
      </c>
      <c r="B1194">
        <v>27.36</v>
      </c>
      <c r="C1194">
        <v>8.9600000000000009</v>
      </c>
      <c r="D1194" t="str">
        <f t="shared" si="108"/>
        <v>No</v>
      </c>
      <c r="E1194" t="s">
        <v>2378</v>
      </c>
      <c r="F1194" t="s">
        <v>2378</v>
      </c>
      <c r="G1194">
        <f t="shared" si="109"/>
        <v>0</v>
      </c>
      <c r="H1194" t="str">
        <f t="shared" si="110"/>
        <v>No</v>
      </c>
      <c r="I1194" t="str">
        <f t="shared" si="111"/>
        <v>Over Weight</v>
      </c>
      <c r="J1194" t="str">
        <f t="shared" si="112"/>
        <v>Diabetes</v>
      </c>
      <c r="K1194" t="s">
        <v>2378</v>
      </c>
      <c r="L1194" t="s">
        <v>2379</v>
      </c>
      <c r="M1194" t="str">
        <f t="shared" si="113"/>
        <v>No</v>
      </c>
      <c r="N1194" t="s">
        <v>2378</v>
      </c>
    </row>
    <row r="1195" spans="1:14" x14ac:dyDescent="0.3">
      <c r="A1195" t="s">
        <v>1175</v>
      </c>
      <c r="B1195">
        <v>27.265000000000001</v>
      </c>
      <c r="C1195">
        <v>11.39</v>
      </c>
      <c r="D1195" t="str">
        <f t="shared" si="108"/>
        <v>No</v>
      </c>
      <c r="E1195" t="s">
        <v>2378</v>
      </c>
      <c r="F1195" t="s">
        <v>2378</v>
      </c>
      <c r="G1195">
        <f t="shared" si="109"/>
        <v>0</v>
      </c>
      <c r="H1195" t="str">
        <f t="shared" si="110"/>
        <v>No</v>
      </c>
      <c r="I1195" t="str">
        <f t="shared" si="111"/>
        <v>Over Weight</v>
      </c>
      <c r="J1195" t="str">
        <f t="shared" si="112"/>
        <v>Diabetes</v>
      </c>
      <c r="K1195" t="s">
        <v>2378</v>
      </c>
      <c r="L1195" t="s">
        <v>2379</v>
      </c>
      <c r="M1195" t="str">
        <f t="shared" si="113"/>
        <v>No</v>
      </c>
      <c r="N1195" t="s">
        <v>2378</v>
      </c>
    </row>
    <row r="1196" spans="1:14" x14ac:dyDescent="0.3">
      <c r="A1196" t="s">
        <v>1174</v>
      </c>
      <c r="B1196">
        <v>48.07</v>
      </c>
      <c r="C1196">
        <v>4.0599999999999996</v>
      </c>
      <c r="D1196" t="str">
        <f t="shared" si="108"/>
        <v>Yes</v>
      </c>
      <c r="E1196" t="s">
        <v>2378</v>
      </c>
      <c r="F1196" t="s">
        <v>2378</v>
      </c>
      <c r="G1196">
        <f t="shared" si="109"/>
        <v>0</v>
      </c>
      <c r="H1196" t="str">
        <f t="shared" si="110"/>
        <v>No</v>
      </c>
      <c r="I1196" t="str">
        <f t="shared" si="111"/>
        <v>Obesity</v>
      </c>
      <c r="J1196" t="str">
        <f t="shared" si="112"/>
        <v>Normal</v>
      </c>
      <c r="K1196" t="s">
        <v>2380</v>
      </c>
      <c r="L1196" t="s">
        <v>2379</v>
      </c>
      <c r="M1196" t="str">
        <f t="shared" si="113"/>
        <v>No</v>
      </c>
      <c r="N1196" t="s">
        <v>2378</v>
      </c>
    </row>
    <row r="1197" spans="1:14" x14ac:dyDescent="0.3">
      <c r="A1197" t="s">
        <v>1173</v>
      </c>
      <c r="B1197">
        <v>30.8</v>
      </c>
      <c r="C1197">
        <v>5.23</v>
      </c>
      <c r="D1197" t="str">
        <f t="shared" si="108"/>
        <v>Yes</v>
      </c>
      <c r="E1197" t="s">
        <v>2378</v>
      </c>
      <c r="F1197" t="s">
        <v>2378</v>
      </c>
      <c r="G1197">
        <f t="shared" si="109"/>
        <v>0</v>
      </c>
      <c r="H1197" t="str">
        <f t="shared" si="110"/>
        <v>No</v>
      </c>
      <c r="I1197" t="str">
        <f t="shared" si="111"/>
        <v>Obesity</v>
      </c>
      <c r="J1197" t="str">
        <f t="shared" si="112"/>
        <v>Normal</v>
      </c>
      <c r="K1197" t="s">
        <v>2380</v>
      </c>
      <c r="L1197" t="s">
        <v>2379</v>
      </c>
      <c r="M1197" t="str">
        <f t="shared" si="113"/>
        <v>No</v>
      </c>
      <c r="N1197" t="s">
        <v>2378</v>
      </c>
    </row>
    <row r="1198" spans="1:14" x14ac:dyDescent="0.3">
      <c r="A1198" t="s">
        <v>1172</v>
      </c>
      <c r="B1198">
        <v>32.299999999999997</v>
      </c>
      <c r="C1198">
        <v>5.05</v>
      </c>
      <c r="D1198" t="str">
        <f t="shared" si="108"/>
        <v>Yes</v>
      </c>
      <c r="E1198" t="s">
        <v>2378</v>
      </c>
      <c r="F1198" t="s">
        <v>2378</v>
      </c>
      <c r="G1198">
        <f t="shared" si="109"/>
        <v>0</v>
      </c>
      <c r="H1198" t="str">
        <f t="shared" si="110"/>
        <v>No</v>
      </c>
      <c r="I1198" t="str">
        <f t="shared" si="111"/>
        <v>Obesity</v>
      </c>
      <c r="J1198" t="str">
        <f t="shared" si="112"/>
        <v>Normal</v>
      </c>
      <c r="K1198" t="s">
        <v>2380</v>
      </c>
      <c r="L1198" t="s">
        <v>2379</v>
      </c>
      <c r="M1198" t="str">
        <f t="shared" si="113"/>
        <v>No</v>
      </c>
      <c r="N1198" t="s">
        <v>2378</v>
      </c>
    </row>
    <row r="1199" spans="1:14" x14ac:dyDescent="0.3">
      <c r="A1199" t="s">
        <v>1171</v>
      </c>
      <c r="B1199">
        <v>39.700000000000003</v>
      </c>
      <c r="C1199">
        <v>7.34</v>
      </c>
      <c r="D1199" t="str">
        <f t="shared" si="108"/>
        <v>No</v>
      </c>
      <c r="E1199" t="s">
        <v>2378</v>
      </c>
      <c r="F1199" t="s">
        <v>2378</v>
      </c>
      <c r="G1199">
        <f t="shared" si="109"/>
        <v>0</v>
      </c>
      <c r="H1199" t="str">
        <f t="shared" si="110"/>
        <v>No</v>
      </c>
      <c r="I1199" t="str">
        <f t="shared" si="111"/>
        <v>Obesity</v>
      </c>
      <c r="J1199" t="str">
        <f t="shared" si="112"/>
        <v>Diabetes</v>
      </c>
      <c r="K1199" t="s">
        <v>2378</v>
      </c>
      <c r="L1199" t="s">
        <v>2379</v>
      </c>
      <c r="M1199" t="str">
        <f t="shared" si="113"/>
        <v>No</v>
      </c>
      <c r="N1199" t="s">
        <v>2378</v>
      </c>
    </row>
    <row r="1200" spans="1:14" x14ac:dyDescent="0.3">
      <c r="A1200" t="s">
        <v>1170</v>
      </c>
      <c r="B1200">
        <v>35.97</v>
      </c>
      <c r="C1200">
        <v>8.1300000000000008</v>
      </c>
      <c r="D1200" t="str">
        <f t="shared" si="108"/>
        <v>No</v>
      </c>
      <c r="E1200" t="s">
        <v>2378</v>
      </c>
      <c r="F1200" t="s">
        <v>2378</v>
      </c>
      <c r="G1200">
        <f t="shared" si="109"/>
        <v>0</v>
      </c>
      <c r="H1200" t="str">
        <f t="shared" si="110"/>
        <v>No</v>
      </c>
      <c r="I1200" t="str">
        <f t="shared" si="111"/>
        <v>Obesity</v>
      </c>
      <c r="J1200" t="str">
        <f t="shared" si="112"/>
        <v>Diabetes</v>
      </c>
      <c r="K1200" t="s">
        <v>2378</v>
      </c>
      <c r="L1200" t="s">
        <v>2379</v>
      </c>
      <c r="M1200" t="str">
        <f t="shared" si="113"/>
        <v>No</v>
      </c>
      <c r="N1200" t="s">
        <v>2378</v>
      </c>
    </row>
    <row r="1201" spans="1:14" x14ac:dyDescent="0.3">
      <c r="A1201" t="s">
        <v>1169</v>
      </c>
      <c r="B1201">
        <v>25.86</v>
      </c>
      <c r="C1201">
        <v>6.68</v>
      </c>
      <c r="D1201" t="str">
        <f t="shared" si="108"/>
        <v>Yes</v>
      </c>
      <c r="E1201" t="s">
        <v>2378</v>
      </c>
      <c r="F1201" t="s">
        <v>2378</v>
      </c>
      <c r="G1201">
        <f t="shared" si="109"/>
        <v>1</v>
      </c>
      <c r="H1201" t="str">
        <f t="shared" si="110"/>
        <v>No</v>
      </c>
      <c r="I1201" t="str">
        <f t="shared" si="111"/>
        <v>Over Weight</v>
      </c>
      <c r="J1201" t="str">
        <f t="shared" si="112"/>
        <v>Diabetes</v>
      </c>
      <c r="K1201" t="s">
        <v>2380</v>
      </c>
      <c r="L1201">
        <v>1</v>
      </c>
      <c r="M1201" t="str">
        <f t="shared" si="113"/>
        <v>No</v>
      </c>
      <c r="N1201" t="s">
        <v>2378</v>
      </c>
    </row>
    <row r="1202" spans="1:14" x14ac:dyDescent="0.3">
      <c r="A1202" t="s">
        <v>1168</v>
      </c>
      <c r="B1202">
        <v>30.03</v>
      </c>
      <c r="C1202">
        <v>11.51</v>
      </c>
      <c r="D1202" t="str">
        <f t="shared" si="108"/>
        <v>No</v>
      </c>
      <c r="E1202" t="s">
        <v>2378</v>
      </c>
      <c r="F1202" t="s">
        <v>2378</v>
      </c>
      <c r="G1202">
        <f t="shared" si="109"/>
        <v>0</v>
      </c>
      <c r="H1202" t="str">
        <f t="shared" si="110"/>
        <v>No</v>
      </c>
      <c r="I1202" t="str">
        <f t="shared" si="111"/>
        <v>Obesity</v>
      </c>
      <c r="J1202" t="str">
        <f t="shared" si="112"/>
        <v>Diabetes</v>
      </c>
      <c r="K1202" t="s">
        <v>2378</v>
      </c>
      <c r="L1202" t="s">
        <v>2379</v>
      </c>
      <c r="M1202" t="str">
        <f t="shared" si="113"/>
        <v>No</v>
      </c>
      <c r="N1202" t="s">
        <v>2378</v>
      </c>
    </row>
    <row r="1203" spans="1:14" x14ac:dyDescent="0.3">
      <c r="A1203" t="s">
        <v>1167</v>
      </c>
      <c r="B1203">
        <v>25.76</v>
      </c>
      <c r="C1203">
        <v>6.02</v>
      </c>
      <c r="D1203" t="str">
        <f t="shared" si="108"/>
        <v>Yes</v>
      </c>
      <c r="E1203" t="s">
        <v>2378</v>
      </c>
      <c r="F1203" t="s">
        <v>2381</v>
      </c>
      <c r="G1203">
        <f t="shared" si="109"/>
        <v>1</v>
      </c>
      <c r="H1203" t="str">
        <f t="shared" si="110"/>
        <v>No</v>
      </c>
      <c r="I1203" t="str">
        <f t="shared" si="111"/>
        <v>Over Weight</v>
      </c>
      <c r="J1203" t="str">
        <f t="shared" si="112"/>
        <v>Prediabetes</v>
      </c>
      <c r="K1203" t="s">
        <v>2380</v>
      </c>
      <c r="L1203">
        <v>1</v>
      </c>
      <c r="M1203" t="str">
        <f t="shared" si="113"/>
        <v>No</v>
      </c>
      <c r="N1203" t="s">
        <v>2378</v>
      </c>
    </row>
    <row r="1204" spans="1:14" x14ac:dyDescent="0.3">
      <c r="A1204" t="s">
        <v>1166</v>
      </c>
      <c r="B1204">
        <v>22.42</v>
      </c>
      <c r="C1204">
        <v>7.96</v>
      </c>
      <c r="D1204" t="str">
        <f t="shared" si="108"/>
        <v>No</v>
      </c>
      <c r="E1204" t="s">
        <v>2378</v>
      </c>
      <c r="F1204" t="s">
        <v>2378</v>
      </c>
      <c r="G1204">
        <f t="shared" si="109"/>
        <v>0</v>
      </c>
      <c r="H1204" t="str">
        <f t="shared" si="110"/>
        <v>No</v>
      </c>
      <c r="I1204" t="str">
        <f t="shared" si="111"/>
        <v>Normal Weight</v>
      </c>
      <c r="J1204" t="str">
        <f t="shared" si="112"/>
        <v>Diabetes</v>
      </c>
      <c r="K1204" t="s">
        <v>2378</v>
      </c>
      <c r="L1204" t="s">
        <v>2379</v>
      </c>
      <c r="M1204" t="str">
        <f t="shared" si="113"/>
        <v>No</v>
      </c>
      <c r="N1204" t="s">
        <v>2378</v>
      </c>
    </row>
    <row r="1205" spans="1:14" x14ac:dyDescent="0.3">
      <c r="A1205" t="s">
        <v>1165</v>
      </c>
      <c r="B1205">
        <v>33.18</v>
      </c>
      <c r="C1205">
        <v>6.01</v>
      </c>
      <c r="D1205" t="str">
        <f t="shared" si="108"/>
        <v>Yes</v>
      </c>
      <c r="E1205" t="s">
        <v>2378</v>
      </c>
      <c r="F1205" t="s">
        <v>2378</v>
      </c>
      <c r="G1205">
        <f t="shared" si="109"/>
        <v>1</v>
      </c>
      <c r="H1205" t="str">
        <f t="shared" si="110"/>
        <v>No</v>
      </c>
      <c r="I1205" t="str">
        <f t="shared" si="111"/>
        <v>Obesity</v>
      </c>
      <c r="J1205" t="str">
        <f t="shared" si="112"/>
        <v>Prediabetes</v>
      </c>
      <c r="K1205" t="s">
        <v>2380</v>
      </c>
      <c r="L1205">
        <v>1</v>
      </c>
      <c r="M1205" t="str">
        <f t="shared" si="113"/>
        <v>No</v>
      </c>
      <c r="N1205" t="s">
        <v>2378</v>
      </c>
    </row>
    <row r="1206" spans="1:14" x14ac:dyDescent="0.3">
      <c r="A1206" t="s">
        <v>1164</v>
      </c>
      <c r="B1206">
        <v>43.04</v>
      </c>
      <c r="C1206">
        <v>5.9</v>
      </c>
      <c r="D1206" t="str">
        <f t="shared" si="108"/>
        <v>Yes</v>
      </c>
      <c r="E1206" t="s">
        <v>2378</v>
      </c>
      <c r="F1206" t="s">
        <v>2378</v>
      </c>
      <c r="G1206">
        <f t="shared" si="109"/>
        <v>0</v>
      </c>
      <c r="H1206" t="str">
        <f t="shared" si="110"/>
        <v>No</v>
      </c>
      <c r="I1206" t="str">
        <f t="shared" si="111"/>
        <v>Obesity</v>
      </c>
      <c r="J1206" t="str">
        <f t="shared" si="112"/>
        <v>Prediabetes</v>
      </c>
      <c r="K1206" t="s">
        <v>2380</v>
      </c>
      <c r="L1206" t="s">
        <v>2379</v>
      </c>
      <c r="M1206" t="str">
        <f t="shared" si="113"/>
        <v>No</v>
      </c>
      <c r="N1206" t="s">
        <v>2378</v>
      </c>
    </row>
    <row r="1207" spans="1:14" x14ac:dyDescent="0.3">
      <c r="A1207" t="s">
        <v>1163</v>
      </c>
      <c r="B1207">
        <v>34.15</v>
      </c>
      <c r="C1207">
        <v>4.49</v>
      </c>
      <c r="D1207" t="str">
        <f t="shared" si="108"/>
        <v>Yes</v>
      </c>
      <c r="E1207" t="s">
        <v>2378</v>
      </c>
      <c r="F1207" t="s">
        <v>2378</v>
      </c>
      <c r="G1207">
        <f t="shared" si="109"/>
        <v>1</v>
      </c>
      <c r="H1207" t="str">
        <f t="shared" si="110"/>
        <v>No</v>
      </c>
      <c r="I1207" t="str">
        <f t="shared" si="111"/>
        <v>Obesity</v>
      </c>
      <c r="J1207" t="str">
        <f t="shared" si="112"/>
        <v>Normal</v>
      </c>
      <c r="K1207" t="s">
        <v>2380</v>
      </c>
      <c r="L1207">
        <v>1</v>
      </c>
      <c r="M1207" t="str">
        <f t="shared" si="113"/>
        <v>No</v>
      </c>
      <c r="N1207" t="s">
        <v>2378</v>
      </c>
    </row>
    <row r="1208" spans="1:14" x14ac:dyDescent="0.3">
      <c r="A1208" t="s">
        <v>1162</v>
      </c>
      <c r="B1208">
        <v>25.78</v>
      </c>
      <c r="C1208">
        <v>6.25</v>
      </c>
      <c r="D1208" t="str">
        <f t="shared" si="108"/>
        <v>No</v>
      </c>
      <c r="E1208" t="s">
        <v>2378</v>
      </c>
      <c r="F1208" t="s">
        <v>2378</v>
      </c>
      <c r="G1208">
        <f t="shared" si="109"/>
        <v>0</v>
      </c>
      <c r="H1208" t="str">
        <f t="shared" si="110"/>
        <v>No</v>
      </c>
      <c r="I1208" t="str">
        <f t="shared" si="111"/>
        <v>Over Weight</v>
      </c>
      <c r="J1208" t="str">
        <f t="shared" si="112"/>
        <v>Prediabetes</v>
      </c>
      <c r="K1208" t="s">
        <v>2378</v>
      </c>
      <c r="L1208" t="s">
        <v>2379</v>
      </c>
      <c r="M1208" t="str">
        <f t="shared" si="113"/>
        <v>No</v>
      </c>
      <c r="N1208" t="s">
        <v>2378</v>
      </c>
    </row>
    <row r="1209" spans="1:14" x14ac:dyDescent="0.3">
      <c r="A1209" t="s">
        <v>1161</v>
      </c>
      <c r="B1209">
        <v>21.02</v>
      </c>
      <c r="C1209">
        <v>9.6199999999999992</v>
      </c>
      <c r="D1209" t="str">
        <f t="shared" si="108"/>
        <v>Yes</v>
      </c>
      <c r="E1209" t="s">
        <v>2378</v>
      </c>
      <c r="F1209" t="s">
        <v>2381</v>
      </c>
      <c r="G1209">
        <f t="shared" si="109"/>
        <v>1</v>
      </c>
      <c r="H1209" t="str">
        <f t="shared" si="110"/>
        <v>No</v>
      </c>
      <c r="I1209" t="str">
        <f t="shared" si="111"/>
        <v>Normal Weight</v>
      </c>
      <c r="J1209" t="str">
        <f t="shared" si="112"/>
        <v>Diabetes</v>
      </c>
      <c r="K1209" t="s">
        <v>2380</v>
      </c>
      <c r="L1209">
        <v>1</v>
      </c>
      <c r="M1209" t="str">
        <f t="shared" si="113"/>
        <v>No</v>
      </c>
      <c r="N1209" t="s">
        <v>2378</v>
      </c>
    </row>
    <row r="1210" spans="1:14" x14ac:dyDescent="0.3">
      <c r="A1210" t="s">
        <v>1160</v>
      </c>
      <c r="B1210">
        <v>37.51</v>
      </c>
      <c r="C1210">
        <v>11.06</v>
      </c>
      <c r="D1210" t="str">
        <f t="shared" si="108"/>
        <v>No</v>
      </c>
      <c r="E1210" t="s">
        <v>2378</v>
      </c>
      <c r="F1210" t="s">
        <v>2378</v>
      </c>
      <c r="G1210">
        <f t="shared" si="109"/>
        <v>2</v>
      </c>
      <c r="H1210" t="str">
        <f t="shared" si="110"/>
        <v>No</v>
      </c>
      <c r="I1210" t="str">
        <f t="shared" si="111"/>
        <v>Obesity</v>
      </c>
      <c r="J1210" t="str">
        <f t="shared" si="112"/>
        <v>Diabetes</v>
      </c>
      <c r="K1210" t="s">
        <v>2378</v>
      </c>
      <c r="L1210">
        <v>2</v>
      </c>
      <c r="M1210" t="str">
        <f t="shared" si="113"/>
        <v>No</v>
      </c>
      <c r="N1210" t="s">
        <v>2378</v>
      </c>
    </row>
    <row r="1211" spans="1:14" x14ac:dyDescent="0.3">
      <c r="A1211" t="s">
        <v>1159</v>
      </c>
      <c r="B1211">
        <v>25.745000000000001</v>
      </c>
      <c r="C1211">
        <v>6.11</v>
      </c>
      <c r="D1211" t="str">
        <f t="shared" si="108"/>
        <v>Yes</v>
      </c>
      <c r="E1211" t="s">
        <v>2378</v>
      </c>
      <c r="F1211" t="s">
        <v>2378</v>
      </c>
      <c r="G1211">
        <f t="shared" si="109"/>
        <v>0</v>
      </c>
      <c r="H1211" t="str">
        <f t="shared" si="110"/>
        <v>No</v>
      </c>
      <c r="I1211" t="str">
        <f t="shared" si="111"/>
        <v>Over Weight</v>
      </c>
      <c r="J1211" t="str">
        <f t="shared" si="112"/>
        <v>Prediabetes</v>
      </c>
      <c r="K1211" t="s">
        <v>2380</v>
      </c>
      <c r="L1211" t="s">
        <v>2379</v>
      </c>
      <c r="M1211" t="str">
        <f t="shared" si="113"/>
        <v>No</v>
      </c>
      <c r="N1211" t="s">
        <v>2378</v>
      </c>
    </row>
    <row r="1212" spans="1:14" x14ac:dyDescent="0.3">
      <c r="A1212" t="s">
        <v>1158</v>
      </c>
      <c r="B1212">
        <v>31.35</v>
      </c>
      <c r="C1212">
        <v>11.49</v>
      </c>
      <c r="D1212" t="str">
        <f t="shared" si="108"/>
        <v>No</v>
      </c>
      <c r="E1212" t="s">
        <v>2378</v>
      </c>
      <c r="F1212" t="s">
        <v>2378</v>
      </c>
      <c r="G1212">
        <f t="shared" si="109"/>
        <v>2</v>
      </c>
      <c r="H1212" t="str">
        <f t="shared" si="110"/>
        <v>No</v>
      </c>
      <c r="I1212" t="str">
        <f t="shared" si="111"/>
        <v>Obesity</v>
      </c>
      <c r="J1212" t="str">
        <f t="shared" si="112"/>
        <v>Diabetes</v>
      </c>
      <c r="K1212" t="s">
        <v>2378</v>
      </c>
      <c r="L1212">
        <v>2</v>
      </c>
      <c r="M1212" t="str">
        <f t="shared" si="113"/>
        <v>No</v>
      </c>
      <c r="N1212" t="s">
        <v>2378</v>
      </c>
    </row>
    <row r="1213" spans="1:14" x14ac:dyDescent="0.3">
      <c r="A1213" t="s">
        <v>1157</v>
      </c>
      <c r="B1213">
        <v>29.83</v>
      </c>
      <c r="C1213">
        <v>8.68</v>
      </c>
      <c r="D1213" t="str">
        <f t="shared" si="108"/>
        <v>No</v>
      </c>
      <c r="E1213" t="s">
        <v>2378</v>
      </c>
      <c r="F1213" t="s">
        <v>2378</v>
      </c>
      <c r="G1213">
        <f t="shared" si="109"/>
        <v>2</v>
      </c>
      <c r="H1213" t="str">
        <f t="shared" si="110"/>
        <v>No</v>
      </c>
      <c r="I1213" t="str">
        <f t="shared" si="111"/>
        <v>Over Weight</v>
      </c>
      <c r="J1213" t="str">
        <f t="shared" si="112"/>
        <v>Diabetes</v>
      </c>
      <c r="K1213" t="s">
        <v>2378</v>
      </c>
      <c r="L1213">
        <v>2</v>
      </c>
      <c r="M1213" t="str">
        <f t="shared" si="113"/>
        <v>No</v>
      </c>
      <c r="N1213" t="s">
        <v>2378</v>
      </c>
    </row>
    <row r="1214" spans="1:14" x14ac:dyDescent="0.3">
      <c r="A1214" t="s">
        <v>1156</v>
      </c>
      <c r="B1214">
        <v>25.49</v>
      </c>
      <c r="C1214">
        <v>5.68</v>
      </c>
      <c r="D1214" t="str">
        <f t="shared" si="108"/>
        <v>Yes</v>
      </c>
      <c r="E1214" t="s">
        <v>2378</v>
      </c>
      <c r="F1214" t="s">
        <v>2381</v>
      </c>
      <c r="G1214">
        <f t="shared" si="109"/>
        <v>1</v>
      </c>
      <c r="H1214" t="str">
        <f t="shared" si="110"/>
        <v>No</v>
      </c>
      <c r="I1214" t="str">
        <f t="shared" si="111"/>
        <v>Over Weight</v>
      </c>
      <c r="J1214" t="str">
        <f t="shared" si="112"/>
        <v>Normal</v>
      </c>
      <c r="K1214" t="s">
        <v>2380</v>
      </c>
      <c r="L1214">
        <v>1</v>
      </c>
      <c r="M1214" t="str">
        <f t="shared" si="113"/>
        <v>No</v>
      </c>
      <c r="N1214" t="s">
        <v>2378</v>
      </c>
    </row>
    <row r="1215" spans="1:14" x14ac:dyDescent="0.3">
      <c r="A1215" t="s">
        <v>1155</v>
      </c>
      <c r="B1215">
        <v>34.1</v>
      </c>
      <c r="C1215">
        <v>8.4499999999999993</v>
      </c>
      <c r="D1215" t="str">
        <f t="shared" si="108"/>
        <v>No</v>
      </c>
      <c r="E1215" t="s">
        <v>2378</v>
      </c>
      <c r="F1215" t="s">
        <v>2378</v>
      </c>
      <c r="G1215">
        <f t="shared" si="109"/>
        <v>0</v>
      </c>
      <c r="H1215" t="str">
        <f t="shared" si="110"/>
        <v>No</v>
      </c>
      <c r="I1215" t="str">
        <f t="shared" si="111"/>
        <v>Obesity</v>
      </c>
      <c r="J1215" t="str">
        <f t="shared" si="112"/>
        <v>Diabetes</v>
      </c>
      <c r="K1215" t="s">
        <v>2378</v>
      </c>
      <c r="L1215" t="s">
        <v>2379</v>
      </c>
      <c r="M1215" t="str">
        <f t="shared" si="113"/>
        <v>No</v>
      </c>
      <c r="N1215" t="s">
        <v>2378</v>
      </c>
    </row>
    <row r="1216" spans="1:14" x14ac:dyDescent="0.3">
      <c r="A1216" t="s">
        <v>1154</v>
      </c>
      <c r="B1216">
        <v>25.84</v>
      </c>
      <c r="C1216">
        <v>8.51</v>
      </c>
      <c r="D1216" t="str">
        <f t="shared" si="108"/>
        <v>No</v>
      </c>
      <c r="E1216" t="s">
        <v>2378</v>
      </c>
      <c r="F1216" t="s">
        <v>2378</v>
      </c>
      <c r="G1216">
        <f t="shared" si="109"/>
        <v>2</v>
      </c>
      <c r="H1216" t="str">
        <f t="shared" si="110"/>
        <v>No</v>
      </c>
      <c r="I1216" t="str">
        <f t="shared" si="111"/>
        <v>Over Weight</v>
      </c>
      <c r="J1216" t="str">
        <f t="shared" si="112"/>
        <v>Diabetes</v>
      </c>
      <c r="K1216" t="s">
        <v>2378</v>
      </c>
      <c r="L1216">
        <v>2</v>
      </c>
      <c r="M1216" t="str">
        <f t="shared" si="113"/>
        <v>No</v>
      </c>
      <c r="N1216" t="s">
        <v>2378</v>
      </c>
    </row>
    <row r="1217" spans="1:14" x14ac:dyDescent="0.3">
      <c r="A1217" t="s">
        <v>1153</v>
      </c>
      <c r="B1217">
        <v>20.6</v>
      </c>
      <c r="C1217">
        <v>7.62</v>
      </c>
      <c r="D1217" t="str">
        <f t="shared" si="108"/>
        <v>No</v>
      </c>
      <c r="E1217" t="s">
        <v>2378</v>
      </c>
      <c r="F1217" t="s">
        <v>2378</v>
      </c>
      <c r="G1217">
        <f t="shared" si="109"/>
        <v>0</v>
      </c>
      <c r="H1217" t="str">
        <f t="shared" si="110"/>
        <v>No</v>
      </c>
      <c r="I1217" t="str">
        <f t="shared" si="111"/>
        <v>Normal Weight</v>
      </c>
      <c r="J1217" t="str">
        <f t="shared" si="112"/>
        <v>Diabetes</v>
      </c>
      <c r="K1217" t="s">
        <v>2378</v>
      </c>
      <c r="L1217" t="s">
        <v>2379</v>
      </c>
      <c r="M1217" t="str">
        <f t="shared" si="113"/>
        <v>No</v>
      </c>
      <c r="N1217" t="s">
        <v>2378</v>
      </c>
    </row>
    <row r="1218" spans="1:14" x14ac:dyDescent="0.3">
      <c r="A1218" t="s">
        <v>1152</v>
      </c>
      <c r="B1218">
        <v>28.88</v>
      </c>
      <c r="C1218">
        <v>10.18</v>
      </c>
      <c r="D1218" t="str">
        <f t="shared" ref="D1218:D1281" si="114">PROPER(K1218)</f>
        <v>No</v>
      </c>
      <c r="E1218" t="s">
        <v>2378</v>
      </c>
      <c r="F1218" t="s">
        <v>2378</v>
      </c>
      <c r="G1218">
        <f t="shared" ref="G1218:G1281" si="115">IF(L1218="No major surgery",0,L1218)</f>
        <v>0</v>
      </c>
      <c r="H1218" t="str">
        <f t="shared" ref="H1218:H1281" si="116">PROPER(M1218)</f>
        <v>No</v>
      </c>
      <c r="I1218" t="str">
        <f t="shared" ref="I1218:I1281" si="117">IF(B1218&lt;18.5,"Under Weight",IF(B1218&lt;=24.9,"Normal Weight",IF(B1218&lt;=29.9,"Over Weight","Obesity")))</f>
        <v>Over Weight</v>
      </c>
      <c r="J1218" t="str">
        <f t="shared" ref="J1218:J1281" si="118">IF(C1218&lt;=5.7,"Normal",IF(C1218&lt;=6.4,"Prediabetes","Diabetes"))</f>
        <v>Diabetes</v>
      </c>
      <c r="K1218" t="s">
        <v>2378</v>
      </c>
      <c r="L1218" t="s">
        <v>2379</v>
      </c>
      <c r="M1218" t="str">
        <f t="shared" si="113"/>
        <v>No</v>
      </c>
      <c r="N1218" t="s">
        <v>2378</v>
      </c>
    </row>
    <row r="1219" spans="1:14" x14ac:dyDescent="0.3">
      <c r="A1219" t="s">
        <v>1151</v>
      </c>
      <c r="B1219">
        <v>28.24</v>
      </c>
      <c r="C1219">
        <v>5.36</v>
      </c>
      <c r="D1219" t="str">
        <f t="shared" si="114"/>
        <v>No</v>
      </c>
      <c r="E1219" t="s">
        <v>2378</v>
      </c>
      <c r="F1219" t="s">
        <v>2378</v>
      </c>
      <c r="G1219">
        <f t="shared" si="115"/>
        <v>0</v>
      </c>
      <c r="H1219" t="str">
        <f t="shared" si="116"/>
        <v>No</v>
      </c>
      <c r="I1219" t="str">
        <f t="shared" si="117"/>
        <v>Over Weight</v>
      </c>
      <c r="J1219" t="str">
        <f t="shared" si="118"/>
        <v>Normal</v>
      </c>
      <c r="K1219" t="s">
        <v>2378</v>
      </c>
      <c r="L1219" t="s">
        <v>2379</v>
      </c>
      <c r="M1219" t="str">
        <f t="shared" si="113"/>
        <v>No</v>
      </c>
      <c r="N1219" t="s">
        <v>2378</v>
      </c>
    </row>
    <row r="1220" spans="1:14" x14ac:dyDescent="0.3">
      <c r="A1220" t="s">
        <v>1150</v>
      </c>
      <c r="B1220">
        <v>25.46</v>
      </c>
      <c r="C1220">
        <v>11.78</v>
      </c>
      <c r="D1220" t="str">
        <f t="shared" si="114"/>
        <v>Yes</v>
      </c>
      <c r="E1220" t="s">
        <v>2378</v>
      </c>
      <c r="F1220" t="s">
        <v>2378</v>
      </c>
      <c r="G1220">
        <f t="shared" si="115"/>
        <v>1</v>
      </c>
      <c r="H1220" t="str">
        <f t="shared" si="116"/>
        <v>No</v>
      </c>
      <c r="I1220" t="str">
        <f t="shared" si="117"/>
        <v>Over Weight</v>
      </c>
      <c r="J1220" t="str">
        <f t="shared" si="118"/>
        <v>Diabetes</v>
      </c>
      <c r="K1220" t="s">
        <v>2380</v>
      </c>
      <c r="L1220">
        <v>1</v>
      </c>
      <c r="M1220" t="str">
        <f t="shared" ref="M1220:M1283" si="119">IF(N1220="?","No",N1220)</f>
        <v>No</v>
      </c>
      <c r="N1220" t="s">
        <v>2378</v>
      </c>
    </row>
    <row r="1221" spans="1:14" x14ac:dyDescent="0.3">
      <c r="A1221" t="s">
        <v>1149</v>
      </c>
      <c r="B1221">
        <v>29.64</v>
      </c>
      <c r="C1221">
        <v>10.82</v>
      </c>
      <c r="D1221" t="str">
        <f t="shared" si="114"/>
        <v>Yes</v>
      </c>
      <c r="E1221" t="s">
        <v>2378</v>
      </c>
      <c r="F1221" t="s">
        <v>2378</v>
      </c>
      <c r="G1221">
        <f t="shared" si="115"/>
        <v>0</v>
      </c>
      <c r="H1221" t="str">
        <f t="shared" si="116"/>
        <v>No</v>
      </c>
      <c r="I1221" t="str">
        <f t="shared" si="117"/>
        <v>Over Weight</v>
      </c>
      <c r="J1221" t="str">
        <f t="shared" si="118"/>
        <v>Diabetes</v>
      </c>
      <c r="K1221" t="s">
        <v>2380</v>
      </c>
      <c r="L1221" t="s">
        <v>2379</v>
      </c>
      <c r="M1221" t="str">
        <f t="shared" si="119"/>
        <v>No</v>
      </c>
      <c r="N1221" t="s">
        <v>2378</v>
      </c>
    </row>
    <row r="1222" spans="1:14" x14ac:dyDescent="0.3">
      <c r="A1222" t="s">
        <v>1148</v>
      </c>
      <c r="B1222">
        <v>31.27</v>
      </c>
      <c r="C1222">
        <v>7.73</v>
      </c>
      <c r="D1222" t="str">
        <f t="shared" si="114"/>
        <v>Yes</v>
      </c>
      <c r="E1222" t="s">
        <v>2378</v>
      </c>
      <c r="F1222" t="s">
        <v>2378</v>
      </c>
      <c r="G1222">
        <f t="shared" si="115"/>
        <v>1</v>
      </c>
      <c r="H1222" t="str">
        <f t="shared" si="116"/>
        <v>No</v>
      </c>
      <c r="I1222" t="str">
        <f t="shared" si="117"/>
        <v>Obesity</v>
      </c>
      <c r="J1222" t="str">
        <f t="shared" si="118"/>
        <v>Diabetes</v>
      </c>
      <c r="K1222" t="s">
        <v>2380</v>
      </c>
      <c r="L1222">
        <v>1</v>
      </c>
      <c r="M1222" t="str">
        <f t="shared" si="119"/>
        <v>No</v>
      </c>
      <c r="N1222" t="s">
        <v>2378</v>
      </c>
    </row>
    <row r="1223" spans="1:14" x14ac:dyDescent="0.3">
      <c r="A1223" t="s">
        <v>1147</v>
      </c>
      <c r="B1223">
        <v>19.95</v>
      </c>
      <c r="C1223">
        <v>6.24</v>
      </c>
      <c r="D1223" t="str">
        <f t="shared" si="114"/>
        <v>Yes</v>
      </c>
      <c r="E1223" t="s">
        <v>2378</v>
      </c>
      <c r="F1223" t="s">
        <v>2378</v>
      </c>
      <c r="G1223">
        <f t="shared" si="115"/>
        <v>0</v>
      </c>
      <c r="H1223" t="str">
        <f t="shared" si="116"/>
        <v>No</v>
      </c>
      <c r="I1223" t="str">
        <f t="shared" si="117"/>
        <v>Normal Weight</v>
      </c>
      <c r="J1223" t="str">
        <f t="shared" si="118"/>
        <v>Prediabetes</v>
      </c>
      <c r="K1223" t="s">
        <v>2380</v>
      </c>
      <c r="L1223" t="s">
        <v>2379</v>
      </c>
      <c r="M1223" t="str">
        <f t="shared" si="119"/>
        <v>No</v>
      </c>
      <c r="N1223" t="s">
        <v>2378</v>
      </c>
    </row>
    <row r="1224" spans="1:14" x14ac:dyDescent="0.3">
      <c r="A1224" t="s">
        <v>1146</v>
      </c>
      <c r="B1224">
        <v>21.3</v>
      </c>
      <c r="C1224">
        <v>10.42</v>
      </c>
      <c r="D1224" t="str">
        <f t="shared" si="114"/>
        <v>No</v>
      </c>
      <c r="E1224" t="s">
        <v>2378</v>
      </c>
      <c r="F1224" t="s">
        <v>2378</v>
      </c>
      <c r="G1224">
        <f t="shared" si="115"/>
        <v>2</v>
      </c>
      <c r="H1224" t="str">
        <f t="shared" si="116"/>
        <v>No</v>
      </c>
      <c r="I1224" t="str">
        <f t="shared" si="117"/>
        <v>Normal Weight</v>
      </c>
      <c r="J1224" t="str">
        <f t="shared" si="118"/>
        <v>Diabetes</v>
      </c>
      <c r="K1224" t="s">
        <v>2378</v>
      </c>
      <c r="L1224">
        <v>2</v>
      </c>
      <c r="M1224" t="str">
        <f t="shared" si="119"/>
        <v>No</v>
      </c>
      <c r="N1224" t="s">
        <v>2378</v>
      </c>
    </row>
    <row r="1225" spans="1:14" x14ac:dyDescent="0.3">
      <c r="A1225" t="s">
        <v>1145</v>
      </c>
      <c r="B1225">
        <v>31.635000000000002</v>
      </c>
      <c r="C1225">
        <v>11.11</v>
      </c>
      <c r="D1225" t="str">
        <f t="shared" si="114"/>
        <v>No</v>
      </c>
      <c r="E1225" t="s">
        <v>2378</v>
      </c>
      <c r="F1225" t="s">
        <v>2378</v>
      </c>
      <c r="G1225">
        <f t="shared" si="115"/>
        <v>0</v>
      </c>
      <c r="H1225" t="str">
        <f t="shared" si="116"/>
        <v>No</v>
      </c>
      <c r="I1225" t="str">
        <f t="shared" si="117"/>
        <v>Obesity</v>
      </c>
      <c r="J1225" t="str">
        <f t="shared" si="118"/>
        <v>Diabetes</v>
      </c>
      <c r="K1225" t="s">
        <v>2378</v>
      </c>
      <c r="L1225" t="s">
        <v>2379</v>
      </c>
      <c r="M1225" t="str">
        <f t="shared" si="119"/>
        <v>No</v>
      </c>
      <c r="N1225" t="s">
        <v>2378</v>
      </c>
    </row>
    <row r="1226" spans="1:14" x14ac:dyDescent="0.3">
      <c r="A1226" t="s">
        <v>1144</v>
      </c>
      <c r="B1226">
        <v>23.9</v>
      </c>
      <c r="C1226">
        <v>7.67</v>
      </c>
      <c r="D1226" t="str">
        <f t="shared" si="114"/>
        <v>Yes</v>
      </c>
      <c r="E1226" t="s">
        <v>2378</v>
      </c>
      <c r="F1226" t="s">
        <v>2378</v>
      </c>
      <c r="G1226">
        <f t="shared" si="115"/>
        <v>2</v>
      </c>
      <c r="H1226" t="str">
        <f t="shared" si="116"/>
        <v>No</v>
      </c>
      <c r="I1226" t="str">
        <f t="shared" si="117"/>
        <v>Normal Weight</v>
      </c>
      <c r="J1226" t="str">
        <f t="shared" si="118"/>
        <v>Diabetes</v>
      </c>
      <c r="K1226" t="s">
        <v>2380</v>
      </c>
      <c r="L1226">
        <v>2</v>
      </c>
      <c r="M1226" t="str">
        <f t="shared" si="119"/>
        <v>No</v>
      </c>
      <c r="N1226" t="s">
        <v>2378</v>
      </c>
    </row>
    <row r="1227" spans="1:14" x14ac:dyDescent="0.3">
      <c r="A1227" t="s">
        <v>1143</v>
      </c>
      <c r="B1227">
        <v>34.15</v>
      </c>
      <c r="C1227">
        <v>6.15</v>
      </c>
      <c r="D1227" t="str">
        <f t="shared" si="114"/>
        <v>No</v>
      </c>
      <c r="E1227" t="s">
        <v>2378</v>
      </c>
      <c r="F1227" t="s">
        <v>2378</v>
      </c>
      <c r="G1227">
        <f t="shared" si="115"/>
        <v>0</v>
      </c>
      <c r="H1227" t="str">
        <f t="shared" si="116"/>
        <v>No</v>
      </c>
      <c r="I1227" t="str">
        <f t="shared" si="117"/>
        <v>Obesity</v>
      </c>
      <c r="J1227" t="str">
        <f t="shared" si="118"/>
        <v>Prediabetes</v>
      </c>
      <c r="K1227" t="s">
        <v>2378</v>
      </c>
      <c r="L1227" t="s">
        <v>2379</v>
      </c>
      <c r="M1227" t="str">
        <f t="shared" si="119"/>
        <v>No</v>
      </c>
      <c r="N1227" t="s">
        <v>2378</v>
      </c>
    </row>
    <row r="1228" spans="1:14" x14ac:dyDescent="0.3">
      <c r="A1228" t="s">
        <v>1142</v>
      </c>
      <c r="B1228">
        <v>28.71</v>
      </c>
      <c r="C1228">
        <v>5.71</v>
      </c>
      <c r="D1228" t="str">
        <f t="shared" si="114"/>
        <v>No</v>
      </c>
      <c r="E1228" t="s">
        <v>2378</v>
      </c>
      <c r="F1228" t="s">
        <v>2378</v>
      </c>
      <c r="G1228">
        <f t="shared" si="115"/>
        <v>0</v>
      </c>
      <c r="H1228" t="str">
        <f t="shared" si="116"/>
        <v>No</v>
      </c>
      <c r="I1228" t="str">
        <f t="shared" si="117"/>
        <v>Over Weight</v>
      </c>
      <c r="J1228" t="str">
        <f t="shared" si="118"/>
        <v>Prediabetes</v>
      </c>
      <c r="K1228" t="s">
        <v>2378</v>
      </c>
      <c r="L1228" t="s">
        <v>2379</v>
      </c>
      <c r="M1228" t="str">
        <f t="shared" si="119"/>
        <v>No</v>
      </c>
      <c r="N1228" t="s">
        <v>2378</v>
      </c>
    </row>
    <row r="1229" spans="1:14" x14ac:dyDescent="0.3">
      <c r="A1229" t="s">
        <v>1141</v>
      </c>
      <c r="B1229">
        <v>36.700000000000003</v>
      </c>
      <c r="C1229">
        <v>8.6999999999999993</v>
      </c>
      <c r="D1229" t="str">
        <f t="shared" si="114"/>
        <v>Yes</v>
      </c>
      <c r="E1229" t="s">
        <v>2378</v>
      </c>
      <c r="F1229" t="s">
        <v>2378</v>
      </c>
      <c r="G1229">
        <f t="shared" si="115"/>
        <v>2</v>
      </c>
      <c r="H1229" t="str">
        <f t="shared" si="116"/>
        <v>No</v>
      </c>
      <c r="I1229" t="str">
        <f t="shared" si="117"/>
        <v>Obesity</v>
      </c>
      <c r="J1229" t="str">
        <f t="shared" si="118"/>
        <v>Diabetes</v>
      </c>
      <c r="K1229" t="s">
        <v>2380</v>
      </c>
      <c r="L1229">
        <v>2</v>
      </c>
      <c r="M1229" t="str">
        <f t="shared" si="119"/>
        <v>No</v>
      </c>
      <c r="N1229" t="s">
        <v>2378</v>
      </c>
    </row>
    <row r="1230" spans="1:14" x14ac:dyDescent="0.3">
      <c r="A1230" t="s">
        <v>1140</v>
      </c>
      <c r="B1230">
        <v>34.1</v>
      </c>
      <c r="C1230">
        <v>9.0399999999999991</v>
      </c>
      <c r="D1230" t="str">
        <f t="shared" si="114"/>
        <v>Yes</v>
      </c>
      <c r="E1230" t="s">
        <v>2378</v>
      </c>
      <c r="F1230" t="s">
        <v>2378</v>
      </c>
      <c r="G1230">
        <f t="shared" si="115"/>
        <v>2</v>
      </c>
      <c r="H1230" t="str">
        <f t="shared" si="116"/>
        <v>No</v>
      </c>
      <c r="I1230" t="str">
        <f t="shared" si="117"/>
        <v>Obesity</v>
      </c>
      <c r="J1230" t="str">
        <f t="shared" si="118"/>
        <v>Diabetes</v>
      </c>
      <c r="K1230" t="s">
        <v>2380</v>
      </c>
      <c r="L1230">
        <v>2</v>
      </c>
      <c r="M1230" t="str">
        <f t="shared" si="119"/>
        <v>No</v>
      </c>
      <c r="N1230" t="s">
        <v>2378</v>
      </c>
    </row>
    <row r="1231" spans="1:14" x14ac:dyDescent="0.3">
      <c r="A1231" t="s">
        <v>1139</v>
      </c>
      <c r="B1231">
        <v>25.7</v>
      </c>
      <c r="C1231">
        <v>5.61</v>
      </c>
      <c r="D1231" t="str">
        <f t="shared" si="114"/>
        <v>No</v>
      </c>
      <c r="E1231" t="s">
        <v>2378</v>
      </c>
      <c r="F1231" t="s">
        <v>2378</v>
      </c>
      <c r="G1231">
        <f t="shared" si="115"/>
        <v>0</v>
      </c>
      <c r="H1231" t="str">
        <f t="shared" si="116"/>
        <v>No</v>
      </c>
      <c r="I1231" t="str">
        <f t="shared" si="117"/>
        <v>Over Weight</v>
      </c>
      <c r="J1231" t="str">
        <f t="shared" si="118"/>
        <v>Normal</v>
      </c>
      <c r="K1231" t="s">
        <v>2378</v>
      </c>
      <c r="L1231" t="s">
        <v>2379</v>
      </c>
      <c r="M1231" t="str">
        <f t="shared" si="119"/>
        <v>No</v>
      </c>
      <c r="N1231" t="s">
        <v>2378</v>
      </c>
    </row>
    <row r="1232" spans="1:14" x14ac:dyDescent="0.3">
      <c r="A1232" t="s">
        <v>1138</v>
      </c>
      <c r="B1232">
        <v>21.68</v>
      </c>
      <c r="C1232">
        <v>8.1199999999999992</v>
      </c>
      <c r="D1232" t="str">
        <f t="shared" si="114"/>
        <v>No</v>
      </c>
      <c r="E1232" t="s">
        <v>2378</v>
      </c>
      <c r="F1232" t="s">
        <v>2378</v>
      </c>
      <c r="G1232">
        <f t="shared" si="115"/>
        <v>0</v>
      </c>
      <c r="H1232" t="str">
        <f t="shared" si="116"/>
        <v>No</v>
      </c>
      <c r="I1232" t="str">
        <f t="shared" si="117"/>
        <v>Normal Weight</v>
      </c>
      <c r="J1232" t="str">
        <f t="shared" si="118"/>
        <v>Diabetes</v>
      </c>
      <c r="K1232" t="s">
        <v>2378</v>
      </c>
      <c r="L1232" t="s">
        <v>2379</v>
      </c>
      <c r="M1232" t="str">
        <f t="shared" si="119"/>
        <v>No</v>
      </c>
      <c r="N1232" t="s">
        <v>2378</v>
      </c>
    </row>
    <row r="1233" spans="1:14" x14ac:dyDescent="0.3">
      <c r="A1233" t="s">
        <v>1137</v>
      </c>
      <c r="B1233">
        <v>25.175000000000001</v>
      </c>
      <c r="C1233">
        <v>4.74</v>
      </c>
      <c r="D1233" t="str">
        <f t="shared" si="114"/>
        <v>No</v>
      </c>
      <c r="E1233" t="s">
        <v>2378</v>
      </c>
      <c r="F1233" t="s">
        <v>2378</v>
      </c>
      <c r="G1233">
        <f t="shared" si="115"/>
        <v>0</v>
      </c>
      <c r="H1233" t="str">
        <f t="shared" si="116"/>
        <v>No</v>
      </c>
      <c r="I1233" t="str">
        <f t="shared" si="117"/>
        <v>Over Weight</v>
      </c>
      <c r="J1233" t="str">
        <f t="shared" si="118"/>
        <v>Normal</v>
      </c>
      <c r="K1233" t="s">
        <v>2378</v>
      </c>
      <c r="L1233" t="s">
        <v>2379</v>
      </c>
      <c r="M1233" t="str">
        <f t="shared" si="119"/>
        <v>No</v>
      </c>
      <c r="N1233" t="s">
        <v>2378</v>
      </c>
    </row>
    <row r="1234" spans="1:14" x14ac:dyDescent="0.3">
      <c r="A1234" t="s">
        <v>1136</v>
      </c>
      <c r="B1234">
        <v>44.77</v>
      </c>
      <c r="C1234">
        <v>4.0599999999999996</v>
      </c>
      <c r="D1234" t="str">
        <f t="shared" si="114"/>
        <v>No</v>
      </c>
      <c r="E1234" t="s">
        <v>2378</v>
      </c>
      <c r="F1234" t="s">
        <v>2378</v>
      </c>
      <c r="G1234">
        <f t="shared" si="115"/>
        <v>2</v>
      </c>
      <c r="H1234" t="str">
        <f t="shared" si="116"/>
        <v>No</v>
      </c>
      <c r="I1234" t="str">
        <f t="shared" si="117"/>
        <v>Obesity</v>
      </c>
      <c r="J1234" t="str">
        <f t="shared" si="118"/>
        <v>Normal</v>
      </c>
      <c r="K1234" t="s">
        <v>2378</v>
      </c>
      <c r="L1234">
        <v>2</v>
      </c>
      <c r="M1234" t="str">
        <f t="shared" si="119"/>
        <v>No</v>
      </c>
      <c r="N1234" t="s">
        <v>2378</v>
      </c>
    </row>
    <row r="1235" spans="1:14" x14ac:dyDescent="0.3">
      <c r="A1235" t="s">
        <v>1135</v>
      </c>
      <c r="B1235">
        <v>37.07</v>
      </c>
      <c r="C1235">
        <v>5.69</v>
      </c>
      <c r="D1235" t="str">
        <f t="shared" si="114"/>
        <v>No</v>
      </c>
      <c r="E1235" t="s">
        <v>2378</v>
      </c>
      <c r="F1235" t="s">
        <v>2378</v>
      </c>
      <c r="G1235">
        <f t="shared" si="115"/>
        <v>2</v>
      </c>
      <c r="H1235" t="str">
        <f t="shared" si="116"/>
        <v>No</v>
      </c>
      <c r="I1235" t="str">
        <f t="shared" si="117"/>
        <v>Obesity</v>
      </c>
      <c r="J1235" t="str">
        <f t="shared" si="118"/>
        <v>Normal</v>
      </c>
      <c r="K1235" t="s">
        <v>2378</v>
      </c>
      <c r="L1235">
        <v>2</v>
      </c>
      <c r="M1235" t="str">
        <f t="shared" si="119"/>
        <v>No</v>
      </c>
      <c r="N1235" t="s">
        <v>2378</v>
      </c>
    </row>
    <row r="1236" spans="1:14" x14ac:dyDescent="0.3">
      <c r="A1236" t="s">
        <v>1134</v>
      </c>
      <c r="B1236">
        <v>39.799999999999997</v>
      </c>
      <c r="C1236">
        <v>5.66</v>
      </c>
      <c r="D1236" t="str">
        <f t="shared" si="114"/>
        <v>No</v>
      </c>
      <c r="E1236" t="s">
        <v>2378</v>
      </c>
      <c r="F1236" t="s">
        <v>2381</v>
      </c>
      <c r="G1236">
        <f t="shared" si="115"/>
        <v>1</v>
      </c>
      <c r="H1236" t="str">
        <f t="shared" si="116"/>
        <v>No</v>
      </c>
      <c r="I1236" t="str">
        <f t="shared" si="117"/>
        <v>Obesity</v>
      </c>
      <c r="J1236" t="str">
        <f t="shared" si="118"/>
        <v>Normal</v>
      </c>
      <c r="K1236" t="s">
        <v>2378</v>
      </c>
      <c r="L1236">
        <v>1</v>
      </c>
      <c r="M1236" t="str">
        <f t="shared" si="119"/>
        <v>No</v>
      </c>
      <c r="N1236" t="s">
        <v>2378</v>
      </c>
    </row>
    <row r="1237" spans="1:14" x14ac:dyDescent="0.3">
      <c r="A1237" t="s">
        <v>1133</v>
      </c>
      <c r="B1237">
        <v>26.36</v>
      </c>
      <c r="C1237">
        <v>4.32</v>
      </c>
      <c r="D1237" t="str">
        <f t="shared" si="114"/>
        <v>No</v>
      </c>
      <c r="E1237" t="s">
        <v>2378</v>
      </c>
      <c r="F1237" t="s">
        <v>2381</v>
      </c>
      <c r="G1237">
        <f t="shared" si="115"/>
        <v>1</v>
      </c>
      <c r="H1237" t="str">
        <f t="shared" si="116"/>
        <v>No</v>
      </c>
      <c r="I1237" t="str">
        <f t="shared" si="117"/>
        <v>Over Weight</v>
      </c>
      <c r="J1237" t="str">
        <f t="shared" si="118"/>
        <v>Normal</v>
      </c>
      <c r="K1237" t="s">
        <v>2378</v>
      </c>
      <c r="L1237">
        <v>1</v>
      </c>
      <c r="M1237" t="str">
        <f t="shared" si="119"/>
        <v>No</v>
      </c>
      <c r="N1237" t="s">
        <v>2378</v>
      </c>
    </row>
    <row r="1238" spans="1:14" x14ac:dyDescent="0.3">
      <c r="A1238" t="s">
        <v>1132</v>
      </c>
      <c r="B1238">
        <v>29.925000000000001</v>
      </c>
      <c r="C1238">
        <v>8.2899999999999991</v>
      </c>
      <c r="D1238" t="str">
        <f t="shared" si="114"/>
        <v>No</v>
      </c>
      <c r="E1238" t="s">
        <v>2378</v>
      </c>
      <c r="F1238" t="s">
        <v>2378</v>
      </c>
      <c r="G1238">
        <f t="shared" si="115"/>
        <v>2</v>
      </c>
      <c r="H1238" t="str">
        <f t="shared" si="116"/>
        <v>No</v>
      </c>
      <c r="I1238" t="str">
        <f t="shared" si="117"/>
        <v>Obesity</v>
      </c>
      <c r="J1238" t="str">
        <f t="shared" si="118"/>
        <v>Diabetes</v>
      </c>
      <c r="K1238" t="s">
        <v>2378</v>
      </c>
      <c r="L1238">
        <v>2</v>
      </c>
      <c r="M1238" t="str">
        <f t="shared" si="119"/>
        <v>No</v>
      </c>
      <c r="N1238" t="s">
        <v>2378</v>
      </c>
    </row>
    <row r="1239" spans="1:14" x14ac:dyDescent="0.3">
      <c r="A1239" t="s">
        <v>1131</v>
      </c>
      <c r="B1239">
        <v>37.29</v>
      </c>
      <c r="C1239">
        <v>10.46</v>
      </c>
      <c r="D1239" t="str">
        <f t="shared" si="114"/>
        <v>No</v>
      </c>
      <c r="E1239" t="s">
        <v>2378</v>
      </c>
      <c r="F1239" t="s">
        <v>2378</v>
      </c>
      <c r="G1239">
        <f t="shared" si="115"/>
        <v>0</v>
      </c>
      <c r="H1239" t="str">
        <f t="shared" si="116"/>
        <v>No</v>
      </c>
      <c r="I1239" t="str">
        <f t="shared" si="117"/>
        <v>Obesity</v>
      </c>
      <c r="J1239" t="str">
        <f t="shared" si="118"/>
        <v>Diabetes</v>
      </c>
      <c r="K1239" t="s">
        <v>2378</v>
      </c>
      <c r="L1239" t="s">
        <v>2379</v>
      </c>
      <c r="M1239" t="str">
        <f t="shared" si="119"/>
        <v>No</v>
      </c>
      <c r="N1239" t="s">
        <v>2378</v>
      </c>
    </row>
    <row r="1240" spans="1:14" x14ac:dyDescent="0.3">
      <c r="A1240" t="s">
        <v>1130</v>
      </c>
      <c r="B1240">
        <v>30.2</v>
      </c>
      <c r="C1240">
        <v>11.96</v>
      </c>
      <c r="D1240" t="str">
        <f t="shared" si="114"/>
        <v>No</v>
      </c>
      <c r="E1240" t="s">
        <v>2378</v>
      </c>
      <c r="F1240" t="s">
        <v>2378</v>
      </c>
      <c r="G1240">
        <f t="shared" si="115"/>
        <v>0</v>
      </c>
      <c r="H1240" t="str">
        <f t="shared" si="116"/>
        <v>No</v>
      </c>
      <c r="I1240" t="str">
        <f t="shared" si="117"/>
        <v>Obesity</v>
      </c>
      <c r="J1240" t="str">
        <f t="shared" si="118"/>
        <v>Diabetes</v>
      </c>
      <c r="K1240" t="s">
        <v>2378</v>
      </c>
      <c r="L1240" t="s">
        <v>2379</v>
      </c>
      <c r="M1240" t="str">
        <f t="shared" si="119"/>
        <v>No</v>
      </c>
      <c r="N1240" t="s">
        <v>2378</v>
      </c>
    </row>
    <row r="1241" spans="1:14" x14ac:dyDescent="0.3">
      <c r="A1241" t="s">
        <v>1129</v>
      </c>
      <c r="B1241">
        <v>24.225000000000001</v>
      </c>
      <c r="C1241">
        <v>4.25</v>
      </c>
      <c r="D1241" t="str">
        <f t="shared" si="114"/>
        <v>Yes</v>
      </c>
      <c r="E1241" t="s">
        <v>2378</v>
      </c>
      <c r="F1241" t="s">
        <v>2381</v>
      </c>
      <c r="G1241">
        <f t="shared" si="115"/>
        <v>1</v>
      </c>
      <c r="H1241" t="str">
        <f t="shared" si="116"/>
        <v>No</v>
      </c>
      <c r="I1241" t="str">
        <f t="shared" si="117"/>
        <v>Normal Weight</v>
      </c>
      <c r="J1241" t="str">
        <f t="shared" si="118"/>
        <v>Normal</v>
      </c>
      <c r="K1241" t="s">
        <v>2380</v>
      </c>
      <c r="L1241">
        <v>1</v>
      </c>
      <c r="M1241" t="str">
        <f t="shared" si="119"/>
        <v>No</v>
      </c>
      <c r="N1241" t="s">
        <v>2378</v>
      </c>
    </row>
    <row r="1242" spans="1:14" x14ac:dyDescent="0.3">
      <c r="A1242" t="s">
        <v>1128</v>
      </c>
      <c r="B1242">
        <v>31.445</v>
      </c>
      <c r="C1242">
        <v>8.33</v>
      </c>
      <c r="D1242" t="str">
        <f t="shared" si="114"/>
        <v>No</v>
      </c>
      <c r="E1242" t="s">
        <v>2378</v>
      </c>
      <c r="F1242" t="s">
        <v>2378</v>
      </c>
      <c r="G1242">
        <f t="shared" si="115"/>
        <v>0</v>
      </c>
      <c r="H1242" t="str">
        <f t="shared" si="116"/>
        <v>No</v>
      </c>
      <c r="I1242" t="str">
        <f t="shared" si="117"/>
        <v>Obesity</v>
      </c>
      <c r="J1242" t="str">
        <f t="shared" si="118"/>
        <v>Diabetes</v>
      </c>
      <c r="K1242" t="s">
        <v>2378</v>
      </c>
      <c r="L1242" t="s">
        <v>2379</v>
      </c>
      <c r="M1242" t="str">
        <f t="shared" si="119"/>
        <v>No</v>
      </c>
      <c r="N1242" t="s">
        <v>2378</v>
      </c>
    </row>
    <row r="1243" spans="1:14" x14ac:dyDescent="0.3">
      <c r="A1243" t="s">
        <v>1127</v>
      </c>
      <c r="B1243">
        <v>38.880000000000003</v>
      </c>
      <c r="C1243">
        <v>4.29</v>
      </c>
      <c r="D1243" t="str">
        <f t="shared" si="114"/>
        <v>No</v>
      </c>
      <c r="E1243" t="s">
        <v>2378</v>
      </c>
      <c r="F1243" t="s">
        <v>2378</v>
      </c>
      <c r="G1243">
        <f t="shared" si="115"/>
        <v>1</v>
      </c>
      <c r="H1243" t="str">
        <f t="shared" si="116"/>
        <v>No</v>
      </c>
      <c r="I1243" t="str">
        <f t="shared" si="117"/>
        <v>Obesity</v>
      </c>
      <c r="J1243" t="str">
        <f t="shared" si="118"/>
        <v>Normal</v>
      </c>
      <c r="K1243" t="s">
        <v>2378</v>
      </c>
      <c r="L1243">
        <v>1</v>
      </c>
      <c r="M1243" t="str">
        <f t="shared" si="119"/>
        <v>No</v>
      </c>
      <c r="N1243" t="s">
        <v>2378</v>
      </c>
    </row>
    <row r="1244" spans="1:14" x14ac:dyDescent="0.3">
      <c r="A1244" t="s">
        <v>1126</v>
      </c>
      <c r="B1244">
        <v>43.89</v>
      </c>
      <c r="C1244">
        <v>6.32</v>
      </c>
      <c r="D1244" t="str">
        <f t="shared" si="114"/>
        <v>Yes</v>
      </c>
      <c r="E1244" t="s">
        <v>2378</v>
      </c>
      <c r="F1244" t="s">
        <v>2378</v>
      </c>
      <c r="G1244">
        <f t="shared" si="115"/>
        <v>0</v>
      </c>
      <c r="H1244" t="str">
        <f t="shared" si="116"/>
        <v>No</v>
      </c>
      <c r="I1244" t="str">
        <f t="shared" si="117"/>
        <v>Obesity</v>
      </c>
      <c r="J1244" t="str">
        <f t="shared" si="118"/>
        <v>Prediabetes</v>
      </c>
      <c r="K1244" t="s">
        <v>2380</v>
      </c>
      <c r="L1244" t="s">
        <v>2379</v>
      </c>
      <c r="M1244" t="str">
        <f t="shared" si="119"/>
        <v>No</v>
      </c>
      <c r="N1244" t="s">
        <v>2378</v>
      </c>
    </row>
    <row r="1245" spans="1:14" x14ac:dyDescent="0.3">
      <c r="A1245" t="s">
        <v>1125</v>
      </c>
      <c r="B1245">
        <v>25.6</v>
      </c>
      <c r="C1245">
        <v>5.65</v>
      </c>
      <c r="D1245" t="str">
        <f t="shared" si="114"/>
        <v>No</v>
      </c>
      <c r="E1245" t="s">
        <v>2378</v>
      </c>
      <c r="F1245" t="s">
        <v>2378</v>
      </c>
      <c r="G1245">
        <f t="shared" si="115"/>
        <v>2</v>
      </c>
      <c r="H1245" t="str">
        <f t="shared" si="116"/>
        <v>No</v>
      </c>
      <c r="I1245" t="str">
        <f t="shared" si="117"/>
        <v>Over Weight</v>
      </c>
      <c r="J1245" t="str">
        <f t="shared" si="118"/>
        <v>Normal</v>
      </c>
      <c r="K1245" t="s">
        <v>2378</v>
      </c>
      <c r="L1245">
        <v>2</v>
      </c>
      <c r="M1245" t="str">
        <f t="shared" si="119"/>
        <v>No</v>
      </c>
      <c r="N1245" t="s">
        <v>2378</v>
      </c>
    </row>
    <row r="1246" spans="1:14" x14ac:dyDescent="0.3">
      <c r="A1246" t="s">
        <v>1124</v>
      </c>
      <c r="B1246">
        <v>29.545000000000002</v>
      </c>
      <c r="C1246">
        <v>8.41</v>
      </c>
      <c r="D1246" t="str">
        <f t="shared" si="114"/>
        <v>Yes</v>
      </c>
      <c r="E1246" t="s">
        <v>2378</v>
      </c>
      <c r="F1246" t="s">
        <v>2378</v>
      </c>
      <c r="G1246">
        <f t="shared" si="115"/>
        <v>1</v>
      </c>
      <c r="H1246" t="str">
        <f t="shared" si="116"/>
        <v>No</v>
      </c>
      <c r="I1246" t="str">
        <f t="shared" si="117"/>
        <v>Over Weight</v>
      </c>
      <c r="J1246" t="str">
        <f t="shared" si="118"/>
        <v>Diabetes</v>
      </c>
      <c r="K1246" t="s">
        <v>2380</v>
      </c>
      <c r="L1246">
        <v>1</v>
      </c>
      <c r="M1246" t="str">
        <f t="shared" si="119"/>
        <v>No</v>
      </c>
      <c r="N1246" t="s">
        <v>2378</v>
      </c>
    </row>
    <row r="1247" spans="1:14" x14ac:dyDescent="0.3">
      <c r="A1247" t="s">
        <v>1123</v>
      </c>
      <c r="B1247">
        <v>23.25</v>
      </c>
      <c r="C1247">
        <v>11.96</v>
      </c>
      <c r="D1247" t="str">
        <f t="shared" si="114"/>
        <v>Yes</v>
      </c>
      <c r="E1247" t="s">
        <v>2378</v>
      </c>
      <c r="F1247" t="s">
        <v>2378</v>
      </c>
      <c r="G1247">
        <f t="shared" si="115"/>
        <v>0</v>
      </c>
      <c r="H1247" t="str">
        <f t="shared" si="116"/>
        <v>No</v>
      </c>
      <c r="I1247" t="str">
        <f t="shared" si="117"/>
        <v>Normal Weight</v>
      </c>
      <c r="J1247" t="str">
        <f t="shared" si="118"/>
        <v>Diabetes</v>
      </c>
      <c r="K1247" t="s">
        <v>2380</v>
      </c>
      <c r="L1247" t="s">
        <v>2379</v>
      </c>
      <c r="M1247" t="str">
        <f t="shared" si="119"/>
        <v>No</v>
      </c>
      <c r="N1247" t="s">
        <v>2378</v>
      </c>
    </row>
    <row r="1248" spans="1:14" x14ac:dyDescent="0.3">
      <c r="A1248" t="s">
        <v>1122</v>
      </c>
      <c r="B1248">
        <v>43.95</v>
      </c>
      <c r="C1248">
        <v>5.17</v>
      </c>
      <c r="D1248" t="str">
        <f t="shared" si="114"/>
        <v>Yes</v>
      </c>
      <c r="E1248" t="s">
        <v>2378</v>
      </c>
      <c r="F1248" t="s">
        <v>2381</v>
      </c>
      <c r="G1248">
        <f t="shared" si="115"/>
        <v>1</v>
      </c>
      <c r="H1248" t="str">
        <f t="shared" si="116"/>
        <v>No</v>
      </c>
      <c r="I1248" t="str">
        <f t="shared" si="117"/>
        <v>Obesity</v>
      </c>
      <c r="J1248" t="str">
        <f t="shared" si="118"/>
        <v>Normal</v>
      </c>
      <c r="K1248" t="s">
        <v>2380</v>
      </c>
      <c r="L1248">
        <v>1</v>
      </c>
      <c r="M1248" t="str">
        <f t="shared" si="119"/>
        <v>No</v>
      </c>
      <c r="N1248" t="s">
        <v>2378</v>
      </c>
    </row>
    <row r="1249" spans="1:14" x14ac:dyDescent="0.3">
      <c r="A1249" t="s">
        <v>1121</v>
      </c>
      <c r="B1249">
        <v>21.85</v>
      </c>
      <c r="C1249">
        <v>8.76</v>
      </c>
      <c r="D1249" t="str">
        <f t="shared" si="114"/>
        <v>No</v>
      </c>
      <c r="E1249" t="s">
        <v>2378</v>
      </c>
      <c r="F1249" t="s">
        <v>2378</v>
      </c>
      <c r="G1249">
        <f t="shared" si="115"/>
        <v>0</v>
      </c>
      <c r="H1249" t="str">
        <f t="shared" si="116"/>
        <v>No</v>
      </c>
      <c r="I1249" t="str">
        <f t="shared" si="117"/>
        <v>Normal Weight</v>
      </c>
      <c r="J1249" t="str">
        <f t="shared" si="118"/>
        <v>Diabetes</v>
      </c>
      <c r="K1249" t="s">
        <v>2378</v>
      </c>
      <c r="L1249" t="s">
        <v>2379</v>
      </c>
      <c r="M1249" t="str">
        <f t="shared" si="119"/>
        <v>No</v>
      </c>
      <c r="N1249" t="s">
        <v>2378</v>
      </c>
    </row>
    <row r="1250" spans="1:14" x14ac:dyDescent="0.3">
      <c r="A1250" t="s">
        <v>1120</v>
      </c>
      <c r="B1250">
        <v>25.73</v>
      </c>
      <c r="C1250">
        <v>7.99</v>
      </c>
      <c r="D1250" t="str">
        <f t="shared" si="114"/>
        <v>No</v>
      </c>
      <c r="E1250" t="s">
        <v>2378</v>
      </c>
      <c r="F1250" t="s">
        <v>2378</v>
      </c>
      <c r="G1250">
        <f t="shared" si="115"/>
        <v>2</v>
      </c>
      <c r="H1250" t="str">
        <f t="shared" si="116"/>
        <v>No</v>
      </c>
      <c r="I1250" t="str">
        <f t="shared" si="117"/>
        <v>Over Weight</v>
      </c>
      <c r="J1250" t="str">
        <f t="shared" si="118"/>
        <v>Diabetes</v>
      </c>
      <c r="K1250" t="s">
        <v>2378</v>
      </c>
      <c r="L1250">
        <v>2</v>
      </c>
      <c r="M1250" t="str">
        <f t="shared" si="119"/>
        <v>No</v>
      </c>
      <c r="N1250" t="s">
        <v>2378</v>
      </c>
    </row>
    <row r="1251" spans="1:14" x14ac:dyDescent="0.3">
      <c r="A1251" t="s">
        <v>1119</v>
      </c>
      <c r="B1251">
        <v>32.229999999999997</v>
      </c>
      <c r="C1251">
        <v>8.59</v>
      </c>
      <c r="D1251" t="str">
        <f t="shared" si="114"/>
        <v>No</v>
      </c>
      <c r="E1251" t="s">
        <v>2378</v>
      </c>
      <c r="F1251" t="s">
        <v>2378</v>
      </c>
      <c r="G1251">
        <f t="shared" si="115"/>
        <v>0</v>
      </c>
      <c r="H1251" t="str">
        <f t="shared" si="116"/>
        <v>No</v>
      </c>
      <c r="I1251" t="str">
        <f t="shared" si="117"/>
        <v>Obesity</v>
      </c>
      <c r="J1251" t="str">
        <f t="shared" si="118"/>
        <v>Diabetes</v>
      </c>
      <c r="K1251" t="s">
        <v>2378</v>
      </c>
      <c r="L1251" t="s">
        <v>2379</v>
      </c>
      <c r="M1251" t="str">
        <f t="shared" si="119"/>
        <v>No</v>
      </c>
      <c r="N1251" t="s">
        <v>2378</v>
      </c>
    </row>
    <row r="1252" spans="1:14" x14ac:dyDescent="0.3">
      <c r="A1252" t="s">
        <v>1118</v>
      </c>
      <c r="B1252">
        <v>32.204999999999998</v>
      </c>
      <c r="C1252">
        <v>6.14</v>
      </c>
      <c r="D1252" t="str">
        <f t="shared" si="114"/>
        <v>No</v>
      </c>
      <c r="E1252" t="s">
        <v>2378</v>
      </c>
      <c r="F1252" t="s">
        <v>2378</v>
      </c>
      <c r="G1252">
        <f t="shared" si="115"/>
        <v>2</v>
      </c>
      <c r="H1252" t="str">
        <f t="shared" si="116"/>
        <v>No</v>
      </c>
      <c r="I1252" t="str">
        <f t="shared" si="117"/>
        <v>Obesity</v>
      </c>
      <c r="J1252" t="str">
        <f t="shared" si="118"/>
        <v>Prediabetes</v>
      </c>
      <c r="K1252" t="s">
        <v>2378</v>
      </c>
      <c r="L1252">
        <v>2</v>
      </c>
      <c r="M1252" t="str">
        <f t="shared" si="119"/>
        <v>No</v>
      </c>
      <c r="N1252" t="s">
        <v>2378</v>
      </c>
    </row>
    <row r="1253" spans="1:14" x14ac:dyDescent="0.3">
      <c r="A1253" t="s">
        <v>1117</v>
      </c>
      <c r="B1253">
        <v>26.41</v>
      </c>
      <c r="C1253">
        <v>4.08</v>
      </c>
      <c r="D1253" t="str">
        <f t="shared" si="114"/>
        <v>No</v>
      </c>
      <c r="E1253" t="s">
        <v>2378</v>
      </c>
      <c r="F1253" t="s">
        <v>2378</v>
      </c>
      <c r="G1253">
        <f t="shared" si="115"/>
        <v>2</v>
      </c>
      <c r="H1253" t="str">
        <f t="shared" si="116"/>
        <v>No</v>
      </c>
      <c r="I1253" t="str">
        <f t="shared" si="117"/>
        <v>Over Weight</v>
      </c>
      <c r="J1253" t="str">
        <f t="shared" si="118"/>
        <v>Normal</v>
      </c>
      <c r="K1253" t="s">
        <v>2378</v>
      </c>
      <c r="L1253">
        <v>2</v>
      </c>
      <c r="M1253" t="str">
        <f t="shared" si="119"/>
        <v>No</v>
      </c>
      <c r="N1253" t="s">
        <v>2378</v>
      </c>
    </row>
    <row r="1254" spans="1:14" x14ac:dyDescent="0.3">
      <c r="A1254" t="s">
        <v>1116</v>
      </c>
      <c r="B1254">
        <v>30.2</v>
      </c>
      <c r="C1254">
        <v>6.25</v>
      </c>
      <c r="D1254" t="str">
        <f t="shared" si="114"/>
        <v>Yes</v>
      </c>
      <c r="E1254" t="s">
        <v>2378</v>
      </c>
      <c r="F1254" t="s">
        <v>2378</v>
      </c>
      <c r="G1254">
        <f t="shared" si="115"/>
        <v>0</v>
      </c>
      <c r="H1254" t="str">
        <f t="shared" si="116"/>
        <v>No</v>
      </c>
      <c r="I1254" t="str">
        <f t="shared" si="117"/>
        <v>Obesity</v>
      </c>
      <c r="J1254" t="str">
        <f t="shared" si="118"/>
        <v>Prediabetes</v>
      </c>
      <c r="K1254" t="s">
        <v>2380</v>
      </c>
      <c r="L1254" t="s">
        <v>2379</v>
      </c>
      <c r="M1254" t="str">
        <f t="shared" si="119"/>
        <v>No</v>
      </c>
      <c r="N1254" t="s">
        <v>2378</v>
      </c>
    </row>
    <row r="1255" spans="1:14" x14ac:dyDescent="0.3">
      <c r="A1255" t="s">
        <v>1115</v>
      </c>
      <c r="B1255">
        <v>31.26</v>
      </c>
      <c r="C1255">
        <v>5.94</v>
      </c>
      <c r="D1255" t="str">
        <f t="shared" si="114"/>
        <v>Yes</v>
      </c>
      <c r="E1255" t="s">
        <v>2378</v>
      </c>
      <c r="F1255" t="s">
        <v>2378</v>
      </c>
      <c r="G1255">
        <f t="shared" si="115"/>
        <v>1</v>
      </c>
      <c r="H1255" t="str">
        <f t="shared" si="116"/>
        <v>No</v>
      </c>
      <c r="I1255" t="str">
        <f t="shared" si="117"/>
        <v>Obesity</v>
      </c>
      <c r="J1255" t="str">
        <f t="shared" si="118"/>
        <v>Prediabetes</v>
      </c>
      <c r="K1255" t="s">
        <v>2380</v>
      </c>
      <c r="L1255">
        <v>1</v>
      </c>
      <c r="M1255" t="str">
        <f t="shared" si="119"/>
        <v>No</v>
      </c>
      <c r="N1255" t="s">
        <v>2378</v>
      </c>
    </row>
    <row r="1256" spans="1:14" x14ac:dyDescent="0.3">
      <c r="A1256" t="s">
        <v>1114</v>
      </c>
      <c r="B1256">
        <v>33.725000000000001</v>
      </c>
      <c r="C1256">
        <v>6.45</v>
      </c>
      <c r="D1256" t="str">
        <f t="shared" si="114"/>
        <v>Yes</v>
      </c>
      <c r="E1256" t="s">
        <v>2378</v>
      </c>
      <c r="F1256" t="s">
        <v>2378</v>
      </c>
      <c r="G1256">
        <f t="shared" si="115"/>
        <v>0</v>
      </c>
      <c r="H1256" t="str">
        <f t="shared" si="116"/>
        <v>No</v>
      </c>
      <c r="I1256" t="str">
        <f t="shared" si="117"/>
        <v>Obesity</v>
      </c>
      <c r="J1256" t="str">
        <f t="shared" si="118"/>
        <v>Diabetes</v>
      </c>
      <c r="K1256" t="s">
        <v>2380</v>
      </c>
      <c r="L1256" t="s">
        <v>2379</v>
      </c>
      <c r="M1256" t="str">
        <f t="shared" si="119"/>
        <v>No</v>
      </c>
      <c r="N1256" t="s">
        <v>2378</v>
      </c>
    </row>
    <row r="1257" spans="1:14" x14ac:dyDescent="0.3">
      <c r="A1257" t="s">
        <v>1113</v>
      </c>
      <c r="B1257">
        <v>28.9</v>
      </c>
      <c r="C1257">
        <v>5.74</v>
      </c>
      <c r="D1257" t="str">
        <f t="shared" si="114"/>
        <v>Yes</v>
      </c>
      <c r="E1257" t="s">
        <v>2378</v>
      </c>
      <c r="F1257" t="s">
        <v>2378</v>
      </c>
      <c r="G1257">
        <f t="shared" si="115"/>
        <v>0</v>
      </c>
      <c r="H1257" t="str">
        <f t="shared" si="116"/>
        <v>No</v>
      </c>
      <c r="I1257" t="str">
        <f t="shared" si="117"/>
        <v>Over Weight</v>
      </c>
      <c r="J1257" t="str">
        <f t="shared" si="118"/>
        <v>Prediabetes</v>
      </c>
      <c r="K1257" t="s">
        <v>2380</v>
      </c>
      <c r="L1257" t="s">
        <v>2379</v>
      </c>
      <c r="M1257" t="str">
        <f t="shared" si="119"/>
        <v>No</v>
      </c>
      <c r="N1257" t="s">
        <v>2378</v>
      </c>
    </row>
    <row r="1258" spans="1:14" x14ac:dyDescent="0.3">
      <c r="A1258" t="s">
        <v>1112</v>
      </c>
      <c r="B1258">
        <v>45.69</v>
      </c>
      <c r="C1258">
        <v>4.43</v>
      </c>
      <c r="D1258" t="str">
        <f t="shared" si="114"/>
        <v>Yes</v>
      </c>
      <c r="E1258" t="s">
        <v>2378</v>
      </c>
      <c r="F1258" t="s">
        <v>2378</v>
      </c>
      <c r="G1258">
        <f t="shared" si="115"/>
        <v>0</v>
      </c>
      <c r="H1258" t="str">
        <f t="shared" si="116"/>
        <v>No</v>
      </c>
      <c r="I1258" t="str">
        <f t="shared" si="117"/>
        <v>Obesity</v>
      </c>
      <c r="J1258" t="str">
        <f t="shared" si="118"/>
        <v>Normal</v>
      </c>
      <c r="K1258" t="s">
        <v>2380</v>
      </c>
      <c r="L1258" t="s">
        <v>2379</v>
      </c>
      <c r="M1258" t="str">
        <f t="shared" si="119"/>
        <v>No</v>
      </c>
      <c r="N1258" t="s">
        <v>2378</v>
      </c>
    </row>
    <row r="1259" spans="1:14" x14ac:dyDescent="0.3">
      <c r="A1259" t="s">
        <v>1111</v>
      </c>
      <c r="B1259">
        <v>21.03</v>
      </c>
      <c r="C1259">
        <v>6.5</v>
      </c>
      <c r="D1259" t="str">
        <f t="shared" si="114"/>
        <v>No</v>
      </c>
      <c r="E1259" t="s">
        <v>2378</v>
      </c>
      <c r="F1259" t="s">
        <v>2378</v>
      </c>
      <c r="G1259">
        <f t="shared" si="115"/>
        <v>0</v>
      </c>
      <c r="H1259" t="str">
        <f t="shared" si="116"/>
        <v>No</v>
      </c>
      <c r="I1259" t="str">
        <f t="shared" si="117"/>
        <v>Normal Weight</v>
      </c>
      <c r="J1259" t="str">
        <f t="shared" si="118"/>
        <v>Diabetes</v>
      </c>
      <c r="K1259" t="s">
        <v>2378</v>
      </c>
      <c r="L1259" t="s">
        <v>2379</v>
      </c>
      <c r="M1259" t="str">
        <f t="shared" si="119"/>
        <v>No</v>
      </c>
      <c r="N1259" t="s">
        <v>2378</v>
      </c>
    </row>
    <row r="1260" spans="1:14" x14ac:dyDescent="0.3">
      <c r="A1260" t="s">
        <v>1110</v>
      </c>
      <c r="B1260">
        <v>37</v>
      </c>
      <c r="C1260">
        <v>8.75</v>
      </c>
      <c r="D1260" t="str">
        <f t="shared" si="114"/>
        <v>No</v>
      </c>
      <c r="E1260" t="s">
        <v>2378</v>
      </c>
      <c r="F1260" t="s">
        <v>2378</v>
      </c>
      <c r="G1260">
        <f t="shared" si="115"/>
        <v>0</v>
      </c>
      <c r="H1260" t="str">
        <f t="shared" si="116"/>
        <v>No</v>
      </c>
      <c r="I1260" t="str">
        <f t="shared" si="117"/>
        <v>Obesity</v>
      </c>
      <c r="J1260" t="str">
        <f t="shared" si="118"/>
        <v>Diabetes</v>
      </c>
      <c r="K1260" t="s">
        <v>2378</v>
      </c>
      <c r="L1260" t="s">
        <v>2379</v>
      </c>
      <c r="M1260" t="str">
        <f t="shared" si="119"/>
        <v>No</v>
      </c>
      <c r="N1260" t="s">
        <v>2378</v>
      </c>
    </row>
    <row r="1261" spans="1:14" x14ac:dyDescent="0.3">
      <c r="A1261" t="s">
        <v>1109</v>
      </c>
      <c r="B1261">
        <v>25.4</v>
      </c>
      <c r="C1261">
        <v>11.96</v>
      </c>
      <c r="D1261" t="str">
        <f t="shared" si="114"/>
        <v>No</v>
      </c>
      <c r="E1261" t="s">
        <v>2378</v>
      </c>
      <c r="F1261" t="s">
        <v>2378</v>
      </c>
      <c r="G1261">
        <f t="shared" si="115"/>
        <v>0</v>
      </c>
      <c r="H1261" t="str">
        <f t="shared" si="116"/>
        <v>No</v>
      </c>
      <c r="I1261" t="str">
        <f t="shared" si="117"/>
        <v>Over Weight</v>
      </c>
      <c r="J1261" t="str">
        <f t="shared" si="118"/>
        <v>Diabetes</v>
      </c>
      <c r="K1261" t="s">
        <v>2378</v>
      </c>
      <c r="L1261" t="s">
        <v>2379</v>
      </c>
      <c r="M1261" t="str">
        <f t="shared" si="119"/>
        <v>No</v>
      </c>
      <c r="N1261" t="s">
        <v>2378</v>
      </c>
    </row>
    <row r="1262" spans="1:14" x14ac:dyDescent="0.3">
      <c r="A1262" t="s">
        <v>1108</v>
      </c>
      <c r="B1262">
        <v>32.299999999999997</v>
      </c>
      <c r="C1262">
        <v>10.54</v>
      </c>
      <c r="D1262" t="str">
        <f t="shared" si="114"/>
        <v>No</v>
      </c>
      <c r="E1262" t="s">
        <v>2378</v>
      </c>
      <c r="F1262" t="s">
        <v>2378</v>
      </c>
      <c r="G1262">
        <f t="shared" si="115"/>
        <v>0</v>
      </c>
      <c r="H1262" t="str">
        <f t="shared" si="116"/>
        <v>No</v>
      </c>
      <c r="I1262" t="str">
        <f t="shared" si="117"/>
        <v>Obesity</v>
      </c>
      <c r="J1262" t="str">
        <f t="shared" si="118"/>
        <v>Diabetes</v>
      </c>
      <c r="K1262" t="s">
        <v>2378</v>
      </c>
      <c r="L1262" t="s">
        <v>2379</v>
      </c>
      <c r="M1262" t="str">
        <f t="shared" si="119"/>
        <v>No</v>
      </c>
      <c r="N1262" t="s">
        <v>2378</v>
      </c>
    </row>
    <row r="1263" spans="1:14" x14ac:dyDescent="0.3">
      <c r="A1263" t="s">
        <v>1107</v>
      </c>
      <c r="B1263">
        <v>23.94</v>
      </c>
      <c r="C1263">
        <v>4.54</v>
      </c>
      <c r="D1263" t="str">
        <f t="shared" si="114"/>
        <v>Yes</v>
      </c>
      <c r="E1263" t="s">
        <v>2378</v>
      </c>
      <c r="F1263" t="s">
        <v>2381</v>
      </c>
      <c r="G1263">
        <f t="shared" si="115"/>
        <v>1</v>
      </c>
      <c r="H1263" t="str">
        <f t="shared" si="116"/>
        <v>No</v>
      </c>
      <c r="I1263" t="str">
        <f t="shared" si="117"/>
        <v>Normal Weight</v>
      </c>
      <c r="J1263" t="str">
        <f t="shared" si="118"/>
        <v>Normal</v>
      </c>
      <c r="K1263" t="s">
        <v>2380</v>
      </c>
      <c r="L1263">
        <v>1</v>
      </c>
      <c r="M1263" t="str">
        <f t="shared" si="119"/>
        <v>No</v>
      </c>
      <c r="N1263" t="s">
        <v>2378</v>
      </c>
    </row>
    <row r="1264" spans="1:14" x14ac:dyDescent="0.3">
      <c r="A1264" t="s">
        <v>1106</v>
      </c>
      <c r="B1264">
        <v>46.4</v>
      </c>
      <c r="C1264">
        <v>5.71</v>
      </c>
      <c r="D1264" t="str">
        <f t="shared" si="114"/>
        <v>No</v>
      </c>
      <c r="E1264" t="s">
        <v>2378</v>
      </c>
      <c r="F1264" t="s">
        <v>2378</v>
      </c>
      <c r="G1264">
        <f t="shared" si="115"/>
        <v>0</v>
      </c>
      <c r="H1264" t="str">
        <f t="shared" si="116"/>
        <v>No</v>
      </c>
      <c r="I1264" t="str">
        <f t="shared" si="117"/>
        <v>Obesity</v>
      </c>
      <c r="J1264" t="str">
        <f t="shared" si="118"/>
        <v>Prediabetes</v>
      </c>
      <c r="K1264" t="s">
        <v>2378</v>
      </c>
      <c r="L1264" t="s">
        <v>2379</v>
      </c>
      <c r="M1264" t="str">
        <f t="shared" si="119"/>
        <v>No</v>
      </c>
      <c r="N1264" t="s">
        <v>2378</v>
      </c>
    </row>
    <row r="1265" spans="1:14" x14ac:dyDescent="0.3">
      <c r="A1265" t="s">
        <v>1105</v>
      </c>
      <c r="B1265">
        <v>40.375</v>
      </c>
      <c r="C1265">
        <v>6.25</v>
      </c>
      <c r="D1265" t="str">
        <f t="shared" si="114"/>
        <v>Yes</v>
      </c>
      <c r="E1265" t="s">
        <v>2378</v>
      </c>
      <c r="F1265" t="s">
        <v>2378</v>
      </c>
      <c r="G1265">
        <f t="shared" si="115"/>
        <v>0</v>
      </c>
      <c r="H1265" t="str">
        <f t="shared" si="116"/>
        <v>No</v>
      </c>
      <c r="I1265" t="str">
        <f t="shared" si="117"/>
        <v>Obesity</v>
      </c>
      <c r="J1265" t="str">
        <f t="shared" si="118"/>
        <v>Prediabetes</v>
      </c>
      <c r="K1265" t="s">
        <v>2380</v>
      </c>
      <c r="L1265" t="s">
        <v>2379</v>
      </c>
      <c r="M1265" t="str">
        <f t="shared" si="119"/>
        <v>No</v>
      </c>
      <c r="N1265" t="s">
        <v>2378</v>
      </c>
    </row>
    <row r="1266" spans="1:14" x14ac:dyDescent="0.3">
      <c r="A1266" t="s">
        <v>1104</v>
      </c>
      <c r="B1266">
        <v>28.7</v>
      </c>
      <c r="C1266">
        <v>9.4700000000000006</v>
      </c>
      <c r="D1266" t="str">
        <f t="shared" si="114"/>
        <v>No</v>
      </c>
      <c r="E1266" t="s">
        <v>2378</v>
      </c>
      <c r="F1266" t="s">
        <v>2378</v>
      </c>
      <c r="G1266">
        <f t="shared" si="115"/>
        <v>2</v>
      </c>
      <c r="H1266" t="str">
        <f t="shared" si="116"/>
        <v>No</v>
      </c>
      <c r="I1266" t="str">
        <f t="shared" si="117"/>
        <v>Over Weight</v>
      </c>
      <c r="J1266" t="str">
        <f t="shared" si="118"/>
        <v>Diabetes</v>
      </c>
      <c r="K1266" t="s">
        <v>2378</v>
      </c>
      <c r="L1266">
        <v>2</v>
      </c>
      <c r="M1266" t="str">
        <f t="shared" si="119"/>
        <v>No</v>
      </c>
      <c r="N1266" t="s">
        <v>2378</v>
      </c>
    </row>
    <row r="1267" spans="1:14" x14ac:dyDescent="0.3">
      <c r="A1267" t="s">
        <v>1103</v>
      </c>
      <c r="B1267">
        <v>26.63</v>
      </c>
      <c r="C1267">
        <v>5.7</v>
      </c>
      <c r="D1267" t="str">
        <f t="shared" si="114"/>
        <v>No</v>
      </c>
      <c r="E1267" t="s">
        <v>2378</v>
      </c>
      <c r="F1267" t="s">
        <v>2378</v>
      </c>
      <c r="G1267">
        <f t="shared" si="115"/>
        <v>0</v>
      </c>
      <c r="H1267" t="str">
        <f t="shared" si="116"/>
        <v>No</v>
      </c>
      <c r="I1267" t="str">
        <f t="shared" si="117"/>
        <v>Over Weight</v>
      </c>
      <c r="J1267" t="str">
        <f t="shared" si="118"/>
        <v>Normal</v>
      </c>
      <c r="K1267" t="s">
        <v>2378</v>
      </c>
      <c r="L1267" t="s">
        <v>2379</v>
      </c>
      <c r="M1267" t="str">
        <f t="shared" si="119"/>
        <v>No</v>
      </c>
      <c r="N1267" t="s">
        <v>2378</v>
      </c>
    </row>
    <row r="1268" spans="1:14" x14ac:dyDescent="0.3">
      <c r="A1268" t="s">
        <v>1102</v>
      </c>
      <c r="B1268">
        <v>22.515000000000001</v>
      </c>
      <c r="C1268">
        <v>11.18</v>
      </c>
      <c r="D1268" t="str">
        <f t="shared" si="114"/>
        <v>No</v>
      </c>
      <c r="E1268" t="s">
        <v>2378</v>
      </c>
      <c r="F1268" t="s">
        <v>2378</v>
      </c>
      <c r="G1268">
        <f t="shared" si="115"/>
        <v>2</v>
      </c>
      <c r="H1268" t="str">
        <f t="shared" si="116"/>
        <v>No</v>
      </c>
      <c r="I1268" t="str">
        <f t="shared" si="117"/>
        <v>Normal Weight</v>
      </c>
      <c r="J1268" t="str">
        <f t="shared" si="118"/>
        <v>Diabetes</v>
      </c>
      <c r="K1268" t="s">
        <v>2378</v>
      </c>
      <c r="L1268">
        <v>2</v>
      </c>
      <c r="M1268" t="str">
        <f t="shared" si="119"/>
        <v>No</v>
      </c>
      <c r="N1268" t="s">
        <v>2378</v>
      </c>
    </row>
    <row r="1269" spans="1:14" x14ac:dyDescent="0.3">
      <c r="A1269" t="s">
        <v>1101</v>
      </c>
      <c r="B1269">
        <v>36.575000000000003</v>
      </c>
      <c r="C1269">
        <v>10.98</v>
      </c>
      <c r="D1269" t="str">
        <f t="shared" si="114"/>
        <v>No</v>
      </c>
      <c r="E1269" t="s">
        <v>2378</v>
      </c>
      <c r="F1269" t="s">
        <v>2378</v>
      </c>
      <c r="G1269">
        <f t="shared" si="115"/>
        <v>0</v>
      </c>
      <c r="H1269" t="str">
        <f t="shared" si="116"/>
        <v>No</v>
      </c>
      <c r="I1269" t="str">
        <f t="shared" si="117"/>
        <v>Obesity</v>
      </c>
      <c r="J1269" t="str">
        <f t="shared" si="118"/>
        <v>Diabetes</v>
      </c>
      <c r="K1269" t="s">
        <v>2378</v>
      </c>
      <c r="L1269" t="s">
        <v>2379</v>
      </c>
      <c r="M1269" t="str">
        <f t="shared" si="119"/>
        <v>No</v>
      </c>
      <c r="N1269" t="s">
        <v>2378</v>
      </c>
    </row>
    <row r="1270" spans="1:14" x14ac:dyDescent="0.3">
      <c r="A1270" t="s">
        <v>1100</v>
      </c>
      <c r="B1270">
        <v>23.66</v>
      </c>
      <c r="C1270">
        <v>5.1100000000000003</v>
      </c>
      <c r="D1270" t="str">
        <f t="shared" si="114"/>
        <v>Yes</v>
      </c>
      <c r="E1270" t="s">
        <v>2378</v>
      </c>
      <c r="F1270" t="s">
        <v>2381</v>
      </c>
      <c r="G1270">
        <f t="shared" si="115"/>
        <v>1</v>
      </c>
      <c r="H1270" t="str">
        <f t="shared" si="116"/>
        <v>No</v>
      </c>
      <c r="I1270" t="str">
        <f t="shared" si="117"/>
        <v>Normal Weight</v>
      </c>
      <c r="J1270" t="str">
        <f t="shared" si="118"/>
        <v>Normal</v>
      </c>
      <c r="K1270" t="s">
        <v>2380</v>
      </c>
      <c r="L1270">
        <v>1</v>
      </c>
      <c r="M1270" t="str">
        <f t="shared" si="119"/>
        <v>No</v>
      </c>
      <c r="N1270" t="s">
        <v>2378</v>
      </c>
    </row>
    <row r="1271" spans="1:14" x14ac:dyDescent="0.3">
      <c r="A1271" t="s">
        <v>1099</v>
      </c>
      <c r="B1271">
        <v>18.62</v>
      </c>
      <c r="C1271">
        <v>10.24</v>
      </c>
      <c r="D1271" t="str">
        <f t="shared" si="114"/>
        <v>No</v>
      </c>
      <c r="E1271" t="s">
        <v>2378</v>
      </c>
      <c r="F1271" t="s">
        <v>2378</v>
      </c>
      <c r="G1271">
        <f t="shared" si="115"/>
        <v>0</v>
      </c>
      <c r="H1271" t="str">
        <f t="shared" si="116"/>
        <v>No</v>
      </c>
      <c r="I1271" t="str">
        <f t="shared" si="117"/>
        <v>Normal Weight</v>
      </c>
      <c r="J1271" t="str">
        <f t="shared" si="118"/>
        <v>Diabetes</v>
      </c>
      <c r="K1271" t="s">
        <v>2378</v>
      </c>
      <c r="L1271" t="s">
        <v>2379</v>
      </c>
      <c r="M1271" t="str">
        <f t="shared" si="119"/>
        <v>No</v>
      </c>
      <c r="N1271" t="s">
        <v>2378</v>
      </c>
    </row>
    <row r="1272" spans="1:14" x14ac:dyDescent="0.3">
      <c r="A1272" t="s">
        <v>1098</v>
      </c>
      <c r="B1272">
        <v>19.190000000000001</v>
      </c>
      <c r="C1272">
        <v>7.71</v>
      </c>
      <c r="D1272" t="str">
        <f t="shared" si="114"/>
        <v>Yes</v>
      </c>
      <c r="E1272" t="s">
        <v>2378</v>
      </c>
      <c r="F1272" t="s">
        <v>2378</v>
      </c>
      <c r="G1272">
        <f t="shared" si="115"/>
        <v>1</v>
      </c>
      <c r="H1272" t="str">
        <f t="shared" si="116"/>
        <v>No</v>
      </c>
      <c r="I1272" t="str">
        <f t="shared" si="117"/>
        <v>Normal Weight</v>
      </c>
      <c r="J1272" t="str">
        <f t="shared" si="118"/>
        <v>Diabetes</v>
      </c>
      <c r="K1272" t="s">
        <v>2380</v>
      </c>
      <c r="L1272">
        <v>1</v>
      </c>
      <c r="M1272" t="str">
        <f t="shared" si="119"/>
        <v>No</v>
      </c>
      <c r="N1272" t="s">
        <v>2378</v>
      </c>
    </row>
    <row r="1273" spans="1:14" x14ac:dyDescent="0.3">
      <c r="A1273" t="s">
        <v>1097</v>
      </c>
      <c r="B1273">
        <v>27.5</v>
      </c>
      <c r="C1273">
        <v>6.03</v>
      </c>
      <c r="D1273" t="str">
        <f t="shared" si="114"/>
        <v>No</v>
      </c>
      <c r="E1273" t="s">
        <v>2378</v>
      </c>
      <c r="F1273" t="s">
        <v>2378</v>
      </c>
      <c r="G1273">
        <f t="shared" si="115"/>
        <v>0</v>
      </c>
      <c r="H1273" t="str">
        <f t="shared" si="116"/>
        <v>No</v>
      </c>
      <c r="I1273" t="str">
        <f t="shared" si="117"/>
        <v>Over Weight</v>
      </c>
      <c r="J1273" t="str">
        <f t="shared" si="118"/>
        <v>Prediabetes</v>
      </c>
      <c r="K1273" t="s">
        <v>2378</v>
      </c>
      <c r="L1273" t="s">
        <v>2379</v>
      </c>
      <c r="M1273" t="str">
        <f t="shared" si="119"/>
        <v>No</v>
      </c>
      <c r="N1273" t="s">
        <v>2378</v>
      </c>
    </row>
    <row r="1274" spans="1:14" x14ac:dyDescent="0.3">
      <c r="A1274" t="s">
        <v>1096</v>
      </c>
      <c r="B1274">
        <v>27.36</v>
      </c>
      <c r="C1274">
        <v>5.96</v>
      </c>
      <c r="D1274" t="str">
        <f t="shared" si="114"/>
        <v>No</v>
      </c>
      <c r="E1274" t="s">
        <v>2378</v>
      </c>
      <c r="F1274" t="s">
        <v>2381</v>
      </c>
      <c r="G1274">
        <f t="shared" si="115"/>
        <v>1</v>
      </c>
      <c r="H1274" t="str">
        <f t="shared" si="116"/>
        <v>No</v>
      </c>
      <c r="I1274" t="str">
        <f t="shared" si="117"/>
        <v>Over Weight</v>
      </c>
      <c r="J1274" t="str">
        <f t="shared" si="118"/>
        <v>Prediabetes</v>
      </c>
      <c r="K1274" t="s">
        <v>2378</v>
      </c>
      <c r="L1274">
        <v>1</v>
      </c>
      <c r="M1274" t="str">
        <f t="shared" si="119"/>
        <v>No</v>
      </c>
      <c r="N1274" t="s">
        <v>2378</v>
      </c>
    </row>
    <row r="1275" spans="1:14" x14ac:dyDescent="0.3">
      <c r="A1275" t="s">
        <v>1095</v>
      </c>
      <c r="B1275">
        <v>20.350000000000001</v>
      </c>
      <c r="C1275">
        <v>4.16</v>
      </c>
      <c r="D1275" t="str">
        <f t="shared" si="114"/>
        <v>No</v>
      </c>
      <c r="E1275" t="s">
        <v>2378</v>
      </c>
      <c r="F1275" t="s">
        <v>2378</v>
      </c>
      <c r="G1275">
        <f t="shared" si="115"/>
        <v>0</v>
      </c>
      <c r="H1275" t="str">
        <f t="shared" si="116"/>
        <v>No</v>
      </c>
      <c r="I1275" t="str">
        <f t="shared" si="117"/>
        <v>Normal Weight</v>
      </c>
      <c r="J1275" t="str">
        <f t="shared" si="118"/>
        <v>Normal</v>
      </c>
      <c r="K1275" t="s">
        <v>2378</v>
      </c>
      <c r="L1275" t="s">
        <v>2379</v>
      </c>
      <c r="M1275" t="str">
        <f t="shared" si="119"/>
        <v>No</v>
      </c>
      <c r="N1275" t="s">
        <v>2378</v>
      </c>
    </row>
    <row r="1276" spans="1:14" x14ac:dyDescent="0.3">
      <c r="A1276" t="s">
        <v>1094</v>
      </c>
      <c r="B1276">
        <v>24.035</v>
      </c>
      <c r="C1276">
        <v>6.11</v>
      </c>
      <c r="D1276" t="str">
        <f t="shared" si="114"/>
        <v>No</v>
      </c>
      <c r="E1276" t="s">
        <v>2378</v>
      </c>
      <c r="F1276" t="s">
        <v>2378</v>
      </c>
      <c r="G1276">
        <f t="shared" si="115"/>
        <v>0</v>
      </c>
      <c r="H1276" t="str">
        <f t="shared" si="116"/>
        <v>No</v>
      </c>
      <c r="I1276" t="str">
        <f t="shared" si="117"/>
        <v>Normal Weight</v>
      </c>
      <c r="J1276" t="str">
        <f t="shared" si="118"/>
        <v>Prediabetes</v>
      </c>
      <c r="K1276" t="s">
        <v>2378</v>
      </c>
      <c r="L1276" t="s">
        <v>2379</v>
      </c>
      <c r="M1276" t="str">
        <f t="shared" si="119"/>
        <v>No</v>
      </c>
      <c r="N1276" t="s">
        <v>2378</v>
      </c>
    </row>
    <row r="1277" spans="1:14" x14ac:dyDescent="0.3">
      <c r="A1277" t="s">
        <v>1093</v>
      </c>
      <c r="B1277">
        <v>23.56</v>
      </c>
      <c r="C1277">
        <v>5.97</v>
      </c>
      <c r="D1277" t="str">
        <f t="shared" si="114"/>
        <v>No</v>
      </c>
      <c r="E1277" t="s">
        <v>2378</v>
      </c>
      <c r="F1277" t="s">
        <v>2378</v>
      </c>
      <c r="G1277">
        <f t="shared" si="115"/>
        <v>0</v>
      </c>
      <c r="H1277" t="str">
        <f t="shared" si="116"/>
        <v>No</v>
      </c>
      <c r="I1277" t="str">
        <f t="shared" si="117"/>
        <v>Normal Weight</v>
      </c>
      <c r="J1277" t="str">
        <f t="shared" si="118"/>
        <v>Prediabetes</v>
      </c>
      <c r="K1277" t="s">
        <v>2378</v>
      </c>
      <c r="L1277" t="s">
        <v>2379</v>
      </c>
      <c r="M1277" t="str">
        <f t="shared" si="119"/>
        <v>No</v>
      </c>
      <c r="N1277" t="s">
        <v>2378</v>
      </c>
    </row>
    <row r="1278" spans="1:14" x14ac:dyDescent="0.3">
      <c r="A1278" t="s">
        <v>1092</v>
      </c>
      <c r="B1278">
        <v>27.17</v>
      </c>
      <c r="C1278">
        <v>10.81</v>
      </c>
      <c r="D1278" t="str">
        <f t="shared" si="114"/>
        <v>No</v>
      </c>
      <c r="E1278" t="s">
        <v>2378</v>
      </c>
      <c r="F1278" t="s">
        <v>2378</v>
      </c>
      <c r="G1278">
        <f t="shared" si="115"/>
        <v>2</v>
      </c>
      <c r="H1278" t="str">
        <f t="shared" si="116"/>
        <v>No</v>
      </c>
      <c r="I1278" t="str">
        <f t="shared" si="117"/>
        <v>Over Weight</v>
      </c>
      <c r="J1278" t="str">
        <f t="shared" si="118"/>
        <v>Diabetes</v>
      </c>
      <c r="K1278" t="s">
        <v>2378</v>
      </c>
      <c r="L1278">
        <v>2</v>
      </c>
      <c r="M1278" t="str">
        <f t="shared" si="119"/>
        <v>No</v>
      </c>
      <c r="N1278" t="s">
        <v>2378</v>
      </c>
    </row>
    <row r="1279" spans="1:14" x14ac:dyDescent="0.3">
      <c r="A1279" t="s">
        <v>1091</v>
      </c>
      <c r="B1279">
        <v>34.32</v>
      </c>
      <c r="C1279">
        <v>5.7</v>
      </c>
      <c r="D1279" t="str">
        <f t="shared" si="114"/>
        <v>Yes</v>
      </c>
      <c r="E1279" t="s">
        <v>2378</v>
      </c>
      <c r="F1279" t="s">
        <v>2381</v>
      </c>
      <c r="G1279">
        <f t="shared" si="115"/>
        <v>1</v>
      </c>
      <c r="H1279" t="str">
        <f t="shared" si="116"/>
        <v>No</v>
      </c>
      <c r="I1279" t="str">
        <f t="shared" si="117"/>
        <v>Obesity</v>
      </c>
      <c r="J1279" t="str">
        <f t="shared" si="118"/>
        <v>Normal</v>
      </c>
      <c r="K1279" t="s">
        <v>2380</v>
      </c>
      <c r="L1279">
        <v>1</v>
      </c>
      <c r="M1279" t="str">
        <f t="shared" si="119"/>
        <v>No</v>
      </c>
      <c r="N1279" t="s">
        <v>2378</v>
      </c>
    </row>
    <row r="1280" spans="1:14" x14ac:dyDescent="0.3">
      <c r="A1280" t="s">
        <v>1090</v>
      </c>
      <c r="B1280">
        <v>23.87</v>
      </c>
      <c r="C1280">
        <v>4.7699999999999996</v>
      </c>
      <c r="D1280" t="str">
        <f t="shared" si="114"/>
        <v>Yes</v>
      </c>
      <c r="E1280" t="s">
        <v>2378</v>
      </c>
      <c r="F1280" t="s">
        <v>2381</v>
      </c>
      <c r="G1280">
        <f t="shared" si="115"/>
        <v>1</v>
      </c>
      <c r="H1280" t="str">
        <f t="shared" si="116"/>
        <v>No</v>
      </c>
      <c r="I1280" t="str">
        <f t="shared" si="117"/>
        <v>Normal Weight</v>
      </c>
      <c r="J1280" t="str">
        <f t="shared" si="118"/>
        <v>Normal</v>
      </c>
      <c r="K1280" t="s">
        <v>2380</v>
      </c>
      <c r="L1280">
        <v>1</v>
      </c>
      <c r="M1280" t="str">
        <f t="shared" si="119"/>
        <v>No</v>
      </c>
      <c r="N1280" t="s">
        <v>2378</v>
      </c>
    </row>
    <row r="1281" spans="1:14" x14ac:dyDescent="0.3">
      <c r="A1281" t="s">
        <v>1089</v>
      </c>
      <c r="B1281">
        <v>30.15</v>
      </c>
      <c r="C1281">
        <v>4.25</v>
      </c>
      <c r="D1281" t="str">
        <f t="shared" si="114"/>
        <v>No</v>
      </c>
      <c r="E1281" t="s">
        <v>2378</v>
      </c>
      <c r="F1281" t="s">
        <v>2378</v>
      </c>
      <c r="G1281">
        <f t="shared" si="115"/>
        <v>1</v>
      </c>
      <c r="H1281" t="str">
        <f t="shared" si="116"/>
        <v>No</v>
      </c>
      <c r="I1281" t="str">
        <f t="shared" si="117"/>
        <v>Obesity</v>
      </c>
      <c r="J1281" t="str">
        <f t="shared" si="118"/>
        <v>Normal</v>
      </c>
      <c r="K1281" t="s">
        <v>2378</v>
      </c>
      <c r="L1281">
        <v>1</v>
      </c>
      <c r="M1281" t="str">
        <f t="shared" si="119"/>
        <v>No</v>
      </c>
      <c r="N1281" t="s">
        <v>2378</v>
      </c>
    </row>
    <row r="1282" spans="1:14" x14ac:dyDescent="0.3">
      <c r="A1282" t="s">
        <v>1088</v>
      </c>
      <c r="B1282">
        <v>26.36</v>
      </c>
      <c r="C1282">
        <v>5.52</v>
      </c>
      <c r="D1282" t="str">
        <f t="shared" ref="D1282:D1345" si="120">PROPER(K1282)</f>
        <v>No</v>
      </c>
      <c r="E1282" t="s">
        <v>2378</v>
      </c>
      <c r="F1282" t="s">
        <v>2378</v>
      </c>
      <c r="G1282">
        <f t="shared" ref="G1282:G1345" si="121">IF(L1282="No major surgery",0,L1282)</f>
        <v>0</v>
      </c>
      <c r="H1282" t="str">
        <f t="shared" ref="H1282:H1345" si="122">PROPER(M1282)</f>
        <v>No</v>
      </c>
      <c r="I1282" t="str">
        <f t="shared" ref="I1282:I1345" si="123">IF(B1282&lt;18.5,"Under Weight",IF(B1282&lt;=24.9,"Normal Weight",IF(B1282&lt;=29.9,"Over Weight","Obesity")))</f>
        <v>Over Weight</v>
      </c>
      <c r="J1282" t="str">
        <f t="shared" ref="J1282:J1345" si="124">IF(C1282&lt;=5.7,"Normal",IF(C1282&lt;=6.4,"Prediabetes","Diabetes"))</f>
        <v>Normal</v>
      </c>
      <c r="K1282" t="s">
        <v>2378</v>
      </c>
      <c r="L1282" t="s">
        <v>2379</v>
      </c>
      <c r="M1282" t="str">
        <f t="shared" si="119"/>
        <v>No</v>
      </c>
      <c r="N1282" t="s">
        <v>2378</v>
      </c>
    </row>
    <row r="1283" spans="1:14" x14ac:dyDescent="0.3">
      <c r="A1283" t="s">
        <v>1087</v>
      </c>
      <c r="B1283">
        <v>45.32</v>
      </c>
      <c r="C1283">
        <v>6.53</v>
      </c>
      <c r="D1283" t="str">
        <f t="shared" si="120"/>
        <v>Yes</v>
      </c>
      <c r="E1283" t="s">
        <v>2378</v>
      </c>
      <c r="F1283" t="s">
        <v>2378</v>
      </c>
      <c r="G1283">
        <f t="shared" si="121"/>
        <v>1</v>
      </c>
      <c r="H1283" t="str">
        <f t="shared" si="122"/>
        <v>No</v>
      </c>
      <c r="I1283" t="str">
        <f t="shared" si="123"/>
        <v>Obesity</v>
      </c>
      <c r="J1283" t="str">
        <f t="shared" si="124"/>
        <v>Diabetes</v>
      </c>
      <c r="K1283" t="s">
        <v>2380</v>
      </c>
      <c r="L1283">
        <v>1</v>
      </c>
      <c r="M1283" t="str">
        <f t="shared" si="119"/>
        <v>No</v>
      </c>
      <c r="N1283" t="s">
        <v>2378</v>
      </c>
    </row>
    <row r="1284" spans="1:14" x14ac:dyDescent="0.3">
      <c r="A1284" t="s">
        <v>1086</v>
      </c>
      <c r="B1284">
        <v>31.93</v>
      </c>
      <c r="C1284">
        <v>4.82</v>
      </c>
      <c r="D1284" t="str">
        <f t="shared" si="120"/>
        <v>Yes</v>
      </c>
      <c r="E1284" t="s">
        <v>2378</v>
      </c>
      <c r="F1284" t="s">
        <v>2378</v>
      </c>
      <c r="G1284">
        <f t="shared" si="121"/>
        <v>1</v>
      </c>
      <c r="H1284" t="str">
        <f t="shared" si="122"/>
        <v>No</v>
      </c>
      <c r="I1284" t="str">
        <f t="shared" si="123"/>
        <v>Obesity</v>
      </c>
      <c r="J1284" t="str">
        <f t="shared" si="124"/>
        <v>Normal</v>
      </c>
      <c r="K1284" t="s">
        <v>2380</v>
      </c>
      <c r="L1284">
        <v>1</v>
      </c>
      <c r="M1284" t="str">
        <f t="shared" ref="M1284:M1347" si="125">IF(N1284="?","No",N1284)</f>
        <v>No</v>
      </c>
      <c r="N1284" t="s">
        <v>2378</v>
      </c>
    </row>
    <row r="1285" spans="1:14" x14ac:dyDescent="0.3">
      <c r="A1285" t="s">
        <v>1085</v>
      </c>
      <c r="B1285">
        <v>36</v>
      </c>
      <c r="C1285">
        <v>11.94</v>
      </c>
      <c r="D1285" t="str">
        <f t="shared" si="120"/>
        <v>Yes</v>
      </c>
      <c r="E1285" t="s">
        <v>2378</v>
      </c>
      <c r="F1285" t="s">
        <v>2378</v>
      </c>
      <c r="G1285">
        <f t="shared" si="121"/>
        <v>1</v>
      </c>
      <c r="H1285" t="str">
        <f t="shared" si="122"/>
        <v>No</v>
      </c>
      <c r="I1285" t="str">
        <f t="shared" si="123"/>
        <v>Obesity</v>
      </c>
      <c r="J1285" t="str">
        <f t="shared" si="124"/>
        <v>Diabetes</v>
      </c>
      <c r="K1285" t="s">
        <v>2380</v>
      </c>
      <c r="L1285">
        <v>1</v>
      </c>
      <c r="M1285" t="str">
        <f t="shared" si="125"/>
        <v>No</v>
      </c>
      <c r="N1285" t="s">
        <v>2378</v>
      </c>
    </row>
    <row r="1286" spans="1:14" x14ac:dyDescent="0.3">
      <c r="A1286" t="s">
        <v>1084</v>
      </c>
      <c r="B1286">
        <v>32</v>
      </c>
      <c r="C1286">
        <v>7.85</v>
      </c>
      <c r="D1286" t="str">
        <f t="shared" si="120"/>
        <v>Yes</v>
      </c>
      <c r="E1286" t="s">
        <v>2378</v>
      </c>
      <c r="F1286" t="s">
        <v>2378</v>
      </c>
      <c r="G1286">
        <f t="shared" si="121"/>
        <v>1</v>
      </c>
      <c r="H1286" t="str">
        <f t="shared" si="122"/>
        <v>No</v>
      </c>
      <c r="I1286" t="str">
        <f t="shared" si="123"/>
        <v>Obesity</v>
      </c>
      <c r="J1286" t="str">
        <f t="shared" si="124"/>
        <v>Diabetes</v>
      </c>
      <c r="K1286" t="s">
        <v>2380</v>
      </c>
      <c r="L1286">
        <v>1</v>
      </c>
      <c r="M1286" t="str">
        <f t="shared" si="125"/>
        <v>No</v>
      </c>
      <c r="N1286" t="s">
        <v>2378</v>
      </c>
    </row>
    <row r="1287" spans="1:14" x14ac:dyDescent="0.3">
      <c r="A1287" t="s">
        <v>1083</v>
      </c>
      <c r="B1287">
        <v>29.37</v>
      </c>
      <c r="C1287">
        <v>8.01</v>
      </c>
      <c r="D1287" t="str">
        <f t="shared" si="120"/>
        <v>Yes</v>
      </c>
      <c r="E1287" t="s">
        <v>2378</v>
      </c>
      <c r="F1287" t="s">
        <v>2378</v>
      </c>
      <c r="G1287">
        <f t="shared" si="121"/>
        <v>1</v>
      </c>
      <c r="H1287" t="str">
        <f t="shared" si="122"/>
        <v>No</v>
      </c>
      <c r="I1287" t="str">
        <f t="shared" si="123"/>
        <v>Over Weight</v>
      </c>
      <c r="J1287" t="str">
        <f t="shared" si="124"/>
        <v>Diabetes</v>
      </c>
      <c r="K1287" t="s">
        <v>2380</v>
      </c>
      <c r="L1287">
        <v>1</v>
      </c>
      <c r="M1287" t="str">
        <f t="shared" si="125"/>
        <v>No</v>
      </c>
      <c r="N1287" t="s">
        <v>2378</v>
      </c>
    </row>
    <row r="1288" spans="1:14" x14ac:dyDescent="0.3">
      <c r="A1288" t="s">
        <v>1082</v>
      </c>
      <c r="B1288">
        <v>23.6</v>
      </c>
      <c r="C1288">
        <v>7.4</v>
      </c>
      <c r="D1288" t="str">
        <f t="shared" si="120"/>
        <v>Yes</v>
      </c>
      <c r="E1288" t="s">
        <v>2378</v>
      </c>
      <c r="F1288" t="s">
        <v>2378</v>
      </c>
      <c r="G1288">
        <f t="shared" si="121"/>
        <v>1</v>
      </c>
      <c r="H1288" t="str">
        <f t="shared" si="122"/>
        <v>No</v>
      </c>
      <c r="I1288" t="str">
        <f t="shared" si="123"/>
        <v>Normal Weight</v>
      </c>
      <c r="J1288" t="str">
        <f t="shared" si="124"/>
        <v>Diabetes</v>
      </c>
      <c r="K1288" t="s">
        <v>2380</v>
      </c>
      <c r="L1288">
        <v>1</v>
      </c>
      <c r="M1288" t="str">
        <f t="shared" si="125"/>
        <v>No</v>
      </c>
      <c r="N1288" t="s">
        <v>2378</v>
      </c>
    </row>
    <row r="1289" spans="1:14" x14ac:dyDescent="0.3">
      <c r="A1289" t="s">
        <v>1081</v>
      </c>
      <c r="B1289">
        <v>33.155000000000001</v>
      </c>
      <c r="C1289">
        <v>8.3800000000000008</v>
      </c>
      <c r="D1289" t="str">
        <f t="shared" si="120"/>
        <v>Yes</v>
      </c>
      <c r="E1289" t="s">
        <v>2378</v>
      </c>
      <c r="F1289" t="s">
        <v>2378</v>
      </c>
      <c r="G1289">
        <f t="shared" si="121"/>
        <v>0</v>
      </c>
      <c r="H1289" t="str">
        <f t="shared" si="122"/>
        <v>No</v>
      </c>
      <c r="I1289" t="str">
        <f t="shared" si="123"/>
        <v>Obesity</v>
      </c>
      <c r="J1289" t="str">
        <f t="shared" si="124"/>
        <v>Diabetes</v>
      </c>
      <c r="K1289" t="s">
        <v>2380</v>
      </c>
      <c r="L1289" t="s">
        <v>2379</v>
      </c>
      <c r="M1289" t="str">
        <f t="shared" si="125"/>
        <v>No</v>
      </c>
      <c r="N1289" t="s">
        <v>2378</v>
      </c>
    </row>
    <row r="1290" spans="1:14" x14ac:dyDescent="0.3">
      <c r="A1290" t="s">
        <v>1080</v>
      </c>
      <c r="B1290">
        <v>24.32</v>
      </c>
      <c r="C1290">
        <v>11.56</v>
      </c>
      <c r="D1290" t="str">
        <f t="shared" si="120"/>
        <v>Yes</v>
      </c>
      <c r="E1290" t="s">
        <v>2378</v>
      </c>
      <c r="F1290" t="s">
        <v>2378</v>
      </c>
      <c r="G1290">
        <f t="shared" si="121"/>
        <v>1</v>
      </c>
      <c r="H1290" t="str">
        <f t="shared" si="122"/>
        <v>No</v>
      </c>
      <c r="I1290" t="str">
        <f t="shared" si="123"/>
        <v>Normal Weight</v>
      </c>
      <c r="J1290" t="str">
        <f t="shared" si="124"/>
        <v>Diabetes</v>
      </c>
      <c r="K1290" t="s">
        <v>2380</v>
      </c>
      <c r="L1290">
        <v>1</v>
      </c>
      <c r="M1290" t="str">
        <f t="shared" si="125"/>
        <v>No</v>
      </c>
      <c r="N1290" t="s">
        <v>2378</v>
      </c>
    </row>
    <row r="1291" spans="1:14" x14ac:dyDescent="0.3">
      <c r="A1291" t="s">
        <v>1079</v>
      </c>
      <c r="B1291">
        <v>36.299999999999997</v>
      </c>
      <c r="C1291">
        <v>4.6100000000000003</v>
      </c>
      <c r="D1291" t="str">
        <f t="shared" si="120"/>
        <v>No</v>
      </c>
      <c r="E1291" t="s">
        <v>2378</v>
      </c>
      <c r="F1291" t="s">
        <v>2378</v>
      </c>
      <c r="G1291">
        <f t="shared" si="121"/>
        <v>0</v>
      </c>
      <c r="H1291" t="str">
        <f t="shared" si="122"/>
        <v>No</v>
      </c>
      <c r="I1291" t="str">
        <f t="shared" si="123"/>
        <v>Obesity</v>
      </c>
      <c r="J1291" t="str">
        <f t="shared" si="124"/>
        <v>Normal</v>
      </c>
      <c r="K1291" t="s">
        <v>2378</v>
      </c>
      <c r="L1291" t="s">
        <v>2379</v>
      </c>
      <c r="M1291" t="str">
        <f t="shared" si="125"/>
        <v>No</v>
      </c>
      <c r="N1291" t="s">
        <v>2378</v>
      </c>
    </row>
    <row r="1292" spans="1:14" x14ac:dyDescent="0.3">
      <c r="A1292" t="s">
        <v>1078</v>
      </c>
      <c r="B1292">
        <v>34.4</v>
      </c>
      <c r="C1292">
        <v>4.95</v>
      </c>
      <c r="D1292" t="str">
        <f t="shared" si="120"/>
        <v>No</v>
      </c>
      <c r="E1292" t="s">
        <v>2378</v>
      </c>
      <c r="F1292" t="s">
        <v>2381</v>
      </c>
      <c r="G1292">
        <f t="shared" si="121"/>
        <v>1</v>
      </c>
      <c r="H1292" t="str">
        <f t="shared" si="122"/>
        <v>No</v>
      </c>
      <c r="I1292" t="str">
        <f t="shared" si="123"/>
        <v>Obesity</v>
      </c>
      <c r="J1292" t="str">
        <f t="shared" si="124"/>
        <v>Normal</v>
      </c>
      <c r="K1292" t="s">
        <v>2378</v>
      </c>
      <c r="L1292">
        <v>1</v>
      </c>
      <c r="M1292" t="str">
        <f t="shared" si="125"/>
        <v>No</v>
      </c>
      <c r="N1292" t="s">
        <v>2378</v>
      </c>
    </row>
    <row r="1293" spans="1:14" x14ac:dyDescent="0.3">
      <c r="A1293" t="s">
        <v>1077</v>
      </c>
      <c r="B1293">
        <v>30.9</v>
      </c>
      <c r="C1293">
        <v>5.04</v>
      </c>
      <c r="D1293" t="str">
        <f t="shared" si="120"/>
        <v>No</v>
      </c>
      <c r="E1293" t="s">
        <v>2378</v>
      </c>
      <c r="F1293" t="s">
        <v>2378</v>
      </c>
      <c r="G1293">
        <f t="shared" si="121"/>
        <v>0</v>
      </c>
      <c r="H1293" t="str">
        <f t="shared" si="122"/>
        <v>No</v>
      </c>
      <c r="I1293" t="str">
        <f t="shared" si="123"/>
        <v>Obesity</v>
      </c>
      <c r="J1293" t="str">
        <f t="shared" si="124"/>
        <v>Normal</v>
      </c>
      <c r="K1293" t="s">
        <v>2378</v>
      </c>
      <c r="L1293" t="s">
        <v>2379</v>
      </c>
      <c r="M1293" t="str">
        <f t="shared" si="125"/>
        <v>No</v>
      </c>
      <c r="N1293" t="s">
        <v>2378</v>
      </c>
    </row>
    <row r="1294" spans="1:14" x14ac:dyDescent="0.3">
      <c r="A1294" t="s">
        <v>1076</v>
      </c>
      <c r="B1294">
        <v>28.6</v>
      </c>
      <c r="C1294">
        <v>5.42</v>
      </c>
      <c r="D1294" t="str">
        <f t="shared" si="120"/>
        <v>No</v>
      </c>
      <c r="E1294" t="s">
        <v>2378</v>
      </c>
      <c r="F1294" t="s">
        <v>2378</v>
      </c>
      <c r="G1294">
        <f t="shared" si="121"/>
        <v>0</v>
      </c>
      <c r="H1294" t="str">
        <f t="shared" si="122"/>
        <v>No</v>
      </c>
      <c r="I1294" t="str">
        <f t="shared" si="123"/>
        <v>Over Weight</v>
      </c>
      <c r="J1294" t="str">
        <f t="shared" si="124"/>
        <v>Normal</v>
      </c>
      <c r="K1294" t="s">
        <v>2378</v>
      </c>
      <c r="L1294" t="s">
        <v>2379</v>
      </c>
      <c r="M1294" t="str">
        <f t="shared" si="125"/>
        <v>No</v>
      </c>
      <c r="N1294" t="s">
        <v>2378</v>
      </c>
    </row>
    <row r="1295" spans="1:14" x14ac:dyDescent="0.3">
      <c r="A1295" t="s">
        <v>1075</v>
      </c>
      <c r="B1295">
        <v>27.83</v>
      </c>
      <c r="C1295">
        <v>5.39</v>
      </c>
      <c r="D1295" t="str">
        <f t="shared" si="120"/>
        <v>No</v>
      </c>
      <c r="E1295" t="s">
        <v>2378</v>
      </c>
      <c r="F1295" t="s">
        <v>2378</v>
      </c>
      <c r="G1295">
        <f t="shared" si="121"/>
        <v>0</v>
      </c>
      <c r="H1295" t="str">
        <f t="shared" si="122"/>
        <v>No</v>
      </c>
      <c r="I1295" t="str">
        <f t="shared" si="123"/>
        <v>Over Weight</v>
      </c>
      <c r="J1295" t="str">
        <f t="shared" si="124"/>
        <v>Normal</v>
      </c>
      <c r="K1295" t="s">
        <v>2378</v>
      </c>
      <c r="L1295" t="s">
        <v>2379</v>
      </c>
      <c r="M1295" t="str">
        <f t="shared" si="125"/>
        <v>No</v>
      </c>
      <c r="N1295" t="s">
        <v>2378</v>
      </c>
    </row>
    <row r="1296" spans="1:14" x14ac:dyDescent="0.3">
      <c r="A1296" t="s">
        <v>1074</v>
      </c>
      <c r="B1296">
        <v>39.64</v>
      </c>
      <c r="C1296">
        <v>6</v>
      </c>
      <c r="D1296" t="str">
        <f t="shared" si="120"/>
        <v>No</v>
      </c>
      <c r="E1296" t="s">
        <v>2378</v>
      </c>
      <c r="F1296" t="s">
        <v>2381</v>
      </c>
      <c r="G1296">
        <f t="shared" si="121"/>
        <v>1</v>
      </c>
      <c r="H1296" t="str">
        <f t="shared" si="122"/>
        <v>No</v>
      </c>
      <c r="I1296" t="str">
        <f t="shared" si="123"/>
        <v>Obesity</v>
      </c>
      <c r="J1296" t="str">
        <f t="shared" si="124"/>
        <v>Prediabetes</v>
      </c>
      <c r="K1296" t="s">
        <v>2378</v>
      </c>
      <c r="L1296">
        <v>1</v>
      </c>
      <c r="M1296" t="str">
        <f t="shared" si="125"/>
        <v>No</v>
      </c>
      <c r="N1296" t="s">
        <v>2378</v>
      </c>
    </row>
    <row r="1297" spans="1:14" x14ac:dyDescent="0.3">
      <c r="A1297" t="s">
        <v>1073</v>
      </c>
      <c r="B1297">
        <v>38.479999999999997</v>
      </c>
      <c r="C1297">
        <v>6.02</v>
      </c>
      <c r="D1297" t="str">
        <f t="shared" si="120"/>
        <v>No</v>
      </c>
      <c r="E1297" t="s">
        <v>2378</v>
      </c>
      <c r="F1297" t="s">
        <v>2378</v>
      </c>
      <c r="G1297">
        <f t="shared" si="121"/>
        <v>1</v>
      </c>
      <c r="H1297" t="str">
        <f t="shared" si="122"/>
        <v>No</v>
      </c>
      <c r="I1297" t="str">
        <f t="shared" si="123"/>
        <v>Obesity</v>
      </c>
      <c r="J1297" t="str">
        <f t="shared" si="124"/>
        <v>Prediabetes</v>
      </c>
      <c r="K1297" t="s">
        <v>2378</v>
      </c>
      <c r="L1297">
        <v>1</v>
      </c>
      <c r="M1297" t="str">
        <f t="shared" si="125"/>
        <v>No</v>
      </c>
      <c r="N1297" t="s">
        <v>2378</v>
      </c>
    </row>
    <row r="1298" spans="1:14" x14ac:dyDescent="0.3">
      <c r="A1298" t="s">
        <v>1072</v>
      </c>
      <c r="B1298">
        <v>36.200000000000003</v>
      </c>
      <c r="C1298">
        <v>4.62</v>
      </c>
      <c r="D1298" t="str">
        <f t="shared" si="120"/>
        <v>No</v>
      </c>
      <c r="E1298" t="s">
        <v>2378</v>
      </c>
      <c r="F1298" t="s">
        <v>2378</v>
      </c>
      <c r="G1298">
        <f t="shared" si="121"/>
        <v>2</v>
      </c>
      <c r="H1298" t="str">
        <f t="shared" si="122"/>
        <v>No</v>
      </c>
      <c r="I1298" t="str">
        <f t="shared" si="123"/>
        <v>Obesity</v>
      </c>
      <c r="J1298" t="str">
        <f t="shared" si="124"/>
        <v>Normal</v>
      </c>
      <c r="K1298" t="s">
        <v>2378</v>
      </c>
      <c r="L1298">
        <v>2</v>
      </c>
      <c r="M1298" t="str">
        <f t="shared" si="125"/>
        <v>No</v>
      </c>
      <c r="N1298" t="s">
        <v>2378</v>
      </c>
    </row>
    <row r="1299" spans="1:14" x14ac:dyDescent="0.3">
      <c r="A1299" t="s">
        <v>1071</v>
      </c>
      <c r="B1299">
        <v>27.13</v>
      </c>
      <c r="C1299">
        <v>5.59</v>
      </c>
      <c r="D1299" t="str">
        <f t="shared" si="120"/>
        <v>No</v>
      </c>
      <c r="E1299" t="s">
        <v>2378</v>
      </c>
      <c r="F1299" t="s">
        <v>2378</v>
      </c>
      <c r="G1299">
        <f t="shared" si="121"/>
        <v>1</v>
      </c>
      <c r="H1299" t="str">
        <f t="shared" si="122"/>
        <v>No</v>
      </c>
      <c r="I1299" t="str">
        <f t="shared" si="123"/>
        <v>Over Weight</v>
      </c>
      <c r="J1299" t="str">
        <f t="shared" si="124"/>
        <v>Normal</v>
      </c>
      <c r="K1299" t="s">
        <v>2378</v>
      </c>
      <c r="L1299">
        <v>1</v>
      </c>
      <c r="M1299" t="str">
        <f t="shared" si="125"/>
        <v>No</v>
      </c>
      <c r="N1299" t="s">
        <v>2378</v>
      </c>
    </row>
    <row r="1300" spans="1:14" x14ac:dyDescent="0.3">
      <c r="A1300" t="s">
        <v>1070</v>
      </c>
      <c r="B1300">
        <v>20.75</v>
      </c>
      <c r="C1300">
        <v>5.18</v>
      </c>
      <c r="D1300" t="str">
        <f t="shared" si="120"/>
        <v>Yes</v>
      </c>
      <c r="E1300" t="s">
        <v>2378</v>
      </c>
      <c r="F1300" t="s">
        <v>2378</v>
      </c>
      <c r="G1300">
        <f t="shared" si="121"/>
        <v>2</v>
      </c>
      <c r="H1300" t="str">
        <f t="shared" si="122"/>
        <v>No</v>
      </c>
      <c r="I1300" t="str">
        <f t="shared" si="123"/>
        <v>Normal Weight</v>
      </c>
      <c r="J1300" t="str">
        <f t="shared" si="124"/>
        <v>Normal</v>
      </c>
      <c r="K1300" t="s">
        <v>2380</v>
      </c>
      <c r="L1300">
        <v>2</v>
      </c>
      <c r="M1300" t="str">
        <f t="shared" si="125"/>
        <v>No</v>
      </c>
      <c r="N1300" t="s">
        <v>2378</v>
      </c>
    </row>
    <row r="1301" spans="1:14" x14ac:dyDescent="0.3">
      <c r="A1301" t="s">
        <v>1069</v>
      </c>
      <c r="B1301">
        <v>26.6</v>
      </c>
      <c r="C1301">
        <v>6.29</v>
      </c>
      <c r="D1301" t="str">
        <f t="shared" si="120"/>
        <v>No</v>
      </c>
      <c r="E1301" t="s">
        <v>2378</v>
      </c>
      <c r="F1301" t="s">
        <v>2378</v>
      </c>
      <c r="G1301">
        <f t="shared" si="121"/>
        <v>2</v>
      </c>
      <c r="H1301" t="str">
        <f t="shared" si="122"/>
        <v>No</v>
      </c>
      <c r="I1301" t="str">
        <f t="shared" si="123"/>
        <v>Over Weight</v>
      </c>
      <c r="J1301" t="str">
        <f t="shared" si="124"/>
        <v>Prediabetes</v>
      </c>
      <c r="K1301" t="s">
        <v>2378</v>
      </c>
      <c r="L1301">
        <v>2</v>
      </c>
      <c r="M1301" t="str">
        <f t="shared" si="125"/>
        <v>No</v>
      </c>
      <c r="N1301" t="s">
        <v>2378</v>
      </c>
    </row>
    <row r="1302" spans="1:14" x14ac:dyDescent="0.3">
      <c r="A1302" t="s">
        <v>1068</v>
      </c>
      <c r="B1302">
        <v>25.3</v>
      </c>
      <c r="C1302">
        <v>4.49</v>
      </c>
      <c r="D1302" t="str">
        <f t="shared" si="120"/>
        <v>No</v>
      </c>
      <c r="E1302" t="s">
        <v>2378</v>
      </c>
      <c r="F1302" t="s">
        <v>2378</v>
      </c>
      <c r="G1302">
        <f t="shared" si="121"/>
        <v>2</v>
      </c>
      <c r="H1302" t="str">
        <f t="shared" si="122"/>
        <v>No</v>
      </c>
      <c r="I1302" t="str">
        <f t="shared" si="123"/>
        <v>Over Weight</v>
      </c>
      <c r="J1302" t="str">
        <f t="shared" si="124"/>
        <v>Normal</v>
      </c>
      <c r="K1302" t="s">
        <v>2378</v>
      </c>
      <c r="L1302">
        <v>2</v>
      </c>
      <c r="M1302" t="str">
        <f t="shared" si="125"/>
        <v>No</v>
      </c>
      <c r="N1302" t="s">
        <v>2378</v>
      </c>
    </row>
    <row r="1303" spans="1:14" x14ac:dyDescent="0.3">
      <c r="A1303" t="s">
        <v>1067</v>
      </c>
      <c r="B1303">
        <v>18.84</v>
      </c>
      <c r="C1303">
        <v>11.82</v>
      </c>
      <c r="D1303" t="str">
        <f t="shared" si="120"/>
        <v>Yes</v>
      </c>
      <c r="E1303" t="s">
        <v>2378</v>
      </c>
      <c r="F1303" t="s">
        <v>2381</v>
      </c>
      <c r="G1303">
        <f t="shared" si="121"/>
        <v>1</v>
      </c>
      <c r="H1303" t="str">
        <f t="shared" si="122"/>
        <v>No</v>
      </c>
      <c r="I1303" t="str">
        <f t="shared" si="123"/>
        <v>Normal Weight</v>
      </c>
      <c r="J1303" t="str">
        <f t="shared" si="124"/>
        <v>Diabetes</v>
      </c>
      <c r="K1303" t="s">
        <v>2380</v>
      </c>
      <c r="L1303">
        <v>1</v>
      </c>
      <c r="M1303" t="str">
        <f t="shared" si="125"/>
        <v>No</v>
      </c>
      <c r="N1303" t="s">
        <v>2378</v>
      </c>
    </row>
    <row r="1304" spans="1:14" x14ac:dyDescent="0.3">
      <c r="A1304" t="s">
        <v>1066</v>
      </c>
      <c r="B1304">
        <v>19.57</v>
      </c>
      <c r="C1304">
        <v>7.41</v>
      </c>
      <c r="D1304" t="str">
        <f t="shared" si="120"/>
        <v>Yes</v>
      </c>
      <c r="E1304" t="s">
        <v>2378</v>
      </c>
      <c r="F1304" t="s">
        <v>2378</v>
      </c>
      <c r="G1304">
        <f t="shared" si="121"/>
        <v>1</v>
      </c>
      <c r="H1304" t="str">
        <f t="shared" si="122"/>
        <v>No</v>
      </c>
      <c r="I1304" t="str">
        <f t="shared" si="123"/>
        <v>Normal Weight</v>
      </c>
      <c r="J1304" t="str">
        <f t="shared" si="124"/>
        <v>Diabetes</v>
      </c>
      <c r="K1304" t="s">
        <v>2380</v>
      </c>
      <c r="L1304">
        <v>1</v>
      </c>
      <c r="M1304" t="str">
        <f t="shared" si="125"/>
        <v>No</v>
      </c>
      <c r="N1304" t="s">
        <v>2378</v>
      </c>
    </row>
    <row r="1305" spans="1:14" x14ac:dyDescent="0.3">
      <c r="A1305" t="s">
        <v>1065</v>
      </c>
      <c r="B1305">
        <v>30.495000000000001</v>
      </c>
      <c r="C1305">
        <v>5.97</v>
      </c>
      <c r="D1305" t="str">
        <f t="shared" si="120"/>
        <v>No</v>
      </c>
      <c r="E1305" t="s">
        <v>2378</v>
      </c>
      <c r="F1305" t="s">
        <v>2378</v>
      </c>
      <c r="G1305">
        <f t="shared" si="121"/>
        <v>0</v>
      </c>
      <c r="H1305" t="str">
        <f t="shared" si="122"/>
        <v>No</v>
      </c>
      <c r="I1305" t="str">
        <f t="shared" si="123"/>
        <v>Obesity</v>
      </c>
      <c r="J1305" t="str">
        <f t="shared" si="124"/>
        <v>Prediabetes</v>
      </c>
      <c r="K1305" t="s">
        <v>2378</v>
      </c>
      <c r="L1305" t="s">
        <v>2379</v>
      </c>
      <c r="M1305" t="str">
        <f t="shared" si="125"/>
        <v>No</v>
      </c>
      <c r="N1305" t="s">
        <v>2378</v>
      </c>
    </row>
    <row r="1306" spans="1:14" x14ac:dyDescent="0.3">
      <c r="A1306" t="s">
        <v>1064</v>
      </c>
      <c r="B1306">
        <v>30.114999999999998</v>
      </c>
      <c r="C1306">
        <v>5.74</v>
      </c>
      <c r="D1306" t="str">
        <f t="shared" si="120"/>
        <v>No</v>
      </c>
      <c r="E1306" t="s">
        <v>2378</v>
      </c>
      <c r="F1306" t="s">
        <v>2381</v>
      </c>
      <c r="G1306">
        <f t="shared" si="121"/>
        <v>1</v>
      </c>
      <c r="H1306" t="str">
        <f t="shared" si="122"/>
        <v>No</v>
      </c>
      <c r="I1306" t="str">
        <f t="shared" si="123"/>
        <v>Obesity</v>
      </c>
      <c r="J1306" t="str">
        <f t="shared" si="124"/>
        <v>Prediabetes</v>
      </c>
      <c r="K1306" t="s">
        <v>2378</v>
      </c>
      <c r="L1306">
        <v>1</v>
      </c>
      <c r="M1306" t="str">
        <f t="shared" si="125"/>
        <v>No</v>
      </c>
      <c r="N1306" t="s">
        <v>2378</v>
      </c>
    </row>
    <row r="1307" spans="1:14" x14ac:dyDescent="0.3">
      <c r="A1307" t="s">
        <v>1063</v>
      </c>
      <c r="B1307">
        <v>24.78</v>
      </c>
      <c r="C1307">
        <v>9.85</v>
      </c>
      <c r="D1307" t="str">
        <f t="shared" si="120"/>
        <v>No</v>
      </c>
      <c r="E1307" t="s">
        <v>2378</v>
      </c>
      <c r="F1307" t="s">
        <v>2378</v>
      </c>
      <c r="G1307">
        <f t="shared" si="121"/>
        <v>0</v>
      </c>
      <c r="H1307" t="str">
        <f t="shared" si="122"/>
        <v>No</v>
      </c>
      <c r="I1307" t="str">
        <f t="shared" si="123"/>
        <v>Normal Weight</v>
      </c>
      <c r="J1307" t="str">
        <f t="shared" si="124"/>
        <v>Diabetes</v>
      </c>
      <c r="K1307" t="s">
        <v>2378</v>
      </c>
      <c r="L1307" t="s">
        <v>2379</v>
      </c>
      <c r="M1307" t="str">
        <f t="shared" si="125"/>
        <v>No</v>
      </c>
      <c r="N1307" t="s">
        <v>2378</v>
      </c>
    </row>
    <row r="1308" spans="1:14" x14ac:dyDescent="0.3">
      <c r="A1308" t="s">
        <v>1062</v>
      </c>
      <c r="B1308">
        <v>24.77</v>
      </c>
      <c r="C1308">
        <v>7.59</v>
      </c>
      <c r="D1308" t="str">
        <f t="shared" si="120"/>
        <v>No</v>
      </c>
      <c r="E1308" t="s">
        <v>2378</v>
      </c>
      <c r="F1308" t="s">
        <v>2378</v>
      </c>
      <c r="G1308">
        <f t="shared" si="121"/>
        <v>0</v>
      </c>
      <c r="H1308" t="str">
        <f t="shared" si="122"/>
        <v>No</v>
      </c>
      <c r="I1308" t="str">
        <f t="shared" si="123"/>
        <v>Normal Weight</v>
      </c>
      <c r="J1308" t="str">
        <f t="shared" si="124"/>
        <v>Diabetes</v>
      </c>
      <c r="K1308" t="s">
        <v>2378</v>
      </c>
      <c r="L1308" t="s">
        <v>2379</v>
      </c>
      <c r="M1308" t="str">
        <f t="shared" si="125"/>
        <v>No</v>
      </c>
      <c r="N1308" t="s">
        <v>2378</v>
      </c>
    </row>
    <row r="1309" spans="1:14" x14ac:dyDescent="0.3">
      <c r="A1309" t="s">
        <v>1061</v>
      </c>
      <c r="B1309">
        <v>16.579999999999998</v>
      </c>
      <c r="C1309">
        <v>6.98</v>
      </c>
      <c r="D1309" t="str">
        <f t="shared" si="120"/>
        <v>Yes</v>
      </c>
      <c r="E1309" t="s">
        <v>2378</v>
      </c>
      <c r="F1309" t="s">
        <v>2381</v>
      </c>
      <c r="G1309">
        <f t="shared" si="121"/>
        <v>1</v>
      </c>
      <c r="H1309" t="str">
        <f t="shared" si="122"/>
        <v>No</v>
      </c>
      <c r="I1309" t="str">
        <f t="shared" si="123"/>
        <v>Under Weight</v>
      </c>
      <c r="J1309" t="str">
        <f t="shared" si="124"/>
        <v>Diabetes</v>
      </c>
      <c r="K1309" t="s">
        <v>2380</v>
      </c>
      <c r="L1309">
        <v>1</v>
      </c>
      <c r="M1309" t="str">
        <f t="shared" si="125"/>
        <v>No</v>
      </c>
      <c r="N1309" t="s">
        <v>2378</v>
      </c>
    </row>
    <row r="1310" spans="1:14" x14ac:dyDescent="0.3">
      <c r="A1310" t="s">
        <v>1060</v>
      </c>
      <c r="B1310">
        <v>38.17</v>
      </c>
      <c r="C1310">
        <v>4.7300000000000004</v>
      </c>
      <c r="D1310" t="str">
        <f t="shared" si="120"/>
        <v>Yes</v>
      </c>
      <c r="E1310" t="s">
        <v>2378</v>
      </c>
      <c r="F1310" t="s">
        <v>2378</v>
      </c>
      <c r="G1310">
        <f t="shared" si="121"/>
        <v>0</v>
      </c>
      <c r="H1310" t="str">
        <f t="shared" si="122"/>
        <v>No</v>
      </c>
      <c r="I1310" t="str">
        <f t="shared" si="123"/>
        <v>Obesity</v>
      </c>
      <c r="J1310" t="str">
        <f t="shared" si="124"/>
        <v>Normal</v>
      </c>
      <c r="K1310" t="s">
        <v>2380</v>
      </c>
      <c r="L1310" t="s">
        <v>2379</v>
      </c>
      <c r="M1310" t="str">
        <f t="shared" si="125"/>
        <v>No</v>
      </c>
      <c r="N1310" t="s">
        <v>2378</v>
      </c>
    </row>
    <row r="1311" spans="1:14" x14ac:dyDescent="0.3">
      <c r="A1311" t="s">
        <v>1059</v>
      </c>
      <c r="B1311">
        <v>39.424999999999997</v>
      </c>
      <c r="C1311">
        <v>4.76</v>
      </c>
      <c r="D1311" t="str">
        <f t="shared" si="120"/>
        <v>Yes</v>
      </c>
      <c r="E1311" t="s">
        <v>2378</v>
      </c>
      <c r="F1311" t="s">
        <v>2378</v>
      </c>
      <c r="G1311">
        <f t="shared" si="121"/>
        <v>0</v>
      </c>
      <c r="H1311" t="str">
        <f t="shared" si="122"/>
        <v>No</v>
      </c>
      <c r="I1311" t="str">
        <f t="shared" si="123"/>
        <v>Obesity</v>
      </c>
      <c r="J1311" t="str">
        <f t="shared" si="124"/>
        <v>Normal</v>
      </c>
      <c r="K1311" t="s">
        <v>2380</v>
      </c>
      <c r="L1311" t="s">
        <v>2379</v>
      </c>
      <c r="M1311" t="str">
        <f t="shared" si="125"/>
        <v>No</v>
      </c>
      <c r="N1311" t="s">
        <v>2378</v>
      </c>
    </row>
    <row r="1312" spans="1:14" x14ac:dyDescent="0.3">
      <c r="A1312" t="s">
        <v>1058</v>
      </c>
      <c r="B1312">
        <v>33.44</v>
      </c>
      <c r="C1312">
        <v>6.24</v>
      </c>
      <c r="D1312" t="str">
        <f t="shared" si="120"/>
        <v>Yes</v>
      </c>
      <c r="E1312" t="s">
        <v>2378</v>
      </c>
      <c r="F1312" t="s">
        <v>2378</v>
      </c>
      <c r="G1312">
        <f t="shared" si="121"/>
        <v>0</v>
      </c>
      <c r="H1312" t="str">
        <f t="shared" si="122"/>
        <v>No</v>
      </c>
      <c r="I1312" t="str">
        <f t="shared" si="123"/>
        <v>Obesity</v>
      </c>
      <c r="J1312" t="str">
        <f t="shared" si="124"/>
        <v>Prediabetes</v>
      </c>
      <c r="K1312" t="s">
        <v>2380</v>
      </c>
      <c r="L1312" t="s">
        <v>2379</v>
      </c>
      <c r="M1312" t="str">
        <f t="shared" si="125"/>
        <v>No</v>
      </c>
      <c r="N1312" t="s">
        <v>2378</v>
      </c>
    </row>
    <row r="1313" spans="1:14" x14ac:dyDescent="0.3">
      <c r="A1313" t="s">
        <v>1057</v>
      </c>
      <c r="B1313">
        <v>33.344999999999999</v>
      </c>
      <c r="C1313">
        <v>5.44</v>
      </c>
      <c r="D1313" t="str">
        <f t="shared" si="120"/>
        <v>Yes</v>
      </c>
      <c r="E1313" t="s">
        <v>2378</v>
      </c>
      <c r="F1313" t="s">
        <v>2378</v>
      </c>
      <c r="G1313">
        <f t="shared" si="121"/>
        <v>0</v>
      </c>
      <c r="H1313" t="str">
        <f t="shared" si="122"/>
        <v>No</v>
      </c>
      <c r="I1313" t="str">
        <f t="shared" si="123"/>
        <v>Obesity</v>
      </c>
      <c r="J1313" t="str">
        <f t="shared" si="124"/>
        <v>Normal</v>
      </c>
      <c r="K1313" t="s">
        <v>2380</v>
      </c>
      <c r="L1313" t="s">
        <v>2379</v>
      </c>
      <c r="M1313" t="str">
        <f t="shared" si="125"/>
        <v>No</v>
      </c>
      <c r="N1313" t="s">
        <v>2378</v>
      </c>
    </row>
    <row r="1314" spans="1:14" x14ac:dyDescent="0.3">
      <c r="A1314" t="s">
        <v>1056</v>
      </c>
      <c r="B1314">
        <v>38.79</v>
      </c>
      <c r="C1314">
        <v>5.08</v>
      </c>
      <c r="D1314" t="str">
        <f t="shared" si="120"/>
        <v>No</v>
      </c>
      <c r="E1314" t="s">
        <v>2378</v>
      </c>
      <c r="F1314" t="s">
        <v>2381</v>
      </c>
      <c r="G1314">
        <f t="shared" si="121"/>
        <v>1</v>
      </c>
      <c r="H1314" t="str">
        <f t="shared" si="122"/>
        <v>No</v>
      </c>
      <c r="I1314" t="str">
        <f t="shared" si="123"/>
        <v>Obesity</v>
      </c>
      <c r="J1314" t="str">
        <f t="shared" si="124"/>
        <v>Normal</v>
      </c>
      <c r="K1314" t="s">
        <v>2378</v>
      </c>
      <c r="L1314">
        <v>1</v>
      </c>
      <c r="M1314" t="str">
        <f t="shared" si="125"/>
        <v>No</v>
      </c>
      <c r="N1314" t="s">
        <v>2378</v>
      </c>
    </row>
    <row r="1315" spans="1:14" x14ac:dyDescent="0.3">
      <c r="A1315" t="s">
        <v>1055</v>
      </c>
      <c r="B1315">
        <v>30.684999999999999</v>
      </c>
      <c r="C1315">
        <v>4.87</v>
      </c>
      <c r="D1315" t="str">
        <f t="shared" si="120"/>
        <v>No</v>
      </c>
      <c r="E1315" t="s">
        <v>2378</v>
      </c>
      <c r="F1315" t="s">
        <v>2381</v>
      </c>
      <c r="G1315">
        <f t="shared" si="121"/>
        <v>1</v>
      </c>
      <c r="H1315" t="str">
        <f t="shared" si="122"/>
        <v>No</v>
      </c>
      <c r="I1315" t="str">
        <f t="shared" si="123"/>
        <v>Obesity</v>
      </c>
      <c r="J1315" t="str">
        <f t="shared" si="124"/>
        <v>Normal</v>
      </c>
      <c r="K1315" t="s">
        <v>2378</v>
      </c>
      <c r="L1315">
        <v>1</v>
      </c>
      <c r="M1315" t="str">
        <f t="shared" si="125"/>
        <v>No</v>
      </c>
      <c r="N1315" t="s">
        <v>2378</v>
      </c>
    </row>
    <row r="1316" spans="1:14" x14ac:dyDescent="0.3">
      <c r="A1316" t="s">
        <v>1054</v>
      </c>
      <c r="B1316">
        <v>22.135000000000002</v>
      </c>
      <c r="C1316">
        <v>8.17</v>
      </c>
      <c r="D1316" t="str">
        <f t="shared" si="120"/>
        <v>No</v>
      </c>
      <c r="E1316" t="s">
        <v>2378</v>
      </c>
      <c r="F1316" t="s">
        <v>2378</v>
      </c>
      <c r="G1316">
        <f t="shared" si="121"/>
        <v>0</v>
      </c>
      <c r="H1316" t="str">
        <f t="shared" si="122"/>
        <v>No</v>
      </c>
      <c r="I1316" t="str">
        <f t="shared" si="123"/>
        <v>Normal Weight</v>
      </c>
      <c r="J1316" t="str">
        <f t="shared" si="124"/>
        <v>Diabetes</v>
      </c>
      <c r="K1316" t="s">
        <v>2378</v>
      </c>
      <c r="L1316" t="s">
        <v>2379</v>
      </c>
      <c r="M1316" t="str">
        <f t="shared" si="125"/>
        <v>No</v>
      </c>
      <c r="N1316" t="s">
        <v>2378</v>
      </c>
    </row>
    <row r="1317" spans="1:14" x14ac:dyDescent="0.3">
      <c r="A1317" t="s">
        <v>1053</v>
      </c>
      <c r="B1317">
        <v>33.33</v>
      </c>
      <c r="C1317">
        <v>7.61</v>
      </c>
      <c r="D1317" t="str">
        <f t="shared" si="120"/>
        <v>No</v>
      </c>
      <c r="E1317" t="s">
        <v>2378</v>
      </c>
      <c r="F1317" t="s">
        <v>2378</v>
      </c>
      <c r="G1317">
        <f t="shared" si="121"/>
        <v>0</v>
      </c>
      <c r="H1317" t="str">
        <f t="shared" si="122"/>
        <v>No</v>
      </c>
      <c r="I1317" t="str">
        <f t="shared" si="123"/>
        <v>Obesity</v>
      </c>
      <c r="J1317" t="str">
        <f t="shared" si="124"/>
        <v>Diabetes</v>
      </c>
      <c r="K1317" t="s">
        <v>2378</v>
      </c>
      <c r="L1317" t="s">
        <v>2379</v>
      </c>
      <c r="M1317" t="str">
        <f t="shared" si="125"/>
        <v>No</v>
      </c>
      <c r="N1317" t="s">
        <v>2378</v>
      </c>
    </row>
    <row r="1318" spans="1:14" x14ac:dyDescent="0.3">
      <c r="A1318" t="s">
        <v>1052</v>
      </c>
      <c r="B1318">
        <v>31.13</v>
      </c>
      <c r="C1318">
        <v>10.1</v>
      </c>
      <c r="D1318" t="str">
        <f t="shared" si="120"/>
        <v>No</v>
      </c>
      <c r="E1318" t="s">
        <v>2378</v>
      </c>
      <c r="F1318" t="s">
        <v>2378</v>
      </c>
      <c r="G1318">
        <f t="shared" si="121"/>
        <v>0</v>
      </c>
      <c r="H1318" t="str">
        <f t="shared" si="122"/>
        <v>No</v>
      </c>
      <c r="I1318" t="str">
        <f t="shared" si="123"/>
        <v>Obesity</v>
      </c>
      <c r="J1318" t="str">
        <f t="shared" si="124"/>
        <v>Diabetes</v>
      </c>
      <c r="K1318" t="s">
        <v>2378</v>
      </c>
      <c r="L1318" t="s">
        <v>2379</v>
      </c>
      <c r="M1318" t="str">
        <f t="shared" si="125"/>
        <v>No</v>
      </c>
      <c r="N1318" t="s">
        <v>2378</v>
      </c>
    </row>
    <row r="1319" spans="1:14" x14ac:dyDescent="0.3">
      <c r="A1319" t="s">
        <v>1051</v>
      </c>
      <c r="B1319">
        <v>28.9</v>
      </c>
      <c r="C1319">
        <v>11.24</v>
      </c>
      <c r="D1319" t="str">
        <f t="shared" si="120"/>
        <v>No</v>
      </c>
      <c r="E1319" t="s">
        <v>2378</v>
      </c>
      <c r="F1319" t="s">
        <v>2378</v>
      </c>
      <c r="G1319">
        <f t="shared" si="121"/>
        <v>0</v>
      </c>
      <c r="H1319" t="str">
        <f t="shared" si="122"/>
        <v>No</v>
      </c>
      <c r="I1319" t="str">
        <f t="shared" si="123"/>
        <v>Over Weight</v>
      </c>
      <c r="J1319" t="str">
        <f t="shared" si="124"/>
        <v>Diabetes</v>
      </c>
      <c r="K1319" t="s">
        <v>2378</v>
      </c>
      <c r="L1319" t="s">
        <v>2379</v>
      </c>
      <c r="M1319" t="str">
        <f t="shared" si="125"/>
        <v>No</v>
      </c>
      <c r="N1319" t="s">
        <v>2378</v>
      </c>
    </row>
    <row r="1320" spans="1:14" x14ac:dyDescent="0.3">
      <c r="A1320" t="s">
        <v>1050</v>
      </c>
      <c r="B1320">
        <v>43.31</v>
      </c>
      <c r="C1320">
        <v>6.1</v>
      </c>
      <c r="D1320" t="str">
        <f t="shared" si="120"/>
        <v>Yes</v>
      </c>
      <c r="E1320" t="s">
        <v>2381</v>
      </c>
      <c r="F1320" t="s">
        <v>2378</v>
      </c>
      <c r="G1320">
        <f t="shared" si="121"/>
        <v>1</v>
      </c>
      <c r="H1320" t="str">
        <f t="shared" si="122"/>
        <v>No</v>
      </c>
      <c r="I1320" t="str">
        <f t="shared" si="123"/>
        <v>Obesity</v>
      </c>
      <c r="J1320" t="str">
        <f t="shared" si="124"/>
        <v>Prediabetes</v>
      </c>
      <c r="K1320" t="s">
        <v>2380</v>
      </c>
      <c r="L1320">
        <v>1</v>
      </c>
      <c r="M1320" t="str">
        <f t="shared" si="125"/>
        <v>No</v>
      </c>
      <c r="N1320" t="s">
        <v>2378</v>
      </c>
    </row>
    <row r="1321" spans="1:14" x14ac:dyDescent="0.3">
      <c r="A1321" t="s">
        <v>1049</v>
      </c>
      <c r="B1321">
        <v>22.8</v>
      </c>
      <c r="C1321">
        <v>6.98</v>
      </c>
      <c r="D1321" t="str">
        <f t="shared" si="120"/>
        <v>No</v>
      </c>
      <c r="E1321" t="s">
        <v>2378</v>
      </c>
      <c r="F1321" t="s">
        <v>2378</v>
      </c>
      <c r="G1321">
        <f t="shared" si="121"/>
        <v>0</v>
      </c>
      <c r="H1321" t="str">
        <f t="shared" si="122"/>
        <v>No</v>
      </c>
      <c r="I1321" t="str">
        <f t="shared" si="123"/>
        <v>Normal Weight</v>
      </c>
      <c r="J1321" t="str">
        <f t="shared" si="124"/>
        <v>Diabetes</v>
      </c>
      <c r="K1321" t="s">
        <v>2378</v>
      </c>
      <c r="L1321" t="s">
        <v>2379</v>
      </c>
      <c r="M1321" t="str">
        <f t="shared" si="125"/>
        <v>No</v>
      </c>
      <c r="N1321" t="s">
        <v>2378</v>
      </c>
    </row>
    <row r="1322" spans="1:14" x14ac:dyDescent="0.3">
      <c r="A1322" t="s">
        <v>1048</v>
      </c>
      <c r="B1322">
        <v>19.09</v>
      </c>
      <c r="C1322">
        <v>4</v>
      </c>
      <c r="D1322" t="str">
        <f t="shared" si="120"/>
        <v>Yes</v>
      </c>
      <c r="E1322" t="s">
        <v>2378</v>
      </c>
      <c r="F1322" t="s">
        <v>2378</v>
      </c>
      <c r="G1322">
        <f t="shared" si="121"/>
        <v>1</v>
      </c>
      <c r="H1322" t="str">
        <f t="shared" si="122"/>
        <v>No</v>
      </c>
      <c r="I1322" t="str">
        <f t="shared" si="123"/>
        <v>Normal Weight</v>
      </c>
      <c r="J1322" t="str">
        <f t="shared" si="124"/>
        <v>Normal</v>
      </c>
      <c r="K1322" t="s">
        <v>2380</v>
      </c>
      <c r="L1322">
        <v>1</v>
      </c>
      <c r="M1322" t="str">
        <f t="shared" si="125"/>
        <v>No</v>
      </c>
      <c r="N1322" t="s">
        <v>2378</v>
      </c>
    </row>
    <row r="1323" spans="1:14" x14ac:dyDescent="0.3">
      <c r="A1323" t="s">
        <v>1047</v>
      </c>
      <c r="B1323">
        <v>23.37</v>
      </c>
      <c r="C1323">
        <v>4.2300000000000004</v>
      </c>
      <c r="D1323" t="str">
        <f t="shared" si="120"/>
        <v>No</v>
      </c>
      <c r="E1323" t="s">
        <v>2378</v>
      </c>
      <c r="F1323" t="s">
        <v>2378</v>
      </c>
      <c r="G1323">
        <f t="shared" si="121"/>
        <v>0</v>
      </c>
      <c r="H1323" t="str">
        <f t="shared" si="122"/>
        <v>No</v>
      </c>
      <c r="I1323" t="str">
        <f t="shared" si="123"/>
        <v>Normal Weight</v>
      </c>
      <c r="J1323" t="str">
        <f t="shared" si="124"/>
        <v>Normal</v>
      </c>
      <c r="K1323" t="s">
        <v>2378</v>
      </c>
      <c r="L1323" t="s">
        <v>2379</v>
      </c>
      <c r="M1323" t="str">
        <f t="shared" si="125"/>
        <v>No</v>
      </c>
      <c r="N1323" t="s">
        <v>2378</v>
      </c>
    </row>
    <row r="1324" spans="1:14" x14ac:dyDescent="0.3">
      <c r="A1324" t="s">
        <v>1046</v>
      </c>
      <c r="B1324">
        <v>33.44</v>
      </c>
      <c r="C1324">
        <v>4.72</v>
      </c>
      <c r="D1324" t="str">
        <f t="shared" si="120"/>
        <v>Yes</v>
      </c>
      <c r="E1324" t="s">
        <v>2378</v>
      </c>
      <c r="F1324" t="s">
        <v>2378</v>
      </c>
      <c r="G1324">
        <f t="shared" si="121"/>
        <v>0</v>
      </c>
      <c r="H1324" t="str">
        <f t="shared" si="122"/>
        <v>No</v>
      </c>
      <c r="I1324" t="str">
        <f t="shared" si="123"/>
        <v>Obesity</v>
      </c>
      <c r="J1324" t="str">
        <f t="shared" si="124"/>
        <v>Normal</v>
      </c>
      <c r="K1324" t="s">
        <v>2380</v>
      </c>
      <c r="L1324" t="s">
        <v>2379</v>
      </c>
      <c r="M1324" t="str">
        <f t="shared" si="125"/>
        <v>No</v>
      </c>
      <c r="N1324" t="s">
        <v>2378</v>
      </c>
    </row>
    <row r="1325" spans="1:14" x14ac:dyDescent="0.3">
      <c r="A1325" t="s">
        <v>1045</v>
      </c>
      <c r="B1325">
        <v>28.05</v>
      </c>
      <c r="C1325">
        <v>5.63</v>
      </c>
      <c r="D1325" t="str">
        <f t="shared" si="120"/>
        <v>Yes</v>
      </c>
      <c r="E1325" t="s">
        <v>2378</v>
      </c>
      <c r="F1325" t="s">
        <v>2378</v>
      </c>
      <c r="G1325">
        <f t="shared" si="121"/>
        <v>0</v>
      </c>
      <c r="H1325" t="str">
        <f t="shared" si="122"/>
        <v>No</v>
      </c>
      <c r="I1325" t="str">
        <f t="shared" si="123"/>
        <v>Over Weight</v>
      </c>
      <c r="J1325" t="str">
        <f t="shared" si="124"/>
        <v>Normal</v>
      </c>
      <c r="K1325" t="s">
        <v>2380</v>
      </c>
      <c r="L1325" t="s">
        <v>2379</v>
      </c>
      <c r="M1325" t="str">
        <f t="shared" si="125"/>
        <v>No</v>
      </c>
      <c r="N1325" t="s">
        <v>2378</v>
      </c>
    </row>
    <row r="1326" spans="1:14" x14ac:dyDescent="0.3">
      <c r="A1326" t="s">
        <v>1044</v>
      </c>
      <c r="B1326">
        <v>27.72</v>
      </c>
      <c r="C1326">
        <v>5.83</v>
      </c>
      <c r="D1326" t="str">
        <f t="shared" si="120"/>
        <v>Yes</v>
      </c>
      <c r="E1326" t="s">
        <v>2378</v>
      </c>
      <c r="F1326" t="s">
        <v>2378</v>
      </c>
      <c r="G1326">
        <f t="shared" si="121"/>
        <v>0</v>
      </c>
      <c r="H1326" t="str">
        <f t="shared" si="122"/>
        <v>No</v>
      </c>
      <c r="I1326" t="str">
        <f t="shared" si="123"/>
        <v>Over Weight</v>
      </c>
      <c r="J1326" t="str">
        <f t="shared" si="124"/>
        <v>Prediabetes</v>
      </c>
      <c r="K1326" t="s">
        <v>2380</v>
      </c>
      <c r="L1326" t="s">
        <v>2379</v>
      </c>
      <c r="M1326" t="str">
        <f t="shared" si="125"/>
        <v>No</v>
      </c>
      <c r="N1326" t="s">
        <v>2378</v>
      </c>
    </row>
    <row r="1327" spans="1:14" x14ac:dyDescent="0.3">
      <c r="A1327" t="s">
        <v>1043</v>
      </c>
      <c r="B1327">
        <v>29.81</v>
      </c>
      <c r="C1327">
        <v>9.23</v>
      </c>
      <c r="D1327" t="str">
        <f t="shared" si="120"/>
        <v>No</v>
      </c>
      <c r="E1327" t="s">
        <v>2378</v>
      </c>
      <c r="F1327" t="s">
        <v>2378</v>
      </c>
      <c r="G1327">
        <f t="shared" si="121"/>
        <v>0</v>
      </c>
      <c r="H1327" t="str">
        <f t="shared" si="122"/>
        <v>No</v>
      </c>
      <c r="I1327" t="str">
        <f t="shared" si="123"/>
        <v>Over Weight</v>
      </c>
      <c r="J1327" t="str">
        <f t="shared" si="124"/>
        <v>Diabetes</v>
      </c>
      <c r="K1327" t="s">
        <v>2378</v>
      </c>
      <c r="L1327" t="s">
        <v>2379</v>
      </c>
      <c r="M1327" t="str">
        <f t="shared" si="125"/>
        <v>No</v>
      </c>
      <c r="N1327" t="s">
        <v>2378</v>
      </c>
    </row>
    <row r="1328" spans="1:14" x14ac:dyDescent="0.3">
      <c r="A1328" t="s">
        <v>1042</v>
      </c>
      <c r="B1328">
        <v>23.98</v>
      </c>
      <c r="C1328">
        <v>9.89</v>
      </c>
      <c r="D1328" t="str">
        <f t="shared" si="120"/>
        <v>No</v>
      </c>
      <c r="E1328" t="s">
        <v>2378</v>
      </c>
      <c r="F1328" t="s">
        <v>2378</v>
      </c>
      <c r="G1328">
        <f t="shared" si="121"/>
        <v>0</v>
      </c>
      <c r="H1328" t="str">
        <f t="shared" si="122"/>
        <v>No</v>
      </c>
      <c r="I1328" t="str">
        <f t="shared" si="123"/>
        <v>Normal Weight</v>
      </c>
      <c r="J1328" t="str">
        <f t="shared" si="124"/>
        <v>Diabetes</v>
      </c>
      <c r="K1328" t="s">
        <v>2378</v>
      </c>
      <c r="L1328" t="s">
        <v>2379</v>
      </c>
      <c r="M1328" t="str">
        <f t="shared" si="125"/>
        <v>No</v>
      </c>
      <c r="N1328" t="s">
        <v>2378</v>
      </c>
    </row>
    <row r="1329" spans="1:14" x14ac:dyDescent="0.3">
      <c r="A1329" t="s">
        <v>1041</v>
      </c>
      <c r="B1329">
        <v>17.34</v>
      </c>
      <c r="C1329">
        <v>12</v>
      </c>
      <c r="D1329" t="str">
        <f t="shared" si="120"/>
        <v>No</v>
      </c>
      <c r="E1329" t="s">
        <v>2378</v>
      </c>
      <c r="F1329" t="s">
        <v>2378</v>
      </c>
      <c r="G1329">
        <f t="shared" si="121"/>
        <v>0</v>
      </c>
      <c r="H1329" t="str">
        <f t="shared" si="122"/>
        <v>No</v>
      </c>
      <c r="I1329" t="str">
        <f t="shared" si="123"/>
        <v>Under Weight</v>
      </c>
      <c r="J1329" t="str">
        <f t="shared" si="124"/>
        <v>Diabetes</v>
      </c>
      <c r="K1329" t="s">
        <v>2378</v>
      </c>
      <c r="L1329" t="s">
        <v>2379</v>
      </c>
      <c r="M1329" t="str">
        <f t="shared" si="125"/>
        <v>No</v>
      </c>
      <c r="N1329" t="s">
        <v>2378</v>
      </c>
    </row>
    <row r="1330" spans="1:14" x14ac:dyDescent="0.3">
      <c r="A1330" t="s">
        <v>1040</v>
      </c>
      <c r="B1330">
        <v>40.39</v>
      </c>
      <c r="C1330">
        <v>4.24</v>
      </c>
      <c r="D1330" t="str">
        <f t="shared" si="120"/>
        <v>Yes</v>
      </c>
      <c r="E1330" t="s">
        <v>2378</v>
      </c>
      <c r="F1330" t="s">
        <v>2381</v>
      </c>
      <c r="G1330">
        <f t="shared" si="121"/>
        <v>1</v>
      </c>
      <c r="H1330" t="str">
        <f t="shared" si="122"/>
        <v>No</v>
      </c>
      <c r="I1330" t="str">
        <f t="shared" si="123"/>
        <v>Obesity</v>
      </c>
      <c r="J1330" t="str">
        <f t="shared" si="124"/>
        <v>Normal</v>
      </c>
      <c r="K1330" t="s">
        <v>2380</v>
      </c>
      <c r="L1330">
        <v>1</v>
      </c>
      <c r="M1330" t="str">
        <f t="shared" si="125"/>
        <v>No</v>
      </c>
      <c r="N1330" t="s">
        <v>2378</v>
      </c>
    </row>
    <row r="1331" spans="1:14" x14ac:dyDescent="0.3">
      <c r="A1331" t="s">
        <v>1039</v>
      </c>
      <c r="B1331">
        <v>25.96</v>
      </c>
      <c r="C1331">
        <v>4.68</v>
      </c>
      <c r="D1331" t="str">
        <f t="shared" si="120"/>
        <v>Yes</v>
      </c>
      <c r="E1331" t="s">
        <v>2378</v>
      </c>
      <c r="F1331" t="s">
        <v>2381</v>
      </c>
      <c r="G1331">
        <f t="shared" si="121"/>
        <v>1</v>
      </c>
      <c r="H1331" t="str">
        <f t="shared" si="122"/>
        <v>No</v>
      </c>
      <c r="I1331" t="str">
        <f t="shared" si="123"/>
        <v>Over Weight</v>
      </c>
      <c r="J1331" t="str">
        <f t="shared" si="124"/>
        <v>Normal</v>
      </c>
      <c r="K1331" t="s">
        <v>2380</v>
      </c>
      <c r="L1331">
        <v>1</v>
      </c>
      <c r="M1331" t="str">
        <f t="shared" si="125"/>
        <v>No</v>
      </c>
      <c r="N1331" t="s">
        <v>2378</v>
      </c>
    </row>
    <row r="1332" spans="1:14" x14ac:dyDescent="0.3">
      <c r="A1332" t="s">
        <v>1038</v>
      </c>
      <c r="B1332">
        <v>17.68</v>
      </c>
      <c r="C1332">
        <v>8.57</v>
      </c>
      <c r="D1332" t="str">
        <f t="shared" si="120"/>
        <v>Yes</v>
      </c>
      <c r="E1332" t="s">
        <v>2378</v>
      </c>
      <c r="F1332" t="s">
        <v>2381</v>
      </c>
      <c r="G1332">
        <f t="shared" si="121"/>
        <v>1</v>
      </c>
      <c r="H1332" t="str">
        <f t="shared" si="122"/>
        <v>No</v>
      </c>
      <c r="I1332" t="str">
        <f t="shared" si="123"/>
        <v>Under Weight</v>
      </c>
      <c r="J1332" t="str">
        <f t="shared" si="124"/>
        <v>Diabetes</v>
      </c>
      <c r="K1332" t="s">
        <v>2380</v>
      </c>
      <c r="L1332">
        <v>1</v>
      </c>
      <c r="M1332" t="str">
        <f t="shared" si="125"/>
        <v>No</v>
      </c>
      <c r="N1332" t="s">
        <v>2378</v>
      </c>
    </row>
    <row r="1333" spans="1:14" x14ac:dyDescent="0.3">
      <c r="A1333" t="s">
        <v>1037</v>
      </c>
      <c r="B1333">
        <v>30.875</v>
      </c>
      <c r="C1333">
        <v>4.0999999999999996</v>
      </c>
      <c r="D1333" t="str">
        <f t="shared" si="120"/>
        <v>No</v>
      </c>
      <c r="E1333" t="s">
        <v>2378</v>
      </c>
      <c r="F1333" t="s">
        <v>2378</v>
      </c>
      <c r="G1333">
        <f t="shared" si="121"/>
        <v>0</v>
      </c>
      <c r="H1333" t="str">
        <f t="shared" si="122"/>
        <v>No</v>
      </c>
      <c r="I1333" t="str">
        <f t="shared" si="123"/>
        <v>Obesity</v>
      </c>
      <c r="J1333" t="str">
        <f t="shared" si="124"/>
        <v>Normal</v>
      </c>
      <c r="K1333" t="s">
        <v>2378</v>
      </c>
      <c r="L1333" t="s">
        <v>2379</v>
      </c>
      <c r="M1333" t="str">
        <f t="shared" si="125"/>
        <v>No</v>
      </c>
      <c r="N1333" t="s">
        <v>2378</v>
      </c>
    </row>
    <row r="1334" spans="1:14" x14ac:dyDescent="0.3">
      <c r="A1334" t="s">
        <v>1036</v>
      </c>
      <c r="B1334">
        <v>30.81</v>
      </c>
      <c r="C1334">
        <v>4.49</v>
      </c>
      <c r="D1334" t="str">
        <f t="shared" si="120"/>
        <v>No</v>
      </c>
      <c r="E1334" t="s">
        <v>2378</v>
      </c>
      <c r="F1334" t="s">
        <v>2378</v>
      </c>
      <c r="G1334">
        <f t="shared" si="121"/>
        <v>0</v>
      </c>
      <c r="H1334" t="str">
        <f t="shared" si="122"/>
        <v>No</v>
      </c>
      <c r="I1334" t="str">
        <f t="shared" si="123"/>
        <v>Obesity</v>
      </c>
      <c r="J1334" t="str">
        <f t="shared" si="124"/>
        <v>Normal</v>
      </c>
      <c r="K1334" t="s">
        <v>2378</v>
      </c>
      <c r="L1334" t="s">
        <v>2379</v>
      </c>
      <c r="M1334" t="str">
        <f t="shared" si="125"/>
        <v>No</v>
      </c>
      <c r="N1334" t="s">
        <v>2378</v>
      </c>
    </row>
    <row r="1335" spans="1:14" x14ac:dyDescent="0.3">
      <c r="A1335" t="s">
        <v>1035</v>
      </c>
      <c r="B1335">
        <v>36.85</v>
      </c>
      <c r="C1335">
        <v>8.8000000000000007</v>
      </c>
      <c r="D1335" t="str">
        <f t="shared" si="120"/>
        <v>No</v>
      </c>
      <c r="E1335" t="s">
        <v>2378</v>
      </c>
      <c r="F1335" t="s">
        <v>2378</v>
      </c>
      <c r="G1335">
        <f t="shared" si="121"/>
        <v>2</v>
      </c>
      <c r="H1335" t="str">
        <f t="shared" si="122"/>
        <v>No</v>
      </c>
      <c r="I1335" t="str">
        <f t="shared" si="123"/>
        <v>Obesity</v>
      </c>
      <c r="J1335" t="str">
        <f t="shared" si="124"/>
        <v>Diabetes</v>
      </c>
      <c r="K1335" t="s">
        <v>2378</v>
      </c>
      <c r="L1335">
        <v>2</v>
      </c>
      <c r="M1335" t="str">
        <f t="shared" si="125"/>
        <v>No</v>
      </c>
      <c r="N1335" t="s">
        <v>2378</v>
      </c>
    </row>
    <row r="1336" spans="1:14" x14ac:dyDescent="0.3">
      <c r="A1336" t="s">
        <v>1034</v>
      </c>
      <c r="B1336">
        <v>35.86</v>
      </c>
      <c r="C1336">
        <v>7.93</v>
      </c>
      <c r="D1336" t="str">
        <f t="shared" si="120"/>
        <v>No</v>
      </c>
      <c r="E1336" t="s">
        <v>2378</v>
      </c>
      <c r="F1336" t="s">
        <v>2378</v>
      </c>
      <c r="G1336">
        <f t="shared" si="121"/>
        <v>2</v>
      </c>
      <c r="H1336" t="str">
        <f t="shared" si="122"/>
        <v>No</v>
      </c>
      <c r="I1336" t="str">
        <f t="shared" si="123"/>
        <v>Obesity</v>
      </c>
      <c r="J1336" t="str">
        <f t="shared" si="124"/>
        <v>Diabetes</v>
      </c>
      <c r="K1336" t="s">
        <v>2378</v>
      </c>
      <c r="L1336">
        <v>2</v>
      </c>
      <c r="M1336" t="str">
        <f t="shared" si="125"/>
        <v>No</v>
      </c>
      <c r="N1336" t="s">
        <v>2378</v>
      </c>
    </row>
    <row r="1337" spans="1:14" x14ac:dyDescent="0.3">
      <c r="A1337" t="s">
        <v>1033</v>
      </c>
      <c r="B1337">
        <v>30.3</v>
      </c>
      <c r="C1337">
        <v>9.4499999999999993</v>
      </c>
      <c r="D1337" t="str">
        <f t="shared" si="120"/>
        <v>No</v>
      </c>
      <c r="E1337" t="s">
        <v>2378</v>
      </c>
      <c r="F1337" t="s">
        <v>2378</v>
      </c>
      <c r="G1337">
        <f t="shared" si="121"/>
        <v>2</v>
      </c>
      <c r="H1337" t="str">
        <f t="shared" si="122"/>
        <v>No</v>
      </c>
      <c r="I1337" t="str">
        <f t="shared" si="123"/>
        <v>Obesity</v>
      </c>
      <c r="J1337" t="str">
        <f t="shared" si="124"/>
        <v>Diabetes</v>
      </c>
      <c r="K1337" t="s">
        <v>2378</v>
      </c>
      <c r="L1337">
        <v>2</v>
      </c>
      <c r="M1337" t="str">
        <f t="shared" si="125"/>
        <v>No</v>
      </c>
      <c r="N1337" t="s">
        <v>2378</v>
      </c>
    </row>
    <row r="1338" spans="1:14" x14ac:dyDescent="0.3">
      <c r="A1338" t="s">
        <v>1032</v>
      </c>
      <c r="B1338">
        <v>32.015000000000001</v>
      </c>
      <c r="C1338">
        <v>7.67</v>
      </c>
      <c r="D1338" t="str">
        <f t="shared" si="120"/>
        <v>No</v>
      </c>
      <c r="E1338" t="s">
        <v>2378</v>
      </c>
      <c r="F1338" t="s">
        <v>2378</v>
      </c>
      <c r="G1338">
        <f t="shared" si="121"/>
        <v>0</v>
      </c>
      <c r="H1338" t="str">
        <f t="shared" si="122"/>
        <v>No</v>
      </c>
      <c r="I1338" t="str">
        <f t="shared" si="123"/>
        <v>Obesity</v>
      </c>
      <c r="J1338" t="str">
        <f t="shared" si="124"/>
        <v>Diabetes</v>
      </c>
      <c r="K1338" t="s">
        <v>2378</v>
      </c>
      <c r="L1338" t="s">
        <v>2379</v>
      </c>
      <c r="M1338" t="str">
        <f t="shared" si="125"/>
        <v>No</v>
      </c>
      <c r="N1338" t="s">
        <v>2378</v>
      </c>
    </row>
    <row r="1339" spans="1:14" x14ac:dyDescent="0.3">
      <c r="A1339" t="s">
        <v>1031</v>
      </c>
      <c r="B1339">
        <v>25.06</v>
      </c>
      <c r="C1339">
        <v>10.53</v>
      </c>
      <c r="D1339" t="str">
        <f t="shared" si="120"/>
        <v>No</v>
      </c>
      <c r="E1339" t="s">
        <v>2378</v>
      </c>
      <c r="F1339" t="s">
        <v>2378</v>
      </c>
      <c r="G1339">
        <f t="shared" si="121"/>
        <v>2</v>
      </c>
      <c r="H1339" t="str">
        <f t="shared" si="122"/>
        <v>No</v>
      </c>
      <c r="I1339" t="str">
        <f t="shared" si="123"/>
        <v>Over Weight</v>
      </c>
      <c r="J1339" t="str">
        <f t="shared" si="124"/>
        <v>Diabetes</v>
      </c>
      <c r="K1339" t="s">
        <v>2378</v>
      </c>
      <c r="L1339">
        <v>2</v>
      </c>
      <c r="M1339" t="str">
        <f t="shared" si="125"/>
        <v>No</v>
      </c>
      <c r="N1339" t="s">
        <v>2378</v>
      </c>
    </row>
    <row r="1340" spans="1:14" x14ac:dyDescent="0.3">
      <c r="A1340" t="s">
        <v>1030</v>
      </c>
      <c r="B1340">
        <v>18.829999999999998</v>
      </c>
      <c r="C1340">
        <v>10.08</v>
      </c>
      <c r="D1340" t="str">
        <f t="shared" si="120"/>
        <v>Yes</v>
      </c>
      <c r="E1340" t="s">
        <v>2378</v>
      </c>
      <c r="F1340" t="s">
        <v>2378</v>
      </c>
      <c r="G1340">
        <f t="shared" si="121"/>
        <v>0</v>
      </c>
      <c r="H1340" t="str">
        <f t="shared" si="122"/>
        <v>No</v>
      </c>
      <c r="I1340" t="str">
        <f t="shared" si="123"/>
        <v>Normal Weight</v>
      </c>
      <c r="J1340" t="str">
        <f t="shared" si="124"/>
        <v>Diabetes</v>
      </c>
      <c r="K1340" t="s">
        <v>2380</v>
      </c>
      <c r="L1340" t="s">
        <v>2379</v>
      </c>
      <c r="M1340" t="str">
        <f t="shared" si="125"/>
        <v>No</v>
      </c>
      <c r="N1340" t="s">
        <v>2378</v>
      </c>
    </row>
    <row r="1341" spans="1:14" x14ac:dyDescent="0.3">
      <c r="A1341" t="s">
        <v>1029</v>
      </c>
      <c r="B1341">
        <v>47.52</v>
      </c>
      <c r="C1341">
        <v>11.39</v>
      </c>
      <c r="D1341" t="str">
        <f t="shared" si="120"/>
        <v>Yes</v>
      </c>
      <c r="E1341" t="s">
        <v>2378</v>
      </c>
      <c r="F1341" t="s">
        <v>2378</v>
      </c>
      <c r="G1341">
        <f t="shared" si="121"/>
        <v>1</v>
      </c>
      <c r="H1341" t="str">
        <f t="shared" si="122"/>
        <v>No</v>
      </c>
      <c r="I1341" t="str">
        <f t="shared" si="123"/>
        <v>Obesity</v>
      </c>
      <c r="J1341" t="str">
        <f t="shared" si="124"/>
        <v>Diabetes</v>
      </c>
      <c r="K1341" t="s">
        <v>2380</v>
      </c>
      <c r="L1341">
        <v>1</v>
      </c>
      <c r="M1341" t="str">
        <f t="shared" si="125"/>
        <v>No</v>
      </c>
      <c r="N1341" t="s">
        <v>2378</v>
      </c>
    </row>
    <row r="1342" spans="1:14" x14ac:dyDescent="0.3">
      <c r="A1342" t="s">
        <v>1028</v>
      </c>
      <c r="B1342">
        <v>37.82</v>
      </c>
      <c r="C1342">
        <v>6.36</v>
      </c>
      <c r="D1342" t="str">
        <f t="shared" si="120"/>
        <v>No</v>
      </c>
      <c r="E1342" t="s">
        <v>2378</v>
      </c>
      <c r="F1342" t="s">
        <v>2378</v>
      </c>
      <c r="G1342">
        <f t="shared" si="121"/>
        <v>0</v>
      </c>
      <c r="H1342" t="str">
        <f t="shared" si="122"/>
        <v>No</v>
      </c>
      <c r="I1342" t="str">
        <f t="shared" si="123"/>
        <v>Obesity</v>
      </c>
      <c r="J1342" t="str">
        <f t="shared" si="124"/>
        <v>Prediabetes</v>
      </c>
      <c r="K1342" t="s">
        <v>2378</v>
      </c>
      <c r="L1342" t="s">
        <v>2379</v>
      </c>
      <c r="M1342" t="str">
        <f t="shared" si="125"/>
        <v>No</v>
      </c>
      <c r="N1342" t="s">
        <v>2378</v>
      </c>
    </row>
    <row r="1343" spans="1:14" x14ac:dyDescent="0.3">
      <c r="A1343" t="s">
        <v>1027</v>
      </c>
      <c r="B1343">
        <v>44.16</v>
      </c>
      <c r="C1343">
        <v>5.31</v>
      </c>
      <c r="D1343" t="str">
        <f t="shared" si="120"/>
        <v>Yes</v>
      </c>
      <c r="E1343" t="s">
        <v>2378</v>
      </c>
      <c r="F1343" t="s">
        <v>2378</v>
      </c>
      <c r="G1343">
        <f t="shared" si="121"/>
        <v>0</v>
      </c>
      <c r="H1343" t="str">
        <f t="shared" si="122"/>
        <v>No</v>
      </c>
      <c r="I1343" t="str">
        <f t="shared" si="123"/>
        <v>Obesity</v>
      </c>
      <c r="J1343" t="str">
        <f t="shared" si="124"/>
        <v>Normal</v>
      </c>
      <c r="K1343" t="s">
        <v>2380</v>
      </c>
      <c r="L1343" t="s">
        <v>2379</v>
      </c>
      <c r="M1343" t="str">
        <f t="shared" si="125"/>
        <v>No</v>
      </c>
      <c r="N1343" t="s">
        <v>2378</v>
      </c>
    </row>
    <row r="1344" spans="1:14" x14ac:dyDescent="0.3">
      <c r="A1344" t="s">
        <v>1026</v>
      </c>
      <c r="B1344">
        <v>37.049999999999997</v>
      </c>
      <c r="C1344">
        <v>4.74</v>
      </c>
      <c r="D1344" t="str">
        <f t="shared" si="120"/>
        <v>No</v>
      </c>
      <c r="E1344" t="s">
        <v>2378</v>
      </c>
      <c r="F1344" t="s">
        <v>2381</v>
      </c>
      <c r="G1344">
        <f t="shared" si="121"/>
        <v>1</v>
      </c>
      <c r="H1344" t="str">
        <f t="shared" si="122"/>
        <v>No</v>
      </c>
      <c r="I1344" t="str">
        <f t="shared" si="123"/>
        <v>Obesity</v>
      </c>
      <c r="J1344" t="str">
        <f t="shared" si="124"/>
        <v>Normal</v>
      </c>
      <c r="K1344" t="s">
        <v>2378</v>
      </c>
      <c r="L1344">
        <v>1</v>
      </c>
      <c r="M1344" t="str">
        <f t="shared" si="125"/>
        <v>No</v>
      </c>
      <c r="N1344" t="s">
        <v>2378</v>
      </c>
    </row>
    <row r="1345" spans="1:14" x14ac:dyDescent="0.3">
      <c r="A1345" t="s">
        <v>1025</v>
      </c>
      <c r="B1345">
        <v>18.66</v>
      </c>
      <c r="C1345">
        <v>11.35</v>
      </c>
      <c r="D1345" t="str">
        <f t="shared" si="120"/>
        <v>No</v>
      </c>
      <c r="E1345" t="s">
        <v>2378</v>
      </c>
      <c r="F1345" t="s">
        <v>2378</v>
      </c>
      <c r="G1345">
        <f t="shared" si="121"/>
        <v>0</v>
      </c>
      <c r="H1345" t="str">
        <f t="shared" si="122"/>
        <v>No</v>
      </c>
      <c r="I1345" t="str">
        <f t="shared" si="123"/>
        <v>Normal Weight</v>
      </c>
      <c r="J1345" t="str">
        <f t="shared" si="124"/>
        <v>Diabetes</v>
      </c>
      <c r="K1345" t="s">
        <v>2378</v>
      </c>
      <c r="L1345" t="s">
        <v>2379</v>
      </c>
      <c r="M1345" t="str">
        <f t="shared" si="125"/>
        <v>No</v>
      </c>
      <c r="N1345" t="s">
        <v>2378</v>
      </c>
    </row>
    <row r="1346" spans="1:14" x14ac:dyDescent="0.3">
      <c r="A1346" t="s">
        <v>1024</v>
      </c>
      <c r="B1346">
        <v>36.200000000000003</v>
      </c>
      <c r="C1346">
        <v>6.81</v>
      </c>
      <c r="D1346" t="str">
        <f t="shared" ref="D1346:D1409" si="126">PROPER(K1346)</f>
        <v>Yes</v>
      </c>
      <c r="E1346" t="s">
        <v>2378</v>
      </c>
      <c r="F1346" t="s">
        <v>2378</v>
      </c>
      <c r="G1346">
        <f t="shared" ref="G1346:G1409" si="127">IF(L1346="No major surgery",0,L1346)</f>
        <v>1</v>
      </c>
      <c r="H1346" t="str">
        <f t="shared" ref="H1346:H1409" si="128">PROPER(M1346)</f>
        <v>No</v>
      </c>
      <c r="I1346" t="str">
        <f t="shared" ref="I1346:I1409" si="129">IF(B1346&lt;18.5,"Under Weight",IF(B1346&lt;=24.9,"Normal Weight",IF(B1346&lt;=29.9,"Over Weight","Obesity")))</f>
        <v>Obesity</v>
      </c>
      <c r="J1346" t="str">
        <f t="shared" ref="J1346:J1409" si="130">IF(C1346&lt;=5.7,"Normal",IF(C1346&lt;=6.4,"Prediabetes","Diabetes"))</f>
        <v>Diabetes</v>
      </c>
      <c r="K1346" t="s">
        <v>2380</v>
      </c>
      <c r="L1346">
        <v>1</v>
      </c>
      <c r="M1346" t="str">
        <f t="shared" si="125"/>
        <v>No</v>
      </c>
      <c r="N1346" t="s">
        <v>2378</v>
      </c>
    </row>
    <row r="1347" spans="1:14" x14ac:dyDescent="0.3">
      <c r="A1347" t="s">
        <v>1023</v>
      </c>
      <c r="B1347">
        <v>18.87</v>
      </c>
      <c r="C1347">
        <v>8.06</v>
      </c>
      <c r="D1347" t="str">
        <f t="shared" si="126"/>
        <v>No</v>
      </c>
      <c r="E1347" t="s">
        <v>2378</v>
      </c>
      <c r="F1347" t="s">
        <v>2378</v>
      </c>
      <c r="G1347">
        <f t="shared" si="127"/>
        <v>0</v>
      </c>
      <c r="H1347" t="str">
        <f t="shared" si="128"/>
        <v>No</v>
      </c>
      <c r="I1347" t="str">
        <f t="shared" si="129"/>
        <v>Normal Weight</v>
      </c>
      <c r="J1347" t="str">
        <f t="shared" si="130"/>
        <v>Diabetes</v>
      </c>
      <c r="K1347" t="s">
        <v>2378</v>
      </c>
      <c r="L1347" t="s">
        <v>2379</v>
      </c>
      <c r="M1347" t="str">
        <f t="shared" si="125"/>
        <v>No</v>
      </c>
      <c r="N1347" t="s">
        <v>2378</v>
      </c>
    </row>
    <row r="1348" spans="1:14" x14ac:dyDescent="0.3">
      <c r="A1348" t="s">
        <v>1022</v>
      </c>
      <c r="B1348">
        <v>32.299999999999997</v>
      </c>
      <c r="C1348">
        <v>6.74</v>
      </c>
      <c r="D1348" t="str">
        <f t="shared" si="126"/>
        <v>Yes</v>
      </c>
      <c r="E1348" t="s">
        <v>2378</v>
      </c>
      <c r="F1348" t="s">
        <v>2378</v>
      </c>
      <c r="G1348">
        <f t="shared" si="127"/>
        <v>1</v>
      </c>
      <c r="H1348" t="str">
        <f t="shared" si="128"/>
        <v>No</v>
      </c>
      <c r="I1348" t="str">
        <f t="shared" si="129"/>
        <v>Obesity</v>
      </c>
      <c r="J1348" t="str">
        <f t="shared" si="130"/>
        <v>Diabetes</v>
      </c>
      <c r="K1348" t="s">
        <v>2380</v>
      </c>
      <c r="L1348">
        <v>1</v>
      </c>
      <c r="M1348" t="str">
        <f t="shared" ref="M1348:M1411" si="131">IF(N1348="?","No",N1348)</f>
        <v>No</v>
      </c>
      <c r="N1348" t="s">
        <v>2378</v>
      </c>
    </row>
    <row r="1349" spans="1:14" x14ac:dyDescent="0.3">
      <c r="A1349" t="s">
        <v>1021</v>
      </c>
      <c r="B1349">
        <v>22.64</v>
      </c>
      <c r="C1349">
        <v>6.54</v>
      </c>
      <c r="D1349" t="str">
        <f t="shared" si="126"/>
        <v>Yes</v>
      </c>
      <c r="E1349" t="s">
        <v>2378</v>
      </c>
      <c r="F1349" t="s">
        <v>2378</v>
      </c>
      <c r="G1349">
        <f t="shared" si="127"/>
        <v>2</v>
      </c>
      <c r="H1349" t="str">
        <f t="shared" si="128"/>
        <v>No</v>
      </c>
      <c r="I1349" t="str">
        <f t="shared" si="129"/>
        <v>Normal Weight</v>
      </c>
      <c r="J1349" t="str">
        <f t="shared" si="130"/>
        <v>Diabetes</v>
      </c>
      <c r="K1349" t="s">
        <v>2380</v>
      </c>
      <c r="L1349">
        <v>2</v>
      </c>
      <c r="M1349" t="str">
        <f t="shared" si="131"/>
        <v>No</v>
      </c>
      <c r="N1349" t="s">
        <v>2378</v>
      </c>
    </row>
    <row r="1350" spans="1:14" x14ac:dyDescent="0.3">
      <c r="A1350" t="s">
        <v>1020</v>
      </c>
      <c r="B1350">
        <v>28.69</v>
      </c>
      <c r="C1350">
        <v>5.4</v>
      </c>
      <c r="D1350" t="str">
        <f t="shared" si="126"/>
        <v>No</v>
      </c>
      <c r="E1350" t="s">
        <v>2378</v>
      </c>
      <c r="F1350" t="s">
        <v>2378</v>
      </c>
      <c r="G1350">
        <f t="shared" si="127"/>
        <v>0</v>
      </c>
      <c r="H1350" t="str">
        <f t="shared" si="128"/>
        <v>No</v>
      </c>
      <c r="I1350" t="str">
        <f t="shared" si="129"/>
        <v>Over Weight</v>
      </c>
      <c r="J1350" t="str">
        <f t="shared" si="130"/>
        <v>Normal</v>
      </c>
      <c r="K1350" t="s">
        <v>2378</v>
      </c>
      <c r="L1350" t="s">
        <v>2379</v>
      </c>
      <c r="M1350" t="str">
        <f t="shared" si="131"/>
        <v>No</v>
      </c>
      <c r="N1350" t="s">
        <v>2378</v>
      </c>
    </row>
    <row r="1351" spans="1:14" x14ac:dyDescent="0.3">
      <c r="A1351" t="s">
        <v>1019</v>
      </c>
      <c r="B1351">
        <v>28.16</v>
      </c>
      <c r="C1351">
        <v>5.58</v>
      </c>
      <c r="D1351" t="str">
        <f t="shared" si="126"/>
        <v>Yes</v>
      </c>
      <c r="E1351" t="s">
        <v>2378</v>
      </c>
      <c r="F1351" t="s">
        <v>2378</v>
      </c>
      <c r="G1351">
        <f t="shared" si="127"/>
        <v>0</v>
      </c>
      <c r="H1351" t="str">
        <f t="shared" si="128"/>
        <v>No</v>
      </c>
      <c r="I1351" t="str">
        <f t="shared" si="129"/>
        <v>Over Weight</v>
      </c>
      <c r="J1351" t="str">
        <f t="shared" si="130"/>
        <v>Normal</v>
      </c>
      <c r="K1351" t="s">
        <v>2380</v>
      </c>
      <c r="L1351" t="s">
        <v>2379</v>
      </c>
      <c r="M1351" t="str">
        <f t="shared" si="131"/>
        <v>No</v>
      </c>
      <c r="N1351" t="s">
        <v>2378</v>
      </c>
    </row>
    <row r="1352" spans="1:14" x14ac:dyDescent="0.3">
      <c r="A1352" t="s">
        <v>1018</v>
      </c>
      <c r="B1352">
        <v>45.54</v>
      </c>
      <c r="C1352">
        <v>5.84</v>
      </c>
      <c r="D1352" t="str">
        <f t="shared" si="126"/>
        <v>No</v>
      </c>
      <c r="E1352" t="s">
        <v>2378</v>
      </c>
      <c r="F1352" t="s">
        <v>2381</v>
      </c>
      <c r="G1352">
        <f t="shared" si="127"/>
        <v>1</v>
      </c>
      <c r="H1352" t="str">
        <f t="shared" si="128"/>
        <v>No</v>
      </c>
      <c r="I1352" t="str">
        <f t="shared" si="129"/>
        <v>Obesity</v>
      </c>
      <c r="J1352" t="str">
        <f t="shared" si="130"/>
        <v>Prediabetes</v>
      </c>
      <c r="K1352" t="s">
        <v>2378</v>
      </c>
      <c r="L1352">
        <v>1</v>
      </c>
      <c r="M1352" t="str">
        <f t="shared" si="131"/>
        <v>No</v>
      </c>
      <c r="N1352" t="s">
        <v>2378</v>
      </c>
    </row>
    <row r="1353" spans="1:14" x14ac:dyDescent="0.3">
      <c r="A1353" t="s">
        <v>1017</v>
      </c>
      <c r="B1353">
        <v>28.7</v>
      </c>
      <c r="C1353">
        <v>4.2</v>
      </c>
      <c r="D1353" t="str">
        <f t="shared" si="126"/>
        <v>No</v>
      </c>
      <c r="E1353" t="s">
        <v>2378</v>
      </c>
      <c r="F1353" t="s">
        <v>2378</v>
      </c>
      <c r="G1353">
        <f t="shared" si="127"/>
        <v>0</v>
      </c>
      <c r="H1353" t="str">
        <f t="shared" si="128"/>
        <v>No</v>
      </c>
      <c r="I1353" t="str">
        <f t="shared" si="129"/>
        <v>Over Weight</v>
      </c>
      <c r="J1353" t="str">
        <f t="shared" si="130"/>
        <v>Normal</v>
      </c>
      <c r="K1353" t="s">
        <v>2378</v>
      </c>
      <c r="L1353" t="s">
        <v>2379</v>
      </c>
      <c r="M1353" t="str">
        <f t="shared" si="131"/>
        <v>No</v>
      </c>
      <c r="N1353" t="s">
        <v>2378</v>
      </c>
    </row>
    <row r="1354" spans="1:14" x14ac:dyDescent="0.3">
      <c r="A1354" t="s">
        <v>1016</v>
      </c>
      <c r="B1354">
        <v>27.74</v>
      </c>
      <c r="C1354">
        <v>6.06</v>
      </c>
      <c r="D1354" t="str">
        <f t="shared" si="126"/>
        <v>Yes</v>
      </c>
      <c r="E1354" t="s">
        <v>2378</v>
      </c>
      <c r="F1354" t="s">
        <v>2378</v>
      </c>
      <c r="G1354">
        <f t="shared" si="127"/>
        <v>0</v>
      </c>
      <c r="H1354" t="str">
        <f t="shared" si="128"/>
        <v>No</v>
      </c>
      <c r="I1354" t="str">
        <f t="shared" si="129"/>
        <v>Over Weight</v>
      </c>
      <c r="J1354" t="str">
        <f t="shared" si="130"/>
        <v>Prediabetes</v>
      </c>
      <c r="K1354" t="s">
        <v>2380</v>
      </c>
      <c r="L1354" t="s">
        <v>2379</v>
      </c>
      <c r="M1354" t="str">
        <f t="shared" si="131"/>
        <v>No</v>
      </c>
      <c r="N1354" t="s">
        <v>2378</v>
      </c>
    </row>
    <row r="1355" spans="1:14" x14ac:dyDescent="0.3">
      <c r="A1355" t="s">
        <v>1015</v>
      </c>
      <c r="B1355">
        <v>36.954999999999998</v>
      </c>
      <c r="C1355">
        <v>7.57</v>
      </c>
      <c r="D1355" t="str">
        <f t="shared" si="126"/>
        <v>No</v>
      </c>
      <c r="E1355" t="s">
        <v>2378</v>
      </c>
      <c r="F1355" t="s">
        <v>2378</v>
      </c>
      <c r="G1355">
        <f t="shared" si="127"/>
        <v>0</v>
      </c>
      <c r="H1355" t="str">
        <f t="shared" si="128"/>
        <v>No</v>
      </c>
      <c r="I1355" t="str">
        <f t="shared" si="129"/>
        <v>Obesity</v>
      </c>
      <c r="J1355" t="str">
        <f t="shared" si="130"/>
        <v>Diabetes</v>
      </c>
      <c r="K1355" t="s">
        <v>2378</v>
      </c>
      <c r="L1355" t="s">
        <v>2379</v>
      </c>
      <c r="M1355" t="str">
        <f t="shared" si="131"/>
        <v>No</v>
      </c>
      <c r="N1355" t="s">
        <v>2378</v>
      </c>
    </row>
    <row r="1356" spans="1:14" x14ac:dyDescent="0.3">
      <c r="A1356" t="s">
        <v>1014</v>
      </c>
      <c r="B1356">
        <v>30.69</v>
      </c>
      <c r="C1356">
        <v>6.15</v>
      </c>
      <c r="D1356" t="str">
        <f t="shared" si="126"/>
        <v>No</v>
      </c>
      <c r="E1356" t="s">
        <v>2378</v>
      </c>
      <c r="F1356" t="s">
        <v>2378</v>
      </c>
      <c r="G1356">
        <f t="shared" si="127"/>
        <v>0</v>
      </c>
      <c r="H1356" t="str">
        <f t="shared" si="128"/>
        <v>No</v>
      </c>
      <c r="I1356" t="str">
        <f t="shared" si="129"/>
        <v>Obesity</v>
      </c>
      <c r="J1356" t="str">
        <f t="shared" si="130"/>
        <v>Prediabetes</v>
      </c>
      <c r="K1356" t="s">
        <v>2378</v>
      </c>
      <c r="L1356" t="s">
        <v>2379</v>
      </c>
      <c r="M1356" t="str">
        <f t="shared" si="131"/>
        <v>No</v>
      </c>
      <c r="N1356" t="s">
        <v>2378</v>
      </c>
    </row>
    <row r="1357" spans="1:14" x14ac:dyDescent="0.3">
      <c r="A1357" t="s">
        <v>1013</v>
      </c>
      <c r="B1357">
        <v>24.984999999999999</v>
      </c>
      <c r="C1357">
        <v>4.5599999999999996</v>
      </c>
      <c r="D1357" t="str">
        <f t="shared" si="126"/>
        <v>No</v>
      </c>
      <c r="E1357" t="s">
        <v>2378</v>
      </c>
      <c r="F1357" t="s">
        <v>2378</v>
      </c>
      <c r="G1357">
        <f t="shared" si="127"/>
        <v>0</v>
      </c>
      <c r="H1357" t="str">
        <f t="shared" si="128"/>
        <v>No</v>
      </c>
      <c r="I1357" t="str">
        <f t="shared" si="129"/>
        <v>Over Weight</v>
      </c>
      <c r="J1357" t="str">
        <f t="shared" si="130"/>
        <v>Normal</v>
      </c>
      <c r="K1357" t="s">
        <v>2378</v>
      </c>
      <c r="L1357" t="s">
        <v>2379</v>
      </c>
      <c r="M1357" t="str">
        <f t="shared" si="131"/>
        <v>No</v>
      </c>
      <c r="N1357" t="s">
        <v>2378</v>
      </c>
    </row>
    <row r="1358" spans="1:14" x14ac:dyDescent="0.3">
      <c r="A1358" t="s">
        <v>1012</v>
      </c>
      <c r="B1358">
        <v>39.42</v>
      </c>
      <c r="C1358">
        <v>4.72</v>
      </c>
      <c r="D1358" t="str">
        <f t="shared" si="126"/>
        <v>Yes</v>
      </c>
      <c r="E1358" t="s">
        <v>2378</v>
      </c>
      <c r="F1358" t="s">
        <v>2378</v>
      </c>
      <c r="G1358">
        <f t="shared" si="127"/>
        <v>1</v>
      </c>
      <c r="H1358" t="str">
        <f t="shared" si="128"/>
        <v>No</v>
      </c>
      <c r="I1358" t="str">
        <f t="shared" si="129"/>
        <v>Obesity</v>
      </c>
      <c r="J1358" t="str">
        <f t="shared" si="130"/>
        <v>Normal</v>
      </c>
      <c r="K1358" t="s">
        <v>2380</v>
      </c>
      <c r="L1358">
        <v>1</v>
      </c>
      <c r="M1358" t="str">
        <f t="shared" si="131"/>
        <v>No</v>
      </c>
      <c r="N1358" t="s">
        <v>2378</v>
      </c>
    </row>
    <row r="1359" spans="1:14" x14ac:dyDescent="0.3">
      <c r="A1359" t="s">
        <v>1011</v>
      </c>
      <c r="B1359">
        <v>16.8</v>
      </c>
      <c r="C1359">
        <v>7.98</v>
      </c>
      <c r="D1359" t="str">
        <f t="shared" si="126"/>
        <v>No</v>
      </c>
      <c r="E1359" t="s">
        <v>2378</v>
      </c>
      <c r="F1359" t="s">
        <v>2378</v>
      </c>
      <c r="G1359">
        <f t="shared" si="127"/>
        <v>0</v>
      </c>
      <c r="H1359" t="str">
        <f t="shared" si="128"/>
        <v>No</v>
      </c>
      <c r="I1359" t="str">
        <f t="shared" si="129"/>
        <v>Under Weight</v>
      </c>
      <c r="J1359" t="str">
        <f t="shared" si="130"/>
        <v>Diabetes</v>
      </c>
      <c r="K1359" t="s">
        <v>2378</v>
      </c>
      <c r="L1359" t="s">
        <v>2379</v>
      </c>
      <c r="M1359" t="str">
        <f t="shared" si="131"/>
        <v>No</v>
      </c>
      <c r="N1359" t="s">
        <v>2378</v>
      </c>
    </row>
    <row r="1360" spans="1:14" x14ac:dyDescent="0.3">
      <c r="A1360" t="s">
        <v>1010</v>
      </c>
      <c r="B1360">
        <v>23.274999999999999</v>
      </c>
      <c r="C1360">
        <v>6.26</v>
      </c>
      <c r="D1360" t="str">
        <f t="shared" si="126"/>
        <v>Yes</v>
      </c>
      <c r="E1360" t="s">
        <v>2378</v>
      </c>
      <c r="F1360" t="s">
        <v>2381</v>
      </c>
      <c r="G1360">
        <f t="shared" si="127"/>
        <v>1</v>
      </c>
      <c r="H1360" t="str">
        <f t="shared" si="128"/>
        <v>No</v>
      </c>
      <c r="I1360" t="str">
        <f t="shared" si="129"/>
        <v>Normal Weight</v>
      </c>
      <c r="J1360" t="str">
        <f t="shared" si="130"/>
        <v>Prediabetes</v>
      </c>
      <c r="K1360" t="s">
        <v>2380</v>
      </c>
      <c r="L1360">
        <v>1</v>
      </c>
      <c r="M1360" t="str">
        <f t="shared" si="131"/>
        <v>No</v>
      </c>
      <c r="N1360" t="s">
        <v>2378</v>
      </c>
    </row>
    <row r="1361" spans="1:14" x14ac:dyDescent="0.3">
      <c r="A1361" t="s">
        <v>1009</v>
      </c>
      <c r="B1361">
        <v>22.8</v>
      </c>
      <c r="C1361">
        <v>4.29</v>
      </c>
      <c r="D1361" t="str">
        <f t="shared" si="126"/>
        <v>Yes</v>
      </c>
      <c r="E1361" t="s">
        <v>2378</v>
      </c>
      <c r="F1361" t="s">
        <v>2381</v>
      </c>
      <c r="G1361">
        <f t="shared" si="127"/>
        <v>1</v>
      </c>
      <c r="H1361" t="str">
        <f t="shared" si="128"/>
        <v>No</v>
      </c>
      <c r="I1361" t="str">
        <f t="shared" si="129"/>
        <v>Normal Weight</v>
      </c>
      <c r="J1361" t="str">
        <f t="shared" si="130"/>
        <v>Normal</v>
      </c>
      <c r="K1361" t="s">
        <v>2380</v>
      </c>
      <c r="L1361">
        <v>1</v>
      </c>
      <c r="M1361" t="str">
        <f t="shared" si="131"/>
        <v>No</v>
      </c>
      <c r="N1361" t="s">
        <v>2378</v>
      </c>
    </row>
    <row r="1362" spans="1:14" x14ac:dyDescent="0.3">
      <c r="A1362" t="s">
        <v>1008</v>
      </c>
      <c r="B1362">
        <v>24.3</v>
      </c>
      <c r="C1362">
        <v>5.43</v>
      </c>
      <c r="D1362" t="str">
        <f t="shared" si="126"/>
        <v>No</v>
      </c>
      <c r="E1362" t="s">
        <v>2378</v>
      </c>
      <c r="F1362" t="s">
        <v>2378</v>
      </c>
      <c r="G1362">
        <f t="shared" si="127"/>
        <v>2</v>
      </c>
      <c r="H1362" t="str">
        <f t="shared" si="128"/>
        <v>No</v>
      </c>
      <c r="I1362" t="str">
        <f t="shared" si="129"/>
        <v>Normal Weight</v>
      </c>
      <c r="J1362" t="str">
        <f t="shared" si="130"/>
        <v>Normal</v>
      </c>
      <c r="K1362" t="s">
        <v>2378</v>
      </c>
      <c r="L1362">
        <v>2</v>
      </c>
      <c r="M1362" t="str">
        <f t="shared" si="131"/>
        <v>No</v>
      </c>
      <c r="N1362" t="s">
        <v>2378</v>
      </c>
    </row>
    <row r="1363" spans="1:14" x14ac:dyDescent="0.3">
      <c r="A1363" t="s">
        <v>1007</v>
      </c>
      <c r="B1363">
        <v>25.13</v>
      </c>
      <c r="C1363">
        <v>8</v>
      </c>
      <c r="D1363" t="str">
        <f t="shared" si="126"/>
        <v>Yes</v>
      </c>
      <c r="E1363" t="s">
        <v>2378</v>
      </c>
      <c r="F1363" t="s">
        <v>2378</v>
      </c>
      <c r="G1363">
        <f t="shared" si="127"/>
        <v>1</v>
      </c>
      <c r="H1363" t="str">
        <f t="shared" si="128"/>
        <v>No</v>
      </c>
      <c r="I1363" t="str">
        <f t="shared" si="129"/>
        <v>Over Weight</v>
      </c>
      <c r="J1363" t="str">
        <f t="shared" si="130"/>
        <v>Diabetes</v>
      </c>
      <c r="K1363" t="s">
        <v>2380</v>
      </c>
      <c r="L1363">
        <v>1</v>
      </c>
      <c r="M1363" t="str">
        <f t="shared" si="131"/>
        <v>No</v>
      </c>
      <c r="N1363" t="s">
        <v>2378</v>
      </c>
    </row>
    <row r="1364" spans="1:14" x14ac:dyDescent="0.3">
      <c r="A1364" t="s">
        <v>1006</v>
      </c>
      <c r="B1364">
        <v>22.72</v>
      </c>
      <c r="C1364">
        <v>9.9600000000000009</v>
      </c>
      <c r="D1364" t="str">
        <f t="shared" si="126"/>
        <v>Yes</v>
      </c>
      <c r="E1364" t="s">
        <v>2378</v>
      </c>
      <c r="F1364" t="s">
        <v>2378</v>
      </c>
      <c r="G1364">
        <f t="shared" si="127"/>
        <v>2</v>
      </c>
      <c r="H1364" t="str">
        <f t="shared" si="128"/>
        <v>No</v>
      </c>
      <c r="I1364" t="str">
        <f t="shared" si="129"/>
        <v>Normal Weight</v>
      </c>
      <c r="J1364" t="str">
        <f t="shared" si="130"/>
        <v>Diabetes</v>
      </c>
      <c r="K1364" t="s">
        <v>2380</v>
      </c>
      <c r="L1364">
        <v>2</v>
      </c>
      <c r="M1364" t="str">
        <f t="shared" si="131"/>
        <v>No</v>
      </c>
      <c r="N1364" t="s">
        <v>2378</v>
      </c>
    </row>
    <row r="1365" spans="1:14" x14ac:dyDescent="0.3">
      <c r="A1365" t="s">
        <v>1005</v>
      </c>
      <c r="B1365">
        <v>32.6</v>
      </c>
      <c r="C1365">
        <v>6.8</v>
      </c>
      <c r="D1365" t="str">
        <f t="shared" si="126"/>
        <v>Yes</v>
      </c>
      <c r="E1365" t="s">
        <v>2378</v>
      </c>
      <c r="F1365" t="s">
        <v>2378</v>
      </c>
      <c r="G1365">
        <f t="shared" si="127"/>
        <v>0</v>
      </c>
      <c r="H1365" t="str">
        <f t="shared" si="128"/>
        <v>No</v>
      </c>
      <c r="I1365" t="str">
        <f t="shared" si="129"/>
        <v>Obesity</v>
      </c>
      <c r="J1365" t="str">
        <f t="shared" si="130"/>
        <v>Diabetes</v>
      </c>
      <c r="K1365" t="s">
        <v>2380</v>
      </c>
      <c r="L1365" t="s">
        <v>2379</v>
      </c>
      <c r="M1365" t="str">
        <f t="shared" si="131"/>
        <v>No</v>
      </c>
      <c r="N1365" t="s">
        <v>2378</v>
      </c>
    </row>
    <row r="1366" spans="1:14" x14ac:dyDescent="0.3">
      <c r="A1366" t="s">
        <v>1004</v>
      </c>
      <c r="B1366">
        <v>17.28</v>
      </c>
      <c r="C1366">
        <v>6.22</v>
      </c>
      <c r="D1366" t="str">
        <f t="shared" si="126"/>
        <v>Yes</v>
      </c>
      <c r="E1366" t="s">
        <v>2378</v>
      </c>
      <c r="F1366" t="s">
        <v>2378</v>
      </c>
      <c r="G1366">
        <f t="shared" si="127"/>
        <v>2</v>
      </c>
      <c r="H1366" t="str">
        <f t="shared" si="128"/>
        <v>No</v>
      </c>
      <c r="I1366" t="str">
        <f t="shared" si="129"/>
        <v>Under Weight</v>
      </c>
      <c r="J1366" t="str">
        <f t="shared" si="130"/>
        <v>Prediabetes</v>
      </c>
      <c r="K1366" t="s">
        <v>2380</v>
      </c>
      <c r="L1366">
        <v>2</v>
      </c>
      <c r="M1366" t="str">
        <f t="shared" si="131"/>
        <v>No</v>
      </c>
      <c r="N1366" t="s">
        <v>2378</v>
      </c>
    </row>
    <row r="1367" spans="1:14" x14ac:dyDescent="0.3">
      <c r="A1367" t="s">
        <v>1003</v>
      </c>
      <c r="B1367">
        <v>27.92</v>
      </c>
      <c r="C1367">
        <v>5.79</v>
      </c>
      <c r="D1367" t="str">
        <f t="shared" si="126"/>
        <v>No</v>
      </c>
      <c r="E1367" t="s">
        <v>2378</v>
      </c>
      <c r="F1367" t="s">
        <v>2378</v>
      </c>
      <c r="G1367">
        <f t="shared" si="127"/>
        <v>1</v>
      </c>
      <c r="H1367" t="str">
        <f t="shared" si="128"/>
        <v>No</v>
      </c>
      <c r="I1367" t="str">
        <f t="shared" si="129"/>
        <v>Over Weight</v>
      </c>
      <c r="J1367" t="str">
        <f t="shared" si="130"/>
        <v>Prediabetes</v>
      </c>
      <c r="K1367" t="s">
        <v>2378</v>
      </c>
      <c r="L1367">
        <v>1</v>
      </c>
      <c r="M1367" t="str">
        <f t="shared" si="131"/>
        <v>No</v>
      </c>
      <c r="N1367" t="s">
        <v>2378</v>
      </c>
    </row>
    <row r="1368" spans="1:14" x14ac:dyDescent="0.3">
      <c r="A1368" t="s">
        <v>1002</v>
      </c>
      <c r="B1368">
        <v>38.284999999999997</v>
      </c>
      <c r="C1368">
        <v>5.41</v>
      </c>
      <c r="D1368" t="str">
        <f t="shared" si="126"/>
        <v>No</v>
      </c>
      <c r="E1368" t="s">
        <v>2378</v>
      </c>
      <c r="F1368" t="s">
        <v>2378</v>
      </c>
      <c r="G1368">
        <f t="shared" si="127"/>
        <v>0</v>
      </c>
      <c r="H1368" t="str">
        <f t="shared" si="128"/>
        <v>No</v>
      </c>
      <c r="I1368" t="str">
        <f t="shared" si="129"/>
        <v>Obesity</v>
      </c>
      <c r="J1368" t="str">
        <f t="shared" si="130"/>
        <v>Normal</v>
      </c>
      <c r="K1368" t="s">
        <v>2378</v>
      </c>
      <c r="L1368" t="s">
        <v>2379</v>
      </c>
      <c r="M1368" t="str">
        <f t="shared" si="131"/>
        <v>No</v>
      </c>
      <c r="N1368" t="s">
        <v>2378</v>
      </c>
    </row>
    <row r="1369" spans="1:14" x14ac:dyDescent="0.3">
      <c r="A1369" t="s">
        <v>1001</v>
      </c>
      <c r="B1369">
        <v>16.48</v>
      </c>
      <c r="C1369">
        <v>11.05</v>
      </c>
      <c r="D1369" t="str">
        <f t="shared" si="126"/>
        <v>No</v>
      </c>
      <c r="E1369" t="s">
        <v>2378</v>
      </c>
      <c r="F1369" t="s">
        <v>2378</v>
      </c>
      <c r="G1369">
        <f t="shared" si="127"/>
        <v>0</v>
      </c>
      <c r="H1369" t="str">
        <f t="shared" si="128"/>
        <v>No</v>
      </c>
      <c r="I1369" t="str">
        <f t="shared" si="129"/>
        <v>Under Weight</v>
      </c>
      <c r="J1369" t="str">
        <f t="shared" si="130"/>
        <v>Diabetes</v>
      </c>
      <c r="K1369" t="s">
        <v>2378</v>
      </c>
      <c r="L1369" t="s">
        <v>2379</v>
      </c>
      <c r="M1369" t="str">
        <f t="shared" si="131"/>
        <v>No</v>
      </c>
      <c r="N1369" t="s">
        <v>2378</v>
      </c>
    </row>
    <row r="1370" spans="1:14" x14ac:dyDescent="0.3">
      <c r="A1370" t="s">
        <v>1000</v>
      </c>
      <c r="B1370">
        <v>38.57</v>
      </c>
      <c r="C1370">
        <v>6.27</v>
      </c>
      <c r="D1370" t="str">
        <f t="shared" si="126"/>
        <v>No</v>
      </c>
      <c r="E1370" t="s">
        <v>2378</v>
      </c>
      <c r="F1370" t="s">
        <v>2378</v>
      </c>
      <c r="G1370">
        <f t="shared" si="127"/>
        <v>0</v>
      </c>
      <c r="H1370" t="str">
        <f t="shared" si="128"/>
        <v>No</v>
      </c>
      <c r="I1370" t="str">
        <f t="shared" si="129"/>
        <v>Obesity</v>
      </c>
      <c r="J1370" t="str">
        <f t="shared" si="130"/>
        <v>Prediabetes</v>
      </c>
      <c r="K1370" t="s">
        <v>2378</v>
      </c>
      <c r="L1370" t="s">
        <v>2379</v>
      </c>
      <c r="M1370" t="str">
        <f t="shared" si="131"/>
        <v>No</v>
      </c>
      <c r="N1370" t="s">
        <v>2378</v>
      </c>
    </row>
    <row r="1371" spans="1:14" x14ac:dyDescent="0.3">
      <c r="A1371" t="s">
        <v>999</v>
      </c>
      <c r="B1371">
        <v>43.85</v>
      </c>
      <c r="C1371">
        <v>4.7699999999999996</v>
      </c>
      <c r="D1371" t="str">
        <f t="shared" si="126"/>
        <v>Yes</v>
      </c>
      <c r="E1371" t="s">
        <v>2378</v>
      </c>
      <c r="F1371" t="s">
        <v>2378</v>
      </c>
      <c r="G1371">
        <f t="shared" si="127"/>
        <v>0</v>
      </c>
      <c r="H1371" t="str">
        <f t="shared" si="128"/>
        <v>No</v>
      </c>
      <c r="I1371" t="str">
        <f t="shared" si="129"/>
        <v>Obesity</v>
      </c>
      <c r="J1371" t="str">
        <f t="shared" si="130"/>
        <v>Normal</v>
      </c>
      <c r="K1371" t="s">
        <v>2380</v>
      </c>
      <c r="L1371" t="s">
        <v>2379</v>
      </c>
      <c r="M1371" t="str">
        <f t="shared" si="131"/>
        <v>No</v>
      </c>
      <c r="N1371" t="s">
        <v>2378</v>
      </c>
    </row>
    <row r="1372" spans="1:14" x14ac:dyDescent="0.3">
      <c r="A1372" t="s">
        <v>998</v>
      </c>
      <c r="B1372">
        <v>30.11</v>
      </c>
      <c r="C1372">
        <v>4.08</v>
      </c>
      <c r="D1372" t="str">
        <f t="shared" si="126"/>
        <v>No</v>
      </c>
      <c r="E1372" t="s">
        <v>2378</v>
      </c>
      <c r="F1372" t="s">
        <v>2378</v>
      </c>
      <c r="G1372">
        <f t="shared" si="127"/>
        <v>0</v>
      </c>
      <c r="H1372" t="str">
        <f t="shared" si="128"/>
        <v>No</v>
      </c>
      <c r="I1372" t="str">
        <f t="shared" si="129"/>
        <v>Obesity</v>
      </c>
      <c r="J1372" t="str">
        <f t="shared" si="130"/>
        <v>Normal</v>
      </c>
      <c r="K1372" t="s">
        <v>2378</v>
      </c>
      <c r="L1372" t="s">
        <v>2379</v>
      </c>
      <c r="M1372" t="str">
        <f t="shared" si="131"/>
        <v>No</v>
      </c>
      <c r="N1372" t="s">
        <v>2378</v>
      </c>
    </row>
    <row r="1373" spans="1:14" x14ac:dyDescent="0.3">
      <c r="A1373" t="s">
        <v>997</v>
      </c>
      <c r="B1373">
        <v>31.59</v>
      </c>
      <c r="C1373">
        <v>6.01</v>
      </c>
      <c r="D1373" t="str">
        <f t="shared" si="126"/>
        <v>No</v>
      </c>
      <c r="E1373" t="s">
        <v>2378</v>
      </c>
      <c r="F1373" t="s">
        <v>2378</v>
      </c>
      <c r="G1373">
        <f t="shared" si="127"/>
        <v>0</v>
      </c>
      <c r="H1373" t="str">
        <f t="shared" si="128"/>
        <v>No</v>
      </c>
      <c r="I1373" t="str">
        <f t="shared" si="129"/>
        <v>Obesity</v>
      </c>
      <c r="J1373" t="str">
        <f t="shared" si="130"/>
        <v>Prediabetes</v>
      </c>
      <c r="K1373" t="s">
        <v>2378</v>
      </c>
      <c r="L1373" t="s">
        <v>2379</v>
      </c>
      <c r="M1373" t="str">
        <f t="shared" si="131"/>
        <v>No</v>
      </c>
      <c r="N1373" t="s">
        <v>2378</v>
      </c>
    </row>
    <row r="1374" spans="1:14" x14ac:dyDescent="0.3">
      <c r="A1374" t="s">
        <v>996</v>
      </c>
      <c r="B1374">
        <v>40.15</v>
      </c>
      <c r="C1374">
        <v>11.84</v>
      </c>
      <c r="D1374" t="str">
        <f t="shared" si="126"/>
        <v>No</v>
      </c>
      <c r="E1374" t="s">
        <v>2378</v>
      </c>
      <c r="F1374" t="s">
        <v>2378</v>
      </c>
      <c r="G1374">
        <f t="shared" si="127"/>
        <v>0</v>
      </c>
      <c r="H1374" t="str">
        <f t="shared" si="128"/>
        <v>No</v>
      </c>
      <c r="I1374" t="str">
        <f t="shared" si="129"/>
        <v>Obesity</v>
      </c>
      <c r="J1374" t="str">
        <f t="shared" si="130"/>
        <v>Diabetes</v>
      </c>
      <c r="K1374" t="s">
        <v>2378</v>
      </c>
      <c r="L1374" t="s">
        <v>2379</v>
      </c>
      <c r="M1374" t="str">
        <f t="shared" si="131"/>
        <v>No</v>
      </c>
      <c r="N1374" t="s">
        <v>2378</v>
      </c>
    </row>
    <row r="1375" spans="1:14" x14ac:dyDescent="0.3">
      <c r="A1375" t="s">
        <v>995</v>
      </c>
      <c r="B1375">
        <v>40.700000000000003</v>
      </c>
      <c r="C1375">
        <v>6.27</v>
      </c>
      <c r="D1375" t="str">
        <f t="shared" si="126"/>
        <v>Yes</v>
      </c>
      <c r="E1375" t="s">
        <v>2378</v>
      </c>
      <c r="F1375" t="s">
        <v>2381</v>
      </c>
      <c r="G1375">
        <f t="shared" si="127"/>
        <v>1</v>
      </c>
      <c r="H1375" t="str">
        <f t="shared" si="128"/>
        <v>No</v>
      </c>
      <c r="I1375" t="str">
        <f t="shared" si="129"/>
        <v>Obesity</v>
      </c>
      <c r="J1375" t="str">
        <f t="shared" si="130"/>
        <v>Prediabetes</v>
      </c>
      <c r="K1375" t="s">
        <v>2380</v>
      </c>
      <c r="L1375">
        <v>1</v>
      </c>
      <c r="M1375" t="str">
        <f t="shared" si="131"/>
        <v>No</v>
      </c>
      <c r="N1375" t="s">
        <v>2378</v>
      </c>
    </row>
    <row r="1376" spans="1:14" x14ac:dyDescent="0.3">
      <c r="A1376" t="s">
        <v>994</v>
      </c>
      <c r="B1376">
        <v>40.76</v>
      </c>
      <c r="C1376">
        <v>5.28</v>
      </c>
      <c r="D1376" t="str">
        <f t="shared" si="126"/>
        <v>No</v>
      </c>
      <c r="E1376" t="s">
        <v>2378</v>
      </c>
      <c r="F1376" t="s">
        <v>2378</v>
      </c>
      <c r="G1376">
        <f t="shared" si="127"/>
        <v>0</v>
      </c>
      <c r="H1376" t="str">
        <f t="shared" si="128"/>
        <v>No</v>
      </c>
      <c r="I1376" t="str">
        <f t="shared" si="129"/>
        <v>Obesity</v>
      </c>
      <c r="J1376" t="str">
        <f t="shared" si="130"/>
        <v>Normal</v>
      </c>
      <c r="K1376" t="s">
        <v>2378</v>
      </c>
      <c r="L1376" t="s">
        <v>2379</v>
      </c>
      <c r="M1376" t="str">
        <f t="shared" si="131"/>
        <v>No</v>
      </c>
      <c r="N1376" t="s">
        <v>2378</v>
      </c>
    </row>
    <row r="1377" spans="1:14" x14ac:dyDescent="0.3">
      <c r="A1377" t="s">
        <v>993</v>
      </c>
      <c r="B1377">
        <v>29.7</v>
      </c>
      <c r="C1377">
        <v>7.03</v>
      </c>
      <c r="D1377" t="str">
        <f t="shared" si="126"/>
        <v>No</v>
      </c>
      <c r="E1377" t="s">
        <v>2378</v>
      </c>
      <c r="F1377" t="s">
        <v>2378</v>
      </c>
      <c r="G1377">
        <f t="shared" si="127"/>
        <v>0</v>
      </c>
      <c r="H1377" t="str">
        <f t="shared" si="128"/>
        <v>No</v>
      </c>
      <c r="I1377" t="str">
        <f t="shared" si="129"/>
        <v>Over Weight</v>
      </c>
      <c r="J1377" t="str">
        <f t="shared" si="130"/>
        <v>Diabetes</v>
      </c>
      <c r="K1377" t="s">
        <v>2378</v>
      </c>
      <c r="L1377" t="s">
        <v>2379</v>
      </c>
      <c r="M1377" t="str">
        <f t="shared" si="131"/>
        <v>No</v>
      </c>
      <c r="N1377" t="s">
        <v>2378</v>
      </c>
    </row>
    <row r="1378" spans="1:14" x14ac:dyDescent="0.3">
      <c r="A1378" t="s">
        <v>992</v>
      </c>
      <c r="B1378">
        <v>40.58</v>
      </c>
      <c r="C1378">
        <v>5.32</v>
      </c>
      <c r="D1378" t="str">
        <f t="shared" si="126"/>
        <v>Yes</v>
      </c>
      <c r="E1378" t="s">
        <v>2378</v>
      </c>
      <c r="F1378" t="s">
        <v>2381</v>
      </c>
      <c r="G1378">
        <f t="shared" si="127"/>
        <v>1</v>
      </c>
      <c r="H1378" t="str">
        <f t="shared" si="128"/>
        <v>No</v>
      </c>
      <c r="I1378" t="str">
        <f t="shared" si="129"/>
        <v>Obesity</v>
      </c>
      <c r="J1378" t="str">
        <f t="shared" si="130"/>
        <v>Normal</v>
      </c>
      <c r="K1378" t="s">
        <v>2380</v>
      </c>
      <c r="L1378">
        <v>1</v>
      </c>
      <c r="M1378" t="str">
        <f t="shared" si="131"/>
        <v>No</v>
      </c>
      <c r="N1378" t="s">
        <v>2378</v>
      </c>
    </row>
    <row r="1379" spans="1:14" x14ac:dyDescent="0.3">
      <c r="A1379" t="s">
        <v>991</v>
      </c>
      <c r="B1379">
        <v>33.06</v>
      </c>
      <c r="C1379">
        <v>9.59</v>
      </c>
      <c r="D1379" t="str">
        <f t="shared" si="126"/>
        <v>Yes</v>
      </c>
      <c r="E1379" t="s">
        <v>2378</v>
      </c>
      <c r="F1379" t="s">
        <v>2378</v>
      </c>
      <c r="G1379">
        <f t="shared" si="127"/>
        <v>0</v>
      </c>
      <c r="H1379" t="str">
        <f t="shared" si="128"/>
        <v>No</v>
      </c>
      <c r="I1379" t="str">
        <f t="shared" si="129"/>
        <v>Obesity</v>
      </c>
      <c r="J1379" t="str">
        <f t="shared" si="130"/>
        <v>Diabetes</v>
      </c>
      <c r="K1379" t="s">
        <v>2380</v>
      </c>
      <c r="L1379" t="s">
        <v>2379</v>
      </c>
      <c r="M1379" t="str">
        <f t="shared" si="131"/>
        <v>No</v>
      </c>
      <c r="N1379" t="s">
        <v>2378</v>
      </c>
    </row>
    <row r="1380" spans="1:14" x14ac:dyDescent="0.3">
      <c r="A1380" t="s">
        <v>990</v>
      </c>
      <c r="B1380">
        <v>26.62</v>
      </c>
      <c r="C1380">
        <v>6.15</v>
      </c>
      <c r="D1380" t="str">
        <f t="shared" si="126"/>
        <v>Yes</v>
      </c>
      <c r="E1380" t="s">
        <v>2378</v>
      </c>
      <c r="F1380" t="s">
        <v>2378</v>
      </c>
      <c r="G1380">
        <f t="shared" si="127"/>
        <v>0</v>
      </c>
      <c r="H1380" t="str">
        <f t="shared" si="128"/>
        <v>No</v>
      </c>
      <c r="I1380" t="str">
        <f t="shared" si="129"/>
        <v>Over Weight</v>
      </c>
      <c r="J1380" t="str">
        <f t="shared" si="130"/>
        <v>Prediabetes</v>
      </c>
      <c r="K1380" t="s">
        <v>2380</v>
      </c>
      <c r="L1380" t="s">
        <v>2379</v>
      </c>
      <c r="M1380" t="str">
        <f t="shared" si="131"/>
        <v>No</v>
      </c>
      <c r="N1380" t="s">
        <v>2378</v>
      </c>
    </row>
    <row r="1381" spans="1:14" x14ac:dyDescent="0.3">
      <c r="A1381" t="s">
        <v>989</v>
      </c>
      <c r="B1381">
        <v>37.1</v>
      </c>
      <c r="C1381">
        <v>11.08</v>
      </c>
      <c r="D1381" t="str">
        <f t="shared" si="126"/>
        <v>No</v>
      </c>
      <c r="E1381" t="s">
        <v>2378</v>
      </c>
      <c r="F1381" t="s">
        <v>2378</v>
      </c>
      <c r="G1381">
        <f t="shared" si="127"/>
        <v>0</v>
      </c>
      <c r="H1381" t="str">
        <f t="shared" si="128"/>
        <v>No</v>
      </c>
      <c r="I1381" t="str">
        <f t="shared" si="129"/>
        <v>Obesity</v>
      </c>
      <c r="J1381" t="str">
        <f t="shared" si="130"/>
        <v>Diabetes</v>
      </c>
      <c r="K1381" t="s">
        <v>2378</v>
      </c>
      <c r="L1381" t="s">
        <v>2379</v>
      </c>
      <c r="M1381" t="str">
        <f t="shared" si="131"/>
        <v>No</v>
      </c>
      <c r="N1381" t="s">
        <v>2378</v>
      </c>
    </row>
    <row r="1382" spans="1:14" x14ac:dyDescent="0.3">
      <c r="A1382" t="s">
        <v>988</v>
      </c>
      <c r="B1382">
        <v>18.28</v>
      </c>
      <c r="C1382">
        <v>7.95</v>
      </c>
      <c r="D1382" t="str">
        <f t="shared" si="126"/>
        <v>No</v>
      </c>
      <c r="E1382" t="s">
        <v>2378</v>
      </c>
      <c r="F1382" t="s">
        <v>2378</v>
      </c>
      <c r="G1382">
        <f t="shared" si="127"/>
        <v>0</v>
      </c>
      <c r="H1382" t="str">
        <f t="shared" si="128"/>
        <v>No</v>
      </c>
      <c r="I1382" t="str">
        <f t="shared" si="129"/>
        <v>Under Weight</v>
      </c>
      <c r="J1382" t="str">
        <f t="shared" si="130"/>
        <v>Diabetes</v>
      </c>
      <c r="K1382" t="s">
        <v>2378</v>
      </c>
      <c r="L1382" t="s">
        <v>2379</v>
      </c>
      <c r="M1382" t="str">
        <f t="shared" si="131"/>
        <v>No</v>
      </c>
      <c r="N1382" t="s">
        <v>2378</v>
      </c>
    </row>
    <row r="1383" spans="1:14" x14ac:dyDescent="0.3">
      <c r="A1383" t="s">
        <v>987</v>
      </c>
      <c r="B1383">
        <v>35.814999999999998</v>
      </c>
      <c r="C1383">
        <v>6.23</v>
      </c>
      <c r="D1383" t="str">
        <f t="shared" si="126"/>
        <v>No</v>
      </c>
      <c r="E1383" t="s">
        <v>2378</v>
      </c>
      <c r="F1383" t="s">
        <v>2378</v>
      </c>
      <c r="G1383">
        <f t="shared" si="127"/>
        <v>0</v>
      </c>
      <c r="H1383" t="str">
        <f t="shared" si="128"/>
        <v>No</v>
      </c>
      <c r="I1383" t="str">
        <f t="shared" si="129"/>
        <v>Obesity</v>
      </c>
      <c r="J1383" t="str">
        <f t="shared" si="130"/>
        <v>Prediabetes</v>
      </c>
      <c r="K1383" t="s">
        <v>2378</v>
      </c>
      <c r="L1383" t="s">
        <v>2379</v>
      </c>
      <c r="M1383" t="str">
        <f t="shared" si="131"/>
        <v>No</v>
      </c>
      <c r="N1383" t="s">
        <v>2378</v>
      </c>
    </row>
    <row r="1384" spans="1:14" x14ac:dyDescent="0.3">
      <c r="A1384" t="s">
        <v>986</v>
      </c>
      <c r="B1384">
        <v>30.69</v>
      </c>
      <c r="C1384">
        <v>6.5</v>
      </c>
      <c r="D1384" t="str">
        <f t="shared" si="126"/>
        <v>No</v>
      </c>
      <c r="E1384" t="s">
        <v>2378</v>
      </c>
      <c r="F1384" t="s">
        <v>2378</v>
      </c>
      <c r="G1384">
        <f t="shared" si="127"/>
        <v>0</v>
      </c>
      <c r="H1384" t="str">
        <f t="shared" si="128"/>
        <v>No</v>
      </c>
      <c r="I1384" t="str">
        <f t="shared" si="129"/>
        <v>Obesity</v>
      </c>
      <c r="J1384" t="str">
        <f t="shared" si="130"/>
        <v>Diabetes</v>
      </c>
      <c r="K1384" t="s">
        <v>2378</v>
      </c>
      <c r="L1384" t="s">
        <v>2379</v>
      </c>
      <c r="M1384" t="str">
        <f t="shared" si="131"/>
        <v>No</v>
      </c>
      <c r="N1384" t="s">
        <v>2378</v>
      </c>
    </row>
    <row r="1385" spans="1:14" x14ac:dyDescent="0.3">
      <c r="A1385" t="s">
        <v>985</v>
      </c>
      <c r="B1385">
        <v>26.125</v>
      </c>
      <c r="C1385">
        <v>5.22</v>
      </c>
      <c r="D1385" t="str">
        <f t="shared" si="126"/>
        <v>No</v>
      </c>
      <c r="E1385" t="s">
        <v>2378</v>
      </c>
      <c r="F1385" t="s">
        <v>2378</v>
      </c>
      <c r="G1385">
        <f t="shared" si="127"/>
        <v>0</v>
      </c>
      <c r="H1385" t="str">
        <f t="shared" si="128"/>
        <v>No</v>
      </c>
      <c r="I1385" t="str">
        <f t="shared" si="129"/>
        <v>Over Weight</v>
      </c>
      <c r="J1385" t="str">
        <f t="shared" si="130"/>
        <v>Normal</v>
      </c>
      <c r="K1385" t="s">
        <v>2378</v>
      </c>
      <c r="L1385" t="s">
        <v>2379</v>
      </c>
      <c r="M1385" t="str">
        <f t="shared" si="131"/>
        <v>No</v>
      </c>
      <c r="N1385" t="s">
        <v>2378</v>
      </c>
    </row>
    <row r="1386" spans="1:14" x14ac:dyDescent="0.3">
      <c r="A1386" t="s">
        <v>984</v>
      </c>
      <c r="B1386">
        <v>34.58</v>
      </c>
      <c r="C1386">
        <v>6.3</v>
      </c>
      <c r="D1386" t="str">
        <f t="shared" si="126"/>
        <v>No</v>
      </c>
      <c r="E1386" t="s">
        <v>2378</v>
      </c>
      <c r="F1386" t="s">
        <v>2381</v>
      </c>
      <c r="G1386">
        <f t="shared" si="127"/>
        <v>1</v>
      </c>
      <c r="H1386" t="str">
        <f t="shared" si="128"/>
        <v>No</v>
      </c>
      <c r="I1386" t="str">
        <f t="shared" si="129"/>
        <v>Obesity</v>
      </c>
      <c r="J1386" t="str">
        <f t="shared" si="130"/>
        <v>Prediabetes</v>
      </c>
      <c r="K1386" t="s">
        <v>2378</v>
      </c>
      <c r="L1386">
        <v>1</v>
      </c>
      <c r="M1386" t="str">
        <f t="shared" si="131"/>
        <v>No</v>
      </c>
      <c r="N1386" t="s">
        <v>2378</v>
      </c>
    </row>
    <row r="1387" spans="1:14" x14ac:dyDescent="0.3">
      <c r="A1387" t="s">
        <v>983</v>
      </c>
      <c r="B1387">
        <v>27.4</v>
      </c>
      <c r="C1387">
        <v>8.84</v>
      </c>
      <c r="D1387" t="str">
        <f t="shared" si="126"/>
        <v>No</v>
      </c>
      <c r="E1387" t="s">
        <v>2378</v>
      </c>
      <c r="F1387" t="s">
        <v>2378</v>
      </c>
      <c r="G1387">
        <f t="shared" si="127"/>
        <v>0</v>
      </c>
      <c r="H1387" t="str">
        <f t="shared" si="128"/>
        <v>No</v>
      </c>
      <c r="I1387" t="str">
        <f t="shared" si="129"/>
        <v>Over Weight</v>
      </c>
      <c r="J1387" t="str">
        <f t="shared" si="130"/>
        <v>Diabetes</v>
      </c>
      <c r="K1387" t="s">
        <v>2378</v>
      </c>
      <c r="L1387" t="s">
        <v>2379</v>
      </c>
      <c r="M1387" t="str">
        <f t="shared" si="131"/>
        <v>No</v>
      </c>
      <c r="N1387" t="s">
        <v>2378</v>
      </c>
    </row>
    <row r="1388" spans="1:14" x14ac:dyDescent="0.3">
      <c r="A1388" t="s">
        <v>982</v>
      </c>
      <c r="B1388">
        <v>27.53</v>
      </c>
      <c r="C1388">
        <v>4.1100000000000003</v>
      </c>
      <c r="D1388" t="str">
        <f t="shared" si="126"/>
        <v>No</v>
      </c>
      <c r="E1388" t="s">
        <v>2378</v>
      </c>
      <c r="F1388" t="s">
        <v>2378</v>
      </c>
      <c r="G1388">
        <f t="shared" si="127"/>
        <v>1</v>
      </c>
      <c r="H1388" t="str">
        <f t="shared" si="128"/>
        <v>No</v>
      </c>
      <c r="I1388" t="str">
        <f t="shared" si="129"/>
        <v>Over Weight</v>
      </c>
      <c r="J1388" t="str">
        <f t="shared" si="130"/>
        <v>Normal</v>
      </c>
      <c r="K1388" t="s">
        <v>2378</v>
      </c>
      <c r="L1388">
        <v>1</v>
      </c>
      <c r="M1388" t="str">
        <f t="shared" si="131"/>
        <v>No</v>
      </c>
      <c r="N1388" t="s">
        <v>2378</v>
      </c>
    </row>
    <row r="1389" spans="1:14" x14ac:dyDescent="0.3">
      <c r="A1389" t="s">
        <v>981</v>
      </c>
      <c r="B1389">
        <v>33</v>
      </c>
      <c r="C1389">
        <v>4.57</v>
      </c>
      <c r="D1389" t="str">
        <f t="shared" si="126"/>
        <v>No</v>
      </c>
      <c r="E1389" t="s">
        <v>2378</v>
      </c>
      <c r="F1389" t="s">
        <v>2378</v>
      </c>
      <c r="G1389">
        <f t="shared" si="127"/>
        <v>0</v>
      </c>
      <c r="H1389" t="str">
        <f t="shared" si="128"/>
        <v>No</v>
      </c>
      <c r="I1389" t="str">
        <f t="shared" si="129"/>
        <v>Obesity</v>
      </c>
      <c r="J1389" t="str">
        <f t="shared" si="130"/>
        <v>Normal</v>
      </c>
      <c r="K1389" t="s">
        <v>2378</v>
      </c>
      <c r="L1389" t="s">
        <v>2379</v>
      </c>
      <c r="M1389" t="str">
        <f t="shared" si="131"/>
        <v>No</v>
      </c>
      <c r="N1389" t="s">
        <v>2378</v>
      </c>
    </row>
    <row r="1390" spans="1:14" x14ac:dyDescent="0.3">
      <c r="A1390" t="s">
        <v>980</v>
      </c>
      <c r="B1390">
        <v>25.78</v>
      </c>
      <c r="C1390">
        <v>11.06</v>
      </c>
      <c r="D1390" t="str">
        <f t="shared" si="126"/>
        <v>Yes</v>
      </c>
      <c r="E1390" t="s">
        <v>2378</v>
      </c>
      <c r="F1390" t="s">
        <v>2378</v>
      </c>
      <c r="G1390">
        <f t="shared" si="127"/>
        <v>0</v>
      </c>
      <c r="H1390" t="str">
        <f t="shared" si="128"/>
        <v>No</v>
      </c>
      <c r="I1390" t="str">
        <f t="shared" si="129"/>
        <v>Over Weight</v>
      </c>
      <c r="J1390" t="str">
        <f t="shared" si="130"/>
        <v>Diabetes</v>
      </c>
      <c r="K1390" t="s">
        <v>2380</v>
      </c>
      <c r="L1390" t="s">
        <v>2379</v>
      </c>
      <c r="M1390" t="str">
        <f t="shared" si="131"/>
        <v>No</v>
      </c>
      <c r="N1390" t="s">
        <v>2378</v>
      </c>
    </row>
    <row r="1391" spans="1:14" x14ac:dyDescent="0.3">
      <c r="A1391" t="s">
        <v>979</v>
      </c>
      <c r="B1391">
        <v>22.66</v>
      </c>
      <c r="C1391">
        <v>10.68</v>
      </c>
      <c r="D1391" t="str">
        <f t="shared" si="126"/>
        <v>No</v>
      </c>
      <c r="E1391" t="s">
        <v>2378</v>
      </c>
      <c r="F1391" t="s">
        <v>2378</v>
      </c>
      <c r="G1391">
        <f t="shared" si="127"/>
        <v>0</v>
      </c>
      <c r="H1391" t="str">
        <f t="shared" si="128"/>
        <v>No</v>
      </c>
      <c r="I1391" t="str">
        <f t="shared" si="129"/>
        <v>Normal Weight</v>
      </c>
      <c r="J1391" t="str">
        <f t="shared" si="130"/>
        <v>Diabetes</v>
      </c>
      <c r="K1391" t="s">
        <v>2378</v>
      </c>
      <c r="L1391" t="s">
        <v>2379</v>
      </c>
      <c r="M1391" t="str">
        <f t="shared" si="131"/>
        <v>No</v>
      </c>
      <c r="N1391" t="s">
        <v>2378</v>
      </c>
    </row>
    <row r="1392" spans="1:14" x14ac:dyDescent="0.3">
      <c r="A1392" t="s">
        <v>978</v>
      </c>
      <c r="B1392">
        <v>38.81</v>
      </c>
      <c r="C1392">
        <v>6.14</v>
      </c>
      <c r="D1392" t="str">
        <f t="shared" si="126"/>
        <v>Yes</v>
      </c>
      <c r="E1392" t="s">
        <v>2378</v>
      </c>
      <c r="F1392" t="s">
        <v>2378</v>
      </c>
      <c r="G1392">
        <f t="shared" si="127"/>
        <v>1</v>
      </c>
      <c r="H1392" t="str">
        <f t="shared" si="128"/>
        <v>No</v>
      </c>
      <c r="I1392" t="str">
        <f t="shared" si="129"/>
        <v>Obesity</v>
      </c>
      <c r="J1392" t="str">
        <f t="shared" si="130"/>
        <v>Prediabetes</v>
      </c>
      <c r="K1392" t="s">
        <v>2380</v>
      </c>
      <c r="L1392">
        <v>1</v>
      </c>
      <c r="M1392" t="str">
        <f t="shared" si="131"/>
        <v>No</v>
      </c>
      <c r="N1392" t="s">
        <v>2378</v>
      </c>
    </row>
    <row r="1393" spans="1:14" x14ac:dyDescent="0.3">
      <c r="A1393" t="s">
        <v>977</v>
      </c>
      <c r="B1393">
        <v>38.51</v>
      </c>
      <c r="C1393">
        <v>5.45</v>
      </c>
      <c r="D1393" t="str">
        <f t="shared" si="126"/>
        <v>Yes</v>
      </c>
      <c r="E1393" t="s">
        <v>2378</v>
      </c>
      <c r="F1393" t="s">
        <v>2378</v>
      </c>
      <c r="G1393">
        <f t="shared" si="127"/>
        <v>0</v>
      </c>
      <c r="H1393" t="str">
        <f t="shared" si="128"/>
        <v>No</v>
      </c>
      <c r="I1393" t="str">
        <f t="shared" si="129"/>
        <v>Obesity</v>
      </c>
      <c r="J1393" t="str">
        <f t="shared" si="130"/>
        <v>Normal</v>
      </c>
      <c r="K1393" t="s">
        <v>2380</v>
      </c>
      <c r="L1393" t="s">
        <v>2379</v>
      </c>
      <c r="M1393" t="str">
        <f t="shared" si="131"/>
        <v>No</v>
      </c>
      <c r="N1393" t="s">
        <v>2378</v>
      </c>
    </row>
    <row r="1394" spans="1:14" x14ac:dyDescent="0.3">
      <c r="A1394" t="s">
        <v>976</v>
      </c>
      <c r="B1394">
        <v>22.98</v>
      </c>
      <c r="C1394">
        <v>6.14</v>
      </c>
      <c r="D1394" t="str">
        <f t="shared" si="126"/>
        <v>Yes</v>
      </c>
      <c r="E1394" t="s">
        <v>2378</v>
      </c>
      <c r="F1394" t="s">
        <v>2378</v>
      </c>
      <c r="G1394">
        <f t="shared" si="127"/>
        <v>0</v>
      </c>
      <c r="H1394" t="str">
        <f t="shared" si="128"/>
        <v>No</v>
      </c>
      <c r="I1394" t="str">
        <f t="shared" si="129"/>
        <v>Normal Weight</v>
      </c>
      <c r="J1394" t="str">
        <f t="shared" si="130"/>
        <v>Prediabetes</v>
      </c>
      <c r="K1394" t="s">
        <v>2380</v>
      </c>
      <c r="L1394" t="s">
        <v>2379</v>
      </c>
      <c r="M1394" t="str">
        <f t="shared" si="131"/>
        <v>No</v>
      </c>
      <c r="N1394" t="s">
        <v>2378</v>
      </c>
    </row>
    <row r="1395" spans="1:14" x14ac:dyDescent="0.3">
      <c r="A1395" t="s">
        <v>975</v>
      </c>
      <c r="B1395">
        <v>15.65</v>
      </c>
      <c r="C1395">
        <v>7.85</v>
      </c>
      <c r="D1395" t="str">
        <f t="shared" si="126"/>
        <v>No</v>
      </c>
      <c r="E1395" t="s">
        <v>2378</v>
      </c>
      <c r="F1395" t="s">
        <v>2378</v>
      </c>
      <c r="G1395">
        <f t="shared" si="127"/>
        <v>0</v>
      </c>
      <c r="H1395" t="str">
        <f t="shared" si="128"/>
        <v>No</v>
      </c>
      <c r="I1395" t="str">
        <f t="shared" si="129"/>
        <v>Under Weight</v>
      </c>
      <c r="J1395" t="str">
        <f t="shared" si="130"/>
        <v>Diabetes</v>
      </c>
      <c r="K1395" t="s">
        <v>2378</v>
      </c>
      <c r="L1395" t="s">
        <v>2379</v>
      </c>
      <c r="M1395" t="str">
        <f t="shared" si="131"/>
        <v>No</v>
      </c>
      <c r="N1395" t="s">
        <v>2378</v>
      </c>
    </row>
    <row r="1396" spans="1:14" x14ac:dyDescent="0.3">
      <c r="A1396" t="s">
        <v>974</v>
      </c>
      <c r="B1396">
        <v>39.97</v>
      </c>
      <c r="C1396">
        <v>4.09</v>
      </c>
      <c r="D1396" t="str">
        <f t="shared" si="126"/>
        <v>No</v>
      </c>
      <c r="E1396" t="s">
        <v>2378</v>
      </c>
      <c r="F1396" t="s">
        <v>2378</v>
      </c>
      <c r="G1396">
        <f t="shared" si="127"/>
        <v>1</v>
      </c>
      <c r="H1396" t="str">
        <f t="shared" si="128"/>
        <v>No</v>
      </c>
      <c r="I1396" t="str">
        <f t="shared" si="129"/>
        <v>Obesity</v>
      </c>
      <c r="J1396" t="str">
        <f t="shared" si="130"/>
        <v>Normal</v>
      </c>
      <c r="K1396" t="s">
        <v>2378</v>
      </c>
      <c r="L1396">
        <v>1</v>
      </c>
      <c r="M1396" t="str">
        <f t="shared" si="131"/>
        <v>No</v>
      </c>
      <c r="N1396" t="s">
        <v>2378</v>
      </c>
    </row>
    <row r="1397" spans="1:14" x14ac:dyDescent="0.3">
      <c r="A1397" t="s">
        <v>973</v>
      </c>
      <c r="B1397">
        <v>37.22</v>
      </c>
      <c r="C1397">
        <v>4.62</v>
      </c>
      <c r="D1397" t="str">
        <f t="shared" si="126"/>
        <v>No</v>
      </c>
      <c r="E1397" t="s">
        <v>2378</v>
      </c>
      <c r="F1397" t="s">
        <v>2381</v>
      </c>
      <c r="G1397">
        <f t="shared" si="127"/>
        <v>1</v>
      </c>
      <c r="H1397" t="str">
        <f t="shared" si="128"/>
        <v>No</v>
      </c>
      <c r="I1397" t="str">
        <f t="shared" si="129"/>
        <v>Obesity</v>
      </c>
      <c r="J1397" t="str">
        <f t="shared" si="130"/>
        <v>Normal</v>
      </c>
      <c r="K1397" t="s">
        <v>2378</v>
      </c>
      <c r="L1397">
        <v>1</v>
      </c>
      <c r="M1397" t="str">
        <f t="shared" si="131"/>
        <v>No</v>
      </c>
      <c r="N1397" t="s">
        <v>2378</v>
      </c>
    </row>
    <row r="1398" spans="1:14" x14ac:dyDescent="0.3">
      <c r="A1398" t="s">
        <v>972</v>
      </c>
      <c r="B1398">
        <v>41.325000000000003</v>
      </c>
      <c r="C1398">
        <v>5.77</v>
      </c>
      <c r="D1398" t="str">
        <f t="shared" si="126"/>
        <v>No</v>
      </c>
      <c r="E1398" t="s">
        <v>2378</v>
      </c>
      <c r="F1398" t="s">
        <v>2378</v>
      </c>
      <c r="G1398">
        <f t="shared" si="127"/>
        <v>0</v>
      </c>
      <c r="H1398" t="str">
        <f t="shared" si="128"/>
        <v>No</v>
      </c>
      <c r="I1398" t="str">
        <f t="shared" si="129"/>
        <v>Obesity</v>
      </c>
      <c r="J1398" t="str">
        <f t="shared" si="130"/>
        <v>Prediabetes</v>
      </c>
      <c r="K1398" t="s">
        <v>2378</v>
      </c>
      <c r="L1398" t="s">
        <v>2379</v>
      </c>
      <c r="M1398" t="str">
        <f t="shared" si="131"/>
        <v>No</v>
      </c>
      <c r="N1398" t="s">
        <v>2378</v>
      </c>
    </row>
    <row r="1399" spans="1:14" x14ac:dyDescent="0.3">
      <c r="A1399" t="s">
        <v>971</v>
      </c>
      <c r="B1399">
        <v>40.31</v>
      </c>
      <c r="C1399">
        <v>5.84</v>
      </c>
      <c r="D1399" t="str">
        <f t="shared" si="126"/>
        <v>No</v>
      </c>
      <c r="E1399" t="s">
        <v>2378</v>
      </c>
      <c r="F1399" t="s">
        <v>2378</v>
      </c>
      <c r="G1399">
        <f t="shared" si="127"/>
        <v>0</v>
      </c>
      <c r="H1399" t="str">
        <f t="shared" si="128"/>
        <v>No</v>
      </c>
      <c r="I1399" t="str">
        <f t="shared" si="129"/>
        <v>Obesity</v>
      </c>
      <c r="J1399" t="str">
        <f t="shared" si="130"/>
        <v>Prediabetes</v>
      </c>
      <c r="K1399" t="s">
        <v>2378</v>
      </c>
      <c r="L1399" t="s">
        <v>2379</v>
      </c>
      <c r="M1399" t="str">
        <f t="shared" si="131"/>
        <v>No</v>
      </c>
      <c r="N1399" t="s">
        <v>2378</v>
      </c>
    </row>
    <row r="1400" spans="1:14" x14ac:dyDescent="0.3">
      <c r="A1400" t="s">
        <v>970</v>
      </c>
      <c r="B1400">
        <v>29.48</v>
      </c>
      <c r="C1400">
        <v>4.91</v>
      </c>
      <c r="D1400" t="str">
        <f t="shared" si="126"/>
        <v>No</v>
      </c>
      <c r="E1400" t="s">
        <v>2378</v>
      </c>
      <c r="F1400" t="s">
        <v>2378</v>
      </c>
      <c r="G1400">
        <f t="shared" si="127"/>
        <v>0</v>
      </c>
      <c r="H1400" t="str">
        <f t="shared" si="128"/>
        <v>No</v>
      </c>
      <c r="I1400" t="str">
        <f t="shared" si="129"/>
        <v>Over Weight</v>
      </c>
      <c r="J1400" t="str">
        <f t="shared" si="130"/>
        <v>Normal</v>
      </c>
      <c r="K1400" t="s">
        <v>2378</v>
      </c>
      <c r="L1400" t="s">
        <v>2379</v>
      </c>
      <c r="M1400" t="str">
        <f t="shared" si="131"/>
        <v>No</v>
      </c>
      <c r="N1400" t="s">
        <v>2378</v>
      </c>
    </row>
    <row r="1401" spans="1:14" x14ac:dyDescent="0.3">
      <c r="A1401" t="s">
        <v>969</v>
      </c>
      <c r="B1401">
        <v>33.155000000000001</v>
      </c>
      <c r="C1401">
        <v>5.07</v>
      </c>
      <c r="D1401" t="str">
        <f t="shared" si="126"/>
        <v>No</v>
      </c>
      <c r="E1401" t="s">
        <v>2378</v>
      </c>
      <c r="F1401" t="s">
        <v>2378</v>
      </c>
      <c r="G1401">
        <f t="shared" si="127"/>
        <v>0</v>
      </c>
      <c r="H1401" t="str">
        <f t="shared" si="128"/>
        <v>No</v>
      </c>
      <c r="I1401" t="str">
        <f t="shared" si="129"/>
        <v>Obesity</v>
      </c>
      <c r="J1401" t="str">
        <f t="shared" si="130"/>
        <v>Normal</v>
      </c>
      <c r="K1401" t="s">
        <v>2378</v>
      </c>
      <c r="L1401" t="s">
        <v>2379</v>
      </c>
      <c r="M1401" t="str">
        <f t="shared" si="131"/>
        <v>No</v>
      </c>
      <c r="N1401" t="s">
        <v>2378</v>
      </c>
    </row>
    <row r="1402" spans="1:14" x14ac:dyDescent="0.3">
      <c r="A1402" t="s">
        <v>968</v>
      </c>
      <c r="B1402">
        <v>42.85</v>
      </c>
      <c r="C1402">
        <v>5.81</v>
      </c>
      <c r="D1402" t="str">
        <f t="shared" si="126"/>
        <v>Yes</v>
      </c>
      <c r="E1402" t="s">
        <v>2378</v>
      </c>
      <c r="F1402" t="s">
        <v>2378</v>
      </c>
      <c r="G1402">
        <f t="shared" si="127"/>
        <v>0</v>
      </c>
      <c r="H1402" t="str">
        <f t="shared" si="128"/>
        <v>No</v>
      </c>
      <c r="I1402" t="str">
        <f t="shared" si="129"/>
        <v>Obesity</v>
      </c>
      <c r="J1402" t="str">
        <f t="shared" si="130"/>
        <v>Prediabetes</v>
      </c>
      <c r="K1402" t="s">
        <v>2380</v>
      </c>
      <c r="L1402" t="s">
        <v>2379</v>
      </c>
      <c r="M1402" t="str">
        <f t="shared" si="131"/>
        <v>No</v>
      </c>
      <c r="N1402" t="s">
        <v>2378</v>
      </c>
    </row>
    <row r="1403" spans="1:14" x14ac:dyDescent="0.3">
      <c r="A1403" t="s">
        <v>967</v>
      </c>
      <c r="B1403">
        <v>32.340000000000003</v>
      </c>
      <c r="C1403">
        <v>11.2</v>
      </c>
      <c r="D1403" t="str">
        <f t="shared" si="126"/>
        <v>No</v>
      </c>
      <c r="E1403" t="s">
        <v>2378</v>
      </c>
      <c r="F1403" t="s">
        <v>2378</v>
      </c>
      <c r="G1403">
        <f t="shared" si="127"/>
        <v>0</v>
      </c>
      <c r="H1403" t="str">
        <f t="shared" si="128"/>
        <v>No</v>
      </c>
      <c r="I1403" t="str">
        <f t="shared" si="129"/>
        <v>Obesity</v>
      </c>
      <c r="J1403" t="str">
        <f t="shared" si="130"/>
        <v>Diabetes</v>
      </c>
      <c r="K1403" t="s">
        <v>2378</v>
      </c>
      <c r="L1403" t="s">
        <v>2379</v>
      </c>
      <c r="M1403" t="str">
        <f t="shared" si="131"/>
        <v>No</v>
      </c>
      <c r="N1403" t="s">
        <v>2378</v>
      </c>
    </row>
    <row r="1404" spans="1:14" x14ac:dyDescent="0.3">
      <c r="A1404" t="s">
        <v>966</v>
      </c>
      <c r="B1404">
        <v>27.5</v>
      </c>
      <c r="C1404">
        <v>10.75</v>
      </c>
      <c r="D1404" t="str">
        <f t="shared" si="126"/>
        <v>No</v>
      </c>
      <c r="E1404" t="s">
        <v>2378</v>
      </c>
      <c r="F1404" t="s">
        <v>2378</v>
      </c>
      <c r="G1404">
        <f t="shared" si="127"/>
        <v>0</v>
      </c>
      <c r="H1404" t="str">
        <f t="shared" si="128"/>
        <v>No</v>
      </c>
      <c r="I1404" t="str">
        <f t="shared" si="129"/>
        <v>Over Weight</v>
      </c>
      <c r="J1404" t="str">
        <f t="shared" si="130"/>
        <v>Diabetes</v>
      </c>
      <c r="K1404" t="s">
        <v>2378</v>
      </c>
      <c r="L1404" t="s">
        <v>2379</v>
      </c>
      <c r="M1404" t="str">
        <f t="shared" si="131"/>
        <v>No</v>
      </c>
      <c r="N1404" t="s">
        <v>2378</v>
      </c>
    </row>
    <row r="1405" spans="1:14" x14ac:dyDescent="0.3">
      <c r="A1405" t="s">
        <v>965</v>
      </c>
      <c r="B1405">
        <v>25.8</v>
      </c>
      <c r="C1405">
        <v>7.8</v>
      </c>
      <c r="D1405" t="str">
        <f t="shared" si="126"/>
        <v>No</v>
      </c>
      <c r="E1405" t="s">
        <v>2378</v>
      </c>
      <c r="F1405" t="s">
        <v>2378</v>
      </c>
      <c r="G1405">
        <f t="shared" si="127"/>
        <v>0</v>
      </c>
      <c r="H1405" t="str">
        <f t="shared" si="128"/>
        <v>No</v>
      </c>
      <c r="I1405" t="str">
        <f t="shared" si="129"/>
        <v>Over Weight</v>
      </c>
      <c r="J1405" t="str">
        <f t="shared" si="130"/>
        <v>Diabetes</v>
      </c>
      <c r="K1405" t="s">
        <v>2378</v>
      </c>
      <c r="L1405" t="s">
        <v>2379</v>
      </c>
      <c r="M1405" t="str">
        <f t="shared" si="131"/>
        <v>No</v>
      </c>
      <c r="N1405" t="s">
        <v>2378</v>
      </c>
    </row>
    <row r="1406" spans="1:14" x14ac:dyDescent="0.3">
      <c r="A1406" t="s">
        <v>964</v>
      </c>
      <c r="B1406">
        <v>25</v>
      </c>
      <c r="C1406">
        <v>7.04</v>
      </c>
      <c r="D1406" t="str">
        <f t="shared" si="126"/>
        <v>No</v>
      </c>
      <c r="E1406" t="s">
        <v>2378</v>
      </c>
      <c r="F1406" t="s">
        <v>2378</v>
      </c>
      <c r="G1406">
        <f t="shared" si="127"/>
        <v>0</v>
      </c>
      <c r="H1406" t="str">
        <f t="shared" si="128"/>
        <v>No</v>
      </c>
      <c r="I1406" t="str">
        <f t="shared" si="129"/>
        <v>Over Weight</v>
      </c>
      <c r="J1406" t="str">
        <f t="shared" si="130"/>
        <v>Diabetes</v>
      </c>
      <c r="K1406" t="s">
        <v>2378</v>
      </c>
      <c r="L1406" t="s">
        <v>2379</v>
      </c>
      <c r="M1406" t="str">
        <f t="shared" si="131"/>
        <v>No</v>
      </c>
      <c r="N1406" t="s">
        <v>2378</v>
      </c>
    </row>
    <row r="1407" spans="1:14" x14ac:dyDescent="0.3">
      <c r="A1407" t="s">
        <v>963</v>
      </c>
      <c r="B1407">
        <v>41.2</v>
      </c>
      <c r="C1407">
        <v>4.18</v>
      </c>
      <c r="D1407" t="str">
        <f t="shared" si="126"/>
        <v>Yes</v>
      </c>
      <c r="E1407" t="s">
        <v>2378</v>
      </c>
      <c r="F1407" t="s">
        <v>2378</v>
      </c>
      <c r="G1407">
        <f t="shared" si="127"/>
        <v>0</v>
      </c>
      <c r="H1407" t="str">
        <f t="shared" si="128"/>
        <v>No</v>
      </c>
      <c r="I1407" t="str">
        <f t="shared" si="129"/>
        <v>Obesity</v>
      </c>
      <c r="J1407" t="str">
        <f t="shared" si="130"/>
        <v>Normal</v>
      </c>
      <c r="K1407" t="s">
        <v>2380</v>
      </c>
      <c r="L1407" t="s">
        <v>2379</v>
      </c>
      <c r="M1407" t="str">
        <f t="shared" si="131"/>
        <v>No</v>
      </c>
      <c r="N1407" t="s">
        <v>2378</v>
      </c>
    </row>
    <row r="1408" spans="1:14" x14ac:dyDescent="0.3">
      <c r="A1408" t="s">
        <v>962</v>
      </c>
      <c r="B1408">
        <v>17.78</v>
      </c>
      <c r="C1408">
        <v>8.19</v>
      </c>
      <c r="D1408" t="str">
        <f t="shared" si="126"/>
        <v>No</v>
      </c>
      <c r="E1408" t="s">
        <v>2378</v>
      </c>
      <c r="F1408" t="s">
        <v>2378</v>
      </c>
      <c r="G1408">
        <f t="shared" si="127"/>
        <v>0</v>
      </c>
      <c r="H1408" t="str">
        <f t="shared" si="128"/>
        <v>No</v>
      </c>
      <c r="I1408" t="str">
        <f t="shared" si="129"/>
        <v>Under Weight</v>
      </c>
      <c r="J1408" t="str">
        <f t="shared" si="130"/>
        <v>Diabetes</v>
      </c>
      <c r="K1408" t="s">
        <v>2378</v>
      </c>
      <c r="L1408" t="s">
        <v>2379</v>
      </c>
      <c r="M1408" t="str">
        <f t="shared" si="131"/>
        <v>No</v>
      </c>
      <c r="N1408" t="s">
        <v>2378</v>
      </c>
    </row>
    <row r="1409" spans="1:14" x14ac:dyDescent="0.3">
      <c r="A1409" t="s">
        <v>961</v>
      </c>
      <c r="B1409">
        <v>40.119999999999997</v>
      </c>
      <c r="C1409">
        <v>6.22</v>
      </c>
      <c r="D1409" t="str">
        <f t="shared" si="126"/>
        <v>Yes</v>
      </c>
      <c r="E1409" t="s">
        <v>2378</v>
      </c>
      <c r="F1409" t="s">
        <v>2381</v>
      </c>
      <c r="G1409">
        <f t="shared" si="127"/>
        <v>1</v>
      </c>
      <c r="H1409" t="str">
        <f t="shared" si="128"/>
        <v>No</v>
      </c>
      <c r="I1409" t="str">
        <f t="shared" si="129"/>
        <v>Obesity</v>
      </c>
      <c r="J1409" t="str">
        <f t="shared" si="130"/>
        <v>Prediabetes</v>
      </c>
      <c r="K1409" t="s">
        <v>2380</v>
      </c>
      <c r="L1409">
        <v>1</v>
      </c>
      <c r="M1409" t="str">
        <f t="shared" si="131"/>
        <v>No</v>
      </c>
      <c r="N1409" t="s">
        <v>2378</v>
      </c>
    </row>
    <row r="1410" spans="1:14" x14ac:dyDescent="0.3">
      <c r="A1410" t="s">
        <v>960</v>
      </c>
      <c r="B1410">
        <v>19.350000000000001</v>
      </c>
      <c r="C1410">
        <v>8.2200000000000006</v>
      </c>
      <c r="D1410" t="str">
        <f t="shared" ref="D1410:D1473" si="132">PROPER(K1410)</f>
        <v>Yes</v>
      </c>
      <c r="E1410" t="s">
        <v>2378</v>
      </c>
      <c r="F1410" t="s">
        <v>2378</v>
      </c>
      <c r="G1410">
        <f t="shared" ref="G1410:G1473" si="133">IF(L1410="No major surgery",0,L1410)</f>
        <v>0</v>
      </c>
      <c r="H1410" t="str">
        <f t="shared" ref="H1410:H1473" si="134">PROPER(M1410)</f>
        <v>No</v>
      </c>
      <c r="I1410" t="str">
        <f t="shared" ref="I1410:I1473" si="135">IF(B1410&lt;18.5,"Under Weight",IF(B1410&lt;=24.9,"Normal Weight",IF(B1410&lt;=29.9,"Over Weight","Obesity")))</f>
        <v>Normal Weight</v>
      </c>
      <c r="J1410" t="str">
        <f t="shared" ref="J1410:J1473" si="136">IF(C1410&lt;=5.7,"Normal",IF(C1410&lt;=6.4,"Prediabetes","Diabetes"))</f>
        <v>Diabetes</v>
      </c>
      <c r="K1410" t="s">
        <v>2380</v>
      </c>
      <c r="L1410" t="s">
        <v>2379</v>
      </c>
      <c r="M1410" t="str">
        <f t="shared" si="131"/>
        <v>No</v>
      </c>
      <c r="N1410" t="s">
        <v>2378</v>
      </c>
    </row>
    <row r="1411" spans="1:14" x14ac:dyDescent="0.3">
      <c r="A1411" t="s">
        <v>959</v>
      </c>
      <c r="B1411">
        <v>36.69</v>
      </c>
      <c r="C1411">
        <v>6.15</v>
      </c>
      <c r="D1411" t="str">
        <f t="shared" si="132"/>
        <v>No</v>
      </c>
      <c r="E1411" t="s">
        <v>2378</v>
      </c>
      <c r="F1411" t="s">
        <v>2378</v>
      </c>
      <c r="G1411">
        <f t="shared" si="133"/>
        <v>0</v>
      </c>
      <c r="H1411" t="str">
        <f t="shared" si="134"/>
        <v>No</v>
      </c>
      <c r="I1411" t="str">
        <f t="shared" si="135"/>
        <v>Obesity</v>
      </c>
      <c r="J1411" t="str">
        <f t="shared" si="136"/>
        <v>Prediabetes</v>
      </c>
      <c r="K1411" t="s">
        <v>2378</v>
      </c>
      <c r="L1411" t="s">
        <v>2379</v>
      </c>
      <c r="M1411" t="str">
        <f t="shared" si="131"/>
        <v>No</v>
      </c>
      <c r="N1411" t="s">
        <v>2378</v>
      </c>
    </row>
    <row r="1412" spans="1:14" x14ac:dyDescent="0.3">
      <c r="A1412" t="s">
        <v>958</v>
      </c>
      <c r="B1412">
        <v>28.51</v>
      </c>
      <c r="C1412">
        <v>5.65</v>
      </c>
      <c r="D1412" t="str">
        <f t="shared" si="132"/>
        <v>Yes</v>
      </c>
      <c r="E1412" t="s">
        <v>2378</v>
      </c>
      <c r="F1412" t="s">
        <v>2378</v>
      </c>
      <c r="G1412">
        <f t="shared" si="133"/>
        <v>1</v>
      </c>
      <c r="H1412" t="str">
        <f t="shared" si="134"/>
        <v>No</v>
      </c>
      <c r="I1412" t="str">
        <f t="shared" si="135"/>
        <v>Over Weight</v>
      </c>
      <c r="J1412" t="str">
        <f t="shared" si="136"/>
        <v>Normal</v>
      </c>
      <c r="K1412" t="s">
        <v>2380</v>
      </c>
      <c r="L1412">
        <v>1</v>
      </c>
      <c r="M1412" t="str">
        <f t="shared" ref="M1412:M1475" si="137">IF(N1412="?","No",N1412)</f>
        <v>No</v>
      </c>
      <c r="N1412" t="s">
        <v>2378</v>
      </c>
    </row>
    <row r="1413" spans="1:14" x14ac:dyDescent="0.3">
      <c r="A1413" t="s">
        <v>957</v>
      </c>
      <c r="B1413">
        <v>30.21</v>
      </c>
      <c r="C1413">
        <v>5.5</v>
      </c>
      <c r="D1413" t="str">
        <f t="shared" si="132"/>
        <v>No</v>
      </c>
      <c r="E1413" t="s">
        <v>2378</v>
      </c>
      <c r="F1413" t="s">
        <v>2378</v>
      </c>
      <c r="G1413">
        <f t="shared" si="133"/>
        <v>1</v>
      </c>
      <c r="H1413" t="str">
        <f t="shared" si="134"/>
        <v>No</v>
      </c>
      <c r="I1413" t="str">
        <f t="shared" si="135"/>
        <v>Obesity</v>
      </c>
      <c r="J1413" t="str">
        <f t="shared" si="136"/>
        <v>Normal</v>
      </c>
      <c r="K1413" t="s">
        <v>2378</v>
      </c>
      <c r="L1413">
        <v>1</v>
      </c>
      <c r="M1413" t="str">
        <f t="shared" si="137"/>
        <v>No</v>
      </c>
      <c r="N1413" t="s">
        <v>2378</v>
      </c>
    </row>
    <row r="1414" spans="1:14" x14ac:dyDescent="0.3">
      <c r="A1414" t="s">
        <v>956</v>
      </c>
      <c r="B1414">
        <v>24.33</v>
      </c>
      <c r="C1414">
        <v>8</v>
      </c>
      <c r="D1414" t="str">
        <f t="shared" si="132"/>
        <v>No</v>
      </c>
      <c r="E1414" t="s">
        <v>2378</v>
      </c>
      <c r="F1414" t="s">
        <v>2378</v>
      </c>
      <c r="G1414">
        <f t="shared" si="133"/>
        <v>0</v>
      </c>
      <c r="H1414" t="str">
        <f t="shared" si="134"/>
        <v>No</v>
      </c>
      <c r="I1414" t="str">
        <f t="shared" si="135"/>
        <v>Normal Weight</v>
      </c>
      <c r="J1414" t="str">
        <f t="shared" si="136"/>
        <v>Diabetes</v>
      </c>
      <c r="K1414" t="s">
        <v>2378</v>
      </c>
      <c r="L1414" t="s">
        <v>2379</v>
      </c>
      <c r="M1414" t="str">
        <f t="shared" si="137"/>
        <v>No</v>
      </c>
      <c r="N1414" t="s">
        <v>2378</v>
      </c>
    </row>
    <row r="1415" spans="1:14" x14ac:dyDescent="0.3">
      <c r="A1415" t="s">
        <v>955</v>
      </c>
      <c r="B1415">
        <v>19.855</v>
      </c>
      <c r="C1415">
        <v>5.71</v>
      </c>
      <c r="D1415" t="str">
        <f t="shared" si="132"/>
        <v>Yes</v>
      </c>
      <c r="E1415" t="s">
        <v>2378</v>
      </c>
      <c r="F1415" t="s">
        <v>2378</v>
      </c>
      <c r="G1415">
        <f t="shared" si="133"/>
        <v>0</v>
      </c>
      <c r="H1415" t="str">
        <f t="shared" si="134"/>
        <v>No</v>
      </c>
      <c r="I1415" t="str">
        <f t="shared" si="135"/>
        <v>Normal Weight</v>
      </c>
      <c r="J1415" t="str">
        <f t="shared" si="136"/>
        <v>Prediabetes</v>
      </c>
      <c r="K1415" t="s">
        <v>2380</v>
      </c>
      <c r="L1415" t="s">
        <v>2379</v>
      </c>
      <c r="M1415" t="str">
        <f t="shared" si="137"/>
        <v>No</v>
      </c>
      <c r="N1415" t="s">
        <v>2378</v>
      </c>
    </row>
    <row r="1416" spans="1:14" x14ac:dyDescent="0.3">
      <c r="A1416" t="s">
        <v>954</v>
      </c>
      <c r="B1416">
        <v>25.364999999999998</v>
      </c>
      <c r="C1416">
        <v>11.71</v>
      </c>
      <c r="D1416" t="str">
        <f t="shared" si="132"/>
        <v>No</v>
      </c>
      <c r="E1416" t="s">
        <v>2378</v>
      </c>
      <c r="F1416" t="s">
        <v>2378</v>
      </c>
      <c r="G1416">
        <f t="shared" si="133"/>
        <v>0</v>
      </c>
      <c r="H1416" t="str">
        <f t="shared" si="134"/>
        <v>No</v>
      </c>
      <c r="I1416" t="str">
        <f t="shared" si="135"/>
        <v>Over Weight</v>
      </c>
      <c r="J1416" t="str">
        <f t="shared" si="136"/>
        <v>Diabetes</v>
      </c>
      <c r="K1416" t="s">
        <v>2378</v>
      </c>
      <c r="L1416" t="s">
        <v>2379</v>
      </c>
      <c r="M1416" t="str">
        <f t="shared" si="137"/>
        <v>No</v>
      </c>
      <c r="N1416" t="s">
        <v>2378</v>
      </c>
    </row>
    <row r="1417" spans="1:14" x14ac:dyDescent="0.3">
      <c r="A1417" t="s">
        <v>953</v>
      </c>
      <c r="B1417">
        <v>29.6</v>
      </c>
      <c r="C1417">
        <v>6.17</v>
      </c>
      <c r="D1417" t="str">
        <f t="shared" si="132"/>
        <v>Yes</v>
      </c>
      <c r="E1417" t="s">
        <v>2378</v>
      </c>
      <c r="F1417" t="s">
        <v>2381</v>
      </c>
      <c r="G1417">
        <f t="shared" si="133"/>
        <v>1</v>
      </c>
      <c r="H1417" t="str">
        <f t="shared" si="134"/>
        <v>No</v>
      </c>
      <c r="I1417" t="str">
        <f t="shared" si="135"/>
        <v>Over Weight</v>
      </c>
      <c r="J1417" t="str">
        <f t="shared" si="136"/>
        <v>Prediabetes</v>
      </c>
      <c r="K1417" t="s">
        <v>2380</v>
      </c>
      <c r="L1417">
        <v>1</v>
      </c>
      <c r="M1417" t="str">
        <f t="shared" si="137"/>
        <v>No</v>
      </c>
      <c r="N1417" t="s">
        <v>2378</v>
      </c>
    </row>
    <row r="1418" spans="1:14" x14ac:dyDescent="0.3">
      <c r="A1418" t="s">
        <v>952</v>
      </c>
      <c r="B1418">
        <v>39.43</v>
      </c>
      <c r="C1418">
        <v>6.1</v>
      </c>
      <c r="D1418" t="str">
        <f t="shared" si="132"/>
        <v>Yes</v>
      </c>
      <c r="E1418" t="s">
        <v>2378</v>
      </c>
      <c r="F1418" t="s">
        <v>2381</v>
      </c>
      <c r="G1418">
        <f t="shared" si="133"/>
        <v>1</v>
      </c>
      <c r="H1418" t="str">
        <f t="shared" si="134"/>
        <v>No</v>
      </c>
      <c r="I1418" t="str">
        <f t="shared" si="135"/>
        <v>Obesity</v>
      </c>
      <c r="J1418" t="str">
        <f t="shared" si="136"/>
        <v>Prediabetes</v>
      </c>
      <c r="K1418" t="s">
        <v>2380</v>
      </c>
      <c r="L1418">
        <v>1</v>
      </c>
      <c r="M1418" t="str">
        <f t="shared" si="137"/>
        <v>No</v>
      </c>
      <c r="N1418" t="s">
        <v>2378</v>
      </c>
    </row>
    <row r="1419" spans="1:14" x14ac:dyDescent="0.3">
      <c r="A1419" t="s">
        <v>951</v>
      </c>
      <c r="B1419">
        <v>27.34</v>
      </c>
      <c r="C1419">
        <v>5.19</v>
      </c>
      <c r="D1419" t="str">
        <f t="shared" si="132"/>
        <v>Yes</v>
      </c>
      <c r="E1419" t="s">
        <v>2378</v>
      </c>
      <c r="F1419" t="s">
        <v>2378</v>
      </c>
      <c r="G1419">
        <f t="shared" si="133"/>
        <v>1</v>
      </c>
      <c r="H1419" t="str">
        <f t="shared" si="134"/>
        <v>No</v>
      </c>
      <c r="I1419" t="str">
        <f t="shared" si="135"/>
        <v>Over Weight</v>
      </c>
      <c r="J1419" t="str">
        <f t="shared" si="136"/>
        <v>Normal</v>
      </c>
      <c r="K1419" t="s">
        <v>2380</v>
      </c>
      <c r="L1419">
        <v>1</v>
      </c>
      <c r="M1419" t="str">
        <f t="shared" si="137"/>
        <v>No</v>
      </c>
      <c r="N1419" t="s">
        <v>2378</v>
      </c>
    </row>
    <row r="1420" spans="1:14" x14ac:dyDescent="0.3">
      <c r="A1420" t="s">
        <v>950</v>
      </c>
      <c r="B1420">
        <v>39.01</v>
      </c>
      <c r="C1420">
        <v>5.37</v>
      </c>
      <c r="D1420" t="str">
        <f t="shared" si="132"/>
        <v>Yes</v>
      </c>
      <c r="E1420" t="s">
        <v>2378</v>
      </c>
      <c r="F1420" t="s">
        <v>2378</v>
      </c>
      <c r="G1420">
        <f t="shared" si="133"/>
        <v>0</v>
      </c>
      <c r="H1420" t="str">
        <f t="shared" si="134"/>
        <v>No</v>
      </c>
      <c r="I1420" t="str">
        <f t="shared" si="135"/>
        <v>Obesity</v>
      </c>
      <c r="J1420" t="str">
        <f t="shared" si="136"/>
        <v>Normal</v>
      </c>
      <c r="K1420" t="s">
        <v>2380</v>
      </c>
      <c r="L1420" t="s">
        <v>2379</v>
      </c>
      <c r="M1420" t="str">
        <f t="shared" si="137"/>
        <v>No</v>
      </c>
      <c r="N1420" t="s">
        <v>2378</v>
      </c>
    </row>
    <row r="1421" spans="1:14" x14ac:dyDescent="0.3">
      <c r="A1421" t="s">
        <v>949</v>
      </c>
      <c r="B1421">
        <v>18.989999999999998</v>
      </c>
      <c r="C1421">
        <v>10.82</v>
      </c>
      <c r="D1421" t="str">
        <f t="shared" si="132"/>
        <v>Yes</v>
      </c>
      <c r="E1421" t="s">
        <v>2378</v>
      </c>
      <c r="F1421" t="s">
        <v>2378</v>
      </c>
      <c r="G1421">
        <f t="shared" si="133"/>
        <v>0</v>
      </c>
      <c r="H1421" t="str">
        <f t="shared" si="134"/>
        <v>No</v>
      </c>
      <c r="I1421" t="str">
        <f t="shared" si="135"/>
        <v>Normal Weight</v>
      </c>
      <c r="J1421" t="str">
        <f t="shared" si="136"/>
        <v>Diabetes</v>
      </c>
      <c r="K1421" t="s">
        <v>2380</v>
      </c>
      <c r="L1421" t="s">
        <v>2379</v>
      </c>
      <c r="M1421" t="str">
        <f t="shared" si="137"/>
        <v>No</v>
      </c>
      <c r="N1421" t="s">
        <v>2378</v>
      </c>
    </row>
    <row r="1422" spans="1:14" x14ac:dyDescent="0.3">
      <c r="A1422" t="s">
        <v>948</v>
      </c>
      <c r="B1422">
        <v>42.3</v>
      </c>
      <c r="C1422">
        <v>6.06</v>
      </c>
      <c r="D1422" t="str">
        <f t="shared" si="132"/>
        <v>Yes</v>
      </c>
      <c r="E1422" t="s">
        <v>2378</v>
      </c>
      <c r="F1422" t="s">
        <v>2378</v>
      </c>
      <c r="G1422">
        <f t="shared" si="133"/>
        <v>0</v>
      </c>
      <c r="H1422" t="str">
        <f t="shared" si="134"/>
        <v>No</v>
      </c>
      <c r="I1422" t="str">
        <f t="shared" si="135"/>
        <v>Obesity</v>
      </c>
      <c r="J1422" t="str">
        <f t="shared" si="136"/>
        <v>Prediabetes</v>
      </c>
      <c r="K1422" t="s">
        <v>2380</v>
      </c>
      <c r="L1422" t="s">
        <v>2379</v>
      </c>
      <c r="M1422" t="str">
        <f t="shared" si="137"/>
        <v>No</v>
      </c>
      <c r="N1422" t="s">
        <v>2378</v>
      </c>
    </row>
    <row r="1423" spans="1:14" x14ac:dyDescent="0.3">
      <c r="A1423" t="s">
        <v>947</v>
      </c>
      <c r="B1423">
        <v>39.805</v>
      </c>
      <c r="C1423">
        <v>5.91</v>
      </c>
      <c r="D1423" t="str">
        <f t="shared" si="132"/>
        <v>No</v>
      </c>
      <c r="E1423" t="s">
        <v>2378</v>
      </c>
      <c r="F1423" t="s">
        <v>2378</v>
      </c>
      <c r="G1423">
        <f t="shared" si="133"/>
        <v>0</v>
      </c>
      <c r="H1423" t="str">
        <f t="shared" si="134"/>
        <v>No</v>
      </c>
      <c r="I1423" t="str">
        <f t="shared" si="135"/>
        <v>Obesity</v>
      </c>
      <c r="J1423" t="str">
        <f t="shared" si="136"/>
        <v>Prediabetes</v>
      </c>
      <c r="K1423" t="s">
        <v>2378</v>
      </c>
      <c r="L1423" t="s">
        <v>2379</v>
      </c>
      <c r="M1423" t="str">
        <f t="shared" si="137"/>
        <v>No</v>
      </c>
      <c r="N1423" t="s">
        <v>2378</v>
      </c>
    </row>
    <row r="1424" spans="1:14" x14ac:dyDescent="0.3">
      <c r="A1424" t="s">
        <v>946</v>
      </c>
      <c r="B1424">
        <v>33.700000000000003</v>
      </c>
      <c r="C1424">
        <v>5.87</v>
      </c>
      <c r="D1424" t="str">
        <f t="shared" si="132"/>
        <v>No</v>
      </c>
      <c r="E1424" t="s">
        <v>2378</v>
      </c>
      <c r="F1424" t="s">
        <v>2378</v>
      </c>
      <c r="G1424">
        <f t="shared" si="133"/>
        <v>0</v>
      </c>
      <c r="H1424" t="str">
        <f t="shared" si="134"/>
        <v>No</v>
      </c>
      <c r="I1424" t="str">
        <f t="shared" si="135"/>
        <v>Obesity</v>
      </c>
      <c r="J1424" t="str">
        <f t="shared" si="136"/>
        <v>Prediabetes</v>
      </c>
      <c r="K1424" t="s">
        <v>2378</v>
      </c>
      <c r="L1424" t="s">
        <v>2379</v>
      </c>
      <c r="M1424" t="str">
        <f t="shared" si="137"/>
        <v>No</v>
      </c>
      <c r="N1424" t="s">
        <v>2378</v>
      </c>
    </row>
    <row r="1425" spans="1:14" x14ac:dyDescent="0.3">
      <c r="A1425" t="s">
        <v>945</v>
      </c>
      <c r="B1425">
        <v>36.195</v>
      </c>
      <c r="C1425">
        <v>6.22</v>
      </c>
      <c r="D1425" t="str">
        <f t="shared" si="132"/>
        <v>No</v>
      </c>
      <c r="E1425" t="s">
        <v>2378</v>
      </c>
      <c r="F1425" t="s">
        <v>2378</v>
      </c>
      <c r="G1425">
        <f t="shared" si="133"/>
        <v>0</v>
      </c>
      <c r="H1425" t="str">
        <f t="shared" si="134"/>
        <v>No</v>
      </c>
      <c r="I1425" t="str">
        <f t="shared" si="135"/>
        <v>Obesity</v>
      </c>
      <c r="J1425" t="str">
        <f t="shared" si="136"/>
        <v>Prediabetes</v>
      </c>
      <c r="K1425" t="s">
        <v>2378</v>
      </c>
      <c r="L1425" t="s">
        <v>2379</v>
      </c>
      <c r="M1425" t="str">
        <f t="shared" si="137"/>
        <v>No</v>
      </c>
      <c r="N1425" t="s">
        <v>2378</v>
      </c>
    </row>
    <row r="1426" spans="1:14" x14ac:dyDescent="0.3">
      <c r="A1426" t="s">
        <v>944</v>
      </c>
      <c r="B1426">
        <v>32.6</v>
      </c>
      <c r="C1426">
        <v>5.73</v>
      </c>
      <c r="D1426" t="str">
        <f t="shared" si="132"/>
        <v>No</v>
      </c>
      <c r="E1426" t="s">
        <v>2378</v>
      </c>
      <c r="F1426" t="s">
        <v>2381</v>
      </c>
      <c r="G1426">
        <f t="shared" si="133"/>
        <v>1</v>
      </c>
      <c r="H1426" t="str">
        <f t="shared" si="134"/>
        <v>No</v>
      </c>
      <c r="I1426" t="str">
        <f t="shared" si="135"/>
        <v>Obesity</v>
      </c>
      <c r="J1426" t="str">
        <f t="shared" si="136"/>
        <v>Prediabetes</v>
      </c>
      <c r="K1426" t="s">
        <v>2378</v>
      </c>
      <c r="L1426">
        <v>1</v>
      </c>
      <c r="M1426" t="str">
        <f t="shared" si="137"/>
        <v>No</v>
      </c>
      <c r="N1426" t="s">
        <v>2378</v>
      </c>
    </row>
    <row r="1427" spans="1:14" x14ac:dyDescent="0.3">
      <c r="A1427" t="s">
        <v>943</v>
      </c>
      <c r="B1427">
        <v>30.2</v>
      </c>
      <c r="C1427">
        <v>5.7</v>
      </c>
      <c r="D1427" t="str">
        <f t="shared" si="132"/>
        <v>No</v>
      </c>
      <c r="E1427" t="s">
        <v>2378</v>
      </c>
      <c r="F1427" t="s">
        <v>2378</v>
      </c>
      <c r="G1427">
        <f t="shared" si="133"/>
        <v>0</v>
      </c>
      <c r="H1427" t="str">
        <f t="shared" si="134"/>
        <v>No</v>
      </c>
      <c r="I1427" t="str">
        <f t="shared" si="135"/>
        <v>Obesity</v>
      </c>
      <c r="J1427" t="str">
        <f t="shared" si="136"/>
        <v>Normal</v>
      </c>
      <c r="K1427" t="s">
        <v>2378</v>
      </c>
      <c r="L1427" t="s">
        <v>2379</v>
      </c>
      <c r="M1427" t="str">
        <f t="shared" si="137"/>
        <v>No</v>
      </c>
      <c r="N1427" t="s">
        <v>2378</v>
      </c>
    </row>
    <row r="1428" spans="1:14" x14ac:dyDescent="0.3">
      <c r="A1428" t="s">
        <v>942</v>
      </c>
      <c r="B1428">
        <v>27.645</v>
      </c>
      <c r="C1428">
        <v>9.91</v>
      </c>
      <c r="D1428" t="str">
        <f t="shared" si="132"/>
        <v>No</v>
      </c>
      <c r="E1428" t="s">
        <v>2378</v>
      </c>
      <c r="F1428" t="s">
        <v>2378</v>
      </c>
      <c r="G1428">
        <f t="shared" si="133"/>
        <v>0</v>
      </c>
      <c r="H1428" t="str">
        <f t="shared" si="134"/>
        <v>No</v>
      </c>
      <c r="I1428" t="str">
        <f t="shared" si="135"/>
        <v>Over Weight</v>
      </c>
      <c r="J1428" t="str">
        <f t="shared" si="136"/>
        <v>Diabetes</v>
      </c>
      <c r="K1428" t="s">
        <v>2378</v>
      </c>
      <c r="L1428" t="s">
        <v>2379</v>
      </c>
      <c r="M1428" t="str">
        <f t="shared" si="137"/>
        <v>No</v>
      </c>
      <c r="N1428" t="s">
        <v>2378</v>
      </c>
    </row>
    <row r="1429" spans="1:14" x14ac:dyDescent="0.3">
      <c r="A1429" t="s">
        <v>941</v>
      </c>
      <c r="B1429">
        <v>26.41</v>
      </c>
      <c r="C1429">
        <v>11.4</v>
      </c>
      <c r="D1429" t="str">
        <f t="shared" si="132"/>
        <v>No</v>
      </c>
      <c r="E1429" t="s">
        <v>2378</v>
      </c>
      <c r="F1429" t="s">
        <v>2378</v>
      </c>
      <c r="G1429">
        <f t="shared" si="133"/>
        <v>0</v>
      </c>
      <c r="H1429" t="str">
        <f t="shared" si="134"/>
        <v>No</v>
      </c>
      <c r="I1429" t="str">
        <f t="shared" si="135"/>
        <v>Over Weight</v>
      </c>
      <c r="J1429" t="str">
        <f t="shared" si="136"/>
        <v>Diabetes</v>
      </c>
      <c r="K1429" t="s">
        <v>2378</v>
      </c>
      <c r="L1429" t="s">
        <v>2379</v>
      </c>
      <c r="M1429" t="str">
        <f t="shared" si="137"/>
        <v>No</v>
      </c>
      <c r="N1429" t="s">
        <v>2378</v>
      </c>
    </row>
    <row r="1430" spans="1:14" x14ac:dyDescent="0.3">
      <c r="A1430" t="s">
        <v>940</v>
      </c>
      <c r="B1430">
        <v>34.1</v>
      </c>
      <c r="C1430">
        <v>6.29</v>
      </c>
      <c r="D1430" t="str">
        <f t="shared" si="132"/>
        <v>Yes</v>
      </c>
      <c r="E1430" t="s">
        <v>2378</v>
      </c>
      <c r="F1430" t="s">
        <v>2381</v>
      </c>
      <c r="G1430">
        <f t="shared" si="133"/>
        <v>1</v>
      </c>
      <c r="H1430" t="str">
        <f t="shared" si="134"/>
        <v>No</v>
      </c>
      <c r="I1430" t="str">
        <f t="shared" si="135"/>
        <v>Obesity</v>
      </c>
      <c r="J1430" t="str">
        <f t="shared" si="136"/>
        <v>Prediabetes</v>
      </c>
      <c r="K1430" t="s">
        <v>2380</v>
      </c>
      <c r="L1430">
        <v>1</v>
      </c>
      <c r="M1430" t="str">
        <f t="shared" si="137"/>
        <v>No</v>
      </c>
      <c r="N1430" t="s">
        <v>2378</v>
      </c>
    </row>
    <row r="1431" spans="1:14" x14ac:dyDescent="0.3">
      <c r="A1431" t="s">
        <v>939</v>
      </c>
      <c r="B1431">
        <v>17.3</v>
      </c>
      <c r="C1431">
        <v>9.2799999999999994</v>
      </c>
      <c r="D1431" t="str">
        <f t="shared" si="132"/>
        <v>No</v>
      </c>
      <c r="E1431" t="s">
        <v>2378</v>
      </c>
      <c r="F1431" t="s">
        <v>2378</v>
      </c>
      <c r="G1431">
        <f t="shared" si="133"/>
        <v>0</v>
      </c>
      <c r="H1431" t="str">
        <f t="shared" si="134"/>
        <v>No</v>
      </c>
      <c r="I1431" t="str">
        <f t="shared" si="135"/>
        <v>Under Weight</v>
      </c>
      <c r="J1431" t="str">
        <f t="shared" si="136"/>
        <v>Diabetes</v>
      </c>
      <c r="K1431" t="s">
        <v>2378</v>
      </c>
      <c r="L1431" t="s">
        <v>2379</v>
      </c>
      <c r="M1431" t="str">
        <f t="shared" si="137"/>
        <v>No</v>
      </c>
      <c r="N1431" t="s">
        <v>2378</v>
      </c>
    </row>
    <row r="1432" spans="1:14" x14ac:dyDescent="0.3">
      <c r="A1432" t="s">
        <v>938</v>
      </c>
      <c r="B1432">
        <v>35.020000000000003</v>
      </c>
      <c r="C1432">
        <v>4.78</v>
      </c>
      <c r="D1432" t="str">
        <f t="shared" si="132"/>
        <v>No</v>
      </c>
      <c r="E1432" t="s">
        <v>2378</v>
      </c>
      <c r="F1432" t="s">
        <v>2381</v>
      </c>
      <c r="G1432">
        <f t="shared" si="133"/>
        <v>1</v>
      </c>
      <c r="H1432" t="str">
        <f t="shared" si="134"/>
        <v>No</v>
      </c>
      <c r="I1432" t="str">
        <f t="shared" si="135"/>
        <v>Obesity</v>
      </c>
      <c r="J1432" t="str">
        <f t="shared" si="136"/>
        <v>Normal</v>
      </c>
      <c r="K1432" t="s">
        <v>2378</v>
      </c>
      <c r="L1432">
        <v>1</v>
      </c>
      <c r="M1432" t="str">
        <f t="shared" si="137"/>
        <v>No</v>
      </c>
      <c r="N1432" t="s">
        <v>2378</v>
      </c>
    </row>
    <row r="1433" spans="1:14" x14ac:dyDescent="0.3">
      <c r="A1433" t="s">
        <v>937</v>
      </c>
      <c r="B1433">
        <v>37.1</v>
      </c>
      <c r="C1433">
        <v>8.8699999999999992</v>
      </c>
      <c r="D1433" t="str">
        <f t="shared" si="132"/>
        <v>Yes</v>
      </c>
      <c r="E1433" t="s">
        <v>2378</v>
      </c>
      <c r="F1433" t="s">
        <v>2378</v>
      </c>
      <c r="G1433">
        <f t="shared" si="133"/>
        <v>0</v>
      </c>
      <c r="H1433" t="str">
        <f t="shared" si="134"/>
        <v>No</v>
      </c>
      <c r="I1433" t="str">
        <f t="shared" si="135"/>
        <v>Obesity</v>
      </c>
      <c r="J1433" t="str">
        <f t="shared" si="136"/>
        <v>Diabetes</v>
      </c>
      <c r="K1433" t="s">
        <v>2380</v>
      </c>
      <c r="L1433" t="s">
        <v>2379</v>
      </c>
      <c r="M1433" t="str">
        <f t="shared" si="137"/>
        <v>No</v>
      </c>
      <c r="N1433" t="s">
        <v>2378</v>
      </c>
    </row>
    <row r="1434" spans="1:14" x14ac:dyDescent="0.3">
      <c r="A1434" t="s">
        <v>936</v>
      </c>
      <c r="B1434">
        <v>16.79</v>
      </c>
      <c r="C1434">
        <v>11.4</v>
      </c>
      <c r="D1434" t="str">
        <f t="shared" si="132"/>
        <v>No</v>
      </c>
      <c r="E1434" t="s">
        <v>2378</v>
      </c>
      <c r="F1434" t="s">
        <v>2378</v>
      </c>
      <c r="G1434">
        <f t="shared" si="133"/>
        <v>0</v>
      </c>
      <c r="H1434" t="str">
        <f t="shared" si="134"/>
        <v>No</v>
      </c>
      <c r="I1434" t="str">
        <f t="shared" si="135"/>
        <v>Under Weight</v>
      </c>
      <c r="J1434" t="str">
        <f t="shared" si="136"/>
        <v>Diabetes</v>
      </c>
      <c r="K1434" t="s">
        <v>2378</v>
      </c>
      <c r="L1434" t="s">
        <v>2379</v>
      </c>
      <c r="M1434" t="str">
        <f t="shared" si="137"/>
        <v>No</v>
      </c>
      <c r="N1434" t="s">
        <v>2378</v>
      </c>
    </row>
    <row r="1435" spans="1:14" x14ac:dyDescent="0.3">
      <c r="A1435" t="s">
        <v>935</v>
      </c>
      <c r="B1435">
        <v>31.635000000000002</v>
      </c>
      <c r="C1435">
        <v>9.1300000000000008</v>
      </c>
      <c r="D1435" t="str">
        <f t="shared" si="132"/>
        <v>Yes</v>
      </c>
      <c r="E1435" t="s">
        <v>2378</v>
      </c>
      <c r="F1435" t="s">
        <v>2378</v>
      </c>
      <c r="G1435">
        <f t="shared" si="133"/>
        <v>0</v>
      </c>
      <c r="H1435" t="str">
        <f t="shared" si="134"/>
        <v>No</v>
      </c>
      <c r="I1435" t="str">
        <f t="shared" si="135"/>
        <v>Obesity</v>
      </c>
      <c r="J1435" t="str">
        <f t="shared" si="136"/>
        <v>Diabetes</v>
      </c>
      <c r="K1435" t="s">
        <v>2380</v>
      </c>
      <c r="L1435" t="s">
        <v>2379</v>
      </c>
      <c r="M1435" t="str">
        <f t="shared" si="137"/>
        <v>No</v>
      </c>
      <c r="N1435" t="s">
        <v>2378</v>
      </c>
    </row>
    <row r="1436" spans="1:14" x14ac:dyDescent="0.3">
      <c r="A1436" t="s">
        <v>934</v>
      </c>
      <c r="B1436">
        <v>24.19</v>
      </c>
      <c r="C1436">
        <v>6.22</v>
      </c>
      <c r="D1436" t="str">
        <f t="shared" si="132"/>
        <v>Yes</v>
      </c>
      <c r="E1436" t="s">
        <v>2378</v>
      </c>
      <c r="F1436" t="s">
        <v>2381</v>
      </c>
      <c r="G1436">
        <f t="shared" si="133"/>
        <v>1</v>
      </c>
      <c r="H1436" t="str">
        <f t="shared" si="134"/>
        <v>No</v>
      </c>
      <c r="I1436" t="str">
        <f t="shared" si="135"/>
        <v>Normal Weight</v>
      </c>
      <c r="J1436" t="str">
        <f t="shared" si="136"/>
        <v>Prediabetes</v>
      </c>
      <c r="K1436" t="s">
        <v>2380</v>
      </c>
      <c r="L1436">
        <v>1</v>
      </c>
      <c r="M1436" t="str">
        <f t="shared" si="137"/>
        <v>No</v>
      </c>
      <c r="N1436" t="s">
        <v>2378</v>
      </c>
    </row>
    <row r="1437" spans="1:14" x14ac:dyDescent="0.3">
      <c r="A1437" t="s">
        <v>933</v>
      </c>
      <c r="B1437">
        <v>35.29</v>
      </c>
      <c r="C1437">
        <v>5.9</v>
      </c>
      <c r="D1437" t="str">
        <f t="shared" si="132"/>
        <v>No</v>
      </c>
      <c r="E1437" t="s">
        <v>2378</v>
      </c>
      <c r="F1437" t="s">
        <v>2381</v>
      </c>
      <c r="G1437">
        <f t="shared" si="133"/>
        <v>1</v>
      </c>
      <c r="H1437" t="str">
        <f t="shared" si="134"/>
        <v>No</v>
      </c>
      <c r="I1437" t="str">
        <f t="shared" si="135"/>
        <v>Obesity</v>
      </c>
      <c r="J1437" t="str">
        <f t="shared" si="136"/>
        <v>Prediabetes</v>
      </c>
      <c r="K1437" t="s">
        <v>2378</v>
      </c>
      <c r="L1437">
        <v>1</v>
      </c>
      <c r="M1437" t="str">
        <f t="shared" si="137"/>
        <v>No</v>
      </c>
      <c r="N1437" t="s">
        <v>2378</v>
      </c>
    </row>
    <row r="1438" spans="1:14" x14ac:dyDescent="0.3">
      <c r="A1438" t="s">
        <v>932</v>
      </c>
      <c r="B1438">
        <v>35.299999999999997</v>
      </c>
      <c r="C1438">
        <v>4.45</v>
      </c>
      <c r="D1438" t="str">
        <f t="shared" si="132"/>
        <v>No</v>
      </c>
      <c r="E1438" t="s">
        <v>2378</v>
      </c>
      <c r="F1438" t="s">
        <v>2378</v>
      </c>
      <c r="G1438">
        <f t="shared" si="133"/>
        <v>0</v>
      </c>
      <c r="H1438" t="str">
        <f t="shared" si="134"/>
        <v>No</v>
      </c>
      <c r="I1438" t="str">
        <f t="shared" si="135"/>
        <v>Obesity</v>
      </c>
      <c r="J1438" t="str">
        <f t="shared" si="136"/>
        <v>Normal</v>
      </c>
      <c r="K1438" t="s">
        <v>2378</v>
      </c>
      <c r="L1438" t="s">
        <v>2379</v>
      </c>
      <c r="M1438" t="str">
        <f t="shared" si="137"/>
        <v>No</v>
      </c>
      <c r="N1438" t="s">
        <v>2378</v>
      </c>
    </row>
    <row r="1439" spans="1:14" x14ac:dyDescent="0.3">
      <c r="A1439" t="s">
        <v>931</v>
      </c>
      <c r="B1439">
        <v>35.64</v>
      </c>
      <c r="C1439">
        <v>6.17</v>
      </c>
      <c r="D1439" t="str">
        <f t="shared" si="132"/>
        <v>No</v>
      </c>
      <c r="E1439" t="s">
        <v>2378</v>
      </c>
      <c r="F1439" t="s">
        <v>2381</v>
      </c>
      <c r="G1439">
        <f t="shared" si="133"/>
        <v>1</v>
      </c>
      <c r="H1439" t="str">
        <f t="shared" si="134"/>
        <v>No</v>
      </c>
      <c r="I1439" t="str">
        <f t="shared" si="135"/>
        <v>Obesity</v>
      </c>
      <c r="J1439" t="str">
        <f t="shared" si="136"/>
        <v>Prediabetes</v>
      </c>
      <c r="K1439" t="s">
        <v>2378</v>
      </c>
      <c r="L1439">
        <v>1</v>
      </c>
      <c r="M1439" t="str">
        <f t="shared" si="137"/>
        <v>No</v>
      </c>
      <c r="N1439" t="s">
        <v>2378</v>
      </c>
    </row>
    <row r="1440" spans="1:14" x14ac:dyDescent="0.3">
      <c r="A1440" t="s">
        <v>930</v>
      </c>
      <c r="B1440">
        <v>33.1</v>
      </c>
      <c r="C1440">
        <v>4.93</v>
      </c>
      <c r="D1440" t="str">
        <f t="shared" si="132"/>
        <v>No</v>
      </c>
      <c r="E1440" t="s">
        <v>2378</v>
      </c>
      <c r="F1440" t="s">
        <v>2378</v>
      </c>
      <c r="G1440">
        <f t="shared" si="133"/>
        <v>0</v>
      </c>
      <c r="H1440" t="str">
        <f t="shared" si="134"/>
        <v>No</v>
      </c>
      <c r="I1440" t="str">
        <f t="shared" si="135"/>
        <v>Obesity</v>
      </c>
      <c r="J1440" t="str">
        <f t="shared" si="136"/>
        <v>Normal</v>
      </c>
      <c r="K1440" t="s">
        <v>2378</v>
      </c>
      <c r="L1440" t="s">
        <v>2379</v>
      </c>
      <c r="M1440" t="str">
        <f t="shared" si="137"/>
        <v>No</v>
      </c>
      <c r="N1440" t="s">
        <v>2378</v>
      </c>
    </row>
    <row r="1441" spans="1:14" x14ac:dyDescent="0.3">
      <c r="A1441" t="s">
        <v>929</v>
      </c>
      <c r="B1441">
        <v>26.41</v>
      </c>
      <c r="C1441">
        <v>7.32</v>
      </c>
      <c r="D1441" t="str">
        <f t="shared" si="132"/>
        <v>Yes</v>
      </c>
      <c r="E1441" t="s">
        <v>2378</v>
      </c>
      <c r="F1441" t="s">
        <v>2378</v>
      </c>
      <c r="G1441">
        <f t="shared" si="133"/>
        <v>1</v>
      </c>
      <c r="H1441" t="str">
        <f t="shared" si="134"/>
        <v>No</v>
      </c>
      <c r="I1441" t="str">
        <f t="shared" si="135"/>
        <v>Over Weight</v>
      </c>
      <c r="J1441" t="str">
        <f t="shared" si="136"/>
        <v>Diabetes</v>
      </c>
      <c r="K1441" t="s">
        <v>2380</v>
      </c>
      <c r="L1441">
        <v>1</v>
      </c>
      <c r="M1441" t="str">
        <f t="shared" si="137"/>
        <v>No</v>
      </c>
      <c r="N1441" t="s">
        <v>2378</v>
      </c>
    </row>
    <row r="1442" spans="1:14" x14ac:dyDescent="0.3">
      <c r="A1442" t="s">
        <v>928</v>
      </c>
      <c r="B1442">
        <v>29.9</v>
      </c>
      <c r="C1442">
        <v>5.27</v>
      </c>
      <c r="D1442" t="str">
        <f t="shared" si="132"/>
        <v>No</v>
      </c>
      <c r="E1442" t="s">
        <v>2378</v>
      </c>
      <c r="F1442" t="s">
        <v>2381</v>
      </c>
      <c r="G1442">
        <f t="shared" si="133"/>
        <v>1</v>
      </c>
      <c r="H1442" t="str">
        <f t="shared" si="134"/>
        <v>No</v>
      </c>
      <c r="I1442" t="str">
        <f t="shared" si="135"/>
        <v>Over Weight</v>
      </c>
      <c r="J1442" t="str">
        <f t="shared" si="136"/>
        <v>Normal</v>
      </c>
      <c r="K1442" t="s">
        <v>2378</v>
      </c>
      <c r="L1442">
        <v>1</v>
      </c>
      <c r="M1442" t="str">
        <f t="shared" si="137"/>
        <v>No</v>
      </c>
      <c r="N1442" t="s">
        <v>2378</v>
      </c>
    </row>
    <row r="1443" spans="1:14" x14ac:dyDescent="0.3">
      <c r="A1443" t="s">
        <v>927</v>
      </c>
      <c r="B1443">
        <v>25.24</v>
      </c>
      <c r="C1443">
        <v>5.82</v>
      </c>
      <c r="D1443" t="str">
        <f t="shared" si="132"/>
        <v>No</v>
      </c>
      <c r="E1443" t="s">
        <v>2378</v>
      </c>
      <c r="F1443" t="s">
        <v>2378</v>
      </c>
      <c r="G1443">
        <f t="shared" si="133"/>
        <v>1</v>
      </c>
      <c r="H1443" t="str">
        <f t="shared" si="134"/>
        <v>No</v>
      </c>
      <c r="I1443" t="str">
        <f t="shared" si="135"/>
        <v>Over Weight</v>
      </c>
      <c r="J1443" t="str">
        <f t="shared" si="136"/>
        <v>Prediabetes</v>
      </c>
      <c r="K1443" t="s">
        <v>2378</v>
      </c>
      <c r="L1443">
        <v>1</v>
      </c>
      <c r="M1443" t="str">
        <f t="shared" si="137"/>
        <v>No</v>
      </c>
      <c r="N1443" t="s">
        <v>2378</v>
      </c>
    </row>
    <row r="1444" spans="1:14" x14ac:dyDescent="0.3">
      <c r="A1444" t="s">
        <v>926</v>
      </c>
      <c r="B1444">
        <v>25.08</v>
      </c>
      <c r="C1444">
        <v>5.8</v>
      </c>
      <c r="D1444" t="str">
        <f t="shared" si="132"/>
        <v>No</v>
      </c>
      <c r="E1444" t="s">
        <v>2378</v>
      </c>
      <c r="F1444" t="s">
        <v>2381</v>
      </c>
      <c r="G1444">
        <f t="shared" si="133"/>
        <v>1</v>
      </c>
      <c r="H1444" t="str">
        <f t="shared" si="134"/>
        <v>No</v>
      </c>
      <c r="I1444" t="str">
        <f t="shared" si="135"/>
        <v>Over Weight</v>
      </c>
      <c r="J1444" t="str">
        <f t="shared" si="136"/>
        <v>Prediabetes</v>
      </c>
      <c r="K1444" t="s">
        <v>2378</v>
      </c>
      <c r="L1444">
        <v>1</v>
      </c>
      <c r="M1444" t="str">
        <f t="shared" si="137"/>
        <v>No</v>
      </c>
      <c r="N1444" t="s">
        <v>2378</v>
      </c>
    </row>
    <row r="1445" spans="1:14" x14ac:dyDescent="0.3">
      <c r="A1445" t="s">
        <v>925</v>
      </c>
      <c r="B1445">
        <v>29.164999999999999</v>
      </c>
      <c r="C1445">
        <v>4.87</v>
      </c>
      <c r="D1445" t="str">
        <f t="shared" si="132"/>
        <v>No</v>
      </c>
      <c r="E1445" t="s">
        <v>2381</v>
      </c>
      <c r="F1445" t="s">
        <v>2378</v>
      </c>
      <c r="G1445">
        <f t="shared" si="133"/>
        <v>1</v>
      </c>
      <c r="H1445" t="str">
        <f t="shared" si="134"/>
        <v>No</v>
      </c>
      <c r="I1445" t="str">
        <f t="shared" si="135"/>
        <v>Over Weight</v>
      </c>
      <c r="J1445" t="str">
        <f t="shared" si="136"/>
        <v>Normal</v>
      </c>
      <c r="K1445" t="s">
        <v>2378</v>
      </c>
      <c r="L1445">
        <v>1</v>
      </c>
      <c r="M1445" t="str">
        <f t="shared" si="137"/>
        <v>No</v>
      </c>
      <c r="N1445" t="s">
        <v>2378</v>
      </c>
    </row>
    <row r="1446" spans="1:14" x14ac:dyDescent="0.3">
      <c r="A1446" t="s">
        <v>924</v>
      </c>
      <c r="B1446">
        <v>15.05</v>
      </c>
      <c r="C1446">
        <v>8.1199999999999992</v>
      </c>
      <c r="D1446" t="str">
        <f t="shared" si="132"/>
        <v>No</v>
      </c>
      <c r="E1446" t="s">
        <v>2378</v>
      </c>
      <c r="F1446" t="s">
        <v>2378</v>
      </c>
      <c r="G1446">
        <f t="shared" si="133"/>
        <v>0</v>
      </c>
      <c r="H1446" t="str">
        <f t="shared" si="134"/>
        <v>No</v>
      </c>
      <c r="I1446" t="str">
        <f t="shared" si="135"/>
        <v>Under Weight</v>
      </c>
      <c r="J1446" t="str">
        <f t="shared" si="136"/>
        <v>Diabetes</v>
      </c>
      <c r="K1446" t="s">
        <v>2378</v>
      </c>
      <c r="L1446" t="s">
        <v>2379</v>
      </c>
      <c r="M1446" t="str">
        <f t="shared" si="137"/>
        <v>No</v>
      </c>
      <c r="N1446" t="s">
        <v>2378</v>
      </c>
    </row>
    <row r="1447" spans="1:14" x14ac:dyDescent="0.3">
      <c r="A1447" t="s">
        <v>923</v>
      </c>
      <c r="B1447">
        <v>19.95</v>
      </c>
      <c r="C1447">
        <v>4.3600000000000003</v>
      </c>
      <c r="D1447" t="str">
        <f t="shared" si="132"/>
        <v>No</v>
      </c>
      <c r="E1447" t="s">
        <v>2378</v>
      </c>
      <c r="F1447" t="s">
        <v>2378</v>
      </c>
      <c r="G1447">
        <f t="shared" si="133"/>
        <v>2</v>
      </c>
      <c r="H1447" t="str">
        <f t="shared" si="134"/>
        <v>No</v>
      </c>
      <c r="I1447" t="str">
        <f t="shared" si="135"/>
        <v>Normal Weight</v>
      </c>
      <c r="J1447" t="str">
        <f t="shared" si="136"/>
        <v>Normal</v>
      </c>
      <c r="K1447" t="s">
        <v>2378</v>
      </c>
      <c r="L1447">
        <v>2</v>
      </c>
      <c r="M1447" t="str">
        <f t="shared" si="137"/>
        <v>No</v>
      </c>
      <c r="N1447" t="s">
        <v>2378</v>
      </c>
    </row>
    <row r="1448" spans="1:14" x14ac:dyDescent="0.3">
      <c r="A1448" t="s">
        <v>922</v>
      </c>
      <c r="B1448">
        <v>16.66</v>
      </c>
      <c r="C1448">
        <v>9.16</v>
      </c>
      <c r="D1448" t="str">
        <f t="shared" si="132"/>
        <v>No</v>
      </c>
      <c r="E1448" t="s">
        <v>2378</v>
      </c>
      <c r="F1448" t="s">
        <v>2378</v>
      </c>
      <c r="G1448">
        <f t="shared" si="133"/>
        <v>0</v>
      </c>
      <c r="H1448" t="str">
        <f t="shared" si="134"/>
        <v>No</v>
      </c>
      <c r="I1448" t="str">
        <f t="shared" si="135"/>
        <v>Under Weight</v>
      </c>
      <c r="J1448" t="str">
        <f t="shared" si="136"/>
        <v>Diabetes</v>
      </c>
      <c r="K1448" t="s">
        <v>2378</v>
      </c>
      <c r="L1448" t="s">
        <v>2379</v>
      </c>
      <c r="M1448" t="str">
        <f t="shared" si="137"/>
        <v>No</v>
      </c>
      <c r="N1448" t="s">
        <v>2378</v>
      </c>
    </row>
    <row r="1449" spans="1:14" x14ac:dyDescent="0.3">
      <c r="A1449" t="s">
        <v>921</v>
      </c>
      <c r="B1449">
        <v>16.62</v>
      </c>
      <c r="C1449">
        <v>9.14</v>
      </c>
      <c r="D1449" t="str">
        <f t="shared" si="132"/>
        <v>No</v>
      </c>
      <c r="E1449" t="s">
        <v>2378</v>
      </c>
      <c r="F1449" t="s">
        <v>2378</v>
      </c>
      <c r="G1449">
        <f t="shared" si="133"/>
        <v>0</v>
      </c>
      <c r="H1449" t="str">
        <f t="shared" si="134"/>
        <v>No</v>
      </c>
      <c r="I1449" t="str">
        <f t="shared" si="135"/>
        <v>Under Weight</v>
      </c>
      <c r="J1449" t="str">
        <f t="shared" si="136"/>
        <v>Diabetes</v>
      </c>
      <c r="K1449" t="s">
        <v>2378</v>
      </c>
      <c r="L1449" t="s">
        <v>2379</v>
      </c>
      <c r="M1449" t="str">
        <f t="shared" si="137"/>
        <v>No</v>
      </c>
      <c r="N1449" t="s">
        <v>2378</v>
      </c>
    </row>
    <row r="1450" spans="1:14" x14ac:dyDescent="0.3">
      <c r="A1450" t="s">
        <v>920</v>
      </c>
      <c r="B1450">
        <v>15.36</v>
      </c>
      <c r="C1450">
        <v>5.49</v>
      </c>
      <c r="D1450" t="str">
        <f t="shared" si="132"/>
        <v>Yes</v>
      </c>
      <c r="E1450" t="s">
        <v>2378</v>
      </c>
      <c r="F1450" t="s">
        <v>2378</v>
      </c>
      <c r="G1450">
        <f t="shared" si="133"/>
        <v>2</v>
      </c>
      <c r="H1450" t="str">
        <f t="shared" si="134"/>
        <v>No</v>
      </c>
      <c r="I1450" t="str">
        <f t="shared" si="135"/>
        <v>Under Weight</v>
      </c>
      <c r="J1450" t="str">
        <f t="shared" si="136"/>
        <v>Normal</v>
      </c>
      <c r="K1450" t="s">
        <v>2380</v>
      </c>
      <c r="L1450">
        <v>2</v>
      </c>
      <c r="M1450" t="str">
        <f t="shared" si="137"/>
        <v>No</v>
      </c>
      <c r="N1450" t="s">
        <v>2378</v>
      </c>
    </row>
    <row r="1451" spans="1:14" x14ac:dyDescent="0.3">
      <c r="A1451" t="s">
        <v>919</v>
      </c>
      <c r="B1451">
        <v>27.74</v>
      </c>
      <c r="C1451">
        <v>5.96</v>
      </c>
      <c r="D1451" t="str">
        <f t="shared" si="132"/>
        <v>Yes</v>
      </c>
      <c r="E1451" t="s">
        <v>2378</v>
      </c>
      <c r="F1451" t="s">
        <v>2378</v>
      </c>
      <c r="G1451">
        <f t="shared" si="133"/>
        <v>0</v>
      </c>
      <c r="H1451" t="str">
        <f t="shared" si="134"/>
        <v>No</v>
      </c>
      <c r="I1451" t="str">
        <f t="shared" si="135"/>
        <v>Over Weight</v>
      </c>
      <c r="J1451" t="str">
        <f t="shared" si="136"/>
        <v>Prediabetes</v>
      </c>
      <c r="K1451" t="s">
        <v>2380</v>
      </c>
      <c r="L1451" t="s">
        <v>2379</v>
      </c>
      <c r="M1451" t="str">
        <f t="shared" si="137"/>
        <v>No</v>
      </c>
      <c r="N1451" t="s">
        <v>2378</v>
      </c>
    </row>
    <row r="1452" spans="1:14" x14ac:dyDescent="0.3">
      <c r="A1452" t="s">
        <v>918</v>
      </c>
      <c r="B1452">
        <v>22.44</v>
      </c>
      <c r="C1452">
        <v>4.62</v>
      </c>
      <c r="D1452" t="str">
        <f t="shared" si="132"/>
        <v>Yes</v>
      </c>
      <c r="E1452" t="s">
        <v>2378</v>
      </c>
      <c r="F1452" t="s">
        <v>2378</v>
      </c>
      <c r="G1452">
        <f t="shared" si="133"/>
        <v>0</v>
      </c>
      <c r="H1452" t="str">
        <f t="shared" si="134"/>
        <v>No</v>
      </c>
      <c r="I1452" t="str">
        <f t="shared" si="135"/>
        <v>Normal Weight</v>
      </c>
      <c r="J1452" t="str">
        <f t="shared" si="136"/>
        <v>Normal</v>
      </c>
      <c r="K1452" t="s">
        <v>2380</v>
      </c>
      <c r="L1452" t="s">
        <v>2379</v>
      </c>
      <c r="M1452" t="str">
        <f t="shared" si="137"/>
        <v>No</v>
      </c>
      <c r="N1452" t="s">
        <v>2378</v>
      </c>
    </row>
    <row r="1453" spans="1:14" x14ac:dyDescent="0.3">
      <c r="A1453" t="s">
        <v>917</v>
      </c>
      <c r="B1453">
        <v>37.049999999999997</v>
      </c>
      <c r="C1453">
        <v>9.9600000000000009</v>
      </c>
      <c r="D1453" t="str">
        <f t="shared" si="132"/>
        <v>Yes</v>
      </c>
      <c r="E1453" t="s">
        <v>2378</v>
      </c>
      <c r="F1453" t="s">
        <v>2378</v>
      </c>
      <c r="G1453">
        <f t="shared" si="133"/>
        <v>0</v>
      </c>
      <c r="H1453" t="str">
        <f t="shared" si="134"/>
        <v>No</v>
      </c>
      <c r="I1453" t="str">
        <f t="shared" si="135"/>
        <v>Obesity</v>
      </c>
      <c r="J1453" t="str">
        <f t="shared" si="136"/>
        <v>Diabetes</v>
      </c>
      <c r="K1453" t="s">
        <v>2380</v>
      </c>
      <c r="L1453" t="s">
        <v>2379</v>
      </c>
      <c r="M1453" t="str">
        <f t="shared" si="137"/>
        <v>No</v>
      </c>
      <c r="N1453" t="s">
        <v>2378</v>
      </c>
    </row>
    <row r="1454" spans="1:14" x14ac:dyDescent="0.3">
      <c r="A1454" t="s">
        <v>916</v>
      </c>
      <c r="B1454">
        <v>22.95</v>
      </c>
      <c r="C1454">
        <v>10.53</v>
      </c>
      <c r="D1454" t="str">
        <f t="shared" si="132"/>
        <v>No</v>
      </c>
      <c r="E1454" t="s">
        <v>2378</v>
      </c>
      <c r="F1454" t="s">
        <v>2378</v>
      </c>
      <c r="G1454">
        <f t="shared" si="133"/>
        <v>2</v>
      </c>
      <c r="H1454" t="str">
        <f t="shared" si="134"/>
        <v>No</v>
      </c>
      <c r="I1454" t="str">
        <f t="shared" si="135"/>
        <v>Normal Weight</v>
      </c>
      <c r="J1454" t="str">
        <f t="shared" si="136"/>
        <v>Diabetes</v>
      </c>
      <c r="K1454" t="s">
        <v>2378</v>
      </c>
      <c r="L1454">
        <v>2</v>
      </c>
      <c r="M1454" t="str">
        <f t="shared" si="137"/>
        <v>No</v>
      </c>
      <c r="N1454" t="s">
        <v>2378</v>
      </c>
    </row>
    <row r="1455" spans="1:14" x14ac:dyDescent="0.3">
      <c r="A1455" t="s">
        <v>915</v>
      </c>
      <c r="B1455">
        <v>34.200000000000003</v>
      </c>
      <c r="C1455">
        <v>6.69</v>
      </c>
      <c r="D1455" t="str">
        <f t="shared" si="132"/>
        <v>Yes</v>
      </c>
      <c r="E1455" t="s">
        <v>2378</v>
      </c>
      <c r="F1455" t="s">
        <v>2378</v>
      </c>
      <c r="G1455">
        <f t="shared" si="133"/>
        <v>0</v>
      </c>
      <c r="H1455" t="str">
        <f t="shared" si="134"/>
        <v>No</v>
      </c>
      <c r="I1455" t="str">
        <f t="shared" si="135"/>
        <v>Obesity</v>
      </c>
      <c r="J1455" t="str">
        <f t="shared" si="136"/>
        <v>Diabetes</v>
      </c>
      <c r="K1455" t="s">
        <v>2380</v>
      </c>
      <c r="L1455" t="s">
        <v>2379</v>
      </c>
      <c r="M1455" t="str">
        <f t="shared" si="137"/>
        <v>No</v>
      </c>
      <c r="N1455" t="s">
        <v>2378</v>
      </c>
    </row>
    <row r="1456" spans="1:14" x14ac:dyDescent="0.3">
      <c r="A1456" t="s">
        <v>914</v>
      </c>
      <c r="B1456">
        <v>30.59</v>
      </c>
      <c r="C1456">
        <v>9.5500000000000007</v>
      </c>
      <c r="D1456" t="str">
        <f t="shared" si="132"/>
        <v>Yes</v>
      </c>
      <c r="E1456" t="s">
        <v>2378</v>
      </c>
      <c r="F1456" t="s">
        <v>2378</v>
      </c>
      <c r="G1456">
        <f t="shared" si="133"/>
        <v>0</v>
      </c>
      <c r="H1456" t="str">
        <f t="shared" si="134"/>
        <v>No</v>
      </c>
      <c r="I1456" t="str">
        <f t="shared" si="135"/>
        <v>Obesity</v>
      </c>
      <c r="J1456" t="str">
        <f t="shared" si="136"/>
        <v>Diabetes</v>
      </c>
      <c r="K1456" t="s">
        <v>2380</v>
      </c>
      <c r="L1456" t="s">
        <v>2379</v>
      </c>
      <c r="M1456" t="str">
        <f t="shared" si="137"/>
        <v>No</v>
      </c>
      <c r="N1456" t="s">
        <v>2378</v>
      </c>
    </row>
    <row r="1457" spans="1:14" x14ac:dyDescent="0.3">
      <c r="A1457" t="s">
        <v>913</v>
      </c>
      <c r="B1457">
        <v>25.51</v>
      </c>
      <c r="C1457">
        <v>6.05</v>
      </c>
      <c r="D1457" t="str">
        <f t="shared" si="132"/>
        <v>No</v>
      </c>
      <c r="E1457" t="s">
        <v>2378</v>
      </c>
      <c r="F1457" t="s">
        <v>2378</v>
      </c>
      <c r="G1457">
        <f t="shared" si="133"/>
        <v>0</v>
      </c>
      <c r="H1457" t="str">
        <f t="shared" si="134"/>
        <v>No</v>
      </c>
      <c r="I1457" t="str">
        <f t="shared" si="135"/>
        <v>Over Weight</v>
      </c>
      <c r="J1457" t="str">
        <f t="shared" si="136"/>
        <v>Prediabetes</v>
      </c>
      <c r="K1457" t="s">
        <v>2378</v>
      </c>
      <c r="L1457" t="s">
        <v>2379</v>
      </c>
      <c r="M1457" t="str">
        <f t="shared" si="137"/>
        <v>No</v>
      </c>
      <c r="N1457" t="s">
        <v>2378</v>
      </c>
    </row>
    <row r="1458" spans="1:14" x14ac:dyDescent="0.3">
      <c r="A1458" t="s">
        <v>912</v>
      </c>
      <c r="B1458">
        <v>29.04</v>
      </c>
      <c r="C1458">
        <v>10.56</v>
      </c>
      <c r="D1458" t="str">
        <f t="shared" si="132"/>
        <v>Yes</v>
      </c>
      <c r="E1458" t="s">
        <v>2378</v>
      </c>
      <c r="F1458" t="s">
        <v>2378</v>
      </c>
      <c r="G1458">
        <f t="shared" si="133"/>
        <v>1</v>
      </c>
      <c r="H1458" t="str">
        <f t="shared" si="134"/>
        <v>No</v>
      </c>
      <c r="I1458" t="str">
        <f t="shared" si="135"/>
        <v>Over Weight</v>
      </c>
      <c r="J1458" t="str">
        <f t="shared" si="136"/>
        <v>Diabetes</v>
      </c>
      <c r="K1458" t="s">
        <v>2380</v>
      </c>
      <c r="L1458">
        <v>1</v>
      </c>
      <c r="M1458" t="str">
        <f t="shared" si="137"/>
        <v>No</v>
      </c>
      <c r="N1458" t="s">
        <v>2378</v>
      </c>
    </row>
    <row r="1459" spans="1:14" x14ac:dyDescent="0.3">
      <c r="A1459" t="s">
        <v>911</v>
      </c>
      <c r="B1459">
        <v>22.135000000000002</v>
      </c>
      <c r="C1459">
        <v>10.81</v>
      </c>
      <c r="D1459" t="str">
        <f t="shared" si="132"/>
        <v>Yes</v>
      </c>
      <c r="E1459" t="s">
        <v>2378</v>
      </c>
      <c r="F1459" t="s">
        <v>2378</v>
      </c>
      <c r="G1459">
        <f t="shared" si="133"/>
        <v>1</v>
      </c>
      <c r="H1459" t="str">
        <f t="shared" si="134"/>
        <v>No</v>
      </c>
      <c r="I1459" t="str">
        <f t="shared" si="135"/>
        <v>Normal Weight</v>
      </c>
      <c r="J1459" t="str">
        <f t="shared" si="136"/>
        <v>Diabetes</v>
      </c>
      <c r="K1459" t="s">
        <v>2380</v>
      </c>
      <c r="L1459">
        <v>1</v>
      </c>
      <c r="M1459" t="str">
        <f t="shared" si="137"/>
        <v>No</v>
      </c>
      <c r="N1459" t="s">
        <v>2378</v>
      </c>
    </row>
    <row r="1460" spans="1:14" x14ac:dyDescent="0.3">
      <c r="A1460" t="s">
        <v>910</v>
      </c>
      <c r="B1460">
        <v>21.375</v>
      </c>
      <c r="C1460">
        <v>4.32</v>
      </c>
      <c r="D1460" t="str">
        <f t="shared" si="132"/>
        <v>No</v>
      </c>
      <c r="E1460" t="s">
        <v>2378</v>
      </c>
      <c r="F1460" t="s">
        <v>2378</v>
      </c>
      <c r="G1460">
        <f t="shared" si="133"/>
        <v>0</v>
      </c>
      <c r="H1460" t="str">
        <f t="shared" si="134"/>
        <v>No</v>
      </c>
      <c r="I1460" t="str">
        <f t="shared" si="135"/>
        <v>Normal Weight</v>
      </c>
      <c r="J1460" t="str">
        <f t="shared" si="136"/>
        <v>Normal</v>
      </c>
      <c r="K1460" t="s">
        <v>2378</v>
      </c>
      <c r="L1460" t="s">
        <v>2379</v>
      </c>
      <c r="M1460" t="str">
        <f t="shared" si="137"/>
        <v>No</v>
      </c>
      <c r="N1460" t="s">
        <v>2378</v>
      </c>
    </row>
    <row r="1461" spans="1:14" x14ac:dyDescent="0.3">
      <c r="A1461" t="s">
        <v>909</v>
      </c>
      <c r="B1461">
        <v>29.19</v>
      </c>
      <c r="C1461">
        <v>4.37</v>
      </c>
      <c r="D1461" t="str">
        <f t="shared" si="132"/>
        <v>No</v>
      </c>
      <c r="E1461" t="s">
        <v>2378</v>
      </c>
      <c r="F1461" t="s">
        <v>2378</v>
      </c>
      <c r="G1461">
        <f t="shared" si="133"/>
        <v>0</v>
      </c>
      <c r="H1461" t="str">
        <f t="shared" si="134"/>
        <v>No</v>
      </c>
      <c r="I1461" t="str">
        <f t="shared" si="135"/>
        <v>Over Weight</v>
      </c>
      <c r="J1461" t="str">
        <f t="shared" si="136"/>
        <v>Normal</v>
      </c>
      <c r="K1461" t="s">
        <v>2378</v>
      </c>
      <c r="L1461" t="s">
        <v>2379</v>
      </c>
      <c r="M1461" t="str">
        <f t="shared" si="137"/>
        <v>No</v>
      </c>
      <c r="N1461" t="s">
        <v>2378</v>
      </c>
    </row>
    <row r="1462" spans="1:14" x14ac:dyDescent="0.3">
      <c r="A1462" t="s">
        <v>908</v>
      </c>
      <c r="B1462">
        <v>31.92</v>
      </c>
      <c r="C1462">
        <v>4.8099999999999996</v>
      </c>
      <c r="D1462" t="str">
        <f t="shared" si="132"/>
        <v>Yes</v>
      </c>
      <c r="E1462" t="s">
        <v>2378</v>
      </c>
      <c r="F1462" t="s">
        <v>2381</v>
      </c>
      <c r="G1462">
        <f t="shared" si="133"/>
        <v>1</v>
      </c>
      <c r="H1462" t="str">
        <f t="shared" si="134"/>
        <v>No</v>
      </c>
      <c r="I1462" t="str">
        <f t="shared" si="135"/>
        <v>Obesity</v>
      </c>
      <c r="J1462" t="str">
        <f t="shared" si="136"/>
        <v>Normal</v>
      </c>
      <c r="K1462" t="s">
        <v>2380</v>
      </c>
      <c r="L1462">
        <v>1</v>
      </c>
      <c r="M1462" t="str">
        <f t="shared" si="137"/>
        <v>No</v>
      </c>
      <c r="N1462" t="s">
        <v>2378</v>
      </c>
    </row>
    <row r="1463" spans="1:14" x14ac:dyDescent="0.3">
      <c r="A1463" t="s">
        <v>907</v>
      </c>
      <c r="B1463">
        <v>26.315000000000001</v>
      </c>
      <c r="C1463">
        <v>4.5599999999999996</v>
      </c>
      <c r="D1463" t="str">
        <f t="shared" si="132"/>
        <v>Yes</v>
      </c>
      <c r="E1463" t="s">
        <v>2378</v>
      </c>
      <c r="F1463" t="s">
        <v>2381</v>
      </c>
      <c r="G1463">
        <f t="shared" si="133"/>
        <v>1</v>
      </c>
      <c r="H1463" t="str">
        <f t="shared" si="134"/>
        <v>No</v>
      </c>
      <c r="I1463" t="str">
        <f t="shared" si="135"/>
        <v>Over Weight</v>
      </c>
      <c r="J1463" t="str">
        <f t="shared" si="136"/>
        <v>Normal</v>
      </c>
      <c r="K1463" t="s">
        <v>2380</v>
      </c>
      <c r="L1463">
        <v>1</v>
      </c>
      <c r="M1463" t="str">
        <f t="shared" si="137"/>
        <v>No</v>
      </c>
      <c r="N1463" t="s">
        <v>2378</v>
      </c>
    </row>
    <row r="1464" spans="1:14" x14ac:dyDescent="0.3">
      <c r="A1464" t="s">
        <v>906</v>
      </c>
      <c r="B1464">
        <v>35.299999999999997</v>
      </c>
      <c r="C1464">
        <v>4.3899999999999997</v>
      </c>
      <c r="D1464" t="str">
        <f t="shared" si="132"/>
        <v>No</v>
      </c>
      <c r="E1464" t="s">
        <v>2378</v>
      </c>
      <c r="F1464" t="s">
        <v>2378</v>
      </c>
      <c r="G1464">
        <f t="shared" si="133"/>
        <v>0</v>
      </c>
      <c r="H1464" t="str">
        <f t="shared" si="134"/>
        <v>No</v>
      </c>
      <c r="I1464" t="str">
        <f t="shared" si="135"/>
        <v>Obesity</v>
      </c>
      <c r="J1464" t="str">
        <f t="shared" si="136"/>
        <v>Normal</v>
      </c>
      <c r="K1464" t="s">
        <v>2378</v>
      </c>
      <c r="L1464" t="s">
        <v>2379</v>
      </c>
      <c r="M1464" t="str">
        <f t="shared" si="137"/>
        <v>No</v>
      </c>
      <c r="N1464" t="s">
        <v>2378</v>
      </c>
    </row>
    <row r="1465" spans="1:14" x14ac:dyDescent="0.3">
      <c r="A1465" t="s">
        <v>905</v>
      </c>
      <c r="B1465">
        <v>18.91</v>
      </c>
      <c r="C1465">
        <v>11.44</v>
      </c>
      <c r="D1465" t="str">
        <f t="shared" si="132"/>
        <v>No</v>
      </c>
      <c r="E1465" t="s">
        <v>2378</v>
      </c>
      <c r="F1465" t="s">
        <v>2378</v>
      </c>
      <c r="G1465">
        <f t="shared" si="133"/>
        <v>0</v>
      </c>
      <c r="H1465" t="str">
        <f t="shared" si="134"/>
        <v>No</v>
      </c>
      <c r="I1465" t="str">
        <f t="shared" si="135"/>
        <v>Normal Weight</v>
      </c>
      <c r="J1465" t="str">
        <f t="shared" si="136"/>
        <v>Diabetes</v>
      </c>
      <c r="K1465" t="s">
        <v>2378</v>
      </c>
      <c r="L1465" t="s">
        <v>2379</v>
      </c>
      <c r="M1465" t="str">
        <f t="shared" si="137"/>
        <v>No</v>
      </c>
      <c r="N1465" t="s">
        <v>2378</v>
      </c>
    </row>
    <row r="1466" spans="1:14" x14ac:dyDescent="0.3">
      <c r="A1466" t="s">
        <v>904</v>
      </c>
      <c r="B1466">
        <v>22.41</v>
      </c>
      <c r="C1466">
        <v>11.37</v>
      </c>
      <c r="D1466" t="str">
        <f t="shared" si="132"/>
        <v>Yes</v>
      </c>
      <c r="E1466" t="s">
        <v>2378</v>
      </c>
      <c r="F1466" t="s">
        <v>2378</v>
      </c>
      <c r="G1466">
        <f t="shared" si="133"/>
        <v>1</v>
      </c>
      <c r="H1466" t="str">
        <f t="shared" si="134"/>
        <v>No</v>
      </c>
      <c r="I1466" t="str">
        <f t="shared" si="135"/>
        <v>Normal Weight</v>
      </c>
      <c r="J1466" t="str">
        <f t="shared" si="136"/>
        <v>Diabetes</v>
      </c>
      <c r="K1466" t="s">
        <v>2380</v>
      </c>
      <c r="L1466">
        <v>1</v>
      </c>
      <c r="M1466" t="str">
        <f t="shared" si="137"/>
        <v>No</v>
      </c>
      <c r="N1466" t="s">
        <v>2378</v>
      </c>
    </row>
    <row r="1467" spans="1:14" x14ac:dyDescent="0.3">
      <c r="A1467" t="s">
        <v>903</v>
      </c>
      <c r="B1467">
        <v>22.704999999999998</v>
      </c>
      <c r="C1467">
        <v>6.14</v>
      </c>
      <c r="D1467" t="str">
        <f t="shared" si="132"/>
        <v>No</v>
      </c>
      <c r="E1467" t="s">
        <v>2378</v>
      </c>
      <c r="F1467" t="s">
        <v>2378</v>
      </c>
      <c r="G1467">
        <f t="shared" si="133"/>
        <v>0</v>
      </c>
      <c r="H1467" t="str">
        <f t="shared" si="134"/>
        <v>No</v>
      </c>
      <c r="I1467" t="str">
        <f t="shared" si="135"/>
        <v>Normal Weight</v>
      </c>
      <c r="J1467" t="str">
        <f t="shared" si="136"/>
        <v>Prediabetes</v>
      </c>
      <c r="K1467" t="s">
        <v>2378</v>
      </c>
      <c r="L1467" t="s">
        <v>2379</v>
      </c>
      <c r="M1467" t="str">
        <f t="shared" si="137"/>
        <v>No</v>
      </c>
      <c r="N1467" t="s">
        <v>2378</v>
      </c>
    </row>
    <row r="1468" spans="1:14" x14ac:dyDescent="0.3">
      <c r="A1468" t="s">
        <v>902</v>
      </c>
      <c r="B1468">
        <v>37.18</v>
      </c>
      <c r="C1468">
        <v>4.8899999999999997</v>
      </c>
      <c r="D1468" t="str">
        <f t="shared" si="132"/>
        <v>No</v>
      </c>
      <c r="E1468" t="s">
        <v>2378</v>
      </c>
      <c r="F1468" t="s">
        <v>2378</v>
      </c>
      <c r="G1468">
        <f t="shared" si="133"/>
        <v>0</v>
      </c>
      <c r="H1468" t="str">
        <f t="shared" si="134"/>
        <v>No</v>
      </c>
      <c r="I1468" t="str">
        <f t="shared" si="135"/>
        <v>Obesity</v>
      </c>
      <c r="J1468" t="str">
        <f t="shared" si="136"/>
        <v>Normal</v>
      </c>
      <c r="K1468" t="s">
        <v>2378</v>
      </c>
      <c r="L1468" t="s">
        <v>2379</v>
      </c>
      <c r="M1468" t="str">
        <f t="shared" si="137"/>
        <v>No</v>
      </c>
      <c r="N1468" t="s">
        <v>2378</v>
      </c>
    </row>
    <row r="1469" spans="1:14" x14ac:dyDescent="0.3">
      <c r="A1469" t="s">
        <v>901</v>
      </c>
      <c r="B1469">
        <v>35.97</v>
      </c>
      <c r="C1469">
        <v>4.5999999999999996</v>
      </c>
      <c r="D1469" t="str">
        <f t="shared" si="132"/>
        <v>No</v>
      </c>
      <c r="E1469" t="s">
        <v>2378</v>
      </c>
      <c r="F1469" t="s">
        <v>2378</v>
      </c>
      <c r="G1469">
        <f t="shared" si="133"/>
        <v>0</v>
      </c>
      <c r="H1469" t="str">
        <f t="shared" si="134"/>
        <v>No</v>
      </c>
      <c r="I1469" t="str">
        <f t="shared" si="135"/>
        <v>Obesity</v>
      </c>
      <c r="J1469" t="str">
        <f t="shared" si="136"/>
        <v>Normal</v>
      </c>
      <c r="K1469" t="s">
        <v>2378</v>
      </c>
      <c r="L1469" t="s">
        <v>2379</v>
      </c>
      <c r="M1469" t="str">
        <f t="shared" si="137"/>
        <v>No</v>
      </c>
      <c r="N1469" t="s">
        <v>2378</v>
      </c>
    </row>
    <row r="1470" spans="1:14" x14ac:dyDescent="0.3">
      <c r="A1470" t="s">
        <v>900</v>
      </c>
      <c r="B1470">
        <v>35.799999999999997</v>
      </c>
      <c r="C1470">
        <v>4.42</v>
      </c>
      <c r="D1470" t="str">
        <f t="shared" si="132"/>
        <v>No</v>
      </c>
      <c r="E1470" t="s">
        <v>2378</v>
      </c>
      <c r="F1470" t="s">
        <v>2378</v>
      </c>
      <c r="G1470">
        <f t="shared" si="133"/>
        <v>0</v>
      </c>
      <c r="H1470" t="str">
        <f t="shared" si="134"/>
        <v>No</v>
      </c>
      <c r="I1470" t="str">
        <f t="shared" si="135"/>
        <v>Obesity</v>
      </c>
      <c r="J1470" t="str">
        <f t="shared" si="136"/>
        <v>Normal</v>
      </c>
      <c r="K1470" t="s">
        <v>2378</v>
      </c>
      <c r="L1470" t="s">
        <v>2379</v>
      </c>
      <c r="M1470" t="str">
        <f t="shared" si="137"/>
        <v>No</v>
      </c>
      <c r="N1470" t="s">
        <v>2378</v>
      </c>
    </row>
    <row r="1471" spans="1:14" x14ac:dyDescent="0.3">
      <c r="A1471" t="s">
        <v>899</v>
      </c>
      <c r="B1471">
        <v>28.31</v>
      </c>
      <c r="C1471">
        <v>7.48</v>
      </c>
      <c r="D1471" t="str">
        <f t="shared" si="132"/>
        <v>Yes</v>
      </c>
      <c r="E1471" t="s">
        <v>2378</v>
      </c>
      <c r="F1471" t="s">
        <v>2378</v>
      </c>
      <c r="G1471">
        <f t="shared" si="133"/>
        <v>0</v>
      </c>
      <c r="H1471" t="str">
        <f t="shared" si="134"/>
        <v>No</v>
      </c>
      <c r="I1471" t="str">
        <f t="shared" si="135"/>
        <v>Over Weight</v>
      </c>
      <c r="J1471" t="str">
        <f t="shared" si="136"/>
        <v>Diabetes</v>
      </c>
      <c r="K1471" t="s">
        <v>2380</v>
      </c>
      <c r="L1471" t="s">
        <v>2379</v>
      </c>
      <c r="M1471" t="str">
        <f t="shared" si="137"/>
        <v>No</v>
      </c>
      <c r="N1471" t="s">
        <v>2378</v>
      </c>
    </row>
    <row r="1472" spans="1:14" x14ac:dyDescent="0.3">
      <c r="A1472" t="s">
        <v>898</v>
      </c>
      <c r="B1472">
        <v>38.06</v>
      </c>
      <c r="C1472">
        <v>10.74</v>
      </c>
      <c r="D1472" t="str">
        <f t="shared" si="132"/>
        <v>No</v>
      </c>
      <c r="E1472" t="s">
        <v>2378</v>
      </c>
      <c r="F1472" t="s">
        <v>2378</v>
      </c>
      <c r="G1472">
        <f t="shared" si="133"/>
        <v>0</v>
      </c>
      <c r="H1472" t="str">
        <f t="shared" si="134"/>
        <v>No</v>
      </c>
      <c r="I1472" t="str">
        <f t="shared" si="135"/>
        <v>Obesity</v>
      </c>
      <c r="J1472" t="str">
        <f t="shared" si="136"/>
        <v>Diabetes</v>
      </c>
      <c r="K1472" t="s">
        <v>2378</v>
      </c>
      <c r="L1472" t="s">
        <v>2379</v>
      </c>
      <c r="M1472" t="str">
        <f t="shared" si="137"/>
        <v>No</v>
      </c>
      <c r="N1472" t="s">
        <v>2378</v>
      </c>
    </row>
    <row r="1473" spans="1:14" x14ac:dyDescent="0.3">
      <c r="A1473" t="s">
        <v>897</v>
      </c>
      <c r="B1473">
        <v>28</v>
      </c>
      <c r="C1473">
        <v>5.19</v>
      </c>
      <c r="D1473" t="str">
        <f t="shared" si="132"/>
        <v>No</v>
      </c>
      <c r="E1473" t="s">
        <v>2378</v>
      </c>
      <c r="F1473" t="s">
        <v>2378</v>
      </c>
      <c r="G1473">
        <f t="shared" si="133"/>
        <v>1</v>
      </c>
      <c r="H1473" t="str">
        <f t="shared" si="134"/>
        <v>No</v>
      </c>
      <c r="I1473" t="str">
        <f t="shared" si="135"/>
        <v>Over Weight</v>
      </c>
      <c r="J1473" t="str">
        <f t="shared" si="136"/>
        <v>Normal</v>
      </c>
      <c r="K1473" t="s">
        <v>2378</v>
      </c>
      <c r="L1473">
        <v>1</v>
      </c>
      <c r="M1473" t="str">
        <f t="shared" si="137"/>
        <v>No</v>
      </c>
      <c r="N1473" t="s">
        <v>2378</v>
      </c>
    </row>
    <row r="1474" spans="1:14" x14ac:dyDescent="0.3">
      <c r="A1474" t="s">
        <v>896</v>
      </c>
      <c r="B1474">
        <v>34.32</v>
      </c>
      <c r="C1474">
        <v>9.17</v>
      </c>
      <c r="D1474" t="str">
        <f t="shared" ref="D1474:D1537" si="138">PROPER(K1474)</f>
        <v>No</v>
      </c>
      <c r="E1474" t="s">
        <v>2378</v>
      </c>
      <c r="F1474" t="s">
        <v>2378</v>
      </c>
      <c r="G1474">
        <f t="shared" ref="G1474:G1537" si="139">IF(L1474="No major surgery",0,L1474)</f>
        <v>0</v>
      </c>
      <c r="H1474" t="str">
        <f t="shared" ref="H1474:H1537" si="140">PROPER(M1474)</f>
        <v>No</v>
      </c>
      <c r="I1474" t="str">
        <f t="shared" ref="I1474:I1537" si="141">IF(B1474&lt;18.5,"Under Weight",IF(B1474&lt;=24.9,"Normal Weight",IF(B1474&lt;=29.9,"Over Weight","Obesity")))</f>
        <v>Obesity</v>
      </c>
      <c r="J1474" t="str">
        <f t="shared" ref="J1474:J1537" si="142">IF(C1474&lt;=5.7,"Normal",IF(C1474&lt;=6.4,"Prediabetes","Diabetes"))</f>
        <v>Diabetes</v>
      </c>
      <c r="K1474" t="s">
        <v>2378</v>
      </c>
      <c r="L1474" t="s">
        <v>2379</v>
      </c>
      <c r="M1474" t="str">
        <f t="shared" si="137"/>
        <v>No</v>
      </c>
      <c r="N1474" t="s">
        <v>2378</v>
      </c>
    </row>
    <row r="1475" spans="1:14" x14ac:dyDescent="0.3">
      <c r="A1475" t="s">
        <v>895</v>
      </c>
      <c r="B1475">
        <v>22.3</v>
      </c>
      <c r="C1475">
        <v>4.95</v>
      </c>
      <c r="D1475" t="str">
        <f t="shared" si="138"/>
        <v>Yes</v>
      </c>
      <c r="E1475" t="s">
        <v>2378</v>
      </c>
      <c r="F1475" t="s">
        <v>2378</v>
      </c>
      <c r="G1475">
        <f t="shared" si="139"/>
        <v>0</v>
      </c>
      <c r="H1475" t="str">
        <f t="shared" si="140"/>
        <v>No</v>
      </c>
      <c r="I1475" t="str">
        <f t="shared" si="141"/>
        <v>Normal Weight</v>
      </c>
      <c r="J1475" t="str">
        <f t="shared" si="142"/>
        <v>Normal</v>
      </c>
      <c r="K1475" t="s">
        <v>2380</v>
      </c>
      <c r="L1475" t="s">
        <v>2379</v>
      </c>
      <c r="M1475" t="str">
        <f t="shared" si="137"/>
        <v>No</v>
      </c>
      <c r="N1475" t="s">
        <v>2378</v>
      </c>
    </row>
    <row r="1476" spans="1:14" x14ac:dyDescent="0.3">
      <c r="A1476" t="s">
        <v>894</v>
      </c>
      <c r="B1476">
        <v>27.835000000000001</v>
      </c>
      <c r="C1476">
        <v>6.03</v>
      </c>
      <c r="D1476" t="str">
        <f t="shared" si="138"/>
        <v>No</v>
      </c>
      <c r="E1476" t="s">
        <v>2378</v>
      </c>
      <c r="F1476" t="s">
        <v>2378</v>
      </c>
      <c r="G1476">
        <f t="shared" si="139"/>
        <v>1</v>
      </c>
      <c r="H1476" t="str">
        <f t="shared" si="140"/>
        <v>No</v>
      </c>
      <c r="I1476" t="str">
        <f t="shared" si="141"/>
        <v>Over Weight</v>
      </c>
      <c r="J1476" t="str">
        <f t="shared" si="142"/>
        <v>Prediabetes</v>
      </c>
      <c r="K1476" t="s">
        <v>2378</v>
      </c>
      <c r="L1476">
        <v>1</v>
      </c>
      <c r="M1476" t="str">
        <f t="shared" ref="M1476:M1539" si="143">IF(N1476="?","No",N1476)</f>
        <v>No</v>
      </c>
      <c r="N1476" t="s">
        <v>2378</v>
      </c>
    </row>
    <row r="1477" spans="1:14" x14ac:dyDescent="0.3">
      <c r="A1477" t="s">
        <v>893</v>
      </c>
      <c r="B1477">
        <v>39.229999999999997</v>
      </c>
      <c r="C1477">
        <v>5.36</v>
      </c>
      <c r="D1477" t="str">
        <f t="shared" si="138"/>
        <v>No</v>
      </c>
      <c r="E1477" t="s">
        <v>2378</v>
      </c>
      <c r="F1477" t="s">
        <v>2378</v>
      </c>
      <c r="G1477">
        <f t="shared" si="139"/>
        <v>0</v>
      </c>
      <c r="H1477" t="str">
        <f t="shared" si="140"/>
        <v>No</v>
      </c>
      <c r="I1477" t="str">
        <f t="shared" si="141"/>
        <v>Obesity</v>
      </c>
      <c r="J1477" t="str">
        <f t="shared" si="142"/>
        <v>Normal</v>
      </c>
      <c r="K1477" t="s">
        <v>2378</v>
      </c>
      <c r="L1477" t="s">
        <v>2379</v>
      </c>
      <c r="M1477" t="str">
        <f t="shared" si="143"/>
        <v>No</v>
      </c>
      <c r="N1477" t="s">
        <v>2378</v>
      </c>
    </row>
    <row r="1478" spans="1:14" x14ac:dyDescent="0.3">
      <c r="A1478" t="s">
        <v>892</v>
      </c>
      <c r="B1478">
        <v>19.95</v>
      </c>
      <c r="C1478">
        <v>6.11</v>
      </c>
      <c r="D1478" t="str">
        <f t="shared" si="138"/>
        <v>No</v>
      </c>
      <c r="E1478" t="s">
        <v>2378</v>
      </c>
      <c r="F1478" t="s">
        <v>2378</v>
      </c>
      <c r="G1478">
        <f t="shared" si="139"/>
        <v>1</v>
      </c>
      <c r="H1478" t="str">
        <f t="shared" si="140"/>
        <v>No</v>
      </c>
      <c r="I1478" t="str">
        <f t="shared" si="141"/>
        <v>Normal Weight</v>
      </c>
      <c r="J1478" t="str">
        <f t="shared" si="142"/>
        <v>Prediabetes</v>
      </c>
      <c r="K1478" t="s">
        <v>2378</v>
      </c>
      <c r="L1478">
        <v>1</v>
      </c>
      <c r="M1478" t="str">
        <f t="shared" si="143"/>
        <v>No</v>
      </c>
      <c r="N1478" t="s">
        <v>2378</v>
      </c>
    </row>
    <row r="1479" spans="1:14" x14ac:dyDescent="0.3">
      <c r="A1479" t="s">
        <v>891</v>
      </c>
      <c r="B1479">
        <v>34.64</v>
      </c>
      <c r="C1479">
        <v>4.88</v>
      </c>
      <c r="D1479" t="str">
        <f t="shared" si="138"/>
        <v>No</v>
      </c>
      <c r="E1479" t="s">
        <v>2378</v>
      </c>
      <c r="F1479" t="s">
        <v>2381</v>
      </c>
      <c r="G1479">
        <f t="shared" si="139"/>
        <v>1</v>
      </c>
      <c r="H1479" t="str">
        <f t="shared" si="140"/>
        <v>No</v>
      </c>
      <c r="I1479" t="str">
        <f t="shared" si="141"/>
        <v>Obesity</v>
      </c>
      <c r="J1479" t="str">
        <f t="shared" si="142"/>
        <v>Normal</v>
      </c>
      <c r="K1479" t="s">
        <v>2378</v>
      </c>
      <c r="L1479">
        <v>1</v>
      </c>
      <c r="M1479" t="str">
        <f t="shared" si="143"/>
        <v>No</v>
      </c>
      <c r="N1479" t="s">
        <v>2378</v>
      </c>
    </row>
    <row r="1480" spans="1:14" x14ac:dyDescent="0.3">
      <c r="A1480" t="s">
        <v>890</v>
      </c>
      <c r="B1480">
        <v>18.75</v>
      </c>
      <c r="C1480">
        <v>6.72</v>
      </c>
      <c r="D1480" t="str">
        <f t="shared" si="138"/>
        <v>No</v>
      </c>
      <c r="E1480" t="s">
        <v>2378</v>
      </c>
      <c r="F1480" t="s">
        <v>2378</v>
      </c>
      <c r="G1480">
        <f t="shared" si="139"/>
        <v>0</v>
      </c>
      <c r="H1480" t="str">
        <f t="shared" si="140"/>
        <v>No</v>
      </c>
      <c r="I1480" t="str">
        <f t="shared" si="141"/>
        <v>Normal Weight</v>
      </c>
      <c r="J1480" t="str">
        <f t="shared" si="142"/>
        <v>Diabetes</v>
      </c>
      <c r="K1480" t="s">
        <v>2378</v>
      </c>
      <c r="L1480" t="s">
        <v>2379</v>
      </c>
      <c r="M1480" t="str">
        <f t="shared" si="143"/>
        <v>No</v>
      </c>
      <c r="N1480" t="s">
        <v>2378</v>
      </c>
    </row>
    <row r="1481" spans="1:14" x14ac:dyDescent="0.3">
      <c r="A1481" t="s">
        <v>889</v>
      </c>
      <c r="B1481">
        <v>26.48</v>
      </c>
      <c r="C1481">
        <v>4.2</v>
      </c>
      <c r="D1481" t="str">
        <f t="shared" si="138"/>
        <v>No</v>
      </c>
      <c r="E1481" t="s">
        <v>2378</v>
      </c>
      <c r="F1481" t="s">
        <v>2378</v>
      </c>
      <c r="G1481">
        <f t="shared" si="139"/>
        <v>1</v>
      </c>
      <c r="H1481" t="str">
        <f t="shared" si="140"/>
        <v>No</v>
      </c>
      <c r="I1481" t="str">
        <f t="shared" si="141"/>
        <v>Over Weight</v>
      </c>
      <c r="J1481" t="str">
        <f t="shared" si="142"/>
        <v>Normal</v>
      </c>
      <c r="K1481" t="s">
        <v>2378</v>
      </c>
      <c r="L1481">
        <v>1</v>
      </c>
      <c r="M1481" t="str">
        <f t="shared" si="143"/>
        <v>No</v>
      </c>
      <c r="N1481" t="s">
        <v>2378</v>
      </c>
    </row>
    <row r="1482" spans="1:14" x14ac:dyDescent="0.3">
      <c r="A1482" t="s">
        <v>888</v>
      </c>
      <c r="B1482">
        <v>34.83</v>
      </c>
      <c r="C1482">
        <v>5.79</v>
      </c>
      <c r="D1482" t="str">
        <f t="shared" si="138"/>
        <v>No</v>
      </c>
      <c r="E1482" t="s">
        <v>2378</v>
      </c>
      <c r="F1482" t="s">
        <v>2378</v>
      </c>
      <c r="G1482">
        <f t="shared" si="139"/>
        <v>1</v>
      </c>
      <c r="H1482" t="str">
        <f t="shared" si="140"/>
        <v>No</v>
      </c>
      <c r="I1482" t="str">
        <f t="shared" si="141"/>
        <v>Obesity</v>
      </c>
      <c r="J1482" t="str">
        <f t="shared" si="142"/>
        <v>Prediabetes</v>
      </c>
      <c r="K1482" t="s">
        <v>2378</v>
      </c>
      <c r="L1482">
        <v>1</v>
      </c>
      <c r="M1482" t="str">
        <f t="shared" si="143"/>
        <v>No</v>
      </c>
      <c r="N1482" t="s">
        <v>2378</v>
      </c>
    </row>
    <row r="1483" spans="1:14" x14ac:dyDescent="0.3">
      <c r="A1483" t="s">
        <v>887</v>
      </c>
      <c r="B1483">
        <v>25.46</v>
      </c>
      <c r="C1483">
        <v>4.29</v>
      </c>
      <c r="D1483" t="str">
        <f t="shared" si="138"/>
        <v>No</v>
      </c>
      <c r="E1483" t="s">
        <v>2378</v>
      </c>
      <c r="F1483" t="s">
        <v>2378</v>
      </c>
      <c r="G1483">
        <f t="shared" si="139"/>
        <v>0</v>
      </c>
      <c r="H1483" t="str">
        <f t="shared" si="140"/>
        <v>No</v>
      </c>
      <c r="I1483" t="str">
        <f t="shared" si="141"/>
        <v>Over Weight</v>
      </c>
      <c r="J1483" t="str">
        <f t="shared" si="142"/>
        <v>Normal</v>
      </c>
      <c r="K1483" t="s">
        <v>2378</v>
      </c>
      <c r="L1483" t="s">
        <v>2379</v>
      </c>
      <c r="M1483" t="str">
        <f t="shared" si="143"/>
        <v>No</v>
      </c>
      <c r="N1483" t="s">
        <v>2378</v>
      </c>
    </row>
    <row r="1484" spans="1:14" x14ac:dyDescent="0.3">
      <c r="A1484" t="s">
        <v>886</v>
      </c>
      <c r="B1484">
        <v>23.31</v>
      </c>
      <c r="C1484">
        <v>8.27</v>
      </c>
      <c r="D1484" t="str">
        <f t="shared" si="138"/>
        <v>No</v>
      </c>
      <c r="E1484" t="s">
        <v>2378</v>
      </c>
      <c r="F1484" t="s">
        <v>2378</v>
      </c>
      <c r="G1484">
        <f t="shared" si="139"/>
        <v>0</v>
      </c>
      <c r="H1484" t="str">
        <f t="shared" si="140"/>
        <v>No</v>
      </c>
      <c r="I1484" t="str">
        <f t="shared" si="141"/>
        <v>Normal Weight</v>
      </c>
      <c r="J1484" t="str">
        <f t="shared" si="142"/>
        <v>Diabetes</v>
      </c>
      <c r="K1484" t="s">
        <v>2378</v>
      </c>
      <c r="L1484" t="s">
        <v>2379</v>
      </c>
      <c r="M1484" t="str">
        <f t="shared" si="143"/>
        <v>No</v>
      </c>
      <c r="N1484" t="s">
        <v>2378</v>
      </c>
    </row>
    <row r="1485" spans="1:14" x14ac:dyDescent="0.3">
      <c r="A1485" t="s">
        <v>885</v>
      </c>
      <c r="B1485">
        <v>29</v>
      </c>
      <c r="C1485">
        <v>4.5599999999999996</v>
      </c>
      <c r="D1485" t="str">
        <f t="shared" si="138"/>
        <v>No</v>
      </c>
      <c r="E1485" t="s">
        <v>2378</v>
      </c>
      <c r="F1485" t="s">
        <v>2378</v>
      </c>
      <c r="G1485">
        <f t="shared" si="139"/>
        <v>0</v>
      </c>
      <c r="H1485" t="str">
        <f t="shared" si="140"/>
        <v>No</v>
      </c>
      <c r="I1485" t="str">
        <f t="shared" si="141"/>
        <v>Over Weight</v>
      </c>
      <c r="J1485" t="str">
        <f t="shared" si="142"/>
        <v>Normal</v>
      </c>
      <c r="K1485" t="s">
        <v>2378</v>
      </c>
      <c r="L1485" t="s">
        <v>2379</v>
      </c>
      <c r="M1485" t="str">
        <f t="shared" si="143"/>
        <v>No</v>
      </c>
      <c r="N1485" t="s">
        <v>2378</v>
      </c>
    </row>
    <row r="1486" spans="1:14" x14ac:dyDescent="0.3">
      <c r="A1486" t="s">
        <v>884</v>
      </c>
      <c r="B1486">
        <v>32.869999999999997</v>
      </c>
      <c r="C1486">
        <v>5.33</v>
      </c>
      <c r="D1486" t="str">
        <f t="shared" si="138"/>
        <v>No</v>
      </c>
      <c r="E1486" t="s">
        <v>2378</v>
      </c>
      <c r="F1486" t="s">
        <v>2378</v>
      </c>
      <c r="G1486">
        <f t="shared" si="139"/>
        <v>0</v>
      </c>
      <c r="H1486" t="str">
        <f t="shared" si="140"/>
        <v>No</v>
      </c>
      <c r="I1486" t="str">
        <f t="shared" si="141"/>
        <v>Obesity</v>
      </c>
      <c r="J1486" t="str">
        <f t="shared" si="142"/>
        <v>Normal</v>
      </c>
      <c r="K1486" t="s">
        <v>2378</v>
      </c>
      <c r="L1486" t="s">
        <v>2379</v>
      </c>
      <c r="M1486" t="str">
        <f t="shared" si="143"/>
        <v>No</v>
      </c>
      <c r="N1486" t="s">
        <v>2378</v>
      </c>
    </row>
    <row r="1487" spans="1:14" x14ac:dyDescent="0.3">
      <c r="A1487" t="s">
        <v>883</v>
      </c>
      <c r="B1487">
        <v>26.18</v>
      </c>
      <c r="C1487">
        <v>5.63</v>
      </c>
      <c r="D1487" t="str">
        <f t="shared" si="138"/>
        <v>No</v>
      </c>
      <c r="E1487" t="s">
        <v>2378</v>
      </c>
      <c r="F1487" t="s">
        <v>2378</v>
      </c>
      <c r="G1487">
        <f t="shared" si="139"/>
        <v>0</v>
      </c>
      <c r="H1487" t="str">
        <f t="shared" si="140"/>
        <v>No</v>
      </c>
      <c r="I1487" t="str">
        <f t="shared" si="141"/>
        <v>Over Weight</v>
      </c>
      <c r="J1487" t="str">
        <f t="shared" si="142"/>
        <v>Normal</v>
      </c>
      <c r="K1487" t="s">
        <v>2378</v>
      </c>
      <c r="L1487" t="s">
        <v>2379</v>
      </c>
      <c r="M1487" t="str">
        <f t="shared" si="143"/>
        <v>No</v>
      </c>
      <c r="N1487" t="s">
        <v>2378</v>
      </c>
    </row>
    <row r="1488" spans="1:14" x14ac:dyDescent="0.3">
      <c r="A1488" t="s">
        <v>882</v>
      </c>
      <c r="B1488">
        <v>25.3</v>
      </c>
      <c r="C1488">
        <v>5.12</v>
      </c>
      <c r="D1488" t="str">
        <f t="shared" si="138"/>
        <v>No</v>
      </c>
      <c r="E1488" t="s">
        <v>2378</v>
      </c>
      <c r="F1488" t="s">
        <v>2378</v>
      </c>
      <c r="G1488">
        <f t="shared" si="139"/>
        <v>0</v>
      </c>
      <c r="H1488" t="str">
        <f t="shared" si="140"/>
        <v>No</v>
      </c>
      <c r="I1488" t="str">
        <f t="shared" si="141"/>
        <v>Over Weight</v>
      </c>
      <c r="J1488" t="str">
        <f t="shared" si="142"/>
        <v>Normal</v>
      </c>
      <c r="K1488" t="s">
        <v>2378</v>
      </c>
      <c r="L1488" t="s">
        <v>2379</v>
      </c>
      <c r="M1488" t="str">
        <f t="shared" si="143"/>
        <v>No</v>
      </c>
      <c r="N1488" t="s">
        <v>2378</v>
      </c>
    </row>
    <row r="1489" spans="1:14" x14ac:dyDescent="0.3">
      <c r="A1489" t="s">
        <v>881</v>
      </c>
      <c r="B1489">
        <v>36.94</v>
      </c>
      <c r="C1489">
        <v>5.15</v>
      </c>
      <c r="D1489" t="str">
        <f t="shared" si="138"/>
        <v>Yes</v>
      </c>
      <c r="E1489" t="s">
        <v>2378</v>
      </c>
      <c r="F1489" t="s">
        <v>2378</v>
      </c>
      <c r="G1489">
        <f t="shared" si="139"/>
        <v>1</v>
      </c>
      <c r="H1489" t="str">
        <f t="shared" si="140"/>
        <v>No</v>
      </c>
      <c r="I1489" t="str">
        <f t="shared" si="141"/>
        <v>Obesity</v>
      </c>
      <c r="J1489" t="str">
        <f t="shared" si="142"/>
        <v>Normal</v>
      </c>
      <c r="K1489" t="s">
        <v>2380</v>
      </c>
      <c r="L1489">
        <v>1</v>
      </c>
      <c r="M1489" t="str">
        <f t="shared" si="143"/>
        <v>No</v>
      </c>
      <c r="N1489" t="s">
        <v>2378</v>
      </c>
    </row>
    <row r="1490" spans="1:14" x14ac:dyDescent="0.3">
      <c r="A1490" t="s">
        <v>880</v>
      </c>
      <c r="B1490">
        <v>22.86</v>
      </c>
      <c r="C1490">
        <v>7.5</v>
      </c>
      <c r="D1490" t="str">
        <f t="shared" si="138"/>
        <v>No</v>
      </c>
      <c r="E1490" t="s">
        <v>2378</v>
      </c>
      <c r="F1490" t="s">
        <v>2378</v>
      </c>
      <c r="G1490">
        <f t="shared" si="139"/>
        <v>0</v>
      </c>
      <c r="H1490" t="str">
        <f t="shared" si="140"/>
        <v>No</v>
      </c>
      <c r="I1490" t="str">
        <f t="shared" si="141"/>
        <v>Normal Weight</v>
      </c>
      <c r="J1490" t="str">
        <f t="shared" si="142"/>
        <v>Diabetes</v>
      </c>
      <c r="K1490" t="s">
        <v>2378</v>
      </c>
      <c r="L1490" t="s">
        <v>2379</v>
      </c>
      <c r="M1490" t="str">
        <f t="shared" si="143"/>
        <v>No</v>
      </c>
      <c r="N1490" t="s">
        <v>2378</v>
      </c>
    </row>
    <row r="1491" spans="1:14" x14ac:dyDescent="0.3">
      <c r="A1491" t="s">
        <v>879</v>
      </c>
      <c r="B1491">
        <v>18.760000000000002</v>
      </c>
      <c r="C1491">
        <v>4.88</v>
      </c>
      <c r="D1491" t="str">
        <f t="shared" si="138"/>
        <v>Yes</v>
      </c>
      <c r="E1491" t="s">
        <v>2378</v>
      </c>
      <c r="F1491" t="s">
        <v>2381</v>
      </c>
      <c r="G1491">
        <f t="shared" si="139"/>
        <v>1</v>
      </c>
      <c r="H1491" t="str">
        <f t="shared" si="140"/>
        <v>No</v>
      </c>
      <c r="I1491" t="str">
        <f t="shared" si="141"/>
        <v>Normal Weight</v>
      </c>
      <c r="J1491" t="str">
        <f t="shared" si="142"/>
        <v>Normal</v>
      </c>
      <c r="K1491" t="s">
        <v>2380</v>
      </c>
      <c r="L1491">
        <v>1</v>
      </c>
      <c r="M1491" t="str">
        <f t="shared" si="143"/>
        <v>No</v>
      </c>
      <c r="N1491" t="s">
        <v>2378</v>
      </c>
    </row>
    <row r="1492" spans="1:14" x14ac:dyDescent="0.3">
      <c r="A1492" t="s">
        <v>878</v>
      </c>
      <c r="B1492">
        <v>24.36</v>
      </c>
      <c r="C1492">
        <v>5.57</v>
      </c>
      <c r="D1492" t="str">
        <f t="shared" si="138"/>
        <v>No</v>
      </c>
      <c r="E1492" t="s">
        <v>2378</v>
      </c>
      <c r="F1492" t="s">
        <v>2378</v>
      </c>
      <c r="G1492">
        <f t="shared" si="139"/>
        <v>0</v>
      </c>
      <c r="H1492" t="str">
        <f t="shared" si="140"/>
        <v>No</v>
      </c>
      <c r="I1492" t="str">
        <f t="shared" si="141"/>
        <v>Normal Weight</v>
      </c>
      <c r="J1492" t="str">
        <f t="shared" si="142"/>
        <v>Normal</v>
      </c>
      <c r="K1492" t="s">
        <v>2378</v>
      </c>
      <c r="L1492" t="s">
        <v>2379</v>
      </c>
      <c r="M1492" t="str">
        <f t="shared" si="143"/>
        <v>No</v>
      </c>
      <c r="N1492" t="s">
        <v>2378</v>
      </c>
    </row>
    <row r="1493" spans="1:14" x14ac:dyDescent="0.3">
      <c r="A1493" t="s">
        <v>877</v>
      </c>
      <c r="B1493">
        <v>32.299999999999997</v>
      </c>
      <c r="C1493">
        <v>5.31</v>
      </c>
      <c r="D1493" t="str">
        <f t="shared" si="138"/>
        <v>No</v>
      </c>
      <c r="E1493" t="s">
        <v>2378</v>
      </c>
      <c r="F1493" t="s">
        <v>2378</v>
      </c>
      <c r="G1493">
        <f t="shared" si="139"/>
        <v>0</v>
      </c>
      <c r="H1493" t="str">
        <f t="shared" si="140"/>
        <v>No</v>
      </c>
      <c r="I1493" t="str">
        <f t="shared" si="141"/>
        <v>Obesity</v>
      </c>
      <c r="J1493" t="str">
        <f t="shared" si="142"/>
        <v>Normal</v>
      </c>
      <c r="K1493" t="s">
        <v>2378</v>
      </c>
      <c r="L1493" t="s">
        <v>2379</v>
      </c>
      <c r="M1493" t="str">
        <f t="shared" si="143"/>
        <v>No</v>
      </c>
      <c r="N1493" t="s">
        <v>2378</v>
      </c>
    </row>
    <row r="1494" spans="1:14" x14ac:dyDescent="0.3">
      <c r="A1494" t="s">
        <v>876</v>
      </c>
      <c r="B1494">
        <v>22.704999999999998</v>
      </c>
      <c r="C1494">
        <v>4.57</v>
      </c>
      <c r="D1494" t="str">
        <f t="shared" si="138"/>
        <v>Yes</v>
      </c>
      <c r="E1494" t="s">
        <v>2378</v>
      </c>
      <c r="F1494" t="s">
        <v>2378</v>
      </c>
      <c r="G1494">
        <f t="shared" si="139"/>
        <v>0</v>
      </c>
      <c r="H1494" t="str">
        <f t="shared" si="140"/>
        <v>No</v>
      </c>
      <c r="I1494" t="str">
        <f t="shared" si="141"/>
        <v>Normal Weight</v>
      </c>
      <c r="J1494" t="str">
        <f t="shared" si="142"/>
        <v>Normal</v>
      </c>
      <c r="K1494" t="s">
        <v>2380</v>
      </c>
      <c r="L1494" t="s">
        <v>2379</v>
      </c>
      <c r="M1494" t="str">
        <f t="shared" si="143"/>
        <v>No</v>
      </c>
      <c r="N1494" t="s">
        <v>2378</v>
      </c>
    </row>
    <row r="1495" spans="1:14" x14ac:dyDescent="0.3">
      <c r="A1495" t="s">
        <v>875</v>
      </c>
      <c r="B1495">
        <v>21.79</v>
      </c>
      <c r="C1495">
        <v>8.6999999999999993</v>
      </c>
      <c r="D1495" t="str">
        <f t="shared" si="138"/>
        <v>Yes</v>
      </c>
      <c r="E1495" t="s">
        <v>2378</v>
      </c>
      <c r="F1495" t="s">
        <v>2378</v>
      </c>
      <c r="G1495">
        <f t="shared" si="139"/>
        <v>1</v>
      </c>
      <c r="H1495" t="str">
        <f t="shared" si="140"/>
        <v>No</v>
      </c>
      <c r="I1495" t="str">
        <f t="shared" si="141"/>
        <v>Normal Weight</v>
      </c>
      <c r="J1495" t="str">
        <f t="shared" si="142"/>
        <v>Diabetes</v>
      </c>
      <c r="K1495" t="s">
        <v>2380</v>
      </c>
      <c r="L1495">
        <v>1</v>
      </c>
      <c r="M1495" t="str">
        <f t="shared" si="143"/>
        <v>No</v>
      </c>
      <c r="N1495" t="s">
        <v>2378</v>
      </c>
    </row>
    <row r="1496" spans="1:14" x14ac:dyDescent="0.3">
      <c r="A1496" t="s">
        <v>874</v>
      </c>
      <c r="B1496">
        <v>24.52</v>
      </c>
      <c r="C1496">
        <v>4.76</v>
      </c>
      <c r="D1496" t="str">
        <f t="shared" si="138"/>
        <v>No</v>
      </c>
      <c r="E1496" t="s">
        <v>2378</v>
      </c>
      <c r="F1496" t="s">
        <v>2378</v>
      </c>
      <c r="G1496">
        <f t="shared" si="139"/>
        <v>0</v>
      </c>
      <c r="H1496" t="str">
        <f t="shared" si="140"/>
        <v>No</v>
      </c>
      <c r="I1496" t="str">
        <f t="shared" si="141"/>
        <v>Normal Weight</v>
      </c>
      <c r="J1496" t="str">
        <f t="shared" si="142"/>
        <v>Normal</v>
      </c>
      <c r="K1496" t="s">
        <v>2378</v>
      </c>
      <c r="L1496" t="s">
        <v>2379</v>
      </c>
      <c r="M1496" t="str">
        <f t="shared" si="143"/>
        <v>No</v>
      </c>
      <c r="N1496" t="s">
        <v>2378</v>
      </c>
    </row>
    <row r="1497" spans="1:14" x14ac:dyDescent="0.3">
      <c r="A1497" t="s">
        <v>873</v>
      </c>
      <c r="B1497">
        <v>39.520000000000003</v>
      </c>
      <c r="C1497">
        <v>11.81</v>
      </c>
      <c r="D1497" t="str">
        <f t="shared" si="138"/>
        <v>No</v>
      </c>
      <c r="E1497" t="s">
        <v>2378</v>
      </c>
      <c r="F1497" t="s">
        <v>2378</v>
      </c>
      <c r="G1497">
        <f t="shared" si="139"/>
        <v>0</v>
      </c>
      <c r="H1497" t="str">
        <f t="shared" si="140"/>
        <v>No</v>
      </c>
      <c r="I1497" t="str">
        <f t="shared" si="141"/>
        <v>Obesity</v>
      </c>
      <c r="J1497" t="str">
        <f t="shared" si="142"/>
        <v>Diabetes</v>
      </c>
      <c r="K1497" t="s">
        <v>2378</v>
      </c>
      <c r="L1497" t="s">
        <v>2379</v>
      </c>
      <c r="M1497" t="str">
        <f t="shared" si="143"/>
        <v>No</v>
      </c>
      <c r="N1497" t="s">
        <v>2378</v>
      </c>
    </row>
    <row r="1498" spans="1:14" x14ac:dyDescent="0.3">
      <c r="A1498" t="s">
        <v>872</v>
      </c>
      <c r="B1498">
        <v>24.49</v>
      </c>
      <c r="C1498">
        <v>4.67</v>
      </c>
      <c r="D1498" t="str">
        <f t="shared" si="138"/>
        <v>No</v>
      </c>
      <c r="E1498" t="s">
        <v>2378</v>
      </c>
      <c r="F1498" t="s">
        <v>2378</v>
      </c>
      <c r="G1498">
        <f t="shared" si="139"/>
        <v>0</v>
      </c>
      <c r="H1498" t="str">
        <f t="shared" si="140"/>
        <v>No</v>
      </c>
      <c r="I1498" t="str">
        <f t="shared" si="141"/>
        <v>Normal Weight</v>
      </c>
      <c r="J1498" t="str">
        <f t="shared" si="142"/>
        <v>Normal</v>
      </c>
      <c r="K1498" t="s">
        <v>2378</v>
      </c>
      <c r="L1498" t="s">
        <v>2379</v>
      </c>
      <c r="M1498" t="str">
        <f t="shared" si="143"/>
        <v>No</v>
      </c>
      <c r="N1498" t="s">
        <v>2378</v>
      </c>
    </row>
    <row r="1499" spans="1:14" x14ac:dyDescent="0.3">
      <c r="A1499" t="s">
        <v>871</v>
      </c>
      <c r="B1499">
        <v>26.315000000000001</v>
      </c>
      <c r="C1499">
        <v>6.02</v>
      </c>
      <c r="D1499" t="str">
        <f t="shared" si="138"/>
        <v>No</v>
      </c>
      <c r="E1499" t="s">
        <v>2378</v>
      </c>
      <c r="F1499" t="s">
        <v>2378</v>
      </c>
      <c r="G1499">
        <f t="shared" si="139"/>
        <v>0</v>
      </c>
      <c r="H1499" t="str">
        <f t="shared" si="140"/>
        <v>No</v>
      </c>
      <c r="I1499" t="str">
        <f t="shared" si="141"/>
        <v>Over Weight</v>
      </c>
      <c r="J1499" t="str">
        <f t="shared" si="142"/>
        <v>Prediabetes</v>
      </c>
      <c r="K1499" t="s">
        <v>2378</v>
      </c>
      <c r="L1499" t="s">
        <v>2379</v>
      </c>
      <c r="M1499" t="str">
        <f t="shared" si="143"/>
        <v>No</v>
      </c>
      <c r="N1499" t="s">
        <v>2378</v>
      </c>
    </row>
    <row r="1500" spans="1:14" x14ac:dyDescent="0.3">
      <c r="A1500" t="s">
        <v>870</v>
      </c>
      <c r="B1500">
        <v>22.58</v>
      </c>
      <c r="C1500">
        <v>7.46</v>
      </c>
      <c r="D1500" t="str">
        <f t="shared" si="138"/>
        <v>No</v>
      </c>
      <c r="E1500" t="s">
        <v>2378</v>
      </c>
      <c r="F1500" t="s">
        <v>2378</v>
      </c>
      <c r="G1500">
        <f t="shared" si="139"/>
        <v>0</v>
      </c>
      <c r="H1500" t="str">
        <f t="shared" si="140"/>
        <v>No</v>
      </c>
      <c r="I1500" t="str">
        <f t="shared" si="141"/>
        <v>Normal Weight</v>
      </c>
      <c r="J1500" t="str">
        <f t="shared" si="142"/>
        <v>Diabetes</v>
      </c>
      <c r="K1500" t="s">
        <v>2378</v>
      </c>
      <c r="L1500" t="s">
        <v>2379</v>
      </c>
      <c r="M1500" t="str">
        <f t="shared" si="143"/>
        <v>No</v>
      </c>
      <c r="N1500" t="s">
        <v>2378</v>
      </c>
    </row>
    <row r="1501" spans="1:14" x14ac:dyDescent="0.3">
      <c r="A1501" t="s">
        <v>869</v>
      </c>
      <c r="B1501">
        <v>19.475000000000001</v>
      </c>
      <c r="C1501">
        <v>4.74</v>
      </c>
      <c r="D1501" t="str">
        <f t="shared" si="138"/>
        <v>No</v>
      </c>
      <c r="E1501" t="s">
        <v>2378</v>
      </c>
      <c r="F1501" t="s">
        <v>2378</v>
      </c>
      <c r="G1501">
        <f t="shared" si="139"/>
        <v>1</v>
      </c>
      <c r="H1501" t="str">
        <f t="shared" si="140"/>
        <v>No</v>
      </c>
      <c r="I1501" t="str">
        <f t="shared" si="141"/>
        <v>Normal Weight</v>
      </c>
      <c r="J1501" t="str">
        <f t="shared" si="142"/>
        <v>Normal</v>
      </c>
      <c r="K1501" t="s">
        <v>2378</v>
      </c>
      <c r="L1501">
        <v>1</v>
      </c>
      <c r="M1501" t="str">
        <f t="shared" si="143"/>
        <v>No</v>
      </c>
      <c r="N1501" t="s">
        <v>2378</v>
      </c>
    </row>
    <row r="1502" spans="1:14" x14ac:dyDescent="0.3">
      <c r="A1502" t="s">
        <v>868</v>
      </c>
      <c r="B1502">
        <v>26.33</v>
      </c>
      <c r="C1502">
        <v>4.79</v>
      </c>
      <c r="D1502" t="str">
        <f t="shared" si="138"/>
        <v>No</v>
      </c>
      <c r="E1502" t="s">
        <v>2378</v>
      </c>
      <c r="F1502" t="s">
        <v>2378</v>
      </c>
      <c r="G1502">
        <f t="shared" si="139"/>
        <v>0</v>
      </c>
      <c r="H1502" t="str">
        <f t="shared" si="140"/>
        <v>No</v>
      </c>
      <c r="I1502" t="str">
        <f t="shared" si="141"/>
        <v>Over Weight</v>
      </c>
      <c r="J1502" t="str">
        <f t="shared" si="142"/>
        <v>Normal</v>
      </c>
      <c r="K1502" t="s">
        <v>2378</v>
      </c>
      <c r="L1502" t="s">
        <v>2379</v>
      </c>
      <c r="M1502" t="str">
        <f t="shared" si="143"/>
        <v>No</v>
      </c>
      <c r="N1502" t="s">
        <v>2378</v>
      </c>
    </row>
    <row r="1503" spans="1:14" x14ac:dyDescent="0.3">
      <c r="A1503" t="s">
        <v>867</v>
      </c>
      <c r="B1503">
        <v>17.29</v>
      </c>
      <c r="C1503">
        <v>5.35</v>
      </c>
      <c r="D1503" t="str">
        <f t="shared" si="138"/>
        <v>Yes</v>
      </c>
      <c r="E1503" t="s">
        <v>2378</v>
      </c>
      <c r="F1503" t="s">
        <v>2378</v>
      </c>
      <c r="G1503">
        <f t="shared" si="139"/>
        <v>0</v>
      </c>
      <c r="H1503" t="str">
        <f t="shared" si="140"/>
        <v>No</v>
      </c>
      <c r="I1503" t="str">
        <f t="shared" si="141"/>
        <v>Under Weight</v>
      </c>
      <c r="J1503" t="str">
        <f t="shared" si="142"/>
        <v>Normal</v>
      </c>
      <c r="K1503" t="s">
        <v>2380</v>
      </c>
      <c r="L1503" t="s">
        <v>2379</v>
      </c>
      <c r="M1503" t="str">
        <f t="shared" si="143"/>
        <v>No</v>
      </c>
      <c r="N1503" t="s">
        <v>2378</v>
      </c>
    </row>
    <row r="1504" spans="1:14" x14ac:dyDescent="0.3">
      <c r="A1504" t="s">
        <v>866</v>
      </c>
      <c r="B1504">
        <v>42.88</v>
      </c>
      <c r="C1504">
        <v>4.87</v>
      </c>
      <c r="D1504" t="str">
        <f t="shared" si="138"/>
        <v>No</v>
      </c>
      <c r="E1504" t="s">
        <v>2381</v>
      </c>
      <c r="F1504" t="s">
        <v>2378</v>
      </c>
      <c r="G1504">
        <f t="shared" si="139"/>
        <v>1</v>
      </c>
      <c r="H1504" t="str">
        <f t="shared" si="140"/>
        <v>No</v>
      </c>
      <c r="I1504" t="str">
        <f t="shared" si="141"/>
        <v>Obesity</v>
      </c>
      <c r="J1504" t="str">
        <f t="shared" si="142"/>
        <v>Normal</v>
      </c>
      <c r="K1504" t="s">
        <v>2378</v>
      </c>
      <c r="L1504">
        <v>1</v>
      </c>
      <c r="M1504" t="str">
        <f t="shared" si="143"/>
        <v>No</v>
      </c>
      <c r="N1504" t="s">
        <v>2378</v>
      </c>
    </row>
    <row r="1505" spans="1:14" x14ac:dyDescent="0.3">
      <c r="A1505" t="s">
        <v>865</v>
      </c>
      <c r="B1505">
        <v>32.200000000000003</v>
      </c>
      <c r="C1505">
        <v>10.09</v>
      </c>
      <c r="D1505" t="str">
        <f t="shared" si="138"/>
        <v>Yes</v>
      </c>
      <c r="E1505" t="s">
        <v>2378</v>
      </c>
      <c r="F1505" t="s">
        <v>2378</v>
      </c>
      <c r="G1505">
        <f t="shared" si="139"/>
        <v>0</v>
      </c>
      <c r="H1505" t="str">
        <f t="shared" si="140"/>
        <v>No</v>
      </c>
      <c r="I1505" t="str">
        <f t="shared" si="141"/>
        <v>Obesity</v>
      </c>
      <c r="J1505" t="str">
        <f t="shared" si="142"/>
        <v>Diabetes</v>
      </c>
      <c r="K1505" t="s">
        <v>2380</v>
      </c>
      <c r="L1505" t="s">
        <v>2379</v>
      </c>
      <c r="M1505" t="str">
        <f t="shared" si="143"/>
        <v>No</v>
      </c>
      <c r="N1505" t="s">
        <v>2378</v>
      </c>
    </row>
    <row r="1506" spans="1:14" x14ac:dyDescent="0.3">
      <c r="A1506" t="s">
        <v>864</v>
      </c>
      <c r="B1506">
        <v>18.75</v>
      </c>
      <c r="C1506">
        <v>5.47</v>
      </c>
      <c r="D1506" t="str">
        <f t="shared" si="138"/>
        <v>Yes</v>
      </c>
      <c r="E1506" t="s">
        <v>2378</v>
      </c>
      <c r="F1506" t="s">
        <v>2381</v>
      </c>
      <c r="G1506">
        <f t="shared" si="139"/>
        <v>1</v>
      </c>
      <c r="H1506" t="str">
        <f t="shared" si="140"/>
        <v>No</v>
      </c>
      <c r="I1506" t="str">
        <f t="shared" si="141"/>
        <v>Normal Weight</v>
      </c>
      <c r="J1506" t="str">
        <f t="shared" si="142"/>
        <v>Normal</v>
      </c>
      <c r="K1506" t="s">
        <v>2380</v>
      </c>
      <c r="L1506">
        <v>1</v>
      </c>
      <c r="M1506" t="str">
        <f t="shared" si="143"/>
        <v>No</v>
      </c>
      <c r="N1506" t="s">
        <v>2378</v>
      </c>
    </row>
    <row r="1507" spans="1:14" x14ac:dyDescent="0.3">
      <c r="A1507" t="s">
        <v>863</v>
      </c>
      <c r="B1507">
        <v>22.36</v>
      </c>
      <c r="C1507">
        <v>8.6</v>
      </c>
      <c r="D1507" t="str">
        <f t="shared" si="138"/>
        <v>No</v>
      </c>
      <c r="E1507" t="s">
        <v>2378</v>
      </c>
      <c r="F1507" t="s">
        <v>2378</v>
      </c>
      <c r="G1507">
        <f t="shared" si="139"/>
        <v>0</v>
      </c>
      <c r="H1507" t="str">
        <f t="shared" si="140"/>
        <v>No</v>
      </c>
      <c r="I1507" t="str">
        <f t="shared" si="141"/>
        <v>Normal Weight</v>
      </c>
      <c r="J1507" t="str">
        <f t="shared" si="142"/>
        <v>Diabetes</v>
      </c>
      <c r="K1507" t="s">
        <v>2378</v>
      </c>
      <c r="L1507" t="s">
        <v>2379</v>
      </c>
      <c r="M1507" t="str">
        <f t="shared" si="143"/>
        <v>No</v>
      </c>
      <c r="N1507" t="s">
        <v>2378</v>
      </c>
    </row>
    <row r="1508" spans="1:14" x14ac:dyDescent="0.3">
      <c r="A1508" t="s">
        <v>862</v>
      </c>
      <c r="B1508">
        <v>23.94</v>
      </c>
      <c r="C1508">
        <v>10.74</v>
      </c>
      <c r="D1508" t="str">
        <f t="shared" si="138"/>
        <v>Yes</v>
      </c>
      <c r="E1508" t="s">
        <v>2378</v>
      </c>
      <c r="F1508" t="s">
        <v>2378</v>
      </c>
      <c r="G1508">
        <f t="shared" si="139"/>
        <v>0</v>
      </c>
      <c r="H1508" t="str">
        <f t="shared" si="140"/>
        <v>No</v>
      </c>
      <c r="I1508" t="str">
        <f t="shared" si="141"/>
        <v>Normal Weight</v>
      </c>
      <c r="J1508" t="str">
        <f t="shared" si="142"/>
        <v>Diabetes</v>
      </c>
      <c r="K1508" t="s">
        <v>2380</v>
      </c>
      <c r="L1508" t="s">
        <v>2379</v>
      </c>
      <c r="M1508" t="str">
        <f t="shared" si="143"/>
        <v>No</v>
      </c>
      <c r="N1508" t="s">
        <v>2378</v>
      </c>
    </row>
    <row r="1509" spans="1:14" x14ac:dyDescent="0.3">
      <c r="A1509" t="s">
        <v>861</v>
      </c>
      <c r="B1509">
        <v>30.1</v>
      </c>
      <c r="C1509">
        <v>4.3899999999999997</v>
      </c>
      <c r="D1509" t="str">
        <f t="shared" si="138"/>
        <v>No</v>
      </c>
      <c r="E1509" t="s">
        <v>2378</v>
      </c>
      <c r="F1509" t="s">
        <v>2381</v>
      </c>
      <c r="G1509">
        <f t="shared" si="139"/>
        <v>1</v>
      </c>
      <c r="H1509" t="str">
        <f t="shared" si="140"/>
        <v>No</v>
      </c>
      <c r="I1509" t="str">
        <f t="shared" si="141"/>
        <v>Obesity</v>
      </c>
      <c r="J1509" t="str">
        <f t="shared" si="142"/>
        <v>Normal</v>
      </c>
      <c r="K1509" t="s">
        <v>2378</v>
      </c>
      <c r="L1509">
        <v>1</v>
      </c>
      <c r="M1509" t="str">
        <f t="shared" si="143"/>
        <v>No</v>
      </c>
      <c r="N1509" t="s">
        <v>2378</v>
      </c>
    </row>
    <row r="1510" spans="1:14" x14ac:dyDescent="0.3">
      <c r="A1510" t="s">
        <v>860</v>
      </c>
      <c r="B1510">
        <v>21.93</v>
      </c>
      <c r="C1510">
        <v>6.3</v>
      </c>
      <c r="D1510" t="str">
        <f t="shared" si="138"/>
        <v>No</v>
      </c>
      <c r="E1510" t="s">
        <v>2378</v>
      </c>
      <c r="F1510" t="s">
        <v>2378</v>
      </c>
      <c r="G1510">
        <f t="shared" si="139"/>
        <v>0</v>
      </c>
      <c r="H1510" t="str">
        <f t="shared" si="140"/>
        <v>No</v>
      </c>
      <c r="I1510" t="str">
        <f t="shared" si="141"/>
        <v>Normal Weight</v>
      </c>
      <c r="J1510" t="str">
        <f t="shared" si="142"/>
        <v>Prediabetes</v>
      </c>
      <c r="K1510" t="s">
        <v>2378</v>
      </c>
      <c r="L1510" t="s">
        <v>2379</v>
      </c>
      <c r="M1510" t="str">
        <f t="shared" si="143"/>
        <v>No</v>
      </c>
      <c r="N1510" t="s">
        <v>2378</v>
      </c>
    </row>
    <row r="1511" spans="1:14" x14ac:dyDescent="0.3">
      <c r="A1511" t="s">
        <v>859</v>
      </c>
      <c r="B1511">
        <v>39.75</v>
      </c>
      <c r="C1511">
        <v>5.41</v>
      </c>
      <c r="D1511" t="str">
        <f t="shared" si="138"/>
        <v>No</v>
      </c>
      <c r="E1511" t="s">
        <v>2381</v>
      </c>
      <c r="F1511" t="s">
        <v>2378</v>
      </c>
      <c r="G1511">
        <f t="shared" si="139"/>
        <v>1</v>
      </c>
      <c r="H1511" t="str">
        <f t="shared" si="140"/>
        <v>No</v>
      </c>
      <c r="I1511" t="str">
        <f t="shared" si="141"/>
        <v>Obesity</v>
      </c>
      <c r="J1511" t="str">
        <f t="shared" si="142"/>
        <v>Normal</v>
      </c>
      <c r="K1511" t="s">
        <v>2378</v>
      </c>
      <c r="L1511">
        <v>1</v>
      </c>
      <c r="M1511" t="str">
        <f t="shared" si="143"/>
        <v>No</v>
      </c>
      <c r="N1511" t="s">
        <v>2378</v>
      </c>
    </row>
    <row r="1512" spans="1:14" x14ac:dyDescent="0.3">
      <c r="A1512" t="s">
        <v>858</v>
      </c>
      <c r="B1512">
        <v>26.03</v>
      </c>
      <c r="C1512">
        <v>4.47</v>
      </c>
      <c r="D1512" t="str">
        <f t="shared" si="138"/>
        <v>No</v>
      </c>
      <c r="E1512" t="s">
        <v>2378</v>
      </c>
      <c r="F1512" t="s">
        <v>2381</v>
      </c>
      <c r="G1512">
        <f t="shared" si="139"/>
        <v>1</v>
      </c>
      <c r="H1512" t="str">
        <f t="shared" si="140"/>
        <v>No</v>
      </c>
      <c r="I1512" t="str">
        <f t="shared" si="141"/>
        <v>Over Weight</v>
      </c>
      <c r="J1512" t="str">
        <f t="shared" si="142"/>
        <v>Normal</v>
      </c>
      <c r="K1512" t="s">
        <v>2378</v>
      </c>
      <c r="L1512">
        <v>1</v>
      </c>
      <c r="M1512" t="str">
        <f t="shared" si="143"/>
        <v>No</v>
      </c>
      <c r="N1512" t="s">
        <v>2378</v>
      </c>
    </row>
    <row r="1513" spans="1:14" x14ac:dyDescent="0.3">
      <c r="A1513" t="s">
        <v>857</v>
      </c>
      <c r="B1513">
        <v>34.51</v>
      </c>
      <c r="C1513">
        <v>6.26</v>
      </c>
      <c r="D1513" t="str">
        <f t="shared" si="138"/>
        <v>No</v>
      </c>
      <c r="E1513" t="s">
        <v>2378</v>
      </c>
      <c r="F1513" t="s">
        <v>2378</v>
      </c>
      <c r="G1513">
        <f t="shared" si="139"/>
        <v>0</v>
      </c>
      <c r="H1513" t="str">
        <f t="shared" si="140"/>
        <v>No</v>
      </c>
      <c r="I1513" t="str">
        <f t="shared" si="141"/>
        <v>Obesity</v>
      </c>
      <c r="J1513" t="str">
        <f t="shared" si="142"/>
        <v>Prediabetes</v>
      </c>
      <c r="K1513" t="s">
        <v>2378</v>
      </c>
      <c r="L1513" t="s">
        <v>2379</v>
      </c>
      <c r="M1513" t="str">
        <f t="shared" si="143"/>
        <v>No</v>
      </c>
      <c r="N1513" t="s">
        <v>2378</v>
      </c>
    </row>
    <row r="1514" spans="1:14" x14ac:dyDescent="0.3">
      <c r="A1514" t="s">
        <v>856</v>
      </c>
      <c r="B1514">
        <v>19.32</v>
      </c>
      <c r="C1514">
        <v>11.58</v>
      </c>
      <c r="D1514" t="str">
        <f t="shared" si="138"/>
        <v>Yes</v>
      </c>
      <c r="E1514" t="s">
        <v>2378</v>
      </c>
      <c r="F1514" t="s">
        <v>2378</v>
      </c>
      <c r="G1514">
        <f t="shared" si="139"/>
        <v>1</v>
      </c>
      <c r="H1514" t="str">
        <f t="shared" si="140"/>
        <v>No</v>
      </c>
      <c r="I1514" t="str">
        <f t="shared" si="141"/>
        <v>Normal Weight</v>
      </c>
      <c r="J1514" t="str">
        <f t="shared" si="142"/>
        <v>Diabetes</v>
      </c>
      <c r="K1514" t="s">
        <v>2380</v>
      </c>
      <c r="L1514">
        <v>1</v>
      </c>
      <c r="M1514" t="str">
        <f t="shared" si="143"/>
        <v>No</v>
      </c>
      <c r="N1514" t="s">
        <v>2378</v>
      </c>
    </row>
    <row r="1515" spans="1:14" x14ac:dyDescent="0.3">
      <c r="A1515" t="s">
        <v>855</v>
      </c>
      <c r="B1515">
        <v>28.5</v>
      </c>
      <c r="C1515">
        <v>4.3600000000000003</v>
      </c>
      <c r="D1515" t="str">
        <f t="shared" si="138"/>
        <v>No</v>
      </c>
      <c r="E1515" t="s">
        <v>2378</v>
      </c>
      <c r="F1515" t="s">
        <v>2378</v>
      </c>
      <c r="G1515">
        <f t="shared" si="139"/>
        <v>0</v>
      </c>
      <c r="H1515" t="str">
        <f t="shared" si="140"/>
        <v>No</v>
      </c>
      <c r="I1515" t="str">
        <f t="shared" si="141"/>
        <v>Over Weight</v>
      </c>
      <c r="J1515" t="str">
        <f t="shared" si="142"/>
        <v>Normal</v>
      </c>
      <c r="K1515" t="s">
        <v>2378</v>
      </c>
      <c r="L1515" t="s">
        <v>2379</v>
      </c>
      <c r="M1515" t="str">
        <f t="shared" si="143"/>
        <v>No</v>
      </c>
      <c r="N1515" t="s">
        <v>2378</v>
      </c>
    </row>
    <row r="1516" spans="1:14" x14ac:dyDescent="0.3">
      <c r="A1516" t="s">
        <v>854</v>
      </c>
      <c r="B1516">
        <v>30.875</v>
      </c>
      <c r="C1516">
        <v>4.1399999999999997</v>
      </c>
      <c r="D1516" t="str">
        <f t="shared" si="138"/>
        <v>Yes</v>
      </c>
      <c r="E1516" t="s">
        <v>2378</v>
      </c>
      <c r="F1516" t="s">
        <v>2378</v>
      </c>
      <c r="G1516">
        <f t="shared" si="139"/>
        <v>0</v>
      </c>
      <c r="H1516" t="str">
        <f t="shared" si="140"/>
        <v>No</v>
      </c>
      <c r="I1516" t="str">
        <f t="shared" si="141"/>
        <v>Obesity</v>
      </c>
      <c r="J1516" t="str">
        <f t="shared" si="142"/>
        <v>Normal</v>
      </c>
      <c r="K1516" t="s">
        <v>2380</v>
      </c>
      <c r="L1516" t="s">
        <v>2379</v>
      </c>
      <c r="M1516" t="str">
        <f t="shared" si="143"/>
        <v>No</v>
      </c>
      <c r="N1516" t="s">
        <v>2378</v>
      </c>
    </row>
    <row r="1517" spans="1:14" x14ac:dyDescent="0.3">
      <c r="A1517" t="s">
        <v>853</v>
      </c>
      <c r="B1517">
        <v>24.02</v>
      </c>
      <c r="C1517">
        <v>4.38</v>
      </c>
      <c r="D1517" t="str">
        <f t="shared" si="138"/>
        <v>No</v>
      </c>
      <c r="E1517" t="s">
        <v>2378</v>
      </c>
      <c r="F1517" t="s">
        <v>2378</v>
      </c>
      <c r="G1517">
        <f t="shared" si="139"/>
        <v>0</v>
      </c>
      <c r="H1517" t="str">
        <f t="shared" si="140"/>
        <v>No</v>
      </c>
      <c r="I1517" t="str">
        <f t="shared" si="141"/>
        <v>Normal Weight</v>
      </c>
      <c r="J1517" t="str">
        <f t="shared" si="142"/>
        <v>Normal</v>
      </c>
      <c r="K1517" t="s">
        <v>2378</v>
      </c>
      <c r="L1517" t="s">
        <v>2379</v>
      </c>
      <c r="M1517" t="str">
        <f t="shared" si="143"/>
        <v>No</v>
      </c>
      <c r="N1517" t="s">
        <v>2378</v>
      </c>
    </row>
    <row r="1518" spans="1:14" x14ac:dyDescent="0.3">
      <c r="A1518" t="s">
        <v>852</v>
      </c>
      <c r="B1518">
        <v>36.08</v>
      </c>
      <c r="C1518">
        <v>11.61</v>
      </c>
      <c r="D1518" t="str">
        <f t="shared" si="138"/>
        <v>Yes</v>
      </c>
      <c r="E1518" t="s">
        <v>2378</v>
      </c>
      <c r="F1518" t="s">
        <v>2378</v>
      </c>
      <c r="G1518">
        <f t="shared" si="139"/>
        <v>0</v>
      </c>
      <c r="H1518" t="str">
        <f t="shared" si="140"/>
        <v>No</v>
      </c>
      <c r="I1518" t="str">
        <f t="shared" si="141"/>
        <v>Obesity</v>
      </c>
      <c r="J1518" t="str">
        <f t="shared" si="142"/>
        <v>Diabetes</v>
      </c>
      <c r="K1518" t="s">
        <v>2380</v>
      </c>
      <c r="L1518" t="s">
        <v>2379</v>
      </c>
      <c r="M1518" t="str">
        <f t="shared" si="143"/>
        <v>No</v>
      </c>
      <c r="N1518" t="s">
        <v>2378</v>
      </c>
    </row>
    <row r="1519" spans="1:14" x14ac:dyDescent="0.3">
      <c r="A1519" t="s">
        <v>851</v>
      </c>
      <c r="B1519">
        <v>32.200000000000003</v>
      </c>
      <c r="C1519">
        <v>10.59</v>
      </c>
      <c r="D1519" t="str">
        <f t="shared" si="138"/>
        <v>Yes</v>
      </c>
      <c r="E1519" t="s">
        <v>2378</v>
      </c>
      <c r="F1519" t="s">
        <v>2378</v>
      </c>
      <c r="G1519">
        <f t="shared" si="139"/>
        <v>0</v>
      </c>
      <c r="H1519" t="str">
        <f t="shared" si="140"/>
        <v>No</v>
      </c>
      <c r="I1519" t="str">
        <f t="shared" si="141"/>
        <v>Obesity</v>
      </c>
      <c r="J1519" t="str">
        <f t="shared" si="142"/>
        <v>Diabetes</v>
      </c>
      <c r="K1519" t="s">
        <v>2380</v>
      </c>
      <c r="L1519" t="s">
        <v>2379</v>
      </c>
      <c r="M1519" t="str">
        <f t="shared" si="143"/>
        <v>No</v>
      </c>
      <c r="N1519" t="s">
        <v>2378</v>
      </c>
    </row>
    <row r="1520" spans="1:14" x14ac:dyDescent="0.3">
      <c r="A1520" t="s">
        <v>850</v>
      </c>
      <c r="B1520">
        <v>28.05</v>
      </c>
      <c r="C1520">
        <v>11.85</v>
      </c>
      <c r="D1520" t="str">
        <f t="shared" si="138"/>
        <v>Yes</v>
      </c>
      <c r="E1520" t="s">
        <v>2378</v>
      </c>
      <c r="F1520" t="s">
        <v>2378</v>
      </c>
      <c r="G1520">
        <f t="shared" si="139"/>
        <v>0</v>
      </c>
      <c r="H1520" t="str">
        <f t="shared" si="140"/>
        <v>No</v>
      </c>
      <c r="I1520" t="str">
        <f t="shared" si="141"/>
        <v>Over Weight</v>
      </c>
      <c r="J1520" t="str">
        <f t="shared" si="142"/>
        <v>Diabetes</v>
      </c>
      <c r="K1520" t="s">
        <v>2380</v>
      </c>
      <c r="L1520" t="s">
        <v>2379</v>
      </c>
      <c r="M1520" t="str">
        <f t="shared" si="143"/>
        <v>No</v>
      </c>
      <c r="N1520" t="s">
        <v>2378</v>
      </c>
    </row>
    <row r="1521" spans="1:14" x14ac:dyDescent="0.3">
      <c r="A1521" t="s">
        <v>849</v>
      </c>
      <c r="B1521">
        <v>19</v>
      </c>
      <c r="C1521">
        <v>5.46</v>
      </c>
      <c r="D1521" t="str">
        <f t="shared" si="138"/>
        <v>Yes</v>
      </c>
      <c r="E1521" t="s">
        <v>2378</v>
      </c>
      <c r="F1521" t="s">
        <v>2378</v>
      </c>
      <c r="G1521">
        <f t="shared" si="139"/>
        <v>1</v>
      </c>
      <c r="H1521" t="str">
        <f t="shared" si="140"/>
        <v>No</v>
      </c>
      <c r="I1521" t="str">
        <f t="shared" si="141"/>
        <v>Normal Weight</v>
      </c>
      <c r="J1521" t="str">
        <f t="shared" si="142"/>
        <v>Normal</v>
      </c>
      <c r="K1521" t="s">
        <v>2380</v>
      </c>
      <c r="L1521">
        <v>1</v>
      </c>
      <c r="M1521" t="str">
        <f t="shared" si="143"/>
        <v>No</v>
      </c>
      <c r="N1521" t="s">
        <v>2378</v>
      </c>
    </row>
    <row r="1522" spans="1:14" x14ac:dyDescent="0.3">
      <c r="A1522" t="s">
        <v>848</v>
      </c>
      <c r="B1522">
        <v>16.13</v>
      </c>
      <c r="C1522">
        <v>4.54</v>
      </c>
      <c r="D1522" t="str">
        <f t="shared" si="138"/>
        <v>Yes</v>
      </c>
      <c r="E1522" t="s">
        <v>2378</v>
      </c>
      <c r="F1522" t="s">
        <v>2378</v>
      </c>
      <c r="G1522">
        <f t="shared" si="139"/>
        <v>2</v>
      </c>
      <c r="H1522" t="str">
        <f t="shared" si="140"/>
        <v>No</v>
      </c>
      <c r="I1522" t="str">
        <f t="shared" si="141"/>
        <v>Under Weight</v>
      </c>
      <c r="J1522" t="str">
        <f t="shared" si="142"/>
        <v>Normal</v>
      </c>
      <c r="K1522" t="s">
        <v>2380</v>
      </c>
      <c r="L1522">
        <v>2</v>
      </c>
      <c r="M1522" t="str">
        <f t="shared" si="143"/>
        <v>No</v>
      </c>
      <c r="N1522" t="s">
        <v>2378</v>
      </c>
    </row>
    <row r="1523" spans="1:14" x14ac:dyDescent="0.3">
      <c r="A1523" t="s">
        <v>847</v>
      </c>
      <c r="B1523">
        <v>18.77</v>
      </c>
      <c r="C1523">
        <v>11.98</v>
      </c>
      <c r="D1523" t="str">
        <f t="shared" si="138"/>
        <v>Yes</v>
      </c>
      <c r="E1523" t="s">
        <v>2378</v>
      </c>
      <c r="F1523" t="s">
        <v>2378</v>
      </c>
      <c r="G1523">
        <f t="shared" si="139"/>
        <v>2</v>
      </c>
      <c r="H1523" t="str">
        <f t="shared" si="140"/>
        <v>No</v>
      </c>
      <c r="I1523" t="str">
        <f t="shared" si="141"/>
        <v>Normal Weight</v>
      </c>
      <c r="J1523" t="str">
        <f t="shared" si="142"/>
        <v>Diabetes</v>
      </c>
      <c r="K1523" t="s">
        <v>2380</v>
      </c>
      <c r="L1523">
        <v>2</v>
      </c>
      <c r="M1523" t="str">
        <f t="shared" si="143"/>
        <v>No</v>
      </c>
      <c r="N1523" t="s">
        <v>2378</v>
      </c>
    </row>
    <row r="1524" spans="1:14" x14ac:dyDescent="0.3">
      <c r="A1524" t="s">
        <v>846</v>
      </c>
      <c r="B1524">
        <v>28.88</v>
      </c>
      <c r="C1524">
        <v>6.59</v>
      </c>
      <c r="D1524" t="str">
        <f t="shared" si="138"/>
        <v>Yes</v>
      </c>
      <c r="E1524" t="s">
        <v>2378</v>
      </c>
      <c r="F1524" t="s">
        <v>2378</v>
      </c>
      <c r="G1524">
        <f t="shared" si="139"/>
        <v>1</v>
      </c>
      <c r="H1524" t="str">
        <f t="shared" si="140"/>
        <v>No</v>
      </c>
      <c r="I1524" t="str">
        <f t="shared" si="141"/>
        <v>Over Weight</v>
      </c>
      <c r="J1524" t="str">
        <f t="shared" si="142"/>
        <v>Diabetes</v>
      </c>
      <c r="K1524" t="s">
        <v>2380</v>
      </c>
      <c r="L1524">
        <v>1</v>
      </c>
      <c r="M1524" t="str">
        <f t="shared" si="143"/>
        <v>No</v>
      </c>
      <c r="N1524" t="s">
        <v>2378</v>
      </c>
    </row>
    <row r="1525" spans="1:14" x14ac:dyDescent="0.3">
      <c r="A1525" t="s">
        <v>845</v>
      </c>
      <c r="B1525">
        <v>27.55</v>
      </c>
      <c r="C1525">
        <v>10.83</v>
      </c>
      <c r="D1525" t="str">
        <f t="shared" si="138"/>
        <v>Yes</v>
      </c>
      <c r="E1525" t="s">
        <v>2378</v>
      </c>
      <c r="F1525" t="s">
        <v>2378</v>
      </c>
      <c r="G1525">
        <f t="shared" si="139"/>
        <v>1</v>
      </c>
      <c r="H1525" t="str">
        <f t="shared" si="140"/>
        <v>No</v>
      </c>
      <c r="I1525" t="str">
        <f t="shared" si="141"/>
        <v>Over Weight</v>
      </c>
      <c r="J1525" t="str">
        <f t="shared" si="142"/>
        <v>Diabetes</v>
      </c>
      <c r="K1525" t="s">
        <v>2380</v>
      </c>
      <c r="L1525">
        <v>1</v>
      </c>
      <c r="M1525" t="str">
        <f t="shared" si="143"/>
        <v>No</v>
      </c>
      <c r="N1525" t="s">
        <v>2378</v>
      </c>
    </row>
    <row r="1526" spans="1:14" x14ac:dyDescent="0.3">
      <c r="A1526" t="s">
        <v>844</v>
      </c>
      <c r="B1526">
        <v>15.6</v>
      </c>
      <c r="C1526">
        <v>8.6</v>
      </c>
      <c r="D1526" t="str">
        <f t="shared" si="138"/>
        <v>No</v>
      </c>
      <c r="E1526" t="s">
        <v>2378</v>
      </c>
      <c r="F1526" t="s">
        <v>2378</v>
      </c>
      <c r="G1526">
        <f t="shared" si="139"/>
        <v>0</v>
      </c>
      <c r="H1526" t="str">
        <f t="shared" si="140"/>
        <v>No</v>
      </c>
      <c r="I1526" t="str">
        <f t="shared" si="141"/>
        <v>Under Weight</v>
      </c>
      <c r="J1526" t="str">
        <f t="shared" si="142"/>
        <v>Diabetes</v>
      </c>
      <c r="K1526" t="s">
        <v>2378</v>
      </c>
      <c r="L1526" t="s">
        <v>2379</v>
      </c>
      <c r="M1526" t="str">
        <f t="shared" si="143"/>
        <v>No</v>
      </c>
      <c r="N1526" t="s">
        <v>2378</v>
      </c>
    </row>
    <row r="1527" spans="1:14" x14ac:dyDescent="0.3">
      <c r="A1527" t="s">
        <v>843</v>
      </c>
      <c r="B1527">
        <v>21.99</v>
      </c>
      <c r="C1527">
        <v>11.17</v>
      </c>
      <c r="D1527" t="str">
        <f t="shared" si="138"/>
        <v>No</v>
      </c>
      <c r="E1527" t="s">
        <v>2378</v>
      </c>
      <c r="F1527" t="s">
        <v>2378</v>
      </c>
      <c r="G1527">
        <f t="shared" si="139"/>
        <v>0</v>
      </c>
      <c r="H1527" t="str">
        <f t="shared" si="140"/>
        <v>No</v>
      </c>
      <c r="I1527" t="str">
        <f t="shared" si="141"/>
        <v>Normal Weight</v>
      </c>
      <c r="J1527" t="str">
        <f t="shared" si="142"/>
        <v>Diabetes</v>
      </c>
      <c r="K1527" t="s">
        <v>2378</v>
      </c>
      <c r="L1527" t="s">
        <v>2379</v>
      </c>
      <c r="M1527" t="str">
        <f t="shared" si="143"/>
        <v>No</v>
      </c>
      <c r="N1527" t="s">
        <v>2378</v>
      </c>
    </row>
    <row r="1528" spans="1:14" x14ac:dyDescent="0.3">
      <c r="A1528" t="s">
        <v>842</v>
      </c>
      <c r="B1528">
        <v>34.85</v>
      </c>
      <c r="C1528">
        <v>5.75</v>
      </c>
      <c r="D1528" t="str">
        <f t="shared" si="138"/>
        <v>No</v>
      </c>
      <c r="E1528" t="s">
        <v>2378</v>
      </c>
      <c r="F1528" t="s">
        <v>2378</v>
      </c>
      <c r="G1528">
        <f t="shared" si="139"/>
        <v>0</v>
      </c>
      <c r="H1528" t="str">
        <f t="shared" si="140"/>
        <v>No</v>
      </c>
      <c r="I1528" t="str">
        <f t="shared" si="141"/>
        <v>Obesity</v>
      </c>
      <c r="J1528" t="str">
        <f t="shared" si="142"/>
        <v>Prediabetes</v>
      </c>
      <c r="K1528" t="s">
        <v>2378</v>
      </c>
      <c r="L1528" t="s">
        <v>2379</v>
      </c>
      <c r="M1528" t="str">
        <f t="shared" si="143"/>
        <v>No</v>
      </c>
      <c r="N1528" t="s">
        <v>2378</v>
      </c>
    </row>
    <row r="1529" spans="1:14" x14ac:dyDescent="0.3">
      <c r="A1529" t="s">
        <v>841</v>
      </c>
      <c r="B1529">
        <v>24.51</v>
      </c>
      <c r="C1529">
        <v>4.83</v>
      </c>
      <c r="D1529" t="str">
        <f t="shared" si="138"/>
        <v>Yes</v>
      </c>
      <c r="E1529" t="s">
        <v>2378</v>
      </c>
      <c r="F1529" t="s">
        <v>2381</v>
      </c>
      <c r="G1529">
        <f t="shared" si="139"/>
        <v>1</v>
      </c>
      <c r="H1529" t="str">
        <f t="shared" si="140"/>
        <v>No</v>
      </c>
      <c r="I1529" t="str">
        <f t="shared" si="141"/>
        <v>Normal Weight</v>
      </c>
      <c r="J1529" t="str">
        <f t="shared" si="142"/>
        <v>Normal</v>
      </c>
      <c r="K1529" t="s">
        <v>2380</v>
      </c>
      <c r="L1529">
        <v>1</v>
      </c>
      <c r="M1529" t="str">
        <f t="shared" si="143"/>
        <v>No</v>
      </c>
      <c r="N1529" t="s">
        <v>2378</v>
      </c>
    </row>
    <row r="1530" spans="1:14" x14ac:dyDescent="0.3">
      <c r="A1530" t="s">
        <v>840</v>
      </c>
      <c r="B1530">
        <v>19.399999999999999</v>
      </c>
      <c r="C1530">
        <v>11.93</v>
      </c>
      <c r="D1530" t="str">
        <f t="shared" si="138"/>
        <v>No</v>
      </c>
      <c r="E1530" t="s">
        <v>2378</v>
      </c>
      <c r="F1530" t="s">
        <v>2378</v>
      </c>
      <c r="G1530">
        <f t="shared" si="139"/>
        <v>0</v>
      </c>
      <c r="H1530" t="str">
        <f t="shared" si="140"/>
        <v>No</v>
      </c>
      <c r="I1530" t="str">
        <f t="shared" si="141"/>
        <v>Normal Weight</v>
      </c>
      <c r="J1530" t="str">
        <f t="shared" si="142"/>
        <v>Diabetes</v>
      </c>
      <c r="K1530" t="s">
        <v>2378</v>
      </c>
      <c r="L1530" t="s">
        <v>2379</v>
      </c>
      <c r="M1530" t="str">
        <f t="shared" si="143"/>
        <v>No</v>
      </c>
      <c r="N1530" t="s">
        <v>2378</v>
      </c>
    </row>
    <row r="1531" spans="1:14" x14ac:dyDescent="0.3">
      <c r="A1531" t="s">
        <v>839</v>
      </c>
      <c r="B1531">
        <v>15.1</v>
      </c>
      <c r="C1531">
        <v>8.41</v>
      </c>
      <c r="D1531" t="str">
        <f t="shared" si="138"/>
        <v>No</v>
      </c>
      <c r="E1531" t="s">
        <v>2378</v>
      </c>
      <c r="F1531" t="s">
        <v>2378</v>
      </c>
      <c r="G1531">
        <f t="shared" si="139"/>
        <v>0</v>
      </c>
      <c r="H1531" t="str">
        <f t="shared" si="140"/>
        <v>No</v>
      </c>
      <c r="I1531" t="str">
        <f t="shared" si="141"/>
        <v>Under Weight</v>
      </c>
      <c r="J1531" t="str">
        <f t="shared" si="142"/>
        <v>Diabetes</v>
      </c>
      <c r="K1531" t="s">
        <v>2378</v>
      </c>
      <c r="L1531" t="s">
        <v>2379</v>
      </c>
      <c r="M1531" t="str">
        <f t="shared" si="143"/>
        <v>No</v>
      </c>
      <c r="N1531" t="s">
        <v>2378</v>
      </c>
    </row>
    <row r="1532" spans="1:14" x14ac:dyDescent="0.3">
      <c r="A1532" t="s">
        <v>838</v>
      </c>
      <c r="B1532">
        <v>23.37</v>
      </c>
      <c r="C1532">
        <v>5.59</v>
      </c>
      <c r="D1532" t="str">
        <f t="shared" si="138"/>
        <v>Yes</v>
      </c>
      <c r="E1532" t="s">
        <v>2378</v>
      </c>
      <c r="F1532" t="s">
        <v>2378</v>
      </c>
      <c r="G1532">
        <f t="shared" si="139"/>
        <v>0</v>
      </c>
      <c r="H1532" t="str">
        <f t="shared" si="140"/>
        <v>No</v>
      </c>
      <c r="I1532" t="str">
        <f t="shared" si="141"/>
        <v>Normal Weight</v>
      </c>
      <c r="J1532" t="str">
        <f t="shared" si="142"/>
        <v>Normal</v>
      </c>
      <c r="K1532" t="s">
        <v>2380</v>
      </c>
      <c r="L1532" t="s">
        <v>2379</v>
      </c>
      <c r="M1532" t="str">
        <f t="shared" si="143"/>
        <v>No</v>
      </c>
      <c r="N1532" t="s">
        <v>2378</v>
      </c>
    </row>
    <row r="1533" spans="1:14" x14ac:dyDescent="0.3">
      <c r="A1533" t="s">
        <v>837</v>
      </c>
      <c r="B1533">
        <v>42.4</v>
      </c>
      <c r="C1533">
        <v>4.0599999999999996</v>
      </c>
      <c r="D1533" t="str">
        <f t="shared" si="138"/>
        <v>No</v>
      </c>
      <c r="E1533" t="s">
        <v>2378</v>
      </c>
      <c r="F1533" t="s">
        <v>2378</v>
      </c>
      <c r="G1533">
        <f t="shared" si="139"/>
        <v>0</v>
      </c>
      <c r="H1533" t="str">
        <f t="shared" si="140"/>
        <v>No</v>
      </c>
      <c r="I1533" t="str">
        <f t="shared" si="141"/>
        <v>Obesity</v>
      </c>
      <c r="J1533" t="str">
        <f t="shared" si="142"/>
        <v>Normal</v>
      </c>
      <c r="K1533" t="s">
        <v>2378</v>
      </c>
      <c r="L1533" t="s">
        <v>2379</v>
      </c>
      <c r="M1533" t="str">
        <f t="shared" si="143"/>
        <v>No</v>
      </c>
      <c r="N1533" t="s">
        <v>2378</v>
      </c>
    </row>
    <row r="1534" spans="1:14" x14ac:dyDescent="0.3">
      <c r="A1534" t="s">
        <v>836</v>
      </c>
      <c r="B1534">
        <v>28.405000000000001</v>
      </c>
      <c r="C1534">
        <v>7.02</v>
      </c>
      <c r="D1534" t="str">
        <f t="shared" si="138"/>
        <v>Yes</v>
      </c>
      <c r="E1534" t="s">
        <v>2378</v>
      </c>
      <c r="F1534" t="s">
        <v>2378</v>
      </c>
      <c r="G1534">
        <f t="shared" si="139"/>
        <v>0</v>
      </c>
      <c r="H1534" t="str">
        <f t="shared" si="140"/>
        <v>No</v>
      </c>
      <c r="I1534" t="str">
        <f t="shared" si="141"/>
        <v>Over Weight</v>
      </c>
      <c r="J1534" t="str">
        <f t="shared" si="142"/>
        <v>Diabetes</v>
      </c>
      <c r="K1534" t="s">
        <v>2380</v>
      </c>
      <c r="L1534" t="s">
        <v>2379</v>
      </c>
      <c r="M1534" t="str">
        <f t="shared" si="143"/>
        <v>No</v>
      </c>
      <c r="N1534" t="s">
        <v>2378</v>
      </c>
    </row>
    <row r="1535" spans="1:14" x14ac:dyDescent="0.3">
      <c r="A1535" t="s">
        <v>835</v>
      </c>
      <c r="B1535">
        <v>23.4</v>
      </c>
      <c r="C1535">
        <v>4.47</v>
      </c>
      <c r="D1535" t="str">
        <f t="shared" si="138"/>
        <v>No</v>
      </c>
      <c r="E1535" t="s">
        <v>2378</v>
      </c>
      <c r="F1535" t="s">
        <v>2378</v>
      </c>
      <c r="G1535">
        <f t="shared" si="139"/>
        <v>0</v>
      </c>
      <c r="H1535" t="str">
        <f t="shared" si="140"/>
        <v>No</v>
      </c>
      <c r="I1535" t="str">
        <f t="shared" si="141"/>
        <v>Normal Weight</v>
      </c>
      <c r="J1535" t="str">
        <f t="shared" si="142"/>
        <v>Normal</v>
      </c>
      <c r="K1535" t="s">
        <v>2378</v>
      </c>
      <c r="L1535" t="s">
        <v>2379</v>
      </c>
      <c r="M1535" t="str">
        <f t="shared" si="143"/>
        <v>No</v>
      </c>
      <c r="N1535" t="s">
        <v>2378</v>
      </c>
    </row>
    <row r="1536" spans="1:14" x14ac:dyDescent="0.3">
      <c r="A1536" t="s">
        <v>834</v>
      </c>
      <c r="B1536">
        <v>33.44</v>
      </c>
      <c r="C1536">
        <v>4.54</v>
      </c>
      <c r="D1536" t="str">
        <f t="shared" si="138"/>
        <v>No</v>
      </c>
      <c r="E1536" t="s">
        <v>2378</v>
      </c>
      <c r="F1536" t="s">
        <v>2378</v>
      </c>
      <c r="G1536">
        <f t="shared" si="139"/>
        <v>0</v>
      </c>
      <c r="H1536" t="str">
        <f t="shared" si="140"/>
        <v>No</v>
      </c>
      <c r="I1536" t="str">
        <f t="shared" si="141"/>
        <v>Obesity</v>
      </c>
      <c r="J1536" t="str">
        <f t="shared" si="142"/>
        <v>Normal</v>
      </c>
      <c r="K1536" t="s">
        <v>2378</v>
      </c>
      <c r="L1536" t="s">
        <v>2379</v>
      </c>
      <c r="M1536" t="str">
        <f t="shared" si="143"/>
        <v>No</v>
      </c>
      <c r="N1536" t="s">
        <v>2378</v>
      </c>
    </row>
    <row r="1537" spans="1:14" x14ac:dyDescent="0.3">
      <c r="A1537" t="s">
        <v>833</v>
      </c>
      <c r="B1537">
        <v>21.12</v>
      </c>
      <c r="C1537">
        <v>4.99</v>
      </c>
      <c r="D1537" t="str">
        <f t="shared" si="138"/>
        <v>No</v>
      </c>
      <c r="E1537" t="s">
        <v>2378</v>
      </c>
      <c r="F1537" t="s">
        <v>2378</v>
      </c>
      <c r="G1537">
        <f t="shared" si="139"/>
        <v>1</v>
      </c>
      <c r="H1537" t="str">
        <f t="shared" si="140"/>
        <v>No</v>
      </c>
      <c r="I1537" t="str">
        <f t="shared" si="141"/>
        <v>Normal Weight</v>
      </c>
      <c r="J1537" t="str">
        <f t="shared" si="142"/>
        <v>Normal</v>
      </c>
      <c r="K1537" t="s">
        <v>2378</v>
      </c>
      <c r="L1537">
        <v>1</v>
      </c>
      <c r="M1537" t="str">
        <f t="shared" si="143"/>
        <v>No</v>
      </c>
      <c r="N1537" t="s">
        <v>2378</v>
      </c>
    </row>
    <row r="1538" spans="1:14" x14ac:dyDescent="0.3">
      <c r="A1538" t="s">
        <v>832</v>
      </c>
      <c r="B1538">
        <v>18.48</v>
      </c>
      <c r="C1538">
        <v>10.84</v>
      </c>
      <c r="D1538" t="str">
        <f t="shared" ref="D1538:D1601" si="144">PROPER(K1538)</f>
        <v>Yes</v>
      </c>
      <c r="E1538" t="s">
        <v>2378</v>
      </c>
      <c r="F1538" t="s">
        <v>2378</v>
      </c>
      <c r="G1538">
        <f t="shared" ref="G1538:G1601" si="145">IF(L1538="No major surgery",0,L1538)</f>
        <v>2</v>
      </c>
      <c r="H1538" t="str">
        <f t="shared" ref="H1538:H1601" si="146">PROPER(M1538)</f>
        <v>No</v>
      </c>
      <c r="I1538" t="str">
        <f t="shared" ref="I1538:I1601" si="147">IF(B1538&lt;18.5,"Under Weight",IF(B1538&lt;=24.9,"Normal Weight",IF(B1538&lt;=29.9,"Over Weight","Obesity")))</f>
        <v>Under Weight</v>
      </c>
      <c r="J1538" t="str">
        <f t="shared" ref="J1538:J1601" si="148">IF(C1538&lt;=5.7,"Normal",IF(C1538&lt;=6.4,"Prediabetes","Diabetes"))</f>
        <v>Diabetes</v>
      </c>
      <c r="K1538" t="s">
        <v>2380</v>
      </c>
      <c r="L1538">
        <v>2</v>
      </c>
      <c r="M1538" t="str">
        <f t="shared" si="143"/>
        <v>No</v>
      </c>
      <c r="N1538" t="s">
        <v>2378</v>
      </c>
    </row>
    <row r="1539" spans="1:14" x14ac:dyDescent="0.3">
      <c r="A1539" t="s">
        <v>831</v>
      </c>
      <c r="B1539">
        <v>16.815000000000001</v>
      </c>
      <c r="C1539">
        <v>5.63</v>
      </c>
      <c r="D1539" t="str">
        <f t="shared" si="144"/>
        <v>No</v>
      </c>
      <c r="E1539" t="s">
        <v>2378</v>
      </c>
      <c r="F1539" t="s">
        <v>2378</v>
      </c>
      <c r="G1539">
        <f t="shared" si="145"/>
        <v>1</v>
      </c>
      <c r="H1539" t="str">
        <f t="shared" si="146"/>
        <v>No</v>
      </c>
      <c r="I1539" t="str">
        <f t="shared" si="147"/>
        <v>Under Weight</v>
      </c>
      <c r="J1539" t="str">
        <f t="shared" si="148"/>
        <v>Normal</v>
      </c>
      <c r="K1539" t="s">
        <v>2378</v>
      </c>
      <c r="L1539">
        <v>1</v>
      </c>
      <c r="M1539" t="str">
        <f t="shared" si="143"/>
        <v>No</v>
      </c>
      <c r="N1539" t="s">
        <v>2378</v>
      </c>
    </row>
    <row r="1540" spans="1:14" x14ac:dyDescent="0.3">
      <c r="A1540" t="s">
        <v>830</v>
      </c>
      <c r="B1540">
        <v>26.72</v>
      </c>
      <c r="C1540">
        <v>4.1399999999999997</v>
      </c>
      <c r="D1540" t="str">
        <f t="shared" si="144"/>
        <v>No</v>
      </c>
      <c r="E1540" t="s">
        <v>2378</v>
      </c>
      <c r="F1540" t="s">
        <v>2378</v>
      </c>
      <c r="G1540">
        <f t="shared" si="145"/>
        <v>0</v>
      </c>
      <c r="H1540" t="str">
        <f t="shared" si="146"/>
        <v>No</v>
      </c>
      <c r="I1540" t="str">
        <f t="shared" si="147"/>
        <v>Over Weight</v>
      </c>
      <c r="J1540" t="str">
        <f t="shared" si="148"/>
        <v>Normal</v>
      </c>
      <c r="K1540" t="s">
        <v>2378</v>
      </c>
      <c r="L1540" t="s">
        <v>2379</v>
      </c>
      <c r="M1540" t="str">
        <f t="shared" ref="M1540:M1603" si="149">IF(N1540="?","No",N1540)</f>
        <v>No</v>
      </c>
      <c r="N1540" t="s">
        <v>2378</v>
      </c>
    </row>
    <row r="1541" spans="1:14" x14ac:dyDescent="0.3">
      <c r="A1541" t="s">
        <v>829</v>
      </c>
      <c r="B1541">
        <v>41.42</v>
      </c>
      <c r="C1541">
        <v>5.17</v>
      </c>
      <c r="D1541" t="str">
        <f t="shared" si="144"/>
        <v>No</v>
      </c>
      <c r="E1541" t="s">
        <v>2378</v>
      </c>
      <c r="F1541" t="s">
        <v>2381</v>
      </c>
      <c r="G1541">
        <f t="shared" si="145"/>
        <v>1</v>
      </c>
      <c r="H1541" t="str">
        <f t="shared" si="146"/>
        <v>No</v>
      </c>
      <c r="I1541" t="str">
        <f t="shared" si="147"/>
        <v>Obesity</v>
      </c>
      <c r="J1541" t="str">
        <f t="shared" si="148"/>
        <v>Normal</v>
      </c>
      <c r="K1541" t="s">
        <v>2378</v>
      </c>
      <c r="L1541">
        <v>1</v>
      </c>
      <c r="M1541" t="str">
        <f t="shared" si="149"/>
        <v>No</v>
      </c>
      <c r="N1541" t="s">
        <v>2378</v>
      </c>
    </row>
    <row r="1542" spans="1:14" x14ac:dyDescent="0.3">
      <c r="A1542" t="s">
        <v>828</v>
      </c>
      <c r="B1542">
        <v>20.69</v>
      </c>
      <c r="C1542">
        <v>6.93</v>
      </c>
      <c r="D1542" t="str">
        <f t="shared" si="144"/>
        <v>No</v>
      </c>
      <c r="E1542" t="s">
        <v>2378</v>
      </c>
      <c r="F1542" t="s">
        <v>2378</v>
      </c>
      <c r="G1542">
        <f t="shared" si="145"/>
        <v>2</v>
      </c>
      <c r="H1542" t="str">
        <f t="shared" si="146"/>
        <v>No</v>
      </c>
      <c r="I1542" t="str">
        <f t="shared" si="147"/>
        <v>Normal Weight</v>
      </c>
      <c r="J1542" t="str">
        <f t="shared" si="148"/>
        <v>Diabetes</v>
      </c>
      <c r="K1542" t="s">
        <v>2378</v>
      </c>
      <c r="L1542">
        <v>2</v>
      </c>
      <c r="M1542" t="str">
        <f t="shared" si="149"/>
        <v>No</v>
      </c>
      <c r="N1542" t="s">
        <v>2378</v>
      </c>
    </row>
    <row r="1543" spans="1:14" x14ac:dyDescent="0.3">
      <c r="A1543" t="s">
        <v>827</v>
      </c>
      <c r="B1543">
        <v>41.23</v>
      </c>
      <c r="C1543">
        <v>4.24</v>
      </c>
      <c r="D1543" t="str">
        <f t="shared" si="144"/>
        <v>No</v>
      </c>
      <c r="E1543" t="s">
        <v>2378</v>
      </c>
      <c r="F1543" t="s">
        <v>2378</v>
      </c>
      <c r="G1543">
        <f t="shared" si="145"/>
        <v>0</v>
      </c>
      <c r="H1543" t="str">
        <f t="shared" si="146"/>
        <v>No</v>
      </c>
      <c r="I1543" t="str">
        <f t="shared" si="147"/>
        <v>Obesity</v>
      </c>
      <c r="J1543" t="str">
        <f t="shared" si="148"/>
        <v>Normal</v>
      </c>
      <c r="K1543" t="s">
        <v>2378</v>
      </c>
      <c r="L1543" t="s">
        <v>2379</v>
      </c>
      <c r="M1543" t="str">
        <f t="shared" si="149"/>
        <v>No</v>
      </c>
      <c r="N1543" t="s">
        <v>2378</v>
      </c>
    </row>
    <row r="1544" spans="1:14" x14ac:dyDescent="0.3">
      <c r="A1544" t="s">
        <v>826</v>
      </c>
      <c r="B1544">
        <v>29.9</v>
      </c>
      <c r="C1544">
        <v>5.91</v>
      </c>
      <c r="D1544" t="str">
        <f t="shared" si="144"/>
        <v>No</v>
      </c>
      <c r="E1544" t="s">
        <v>2378</v>
      </c>
      <c r="F1544" t="s">
        <v>2378</v>
      </c>
      <c r="G1544">
        <f t="shared" si="145"/>
        <v>0</v>
      </c>
      <c r="H1544" t="str">
        <f t="shared" si="146"/>
        <v>No</v>
      </c>
      <c r="I1544" t="str">
        <f t="shared" si="147"/>
        <v>Over Weight</v>
      </c>
      <c r="J1544" t="str">
        <f t="shared" si="148"/>
        <v>Prediabetes</v>
      </c>
      <c r="K1544" t="s">
        <v>2378</v>
      </c>
      <c r="L1544" t="s">
        <v>2379</v>
      </c>
      <c r="M1544" t="str">
        <f t="shared" si="149"/>
        <v>No</v>
      </c>
      <c r="N1544" t="s">
        <v>2378</v>
      </c>
    </row>
    <row r="1545" spans="1:14" x14ac:dyDescent="0.3">
      <c r="A1545" t="s">
        <v>825</v>
      </c>
      <c r="B1545">
        <v>34.104999999999997</v>
      </c>
      <c r="C1545">
        <v>5.93</v>
      </c>
      <c r="D1545" t="str">
        <f t="shared" si="144"/>
        <v>No</v>
      </c>
      <c r="E1545" t="s">
        <v>2378</v>
      </c>
      <c r="F1545" t="s">
        <v>2378</v>
      </c>
      <c r="G1545">
        <f t="shared" si="145"/>
        <v>0</v>
      </c>
      <c r="H1545" t="str">
        <f t="shared" si="146"/>
        <v>No</v>
      </c>
      <c r="I1545" t="str">
        <f t="shared" si="147"/>
        <v>Obesity</v>
      </c>
      <c r="J1545" t="str">
        <f t="shared" si="148"/>
        <v>Prediabetes</v>
      </c>
      <c r="K1545" t="s">
        <v>2378</v>
      </c>
      <c r="L1545" t="s">
        <v>2379</v>
      </c>
      <c r="M1545" t="str">
        <f t="shared" si="149"/>
        <v>No</v>
      </c>
      <c r="N1545" t="s">
        <v>2378</v>
      </c>
    </row>
    <row r="1546" spans="1:14" x14ac:dyDescent="0.3">
      <c r="A1546" t="s">
        <v>824</v>
      </c>
      <c r="B1546">
        <v>24.97</v>
      </c>
      <c r="C1546">
        <v>5.66</v>
      </c>
      <c r="D1546" t="str">
        <f t="shared" si="144"/>
        <v>No</v>
      </c>
      <c r="E1546" t="s">
        <v>2378</v>
      </c>
      <c r="F1546" t="s">
        <v>2378</v>
      </c>
      <c r="G1546">
        <f t="shared" si="145"/>
        <v>0</v>
      </c>
      <c r="H1546" t="str">
        <f t="shared" si="146"/>
        <v>No</v>
      </c>
      <c r="I1546" t="str">
        <f t="shared" si="147"/>
        <v>Over Weight</v>
      </c>
      <c r="J1546" t="str">
        <f t="shared" si="148"/>
        <v>Normal</v>
      </c>
      <c r="K1546" t="s">
        <v>2378</v>
      </c>
      <c r="L1546" t="s">
        <v>2379</v>
      </c>
      <c r="M1546" t="str">
        <f t="shared" si="149"/>
        <v>No</v>
      </c>
      <c r="N1546" t="s">
        <v>2378</v>
      </c>
    </row>
    <row r="1547" spans="1:14" x14ac:dyDescent="0.3">
      <c r="A1547" t="s">
        <v>823</v>
      </c>
      <c r="B1547">
        <v>34.799999999999997</v>
      </c>
      <c r="C1547">
        <v>4.1900000000000004</v>
      </c>
      <c r="D1547" t="str">
        <f t="shared" si="144"/>
        <v>No</v>
      </c>
      <c r="E1547" t="s">
        <v>2378</v>
      </c>
      <c r="F1547" t="s">
        <v>2378</v>
      </c>
      <c r="G1547">
        <f t="shared" si="145"/>
        <v>1</v>
      </c>
      <c r="H1547" t="str">
        <f t="shared" si="146"/>
        <v>No</v>
      </c>
      <c r="I1547" t="str">
        <f t="shared" si="147"/>
        <v>Obesity</v>
      </c>
      <c r="J1547" t="str">
        <f t="shared" si="148"/>
        <v>Normal</v>
      </c>
      <c r="K1547" t="s">
        <v>2378</v>
      </c>
      <c r="L1547">
        <v>1</v>
      </c>
      <c r="M1547" t="str">
        <f t="shared" si="149"/>
        <v>No</v>
      </c>
      <c r="N1547" t="s">
        <v>2378</v>
      </c>
    </row>
    <row r="1548" spans="1:14" x14ac:dyDescent="0.3">
      <c r="A1548" t="s">
        <v>822</v>
      </c>
      <c r="B1548">
        <v>32.965000000000003</v>
      </c>
      <c r="C1548">
        <v>9.2100000000000009</v>
      </c>
      <c r="D1548" t="str">
        <f t="shared" si="144"/>
        <v>Yes</v>
      </c>
      <c r="E1548" t="s">
        <v>2378</v>
      </c>
      <c r="F1548" t="s">
        <v>2378</v>
      </c>
      <c r="G1548">
        <f t="shared" si="145"/>
        <v>0</v>
      </c>
      <c r="H1548" t="str">
        <f t="shared" si="146"/>
        <v>No</v>
      </c>
      <c r="I1548" t="str">
        <f t="shared" si="147"/>
        <v>Obesity</v>
      </c>
      <c r="J1548" t="str">
        <f t="shared" si="148"/>
        <v>Diabetes</v>
      </c>
      <c r="K1548" t="s">
        <v>2380</v>
      </c>
      <c r="L1548" t="s">
        <v>2379</v>
      </c>
      <c r="M1548" t="str">
        <f t="shared" si="149"/>
        <v>No</v>
      </c>
      <c r="N1548" t="s">
        <v>2378</v>
      </c>
    </row>
    <row r="1549" spans="1:14" x14ac:dyDescent="0.3">
      <c r="A1549" t="s">
        <v>821</v>
      </c>
      <c r="B1549">
        <v>27.265000000000001</v>
      </c>
      <c r="C1549">
        <v>5.51</v>
      </c>
      <c r="D1549" t="str">
        <f t="shared" si="144"/>
        <v>No</v>
      </c>
      <c r="E1549" t="s">
        <v>2378</v>
      </c>
      <c r="F1549" t="s">
        <v>2378</v>
      </c>
      <c r="G1549">
        <f t="shared" si="145"/>
        <v>1</v>
      </c>
      <c r="H1549" t="str">
        <f t="shared" si="146"/>
        <v>No</v>
      </c>
      <c r="I1549" t="str">
        <f t="shared" si="147"/>
        <v>Over Weight</v>
      </c>
      <c r="J1549" t="str">
        <f t="shared" si="148"/>
        <v>Normal</v>
      </c>
      <c r="K1549" t="s">
        <v>2378</v>
      </c>
      <c r="L1549">
        <v>1</v>
      </c>
      <c r="M1549" t="str">
        <f t="shared" si="149"/>
        <v>No</v>
      </c>
      <c r="N1549" t="s">
        <v>2378</v>
      </c>
    </row>
    <row r="1550" spans="1:14" x14ac:dyDescent="0.3">
      <c r="A1550" t="s">
        <v>820</v>
      </c>
      <c r="B1550">
        <v>17.059999999999999</v>
      </c>
      <c r="C1550">
        <v>8.5</v>
      </c>
      <c r="D1550" t="str">
        <f t="shared" si="144"/>
        <v>No</v>
      </c>
      <c r="E1550" t="s">
        <v>2378</v>
      </c>
      <c r="F1550" t="s">
        <v>2378</v>
      </c>
      <c r="G1550">
        <f t="shared" si="145"/>
        <v>0</v>
      </c>
      <c r="H1550" t="str">
        <f t="shared" si="146"/>
        <v>No</v>
      </c>
      <c r="I1550" t="str">
        <f t="shared" si="147"/>
        <v>Under Weight</v>
      </c>
      <c r="J1550" t="str">
        <f t="shared" si="148"/>
        <v>Diabetes</v>
      </c>
      <c r="K1550" t="s">
        <v>2378</v>
      </c>
      <c r="L1550" t="s">
        <v>2379</v>
      </c>
      <c r="M1550" t="str">
        <f t="shared" si="149"/>
        <v>No</v>
      </c>
      <c r="N1550" t="s">
        <v>2378</v>
      </c>
    </row>
    <row r="1551" spans="1:14" x14ac:dyDescent="0.3">
      <c r="A1551" t="s">
        <v>819</v>
      </c>
      <c r="B1551">
        <v>36.29</v>
      </c>
      <c r="C1551">
        <v>6.23</v>
      </c>
      <c r="D1551" t="str">
        <f t="shared" si="144"/>
        <v>No</v>
      </c>
      <c r="E1551" t="s">
        <v>2378</v>
      </c>
      <c r="F1551" t="s">
        <v>2378</v>
      </c>
      <c r="G1551">
        <f t="shared" si="145"/>
        <v>0</v>
      </c>
      <c r="H1551" t="str">
        <f t="shared" si="146"/>
        <v>No</v>
      </c>
      <c r="I1551" t="str">
        <f t="shared" si="147"/>
        <v>Obesity</v>
      </c>
      <c r="J1551" t="str">
        <f t="shared" si="148"/>
        <v>Prediabetes</v>
      </c>
      <c r="K1551" t="s">
        <v>2378</v>
      </c>
      <c r="L1551" t="s">
        <v>2379</v>
      </c>
      <c r="M1551" t="str">
        <f t="shared" si="149"/>
        <v>No</v>
      </c>
      <c r="N1551" t="s">
        <v>2378</v>
      </c>
    </row>
    <row r="1552" spans="1:14" x14ac:dyDescent="0.3">
      <c r="A1552" t="s">
        <v>818</v>
      </c>
      <c r="B1552">
        <v>28.594999999999999</v>
      </c>
      <c r="C1552">
        <v>8.5299999999999994</v>
      </c>
      <c r="D1552" t="str">
        <f t="shared" si="144"/>
        <v>Yes</v>
      </c>
      <c r="E1552" t="s">
        <v>2378</v>
      </c>
      <c r="F1552" t="s">
        <v>2378</v>
      </c>
      <c r="G1552">
        <f t="shared" si="145"/>
        <v>1</v>
      </c>
      <c r="H1552" t="str">
        <f t="shared" si="146"/>
        <v>No</v>
      </c>
      <c r="I1552" t="str">
        <f t="shared" si="147"/>
        <v>Over Weight</v>
      </c>
      <c r="J1552" t="str">
        <f t="shared" si="148"/>
        <v>Diabetes</v>
      </c>
      <c r="K1552" t="s">
        <v>2380</v>
      </c>
      <c r="L1552">
        <v>1</v>
      </c>
      <c r="M1552" t="str">
        <f t="shared" si="149"/>
        <v>No</v>
      </c>
      <c r="N1552" t="s">
        <v>2378</v>
      </c>
    </row>
    <row r="1553" spans="1:14" x14ac:dyDescent="0.3">
      <c r="A1553" t="s">
        <v>817</v>
      </c>
      <c r="B1553">
        <v>17.8</v>
      </c>
      <c r="C1553">
        <v>5.75</v>
      </c>
      <c r="D1553" t="str">
        <f t="shared" si="144"/>
        <v>Yes</v>
      </c>
      <c r="E1553" t="s">
        <v>2378</v>
      </c>
      <c r="F1553" t="s">
        <v>2381</v>
      </c>
      <c r="G1553">
        <f t="shared" si="145"/>
        <v>1</v>
      </c>
      <c r="H1553" t="str">
        <f t="shared" si="146"/>
        <v>No</v>
      </c>
      <c r="I1553" t="str">
        <f t="shared" si="147"/>
        <v>Under Weight</v>
      </c>
      <c r="J1553" t="str">
        <f t="shared" si="148"/>
        <v>Prediabetes</v>
      </c>
      <c r="K1553" t="s">
        <v>2380</v>
      </c>
      <c r="L1553">
        <v>1</v>
      </c>
      <c r="M1553" t="str">
        <f t="shared" si="149"/>
        <v>No</v>
      </c>
      <c r="N1553" t="s">
        <v>2378</v>
      </c>
    </row>
    <row r="1554" spans="1:14" x14ac:dyDescent="0.3">
      <c r="A1554" t="s">
        <v>816</v>
      </c>
      <c r="B1554">
        <v>21.4</v>
      </c>
      <c r="C1554">
        <v>5.6</v>
      </c>
      <c r="D1554" t="str">
        <f t="shared" si="144"/>
        <v>No</v>
      </c>
      <c r="E1554" t="s">
        <v>2378</v>
      </c>
      <c r="F1554" t="s">
        <v>2378</v>
      </c>
      <c r="G1554">
        <f t="shared" si="145"/>
        <v>0</v>
      </c>
      <c r="H1554" t="str">
        <f t="shared" si="146"/>
        <v>No</v>
      </c>
      <c r="I1554" t="str">
        <f t="shared" si="147"/>
        <v>Normal Weight</v>
      </c>
      <c r="J1554" t="str">
        <f t="shared" si="148"/>
        <v>Normal</v>
      </c>
      <c r="K1554" t="s">
        <v>2378</v>
      </c>
      <c r="L1554" t="s">
        <v>2379</v>
      </c>
      <c r="M1554" t="str">
        <f t="shared" si="149"/>
        <v>No</v>
      </c>
      <c r="N1554" t="s">
        <v>2378</v>
      </c>
    </row>
    <row r="1555" spans="1:14" x14ac:dyDescent="0.3">
      <c r="A1555" t="s">
        <v>815</v>
      </c>
      <c r="B1555">
        <v>23.01</v>
      </c>
      <c r="C1555">
        <v>4.68</v>
      </c>
      <c r="D1555" t="str">
        <f t="shared" si="144"/>
        <v>No</v>
      </c>
      <c r="E1555" t="s">
        <v>2378</v>
      </c>
      <c r="F1555" t="s">
        <v>2378</v>
      </c>
      <c r="G1555">
        <f t="shared" si="145"/>
        <v>0</v>
      </c>
      <c r="H1555" t="str">
        <f t="shared" si="146"/>
        <v>No</v>
      </c>
      <c r="I1555" t="str">
        <f t="shared" si="147"/>
        <v>Normal Weight</v>
      </c>
      <c r="J1555" t="str">
        <f t="shared" si="148"/>
        <v>Normal</v>
      </c>
      <c r="K1555" t="s">
        <v>2378</v>
      </c>
      <c r="L1555" t="s">
        <v>2379</v>
      </c>
      <c r="M1555" t="str">
        <f t="shared" si="149"/>
        <v>No</v>
      </c>
      <c r="N1555" t="s">
        <v>2378</v>
      </c>
    </row>
    <row r="1556" spans="1:14" x14ac:dyDescent="0.3">
      <c r="A1556" t="s">
        <v>814</v>
      </c>
      <c r="B1556">
        <v>19.86</v>
      </c>
      <c r="C1556">
        <v>5.62</v>
      </c>
      <c r="D1556" t="str">
        <f t="shared" si="144"/>
        <v>Yes</v>
      </c>
      <c r="E1556" t="s">
        <v>2378</v>
      </c>
      <c r="F1556" t="s">
        <v>2378</v>
      </c>
      <c r="G1556">
        <f t="shared" si="145"/>
        <v>0</v>
      </c>
      <c r="H1556" t="str">
        <f t="shared" si="146"/>
        <v>No</v>
      </c>
      <c r="I1556" t="str">
        <f t="shared" si="147"/>
        <v>Normal Weight</v>
      </c>
      <c r="J1556" t="str">
        <f t="shared" si="148"/>
        <v>Normal</v>
      </c>
      <c r="K1556" t="s">
        <v>2380</v>
      </c>
      <c r="L1556" t="s">
        <v>2379</v>
      </c>
      <c r="M1556" t="str">
        <f t="shared" si="149"/>
        <v>No</v>
      </c>
      <c r="N1556" t="s">
        <v>2378</v>
      </c>
    </row>
    <row r="1557" spans="1:14" x14ac:dyDescent="0.3">
      <c r="A1557" t="s">
        <v>813</v>
      </c>
      <c r="B1557">
        <v>33.58</v>
      </c>
      <c r="C1557">
        <v>5.08</v>
      </c>
      <c r="D1557" t="str">
        <f t="shared" si="144"/>
        <v>No</v>
      </c>
      <c r="E1557" t="s">
        <v>2378</v>
      </c>
      <c r="F1557" t="s">
        <v>2378</v>
      </c>
      <c r="G1557">
        <f t="shared" si="145"/>
        <v>0</v>
      </c>
      <c r="H1557" t="str">
        <f t="shared" si="146"/>
        <v>No</v>
      </c>
      <c r="I1557" t="str">
        <f t="shared" si="147"/>
        <v>Obesity</v>
      </c>
      <c r="J1557" t="str">
        <f t="shared" si="148"/>
        <v>Normal</v>
      </c>
      <c r="K1557" t="s">
        <v>2378</v>
      </c>
      <c r="L1557" t="s">
        <v>2379</v>
      </c>
      <c r="M1557" t="str">
        <f t="shared" si="149"/>
        <v>No</v>
      </c>
      <c r="N1557" t="s">
        <v>2378</v>
      </c>
    </row>
    <row r="1558" spans="1:14" x14ac:dyDescent="0.3">
      <c r="A1558" t="s">
        <v>812</v>
      </c>
      <c r="B1558">
        <v>29.81</v>
      </c>
      <c r="C1558">
        <v>5.28</v>
      </c>
      <c r="D1558" t="str">
        <f t="shared" si="144"/>
        <v>No</v>
      </c>
      <c r="E1558" t="s">
        <v>2378</v>
      </c>
      <c r="F1558" t="s">
        <v>2378</v>
      </c>
      <c r="G1558">
        <f t="shared" si="145"/>
        <v>0</v>
      </c>
      <c r="H1558" t="str">
        <f t="shared" si="146"/>
        <v>No</v>
      </c>
      <c r="I1558" t="str">
        <f t="shared" si="147"/>
        <v>Over Weight</v>
      </c>
      <c r="J1558" t="str">
        <f t="shared" si="148"/>
        <v>Normal</v>
      </c>
      <c r="K1558" t="s">
        <v>2378</v>
      </c>
      <c r="L1558" t="s">
        <v>2379</v>
      </c>
      <c r="M1558" t="str">
        <f t="shared" si="149"/>
        <v>No</v>
      </c>
      <c r="N1558" t="s">
        <v>2378</v>
      </c>
    </row>
    <row r="1559" spans="1:14" x14ac:dyDescent="0.3">
      <c r="A1559" t="s">
        <v>811</v>
      </c>
      <c r="B1559">
        <v>27.4</v>
      </c>
      <c r="C1559">
        <v>4.6100000000000003</v>
      </c>
      <c r="D1559" t="str">
        <f t="shared" si="144"/>
        <v>No</v>
      </c>
      <c r="E1559" t="s">
        <v>2378</v>
      </c>
      <c r="F1559" t="s">
        <v>2378</v>
      </c>
      <c r="G1559">
        <f t="shared" si="145"/>
        <v>0</v>
      </c>
      <c r="H1559" t="str">
        <f t="shared" si="146"/>
        <v>No</v>
      </c>
      <c r="I1559" t="str">
        <f t="shared" si="147"/>
        <v>Over Weight</v>
      </c>
      <c r="J1559" t="str">
        <f t="shared" si="148"/>
        <v>Normal</v>
      </c>
      <c r="K1559" t="s">
        <v>2378</v>
      </c>
      <c r="L1559" t="s">
        <v>2379</v>
      </c>
      <c r="M1559" t="str">
        <f t="shared" si="149"/>
        <v>No</v>
      </c>
      <c r="N1559" t="s">
        <v>2378</v>
      </c>
    </row>
    <row r="1560" spans="1:14" x14ac:dyDescent="0.3">
      <c r="A1560" t="s">
        <v>810</v>
      </c>
      <c r="B1560">
        <v>17.98</v>
      </c>
      <c r="C1560">
        <v>6.57</v>
      </c>
      <c r="D1560" t="str">
        <f t="shared" si="144"/>
        <v>Yes</v>
      </c>
      <c r="E1560" t="s">
        <v>2378</v>
      </c>
      <c r="F1560" t="s">
        <v>2378</v>
      </c>
      <c r="G1560">
        <f t="shared" si="145"/>
        <v>2</v>
      </c>
      <c r="H1560" t="str">
        <f t="shared" si="146"/>
        <v>No</v>
      </c>
      <c r="I1560" t="str">
        <f t="shared" si="147"/>
        <v>Under Weight</v>
      </c>
      <c r="J1560" t="str">
        <f t="shared" si="148"/>
        <v>Diabetes</v>
      </c>
      <c r="K1560" t="s">
        <v>2380</v>
      </c>
      <c r="L1560">
        <v>2</v>
      </c>
      <c r="M1560" t="str">
        <f t="shared" si="149"/>
        <v>No</v>
      </c>
      <c r="N1560" t="s">
        <v>2378</v>
      </c>
    </row>
    <row r="1561" spans="1:14" x14ac:dyDescent="0.3">
      <c r="A1561" t="s">
        <v>809</v>
      </c>
      <c r="B1561">
        <v>37.9</v>
      </c>
      <c r="C1561">
        <v>5.83</v>
      </c>
      <c r="D1561" t="str">
        <f t="shared" si="144"/>
        <v>No</v>
      </c>
      <c r="E1561" t="s">
        <v>2378</v>
      </c>
      <c r="F1561" t="s">
        <v>2378</v>
      </c>
      <c r="G1561">
        <f t="shared" si="145"/>
        <v>0</v>
      </c>
      <c r="H1561" t="str">
        <f t="shared" si="146"/>
        <v>No</v>
      </c>
      <c r="I1561" t="str">
        <f t="shared" si="147"/>
        <v>Obesity</v>
      </c>
      <c r="J1561" t="str">
        <f t="shared" si="148"/>
        <v>Prediabetes</v>
      </c>
      <c r="K1561" t="s">
        <v>2378</v>
      </c>
      <c r="L1561" t="s">
        <v>2379</v>
      </c>
      <c r="M1561" t="str">
        <f t="shared" si="149"/>
        <v>No</v>
      </c>
      <c r="N1561" t="s">
        <v>2378</v>
      </c>
    </row>
    <row r="1562" spans="1:14" x14ac:dyDescent="0.3">
      <c r="A1562" t="s">
        <v>808</v>
      </c>
      <c r="B1562">
        <v>25.27</v>
      </c>
      <c r="C1562">
        <v>6.98</v>
      </c>
      <c r="D1562" t="str">
        <f t="shared" si="144"/>
        <v>Yes</v>
      </c>
      <c r="E1562" t="s">
        <v>2378</v>
      </c>
      <c r="F1562" t="s">
        <v>2378</v>
      </c>
      <c r="G1562">
        <f t="shared" si="145"/>
        <v>0</v>
      </c>
      <c r="H1562" t="str">
        <f t="shared" si="146"/>
        <v>No</v>
      </c>
      <c r="I1562" t="str">
        <f t="shared" si="147"/>
        <v>Over Weight</v>
      </c>
      <c r="J1562" t="str">
        <f t="shared" si="148"/>
        <v>Diabetes</v>
      </c>
      <c r="K1562" t="s">
        <v>2380</v>
      </c>
      <c r="L1562" t="s">
        <v>2379</v>
      </c>
      <c r="M1562" t="str">
        <f t="shared" si="149"/>
        <v>No</v>
      </c>
      <c r="N1562" t="s">
        <v>2378</v>
      </c>
    </row>
    <row r="1563" spans="1:14" x14ac:dyDescent="0.3">
      <c r="A1563" t="s">
        <v>807</v>
      </c>
      <c r="B1563">
        <v>29.26</v>
      </c>
      <c r="C1563">
        <v>4.03</v>
      </c>
      <c r="D1563" t="str">
        <f t="shared" si="144"/>
        <v>No</v>
      </c>
      <c r="E1563" t="s">
        <v>2378</v>
      </c>
      <c r="F1563" t="s">
        <v>2378</v>
      </c>
      <c r="G1563">
        <f t="shared" si="145"/>
        <v>1</v>
      </c>
      <c r="H1563" t="str">
        <f t="shared" si="146"/>
        <v>No</v>
      </c>
      <c r="I1563" t="str">
        <f t="shared" si="147"/>
        <v>Over Weight</v>
      </c>
      <c r="J1563" t="str">
        <f t="shared" si="148"/>
        <v>Normal</v>
      </c>
      <c r="K1563" t="s">
        <v>2378</v>
      </c>
      <c r="L1563">
        <v>1</v>
      </c>
      <c r="M1563" t="str">
        <f t="shared" si="149"/>
        <v>No</v>
      </c>
      <c r="N1563" t="s">
        <v>2378</v>
      </c>
    </row>
    <row r="1564" spans="1:14" x14ac:dyDescent="0.3">
      <c r="A1564" t="s">
        <v>806</v>
      </c>
      <c r="B1564">
        <v>27.835000000000001</v>
      </c>
      <c r="C1564">
        <v>4.5599999999999996</v>
      </c>
      <c r="D1564" t="str">
        <f t="shared" si="144"/>
        <v>No</v>
      </c>
      <c r="E1564" t="s">
        <v>2378</v>
      </c>
      <c r="F1564" t="s">
        <v>2378</v>
      </c>
      <c r="G1564">
        <f t="shared" si="145"/>
        <v>1</v>
      </c>
      <c r="H1564" t="str">
        <f t="shared" si="146"/>
        <v>No</v>
      </c>
      <c r="I1564" t="str">
        <f t="shared" si="147"/>
        <v>Over Weight</v>
      </c>
      <c r="J1564" t="str">
        <f t="shared" si="148"/>
        <v>Normal</v>
      </c>
      <c r="K1564" t="s">
        <v>2378</v>
      </c>
      <c r="L1564">
        <v>1</v>
      </c>
      <c r="M1564" t="str">
        <f t="shared" si="149"/>
        <v>No</v>
      </c>
      <c r="N1564" t="s">
        <v>2378</v>
      </c>
    </row>
    <row r="1565" spans="1:14" x14ac:dyDescent="0.3">
      <c r="A1565" t="s">
        <v>805</v>
      </c>
      <c r="B1565">
        <v>46.53</v>
      </c>
      <c r="C1565">
        <v>5.38</v>
      </c>
      <c r="D1565" t="str">
        <f t="shared" si="144"/>
        <v>Yes</v>
      </c>
      <c r="E1565" t="s">
        <v>2378</v>
      </c>
      <c r="F1565" t="s">
        <v>2378</v>
      </c>
      <c r="G1565">
        <f t="shared" si="145"/>
        <v>0</v>
      </c>
      <c r="H1565" t="str">
        <f t="shared" si="146"/>
        <v>No</v>
      </c>
      <c r="I1565" t="str">
        <f t="shared" si="147"/>
        <v>Obesity</v>
      </c>
      <c r="J1565" t="str">
        <f t="shared" si="148"/>
        <v>Normal</v>
      </c>
      <c r="K1565" t="s">
        <v>2380</v>
      </c>
      <c r="L1565" t="s">
        <v>2379</v>
      </c>
      <c r="M1565" t="str">
        <f t="shared" si="149"/>
        <v>No</v>
      </c>
      <c r="N1565" t="s">
        <v>2378</v>
      </c>
    </row>
    <row r="1566" spans="1:14" x14ac:dyDescent="0.3">
      <c r="A1566" t="s">
        <v>804</v>
      </c>
      <c r="B1566">
        <v>20.58</v>
      </c>
      <c r="C1566">
        <v>11.04</v>
      </c>
      <c r="D1566" t="str">
        <f t="shared" si="144"/>
        <v>Yes</v>
      </c>
      <c r="E1566" t="s">
        <v>2378</v>
      </c>
      <c r="F1566" t="s">
        <v>2378</v>
      </c>
      <c r="G1566">
        <f t="shared" si="145"/>
        <v>1</v>
      </c>
      <c r="H1566" t="str">
        <f t="shared" si="146"/>
        <v>No</v>
      </c>
      <c r="I1566" t="str">
        <f t="shared" si="147"/>
        <v>Normal Weight</v>
      </c>
      <c r="J1566" t="str">
        <f t="shared" si="148"/>
        <v>Diabetes</v>
      </c>
      <c r="K1566" t="s">
        <v>2380</v>
      </c>
      <c r="L1566">
        <v>1</v>
      </c>
      <c r="M1566" t="str">
        <f t="shared" si="149"/>
        <v>No</v>
      </c>
      <c r="N1566" t="s">
        <v>2378</v>
      </c>
    </row>
    <row r="1567" spans="1:14" x14ac:dyDescent="0.3">
      <c r="A1567" t="s">
        <v>803</v>
      </c>
      <c r="B1567">
        <v>19.53</v>
      </c>
      <c r="C1567">
        <v>6.09</v>
      </c>
      <c r="D1567" t="str">
        <f t="shared" si="144"/>
        <v>Yes</v>
      </c>
      <c r="E1567" t="s">
        <v>2378</v>
      </c>
      <c r="F1567" t="s">
        <v>2378</v>
      </c>
      <c r="G1567">
        <f t="shared" si="145"/>
        <v>0</v>
      </c>
      <c r="H1567" t="str">
        <f t="shared" si="146"/>
        <v>No</v>
      </c>
      <c r="I1567" t="str">
        <f t="shared" si="147"/>
        <v>Normal Weight</v>
      </c>
      <c r="J1567" t="str">
        <f t="shared" si="148"/>
        <v>Prediabetes</v>
      </c>
      <c r="K1567" t="s">
        <v>2380</v>
      </c>
      <c r="L1567" t="s">
        <v>2379</v>
      </c>
      <c r="M1567" t="str">
        <f t="shared" si="149"/>
        <v>No</v>
      </c>
      <c r="N1567" t="s">
        <v>2378</v>
      </c>
    </row>
    <row r="1568" spans="1:14" x14ac:dyDescent="0.3">
      <c r="A1568" t="s">
        <v>802</v>
      </c>
      <c r="B1568">
        <v>27.7</v>
      </c>
      <c r="C1568">
        <v>4.71</v>
      </c>
      <c r="D1568" t="str">
        <f t="shared" si="144"/>
        <v>No</v>
      </c>
      <c r="E1568" t="s">
        <v>2378</v>
      </c>
      <c r="F1568" t="s">
        <v>2378</v>
      </c>
      <c r="G1568">
        <f t="shared" si="145"/>
        <v>1</v>
      </c>
      <c r="H1568" t="str">
        <f t="shared" si="146"/>
        <v>No</v>
      </c>
      <c r="I1568" t="str">
        <f t="shared" si="147"/>
        <v>Over Weight</v>
      </c>
      <c r="J1568" t="str">
        <f t="shared" si="148"/>
        <v>Normal</v>
      </c>
      <c r="K1568" t="s">
        <v>2378</v>
      </c>
      <c r="L1568">
        <v>1</v>
      </c>
      <c r="M1568" t="str">
        <f t="shared" si="149"/>
        <v>No</v>
      </c>
      <c r="N1568" t="s">
        <v>2378</v>
      </c>
    </row>
    <row r="1569" spans="1:14" x14ac:dyDescent="0.3">
      <c r="A1569" t="s">
        <v>801</v>
      </c>
      <c r="B1569">
        <v>18.920000000000002</v>
      </c>
      <c r="C1569">
        <v>8.18</v>
      </c>
      <c r="D1569" t="str">
        <f t="shared" si="144"/>
        <v>No</v>
      </c>
      <c r="E1569" t="s">
        <v>2378</v>
      </c>
      <c r="F1569" t="s">
        <v>2378</v>
      </c>
      <c r="G1569">
        <f t="shared" si="145"/>
        <v>0</v>
      </c>
      <c r="H1569" t="str">
        <f t="shared" si="146"/>
        <v>No</v>
      </c>
      <c r="I1569" t="str">
        <f t="shared" si="147"/>
        <v>Normal Weight</v>
      </c>
      <c r="J1569" t="str">
        <f t="shared" si="148"/>
        <v>Diabetes</v>
      </c>
      <c r="K1569" t="s">
        <v>2378</v>
      </c>
      <c r="L1569" t="s">
        <v>2379</v>
      </c>
      <c r="M1569" t="str">
        <f t="shared" si="149"/>
        <v>No</v>
      </c>
      <c r="N1569" t="s">
        <v>2378</v>
      </c>
    </row>
    <row r="1570" spans="1:14" x14ac:dyDescent="0.3">
      <c r="A1570" t="s">
        <v>800</v>
      </c>
      <c r="B1570">
        <v>17.760000000000002</v>
      </c>
      <c r="C1570">
        <v>11.18</v>
      </c>
      <c r="D1570" t="str">
        <f t="shared" si="144"/>
        <v>Yes</v>
      </c>
      <c r="E1570" t="s">
        <v>2378</v>
      </c>
      <c r="F1570" t="s">
        <v>2378</v>
      </c>
      <c r="G1570">
        <f t="shared" si="145"/>
        <v>2</v>
      </c>
      <c r="H1570" t="str">
        <f t="shared" si="146"/>
        <v>No</v>
      </c>
      <c r="I1570" t="str">
        <f t="shared" si="147"/>
        <v>Under Weight</v>
      </c>
      <c r="J1570" t="str">
        <f t="shared" si="148"/>
        <v>Diabetes</v>
      </c>
      <c r="K1570" t="s">
        <v>2380</v>
      </c>
      <c r="L1570">
        <v>2</v>
      </c>
      <c r="M1570" t="str">
        <f t="shared" si="149"/>
        <v>No</v>
      </c>
      <c r="N1570" t="s">
        <v>2378</v>
      </c>
    </row>
    <row r="1571" spans="1:14" x14ac:dyDescent="0.3">
      <c r="A1571" t="s">
        <v>799</v>
      </c>
      <c r="B1571">
        <v>29.83</v>
      </c>
      <c r="C1571">
        <v>5.03</v>
      </c>
      <c r="D1571" t="str">
        <f t="shared" si="144"/>
        <v>Yes</v>
      </c>
      <c r="E1571" t="s">
        <v>2378</v>
      </c>
      <c r="F1571" t="s">
        <v>2378</v>
      </c>
      <c r="G1571">
        <f t="shared" si="145"/>
        <v>0</v>
      </c>
      <c r="H1571" t="str">
        <f t="shared" si="146"/>
        <v>No</v>
      </c>
      <c r="I1571" t="str">
        <f t="shared" si="147"/>
        <v>Over Weight</v>
      </c>
      <c r="J1571" t="str">
        <f t="shared" si="148"/>
        <v>Normal</v>
      </c>
      <c r="K1571" t="s">
        <v>2380</v>
      </c>
      <c r="L1571" t="s">
        <v>2379</v>
      </c>
      <c r="M1571" t="str">
        <f t="shared" si="149"/>
        <v>No</v>
      </c>
      <c r="N1571" t="s">
        <v>2378</v>
      </c>
    </row>
    <row r="1572" spans="1:14" x14ac:dyDescent="0.3">
      <c r="A1572" t="s">
        <v>798</v>
      </c>
      <c r="B1572">
        <v>23.465</v>
      </c>
      <c r="C1572">
        <v>5.56</v>
      </c>
      <c r="D1572" t="str">
        <f t="shared" si="144"/>
        <v>No</v>
      </c>
      <c r="E1572" t="s">
        <v>2378</v>
      </c>
      <c r="F1572" t="s">
        <v>2378</v>
      </c>
      <c r="G1572">
        <f t="shared" si="145"/>
        <v>1</v>
      </c>
      <c r="H1572" t="str">
        <f t="shared" si="146"/>
        <v>No</v>
      </c>
      <c r="I1572" t="str">
        <f t="shared" si="147"/>
        <v>Normal Weight</v>
      </c>
      <c r="J1572" t="str">
        <f t="shared" si="148"/>
        <v>Normal</v>
      </c>
      <c r="K1572" t="s">
        <v>2378</v>
      </c>
      <c r="L1572">
        <v>1</v>
      </c>
      <c r="M1572" t="str">
        <f t="shared" si="149"/>
        <v>No</v>
      </c>
      <c r="N1572" t="s">
        <v>2378</v>
      </c>
    </row>
    <row r="1573" spans="1:14" x14ac:dyDescent="0.3">
      <c r="A1573" t="s">
        <v>797</v>
      </c>
      <c r="B1573">
        <v>29.355</v>
      </c>
      <c r="C1573">
        <v>4.33</v>
      </c>
      <c r="D1573" t="str">
        <f t="shared" si="144"/>
        <v>No</v>
      </c>
      <c r="E1573" t="s">
        <v>2378</v>
      </c>
      <c r="F1573" t="s">
        <v>2378</v>
      </c>
      <c r="G1573">
        <f t="shared" si="145"/>
        <v>0</v>
      </c>
      <c r="H1573" t="str">
        <f t="shared" si="146"/>
        <v>No</v>
      </c>
      <c r="I1573" t="str">
        <f t="shared" si="147"/>
        <v>Over Weight</v>
      </c>
      <c r="J1573" t="str">
        <f t="shared" si="148"/>
        <v>Normal</v>
      </c>
      <c r="K1573" t="s">
        <v>2378</v>
      </c>
      <c r="L1573" t="s">
        <v>2379</v>
      </c>
      <c r="M1573" t="str">
        <f t="shared" si="149"/>
        <v>No</v>
      </c>
      <c r="N1573" t="s">
        <v>2378</v>
      </c>
    </row>
    <row r="1574" spans="1:14" x14ac:dyDescent="0.3">
      <c r="A1574" t="s">
        <v>796</v>
      </c>
      <c r="B1574">
        <v>35.49</v>
      </c>
      <c r="C1574">
        <v>5.21</v>
      </c>
      <c r="D1574" t="str">
        <f t="shared" si="144"/>
        <v>Yes</v>
      </c>
      <c r="E1574" t="s">
        <v>2378</v>
      </c>
      <c r="F1574" t="s">
        <v>2381</v>
      </c>
      <c r="G1574">
        <f t="shared" si="145"/>
        <v>1</v>
      </c>
      <c r="H1574" t="str">
        <f t="shared" si="146"/>
        <v>No</v>
      </c>
      <c r="I1574" t="str">
        <f t="shared" si="147"/>
        <v>Obesity</v>
      </c>
      <c r="J1574" t="str">
        <f t="shared" si="148"/>
        <v>Normal</v>
      </c>
      <c r="K1574" t="s">
        <v>2380</v>
      </c>
      <c r="L1574">
        <v>1</v>
      </c>
      <c r="M1574" t="str">
        <f t="shared" si="149"/>
        <v>No</v>
      </c>
      <c r="N1574" t="s">
        <v>2378</v>
      </c>
    </row>
    <row r="1575" spans="1:14" x14ac:dyDescent="0.3">
      <c r="A1575" t="s">
        <v>795</v>
      </c>
      <c r="B1575">
        <v>26.315000000000001</v>
      </c>
      <c r="C1575">
        <v>5.89</v>
      </c>
      <c r="D1575" t="str">
        <f t="shared" si="144"/>
        <v>No</v>
      </c>
      <c r="E1575" t="s">
        <v>2378</v>
      </c>
      <c r="F1575" t="s">
        <v>2378</v>
      </c>
      <c r="G1575">
        <f t="shared" si="145"/>
        <v>0</v>
      </c>
      <c r="H1575" t="str">
        <f t="shared" si="146"/>
        <v>No</v>
      </c>
      <c r="I1575" t="str">
        <f t="shared" si="147"/>
        <v>Over Weight</v>
      </c>
      <c r="J1575" t="str">
        <f t="shared" si="148"/>
        <v>Prediabetes</v>
      </c>
      <c r="K1575" t="s">
        <v>2378</v>
      </c>
      <c r="L1575" t="s">
        <v>2379</v>
      </c>
      <c r="M1575" t="str">
        <f t="shared" si="149"/>
        <v>No</v>
      </c>
      <c r="N1575" t="s">
        <v>2378</v>
      </c>
    </row>
    <row r="1576" spans="1:14" x14ac:dyDescent="0.3">
      <c r="A1576" t="s">
        <v>794</v>
      </c>
      <c r="B1576">
        <v>19.79</v>
      </c>
      <c r="C1576">
        <v>4.8099999999999996</v>
      </c>
      <c r="D1576" t="str">
        <f t="shared" si="144"/>
        <v>Yes</v>
      </c>
      <c r="E1576" t="s">
        <v>2378</v>
      </c>
      <c r="F1576" t="s">
        <v>2378</v>
      </c>
      <c r="G1576">
        <f t="shared" si="145"/>
        <v>0</v>
      </c>
      <c r="H1576" t="str">
        <f t="shared" si="146"/>
        <v>No</v>
      </c>
      <c r="I1576" t="str">
        <f t="shared" si="147"/>
        <v>Normal Weight</v>
      </c>
      <c r="J1576" t="str">
        <f t="shared" si="148"/>
        <v>Normal</v>
      </c>
      <c r="K1576" t="s">
        <v>2380</v>
      </c>
      <c r="L1576" t="s">
        <v>2379</v>
      </c>
      <c r="M1576" t="str">
        <f t="shared" si="149"/>
        <v>No</v>
      </c>
      <c r="N1576" t="s">
        <v>2378</v>
      </c>
    </row>
    <row r="1577" spans="1:14" x14ac:dyDescent="0.3">
      <c r="A1577" t="s">
        <v>793</v>
      </c>
      <c r="B1577">
        <v>40.564999999999998</v>
      </c>
      <c r="C1577">
        <v>5.66</v>
      </c>
      <c r="D1577" t="str">
        <f t="shared" si="144"/>
        <v>No</v>
      </c>
      <c r="E1577" t="s">
        <v>2378</v>
      </c>
      <c r="F1577" t="s">
        <v>2378</v>
      </c>
      <c r="G1577">
        <f t="shared" si="145"/>
        <v>1</v>
      </c>
      <c r="H1577" t="str">
        <f t="shared" si="146"/>
        <v>No</v>
      </c>
      <c r="I1577" t="str">
        <f t="shared" si="147"/>
        <v>Obesity</v>
      </c>
      <c r="J1577" t="str">
        <f t="shared" si="148"/>
        <v>Normal</v>
      </c>
      <c r="K1577" t="s">
        <v>2378</v>
      </c>
      <c r="L1577">
        <v>1</v>
      </c>
      <c r="M1577" t="str">
        <f t="shared" si="149"/>
        <v>No</v>
      </c>
      <c r="N1577" t="s">
        <v>2378</v>
      </c>
    </row>
    <row r="1578" spans="1:14" x14ac:dyDescent="0.3">
      <c r="A1578" t="s">
        <v>792</v>
      </c>
      <c r="B1578">
        <v>18.03</v>
      </c>
      <c r="C1578">
        <v>10.66</v>
      </c>
      <c r="D1578" t="str">
        <f t="shared" si="144"/>
        <v>Yes</v>
      </c>
      <c r="E1578" t="s">
        <v>2378</v>
      </c>
      <c r="F1578" t="s">
        <v>2378</v>
      </c>
      <c r="G1578">
        <f t="shared" si="145"/>
        <v>2</v>
      </c>
      <c r="H1578" t="str">
        <f t="shared" si="146"/>
        <v>No</v>
      </c>
      <c r="I1578" t="str">
        <f t="shared" si="147"/>
        <v>Under Weight</v>
      </c>
      <c r="J1578" t="str">
        <f t="shared" si="148"/>
        <v>Diabetes</v>
      </c>
      <c r="K1578" t="s">
        <v>2380</v>
      </c>
      <c r="L1578">
        <v>2</v>
      </c>
      <c r="M1578" t="str">
        <f t="shared" si="149"/>
        <v>No</v>
      </c>
      <c r="N1578" t="s">
        <v>2378</v>
      </c>
    </row>
    <row r="1579" spans="1:14" x14ac:dyDescent="0.3">
      <c r="A1579" t="s">
        <v>791</v>
      </c>
      <c r="B1579">
        <v>34.65</v>
      </c>
      <c r="C1579">
        <v>5.98</v>
      </c>
      <c r="D1579" t="str">
        <f t="shared" si="144"/>
        <v>Yes</v>
      </c>
      <c r="E1579" t="s">
        <v>2378</v>
      </c>
      <c r="F1579" t="s">
        <v>2378</v>
      </c>
      <c r="G1579">
        <f t="shared" si="145"/>
        <v>0</v>
      </c>
      <c r="H1579" t="str">
        <f t="shared" si="146"/>
        <v>No</v>
      </c>
      <c r="I1579" t="str">
        <f t="shared" si="147"/>
        <v>Obesity</v>
      </c>
      <c r="J1579" t="str">
        <f t="shared" si="148"/>
        <v>Prediabetes</v>
      </c>
      <c r="K1579" t="s">
        <v>2380</v>
      </c>
      <c r="L1579" t="s">
        <v>2379</v>
      </c>
      <c r="M1579" t="str">
        <f t="shared" si="149"/>
        <v>No</v>
      </c>
      <c r="N1579" t="s">
        <v>2378</v>
      </c>
    </row>
    <row r="1580" spans="1:14" x14ac:dyDescent="0.3">
      <c r="A1580" t="s">
        <v>790</v>
      </c>
      <c r="B1580">
        <v>42.94</v>
      </c>
      <c r="C1580">
        <v>4.34</v>
      </c>
      <c r="D1580" t="str">
        <f t="shared" si="144"/>
        <v>No</v>
      </c>
      <c r="E1580" t="s">
        <v>2378</v>
      </c>
      <c r="F1580" t="s">
        <v>2378</v>
      </c>
      <c r="G1580">
        <f t="shared" si="145"/>
        <v>0</v>
      </c>
      <c r="H1580" t="str">
        <f t="shared" si="146"/>
        <v>No</v>
      </c>
      <c r="I1580" t="str">
        <f t="shared" si="147"/>
        <v>Obesity</v>
      </c>
      <c r="J1580" t="str">
        <f t="shared" si="148"/>
        <v>Normal</v>
      </c>
      <c r="K1580" t="s">
        <v>2378</v>
      </c>
      <c r="L1580" t="s">
        <v>2379</v>
      </c>
      <c r="M1580" t="str">
        <f t="shared" si="149"/>
        <v>No</v>
      </c>
      <c r="N1580" t="s">
        <v>2378</v>
      </c>
    </row>
    <row r="1581" spans="1:14" x14ac:dyDescent="0.3">
      <c r="A1581" t="s">
        <v>789</v>
      </c>
      <c r="B1581">
        <v>31.254999999999999</v>
      </c>
      <c r="C1581">
        <v>5.17</v>
      </c>
      <c r="D1581" t="str">
        <f t="shared" si="144"/>
        <v>No</v>
      </c>
      <c r="E1581" t="s">
        <v>2378</v>
      </c>
      <c r="F1581" t="s">
        <v>2378</v>
      </c>
      <c r="G1581">
        <f t="shared" si="145"/>
        <v>0</v>
      </c>
      <c r="H1581" t="str">
        <f t="shared" si="146"/>
        <v>No</v>
      </c>
      <c r="I1581" t="str">
        <f t="shared" si="147"/>
        <v>Obesity</v>
      </c>
      <c r="J1581" t="str">
        <f t="shared" si="148"/>
        <v>Normal</v>
      </c>
      <c r="K1581" t="s">
        <v>2378</v>
      </c>
      <c r="L1581" t="s">
        <v>2379</v>
      </c>
      <c r="M1581" t="str">
        <f t="shared" si="149"/>
        <v>No</v>
      </c>
      <c r="N1581" t="s">
        <v>2378</v>
      </c>
    </row>
    <row r="1582" spans="1:14" x14ac:dyDescent="0.3">
      <c r="A1582" t="s">
        <v>788</v>
      </c>
      <c r="B1582">
        <v>45.43</v>
      </c>
      <c r="C1582">
        <v>4.2300000000000004</v>
      </c>
      <c r="D1582" t="str">
        <f t="shared" si="144"/>
        <v>Yes</v>
      </c>
      <c r="E1582" t="s">
        <v>2378</v>
      </c>
      <c r="F1582" t="s">
        <v>2381</v>
      </c>
      <c r="G1582">
        <f t="shared" si="145"/>
        <v>1</v>
      </c>
      <c r="H1582" t="str">
        <f t="shared" si="146"/>
        <v>No</v>
      </c>
      <c r="I1582" t="str">
        <f t="shared" si="147"/>
        <v>Obesity</v>
      </c>
      <c r="J1582" t="str">
        <f t="shared" si="148"/>
        <v>Normal</v>
      </c>
      <c r="K1582" t="s">
        <v>2380</v>
      </c>
      <c r="L1582">
        <v>1</v>
      </c>
      <c r="M1582" t="str">
        <f t="shared" si="149"/>
        <v>No</v>
      </c>
      <c r="N1582" t="s">
        <v>2378</v>
      </c>
    </row>
    <row r="1583" spans="1:14" x14ac:dyDescent="0.3">
      <c r="A1583" t="s">
        <v>787</v>
      </c>
      <c r="B1583">
        <v>32.340000000000003</v>
      </c>
      <c r="C1583">
        <v>4.88</v>
      </c>
      <c r="D1583" t="str">
        <f t="shared" si="144"/>
        <v>Yes</v>
      </c>
      <c r="E1583" t="s">
        <v>2378</v>
      </c>
      <c r="F1583" t="s">
        <v>2381</v>
      </c>
      <c r="G1583">
        <f t="shared" si="145"/>
        <v>1</v>
      </c>
      <c r="H1583" t="str">
        <f t="shared" si="146"/>
        <v>No</v>
      </c>
      <c r="I1583" t="str">
        <f t="shared" si="147"/>
        <v>Obesity</v>
      </c>
      <c r="J1583" t="str">
        <f t="shared" si="148"/>
        <v>Normal</v>
      </c>
      <c r="K1583" t="s">
        <v>2380</v>
      </c>
      <c r="L1583">
        <v>1</v>
      </c>
      <c r="M1583" t="str">
        <f t="shared" si="149"/>
        <v>No</v>
      </c>
      <c r="N1583" t="s">
        <v>2378</v>
      </c>
    </row>
    <row r="1584" spans="1:14" x14ac:dyDescent="0.3">
      <c r="A1584" t="s">
        <v>786</v>
      </c>
      <c r="B1584">
        <v>25.46</v>
      </c>
      <c r="C1584">
        <v>9.7100000000000009</v>
      </c>
      <c r="D1584" t="str">
        <f t="shared" si="144"/>
        <v>Yes</v>
      </c>
      <c r="E1584" t="s">
        <v>2378</v>
      </c>
      <c r="F1584" t="s">
        <v>2378</v>
      </c>
      <c r="G1584">
        <f t="shared" si="145"/>
        <v>1</v>
      </c>
      <c r="H1584" t="str">
        <f t="shared" si="146"/>
        <v>No</v>
      </c>
      <c r="I1584" t="str">
        <f t="shared" si="147"/>
        <v>Over Weight</v>
      </c>
      <c r="J1584" t="str">
        <f t="shared" si="148"/>
        <v>Diabetes</v>
      </c>
      <c r="K1584" t="s">
        <v>2380</v>
      </c>
      <c r="L1584">
        <v>1</v>
      </c>
      <c r="M1584" t="str">
        <f t="shared" si="149"/>
        <v>No</v>
      </c>
      <c r="N1584" t="s">
        <v>2378</v>
      </c>
    </row>
    <row r="1585" spans="1:14" x14ac:dyDescent="0.3">
      <c r="A1585" t="s">
        <v>785</v>
      </c>
      <c r="B1585">
        <v>37.145000000000003</v>
      </c>
      <c r="C1585">
        <v>5.32</v>
      </c>
      <c r="D1585" t="str">
        <f t="shared" si="144"/>
        <v>No</v>
      </c>
      <c r="E1585" t="s">
        <v>2378</v>
      </c>
      <c r="F1585" t="s">
        <v>2378</v>
      </c>
      <c r="G1585">
        <f t="shared" si="145"/>
        <v>0</v>
      </c>
      <c r="H1585" t="str">
        <f t="shared" si="146"/>
        <v>No</v>
      </c>
      <c r="I1585" t="str">
        <f t="shared" si="147"/>
        <v>Obesity</v>
      </c>
      <c r="J1585" t="str">
        <f t="shared" si="148"/>
        <v>Normal</v>
      </c>
      <c r="K1585" t="s">
        <v>2378</v>
      </c>
      <c r="L1585" t="s">
        <v>2379</v>
      </c>
      <c r="M1585" t="str">
        <f t="shared" si="149"/>
        <v>No</v>
      </c>
      <c r="N1585" t="s">
        <v>2378</v>
      </c>
    </row>
    <row r="1586" spans="1:14" x14ac:dyDescent="0.3">
      <c r="A1586" t="s">
        <v>784</v>
      </c>
      <c r="B1586">
        <v>30.8</v>
      </c>
      <c r="C1586">
        <v>5.83</v>
      </c>
      <c r="D1586" t="str">
        <f t="shared" si="144"/>
        <v>Yes</v>
      </c>
      <c r="E1586" t="s">
        <v>2378</v>
      </c>
      <c r="F1586" t="s">
        <v>2378</v>
      </c>
      <c r="G1586">
        <f t="shared" si="145"/>
        <v>0</v>
      </c>
      <c r="H1586" t="str">
        <f t="shared" si="146"/>
        <v>No</v>
      </c>
      <c r="I1586" t="str">
        <f t="shared" si="147"/>
        <v>Obesity</v>
      </c>
      <c r="J1586" t="str">
        <f t="shared" si="148"/>
        <v>Prediabetes</v>
      </c>
      <c r="K1586" t="s">
        <v>2380</v>
      </c>
      <c r="L1586" t="s">
        <v>2379</v>
      </c>
      <c r="M1586" t="str">
        <f t="shared" si="149"/>
        <v>No</v>
      </c>
      <c r="N1586" t="s">
        <v>2378</v>
      </c>
    </row>
    <row r="1587" spans="1:14" x14ac:dyDescent="0.3">
      <c r="A1587" t="s">
        <v>783</v>
      </c>
      <c r="B1587">
        <v>29.5</v>
      </c>
      <c r="C1587">
        <v>5.54</v>
      </c>
      <c r="D1587" t="str">
        <f t="shared" si="144"/>
        <v>Yes</v>
      </c>
      <c r="E1587" t="s">
        <v>2378</v>
      </c>
      <c r="F1587" t="s">
        <v>2378</v>
      </c>
      <c r="G1587">
        <f t="shared" si="145"/>
        <v>0</v>
      </c>
      <c r="H1587" t="str">
        <f t="shared" si="146"/>
        <v>No</v>
      </c>
      <c r="I1587" t="str">
        <f t="shared" si="147"/>
        <v>Over Weight</v>
      </c>
      <c r="J1587" t="str">
        <f t="shared" si="148"/>
        <v>Normal</v>
      </c>
      <c r="K1587" t="s">
        <v>2380</v>
      </c>
      <c r="L1587" t="s">
        <v>2379</v>
      </c>
      <c r="M1587" t="str">
        <f t="shared" si="149"/>
        <v>No</v>
      </c>
      <c r="N1587" t="s">
        <v>2378</v>
      </c>
    </row>
    <row r="1588" spans="1:14" x14ac:dyDescent="0.3">
      <c r="A1588" t="s">
        <v>782</v>
      </c>
      <c r="B1588">
        <v>43.39</v>
      </c>
      <c r="C1588">
        <v>5.85</v>
      </c>
      <c r="D1588" t="str">
        <f t="shared" si="144"/>
        <v>No</v>
      </c>
      <c r="E1588" t="s">
        <v>2381</v>
      </c>
      <c r="F1588" t="s">
        <v>2378</v>
      </c>
      <c r="G1588">
        <f t="shared" si="145"/>
        <v>1</v>
      </c>
      <c r="H1588" t="str">
        <f t="shared" si="146"/>
        <v>No</v>
      </c>
      <c r="I1588" t="str">
        <f t="shared" si="147"/>
        <v>Obesity</v>
      </c>
      <c r="J1588" t="str">
        <f t="shared" si="148"/>
        <v>Prediabetes</v>
      </c>
      <c r="K1588" t="s">
        <v>2378</v>
      </c>
      <c r="L1588">
        <v>1</v>
      </c>
      <c r="M1588" t="str">
        <f t="shared" si="149"/>
        <v>No</v>
      </c>
      <c r="N1588" t="s">
        <v>2378</v>
      </c>
    </row>
    <row r="1589" spans="1:14" x14ac:dyDescent="0.3">
      <c r="A1589" t="s">
        <v>781</v>
      </c>
      <c r="B1589">
        <v>15.08</v>
      </c>
      <c r="C1589">
        <v>4.8499999999999996</v>
      </c>
      <c r="D1589" t="str">
        <f t="shared" si="144"/>
        <v>Yes</v>
      </c>
      <c r="E1589" t="s">
        <v>2378</v>
      </c>
      <c r="F1589" t="s">
        <v>2381</v>
      </c>
      <c r="G1589">
        <f t="shared" si="145"/>
        <v>1</v>
      </c>
      <c r="H1589" t="str">
        <f t="shared" si="146"/>
        <v>No</v>
      </c>
      <c r="I1589" t="str">
        <f t="shared" si="147"/>
        <v>Under Weight</v>
      </c>
      <c r="J1589" t="str">
        <f t="shared" si="148"/>
        <v>Normal</v>
      </c>
      <c r="K1589" t="s">
        <v>2380</v>
      </c>
      <c r="L1589">
        <v>1</v>
      </c>
      <c r="M1589" t="str">
        <f t="shared" si="149"/>
        <v>No</v>
      </c>
      <c r="N1589" t="s">
        <v>2378</v>
      </c>
    </row>
    <row r="1590" spans="1:14" x14ac:dyDescent="0.3">
      <c r="A1590" t="s">
        <v>780</v>
      </c>
      <c r="B1590">
        <v>20.48</v>
      </c>
      <c r="C1590">
        <v>11.09</v>
      </c>
      <c r="D1590" t="str">
        <f t="shared" si="144"/>
        <v>No</v>
      </c>
      <c r="E1590" t="s">
        <v>2378</v>
      </c>
      <c r="F1590" t="s">
        <v>2378</v>
      </c>
      <c r="G1590">
        <f t="shared" si="145"/>
        <v>0</v>
      </c>
      <c r="H1590" t="str">
        <f t="shared" si="146"/>
        <v>No</v>
      </c>
      <c r="I1590" t="str">
        <f t="shared" si="147"/>
        <v>Normal Weight</v>
      </c>
      <c r="J1590" t="str">
        <f t="shared" si="148"/>
        <v>Diabetes</v>
      </c>
      <c r="K1590" t="s">
        <v>2378</v>
      </c>
      <c r="L1590" t="s">
        <v>2379</v>
      </c>
      <c r="M1590" t="str">
        <f t="shared" si="149"/>
        <v>No</v>
      </c>
      <c r="N1590" t="s">
        <v>2378</v>
      </c>
    </row>
    <row r="1591" spans="1:14" x14ac:dyDescent="0.3">
      <c r="A1591" t="s">
        <v>779</v>
      </c>
      <c r="B1591">
        <v>34.450000000000003</v>
      </c>
      <c r="C1591">
        <v>5.58</v>
      </c>
      <c r="D1591" t="str">
        <f t="shared" si="144"/>
        <v>Yes</v>
      </c>
      <c r="E1591" t="s">
        <v>2378</v>
      </c>
      <c r="F1591" t="s">
        <v>2378</v>
      </c>
      <c r="G1591">
        <f t="shared" si="145"/>
        <v>0</v>
      </c>
      <c r="H1591" t="str">
        <f t="shared" si="146"/>
        <v>No</v>
      </c>
      <c r="I1591" t="str">
        <f t="shared" si="147"/>
        <v>Obesity</v>
      </c>
      <c r="J1591" t="str">
        <f t="shared" si="148"/>
        <v>Normal</v>
      </c>
      <c r="K1591" t="s">
        <v>2380</v>
      </c>
      <c r="L1591" t="s">
        <v>2379</v>
      </c>
      <c r="M1591" t="str">
        <f t="shared" si="149"/>
        <v>No</v>
      </c>
      <c r="N1591" t="s">
        <v>2378</v>
      </c>
    </row>
    <row r="1592" spans="1:14" x14ac:dyDescent="0.3">
      <c r="A1592" t="s">
        <v>778</v>
      </c>
      <c r="B1592">
        <v>34.21</v>
      </c>
      <c r="C1592">
        <v>9.7200000000000006</v>
      </c>
      <c r="D1592" t="str">
        <f t="shared" si="144"/>
        <v>Yes</v>
      </c>
      <c r="E1592" t="s">
        <v>2378</v>
      </c>
      <c r="F1592" t="s">
        <v>2378</v>
      </c>
      <c r="G1592">
        <f t="shared" si="145"/>
        <v>0</v>
      </c>
      <c r="H1592" t="str">
        <f t="shared" si="146"/>
        <v>No</v>
      </c>
      <c r="I1592" t="str">
        <f t="shared" si="147"/>
        <v>Obesity</v>
      </c>
      <c r="J1592" t="str">
        <f t="shared" si="148"/>
        <v>Diabetes</v>
      </c>
      <c r="K1592" t="s">
        <v>2380</v>
      </c>
      <c r="L1592" t="s">
        <v>2379</v>
      </c>
      <c r="M1592" t="str">
        <f t="shared" si="149"/>
        <v>No</v>
      </c>
      <c r="N1592" t="s">
        <v>2378</v>
      </c>
    </row>
    <row r="1593" spans="1:14" x14ac:dyDescent="0.3">
      <c r="A1593" t="s">
        <v>777</v>
      </c>
      <c r="B1593">
        <v>28.8</v>
      </c>
      <c r="C1593">
        <v>11.41</v>
      </c>
      <c r="D1593" t="str">
        <f t="shared" si="144"/>
        <v>Yes</v>
      </c>
      <c r="E1593" t="s">
        <v>2378</v>
      </c>
      <c r="F1593" t="s">
        <v>2378</v>
      </c>
      <c r="G1593">
        <f t="shared" si="145"/>
        <v>0</v>
      </c>
      <c r="H1593" t="str">
        <f t="shared" si="146"/>
        <v>No</v>
      </c>
      <c r="I1593" t="str">
        <f t="shared" si="147"/>
        <v>Over Weight</v>
      </c>
      <c r="J1593" t="str">
        <f t="shared" si="148"/>
        <v>Diabetes</v>
      </c>
      <c r="K1593" t="s">
        <v>2380</v>
      </c>
      <c r="L1593" t="s">
        <v>2379</v>
      </c>
      <c r="M1593" t="str">
        <f t="shared" si="149"/>
        <v>No</v>
      </c>
      <c r="N1593" t="s">
        <v>2378</v>
      </c>
    </row>
    <row r="1594" spans="1:14" x14ac:dyDescent="0.3">
      <c r="A1594" t="s">
        <v>776</v>
      </c>
      <c r="B1594">
        <v>31.74</v>
      </c>
      <c r="C1594">
        <v>4.46</v>
      </c>
      <c r="D1594" t="str">
        <f t="shared" si="144"/>
        <v>No</v>
      </c>
      <c r="E1594" t="s">
        <v>2378</v>
      </c>
      <c r="F1594" t="s">
        <v>2381</v>
      </c>
      <c r="G1594">
        <f t="shared" si="145"/>
        <v>1</v>
      </c>
      <c r="H1594" t="str">
        <f t="shared" si="146"/>
        <v>No</v>
      </c>
      <c r="I1594" t="str">
        <f t="shared" si="147"/>
        <v>Obesity</v>
      </c>
      <c r="J1594" t="str">
        <f t="shared" si="148"/>
        <v>Normal</v>
      </c>
      <c r="K1594" t="s">
        <v>2378</v>
      </c>
      <c r="L1594">
        <v>1</v>
      </c>
      <c r="M1594" t="str">
        <f t="shared" si="149"/>
        <v>No</v>
      </c>
      <c r="N1594" t="s">
        <v>2378</v>
      </c>
    </row>
    <row r="1595" spans="1:14" x14ac:dyDescent="0.3">
      <c r="A1595" t="s">
        <v>775</v>
      </c>
      <c r="B1595">
        <v>21.78</v>
      </c>
      <c r="C1595">
        <v>9.31</v>
      </c>
      <c r="D1595" t="str">
        <f t="shared" si="144"/>
        <v>Yes</v>
      </c>
      <c r="E1595" t="s">
        <v>2378</v>
      </c>
      <c r="F1595" t="s">
        <v>2378</v>
      </c>
      <c r="G1595">
        <f t="shared" si="145"/>
        <v>0</v>
      </c>
      <c r="H1595" t="str">
        <f t="shared" si="146"/>
        <v>No</v>
      </c>
      <c r="I1595" t="str">
        <f t="shared" si="147"/>
        <v>Normal Weight</v>
      </c>
      <c r="J1595" t="str">
        <f t="shared" si="148"/>
        <v>Diabetes</v>
      </c>
      <c r="K1595" t="s">
        <v>2380</v>
      </c>
      <c r="L1595" t="s">
        <v>2379</v>
      </c>
      <c r="M1595" t="str">
        <f t="shared" si="149"/>
        <v>No</v>
      </c>
      <c r="N1595" t="s">
        <v>2378</v>
      </c>
    </row>
    <row r="1596" spans="1:14" x14ac:dyDescent="0.3">
      <c r="A1596" t="s">
        <v>774</v>
      </c>
      <c r="B1596">
        <v>23.75</v>
      </c>
      <c r="C1596">
        <v>5.03</v>
      </c>
      <c r="D1596" t="str">
        <f t="shared" si="144"/>
        <v>No</v>
      </c>
      <c r="E1596" t="s">
        <v>2378</v>
      </c>
      <c r="F1596" t="s">
        <v>2378</v>
      </c>
      <c r="G1596">
        <f t="shared" si="145"/>
        <v>1</v>
      </c>
      <c r="H1596" t="str">
        <f t="shared" si="146"/>
        <v>No</v>
      </c>
      <c r="I1596" t="str">
        <f t="shared" si="147"/>
        <v>Normal Weight</v>
      </c>
      <c r="J1596" t="str">
        <f t="shared" si="148"/>
        <v>Normal</v>
      </c>
      <c r="K1596" t="s">
        <v>2378</v>
      </c>
      <c r="L1596">
        <v>1</v>
      </c>
      <c r="M1596" t="str">
        <f t="shared" si="149"/>
        <v>No</v>
      </c>
      <c r="N1596" t="s">
        <v>2378</v>
      </c>
    </row>
    <row r="1597" spans="1:14" x14ac:dyDescent="0.3">
      <c r="A1597" t="s">
        <v>773</v>
      </c>
      <c r="B1597">
        <v>33.21</v>
      </c>
      <c r="C1597">
        <v>5.07</v>
      </c>
      <c r="D1597" t="str">
        <f t="shared" si="144"/>
        <v>Yes</v>
      </c>
      <c r="E1597" t="s">
        <v>2378</v>
      </c>
      <c r="F1597" t="s">
        <v>2378</v>
      </c>
      <c r="G1597">
        <f t="shared" si="145"/>
        <v>1</v>
      </c>
      <c r="H1597" t="str">
        <f t="shared" si="146"/>
        <v>No</v>
      </c>
      <c r="I1597" t="str">
        <f t="shared" si="147"/>
        <v>Obesity</v>
      </c>
      <c r="J1597" t="str">
        <f t="shared" si="148"/>
        <v>Normal</v>
      </c>
      <c r="K1597" t="s">
        <v>2380</v>
      </c>
      <c r="L1597">
        <v>1</v>
      </c>
      <c r="M1597" t="str">
        <f t="shared" si="149"/>
        <v>No</v>
      </c>
      <c r="N1597" t="s">
        <v>2378</v>
      </c>
    </row>
    <row r="1598" spans="1:14" x14ac:dyDescent="0.3">
      <c r="A1598" t="s">
        <v>772</v>
      </c>
      <c r="B1598">
        <v>17.7</v>
      </c>
      <c r="C1598">
        <v>10.42</v>
      </c>
      <c r="D1598" t="str">
        <f t="shared" si="144"/>
        <v>Yes</v>
      </c>
      <c r="E1598" t="s">
        <v>2378</v>
      </c>
      <c r="F1598" t="s">
        <v>2378</v>
      </c>
      <c r="G1598">
        <f t="shared" si="145"/>
        <v>2</v>
      </c>
      <c r="H1598" t="str">
        <f t="shared" si="146"/>
        <v>No</v>
      </c>
      <c r="I1598" t="str">
        <f t="shared" si="147"/>
        <v>Under Weight</v>
      </c>
      <c r="J1598" t="str">
        <f t="shared" si="148"/>
        <v>Diabetes</v>
      </c>
      <c r="K1598" t="s">
        <v>2380</v>
      </c>
      <c r="L1598">
        <v>2</v>
      </c>
      <c r="M1598" t="str">
        <f t="shared" si="149"/>
        <v>No</v>
      </c>
      <c r="N1598" t="s">
        <v>2378</v>
      </c>
    </row>
    <row r="1599" spans="1:14" x14ac:dyDescent="0.3">
      <c r="A1599" t="s">
        <v>771</v>
      </c>
      <c r="B1599">
        <v>17.2</v>
      </c>
      <c r="C1599">
        <v>6.45</v>
      </c>
      <c r="D1599" t="str">
        <f t="shared" si="144"/>
        <v>No</v>
      </c>
      <c r="E1599" t="s">
        <v>2378</v>
      </c>
      <c r="F1599" t="s">
        <v>2378</v>
      </c>
      <c r="G1599">
        <f t="shared" si="145"/>
        <v>2</v>
      </c>
      <c r="H1599" t="str">
        <f t="shared" si="146"/>
        <v>No</v>
      </c>
      <c r="I1599" t="str">
        <f t="shared" si="147"/>
        <v>Under Weight</v>
      </c>
      <c r="J1599" t="str">
        <f t="shared" si="148"/>
        <v>Diabetes</v>
      </c>
      <c r="K1599" t="s">
        <v>2378</v>
      </c>
      <c r="L1599">
        <v>2</v>
      </c>
      <c r="M1599" t="str">
        <f t="shared" si="149"/>
        <v>No</v>
      </c>
      <c r="N1599" t="s">
        <v>2378</v>
      </c>
    </row>
    <row r="1600" spans="1:14" x14ac:dyDescent="0.3">
      <c r="A1600" t="s">
        <v>770</v>
      </c>
      <c r="B1600">
        <v>19.21</v>
      </c>
      <c r="C1600">
        <v>5.52</v>
      </c>
      <c r="D1600" t="str">
        <f t="shared" si="144"/>
        <v>No</v>
      </c>
      <c r="E1600" t="s">
        <v>2378</v>
      </c>
      <c r="F1600" t="s">
        <v>2378</v>
      </c>
      <c r="G1600">
        <f t="shared" si="145"/>
        <v>2</v>
      </c>
      <c r="H1600" t="str">
        <f t="shared" si="146"/>
        <v>No</v>
      </c>
      <c r="I1600" t="str">
        <f t="shared" si="147"/>
        <v>Normal Weight</v>
      </c>
      <c r="J1600" t="str">
        <f t="shared" si="148"/>
        <v>Normal</v>
      </c>
      <c r="K1600" t="s">
        <v>2378</v>
      </c>
      <c r="L1600">
        <v>2</v>
      </c>
      <c r="M1600" t="str">
        <f t="shared" si="149"/>
        <v>No</v>
      </c>
      <c r="N1600" t="s">
        <v>2378</v>
      </c>
    </row>
    <row r="1601" spans="1:14" x14ac:dyDescent="0.3">
      <c r="A1601" t="s">
        <v>769</v>
      </c>
      <c r="B1601">
        <v>23.2</v>
      </c>
      <c r="C1601">
        <v>4.41</v>
      </c>
      <c r="D1601" t="str">
        <f t="shared" si="144"/>
        <v>No</v>
      </c>
      <c r="E1601" t="s">
        <v>2378</v>
      </c>
      <c r="F1601" t="s">
        <v>2381</v>
      </c>
      <c r="G1601">
        <f t="shared" si="145"/>
        <v>1</v>
      </c>
      <c r="H1601" t="str">
        <f t="shared" si="146"/>
        <v>No</v>
      </c>
      <c r="I1601" t="str">
        <f t="shared" si="147"/>
        <v>Normal Weight</v>
      </c>
      <c r="J1601" t="str">
        <f t="shared" si="148"/>
        <v>Normal</v>
      </c>
      <c r="K1601" t="s">
        <v>2378</v>
      </c>
      <c r="L1601">
        <v>1</v>
      </c>
      <c r="M1601" t="str">
        <f t="shared" si="149"/>
        <v>No</v>
      </c>
      <c r="N1601" t="s">
        <v>2378</v>
      </c>
    </row>
    <row r="1602" spans="1:14" x14ac:dyDescent="0.3">
      <c r="A1602" t="s">
        <v>768</v>
      </c>
      <c r="B1602">
        <v>32.5</v>
      </c>
      <c r="C1602">
        <v>4.6900000000000004</v>
      </c>
      <c r="D1602" t="str">
        <f t="shared" ref="D1602:D1665" si="150">PROPER(K1602)</f>
        <v>Yes</v>
      </c>
      <c r="E1602" t="s">
        <v>2378</v>
      </c>
      <c r="F1602" t="s">
        <v>2381</v>
      </c>
      <c r="G1602">
        <f t="shared" ref="G1602:G1665" si="151">IF(L1602="No major surgery",0,L1602)</f>
        <v>1</v>
      </c>
      <c r="H1602" t="str">
        <f t="shared" ref="H1602:H1665" si="152">PROPER(M1602)</f>
        <v>No</v>
      </c>
      <c r="I1602" t="str">
        <f t="shared" ref="I1602:I1665" si="153">IF(B1602&lt;18.5,"Under Weight",IF(B1602&lt;=24.9,"Normal Weight",IF(B1602&lt;=29.9,"Over Weight","Obesity")))</f>
        <v>Obesity</v>
      </c>
      <c r="J1602" t="str">
        <f t="shared" ref="J1602:J1665" si="154">IF(C1602&lt;=5.7,"Normal",IF(C1602&lt;=6.4,"Prediabetes","Diabetes"))</f>
        <v>Normal</v>
      </c>
      <c r="K1602" t="s">
        <v>2380</v>
      </c>
      <c r="L1602">
        <v>1</v>
      </c>
      <c r="M1602" t="str">
        <f t="shared" si="149"/>
        <v>No</v>
      </c>
      <c r="N1602" t="s">
        <v>2378</v>
      </c>
    </row>
    <row r="1603" spans="1:14" x14ac:dyDescent="0.3">
      <c r="A1603" t="s">
        <v>767</v>
      </c>
      <c r="B1603">
        <v>20.9</v>
      </c>
      <c r="C1603">
        <v>6.94</v>
      </c>
      <c r="D1603" t="str">
        <f t="shared" si="150"/>
        <v>No</v>
      </c>
      <c r="E1603" t="s">
        <v>2378</v>
      </c>
      <c r="F1603" t="s">
        <v>2378</v>
      </c>
      <c r="G1603">
        <f t="shared" si="151"/>
        <v>0</v>
      </c>
      <c r="H1603" t="str">
        <f t="shared" si="152"/>
        <v>No</v>
      </c>
      <c r="I1603" t="str">
        <f t="shared" si="153"/>
        <v>Normal Weight</v>
      </c>
      <c r="J1603" t="str">
        <f t="shared" si="154"/>
        <v>Diabetes</v>
      </c>
      <c r="K1603" t="s">
        <v>2378</v>
      </c>
      <c r="L1603" t="s">
        <v>2379</v>
      </c>
      <c r="M1603" t="str">
        <f t="shared" si="149"/>
        <v>No</v>
      </c>
      <c r="N1603" t="s">
        <v>2378</v>
      </c>
    </row>
    <row r="1604" spans="1:14" x14ac:dyDescent="0.3">
      <c r="A1604" t="s">
        <v>766</v>
      </c>
      <c r="B1604">
        <v>19.11</v>
      </c>
      <c r="C1604">
        <v>4.3499999999999996</v>
      </c>
      <c r="D1604" t="str">
        <f t="shared" si="150"/>
        <v>No</v>
      </c>
      <c r="E1604" t="s">
        <v>2378</v>
      </c>
      <c r="F1604" t="s">
        <v>2378</v>
      </c>
      <c r="G1604">
        <f t="shared" si="151"/>
        <v>2</v>
      </c>
      <c r="H1604" t="str">
        <f t="shared" si="152"/>
        <v>No</v>
      </c>
      <c r="I1604" t="str">
        <f t="shared" si="153"/>
        <v>Normal Weight</v>
      </c>
      <c r="J1604" t="str">
        <f t="shared" si="154"/>
        <v>Normal</v>
      </c>
      <c r="K1604" t="s">
        <v>2378</v>
      </c>
      <c r="L1604">
        <v>2</v>
      </c>
      <c r="M1604" t="str">
        <f t="shared" ref="M1604:M1667" si="155">IF(N1604="?","No",N1604)</f>
        <v>No</v>
      </c>
      <c r="N1604" t="s">
        <v>2378</v>
      </c>
    </row>
    <row r="1605" spans="1:14" x14ac:dyDescent="0.3">
      <c r="A1605" t="s">
        <v>765</v>
      </c>
      <c r="B1605">
        <v>31.17</v>
      </c>
      <c r="C1605">
        <v>5.28</v>
      </c>
      <c r="D1605" t="str">
        <f t="shared" si="150"/>
        <v>No</v>
      </c>
      <c r="E1605" t="s">
        <v>2378</v>
      </c>
      <c r="F1605" t="s">
        <v>2378</v>
      </c>
      <c r="G1605">
        <f t="shared" si="151"/>
        <v>1</v>
      </c>
      <c r="H1605" t="str">
        <f t="shared" si="152"/>
        <v>No</v>
      </c>
      <c r="I1605" t="str">
        <f t="shared" si="153"/>
        <v>Obesity</v>
      </c>
      <c r="J1605" t="str">
        <f t="shared" si="154"/>
        <v>Normal</v>
      </c>
      <c r="K1605" t="s">
        <v>2378</v>
      </c>
      <c r="L1605">
        <v>1</v>
      </c>
      <c r="M1605" t="str">
        <f t="shared" si="155"/>
        <v>No</v>
      </c>
      <c r="N1605" t="s">
        <v>2378</v>
      </c>
    </row>
    <row r="1606" spans="1:14" x14ac:dyDescent="0.3">
      <c r="A1606" t="s">
        <v>764</v>
      </c>
      <c r="B1606">
        <v>36.08</v>
      </c>
      <c r="C1606">
        <v>4.29</v>
      </c>
      <c r="D1606" t="str">
        <f t="shared" si="150"/>
        <v>No</v>
      </c>
      <c r="E1606" t="s">
        <v>2378</v>
      </c>
      <c r="F1606" t="s">
        <v>2378</v>
      </c>
      <c r="G1606">
        <f t="shared" si="151"/>
        <v>0</v>
      </c>
      <c r="H1606" t="str">
        <f t="shared" si="152"/>
        <v>No</v>
      </c>
      <c r="I1606" t="str">
        <f t="shared" si="153"/>
        <v>Obesity</v>
      </c>
      <c r="J1606" t="str">
        <f t="shared" si="154"/>
        <v>Normal</v>
      </c>
      <c r="K1606" t="s">
        <v>2378</v>
      </c>
      <c r="L1606" t="s">
        <v>2379</v>
      </c>
      <c r="M1606" t="str">
        <f t="shared" si="155"/>
        <v>No</v>
      </c>
      <c r="N1606" t="s">
        <v>2378</v>
      </c>
    </row>
    <row r="1607" spans="1:14" x14ac:dyDescent="0.3">
      <c r="A1607" t="s">
        <v>763</v>
      </c>
      <c r="B1607">
        <v>28.024999999999999</v>
      </c>
      <c r="C1607">
        <v>5.69</v>
      </c>
      <c r="D1607" t="str">
        <f t="shared" si="150"/>
        <v>Yes</v>
      </c>
      <c r="E1607" t="s">
        <v>2378</v>
      </c>
      <c r="F1607" t="s">
        <v>2378</v>
      </c>
      <c r="G1607">
        <f t="shared" si="151"/>
        <v>0</v>
      </c>
      <c r="H1607" t="str">
        <f t="shared" si="152"/>
        <v>No</v>
      </c>
      <c r="I1607" t="str">
        <f t="shared" si="153"/>
        <v>Over Weight</v>
      </c>
      <c r="J1607" t="str">
        <f t="shared" si="154"/>
        <v>Normal</v>
      </c>
      <c r="K1607" t="s">
        <v>2380</v>
      </c>
      <c r="L1607" t="s">
        <v>2379</v>
      </c>
      <c r="M1607" t="str">
        <f t="shared" si="155"/>
        <v>No</v>
      </c>
      <c r="N1607" t="s">
        <v>2378</v>
      </c>
    </row>
    <row r="1608" spans="1:14" x14ac:dyDescent="0.3">
      <c r="A1608" t="s">
        <v>762</v>
      </c>
      <c r="B1608">
        <v>24.32</v>
      </c>
      <c r="C1608">
        <v>5.56</v>
      </c>
      <c r="D1608" t="str">
        <f t="shared" si="150"/>
        <v>Yes</v>
      </c>
      <c r="E1608" t="s">
        <v>2378</v>
      </c>
      <c r="F1608" t="s">
        <v>2378</v>
      </c>
      <c r="G1608">
        <f t="shared" si="151"/>
        <v>0</v>
      </c>
      <c r="H1608" t="str">
        <f t="shared" si="152"/>
        <v>No</v>
      </c>
      <c r="I1608" t="str">
        <f t="shared" si="153"/>
        <v>Normal Weight</v>
      </c>
      <c r="J1608" t="str">
        <f t="shared" si="154"/>
        <v>Normal</v>
      </c>
      <c r="K1608" t="s">
        <v>2380</v>
      </c>
      <c r="L1608" t="s">
        <v>2379</v>
      </c>
      <c r="M1608" t="str">
        <f t="shared" si="155"/>
        <v>No</v>
      </c>
      <c r="N1608" t="s">
        <v>2378</v>
      </c>
    </row>
    <row r="1609" spans="1:14" x14ac:dyDescent="0.3">
      <c r="A1609" t="s">
        <v>761</v>
      </c>
      <c r="B1609">
        <v>38</v>
      </c>
      <c r="C1609">
        <v>5.41</v>
      </c>
      <c r="D1609" t="str">
        <f t="shared" si="150"/>
        <v>Yes</v>
      </c>
      <c r="E1609" t="s">
        <v>2378</v>
      </c>
      <c r="F1609" t="s">
        <v>2378</v>
      </c>
      <c r="G1609">
        <f t="shared" si="151"/>
        <v>1</v>
      </c>
      <c r="H1609" t="str">
        <f t="shared" si="152"/>
        <v>No</v>
      </c>
      <c r="I1609" t="str">
        <f t="shared" si="153"/>
        <v>Obesity</v>
      </c>
      <c r="J1609" t="str">
        <f t="shared" si="154"/>
        <v>Normal</v>
      </c>
      <c r="K1609" t="s">
        <v>2380</v>
      </c>
      <c r="L1609">
        <v>1</v>
      </c>
      <c r="M1609" t="str">
        <f t="shared" si="155"/>
        <v>No</v>
      </c>
      <c r="N1609" t="s">
        <v>2378</v>
      </c>
    </row>
    <row r="1610" spans="1:14" x14ac:dyDescent="0.3">
      <c r="A1610" t="s">
        <v>760</v>
      </c>
      <c r="B1610">
        <v>31.6</v>
      </c>
      <c r="C1610">
        <v>10.85</v>
      </c>
      <c r="D1610" t="str">
        <f t="shared" si="150"/>
        <v>Yes</v>
      </c>
      <c r="E1610" t="s">
        <v>2378</v>
      </c>
      <c r="F1610" t="s">
        <v>2378</v>
      </c>
      <c r="G1610">
        <f t="shared" si="151"/>
        <v>0</v>
      </c>
      <c r="H1610" t="str">
        <f t="shared" si="152"/>
        <v>No</v>
      </c>
      <c r="I1610" t="str">
        <f t="shared" si="153"/>
        <v>Obesity</v>
      </c>
      <c r="J1610" t="str">
        <f t="shared" si="154"/>
        <v>Diabetes</v>
      </c>
      <c r="K1610" t="s">
        <v>2380</v>
      </c>
      <c r="L1610" t="s">
        <v>2379</v>
      </c>
      <c r="M1610" t="str">
        <f t="shared" si="155"/>
        <v>No</v>
      </c>
      <c r="N1610" t="s">
        <v>2378</v>
      </c>
    </row>
    <row r="1611" spans="1:14" x14ac:dyDescent="0.3">
      <c r="A1611" t="s">
        <v>759</v>
      </c>
      <c r="B1611">
        <v>31.02</v>
      </c>
      <c r="C1611">
        <v>11.63</v>
      </c>
      <c r="D1611" t="str">
        <f t="shared" si="150"/>
        <v>Yes</v>
      </c>
      <c r="E1611" t="s">
        <v>2378</v>
      </c>
      <c r="F1611" t="s">
        <v>2378</v>
      </c>
      <c r="G1611">
        <f t="shared" si="151"/>
        <v>0</v>
      </c>
      <c r="H1611" t="str">
        <f t="shared" si="152"/>
        <v>No</v>
      </c>
      <c r="I1611" t="str">
        <f t="shared" si="153"/>
        <v>Obesity</v>
      </c>
      <c r="J1611" t="str">
        <f t="shared" si="154"/>
        <v>Diabetes</v>
      </c>
      <c r="K1611" t="s">
        <v>2380</v>
      </c>
      <c r="L1611" t="s">
        <v>2379</v>
      </c>
      <c r="M1611" t="str">
        <f t="shared" si="155"/>
        <v>No</v>
      </c>
      <c r="N1611" t="s">
        <v>2378</v>
      </c>
    </row>
    <row r="1612" spans="1:14" x14ac:dyDescent="0.3">
      <c r="A1612" t="s">
        <v>758</v>
      </c>
      <c r="B1612">
        <v>29.26</v>
      </c>
      <c r="C1612">
        <v>5.68</v>
      </c>
      <c r="D1612" t="str">
        <f t="shared" si="150"/>
        <v>Yes</v>
      </c>
      <c r="E1612" t="s">
        <v>2378</v>
      </c>
      <c r="F1612" t="s">
        <v>2378</v>
      </c>
      <c r="G1612">
        <f t="shared" si="151"/>
        <v>1</v>
      </c>
      <c r="H1612" t="str">
        <f t="shared" si="152"/>
        <v>No</v>
      </c>
      <c r="I1612" t="str">
        <f t="shared" si="153"/>
        <v>Over Weight</v>
      </c>
      <c r="J1612" t="str">
        <f t="shared" si="154"/>
        <v>Normal</v>
      </c>
      <c r="K1612" t="s">
        <v>2380</v>
      </c>
      <c r="L1612">
        <v>1</v>
      </c>
      <c r="M1612" t="str">
        <f t="shared" si="155"/>
        <v>No</v>
      </c>
      <c r="N1612" t="s">
        <v>2378</v>
      </c>
    </row>
    <row r="1613" spans="1:14" x14ac:dyDescent="0.3">
      <c r="A1613" t="s">
        <v>757</v>
      </c>
      <c r="B1613">
        <v>15.09</v>
      </c>
      <c r="C1613">
        <v>7.59</v>
      </c>
      <c r="D1613" t="str">
        <f t="shared" si="150"/>
        <v>Yes</v>
      </c>
      <c r="E1613" t="s">
        <v>2378</v>
      </c>
      <c r="F1613" t="s">
        <v>2378</v>
      </c>
      <c r="G1613">
        <f t="shared" si="151"/>
        <v>2</v>
      </c>
      <c r="H1613" t="str">
        <f t="shared" si="152"/>
        <v>No</v>
      </c>
      <c r="I1613" t="str">
        <f t="shared" si="153"/>
        <v>Under Weight</v>
      </c>
      <c r="J1613" t="str">
        <f t="shared" si="154"/>
        <v>Diabetes</v>
      </c>
      <c r="K1613" t="s">
        <v>2380</v>
      </c>
      <c r="L1613">
        <v>2</v>
      </c>
      <c r="M1613" t="str">
        <f t="shared" si="155"/>
        <v>No</v>
      </c>
      <c r="N1613" t="s">
        <v>2378</v>
      </c>
    </row>
    <row r="1614" spans="1:14" x14ac:dyDescent="0.3">
      <c r="A1614" t="s">
        <v>756</v>
      </c>
      <c r="B1614">
        <v>22.63</v>
      </c>
      <c r="C1614">
        <v>5.09</v>
      </c>
      <c r="D1614" t="str">
        <f t="shared" si="150"/>
        <v>Yes</v>
      </c>
      <c r="E1614" t="s">
        <v>2378</v>
      </c>
      <c r="F1614" t="s">
        <v>2378</v>
      </c>
      <c r="G1614">
        <f t="shared" si="151"/>
        <v>0</v>
      </c>
      <c r="H1614" t="str">
        <f t="shared" si="152"/>
        <v>No</v>
      </c>
      <c r="I1614" t="str">
        <f t="shared" si="153"/>
        <v>Normal Weight</v>
      </c>
      <c r="J1614" t="str">
        <f t="shared" si="154"/>
        <v>Normal</v>
      </c>
      <c r="K1614" t="s">
        <v>2380</v>
      </c>
      <c r="L1614" t="s">
        <v>2379</v>
      </c>
      <c r="M1614" t="str">
        <f t="shared" si="155"/>
        <v>No</v>
      </c>
      <c r="N1614" t="s">
        <v>2378</v>
      </c>
    </row>
    <row r="1615" spans="1:14" x14ac:dyDescent="0.3">
      <c r="A1615" t="s">
        <v>755</v>
      </c>
      <c r="B1615">
        <v>23.46</v>
      </c>
      <c r="C1615">
        <v>4.21</v>
      </c>
      <c r="D1615" t="str">
        <f t="shared" si="150"/>
        <v>No</v>
      </c>
      <c r="E1615" t="s">
        <v>2378</v>
      </c>
      <c r="F1615" t="s">
        <v>2378</v>
      </c>
      <c r="G1615">
        <f t="shared" si="151"/>
        <v>1</v>
      </c>
      <c r="H1615" t="str">
        <f t="shared" si="152"/>
        <v>No</v>
      </c>
      <c r="I1615" t="str">
        <f t="shared" si="153"/>
        <v>Normal Weight</v>
      </c>
      <c r="J1615" t="str">
        <f t="shared" si="154"/>
        <v>Normal</v>
      </c>
      <c r="K1615" t="s">
        <v>2378</v>
      </c>
      <c r="L1615">
        <v>1</v>
      </c>
      <c r="M1615" t="str">
        <f t="shared" si="155"/>
        <v>No</v>
      </c>
      <c r="N1615" t="s">
        <v>2378</v>
      </c>
    </row>
    <row r="1616" spans="1:14" x14ac:dyDescent="0.3">
      <c r="A1616" t="s">
        <v>754</v>
      </c>
      <c r="B1616">
        <v>22.56</v>
      </c>
      <c r="C1616">
        <v>4.34</v>
      </c>
      <c r="D1616" t="str">
        <f t="shared" si="150"/>
        <v>Yes</v>
      </c>
      <c r="E1616" t="s">
        <v>2378</v>
      </c>
      <c r="F1616" t="s">
        <v>2378</v>
      </c>
      <c r="G1616">
        <f t="shared" si="151"/>
        <v>0</v>
      </c>
      <c r="H1616" t="str">
        <f t="shared" si="152"/>
        <v>No</v>
      </c>
      <c r="I1616" t="str">
        <f t="shared" si="153"/>
        <v>Normal Weight</v>
      </c>
      <c r="J1616" t="str">
        <f t="shared" si="154"/>
        <v>Normal</v>
      </c>
      <c r="K1616" t="s">
        <v>2380</v>
      </c>
      <c r="L1616" t="s">
        <v>2379</v>
      </c>
      <c r="M1616" t="str">
        <f t="shared" si="155"/>
        <v>No</v>
      </c>
      <c r="N1616" t="s">
        <v>2378</v>
      </c>
    </row>
    <row r="1617" spans="1:14" x14ac:dyDescent="0.3">
      <c r="A1617" t="s">
        <v>753</v>
      </c>
      <c r="B1617">
        <v>19.28</v>
      </c>
      <c r="C1617">
        <v>11.85</v>
      </c>
      <c r="D1617" t="str">
        <f t="shared" si="150"/>
        <v>No</v>
      </c>
      <c r="E1617" t="s">
        <v>2378</v>
      </c>
      <c r="F1617" t="s">
        <v>2378</v>
      </c>
      <c r="G1617">
        <f t="shared" si="151"/>
        <v>2</v>
      </c>
      <c r="H1617" t="str">
        <f t="shared" si="152"/>
        <v>No</v>
      </c>
      <c r="I1617" t="str">
        <f t="shared" si="153"/>
        <v>Normal Weight</v>
      </c>
      <c r="J1617" t="str">
        <f t="shared" si="154"/>
        <v>Diabetes</v>
      </c>
      <c r="K1617" t="s">
        <v>2378</v>
      </c>
      <c r="L1617">
        <v>2</v>
      </c>
      <c r="M1617" t="str">
        <f t="shared" si="155"/>
        <v>No</v>
      </c>
      <c r="N1617" t="s">
        <v>2378</v>
      </c>
    </row>
    <row r="1618" spans="1:14" x14ac:dyDescent="0.3">
      <c r="A1618" t="s">
        <v>752</v>
      </c>
      <c r="B1618">
        <v>15.37</v>
      </c>
      <c r="C1618">
        <v>9.61</v>
      </c>
      <c r="D1618" t="str">
        <f t="shared" si="150"/>
        <v>Yes</v>
      </c>
      <c r="E1618" t="s">
        <v>2378</v>
      </c>
      <c r="F1618" t="s">
        <v>2378</v>
      </c>
      <c r="G1618">
        <f t="shared" si="151"/>
        <v>2</v>
      </c>
      <c r="H1618" t="str">
        <f t="shared" si="152"/>
        <v>No</v>
      </c>
      <c r="I1618" t="str">
        <f t="shared" si="153"/>
        <v>Under Weight</v>
      </c>
      <c r="J1618" t="str">
        <f t="shared" si="154"/>
        <v>Diabetes</v>
      </c>
      <c r="K1618" t="s">
        <v>2380</v>
      </c>
      <c r="L1618">
        <v>2</v>
      </c>
      <c r="M1618" t="str">
        <f t="shared" si="155"/>
        <v>No</v>
      </c>
      <c r="N1618" t="s">
        <v>2378</v>
      </c>
    </row>
    <row r="1619" spans="1:14" x14ac:dyDescent="0.3">
      <c r="A1619" t="s">
        <v>751</v>
      </c>
      <c r="B1619">
        <v>18.71</v>
      </c>
      <c r="C1619">
        <v>5.29</v>
      </c>
      <c r="D1619" t="str">
        <f t="shared" si="150"/>
        <v>Yes</v>
      </c>
      <c r="E1619" t="s">
        <v>2378</v>
      </c>
      <c r="F1619" t="s">
        <v>2378</v>
      </c>
      <c r="G1619">
        <f t="shared" si="151"/>
        <v>0</v>
      </c>
      <c r="H1619" t="str">
        <f t="shared" si="152"/>
        <v>No</v>
      </c>
      <c r="I1619" t="str">
        <f t="shared" si="153"/>
        <v>Normal Weight</v>
      </c>
      <c r="J1619" t="str">
        <f t="shared" si="154"/>
        <v>Normal</v>
      </c>
      <c r="K1619" t="s">
        <v>2380</v>
      </c>
      <c r="L1619" t="s">
        <v>2379</v>
      </c>
      <c r="M1619" t="str">
        <f t="shared" si="155"/>
        <v>No</v>
      </c>
      <c r="N1619" t="s">
        <v>2378</v>
      </c>
    </row>
    <row r="1620" spans="1:14" x14ac:dyDescent="0.3">
      <c r="A1620" t="s">
        <v>750</v>
      </c>
      <c r="B1620">
        <v>20.61</v>
      </c>
      <c r="C1620">
        <v>6.89</v>
      </c>
      <c r="D1620" t="str">
        <f t="shared" si="150"/>
        <v>No</v>
      </c>
      <c r="E1620" t="s">
        <v>2378</v>
      </c>
      <c r="F1620" t="s">
        <v>2378</v>
      </c>
      <c r="G1620">
        <f t="shared" si="151"/>
        <v>0</v>
      </c>
      <c r="H1620" t="str">
        <f t="shared" si="152"/>
        <v>No</v>
      </c>
      <c r="I1620" t="str">
        <f t="shared" si="153"/>
        <v>Normal Weight</v>
      </c>
      <c r="J1620" t="str">
        <f t="shared" si="154"/>
        <v>Diabetes</v>
      </c>
      <c r="K1620" t="s">
        <v>2378</v>
      </c>
      <c r="L1620" t="s">
        <v>2379</v>
      </c>
      <c r="M1620" t="str">
        <f t="shared" si="155"/>
        <v>No</v>
      </c>
      <c r="N1620" t="s">
        <v>2378</v>
      </c>
    </row>
    <row r="1621" spans="1:14" x14ac:dyDescent="0.3">
      <c r="A1621" t="s">
        <v>749</v>
      </c>
      <c r="B1621">
        <v>15.99</v>
      </c>
      <c r="C1621">
        <v>4.57</v>
      </c>
      <c r="D1621" t="str">
        <f t="shared" si="150"/>
        <v>Yes</v>
      </c>
      <c r="E1621" t="s">
        <v>2378</v>
      </c>
      <c r="F1621" t="s">
        <v>2381</v>
      </c>
      <c r="G1621">
        <f t="shared" si="151"/>
        <v>1</v>
      </c>
      <c r="H1621" t="str">
        <f t="shared" si="152"/>
        <v>No</v>
      </c>
      <c r="I1621" t="str">
        <f t="shared" si="153"/>
        <v>Under Weight</v>
      </c>
      <c r="J1621" t="str">
        <f t="shared" si="154"/>
        <v>Normal</v>
      </c>
      <c r="K1621" t="s">
        <v>2380</v>
      </c>
      <c r="L1621">
        <v>1</v>
      </c>
      <c r="M1621" t="str">
        <f t="shared" si="155"/>
        <v>No</v>
      </c>
      <c r="N1621" t="s">
        <v>2378</v>
      </c>
    </row>
    <row r="1622" spans="1:14" x14ac:dyDescent="0.3">
      <c r="A1622" t="s">
        <v>748</v>
      </c>
      <c r="B1622">
        <v>33.155000000000001</v>
      </c>
      <c r="C1622">
        <v>4.32</v>
      </c>
      <c r="D1622" t="str">
        <f t="shared" si="150"/>
        <v>No</v>
      </c>
      <c r="E1622" t="s">
        <v>2378</v>
      </c>
      <c r="F1622" t="s">
        <v>2378</v>
      </c>
      <c r="G1622">
        <f t="shared" si="151"/>
        <v>0</v>
      </c>
      <c r="H1622" t="str">
        <f t="shared" si="152"/>
        <v>No</v>
      </c>
      <c r="I1622" t="str">
        <f t="shared" si="153"/>
        <v>Obesity</v>
      </c>
      <c r="J1622" t="str">
        <f t="shared" si="154"/>
        <v>Normal</v>
      </c>
      <c r="K1622" t="s">
        <v>2378</v>
      </c>
      <c r="L1622" t="s">
        <v>2379</v>
      </c>
      <c r="M1622" t="str">
        <f t="shared" si="155"/>
        <v>No</v>
      </c>
      <c r="N1622" t="s">
        <v>2378</v>
      </c>
    </row>
    <row r="1623" spans="1:14" x14ac:dyDescent="0.3">
      <c r="A1623" t="s">
        <v>747</v>
      </c>
      <c r="B1623">
        <v>26.22</v>
      </c>
      <c r="C1623">
        <v>5.57</v>
      </c>
      <c r="D1623" t="str">
        <f t="shared" si="150"/>
        <v>Yes</v>
      </c>
      <c r="E1623" t="s">
        <v>2378</v>
      </c>
      <c r="F1623" t="s">
        <v>2381</v>
      </c>
      <c r="G1623">
        <f t="shared" si="151"/>
        <v>1</v>
      </c>
      <c r="H1623" t="str">
        <f t="shared" si="152"/>
        <v>No</v>
      </c>
      <c r="I1623" t="str">
        <f t="shared" si="153"/>
        <v>Over Weight</v>
      </c>
      <c r="J1623" t="str">
        <f t="shared" si="154"/>
        <v>Normal</v>
      </c>
      <c r="K1623" t="s">
        <v>2380</v>
      </c>
      <c r="L1623">
        <v>1</v>
      </c>
      <c r="M1623" t="str">
        <f t="shared" si="155"/>
        <v>No</v>
      </c>
      <c r="N1623" t="s">
        <v>2378</v>
      </c>
    </row>
    <row r="1624" spans="1:14" x14ac:dyDescent="0.3">
      <c r="A1624" t="s">
        <v>746</v>
      </c>
      <c r="B1624">
        <v>21.85</v>
      </c>
      <c r="C1624">
        <v>5.26</v>
      </c>
      <c r="D1624" t="str">
        <f t="shared" si="150"/>
        <v>Yes</v>
      </c>
      <c r="E1624" t="s">
        <v>2378</v>
      </c>
      <c r="F1624" t="s">
        <v>2381</v>
      </c>
      <c r="G1624">
        <f t="shared" si="151"/>
        <v>1</v>
      </c>
      <c r="H1624" t="str">
        <f t="shared" si="152"/>
        <v>No</v>
      </c>
      <c r="I1624" t="str">
        <f t="shared" si="153"/>
        <v>Normal Weight</v>
      </c>
      <c r="J1624" t="str">
        <f t="shared" si="154"/>
        <v>Normal</v>
      </c>
      <c r="K1624" t="s">
        <v>2380</v>
      </c>
      <c r="L1624">
        <v>1</v>
      </c>
      <c r="M1624" t="str">
        <f t="shared" si="155"/>
        <v>No</v>
      </c>
      <c r="N1624" t="s">
        <v>2378</v>
      </c>
    </row>
    <row r="1625" spans="1:14" x14ac:dyDescent="0.3">
      <c r="A1625" t="s">
        <v>745</v>
      </c>
      <c r="B1625">
        <v>30.495000000000001</v>
      </c>
      <c r="C1625">
        <v>6.25</v>
      </c>
      <c r="D1625" t="str">
        <f t="shared" si="150"/>
        <v>No</v>
      </c>
      <c r="E1625" t="s">
        <v>2378</v>
      </c>
      <c r="F1625" t="s">
        <v>2378</v>
      </c>
      <c r="G1625">
        <f t="shared" si="151"/>
        <v>0</v>
      </c>
      <c r="H1625" t="str">
        <f t="shared" si="152"/>
        <v>No</v>
      </c>
      <c r="I1625" t="str">
        <f t="shared" si="153"/>
        <v>Obesity</v>
      </c>
      <c r="J1625" t="str">
        <f t="shared" si="154"/>
        <v>Prediabetes</v>
      </c>
      <c r="K1625" t="s">
        <v>2378</v>
      </c>
      <c r="L1625" t="s">
        <v>2379</v>
      </c>
      <c r="M1625" t="str">
        <f t="shared" si="155"/>
        <v>No</v>
      </c>
      <c r="N1625" t="s">
        <v>2378</v>
      </c>
    </row>
    <row r="1626" spans="1:14" x14ac:dyDescent="0.3">
      <c r="A1626" t="s">
        <v>744</v>
      </c>
      <c r="B1626">
        <v>34.104999999999997</v>
      </c>
      <c r="C1626">
        <v>5.67</v>
      </c>
      <c r="D1626" t="str">
        <f t="shared" si="150"/>
        <v>Yes</v>
      </c>
      <c r="E1626" t="s">
        <v>2378</v>
      </c>
      <c r="F1626" t="s">
        <v>2378</v>
      </c>
      <c r="G1626">
        <f t="shared" si="151"/>
        <v>0</v>
      </c>
      <c r="H1626" t="str">
        <f t="shared" si="152"/>
        <v>No</v>
      </c>
      <c r="I1626" t="str">
        <f t="shared" si="153"/>
        <v>Obesity</v>
      </c>
      <c r="J1626" t="str">
        <f t="shared" si="154"/>
        <v>Normal</v>
      </c>
      <c r="K1626" t="s">
        <v>2380</v>
      </c>
      <c r="L1626" t="s">
        <v>2379</v>
      </c>
      <c r="M1626" t="str">
        <f t="shared" si="155"/>
        <v>No</v>
      </c>
      <c r="N1626" t="s">
        <v>2378</v>
      </c>
    </row>
    <row r="1627" spans="1:14" x14ac:dyDescent="0.3">
      <c r="A1627" t="s">
        <v>743</v>
      </c>
      <c r="B1627">
        <v>32.770000000000003</v>
      </c>
      <c r="C1627">
        <v>4.42</v>
      </c>
      <c r="D1627" t="str">
        <f t="shared" si="150"/>
        <v>Yes</v>
      </c>
      <c r="E1627" t="s">
        <v>2378</v>
      </c>
      <c r="F1627" t="s">
        <v>2378</v>
      </c>
      <c r="G1627">
        <f t="shared" si="151"/>
        <v>1</v>
      </c>
      <c r="H1627" t="str">
        <f t="shared" si="152"/>
        <v>No</v>
      </c>
      <c r="I1627" t="str">
        <f t="shared" si="153"/>
        <v>Obesity</v>
      </c>
      <c r="J1627" t="str">
        <f t="shared" si="154"/>
        <v>Normal</v>
      </c>
      <c r="K1627" t="s">
        <v>2380</v>
      </c>
      <c r="L1627">
        <v>1</v>
      </c>
      <c r="M1627" t="str">
        <f t="shared" si="155"/>
        <v>No</v>
      </c>
      <c r="N1627" t="s">
        <v>2378</v>
      </c>
    </row>
    <row r="1628" spans="1:14" x14ac:dyDescent="0.3">
      <c r="A1628" t="s">
        <v>742</v>
      </c>
      <c r="B1628">
        <v>16.850000000000001</v>
      </c>
      <c r="C1628">
        <v>11.75</v>
      </c>
      <c r="D1628" t="str">
        <f t="shared" si="150"/>
        <v>Yes</v>
      </c>
      <c r="E1628" t="s">
        <v>2378</v>
      </c>
      <c r="F1628" t="s">
        <v>2378</v>
      </c>
      <c r="G1628">
        <f t="shared" si="151"/>
        <v>2</v>
      </c>
      <c r="H1628" t="str">
        <f t="shared" si="152"/>
        <v>No</v>
      </c>
      <c r="I1628" t="str">
        <f t="shared" si="153"/>
        <v>Under Weight</v>
      </c>
      <c r="J1628" t="str">
        <f t="shared" si="154"/>
        <v>Diabetes</v>
      </c>
      <c r="K1628" t="s">
        <v>2380</v>
      </c>
      <c r="L1628">
        <v>2</v>
      </c>
      <c r="M1628" t="str">
        <f t="shared" si="155"/>
        <v>No</v>
      </c>
      <c r="N1628" t="s">
        <v>2378</v>
      </c>
    </row>
    <row r="1629" spans="1:14" x14ac:dyDescent="0.3">
      <c r="A1629" t="s">
        <v>741</v>
      </c>
      <c r="B1629">
        <v>34.700000000000003</v>
      </c>
      <c r="C1629">
        <v>6.06</v>
      </c>
      <c r="D1629" t="str">
        <f t="shared" si="150"/>
        <v>No</v>
      </c>
      <c r="E1629" t="s">
        <v>2378</v>
      </c>
      <c r="F1629" t="s">
        <v>2378</v>
      </c>
      <c r="G1629">
        <f t="shared" si="151"/>
        <v>1</v>
      </c>
      <c r="H1629" t="str">
        <f t="shared" si="152"/>
        <v>No</v>
      </c>
      <c r="I1629" t="str">
        <f t="shared" si="153"/>
        <v>Obesity</v>
      </c>
      <c r="J1629" t="str">
        <f t="shared" si="154"/>
        <v>Prediabetes</v>
      </c>
      <c r="K1629" t="s">
        <v>2378</v>
      </c>
      <c r="L1629">
        <v>1</v>
      </c>
      <c r="M1629" t="str">
        <f t="shared" si="155"/>
        <v>No</v>
      </c>
      <c r="N1629" t="s">
        <v>2378</v>
      </c>
    </row>
    <row r="1630" spans="1:14" x14ac:dyDescent="0.3">
      <c r="A1630" t="s">
        <v>740</v>
      </c>
      <c r="B1630">
        <v>37.049999999999997</v>
      </c>
      <c r="C1630">
        <v>5.48</v>
      </c>
      <c r="D1630" t="str">
        <f t="shared" si="150"/>
        <v>No</v>
      </c>
      <c r="E1630" t="s">
        <v>2378</v>
      </c>
      <c r="F1630" t="s">
        <v>2378</v>
      </c>
      <c r="G1630">
        <f t="shared" si="151"/>
        <v>1</v>
      </c>
      <c r="H1630" t="str">
        <f t="shared" si="152"/>
        <v>No</v>
      </c>
      <c r="I1630" t="str">
        <f t="shared" si="153"/>
        <v>Obesity</v>
      </c>
      <c r="J1630" t="str">
        <f t="shared" si="154"/>
        <v>Normal</v>
      </c>
      <c r="K1630" t="s">
        <v>2378</v>
      </c>
      <c r="L1630">
        <v>1</v>
      </c>
      <c r="M1630" t="str">
        <f t="shared" si="155"/>
        <v>No</v>
      </c>
      <c r="N1630" t="s">
        <v>2378</v>
      </c>
    </row>
    <row r="1631" spans="1:14" x14ac:dyDescent="0.3">
      <c r="A1631" t="s">
        <v>739</v>
      </c>
      <c r="B1631">
        <v>18.78</v>
      </c>
      <c r="C1631">
        <v>4.45</v>
      </c>
      <c r="D1631" t="str">
        <f t="shared" si="150"/>
        <v>No</v>
      </c>
      <c r="E1631" t="s">
        <v>2378</v>
      </c>
      <c r="F1631" t="s">
        <v>2381</v>
      </c>
      <c r="G1631">
        <f t="shared" si="151"/>
        <v>1</v>
      </c>
      <c r="H1631" t="str">
        <f t="shared" si="152"/>
        <v>No</v>
      </c>
      <c r="I1631" t="str">
        <f t="shared" si="153"/>
        <v>Normal Weight</v>
      </c>
      <c r="J1631" t="str">
        <f t="shared" si="154"/>
        <v>Normal</v>
      </c>
      <c r="K1631" t="s">
        <v>2378</v>
      </c>
      <c r="L1631">
        <v>1</v>
      </c>
      <c r="M1631" t="str">
        <f t="shared" si="155"/>
        <v>No</v>
      </c>
      <c r="N1631" t="s">
        <v>2378</v>
      </c>
    </row>
    <row r="1632" spans="1:14" x14ac:dyDescent="0.3">
      <c r="A1632" t="s">
        <v>738</v>
      </c>
      <c r="B1632">
        <v>28.024999999999999</v>
      </c>
      <c r="C1632">
        <v>5</v>
      </c>
      <c r="D1632" t="str">
        <f t="shared" si="150"/>
        <v>No</v>
      </c>
      <c r="E1632" t="s">
        <v>2378</v>
      </c>
      <c r="F1632" t="s">
        <v>2378</v>
      </c>
      <c r="G1632">
        <f t="shared" si="151"/>
        <v>1</v>
      </c>
      <c r="H1632" t="str">
        <f t="shared" si="152"/>
        <v>No</v>
      </c>
      <c r="I1632" t="str">
        <f t="shared" si="153"/>
        <v>Over Weight</v>
      </c>
      <c r="J1632" t="str">
        <f t="shared" si="154"/>
        <v>Normal</v>
      </c>
      <c r="K1632" t="s">
        <v>2378</v>
      </c>
      <c r="L1632">
        <v>1</v>
      </c>
      <c r="M1632" t="str">
        <f t="shared" si="155"/>
        <v>No</v>
      </c>
      <c r="N1632" t="s">
        <v>2378</v>
      </c>
    </row>
    <row r="1633" spans="1:14" x14ac:dyDescent="0.3">
      <c r="A1633" t="s">
        <v>737</v>
      </c>
      <c r="B1633">
        <v>35.090000000000003</v>
      </c>
      <c r="C1633">
        <v>5.84</v>
      </c>
      <c r="D1633" t="str">
        <f t="shared" si="150"/>
        <v>No</v>
      </c>
      <c r="E1633" t="s">
        <v>2378</v>
      </c>
      <c r="F1633" t="s">
        <v>2378</v>
      </c>
      <c r="G1633">
        <f t="shared" si="151"/>
        <v>0</v>
      </c>
      <c r="H1633" t="str">
        <f t="shared" si="152"/>
        <v>No</v>
      </c>
      <c r="I1633" t="str">
        <f t="shared" si="153"/>
        <v>Obesity</v>
      </c>
      <c r="J1633" t="str">
        <f t="shared" si="154"/>
        <v>Prediabetes</v>
      </c>
      <c r="K1633" t="s">
        <v>2378</v>
      </c>
      <c r="L1633" t="s">
        <v>2379</v>
      </c>
      <c r="M1633" t="str">
        <f t="shared" si="155"/>
        <v>No</v>
      </c>
      <c r="N1633" t="s">
        <v>2378</v>
      </c>
    </row>
    <row r="1634" spans="1:14" x14ac:dyDescent="0.3">
      <c r="A1634" t="s">
        <v>736</v>
      </c>
      <c r="B1634">
        <v>34.42</v>
      </c>
      <c r="C1634">
        <v>5.21</v>
      </c>
      <c r="D1634" t="str">
        <f t="shared" si="150"/>
        <v>Yes</v>
      </c>
      <c r="E1634" t="s">
        <v>2378</v>
      </c>
      <c r="F1634" t="s">
        <v>2378</v>
      </c>
      <c r="G1634">
        <f t="shared" si="151"/>
        <v>0</v>
      </c>
      <c r="H1634" t="str">
        <f t="shared" si="152"/>
        <v>No</v>
      </c>
      <c r="I1634" t="str">
        <f t="shared" si="153"/>
        <v>Obesity</v>
      </c>
      <c r="J1634" t="str">
        <f t="shared" si="154"/>
        <v>Normal</v>
      </c>
      <c r="K1634" t="s">
        <v>2380</v>
      </c>
      <c r="L1634" t="s">
        <v>2379</v>
      </c>
      <c r="M1634" t="str">
        <f t="shared" si="155"/>
        <v>No</v>
      </c>
      <c r="N1634" t="s">
        <v>2378</v>
      </c>
    </row>
    <row r="1635" spans="1:14" x14ac:dyDescent="0.3">
      <c r="A1635" t="s">
        <v>735</v>
      </c>
      <c r="B1635">
        <v>29.4</v>
      </c>
      <c r="C1635">
        <v>4.26</v>
      </c>
      <c r="D1635" t="str">
        <f t="shared" si="150"/>
        <v>No</v>
      </c>
      <c r="E1635" t="s">
        <v>2378</v>
      </c>
      <c r="F1635" t="s">
        <v>2378</v>
      </c>
      <c r="G1635">
        <f t="shared" si="151"/>
        <v>0</v>
      </c>
      <c r="H1635" t="str">
        <f t="shared" si="152"/>
        <v>No</v>
      </c>
      <c r="I1635" t="str">
        <f t="shared" si="153"/>
        <v>Over Weight</v>
      </c>
      <c r="J1635" t="str">
        <f t="shared" si="154"/>
        <v>Normal</v>
      </c>
      <c r="K1635" t="s">
        <v>2378</v>
      </c>
      <c r="L1635" t="s">
        <v>2379</v>
      </c>
      <c r="M1635" t="str">
        <f t="shared" si="155"/>
        <v>No</v>
      </c>
      <c r="N1635" t="s">
        <v>2378</v>
      </c>
    </row>
    <row r="1636" spans="1:14" x14ac:dyDescent="0.3">
      <c r="A1636" t="s">
        <v>734</v>
      </c>
      <c r="B1636">
        <v>21.31</v>
      </c>
      <c r="C1636">
        <v>4.17</v>
      </c>
      <c r="D1636" t="str">
        <f t="shared" si="150"/>
        <v>No</v>
      </c>
      <c r="E1636" t="s">
        <v>2378</v>
      </c>
      <c r="F1636" t="s">
        <v>2378</v>
      </c>
      <c r="G1636">
        <f t="shared" si="151"/>
        <v>0</v>
      </c>
      <c r="H1636" t="str">
        <f t="shared" si="152"/>
        <v>No</v>
      </c>
      <c r="I1636" t="str">
        <f t="shared" si="153"/>
        <v>Normal Weight</v>
      </c>
      <c r="J1636" t="str">
        <f t="shared" si="154"/>
        <v>Normal</v>
      </c>
      <c r="K1636" t="s">
        <v>2378</v>
      </c>
      <c r="L1636" t="s">
        <v>2379</v>
      </c>
      <c r="M1636" t="str">
        <f t="shared" si="155"/>
        <v>No</v>
      </c>
      <c r="N1636" t="s">
        <v>2378</v>
      </c>
    </row>
    <row r="1637" spans="1:14" x14ac:dyDescent="0.3">
      <c r="A1637" t="s">
        <v>733</v>
      </c>
      <c r="B1637">
        <v>19.559999999999999</v>
      </c>
      <c r="C1637">
        <v>11.96</v>
      </c>
      <c r="D1637" t="str">
        <f t="shared" si="150"/>
        <v>No</v>
      </c>
      <c r="E1637" t="s">
        <v>2378</v>
      </c>
      <c r="F1637" t="s">
        <v>2378</v>
      </c>
      <c r="G1637">
        <f t="shared" si="151"/>
        <v>0</v>
      </c>
      <c r="H1637" t="str">
        <f t="shared" si="152"/>
        <v>No</v>
      </c>
      <c r="I1637" t="str">
        <f t="shared" si="153"/>
        <v>Normal Weight</v>
      </c>
      <c r="J1637" t="str">
        <f t="shared" si="154"/>
        <v>Diabetes</v>
      </c>
      <c r="K1637" t="s">
        <v>2378</v>
      </c>
      <c r="L1637" t="s">
        <v>2379</v>
      </c>
      <c r="M1637" t="str">
        <f t="shared" si="155"/>
        <v>No</v>
      </c>
      <c r="N1637" t="s">
        <v>2378</v>
      </c>
    </row>
    <row r="1638" spans="1:14" x14ac:dyDescent="0.3">
      <c r="A1638" t="s">
        <v>732</v>
      </c>
      <c r="B1638">
        <v>37.335000000000001</v>
      </c>
      <c r="C1638">
        <v>6.26</v>
      </c>
      <c r="D1638" t="str">
        <f t="shared" si="150"/>
        <v>Yes</v>
      </c>
      <c r="E1638" t="s">
        <v>2378</v>
      </c>
      <c r="F1638" t="s">
        <v>2378</v>
      </c>
      <c r="G1638">
        <f t="shared" si="151"/>
        <v>1</v>
      </c>
      <c r="H1638" t="str">
        <f t="shared" si="152"/>
        <v>No</v>
      </c>
      <c r="I1638" t="str">
        <f t="shared" si="153"/>
        <v>Obesity</v>
      </c>
      <c r="J1638" t="str">
        <f t="shared" si="154"/>
        <v>Prediabetes</v>
      </c>
      <c r="K1638" t="s">
        <v>2380</v>
      </c>
      <c r="L1638">
        <v>1</v>
      </c>
      <c r="M1638" t="str">
        <f t="shared" si="155"/>
        <v>No</v>
      </c>
      <c r="N1638" t="s">
        <v>2378</v>
      </c>
    </row>
    <row r="1639" spans="1:14" x14ac:dyDescent="0.3">
      <c r="A1639" t="s">
        <v>731</v>
      </c>
      <c r="B1639">
        <v>19.53</v>
      </c>
      <c r="C1639">
        <v>11.68</v>
      </c>
      <c r="D1639" t="str">
        <f t="shared" si="150"/>
        <v>No</v>
      </c>
      <c r="E1639" t="s">
        <v>2378</v>
      </c>
      <c r="F1639" t="s">
        <v>2378</v>
      </c>
      <c r="G1639">
        <f t="shared" si="151"/>
        <v>0</v>
      </c>
      <c r="H1639" t="str">
        <f t="shared" si="152"/>
        <v>No</v>
      </c>
      <c r="I1639" t="str">
        <f t="shared" si="153"/>
        <v>Normal Weight</v>
      </c>
      <c r="J1639" t="str">
        <f t="shared" si="154"/>
        <v>Diabetes</v>
      </c>
      <c r="K1639" t="s">
        <v>2378</v>
      </c>
      <c r="L1639" t="s">
        <v>2379</v>
      </c>
      <c r="M1639" t="str">
        <f t="shared" si="155"/>
        <v>No</v>
      </c>
      <c r="N1639" t="s">
        <v>2378</v>
      </c>
    </row>
    <row r="1640" spans="1:14" x14ac:dyDescent="0.3">
      <c r="A1640" t="s">
        <v>730</v>
      </c>
      <c r="B1640">
        <v>34.1</v>
      </c>
      <c r="C1640">
        <v>5.16</v>
      </c>
      <c r="D1640" t="str">
        <f t="shared" si="150"/>
        <v>No</v>
      </c>
      <c r="E1640" t="s">
        <v>2378</v>
      </c>
      <c r="F1640" t="s">
        <v>2378</v>
      </c>
      <c r="G1640">
        <f t="shared" si="151"/>
        <v>0</v>
      </c>
      <c r="H1640" t="str">
        <f t="shared" si="152"/>
        <v>No</v>
      </c>
      <c r="I1640" t="str">
        <f t="shared" si="153"/>
        <v>Obesity</v>
      </c>
      <c r="J1640" t="str">
        <f t="shared" si="154"/>
        <v>Normal</v>
      </c>
      <c r="K1640" t="s">
        <v>2378</v>
      </c>
      <c r="L1640" t="s">
        <v>2379</v>
      </c>
      <c r="M1640" t="str">
        <f t="shared" si="155"/>
        <v>No</v>
      </c>
      <c r="N1640" t="s">
        <v>2378</v>
      </c>
    </row>
    <row r="1641" spans="1:14" x14ac:dyDescent="0.3">
      <c r="A1641" t="s">
        <v>729</v>
      </c>
      <c r="B1641">
        <v>16.5</v>
      </c>
      <c r="C1641">
        <v>6.9</v>
      </c>
      <c r="D1641" t="str">
        <f t="shared" si="150"/>
        <v>Yes</v>
      </c>
      <c r="E1641" t="s">
        <v>2378</v>
      </c>
      <c r="F1641" t="s">
        <v>2378</v>
      </c>
      <c r="G1641">
        <f t="shared" si="151"/>
        <v>2</v>
      </c>
      <c r="H1641" t="str">
        <f t="shared" si="152"/>
        <v>No</v>
      </c>
      <c r="I1641" t="str">
        <f t="shared" si="153"/>
        <v>Under Weight</v>
      </c>
      <c r="J1641" t="str">
        <f t="shared" si="154"/>
        <v>Diabetes</v>
      </c>
      <c r="K1641" t="s">
        <v>2380</v>
      </c>
      <c r="L1641">
        <v>2</v>
      </c>
      <c r="M1641" t="str">
        <f t="shared" si="155"/>
        <v>No</v>
      </c>
      <c r="N1641" t="s">
        <v>2378</v>
      </c>
    </row>
    <row r="1642" spans="1:14" x14ac:dyDescent="0.3">
      <c r="A1642" t="s">
        <v>728</v>
      </c>
      <c r="B1642">
        <v>30.69</v>
      </c>
      <c r="C1642">
        <v>4.83</v>
      </c>
      <c r="D1642" t="str">
        <f t="shared" si="150"/>
        <v>No</v>
      </c>
      <c r="E1642" t="s">
        <v>2378</v>
      </c>
      <c r="F1642" t="s">
        <v>2378</v>
      </c>
      <c r="G1642">
        <f t="shared" si="151"/>
        <v>1</v>
      </c>
      <c r="H1642" t="str">
        <f t="shared" si="152"/>
        <v>No</v>
      </c>
      <c r="I1642" t="str">
        <f t="shared" si="153"/>
        <v>Obesity</v>
      </c>
      <c r="J1642" t="str">
        <f t="shared" si="154"/>
        <v>Normal</v>
      </c>
      <c r="K1642" t="s">
        <v>2378</v>
      </c>
      <c r="L1642">
        <v>1</v>
      </c>
      <c r="M1642" t="str">
        <f t="shared" si="155"/>
        <v>No</v>
      </c>
      <c r="N1642" t="s">
        <v>2378</v>
      </c>
    </row>
    <row r="1643" spans="1:14" x14ac:dyDescent="0.3">
      <c r="A1643" t="s">
        <v>727</v>
      </c>
      <c r="B1643">
        <v>28.93</v>
      </c>
      <c r="C1643">
        <v>4.87</v>
      </c>
      <c r="D1643" t="str">
        <f t="shared" si="150"/>
        <v>No</v>
      </c>
      <c r="E1643" t="s">
        <v>2378</v>
      </c>
      <c r="F1643" t="s">
        <v>2378</v>
      </c>
      <c r="G1643">
        <f t="shared" si="151"/>
        <v>1</v>
      </c>
      <c r="H1643" t="str">
        <f t="shared" si="152"/>
        <v>No</v>
      </c>
      <c r="I1643" t="str">
        <f t="shared" si="153"/>
        <v>Over Weight</v>
      </c>
      <c r="J1643" t="str">
        <f t="shared" si="154"/>
        <v>Normal</v>
      </c>
      <c r="K1643" t="s">
        <v>2378</v>
      </c>
      <c r="L1643">
        <v>1</v>
      </c>
      <c r="M1643" t="str">
        <f t="shared" si="155"/>
        <v>No</v>
      </c>
      <c r="N1643" t="s">
        <v>2378</v>
      </c>
    </row>
    <row r="1644" spans="1:14" x14ac:dyDescent="0.3">
      <c r="A1644" t="s">
        <v>726</v>
      </c>
      <c r="B1644">
        <v>38.9</v>
      </c>
      <c r="C1644">
        <v>4.28</v>
      </c>
      <c r="D1644" t="str">
        <f t="shared" si="150"/>
        <v>No</v>
      </c>
      <c r="E1644" t="s">
        <v>2378</v>
      </c>
      <c r="F1644" t="s">
        <v>2378</v>
      </c>
      <c r="G1644">
        <f t="shared" si="151"/>
        <v>0</v>
      </c>
      <c r="H1644" t="str">
        <f t="shared" si="152"/>
        <v>No</v>
      </c>
      <c r="I1644" t="str">
        <f t="shared" si="153"/>
        <v>Obesity</v>
      </c>
      <c r="J1644" t="str">
        <f t="shared" si="154"/>
        <v>Normal</v>
      </c>
      <c r="K1644" t="s">
        <v>2378</v>
      </c>
      <c r="L1644" t="s">
        <v>2379</v>
      </c>
      <c r="M1644" t="str">
        <f t="shared" si="155"/>
        <v>No</v>
      </c>
      <c r="N1644" t="s">
        <v>2378</v>
      </c>
    </row>
    <row r="1645" spans="1:14" x14ac:dyDescent="0.3">
      <c r="A1645" t="s">
        <v>725</v>
      </c>
      <c r="B1645">
        <v>26.9</v>
      </c>
      <c r="C1645">
        <v>4.07</v>
      </c>
      <c r="D1645" t="str">
        <f t="shared" si="150"/>
        <v>No</v>
      </c>
      <c r="E1645" t="s">
        <v>2378</v>
      </c>
      <c r="F1645" t="s">
        <v>2378</v>
      </c>
      <c r="G1645">
        <f t="shared" si="151"/>
        <v>0</v>
      </c>
      <c r="H1645" t="str">
        <f t="shared" si="152"/>
        <v>No</v>
      </c>
      <c r="I1645" t="str">
        <f t="shared" si="153"/>
        <v>Over Weight</v>
      </c>
      <c r="J1645" t="str">
        <f t="shared" si="154"/>
        <v>Normal</v>
      </c>
      <c r="K1645" t="s">
        <v>2378</v>
      </c>
      <c r="L1645" t="s">
        <v>2379</v>
      </c>
      <c r="M1645" t="str">
        <f t="shared" si="155"/>
        <v>No</v>
      </c>
      <c r="N1645" t="s">
        <v>2378</v>
      </c>
    </row>
    <row r="1646" spans="1:14" x14ac:dyDescent="0.3">
      <c r="A1646" t="s">
        <v>724</v>
      </c>
      <c r="B1646">
        <v>24.86</v>
      </c>
      <c r="C1646">
        <v>6.23</v>
      </c>
      <c r="D1646" t="str">
        <f t="shared" si="150"/>
        <v>No</v>
      </c>
      <c r="E1646" t="s">
        <v>2378</v>
      </c>
      <c r="F1646" t="s">
        <v>2378</v>
      </c>
      <c r="G1646">
        <f t="shared" si="151"/>
        <v>0</v>
      </c>
      <c r="H1646" t="str">
        <f t="shared" si="152"/>
        <v>No</v>
      </c>
      <c r="I1646" t="str">
        <f t="shared" si="153"/>
        <v>Normal Weight</v>
      </c>
      <c r="J1646" t="str">
        <f t="shared" si="154"/>
        <v>Prediabetes</v>
      </c>
      <c r="K1646" t="s">
        <v>2378</v>
      </c>
      <c r="L1646" t="s">
        <v>2379</v>
      </c>
      <c r="M1646" t="str">
        <f t="shared" si="155"/>
        <v>No</v>
      </c>
      <c r="N1646" t="s">
        <v>2378</v>
      </c>
    </row>
    <row r="1647" spans="1:14" x14ac:dyDescent="0.3">
      <c r="A1647" t="s">
        <v>723</v>
      </c>
      <c r="B1647">
        <v>39.14</v>
      </c>
      <c r="C1647">
        <v>6.24</v>
      </c>
      <c r="D1647" t="str">
        <f t="shared" si="150"/>
        <v>No</v>
      </c>
      <c r="E1647" t="s">
        <v>2381</v>
      </c>
      <c r="F1647" t="s">
        <v>2378</v>
      </c>
      <c r="G1647">
        <f t="shared" si="151"/>
        <v>1</v>
      </c>
      <c r="H1647" t="str">
        <f t="shared" si="152"/>
        <v>No</v>
      </c>
      <c r="I1647" t="str">
        <f t="shared" si="153"/>
        <v>Obesity</v>
      </c>
      <c r="J1647" t="str">
        <f t="shared" si="154"/>
        <v>Prediabetes</v>
      </c>
      <c r="K1647" t="s">
        <v>2378</v>
      </c>
      <c r="L1647">
        <v>1</v>
      </c>
      <c r="M1647" t="str">
        <f t="shared" si="155"/>
        <v>No</v>
      </c>
      <c r="N1647" t="s">
        <v>2378</v>
      </c>
    </row>
    <row r="1648" spans="1:14" x14ac:dyDescent="0.3">
      <c r="A1648" t="s">
        <v>722</v>
      </c>
      <c r="B1648">
        <v>39.799999999999997</v>
      </c>
      <c r="C1648">
        <v>6.17</v>
      </c>
      <c r="D1648" t="str">
        <f t="shared" si="150"/>
        <v>No</v>
      </c>
      <c r="E1648" t="s">
        <v>2378</v>
      </c>
      <c r="F1648" t="s">
        <v>2381</v>
      </c>
      <c r="G1648">
        <f t="shared" si="151"/>
        <v>1</v>
      </c>
      <c r="H1648" t="str">
        <f t="shared" si="152"/>
        <v>No</v>
      </c>
      <c r="I1648" t="str">
        <f t="shared" si="153"/>
        <v>Obesity</v>
      </c>
      <c r="J1648" t="str">
        <f t="shared" si="154"/>
        <v>Prediabetes</v>
      </c>
      <c r="K1648" t="s">
        <v>2378</v>
      </c>
      <c r="L1648">
        <v>1</v>
      </c>
      <c r="M1648" t="str">
        <f t="shared" si="155"/>
        <v>No</v>
      </c>
      <c r="N1648" t="s">
        <v>2378</v>
      </c>
    </row>
    <row r="1649" spans="1:14" x14ac:dyDescent="0.3">
      <c r="A1649" t="s">
        <v>721</v>
      </c>
      <c r="B1649">
        <v>34.32</v>
      </c>
      <c r="C1649">
        <v>5.16</v>
      </c>
      <c r="D1649" t="str">
        <f t="shared" si="150"/>
        <v>No</v>
      </c>
      <c r="E1649" t="s">
        <v>2378</v>
      </c>
      <c r="F1649" t="s">
        <v>2378</v>
      </c>
      <c r="G1649">
        <f t="shared" si="151"/>
        <v>1</v>
      </c>
      <c r="H1649" t="str">
        <f t="shared" si="152"/>
        <v>No</v>
      </c>
      <c r="I1649" t="str">
        <f t="shared" si="153"/>
        <v>Obesity</v>
      </c>
      <c r="J1649" t="str">
        <f t="shared" si="154"/>
        <v>Normal</v>
      </c>
      <c r="K1649" t="s">
        <v>2378</v>
      </c>
      <c r="L1649">
        <v>1</v>
      </c>
      <c r="M1649" t="str">
        <f t="shared" si="155"/>
        <v>No</v>
      </c>
      <c r="N1649" t="s">
        <v>2378</v>
      </c>
    </row>
    <row r="1650" spans="1:14" x14ac:dyDescent="0.3">
      <c r="A1650" t="s">
        <v>720</v>
      </c>
      <c r="B1650">
        <v>32.51</v>
      </c>
      <c r="C1650">
        <v>4.3</v>
      </c>
      <c r="D1650" t="str">
        <f t="shared" si="150"/>
        <v>No</v>
      </c>
      <c r="E1650" t="s">
        <v>2378</v>
      </c>
      <c r="F1650" t="s">
        <v>2378</v>
      </c>
      <c r="G1650">
        <f t="shared" si="151"/>
        <v>0</v>
      </c>
      <c r="H1650" t="str">
        <f t="shared" si="152"/>
        <v>No</v>
      </c>
      <c r="I1650" t="str">
        <f t="shared" si="153"/>
        <v>Obesity</v>
      </c>
      <c r="J1650" t="str">
        <f t="shared" si="154"/>
        <v>Normal</v>
      </c>
      <c r="K1650" t="s">
        <v>2378</v>
      </c>
      <c r="L1650" t="s">
        <v>2379</v>
      </c>
      <c r="M1650" t="str">
        <f t="shared" si="155"/>
        <v>No</v>
      </c>
      <c r="N1650" t="s">
        <v>2378</v>
      </c>
    </row>
    <row r="1651" spans="1:14" x14ac:dyDescent="0.3">
      <c r="A1651" t="s">
        <v>719</v>
      </c>
      <c r="B1651">
        <v>30.71</v>
      </c>
      <c r="C1651">
        <v>6.14</v>
      </c>
      <c r="D1651" t="str">
        <f t="shared" si="150"/>
        <v>No</v>
      </c>
      <c r="E1651" t="s">
        <v>2378</v>
      </c>
      <c r="F1651" t="s">
        <v>2381</v>
      </c>
      <c r="G1651">
        <f t="shared" si="151"/>
        <v>1</v>
      </c>
      <c r="H1651" t="str">
        <f t="shared" si="152"/>
        <v>No</v>
      </c>
      <c r="I1651" t="str">
        <f t="shared" si="153"/>
        <v>Obesity</v>
      </c>
      <c r="J1651" t="str">
        <f t="shared" si="154"/>
        <v>Prediabetes</v>
      </c>
      <c r="K1651" t="s">
        <v>2378</v>
      </c>
      <c r="L1651">
        <v>1</v>
      </c>
      <c r="M1651" t="str">
        <f t="shared" si="155"/>
        <v>No</v>
      </c>
      <c r="N1651" t="s">
        <v>2378</v>
      </c>
    </row>
    <row r="1652" spans="1:14" x14ac:dyDescent="0.3">
      <c r="A1652" t="s">
        <v>718</v>
      </c>
      <c r="B1652">
        <v>28.9</v>
      </c>
      <c r="C1652">
        <v>5.36</v>
      </c>
      <c r="D1652" t="str">
        <f t="shared" si="150"/>
        <v>No</v>
      </c>
      <c r="E1652" t="s">
        <v>2378</v>
      </c>
      <c r="F1652" t="s">
        <v>2378</v>
      </c>
      <c r="G1652">
        <f t="shared" si="151"/>
        <v>1</v>
      </c>
      <c r="H1652" t="str">
        <f t="shared" si="152"/>
        <v>No</v>
      </c>
      <c r="I1652" t="str">
        <f t="shared" si="153"/>
        <v>Over Weight</v>
      </c>
      <c r="J1652" t="str">
        <f t="shared" si="154"/>
        <v>Normal</v>
      </c>
      <c r="K1652" t="s">
        <v>2378</v>
      </c>
      <c r="L1652">
        <v>1</v>
      </c>
      <c r="M1652" t="str">
        <f t="shared" si="155"/>
        <v>No</v>
      </c>
      <c r="N1652" t="s">
        <v>2378</v>
      </c>
    </row>
    <row r="1653" spans="1:14" x14ac:dyDescent="0.3">
      <c r="A1653" t="s">
        <v>717</v>
      </c>
      <c r="B1653">
        <v>36.19</v>
      </c>
      <c r="C1653">
        <v>4.3</v>
      </c>
      <c r="D1653" t="str">
        <f t="shared" si="150"/>
        <v>No</v>
      </c>
      <c r="E1653" t="s">
        <v>2378</v>
      </c>
      <c r="F1653" t="s">
        <v>2378</v>
      </c>
      <c r="G1653">
        <f t="shared" si="151"/>
        <v>0</v>
      </c>
      <c r="H1653" t="str">
        <f t="shared" si="152"/>
        <v>No</v>
      </c>
      <c r="I1653" t="str">
        <f t="shared" si="153"/>
        <v>Obesity</v>
      </c>
      <c r="J1653" t="str">
        <f t="shared" si="154"/>
        <v>Normal</v>
      </c>
      <c r="K1653" t="s">
        <v>2378</v>
      </c>
      <c r="L1653" t="s">
        <v>2379</v>
      </c>
      <c r="M1653" t="str">
        <f t="shared" si="155"/>
        <v>No</v>
      </c>
      <c r="N1653" t="s">
        <v>2378</v>
      </c>
    </row>
    <row r="1654" spans="1:14" x14ac:dyDescent="0.3">
      <c r="A1654" t="s">
        <v>716</v>
      </c>
      <c r="B1654">
        <v>29.6</v>
      </c>
      <c r="C1654">
        <v>4.09</v>
      </c>
      <c r="D1654" t="str">
        <f t="shared" si="150"/>
        <v>No</v>
      </c>
      <c r="E1654" t="s">
        <v>2378</v>
      </c>
      <c r="F1654" t="s">
        <v>2378</v>
      </c>
      <c r="G1654">
        <f t="shared" si="151"/>
        <v>0</v>
      </c>
      <c r="H1654" t="str">
        <f t="shared" si="152"/>
        <v>No</v>
      </c>
      <c r="I1654" t="str">
        <f t="shared" si="153"/>
        <v>Over Weight</v>
      </c>
      <c r="J1654" t="str">
        <f t="shared" si="154"/>
        <v>Normal</v>
      </c>
      <c r="K1654" t="s">
        <v>2378</v>
      </c>
      <c r="L1654" t="s">
        <v>2379</v>
      </c>
      <c r="M1654" t="str">
        <f t="shared" si="155"/>
        <v>No</v>
      </c>
      <c r="N1654" t="s">
        <v>2378</v>
      </c>
    </row>
    <row r="1655" spans="1:14" x14ac:dyDescent="0.3">
      <c r="A1655" t="s">
        <v>715</v>
      </c>
      <c r="B1655">
        <v>30.95</v>
      </c>
      <c r="C1655">
        <v>6.27</v>
      </c>
      <c r="D1655" t="str">
        <f t="shared" si="150"/>
        <v>No</v>
      </c>
      <c r="E1655" t="s">
        <v>2378</v>
      </c>
      <c r="F1655" t="s">
        <v>2381</v>
      </c>
      <c r="G1655">
        <f t="shared" si="151"/>
        <v>1</v>
      </c>
      <c r="H1655" t="str">
        <f t="shared" si="152"/>
        <v>No</v>
      </c>
      <c r="I1655" t="str">
        <f t="shared" si="153"/>
        <v>Obesity</v>
      </c>
      <c r="J1655" t="str">
        <f t="shared" si="154"/>
        <v>Prediabetes</v>
      </c>
      <c r="K1655" t="s">
        <v>2378</v>
      </c>
      <c r="L1655">
        <v>1</v>
      </c>
      <c r="M1655" t="str">
        <f t="shared" si="155"/>
        <v>No</v>
      </c>
      <c r="N1655" t="s">
        <v>2378</v>
      </c>
    </row>
    <row r="1656" spans="1:14" x14ac:dyDescent="0.3">
      <c r="A1656" t="s">
        <v>714</v>
      </c>
      <c r="B1656">
        <v>19.95</v>
      </c>
      <c r="C1656">
        <v>5.39</v>
      </c>
      <c r="D1656" t="str">
        <f t="shared" si="150"/>
        <v>No</v>
      </c>
      <c r="E1656" t="s">
        <v>2378</v>
      </c>
      <c r="F1656" t="s">
        <v>2378</v>
      </c>
      <c r="G1656">
        <f t="shared" si="151"/>
        <v>1</v>
      </c>
      <c r="H1656" t="str">
        <f t="shared" si="152"/>
        <v>No</v>
      </c>
      <c r="I1656" t="str">
        <f t="shared" si="153"/>
        <v>Normal Weight</v>
      </c>
      <c r="J1656" t="str">
        <f t="shared" si="154"/>
        <v>Normal</v>
      </c>
      <c r="K1656" t="s">
        <v>2378</v>
      </c>
      <c r="L1656">
        <v>1</v>
      </c>
      <c r="M1656" t="str">
        <f t="shared" si="155"/>
        <v>No</v>
      </c>
      <c r="N1656" t="s">
        <v>2378</v>
      </c>
    </row>
    <row r="1657" spans="1:14" x14ac:dyDescent="0.3">
      <c r="A1657" t="s">
        <v>713</v>
      </c>
      <c r="B1657">
        <v>23.65</v>
      </c>
      <c r="C1657">
        <v>5.75</v>
      </c>
      <c r="D1657" t="str">
        <f t="shared" si="150"/>
        <v>Yes</v>
      </c>
      <c r="E1657" t="s">
        <v>2378</v>
      </c>
      <c r="F1657" t="s">
        <v>2378</v>
      </c>
      <c r="G1657">
        <f t="shared" si="151"/>
        <v>0</v>
      </c>
      <c r="H1657" t="str">
        <f t="shared" si="152"/>
        <v>No</v>
      </c>
      <c r="I1657" t="str">
        <f t="shared" si="153"/>
        <v>Normal Weight</v>
      </c>
      <c r="J1657" t="str">
        <f t="shared" si="154"/>
        <v>Prediabetes</v>
      </c>
      <c r="K1657" t="s">
        <v>2380</v>
      </c>
      <c r="L1657" t="s">
        <v>2379</v>
      </c>
      <c r="M1657" t="str">
        <f t="shared" si="155"/>
        <v>No</v>
      </c>
      <c r="N1657" t="s">
        <v>2378</v>
      </c>
    </row>
    <row r="1658" spans="1:14" x14ac:dyDescent="0.3">
      <c r="A1658" t="s">
        <v>712</v>
      </c>
      <c r="B1658">
        <v>43.34</v>
      </c>
      <c r="C1658">
        <v>4.91</v>
      </c>
      <c r="D1658" t="str">
        <f t="shared" si="150"/>
        <v>No</v>
      </c>
      <c r="E1658" t="s">
        <v>2378</v>
      </c>
      <c r="F1658" t="s">
        <v>2378</v>
      </c>
      <c r="G1658">
        <f t="shared" si="151"/>
        <v>1</v>
      </c>
      <c r="H1658" t="str">
        <f t="shared" si="152"/>
        <v>No</v>
      </c>
      <c r="I1658" t="str">
        <f t="shared" si="153"/>
        <v>Obesity</v>
      </c>
      <c r="J1658" t="str">
        <f t="shared" si="154"/>
        <v>Normal</v>
      </c>
      <c r="K1658" t="s">
        <v>2378</v>
      </c>
      <c r="L1658">
        <v>1</v>
      </c>
      <c r="M1658" t="str">
        <f t="shared" si="155"/>
        <v>No</v>
      </c>
      <c r="N1658" t="s">
        <v>2378</v>
      </c>
    </row>
    <row r="1659" spans="1:14" x14ac:dyDescent="0.3">
      <c r="A1659" t="s">
        <v>711</v>
      </c>
      <c r="B1659">
        <v>31.98</v>
      </c>
      <c r="C1659">
        <v>4.46</v>
      </c>
      <c r="D1659" t="str">
        <f t="shared" si="150"/>
        <v>Yes</v>
      </c>
      <c r="E1659" t="s">
        <v>2378</v>
      </c>
      <c r="F1659" t="s">
        <v>2378</v>
      </c>
      <c r="G1659">
        <f t="shared" si="151"/>
        <v>1</v>
      </c>
      <c r="H1659" t="str">
        <f t="shared" si="152"/>
        <v>No</v>
      </c>
      <c r="I1659" t="str">
        <f t="shared" si="153"/>
        <v>Obesity</v>
      </c>
      <c r="J1659" t="str">
        <f t="shared" si="154"/>
        <v>Normal</v>
      </c>
      <c r="K1659" t="s">
        <v>2380</v>
      </c>
      <c r="L1659">
        <v>1</v>
      </c>
      <c r="M1659" t="str">
        <f t="shared" si="155"/>
        <v>No</v>
      </c>
      <c r="N1659" t="s">
        <v>2378</v>
      </c>
    </row>
    <row r="1660" spans="1:14" x14ac:dyDescent="0.3">
      <c r="A1660" t="s">
        <v>710</v>
      </c>
      <c r="B1660">
        <v>35.86</v>
      </c>
      <c r="C1660">
        <v>6.22</v>
      </c>
      <c r="D1660" t="str">
        <f t="shared" si="150"/>
        <v>No</v>
      </c>
      <c r="E1660" t="s">
        <v>2378</v>
      </c>
      <c r="F1660" t="s">
        <v>2378</v>
      </c>
      <c r="G1660">
        <f t="shared" si="151"/>
        <v>1</v>
      </c>
      <c r="H1660" t="str">
        <f t="shared" si="152"/>
        <v>No</v>
      </c>
      <c r="I1660" t="str">
        <f t="shared" si="153"/>
        <v>Obesity</v>
      </c>
      <c r="J1660" t="str">
        <f t="shared" si="154"/>
        <v>Prediabetes</v>
      </c>
      <c r="K1660" t="s">
        <v>2378</v>
      </c>
      <c r="L1660">
        <v>1</v>
      </c>
      <c r="M1660" t="str">
        <f t="shared" si="155"/>
        <v>No</v>
      </c>
      <c r="N1660" t="s">
        <v>2378</v>
      </c>
    </row>
    <row r="1661" spans="1:14" x14ac:dyDescent="0.3">
      <c r="A1661" t="s">
        <v>709</v>
      </c>
      <c r="B1661">
        <v>15.2</v>
      </c>
      <c r="C1661">
        <v>8.82</v>
      </c>
      <c r="D1661" t="str">
        <f t="shared" si="150"/>
        <v>No</v>
      </c>
      <c r="E1661" t="s">
        <v>2378</v>
      </c>
      <c r="F1661" t="s">
        <v>2378</v>
      </c>
      <c r="G1661">
        <f t="shared" si="151"/>
        <v>0</v>
      </c>
      <c r="H1661" t="str">
        <f t="shared" si="152"/>
        <v>No</v>
      </c>
      <c r="I1661" t="str">
        <f t="shared" si="153"/>
        <v>Under Weight</v>
      </c>
      <c r="J1661" t="str">
        <f t="shared" si="154"/>
        <v>Diabetes</v>
      </c>
      <c r="K1661" t="s">
        <v>2378</v>
      </c>
      <c r="L1661" t="s">
        <v>2379</v>
      </c>
      <c r="M1661" t="str">
        <f t="shared" si="155"/>
        <v>No</v>
      </c>
      <c r="N1661" t="s">
        <v>2378</v>
      </c>
    </row>
    <row r="1662" spans="1:14" x14ac:dyDescent="0.3">
      <c r="A1662" t="s">
        <v>708</v>
      </c>
      <c r="B1662">
        <v>37.200000000000003</v>
      </c>
      <c r="C1662">
        <v>10.14</v>
      </c>
      <c r="D1662" t="str">
        <f t="shared" si="150"/>
        <v>No</v>
      </c>
      <c r="E1662" t="s">
        <v>2378</v>
      </c>
      <c r="F1662" t="s">
        <v>2378</v>
      </c>
      <c r="G1662">
        <f t="shared" si="151"/>
        <v>0</v>
      </c>
      <c r="H1662" t="str">
        <f t="shared" si="152"/>
        <v>No</v>
      </c>
      <c r="I1662" t="str">
        <f t="shared" si="153"/>
        <v>Obesity</v>
      </c>
      <c r="J1662" t="str">
        <f t="shared" si="154"/>
        <v>Diabetes</v>
      </c>
      <c r="K1662" t="s">
        <v>2378</v>
      </c>
      <c r="L1662" t="s">
        <v>2379</v>
      </c>
      <c r="M1662" t="str">
        <f t="shared" si="155"/>
        <v>No</v>
      </c>
      <c r="N1662" t="s">
        <v>2378</v>
      </c>
    </row>
    <row r="1663" spans="1:14" x14ac:dyDescent="0.3">
      <c r="A1663" t="s">
        <v>707</v>
      </c>
      <c r="B1663">
        <v>17.91</v>
      </c>
      <c r="C1663">
        <v>4.66</v>
      </c>
      <c r="D1663" t="str">
        <f t="shared" si="150"/>
        <v>No</v>
      </c>
      <c r="E1663" t="s">
        <v>2378</v>
      </c>
      <c r="F1663" t="s">
        <v>2378</v>
      </c>
      <c r="G1663">
        <f t="shared" si="151"/>
        <v>2</v>
      </c>
      <c r="H1663" t="str">
        <f t="shared" si="152"/>
        <v>No</v>
      </c>
      <c r="I1663" t="str">
        <f t="shared" si="153"/>
        <v>Under Weight</v>
      </c>
      <c r="J1663" t="str">
        <f t="shared" si="154"/>
        <v>Normal</v>
      </c>
      <c r="K1663" t="s">
        <v>2378</v>
      </c>
      <c r="L1663">
        <v>2</v>
      </c>
      <c r="M1663" t="str">
        <f t="shared" si="155"/>
        <v>No</v>
      </c>
      <c r="N1663" t="s">
        <v>2378</v>
      </c>
    </row>
    <row r="1664" spans="1:14" x14ac:dyDescent="0.3">
      <c r="A1664" t="s">
        <v>706</v>
      </c>
      <c r="B1664">
        <v>20.76</v>
      </c>
      <c r="C1664">
        <v>6.26</v>
      </c>
      <c r="D1664" t="str">
        <f t="shared" si="150"/>
        <v>No</v>
      </c>
      <c r="E1664" t="s">
        <v>2378</v>
      </c>
      <c r="F1664" t="s">
        <v>2378</v>
      </c>
      <c r="G1664">
        <f t="shared" si="151"/>
        <v>0</v>
      </c>
      <c r="H1664" t="str">
        <f t="shared" si="152"/>
        <v>No</v>
      </c>
      <c r="I1664" t="str">
        <f t="shared" si="153"/>
        <v>Normal Weight</v>
      </c>
      <c r="J1664" t="str">
        <f t="shared" si="154"/>
        <v>Prediabetes</v>
      </c>
      <c r="K1664" t="s">
        <v>2378</v>
      </c>
      <c r="L1664" t="s">
        <v>2379</v>
      </c>
      <c r="M1664" t="str">
        <f t="shared" si="155"/>
        <v>No</v>
      </c>
      <c r="N1664" t="s">
        <v>2378</v>
      </c>
    </row>
    <row r="1665" spans="1:14" x14ac:dyDescent="0.3">
      <c r="A1665" t="s">
        <v>705</v>
      </c>
      <c r="B1665">
        <v>38.99</v>
      </c>
      <c r="C1665">
        <v>5.21</v>
      </c>
      <c r="D1665" t="str">
        <f t="shared" si="150"/>
        <v>No</v>
      </c>
      <c r="E1665" t="s">
        <v>2381</v>
      </c>
      <c r="F1665" t="s">
        <v>2378</v>
      </c>
      <c r="G1665">
        <f t="shared" si="151"/>
        <v>1</v>
      </c>
      <c r="H1665" t="str">
        <f t="shared" si="152"/>
        <v>No</v>
      </c>
      <c r="I1665" t="str">
        <f t="shared" si="153"/>
        <v>Obesity</v>
      </c>
      <c r="J1665" t="str">
        <f t="shared" si="154"/>
        <v>Normal</v>
      </c>
      <c r="K1665" t="s">
        <v>2378</v>
      </c>
      <c r="L1665">
        <v>1</v>
      </c>
      <c r="M1665" t="str">
        <f t="shared" si="155"/>
        <v>No</v>
      </c>
      <c r="N1665" t="s">
        <v>2378</v>
      </c>
    </row>
    <row r="1666" spans="1:14" x14ac:dyDescent="0.3">
      <c r="A1666" t="s">
        <v>704</v>
      </c>
      <c r="B1666">
        <v>42.655000000000001</v>
      </c>
      <c r="C1666">
        <v>5.94</v>
      </c>
      <c r="D1666" t="str">
        <f t="shared" ref="D1666:D1729" si="156">PROPER(K1666)</f>
        <v>Yes</v>
      </c>
      <c r="E1666" t="s">
        <v>2378</v>
      </c>
      <c r="F1666" t="s">
        <v>2381</v>
      </c>
      <c r="G1666">
        <f t="shared" ref="G1666:G1729" si="157">IF(L1666="No major surgery",0,L1666)</f>
        <v>1</v>
      </c>
      <c r="H1666" t="str">
        <f t="shared" ref="H1666:H1729" si="158">PROPER(M1666)</f>
        <v>No</v>
      </c>
      <c r="I1666" t="str">
        <f t="shared" ref="I1666:I1729" si="159">IF(B1666&lt;18.5,"Under Weight",IF(B1666&lt;=24.9,"Normal Weight",IF(B1666&lt;=29.9,"Over Weight","Obesity")))</f>
        <v>Obesity</v>
      </c>
      <c r="J1666" t="str">
        <f t="shared" ref="J1666:J1729" si="160">IF(C1666&lt;=5.7,"Normal",IF(C1666&lt;=6.4,"Prediabetes","Diabetes"))</f>
        <v>Prediabetes</v>
      </c>
      <c r="K1666" t="s">
        <v>2380</v>
      </c>
      <c r="L1666">
        <v>1</v>
      </c>
      <c r="M1666" t="str">
        <f t="shared" si="155"/>
        <v>No</v>
      </c>
      <c r="N1666" t="s">
        <v>2378</v>
      </c>
    </row>
    <row r="1667" spans="1:14" x14ac:dyDescent="0.3">
      <c r="A1667" t="s">
        <v>703</v>
      </c>
      <c r="B1667">
        <v>30.57</v>
      </c>
      <c r="C1667">
        <v>5.34</v>
      </c>
      <c r="D1667" t="str">
        <f t="shared" si="156"/>
        <v>No</v>
      </c>
      <c r="E1667" t="s">
        <v>2378</v>
      </c>
      <c r="F1667" t="s">
        <v>2381</v>
      </c>
      <c r="G1667">
        <f t="shared" si="157"/>
        <v>1</v>
      </c>
      <c r="H1667" t="str">
        <f t="shared" si="158"/>
        <v>No</v>
      </c>
      <c r="I1667" t="str">
        <f t="shared" si="159"/>
        <v>Obesity</v>
      </c>
      <c r="J1667" t="str">
        <f t="shared" si="160"/>
        <v>Normal</v>
      </c>
      <c r="K1667" t="s">
        <v>2378</v>
      </c>
      <c r="L1667">
        <v>1</v>
      </c>
      <c r="M1667" t="str">
        <f t="shared" si="155"/>
        <v>No</v>
      </c>
      <c r="N1667" t="s">
        <v>2378</v>
      </c>
    </row>
    <row r="1668" spans="1:14" x14ac:dyDescent="0.3">
      <c r="A1668" t="s">
        <v>702</v>
      </c>
      <c r="B1668">
        <v>17.7</v>
      </c>
      <c r="C1668">
        <v>6.38</v>
      </c>
      <c r="D1668" t="str">
        <f t="shared" si="156"/>
        <v>No</v>
      </c>
      <c r="E1668" t="s">
        <v>2378</v>
      </c>
      <c r="F1668" t="s">
        <v>2378</v>
      </c>
      <c r="G1668">
        <f t="shared" si="157"/>
        <v>2</v>
      </c>
      <c r="H1668" t="str">
        <f t="shared" si="158"/>
        <v>No</v>
      </c>
      <c r="I1668" t="str">
        <f t="shared" si="159"/>
        <v>Under Weight</v>
      </c>
      <c r="J1668" t="str">
        <f t="shared" si="160"/>
        <v>Prediabetes</v>
      </c>
      <c r="K1668" t="s">
        <v>2378</v>
      </c>
      <c r="L1668">
        <v>2</v>
      </c>
      <c r="M1668" t="str">
        <f t="shared" ref="M1668:M1731" si="161">IF(N1668="?","No",N1668)</f>
        <v>No</v>
      </c>
      <c r="N1668" t="s">
        <v>2378</v>
      </c>
    </row>
    <row r="1669" spans="1:14" x14ac:dyDescent="0.3">
      <c r="A1669" t="s">
        <v>701</v>
      </c>
      <c r="B1669">
        <v>34.770000000000003</v>
      </c>
      <c r="C1669">
        <v>4.47</v>
      </c>
      <c r="D1669" t="str">
        <f t="shared" si="156"/>
        <v>No</v>
      </c>
      <c r="E1669" t="s">
        <v>2378</v>
      </c>
      <c r="F1669" t="s">
        <v>2378</v>
      </c>
      <c r="G1669">
        <f t="shared" si="157"/>
        <v>1</v>
      </c>
      <c r="H1669" t="str">
        <f t="shared" si="158"/>
        <v>No</v>
      </c>
      <c r="I1669" t="str">
        <f t="shared" si="159"/>
        <v>Obesity</v>
      </c>
      <c r="J1669" t="str">
        <f t="shared" si="160"/>
        <v>Normal</v>
      </c>
      <c r="K1669" t="s">
        <v>2378</v>
      </c>
      <c r="L1669">
        <v>1</v>
      </c>
      <c r="M1669" t="str">
        <f t="shared" si="161"/>
        <v>No</v>
      </c>
      <c r="N1669" t="s">
        <v>2378</v>
      </c>
    </row>
    <row r="1670" spans="1:14" x14ac:dyDescent="0.3">
      <c r="A1670" t="s">
        <v>700</v>
      </c>
      <c r="B1670">
        <v>16.88</v>
      </c>
      <c r="C1670">
        <v>9.9600000000000009</v>
      </c>
      <c r="D1670" t="str">
        <f t="shared" si="156"/>
        <v>No</v>
      </c>
      <c r="E1670" t="s">
        <v>2378</v>
      </c>
      <c r="F1670" t="s">
        <v>2378</v>
      </c>
      <c r="G1670">
        <f t="shared" si="157"/>
        <v>0</v>
      </c>
      <c r="H1670" t="str">
        <f t="shared" si="158"/>
        <v>No</v>
      </c>
      <c r="I1670" t="str">
        <f t="shared" si="159"/>
        <v>Under Weight</v>
      </c>
      <c r="J1670" t="str">
        <f t="shared" si="160"/>
        <v>Diabetes</v>
      </c>
      <c r="K1670" t="s">
        <v>2378</v>
      </c>
      <c r="L1670" t="s">
        <v>2379</v>
      </c>
      <c r="M1670" t="str">
        <f t="shared" si="161"/>
        <v>No</v>
      </c>
      <c r="N1670" t="s">
        <v>2378</v>
      </c>
    </row>
    <row r="1671" spans="1:14" x14ac:dyDescent="0.3">
      <c r="A1671" t="s">
        <v>699</v>
      </c>
      <c r="B1671">
        <v>40.26</v>
      </c>
      <c r="C1671">
        <v>9.92</v>
      </c>
      <c r="D1671" t="str">
        <f t="shared" si="156"/>
        <v>Yes</v>
      </c>
      <c r="E1671" t="s">
        <v>2378</v>
      </c>
      <c r="F1671" t="s">
        <v>2378</v>
      </c>
      <c r="G1671">
        <f t="shared" si="157"/>
        <v>0</v>
      </c>
      <c r="H1671" t="str">
        <f t="shared" si="158"/>
        <v>No</v>
      </c>
      <c r="I1671" t="str">
        <f t="shared" si="159"/>
        <v>Obesity</v>
      </c>
      <c r="J1671" t="str">
        <f t="shared" si="160"/>
        <v>Diabetes</v>
      </c>
      <c r="K1671" t="s">
        <v>2380</v>
      </c>
      <c r="L1671" t="s">
        <v>2379</v>
      </c>
      <c r="M1671" t="str">
        <f t="shared" si="161"/>
        <v>No</v>
      </c>
      <c r="N1671" t="s">
        <v>2378</v>
      </c>
    </row>
    <row r="1672" spans="1:14" x14ac:dyDescent="0.3">
      <c r="A1672" t="s">
        <v>698</v>
      </c>
      <c r="B1672">
        <v>25.6</v>
      </c>
      <c r="C1672">
        <v>6.03</v>
      </c>
      <c r="D1672" t="str">
        <f t="shared" si="156"/>
        <v>No</v>
      </c>
      <c r="E1672" t="s">
        <v>2378</v>
      </c>
      <c r="F1672" t="s">
        <v>2381</v>
      </c>
      <c r="G1672">
        <f t="shared" si="157"/>
        <v>1</v>
      </c>
      <c r="H1672" t="str">
        <f t="shared" si="158"/>
        <v>No</v>
      </c>
      <c r="I1672" t="str">
        <f t="shared" si="159"/>
        <v>Over Weight</v>
      </c>
      <c r="J1672" t="str">
        <f t="shared" si="160"/>
        <v>Prediabetes</v>
      </c>
      <c r="K1672" t="s">
        <v>2378</v>
      </c>
      <c r="L1672">
        <v>1</v>
      </c>
      <c r="M1672" t="str">
        <f t="shared" si="161"/>
        <v>No</v>
      </c>
      <c r="N1672" t="s">
        <v>2378</v>
      </c>
    </row>
    <row r="1673" spans="1:14" x14ac:dyDescent="0.3">
      <c r="A1673" t="s">
        <v>697</v>
      </c>
      <c r="B1673">
        <v>33.549999999999997</v>
      </c>
      <c r="C1673">
        <v>10.9</v>
      </c>
      <c r="D1673" t="str">
        <f t="shared" si="156"/>
        <v>Yes</v>
      </c>
      <c r="E1673" t="s">
        <v>2378</v>
      </c>
      <c r="F1673" t="s">
        <v>2378</v>
      </c>
      <c r="G1673">
        <f t="shared" si="157"/>
        <v>0</v>
      </c>
      <c r="H1673" t="str">
        <f t="shared" si="158"/>
        <v>No</v>
      </c>
      <c r="I1673" t="str">
        <f t="shared" si="159"/>
        <v>Obesity</v>
      </c>
      <c r="J1673" t="str">
        <f t="shared" si="160"/>
        <v>Diabetes</v>
      </c>
      <c r="K1673" t="s">
        <v>2380</v>
      </c>
      <c r="L1673" t="s">
        <v>2379</v>
      </c>
      <c r="M1673" t="str">
        <f t="shared" si="161"/>
        <v>No</v>
      </c>
      <c r="N1673" t="s">
        <v>2378</v>
      </c>
    </row>
    <row r="1674" spans="1:14" x14ac:dyDescent="0.3">
      <c r="A1674" t="s">
        <v>696</v>
      </c>
      <c r="B1674">
        <v>16.690000000000001</v>
      </c>
      <c r="C1674">
        <v>10.66</v>
      </c>
      <c r="D1674" t="str">
        <f t="shared" si="156"/>
        <v>No</v>
      </c>
      <c r="E1674" t="s">
        <v>2378</v>
      </c>
      <c r="F1674" t="s">
        <v>2378</v>
      </c>
      <c r="G1674">
        <f t="shared" si="157"/>
        <v>0</v>
      </c>
      <c r="H1674" t="str">
        <f t="shared" si="158"/>
        <v>No</v>
      </c>
      <c r="I1674" t="str">
        <f t="shared" si="159"/>
        <v>Under Weight</v>
      </c>
      <c r="J1674" t="str">
        <f t="shared" si="160"/>
        <v>Diabetes</v>
      </c>
      <c r="K1674" t="s">
        <v>2378</v>
      </c>
      <c r="L1674" t="s">
        <v>2379</v>
      </c>
      <c r="M1674" t="str">
        <f t="shared" si="161"/>
        <v>No</v>
      </c>
      <c r="N1674" t="s">
        <v>2378</v>
      </c>
    </row>
    <row r="1675" spans="1:14" x14ac:dyDescent="0.3">
      <c r="A1675" t="s">
        <v>695</v>
      </c>
      <c r="B1675">
        <v>19.95</v>
      </c>
      <c r="C1675">
        <v>4.05</v>
      </c>
      <c r="D1675" t="str">
        <f t="shared" si="156"/>
        <v>No</v>
      </c>
      <c r="E1675" t="s">
        <v>2378</v>
      </c>
      <c r="F1675" t="s">
        <v>2378</v>
      </c>
      <c r="G1675">
        <f t="shared" si="157"/>
        <v>1</v>
      </c>
      <c r="H1675" t="str">
        <f t="shared" si="158"/>
        <v>No</v>
      </c>
      <c r="I1675" t="str">
        <f t="shared" si="159"/>
        <v>Normal Weight</v>
      </c>
      <c r="J1675" t="str">
        <f t="shared" si="160"/>
        <v>Normal</v>
      </c>
      <c r="K1675" t="s">
        <v>2378</v>
      </c>
      <c r="L1675">
        <v>1</v>
      </c>
      <c r="M1675" t="str">
        <f t="shared" si="161"/>
        <v>No</v>
      </c>
      <c r="N1675" t="s">
        <v>2378</v>
      </c>
    </row>
    <row r="1676" spans="1:14" x14ac:dyDescent="0.3">
      <c r="A1676" t="s">
        <v>694</v>
      </c>
      <c r="B1676">
        <v>17.55</v>
      </c>
      <c r="C1676">
        <v>4.2300000000000004</v>
      </c>
      <c r="D1676" t="str">
        <f t="shared" si="156"/>
        <v>No</v>
      </c>
      <c r="E1676" t="s">
        <v>2378</v>
      </c>
      <c r="F1676" t="s">
        <v>2378</v>
      </c>
      <c r="G1676">
        <f t="shared" si="157"/>
        <v>2</v>
      </c>
      <c r="H1676" t="str">
        <f t="shared" si="158"/>
        <v>No</v>
      </c>
      <c r="I1676" t="str">
        <f t="shared" si="159"/>
        <v>Under Weight</v>
      </c>
      <c r="J1676" t="str">
        <f t="shared" si="160"/>
        <v>Normal</v>
      </c>
      <c r="K1676" t="s">
        <v>2378</v>
      </c>
      <c r="L1676">
        <v>2</v>
      </c>
      <c r="M1676" t="str">
        <f t="shared" si="161"/>
        <v>No</v>
      </c>
      <c r="N1676" t="s">
        <v>2378</v>
      </c>
    </row>
    <row r="1677" spans="1:14" x14ac:dyDescent="0.3">
      <c r="A1677" t="s">
        <v>693</v>
      </c>
      <c r="B1677">
        <v>22.01</v>
      </c>
      <c r="C1677">
        <v>5.01</v>
      </c>
      <c r="D1677" t="str">
        <f t="shared" si="156"/>
        <v>No</v>
      </c>
      <c r="E1677" t="s">
        <v>2378</v>
      </c>
      <c r="F1677" t="s">
        <v>2378</v>
      </c>
      <c r="G1677">
        <f t="shared" si="157"/>
        <v>1</v>
      </c>
      <c r="H1677" t="str">
        <f t="shared" si="158"/>
        <v>No</v>
      </c>
      <c r="I1677" t="str">
        <f t="shared" si="159"/>
        <v>Normal Weight</v>
      </c>
      <c r="J1677" t="str">
        <f t="shared" si="160"/>
        <v>Normal</v>
      </c>
      <c r="K1677" t="s">
        <v>2378</v>
      </c>
      <c r="L1677">
        <v>1</v>
      </c>
      <c r="M1677" t="str">
        <f t="shared" si="161"/>
        <v>No</v>
      </c>
      <c r="N1677" t="s">
        <v>2378</v>
      </c>
    </row>
    <row r="1678" spans="1:14" x14ac:dyDescent="0.3">
      <c r="A1678" t="s">
        <v>692</v>
      </c>
      <c r="B1678">
        <v>41.8</v>
      </c>
      <c r="C1678">
        <v>5.82</v>
      </c>
      <c r="D1678" t="str">
        <f t="shared" si="156"/>
        <v>Yes</v>
      </c>
      <c r="E1678" t="s">
        <v>2378</v>
      </c>
      <c r="F1678" t="s">
        <v>2381</v>
      </c>
      <c r="G1678">
        <f t="shared" si="157"/>
        <v>1</v>
      </c>
      <c r="H1678" t="str">
        <f t="shared" si="158"/>
        <v>No</v>
      </c>
      <c r="I1678" t="str">
        <f t="shared" si="159"/>
        <v>Obesity</v>
      </c>
      <c r="J1678" t="str">
        <f t="shared" si="160"/>
        <v>Prediabetes</v>
      </c>
      <c r="K1678" t="s">
        <v>2380</v>
      </c>
      <c r="L1678">
        <v>1</v>
      </c>
      <c r="M1678" t="str">
        <f t="shared" si="161"/>
        <v>No</v>
      </c>
      <c r="N1678" t="s">
        <v>2378</v>
      </c>
    </row>
    <row r="1679" spans="1:14" x14ac:dyDescent="0.3">
      <c r="A1679" t="s">
        <v>691</v>
      </c>
      <c r="B1679">
        <v>19.170000000000002</v>
      </c>
      <c r="C1679">
        <v>7.94</v>
      </c>
      <c r="D1679" t="str">
        <f t="shared" si="156"/>
        <v>No</v>
      </c>
      <c r="E1679" t="s">
        <v>2378</v>
      </c>
      <c r="F1679" t="s">
        <v>2378</v>
      </c>
      <c r="G1679">
        <f t="shared" si="157"/>
        <v>0</v>
      </c>
      <c r="H1679" t="str">
        <f t="shared" si="158"/>
        <v>No</v>
      </c>
      <c r="I1679" t="str">
        <f t="shared" si="159"/>
        <v>Normal Weight</v>
      </c>
      <c r="J1679" t="str">
        <f t="shared" si="160"/>
        <v>Diabetes</v>
      </c>
      <c r="K1679" t="s">
        <v>2378</v>
      </c>
      <c r="L1679" t="s">
        <v>2379</v>
      </c>
      <c r="M1679" t="str">
        <f t="shared" si="161"/>
        <v>No</v>
      </c>
      <c r="N1679" t="s">
        <v>2378</v>
      </c>
    </row>
    <row r="1680" spans="1:14" x14ac:dyDescent="0.3">
      <c r="A1680" t="s">
        <v>690</v>
      </c>
      <c r="B1680">
        <v>32.799999999999997</v>
      </c>
      <c r="C1680">
        <v>6.16</v>
      </c>
      <c r="D1680" t="str">
        <f t="shared" si="156"/>
        <v>Yes</v>
      </c>
      <c r="E1680" t="s">
        <v>2378</v>
      </c>
      <c r="F1680" t="s">
        <v>2381</v>
      </c>
      <c r="G1680">
        <f t="shared" si="157"/>
        <v>1</v>
      </c>
      <c r="H1680" t="str">
        <f t="shared" si="158"/>
        <v>No</v>
      </c>
      <c r="I1680" t="str">
        <f t="shared" si="159"/>
        <v>Obesity</v>
      </c>
      <c r="J1680" t="str">
        <f t="shared" si="160"/>
        <v>Prediabetes</v>
      </c>
      <c r="K1680" t="s">
        <v>2380</v>
      </c>
      <c r="L1680">
        <v>1</v>
      </c>
      <c r="M1680" t="str">
        <f t="shared" si="161"/>
        <v>No</v>
      </c>
      <c r="N1680" t="s">
        <v>2378</v>
      </c>
    </row>
    <row r="1681" spans="1:14" x14ac:dyDescent="0.3">
      <c r="A1681" t="s">
        <v>689</v>
      </c>
      <c r="B1681">
        <v>35.814999999999998</v>
      </c>
      <c r="C1681">
        <v>4.1500000000000004</v>
      </c>
      <c r="D1681" t="str">
        <f t="shared" si="156"/>
        <v>No</v>
      </c>
      <c r="E1681" t="s">
        <v>2378</v>
      </c>
      <c r="F1681" t="s">
        <v>2378</v>
      </c>
      <c r="G1681">
        <f t="shared" si="157"/>
        <v>1</v>
      </c>
      <c r="H1681" t="str">
        <f t="shared" si="158"/>
        <v>No</v>
      </c>
      <c r="I1681" t="str">
        <f t="shared" si="159"/>
        <v>Obesity</v>
      </c>
      <c r="J1681" t="str">
        <f t="shared" si="160"/>
        <v>Normal</v>
      </c>
      <c r="K1681" t="s">
        <v>2378</v>
      </c>
      <c r="L1681">
        <v>1</v>
      </c>
      <c r="M1681" t="str">
        <f t="shared" si="161"/>
        <v>No</v>
      </c>
      <c r="N1681" t="s">
        <v>2378</v>
      </c>
    </row>
    <row r="1682" spans="1:14" x14ac:dyDescent="0.3">
      <c r="A1682" t="s">
        <v>688</v>
      </c>
      <c r="B1682">
        <v>24.3</v>
      </c>
      <c r="C1682">
        <v>6.23</v>
      </c>
      <c r="D1682" t="str">
        <f t="shared" si="156"/>
        <v>No</v>
      </c>
      <c r="E1682" t="s">
        <v>2378</v>
      </c>
      <c r="F1682" t="s">
        <v>2378</v>
      </c>
      <c r="G1682">
        <f t="shared" si="157"/>
        <v>0</v>
      </c>
      <c r="H1682" t="str">
        <f t="shared" si="158"/>
        <v>No</v>
      </c>
      <c r="I1682" t="str">
        <f t="shared" si="159"/>
        <v>Normal Weight</v>
      </c>
      <c r="J1682" t="str">
        <f t="shared" si="160"/>
        <v>Prediabetes</v>
      </c>
      <c r="K1682" t="s">
        <v>2378</v>
      </c>
      <c r="L1682" t="s">
        <v>2379</v>
      </c>
      <c r="M1682" t="str">
        <f t="shared" si="161"/>
        <v>No</v>
      </c>
      <c r="N1682" t="s">
        <v>2378</v>
      </c>
    </row>
    <row r="1683" spans="1:14" x14ac:dyDescent="0.3">
      <c r="A1683" t="s">
        <v>687</v>
      </c>
      <c r="B1683">
        <v>19.059999999999999</v>
      </c>
      <c r="C1683">
        <v>7.41</v>
      </c>
      <c r="D1683" t="str">
        <f t="shared" si="156"/>
        <v>No</v>
      </c>
      <c r="E1683" t="s">
        <v>2378</v>
      </c>
      <c r="F1683" t="s">
        <v>2378</v>
      </c>
      <c r="G1683">
        <f t="shared" si="157"/>
        <v>0</v>
      </c>
      <c r="H1683" t="str">
        <f t="shared" si="158"/>
        <v>No</v>
      </c>
      <c r="I1683" t="str">
        <f t="shared" si="159"/>
        <v>Normal Weight</v>
      </c>
      <c r="J1683" t="str">
        <f t="shared" si="160"/>
        <v>Diabetes</v>
      </c>
      <c r="K1683" t="s">
        <v>2378</v>
      </c>
      <c r="L1683" t="s">
        <v>2379</v>
      </c>
      <c r="M1683" t="str">
        <f t="shared" si="161"/>
        <v>No</v>
      </c>
      <c r="N1683" t="s">
        <v>2378</v>
      </c>
    </row>
    <row r="1684" spans="1:14" x14ac:dyDescent="0.3">
      <c r="A1684" t="s">
        <v>686</v>
      </c>
      <c r="B1684">
        <v>33.25</v>
      </c>
      <c r="C1684">
        <v>5.62</v>
      </c>
      <c r="D1684" t="str">
        <f t="shared" si="156"/>
        <v>Yes</v>
      </c>
      <c r="E1684" t="s">
        <v>2378</v>
      </c>
      <c r="F1684" t="s">
        <v>2378</v>
      </c>
      <c r="G1684">
        <f t="shared" si="157"/>
        <v>1</v>
      </c>
      <c r="H1684" t="str">
        <f t="shared" si="158"/>
        <v>No</v>
      </c>
      <c r="I1684" t="str">
        <f t="shared" si="159"/>
        <v>Obesity</v>
      </c>
      <c r="J1684" t="str">
        <f t="shared" si="160"/>
        <v>Normal</v>
      </c>
      <c r="K1684" t="s">
        <v>2380</v>
      </c>
      <c r="L1684">
        <v>1</v>
      </c>
      <c r="M1684" t="str">
        <f t="shared" si="161"/>
        <v>No</v>
      </c>
      <c r="N1684" t="s">
        <v>2378</v>
      </c>
    </row>
    <row r="1685" spans="1:14" x14ac:dyDescent="0.3">
      <c r="A1685" t="s">
        <v>685</v>
      </c>
      <c r="B1685">
        <v>21.37</v>
      </c>
      <c r="C1685">
        <v>4.54</v>
      </c>
      <c r="D1685" t="str">
        <f t="shared" si="156"/>
        <v>Yes</v>
      </c>
      <c r="E1685" t="s">
        <v>2378</v>
      </c>
      <c r="F1685" t="s">
        <v>2381</v>
      </c>
      <c r="G1685">
        <f t="shared" si="157"/>
        <v>1</v>
      </c>
      <c r="H1685" t="str">
        <f t="shared" si="158"/>
        <v>No</v>
      </c>
      <c r="I1685" t="str">
        <f t="shared" si="159"/>
        <v>Normal Weight</v>
      </c>
      <c r="J1685" t="str">
        <f t="shared" si="160"/>
        <v>Normal</v>
      </c>
      <c r="K1685" t="s">
        <v>2380</v>
      </c>
      <c r="L1685">
        <v>1</v>
      </c>
      <c r="M1685" t="str">
        <f t="shared" si="161"/>
        <v>No</v>
      </c>
      <c r="N1685" t="s">
        <v>2378</v>
      </c>
    </row>
    <row r="1686" spans="1:14" x14ac:dyDescent="0.3">
      <c r="A1686" t="s">
        <v>684</v>
      </c>
      <c r="B1686">
        <v>34.43</v>
      </c>
      <c r="C1686">
        <v>8.6199999999999992</v>
      </c>
      <c r="D1686" t="str">
        <f t="shared" si="156"/>
        <v>Yes</v>
      </c>
      <c r="E1686" t="s">
        <v>2378</v>
      </c>
      <c r="F1686" t="s">
        <v>2378</v>
      </c>
      <c r="G1686">
        <f t="shared" si="157"/>
        <v>1</v>
      </c>
      <c r="H1686" t="str">
        <f t="shared" si="158"/>
        <v>No</v>
      </c>
      <c r="I1686" t="str">
        <f t="shared" si="159"/>
        <v>Obesity</v>
      </c>
      <c r="J1686" t="str">
        <f t="shared" si="160"/>
        <v>Diabetes</v>
      </c>
      <c r="K1686" t="s">
        <v>2380</v>
      </c>
      <c r="L1686">
        <v>1</v>
      </c>
      <c r="M1686" t="str">
        <f t="shared" si="161"/>
        <v>No</v>
      </c>
      <c r="N1686" t="s">
        <v>2378</v>
      </c>
    </row>
    <row r="1687" spans="1:14" x14ac:dyDescent="0.3">
      <c r="A1687" t="s">
        <v>683</v>
      </c>
      <c r="B1687">
        <v>20.86</v>
      </c>
      <c r="C1687">
        <v>4.3600000000000003</v>
      </c>
      <c r="D1687" t="str">
        <f t="shared" si="156"/>
        <v>Yes</v>
      </c>
      <c r="E1687" t="s">
        <v>2378</v>
      </c>
      <c r="F1687" t="s">
        <v>2378</v>
      </c>
      <c r="G1687">
        <f t="shared" si="157"/>
        <v>0</v>
      </c>
      <c r="H1687" t="str">
        <f t="shared" si="158"/>
        <v>No</v>
      </c>
      <c r="I1687" t="str">
        <f t="shared" si="159"/>
        <v>Normal Weight</v>
      </c>
      <c r="J1687" t="str">
        <f t="shared" si="160"/>
        <v>Normal</v>
      </c>
      <c r="K1687" t="s">
        <v>2380</v>
      </c>
      <c r="L1687" t="s">
        <v>2379</v>
      </c>
      <c r="M1687" t="str">
        <f t="shared" si="161"/>
        <v>No</v>
      </c>
      <c r="N1687" t="s">
        <v>2378</v>
      </c>
    </row>
    <row r="1688" spans="1:14" x14ac:dyDescent="0.3">
      <c r="A1688" t="s">
        <v>682</v>
      </c>
      <c r="B1688">
        <v>18.34</v>
      </c>
      <c r="C1688">
        <v>10.01</v>
      </c>
      <c r="D1688" t="str">
        <f t="shared" si="156"/>
        <v>No</v>
      </c>
      <c r="E1688" t="s">
        <v>2378</v>
      </c>
      <c r="F1688" t="s">
        <v>2378</v>
      </c>
      <c r="G1688">
        <f t="shared" si="157"/>
        <v>0</v>
      </c>
      <c r="H1688" t="str">
        <f t="shared" si="158"/>
        <v>No</v>
      </c>
      <c r="I1688" t="str">
        <f t="shared" si="159"/>
        <v>Under Weight</v>
      </c>
      <c r="J1688" t="str">
        <f t="shared" si="160"/>
        <v>Diabetes</v>
      </c>
      <c r="K1688" t="s">
        <v>2378</v>
      </c>
      <c r="L1688" t="s">
        <v>2379</v>
      </c>
      <c r="M1688" t="str">
        <f t="shared" si="161"/>
        <v>No</v>
      </c>
      <c r="N1688" t="s">
        <v>2378</v>
      </c>
    </row>
    <row r="1689" spans="1:14" x14ac:dyDescent="0.3">
      <c r="A1689" t="s">
        <v>681</v>
      </c>
      <c r="B1689">
        <v>34.15</v>
      </c>
      <c r="C1689">
        <v>5.42</v>
      </c>
      <c r="D1689" t="str">
        <f t="shared" si="156"/>
        <v>No</v>
      </c>
      <c r="E1689" t="s">
        <v>2378</v>
      </c>
      <c r="F1689" t="s">
        <v>2378</v>
      </c>
      <c r="G1689">
        <f t="shared" si="157"/>
        <v>0</v>
      </c>
      <c r="H1689" t="str">
        <f t="shared" si="158"/>
        <v>No</v>
      </c>
      <c r="I1689" t="str">
        <f t="shared" si="159"/>
        <v>Obesity</v>
      </c>
      <c r="J1689" t="str">
        <f t="shared" si="160"/>
        <v>Normal</v>
      </c>
      <c r="K1689" t="s">
        <v>2378</v>
      </c>
      <c r="L1689" t="s">
        <v>2379</v>
      </c>
      <c r="M1689" t="str">
        <f t="shared" si="161"/>
        <v>No</v>
      </c>
      <c r="N1689" t="s">
        <v>2378</v>
      </c>
    </row>
    <row r="1690" spans="1:14" x14ac:dyDescent="0.3">
      <c r="A1690" t="s">
        <v>680</v>
      </c>
      <c r="B1690">
        <v>18.350000000000001</v>
      </c>
      <c r="C1690">
        <v>5.12</v>
      </c>
      <c r="D1690" t="str">
        <f t="shared" si="156"/>
        <v>No</v>
      </c>
      <c r="E1690" t="s">
        <v>2378</v>
      </c>
      <c r="F1690" t="s">
        <v>2378</v>
      </c>
      <c r="G1690">
        <f t="shared" si="157"/>
        <v>0</v>
      </c>
      <c r="H1690" t="str">
        <f t="shared" si="158"/>
        <v>No</v>
      </c>
      <c r="I1690" t="str">
        <f t="shared" si="159"/>
        <v>Under Weight</v>
      </c>
      <c r="J1690" t="str">
        <f t="shared" si="160"/>
        <v>Normal</v>
      </c>
      <c r="K1690" t="s">
        <v>2378</v>
      </c>
      <c r="L1690" t="s">
        <v>2379</v>
      </c>
      <c r="M1690" t="str">
        <f t="shared" si="161"/>
        <v>No</v>
      </c>
      <c r="N1690" t="s">
        <v>2378</v>
      </c>
    </row>
    <row r="1691" spans="1:14" x14ac:dyDescent="0.3">
      <c r="A1691" t="s">
        <v>679</v>
      </c>
      <c r="B1691">
        <v>22.13</v>
      </c>
      <c r="C1691">
        <v>9.1999999999999993</v>
      </c>
      <c r="D1691" t="str">
        <f t="shared" si="156"/>
        <v>Yes</v>
      </c>
      <c r="E1691" t="s">
        <v>2378</v>
      </c>
      <c r="F1691" t="s">
        <v>2378</v>
      </c>
      <c r="G1691">
        <f t="shared" si="157"/>
        <v>0</v>
      </c>
      <c r="H1691" t="str">
        <f t="shared" si="158"/>
        <v>No</v>
      </c>
      <c r="I1691" t="str">
        <f t="shared" si="159"/>
        <v>Normal Weight</v>
      </c>
      <c r="J1691" t="str">
        <f t="shared" si="160"/>
        <v>Diabetes</v>
      </c>
      <c r="K1691" t="s">
        <v>2380</v>
      </c>
      <c r="L1691" t="s">
        <v>2379</v>
      </c>
      <c r="M1691" t="str">
        <f t="shared" si="161"/>
        <v>No</v>
      </c>
      <c r="N1691" t="s">
        <v>2378</v>
      </c>
    </row>
    <row r="1692" spans="1:14" x14ac:dyDescent="0.3">
      <c r="A1692" t="s">
        <v>678</v>
      </c>
      <c r="B1692">
        <v>22.51</v>
      </c>
      <c r="C1692">
        <v>6.08</v>
      </c>
      <c r="D1692" t="str">
        <f t="shared" si="156"/>
        <v>Yes</v>
      </c>
      <c r="E1692" t="s">
        <v>2378</v>
      </c>
      <c r="F1692" t="s">
        <v>2378</v>
      </c>
      <c r="G1692">
        <f t="shared" si="157"/>
        <v>1</v>
      </c>
      <c r="H1692" t="str">
        <f t="shared" si="158"/>
        <v>No</v>
      </c>
      <c r="I1692" t="str">
        <f t="shared" si="159"/>
        <v>Normal Weight</v>
      </c>
      <c r="J1692" t="str">
        <f t="shared" si="160"/>
        <v>Prediabetes</v>
      </c>
      <c r="K1692" t="s">
        <v>2380</v>
      </c>
      <c r="L1692">
        <v>1</v>
      </c>
      <c r="M1692" t="str">
        <f t="shared" si="161"/>
        <v>No</v>
      </c>
      <c r="N1692" t="s">
        <v>2378</v>
      </c>
    </row>
    <row r="1693" spans="1:14" x14ac:dyDescent="0.3">
      <c r="A1693" t="s">
        <v>677</v>
      </c>
      <c r="B1693">
        <v>31</v>
      </c>
      <c r="C1693">
        <v>4.7699999999999996</v>
      </c>
      <c r="D1693" t="str">
        <f t="shared" si="156"/>
        <v>No</v>
      </c>
      <c r="E1693" t="s">
        <v>2378</v>
      </c>
      <c r="F1693" t="s">
        <v>2378</v>
      </c>
      <c r="G1693">
        <f t="shared" si="157"/>
        <v>1</v>
      </c>
      <c r="H1693" t="str">
        <f t="shared" si="158"/>
        <v>No</v>
      </c>
      <c r="I1693" t="str">
        <f t="shared" si="159"/>
        <v>Obesity</v>
      </c>
      <c r="J1693" t="str">
        <f t="shared" si="160"/>
        <v>Normal</v>
      </c>
      <c r="K1693" t="s">
        <v>2378</v>
      </c>
      <c r="L1693">
        <v>1</v>
      </c>
      <c r="M1693" t="str">
        <f t="shared" si="161"/>
        <v>No</v>
      </c>
      <c r="N1693" t="s">
        <v>2378</v>
      </c>
    </row>
    <row r="1694" spans="1:14" x14ac:dyDescent="0.3">
      <c r="A1694" t="s">
        <v>676</v>
      </c>
      <c r="B1694">
        <v>28.27</v>
      </c>
      <c r="C1694">
        <v>4.62</v>
      </c>
      <c r="D1694" t="str">
        <f t="shared" si="156"/>
        <v>No</v>
      </c>
      <c r="E1694" t="s">
        <v>2378</v>
      </c>
      <c r="F1694" t="s">
        <v>2378</v>
      </c>
      <c r="G1694">
        <f t="shared" si="157"/>
        <v>1</v>
      </c>
      <c r="H1694" t="str">
        <f t="shared" si="158"/>
        <v>No</v>
      </c>
      <c r="I1694" t="str">
        <f t="shared" si="159"/>
        <v>Over Weight</v>
      </c>
      <c r="J1694" t="str">
        <f t="shared" si="160"/>
        <v>Normal</v>
      </c>
      <c r="K1694" t="s">
        <v>2378</v>
      </c>
      <c r="L1694">
        <v>1</v>
      </c>
      <c r="M1694" t="str">
        <f t="shared" si="161"/>
        <v>No</v>
      </c>
      <c r="N1694" t="s">
        <v>2378</v>
      </c>
    </row>
    <row r="1695" spans="1:14" x14ac:dyDescent="0.3">
      <c r="A1695" t="s">
        <v>675</v>
      </c>
      <c r="B1695">
        <v>29.92</v>
      </c>
      <c r="C1695">
        <v>9.07</v>
      </c>
      <c r="D1695" t="str">
        <f t="shared" si="156"/>
        <v>Yes</v>
      </c>
      <c r="E1695" t="s">
        <v>2378</v>
      </c>
      <c r="F1695" t="s">
        <v>2378</v>
      </c>
      <c r="G1695">
        <f t="shared" si="157"/>
        <v>1</v>
      </c>
      <c r="H1695" t="str">
        <f t="shared" si="158"/>
        <v>No</v>
      </c>
      <c r="I1695" t="str">
        <f t="shared" si="159"/>
        <v>Obesity</v>
      </c>
      <c r="J1695" t="str">
        <f t="shared" si="160"/>
        <v>Diabetes</v>
      </c>
      <c r="K1695" t="s">
        <v>2380</v>
      </c>
      <c r="L1695">
        <v>1</v>
      </c>
      <c r="M1695" t="str">
        <f t="shared" si="161"/>
        <v>No</v>
      </c>
      <c r="N1695" t="s">
        <v>2378</v>
      </c>
    </row>
    <row r="1696" spans="1:14" x14ac:dyDescent="0.3">
      <c r="A1696" t="s">
        <v>674</v>
      </c>
      <c r="B1696">
        <v>25.9</v>
      </c>
      <c r="C1696">
        <v>9.1199999999999992</v>
      </c>
      <c r="D1696" t="str">
        <f t="shared" si="156"/>
        <v>Yes</v>
      </c>
      <c r="E1696" t="s">
        <v>2378</v>
      </c>
      <c r="F1696" t="s">
        <v>2378</v>
      </c>
      <c r="G1696">
        <f t="shared" si="157"/>
        <v>1</v>
      </c>
      <c r="H1696" t="str">
        <f t="shared" si="158"/>
        <v>No</v>
      </c>
      <c r="I1696" t="str">
        <f t="shared" si="159"/>
        <v>Over Weight</v>
      </c>
      <c r="J1696" t="str">
        <f t="shared" si="160"/>
        <v>Diabetes</v>
      </c>
      <c r="K1696" t="s">
        <v>2380</v>
      </c>
      <c r="L1696">
        <v>1</v>
      </c>
      <c r="M1696" t="str">
        <f t="shared" si="161"/>
        <v>No</v>
      </c>
      <c r="N1696" t="s">
        <v>2378</v>
      </c>
    </row>
    <row r="1697" spans="1:14" x14ac:dyDescent="0.3">
      <c r="A1697" t="s">
        <v>673</v>
      </c>
      <c r="B1697">
        <v>27.74</v>
      </c>
      <c r="C1697">
        <v>7.32</v>
      </c>
      <c r="D1697" t="str">
        <f t="shared" si="156"/>
        <v>Yes</v>
      </c>
      <c r="E1697" t="s">
        <v>2378</v>
      </c>
      <c r="F1697" t="s">
        <v>2378</v>
      </c>
      <c r="G1697">
        <f t="shared" si="157"/>
        <v>1</v>
      </c>
      <c r="H1697" t="str">
        <f t="shared" si="158"/>
        <v>No</v>
      </c>
      <c r="I1697" t="str">
        <f t="shared" si="159"/>
        <v>Over Weight</v>
      </c>
      <c r="J1697" t="str">
        <f t="shared" si="160"/>
        <v>Diabetes</v>
      </c>
      <c r="K1697" t="s">
        <v>2380</v>
      </c>
      <c r="L1697">
        <v>1</v>
      </c>
      <c r="M1697" t="str">
        <f t="shared" si="161"/>
        <v>No</v>
      </c>
      <c r="N1697" t="s">
        <v>2378</v>
      </c>
    </row>
    <row r="1698" spans="1:14" x14ac:dyDescent="0.3">
      <c r="A1698" t="s">
        <v>672</v>
      </c>
      <c r="B1698">
        <v>17.260000000000002</v>
      </c>
      <c r="C1698">
        <v>11.73</v>
      </c>
      <c r="D1698" t="str">
        <f t="shared" si="156"/>
        <v>No</v>
      </c>
      <c r="E1698" t="s">
        <v>2378</v>
      </c>
      <c r="F1698" t="s">
        <v>2378</v>
      </c>
      <c r="G1698">
        <f t="shared" si="157"/>
        <v>2</v>
      </c>
      <c r="H1698" t="str">
        <f t="shared" si="158"/>
        <v>No</v>
      </c>
      <c r="I1698" t="str">
        <f t="shared" si="159"/>
        <v>Under Weight</v>
      </c>
      <c r="J1698" t="str">
        <f t="shared" si="160"/>
        <v>Diabetes</v>
      </c>
      <c r="K1698" t="s">
        <v>2378</v>
      </c>
      <c r="L1698">
        <v>2</v>
      </c>
      <c r="M1698" t="str">
        <f t="shared" si="161"/>
        <v>No</v>
      </c>
      <c r="N1698" t="s">
        <v>2378</v>
      </c>
    </row>
    <row r="1699" spans="1:14" x14ac:dyDescent="0.3">
      <c r="A1699" t="s">
        <v>671</v>
      </c>
      <c r="B1699">
        <v>19.855</v>
      </c>
      <c r="C1699">
        <v>6.64</v>
      </c>
      <c r="D1699" t="str">
        <f t="shared" si="156"/>
        <v>Yes</v>
      </c>
      <c r="E1699" t="s">
        <v>2378</v>
      </c>
      <c r="F1699" t="s">
        <v>2378</v>
      </c>
      <c r="G1699">
        <f t="shared" si="157"/>
        <v>1</v>
      </c>
      <c r="H1699" t="str">
        <f t="shared" si="158"/>
        <v>No</v>
      </c>
      <c r="I1699" t="str">
        <f t="shared" si="159"/>
        <v>Normal Weight</v>
      </c>
      <c r="J1699" t="str">
        <f t="shared" si="160"/>
        <v>Diabetes</v>
      </c>
      <c r="K1699" t="s">
        <v>2380</v>
      </c>
      <c r="L1699">
        <v>1</v>
      </c>
      <c r="M1699" t="str">
        <f t="shared" si="161"/>
        <v>No</v>
      </c>
      <c r="N1699" t="s">
        <v>2378</v>
      </c>
    </row>
    <row r="1700" spans="1:14" x14ac:dyDescent="0.3">
      <c r="A1700" t="s">
        <v>670</v>
      </c>
      <c r="B1700">
        <v>41.69</v>
      </c>
      <c r="C1700">
        <v>5.78</v>
      </c>
      <c r="D1700" t="str">
        <f t="shared" si="156"/>
        <v>No</v>
      </c>
      <c r="E1700" t="s">
        <v>2378</v>
      </c>
      <c r="F1700" t="s">
        <v>2378</v>
      </c>
      <c r="G1700">
        <f t="shared" si="157"/>
        <v>0</v>
      </c>
      <c r="H1700" t="str">
        <f t="shared" si="158"/>
        <v>No</v>
      </c>
      <c r="I1700" t="str">
        <f t="shared" si="159"/>
        <v>Obesity</v>
      </c>
      <c r="J1700" t="str">
        <f t="shared" si="160"/>
        <v>Prediabetes</v>
      </c>
      <c r="K1700" t="s">
        <v>2378</v>
      </c>
      <c r="L1700" t="s">
        <v>2379</v>
      </c>
      <c r="M1700" t="str">
        <f t="shared" si="161"/>
        <v>No</v>
      </c>
      <c r="N1700" t="s">
        <v>2378</v>
      </c>
    </row>
    <row r="1701" spans="1:14" x14ac:dyDescent="0.3">
      <c r="A1701" t="s">
        <v>669</v>
      </c>
      <c r="B1701">
        <v>16.12</v>
      </c>
      <c r="C1701">
        <v>10.45</v>
      </c>
      <c r="D1701" t="str">
        <f t="shared" si="156"/>
        <v>No</v>
      </c>
      <c r="E1701" t="s">
        <v>2378</v>
      </c>
      <c r="F1701" t="s">
        <v>2378</v>
      </c>
      <c r="G1701">
        <f t="shared" si="157"/>
        <v>0</v>
      </c>
      <c r="H1701" t="str">
        <f t="shared" si="158"/>
        <v>No</v>
      </c>
      <c r="I1701" t="str">
        <f t="shared" si="159"/>
        <v>Under Weight</v>
      </c>
      <c r="J1701" t="str">
        <f t="shared" si="160"/>
        <v>Diabetes</v>
      </c>
      <c r="K1701" t="s">
        <v>2378</v>
      </c>
      <c r="L1701" t="s">
        <v>2379</v>
      </c>
      <c r="M1701" t="str">
        <f t="shared" si="161"/>
        <v>No</v>
      </c>
      <c r="N1701" t="s">
        <v>2378</v>
      </c>
    </row>
    <row r="1702" spans="1:14" x14ac:dyDescent="0.3">
      <c r="A1702" t="s">
        <v>668</v>
      </c>
      <c r="B1702">
        <v>37.43</v>
      </c>
      <c r="C1702">
        <v>4.5199999999999996</v>
      </c>
      <c r="D1702" t="str">
        <f t="shared" si="156"/>
        <v>No</v>
      </c>
      <c r="E1702" t="s">
        <v>2378</v>
      </c>
      <c r="F1702" t="s">
        <v>2378</v>
      </c>
      <c r="G1702">
        <f t="shared" si="157"/>
        <v>1</v>
      </c>
      <c r="H1702" t="str">
        <f t="shared" si="158"/>
        <v>No</v>
      </c>
      <c r="I1702" t="str">
        <f t="shared" si="159"/>
        <v>Obesity</v>
      </c>
      <c r="J1702" t="str">
        <f t="shared" si="160"/>
        <v>Normal</v>
      </c>
      <c r="K1702" t="s">
        <v>2378</v>
      </c>
      <c r="L1702">
        <v>1</v>
      </c>
      <c r="M1702" t="str">
        <f t="shared" si="161"/>
        <v>No</v>
      </c>
      <c r="N1702" t="s">
        <v>2378</v>
      </c>
    </row>
    <row r="1703" spans="1:14" x14ac:dyDescent="0.3">
      <c r="A1703" t="s">
        <v>667</v>
      </c>
      <c r="B1703">
        <v>31.065000000000001</v>
      </c>
      <c r="C1703">
        <v>5.71</v>
      </c>
      <c r="D1703" t="str">
        <f t="shared" si="156"/>
        <v>No</v>
      </c>
      <c r="E1703" t="s">
        <v>2378</v>
      </c>
      <c r="F1703" t="s">
        <v>2378</v>
      </c>
      <c r="G1703">
        <f t="shared" si="157"/>
        <v>0</v>
      </c>
      <c r="H1703" t="str">
        <f t="shared" si="158"/>
        <v>No</v>
      </c>
      <c r="I1703" t="str">
        <f t="shared" si="159"/>
        <v>Obesity</v>
      </c>
      <c r="J1703" t="str">
        <f t="shared" si="160"/>
        <v>Prediabetes</v>
      </c>
      <c r="K1703" t="s">
        <v>2378</v>
      </c>
      <c r="L1703" t="s">
        <v>2379</v>
      </c>
      <c r="M1703" t="str">
        <f t="shared" si="161"/>
        <v>No</v>
      </c>
      <c r="N1703" t="s">
        <v>2378</v>
      </c>
    </row>
    <row r="1704" spans="1:14" x14ac:dyDescent="0.3">
      <c r="A1704" t="s">
        <v>666</v>
      </c>
      <c r="B1704">
        <v>25.08</v>
      </c>
      <c r="C1704">
        <v>4.7699999999999996</v>
      </c>
      <c r="D1704" t="str">
        <f t="shared" si="156"/>
        <v>No</v>
      </c>
      <c r="E1704" t="s">
        <v>2378</v>
      </c>
      <c r="F1704" t="s">
        <v>2378</v>
      </c>
      <c r="G1704">
        <f t="shared" si="157"/>
        <v>0</v>
      </c>
      <c r="H1704" t="str">
        <f t="shared" si="158"/>
        <v>No</v>
      </c>
      <c r="I1704" t="str">
        <f t="shared" si="159"/>
        <v>Over Weight</v>
      </c>
      <c r="J1704" t="str">
        <f t="shared" si="160"/>
        <v>Normal</v>
      </c>
      <c r="K1704" t="s">
        <v>2378</v>
      </c>
      <c r="L1704" t="s">
        <v>2379</v>
      </c>
      <c r="M1704" t="str">
        <f t="shared" si="161"/>
        <v>No</v>
      </c>
      <c r="N1704" t="s">
        <v>2378</v>
      </c>
    </row>
    <row r="1705" spans="1:14" x14ac:dyDescent="0.3">
      <c r="A1705" t="s">
        <v>665</v>
      </c>
      <c r="B1705">
        <v>15.2</v>
      </c>
      <c r="C1705">
        <v>7.81</v>
      </c>
      <c r="D1705" t="str">
        <f t="shared" si="156"/>
        <v>Yes</v>
      </c>
      <c r="E1705" t="s">
        <v>2378</v>
      </c>
      <c r="F1705" t="s">
        <v>2378</v>
      </c>
      <c r="G1705">
        <f t="shared" si="157"/>
        <v>1</v>
      </c>
      <c r="H1705" t="str">
        <f t="shared" si="158"/>
        <v>No</v>
      </c>
      <c r="I1705" t="str">
        <f t="shared" si="159"/>
        <v>Under Weight</v>
      </c>
      <c r="J1705" t="str">
        <f t="shared" si="160"/>
        <v>Diabetes</v>
      </c>
      <c r="K1705" t="s">
        <v>2380</v>
      </c>
      <c r="L1705">
        <v>1</v>
      </c>
      <c r="M1705" t="str">
        <f t="shared" si="161"/>
        <v>No</v>
      </c>
      <c r="N1705" t="s">
        <v>2378</v>
      </c>
    </row>
    <row r="1706" spans="1:14" x14ac:dyDescent="0.3">
      <c r="A1706" t="s">
        <v>664</v>
      </c>
      <c r="B1706">
        <v>22.34</v>
      </c>
      <c r="C1706">
        <v>5.19</v>
      </c>
      <c r="D1706" t="str">
        <f t="shared" si="156"/>
        <v>Yes</v>
      </c>
      <c r="E1706" t="s">
        <v>2378</v>
      </c>
      <c r="F1706" t="s">
        <v>2378</v>
      </c>
      <c r="G1706">
        <f t="shared" si="157"/>
        <v>0</v>
      </c>
      <c r="H1706" t="str">
        <f t="shared" si="158"/>
        <v>No</v>
      </c>
      <c r="I1706" t="str">
        <f t="shared" si="159"/>
        <v>Normal Weight</v>
      </c>
      <c r="J1706" t="str">
        <f t="shared" si="160"/>
        <v>Normal</v>
      </c>
      <c r="K1706" t="s">
        <v>2380</v>
      </c>
      <c r="L1706" t="s">
        <v>2379</v>
      </c>
      <c r="M1706" t="str">
        <f t="shared" si="161"/>
        <v>No</v>
      </c>
      <c r="N1706" t="s">
        <v>2378</v>
      </c>
    </row>
    <row r="1707" spans="1:14" x14ac:dyDescent="0.3">
      <c r="A1707" t="s">
        <v>663</v>
      </c>
      <c r="B1707">
        <v>40.15</v>
      </c>
      <c r="C1707">
        <v>5.93</v>
      </c>
      <c r="D1707" t="str">
        <f t="shared" si="156"/>
        <v>No</v>
      </c>
      <c r="E1707" t="s">
        <v>2378</v>
      </c>
      <c r="F1707" t="s">
        <v>2378</v>
      </c>
      <c r="G1707">
        <f t="shared" si="157"/>
        <v>1</v>
      </c>
      <c r="H1707" t="str">
        <f t="shared" si="158"/>
        <v>No</v>
      </c>
      <c r="I1707" t="str">
        <f t="shared" si="159"/>
        <v>Obesity</v>
      </c>
      <c r="J1707" t="str">
        <f t="shared" si="160"/>
        <v>Prediabetes</v>
      </c>
      <c r="K1707" t="s">
        <v>2378</v>
      </c>
      <c r="L1707">
        <v>1</v>
      </c>
      <c r="M1707" t="str">
        <f t="shared" si="161"/>
        <v>No</v>
      </c>
      <c r="N1707" t="s">
        <v>2378</v>
      </c>
    </row>
    <row r="1708" spans="1:14" x14ac:dyDescent="0.3">
      <c r="A1708" t="s">
        <v>662</v>
      </c>
      <c r="B1708">
        <v>37.729999999999997</v>
      </c>
      <c r="C1708">
        <v>6.29</v>
      </c>
      <c r="D1708" t="str">
        <f t="shared" si="156"/>
        <v>No</v>
      </c>
      <c r="E1708" t="s">
        <v>2378</v>
      </c>
      <c r="F1708" t="s">
        <v>2378</v>
      </c>
      <c r="G1708">
        <f t="shared" si="157"/>
        <v>1</v>
      </c>
      <c r="H1708" t="str">
        <f t="shared" si="158"/>
        <v>No</v>
      </c>
      <c r="I1708" t="str">
        <f t="shared" si="159"/>
        <v>Obesity</v>
      </c>
      <c r="J1708" t="str">
        <f t="shared" si="160"/>
        <v>Prediabetes</v>
      </c>
      <c r="K1708" t="s">
        <v>2378</v>
      </c>
      <c r="L1708">
        <v>1</v>
      </c>
      <c r="M1708" t="str">
        <f t="shared" si="161"/>
        <v>No</v>
      </c>
      <c r="N1708" t="s">
        <v>2378</v>
      </c>
    </row>
    <row r="1709" spans="1:14" x14ac:dyDescent="0.3">
      <c r="A1709" t="s">
        <v>661</v>
      </c>
      <c r="B1709">
        <v>25.35</v>
      </c>
      <c r="C1709">
        <v>4.9000000000000004</v>
      </c>
      <c r="D1709" t="str">
        <f t="shared" si="156"/>
        <v>No</v>
      </c>
      <c r="E1709" t="s">
        <v>2378</v>
      </c>
      <c r="F1709" t="s">
        <v>2378</v>
      </c>
      <c r="G1709">
        <f t="shared" si="157"/>
        <v>0</v>
      </c>
      <c r="H1709" t="str">
        <f t="shared" si="158"/>
        <v>No</v>
      </c>
      <c r="I1709" t="str">
        <f t="shared" si="159"/>
        <v>Over Weight</v>
      </c>
      <c r="J1709" t="str">
        <f t="shared" si="160"/>
        <v>Normal</v>
      </c>
      <c r="K1709" t="s">
        <v>2378</v>
      </c>
      <c r="L1709" t="s">
        <v>2379</v>
      </c>
      <c r="M1709" t="str">
        <f t="shared" si="161"/>
        <v>No</v>
      </c>
      <c r="N1709" t="s">
        <v>2378</v>
      </c>
    </row>
    <row r="1710" spans="1:14" x14ac:dyDescent="0.3">
      <c r="A1710" t="s">
        <v>660</v>
      </c>
      <c r="B1710">
        <v>26.41</v>
      </c>
      <c r="C1710">
        <v>5.07</v>
      </c>
      <c r="D1710" t="str">
        <f t="shared" si="156"/>
        <v>Yes</v>
      </c>
      <c r="E1710" t="s">
        <v>2378</v>
      </c>
      <c r="F1710" t="s">
        <v>2378</v>
      </c>
      <c r="G1710">
        <f t="shared" si="157"/>
        <v>1</v>
      </c>
      <c r="H1710" t="str">
        <f t="shared" si="158"/>
        <v>No</v>
      </c>
      <c r="I1710" t="str">
        <f t="shared" si="159"/>
        <v>Over Weight</v>
      </c>
      <c r="J1710" t="str">
        <f t="shared" si="160"/>
        <v>Normal</v>
      </c>
      <c r="K1710" t="s">
        <v>2380</v>
      </c>
      <c r="L1710">
        <v>1</v>
      </c>
      <c r="M1710" t="str">
        <f t="shared" si="161"/>
        <v>No</v>
      </c>
      <c r="N1710" t="s">
        <v>2378</v>
      </c>
    </row>
    <row r="1711" spans="1:14" x14ac:dyDescent="0.3">
      <c r="A1711" t="s">
        <v>659</v>
      </c>
      <c r="B1711">
        <v>27.6</v>
      </c>
      <c r="C1711">
        <v>5.33</v>
      </c>
      <c r="D1711" t="str">
        <f t="shared" si="156"/>
        <v>No</v>
      </c>
      <c r="E1711" t="s">
        <v>2378</v>
      </c>
      <c r="F1711" t="s">
        <v>2378</v>
      </c>
      <c r="G1711">
        <f t="shared" si="157"/>
        <v>1</v>
      </c>
      <c r="H1711" t="str">
        <f t="shared" si="158"/>
        <v>No</v>
      </c>
      <c r="I1711" t="str">
        <f t="shared" si="159"/>
        <v>Over Weight</v>
      </c>
      <c r="J1711" t="str">
        <f t="shared" si="160"/>
        <v>Normal</v>
      </c>
      <c r="K1711" t="s">
        <v>2378</v>
      </c>
      <c r="L1711">
        <v>1</v>
      </c>
      <c r="M1711" t="str">
        <f t="shared" si="161"/>
        <v>No</v>
      </c>
      <c r="N1711" t="s">
        <v>2378</v>
      </c>
    </row>
    <row r="1712" spans="1:14" x14ac:dyDescent="0.3">
      <c r="A1712" t="s">
        <v>658</v>
      </c>
      <c r="B1712">
        <v>33.82</v>
      </c>
      <c r="C1712">
        <v>8.93</v>
      </c>
      <c r="D1712" t="str">
        <f t="shared" si="156"/>
        <v>Yes</v>
      </c>
      <c r="E1712" t="s">
        <v>2378</v>
      </c>
      <c r="F1712" t="s">
        <v>2378</v>
      </c>
      <c r="G1712">
        <f t="shared" si="157"/>
        <v>1</v>
      </c>
      <c r="H1712" t="str">
        <f t="shared" si="158"/>
        <v>No</v>
      </c>
      <c r="I1712" t="str">
        <f t="shared" si="159"/>
        <v>Obesity</v>
      </c>
      <c r="J1712" t="str">
        <f t="shared" si="160"/>
        <v>Diabetes</v>
      </c>
      <c r="K1712" t="s">
        <v>2380</v>
      </c>
      <c r="L1712">
        <v>1</v>
      </c>
      <c r="M1712" t="str">
        <f t="shared" si="161"/>
        <v>No</v>
      </c>
      <c r="N1712" t="s">
        <v>2378</v>
      </c>
    </row>
    <row r="1713" spans="1:14" x14ac:dyDescent="0.3">
      <c r="A1713" t="s">
        <v>657</v>
      </c>
      <c r="B1713">
        <v>32.9</v>
      </c>
      <c r="C1713">
        <v>4.3499999999999996</v>
      </c>
      <c r="D1713" t="str">
        <f t="shared" si="156"/>
        <v>No</v>
      </c>
      <c r="E1713" t="s">
        <v>2378</v>
      </c>
      <c r="F1713" t="s">
        <v>2378</v>
      </c>
      <c r="G1713">
        <f t="shared" si="157"/>
        <v>0</v>
      </c>
      <c r="H1713" t="str">
        <f t="shared" si="158"/>
        <v>No</v>
      </c>
      <c r="I1713" t="str">
        <f t="shared" si="159"/>
        <v>Obesity</v>
      </c>
      <c r="J1713" t="str">
        <f t="shared" si="160"/>
        <v>Normal</v>
      </c>
      <c r="K1713" t="s">
        <v>2378</v>
      </c>
      <c r="L1713" t="s">
        <v>2379</v>
      </c>
      <c r="M1713" t="str">
        <f t="shared" si="161"/>
        <v>No</v>
      </c>
      <c r="N1713" t="s">
        <v>2378</v>
      </c>
    </row>
    <row r="1714" spans="1:14" x14ac:dyDescent="0.3">
      <c r="A1714" t="s">
        <v>656</v>
      </c>
      <c r="B1714">
        <v>30.875</v>
      </c>
      <c r="C1714">
        <v>9.5399999999999991</v>
      </c>
      <c r="D1714" t="str">
        <f t="shared" si="156"/>
        <v>Yes</v>
      </c>
      <c r="E1714" t="s">
        <v>2378</v>
      </c>
      <c r="F1714" t="s">
        <v>2378</v>
      </c>
      <c r="G1714">
        <f t="shared" si="157"/>
        <v>1</v>
      </c>
      <c r="H1714" t="str">
        <f t="shared" si="158"/>
        <v>No</v>
      </c>
      <c r="I1714" t="str">
        <f t="shared" si="159"/>
        <v>Obesity</v>
      </c>
      <c r="J1714" t="str">
        <f t="shared" si="160"/>
        <v>Diabetes</v>
      </c>
      <c r="K1714" t="s">
        <v>2380</v>
      </c>
      <c r="L1714">
        <v>1</v>
      </c>
      <c r="M1714" t="str">
        <f t="shared" si="161"/>
        <v>No</v>
      </c>
      <c r="N1714" t="s">
        <v>2378</v>
      </c>
    </row>
    <row r="1715" spans="1:14" x14ac:dyDescent="0.3">
      <c r="A1715" t="s">
        <v>655</v>
      </c>
      <c r="B1715">
        <v>32.64</v>
      </c>
      <c r="C1715">
        <v>5.91</v>
      </c>
      <c r="D1715" t="str">
        <f t="shared" si="156"/>
        <v>No</v>
      </c>
      <c r="E1715" t="s">
        <v>2378</v>
      </c>
      <c r="F1715" t="s">
        <v>2378</v>
      </c>
      <c r="G1715">
        <f t="shared" si="157"/>
        <v>0</v>
      </c>
      <c r="H1715" t="str">
        <f t="shared" si="158"/>
        <v>No</v>
      </c>
      <c r="I1715" t="str">
        <f t="shared" si="159"/>
        <v>Obesity</v>
      </c>
      <c r="J1715" t="str">
        <f t="shared" si="160"/>
        <v>Prediabetes</v>
      </c>
      <c r="K1715" t="s">
        <v>2378</v>
      </c>
      <c r="L1715" t="s">
        <v>2379</v>
      </c>
      <c r="M1715" t="str">
        <f t="shared" si="161"/>
        <v>No</v>
      </c>
      <c r="N1715" t="s">
        <v>2378</v>
      </c>
    </row>
    <row r="1716" spans="1:14" x14ac:dyDescent="0.3">
      <c r="A1716" t="s">
        <v>654</v>
      </c>
      <c r="B1716">
        <v>22.135000000000002</v>
      </c>
      <c r="C1716">
        <v>5.0999999999999996</v>
      </c>
      <c r="D1716" t="str">
        <f t="shared" si="156"/>
        <v>No</v>
      </c>
      <c r="E1716" t="s">
        <v>2378</v>
      </c>
      <c r="F1716" t="s">
        <v>2378</v>
      </c>
      <c r="G1716">
        <f t="shared" si="157"/>
        <v>0</v>
      </c>
      <c r="H1716" t="str">
        <f t="shared" si="158"/>
        <v>No</v>
      </c>
      <c r="I1716" t="str">
        <f t="shared" si="159"/>
        <v>Normal Weight</v>
      </c>
      <c r="J1716" t="str">
        <f t="shared" si="160"/>
        <v>Normal</v>
      </c>
      <c r="K1716" t="s">
        <v>2378</v>
      </c>
      <c r="L1716" t="s">
        <v>2379</v>
      </c>
      <c r="M1716" t="str">
        <f t="shared" si="161"/>
        <v>No</v>
      </c>
      <c r="N1716" t="s">
        <v>2378</v>
      </c>
    </row>
    <row r="1717" spans="1:14" x14ac:dyDescent="0.3">
      <c r="A1717" t="s">
        <v>653</v>
      </c>
      <c r="B1717">
        <v>16.53</v>
      </c>
      <c r="C1717">
        <v>5.08</v>
      </c>
      <c r="D1717" t="str">
        <f t="shared" si="156"/>
        <v>No</v>
      </c>
      <c r="E1717" t="s">
        <v>2378</v>
      </c>
      <c r="F1717" t="s">
        <v>2378</v>
      </c>
      <c r="G1717">
        <f t="shared" si="157"/>
        <v>2</v>
      </c>
      <c r="H1717" t="str">
        <f t="shared" si="158"/>
        <v>No</v>
      </c>
      <c r="I1717" t="str">
        <f t="shared" si="159"/>
        <v>Under Weight</v>
      </c>
      <c r="J1717" t="str">
        <f t="shared" si="160"/>
        <v>Normal</v>
      </c>
      <c r="K1717" t="s">
        <v>2378</v>
      </c>
      <c r="L1717">
        <v>2</v>
      </c>
      <c r="M1717" t="str">
        <f t="shared" si="161"/>
        <v>No</v>
      </c>
      <c r="N1717" t="s">
        <v>2378</v>
      </c>
    </row>
    <row r="1718" spans="1:14" x14ac:dyDescent="0.3">
      <c r="A1718" t="s">
        <v>652</v>
      </c>
      <c r="B1718">
        <v>32.774999999999999</v>
      </c>
      <c r="C1718">
        <v>4.75</v>
      </c>
      <c r="D1718" t="str">
        <f t="shared" si="156"/>
        <v>No</v>
      </c>
      <c r="E1718" t="s">
        <v>2378</v>
      </c>
      <c r="F1718" t="s">
        <v>2378</v>
      </c>
      <c r="G1718">
        <f t="shared" si="157"/>
        <v>0</v>
      </c>
      <c r="H1718" t="str">
        <f t="shared" si="158"/>
        <v>No</v>
      </c>
      <c r="I1718" t="str">
        <f t="shared" si="159"/>
        <v>Obesity</v>
      </c>
      <c r="J1718" t="str">
        <f t="shared" si="160"/>
        <v>Normal</v>
      </c>
      <c r="K1718" t="s">
        <v>2378</v>
      </c>
      <c r="L1718" t="s">
        <v>2379</v>
      </c>
      <c r="M1718" t="str">
        <f t="shared" si="161"/>
        <v>No</v>
      </c>
      <c r="N1718" t="s">
        <v>2378</v>
      </c>
    </row>
    <row r="1719" spans="1:14" x14ac:dyDescent="0.3">
      <c r="A1719" t="s">
        <v>651</v>
      </c>
      <c r="B1719">
        <v>30.9</v>
      </c>
      <c r="C1719">
        <v>6.05</v>
      </c>
      <c r="D1719" t="str">
        <f t="shared" si="156"/>
        <v>No</v>
      </c>
      <c r="E1719" t="s">
        <v>2378</v>
      </c>
      <c r="F1719" t="s">
        <v>2378</v>
      </c>
      <c r="G1719">
        <f t="shared" si="157"/>
        <v>1</v>
      </c>
      <c r="H1719" t="str">
        <f t="shared" si="158"/>
        <v>No</v>
      </c>
      <c r="I1719" t="str">
        <f t="shared" si="159"/>
        <v>Obesity</v>
      </c>
      <c r="J1719" t="str">
        <f t="shared" si="160"/>
        <v>Prediabetes</v>
      </c>
      <c r="K1719" t="s">
        <v>2378</v>
      </c>
      <c r="L1719">
        <v>1</v>
      </c>
      <c r="M1719" t="str">
        <f t="shared" si="161"/>
        <v>No</v>
      </c>
      <c r="N1719" t="s">
        <v>2378</v>
      </c>
    </row>
    <row r="1720" spans="1:14" x14ac:dyDescent="0.3">
      <c r="A1720" t="s">
        <v>650</v>
      </c>
      <c r="B1720">
        <v>15.58</v>
      </c>
      <c r="C1720">
        <v>11.56</v>
      </c>
      <c r="D1720" t="str">
        <f t="shared" si="156"/>
        <v>No</v>
      </c>
      <c r="E1720" t="s">
        <v>2378</v>
      </c>
      <c r="F1720" t="s">
        <v>2378</v>
      </c>
      <c r="G1720">
        <f t="shared" si="157"/>
        <v>0</v>
      </c>
      <c r="H1720" t="str">
        <f t="shared" si="158"/>
        <v>No</v>
      </c>
      <c r="I1720" t="str">
        <f t="shared" si="159"/>
        <v>Under Weight</v>
      </c>
      <c r="J1720" t="str">
        <f t="shared" si="160"/>
        <v>Diabetes</v>
      </c>
      <c r="K1720" t="s">
        <v>2378</v>
      </c>
      <c r="L1720" t="s">
        <v>2379</v>
      </c>
      <c r="M1720" t="str">
        <f t="shared" si="161"/>
        <v>No</v>
      </c>
      <c r="N1720" t="s">
        <v>2378</v>
      </c>
    </row>
    <row r="1721" spans="1:14" x14ac:dyDescent="0.3">
      <c r="A1721" t="s">
        <v>649</v>
      </c>
      <c r="B1721">
        <v>26.315000000000001</v>
      </c>
      <c r="C1721">
        <v>5.76</v>
      </c>
      <c r="D1721" t="str">
        <f t="shared" si="156"/>
        <v>No</v>
      </c>
      <c r="E1721" t="s">
        <v>2378</v>
      </c>
      <c r="F1721" t="s">
        <v>2378</v>
      </c>
      <c r="G1721">
        <f t="shared" si="157"/>
        <v>0</v>
      </c>
      <c r="H1721" t="str">
        <f t="shared" si="158"/>
        <v>No</v>
      </c>
      <c r="I1721" t="str">
        <f t="shared" si="159"/>
        <v>Over Weight</v>
      </c>
      <c r="J1721" t="str">
        <f t="shared" si="160"/>
        <v>Prediabetes</v>
      </c>
      <c r="K1721" t="s">
        <v>2378</v>
      </c>
      <c r="L1721" t="s">
        <v>2379</v>
      </c>
      <c r="M1721" t="str">
        <f t="shared" si="161"/>
        <v>No</v>
      </c>
      <c r="N1721" t="s">
        <v>2378</v>
      </c>
    </row>
    <row r="1722" spans="1:14" x14ac:dyDescent="0.3">
      <c r="A1722" t="s">
        <v>648</v>
      </c>
      <c r="B1722">
        <v>35.61</v>
      </c>
      <c r="C1722">
        <v>5.65</v>
      </c>
      <c r="D1722" t="str">
        <f t="shared" si="156"/>
        <v>No</v>
      </c>
      <c r="E1722" t="s">
        <v>2381</v>
      </c>
      <c r="F1722" t="s">
        <v>2378</v>
      </c>
      <c r="G1722">
        <f t="shared" si="157"/>
        <v>1</v>
      </c>
      <c r="H1722" t="str">
        <f t="shared" si="158"/>
        <v>No</v>
      </c>
      <c r="I1722" t="str">
        <f t="shared" si="159"/>
        <v>Obesity</v>
      </c>
      <c r="J1722" t="str">
        <f t="shared" si="160"/>
        <v>Normal</v>
      </c>
      <c r="K1722" t="s">
        <v>2378</v>
      </c>
      <c r="L1722">
        <v>1</v>
      </c>
      <c r="M1722" t="str">
        <f t="shared" si="161"/>
        <v>No</v>
      </c>
      <c r="N1722" t="s">
        <v>2378</v>
      </c>
    </row>
    <row r="1723" spans="1:14" x14ac:dyDescent="0.3">
      <c r="A1723" t="s">
        <v>647</v>
      </c>
      <c r="B1723">
        <v>37.56</v>
      </c>
      <c r="C1723">
        <v>5.88</v>
      </c>
      <c r="D1723" t="str">
        <f t="shared" si="156"/>
        <v>No</v>
      </c>
      <c r="E1723" t="s">
        <v>2381</v>
      </c>
      <c r="F1723" t="s">
        <v>2378</v>
      </c>
      <c r="G1723">
        <f t="shared" si="157"/>
        <v>1</v>
      </c>
      <c r="H1723" t="str">
        <f t="shared" si="158"/>
        <v>No</v>
      </c>
      <c r="I1723" t="str">
        <f t="shared" si="159"/>
        <v>Obesity</v>
      </c>
      <c r="J1723" t="str">
        <f t="shared" si="160"/>
        <v>Prediabetes</v>
      </c>
      <c r="K1723" t="s">
        <v>2378</v>
      </c>
      <c r="L1723">
        <v>1</v>
      </c>
      <c r="M1723" t="str">
        <f t="shared" si="161"/>
        <v>No</v>
      </c>
      <c r="N1723" t="s">
        <v>2378</v>
      </c>
    </row>
    <row r="1724" spans="1:14" x14ac:dyDescent="0.3">
      <c r="A1724" t="s">
        <v>646</v>
      </c>
      <c r="B1724">
        <v>15.49</v>
      </c>
      <c r="C1724">
        <v>9.6</v>
      </c>
      <c r="D1724" t="str">
        <f t="shared" si="156"/>
        <v>No</v>
      </c>
      <c r="E1724" t="s">
        <v>2378</v>
      </c>
      <c r="F1724" t="s">
        <v>2378</v>
      </c>
      <c r="G1724">
        <f t="shared" si="157"/>
        <v>0</v>
      </c>
      <c r="H1724" t="str">
        <f t="shared" si="158"/>
        <v>No</v>
      </c>
      <c r="I1724" t="str">
        <f t="shared" si="159"/>
        <v>Under Weight</v>
      </c>
      <c r="J1724" t="str">
        <f t="shared" si="160"/>
        <v>Diabetes</v>
      </c>
      <c r="K1724" t="s">
        <v>2378</v>
      </c>
      <c r="L1724" t="s">
        <v>2379</v>
      </c>
      <c r="M1724" t="str">
        <f t="shared" si="161"/>
        <v>No</v>
      </c>
      <c r="N1724" t="s">
        <v>2378</v>
      </c>
    </row>
    <row r="1725" spans="1:14" x14ac:dyDescent="0.3">
      <c r="A1725" t="s">
        <v>645</v>
      </c>
      <c r="B1725">
        <v>23.48</v>
      </c>
      <c r="C1725">
        <v>6.24</v>
      </c>
      <c r="D1725" t="str">
        <f t="shared" si="156"/>
        <v>No</v>
      </c>
      <c r="E1725" t="s">
        <v>2378</v>
      </c>
      <c r="F1725" t="s">
        <v>2378</v>
      </c>
      <c r="G1725">
        <f t="shared" si="157"/>
        <v>1</v>
      </c>
      <c r="H1725" t="str">
        <f t="shared" si="158"/>
        <v>No</v>
      </c>
      <c r="I1725" t="str">
        <f t="shared" si="159"/>
        <v>Normal Weight</v>
      </c>
      <c r="J1725" t="str">
        <f t="shared" si="160"/>
        <v>Prediabetes</v>
      </c>
      <c r="K1725" t="s">
        <v>2378</v>
      </c>
      <c r="L1725">
        <v>1</v>
      </c>
      <c r="M1725" t="str">
        <f t="shared" si="161"/>
        <v>No</v>
      </c>
      <c r="N1725" t="s">
        <v>2378</v>
      </c>
    </row>
    <row r="1726" spans="1:14" x14ac:dyDescent="0.3">
      <c r="A1726" t="s">
        <v>644</v>
      </c>
      <c r="B1726">
        <v>30.02</v>
      </c>
      <c r="C1726">
        <v>7.63</v>
      </c>
      <c r="D1726" t="str">
        <f t="shared" si="156"/>
        <v>Yes</v>
      </c>
      <c r="E1726" t="s">
        <v>2378</v>
      </c>
      <c r="F1726" t="s">
        <v>2378</v>
      </c>
      <c r="G1726">
        <f t="shared" si="157"/>
        <v>1</v>
      </c>
      <c r="H1726" t="str">
        <f t="shared" si="158"/>
        <v>No</v>
      </c>
      <c r="I1726" t="str">
        <f t="shared" si="159"/>
        <v>Obesity</v>
      </c>
      <c r="J1726" t="str">
        <f t="shared" si="160"/>
        <v>Diabetes</v>
      </c>
      <c r="K1726" t="s">
        <v>2380</v>
      </c>
      <c r="L1726">
        <v>1</v>
      </c>
      <c r="M1726" t="str">
        <f t="shared" si="161"/>
        <v>No</v>
      </c>
      <c r="N1726" t="s">
        <v>2378</v>
      </c>
    </row>
    <row r="1727" spans="1:14" x14ac:dyDescent="0.3">
      <c r="A1727" t="s">
        <v>643</v>
      </c>
      <c r="B1727">
        <v>26.885000000000002</v>
      </c>
      <c r="C1727">
        <v>8.66</v>
      </c>
      <c r="D1727" t="str">
        <f t="shared" si="156"/>
        <v>Yes</v>
      </c>
      <c r="E1727" t="s">
        <v>2378</v>
      </c>
      <c r="F1727" t="s">
        <v>2378</v>
      </c>
      <c r="G1727">
        <f t="shared" si="157"/>
        <v>1</v>
      </c>
      <c r="H1727" t="str">
        <f t="shared" si="158"/>
        <v>No</v>
      </c>
      <c r="I1727" t="str">
        <f t="shared" si="159"/>
        <v>Over Weight</v>
      </c>
      <c r="J1727" t="str">
        <f t="shared" si="160"/>
        <v>Diabetes</v>
      </c>
      <c r="K1727" t="s">
        <v>2380</v>
      </c>
      <c r="L1727">
        <v>1</v>
      </c>
      <c r="M1727" t="str">
        <f t="shared" si="161"/>
        <v>No</v>
      </c>
      <c r="N1727" t="s">
        <v>2378</v>
      </c>
    </row>
    <row r="1728" spans="1:14" x14ac:dyDescent="0.3">
      <c r="A1728" t="s">
        <v>642</v>
      </c>
      <c r="B1728">
        <v>25.84</v>
      </c>
      <c r="C1728">
        <v>8.5500000000000007</v>
      </c>
      <c r="D1728" t="str">
        <f t="shared" si="156"/>
        <v>Yes</v>
      </c>
      <c r="E1728" t="s">
        <v>2378</v>
      </c>
      <c r="F1728" t="s">
        <v>2378</v>
      </c>
      <c r="G1728">
        <f t="shared" si="157"/>
        <v>1</v>
      </c>
      <c r="H1728" t="str">
        <f t="shared" si="158"/>
        <v>No</v>
      </c>
      <c r="I1728" t="str">
        <f t="shared" si="159"/>
        <v>Over Weight</v>
      </c>
      <c r="J1728" t="str">
        <f t="shared" si="160"/>
        <v>Diabetes</v>
      </c>
      <c r="K1728" t="s">
        <v>2380</v>
      </c>
      <c r="L1728">
        <v>1</v>
      </c>
      <c r="M1728" t="str">
        <f t="shared" si="161"/>
        <v>No</v>
      </c>
      <c r="N1728" t="s">
        <v>2378</v>
      </c>
    </row>
    <row r="1729" spans="1:14" x14ac:dyDescent="0.3">
      <c r="A1729" t="s">
        <v>641</v>
      </c>
      <c r="B1729">
        <v>27.454999999999998</v>
      </c>
      <c r="C1729">
        <v>4.54</v>
      </c>
      <c r="D1729" t="str">
        <f t="shared" si="156"/>
        <v>No</v>
      </c>
      <c r="E1729" t="s">
        <v>2378</v>
      </c>
      <c r="F1729" t="s">
        <v>2378</v>
      </c>
      <c r="G1729">
        <f t="shared" si="157"/>
        <v>0</v>
      </c>
      <c r="H1729" t="str">
        <f t="shared" si="158"/>
        <v>No</v>
      </c>
      <c r="I1729" t="str">
        <f t="shared" si="159"/>
        <v>Over Weight</v>
      </c>
      <c r="J1729" t="str">
        <f t="shared" si="160"/>
        <v>Normal</v>
      </c>
      <c r="K1729" t="s">
        <v>2378</v>
      </c>
      <c r="L1729" t="s">
        <v>2379</v>
      </c>
      <c r="M1729" t="str">
        <f t="shared" si="161"/>
        <v>No</v>
      </c>
      <c r="N1729" t="s">
        <v>2378</v>
      </c>
    </row>
    <row r="1730" spans="1:14" x14ac:dyDescent="0.3">
      <c r="A1730" t="s">
        <v>640</v>
      </c>
      <c r="B1730">
        <v>24.605</v>
      </c>
      <c r="C1730">
        <v>5.7</v>
      </c>
      <c r="D1730" t="str">
        <f t="shared" ref="D1730:D1793" si="162">PROPER(K1730)</f>
        <v>No</v>
      </c>
      <c r="E1730" t="s">
        <v>2378</v>
      </c>
      <c r="F1730" t="s">
        <v>2378</v>
      </c>
      <c r="G1730">
        <f t="shared" ref="G1730:G1793" si="163">IF(L1730="No major surgery",0,L1730)</f>
        <v>0</v>
      </c>
      <c r="H1730" t="str">
        <f t="shared" ref="H1730:H1793" si="164">PROPER(M1730)</f>
        <v>No</v>
      </c>
      <c r="I1730" t="str">
        <f t="shared" ref="I1730:I1793" si="165">IF(B1730&lt;18.5,"Under Weight",IF(B1730&lt;=24.9,"Normal Weight",IF(B1730&lt;=29.9,"Over Weight","Obesity")))</f>
        <v>Normal Weight</v>
      </c>
      <c r="J1730" t="str">
        <f t="shared" ref="J1730:J1793" si="166">IF(C1730&lt;=5.7,"Normal",IF(C1730&lt;=6.4,"Prediabetes","Diabetes"))</f>
        <v>Normal</v>
      </c>
      <c r="K1730" t="s">
        <v>2378</v>
      </c>
      <c r="L1730" t="s">
        <v>2379</v>
      </c>
      <c r="M1730" t="str">
        <f t="shared" si="161"/>
        <v>No</v>
      </c>
      <c r="N1730" t="s">
        <v>2378</v>
      </c>
    </row>
    <row r="1731" spans="1:14" x14ac:dyDescent="0.3">
      <c r="A1731" t="s">
        <v>639</v>
      </c>
      <c r="B1731">
        <v>30.8</v>
      </c>
      <c r="C1731">
        <v>5.07</v>
      </c>
      <c r="D1731" t="str">
        <f t="shared" si="162"/>
        <v>No</v>
      </c>
      <c r="E1731" t="s">
        <v>2378</v>
      </c>
      <c r="F1731" t="s">
        <v>2378</v>
      </c>
      <c r="G1731">
        <f t="shared" si="163"/>
        <v>0</v>
      </c>
      <c r="H1731" t="str">
        <f t="shared" si="164"/>
        <v>No</v>
      </c>
      <c r="I1731" t="str">
        <f t="shared" si="165"/>
        <v>Obesity</v>
      </c>
      <c r="J1731" t="str">
        <f t="shared" si="166"/>
        <v>Normal</v>
      </c>
      <c r="K1731" t="s">
        <v>2378</v>
      </c>
      <c r="L1731" t="s">
        <v>2379</v>
      </c>
      <c r="M1731" t="str">
        <f t="shared" si="161"/>
        <v>No</v>
      </c>
      <c r="N1731" t="s">
        <v>2378</v>
      </c>
    </row>
    <row r="1732" spans="1:14" x14ac:dyDescent="0.3">
      <c r="A1732" t="s">
        <v>638</v>
      </c>
      <c r="B1732">
        <v>34.799999999999997</v>
      </c>
      <c r="C1732">
        <v>4.38</v>
      </c>
      <c r="D1732" t="str">
        <f t="shared" si="162"/>
        <v>No</v>
      </c>
      <c r="E1732" t="s">
        <v>2378</v>
      </c>
      <c r="F1732" t="s">
        <v>2378</v>
      </c>
      <c r="G1732">
        <f t="shared" si="163"/>
        <v>1</v>
      </c>
      <c r="H1732" t="str">
        <f t="shared" si="164"/>
        <v>No</v>
      </c>
      <c r="I1732" t="str">
        <f t="shared" si="165"/>
        <v>Obesity</v>
      </c>
      <c r="J1732" t="str">
        <f t="shared" si="166"/>
        <v>Normal</v>
      </c>
      <c r="K1732" t="s">
        <v>2378</v>
      </c>
      <c r="L1732">
        <v>1</v>
      </c>
      <c r="M1732" t="str">
        <f t="shared" ref="M1732:M1795" si="167">IF(N1732="?","No",N1732)</f>
        <v>No</v>
      </c>
      <c r="N1732" t="s">
        <v>2378</v>
      </c>
    </row>
    <row r="1733" spans="1:14" x14ac:dyDescent="0.3">
      <c r="A1733" t="s">
        <v>637</v>
      </c>
      <c r="B1733">
        <v>34.21</v>
      </c>
      <c r="C1733">
        <v>4.54</v>
      </c>
      <c r="D1733" t="str">
        <f t="shared" si="162"/>
        <v>No</v>
      </c>
      <c r="E1733" t="s">
        <v>2378</v>
      </c>
      <c r="F1733" t="s">
        <v>2378</v>
      </c>
      <c r="G1733">
        <f t="shared" si="163"/>
        <v>1</v>
      </c>
      <c r="H1733" t="str">
        <f t="shared" si="164"/>
        <v>No</v>
      </c>
      <c r="I1733" t="str">
        <f t="shared" si="165"/>
        <v>Obesity</v>
      </c>
      <c r="J1733" t="str">
        <f t="shared" si="166"/>
        <v>Normal</v>
      </c>
      <c r="K1733" t="s">
        <v>2378</v>
      </c>
      <c r="L1733">
        <v>1</v>
      </c>
      <c r="M1733" t="str">
        <f t="shared" si="167"/>
        <v>No</v>
      </c>
      <c r="N1733" t="s">
        <v>2378</v>
      </c>
    </row>
    <row r="1734" spans="1:14" x14ac:dyDescent="0.3">
      <c r="A1734" t="s">
        <v>636</v>
      </c>
      <c r="B1734">
        <v>31</v>
      </c>
      <c r="C1734">
        <v>5.38</v>
      </c>
      <c r="D1734" t="str">
        <f t="shared" si="162"/>
        <v>No</v>
      </c>
      <c r="E1734" t="s">
        <v>2378</v>
      </c>
      <c r="F1734" t="s">
        <v>2378</v>
      </c>
      <c r="G1734">
        <f t="shared" si="163"/>
        <v>1</v>
      </c>
      <c r="H1734" t="str">
        <f t="shared" si="164"/>
        <v>No</v>
      </c>
      <c r="I1734" t="str">
        <f t="shared" si="165"/>
        <v>Obesity</v>
      </c>
      <c r="J1734" t="str">
        <f t="shared" si="166"/>
        <v>Normal</v>
      </c>
      <c r="K1734" t="s">
        <v>2378</v>
      </c>
      <c r="L1734">
        <v>1</v>
      </c>
      <c r="M1734" t="str">
        <f t="shared" si="167"/>
        <v>No</v>
      </c>
      <c r="N1734" t="s">
        <v>2378</v>
      </c>
    </row>
    <row r="1735" spans="1:14" x14ac:dyDescent="0.3">
      <c r="A1735" t="s">
        <v>635</v>
      </c>
      <c r="B1735">
        <v>26.125</v>
      </c>
      <c r="C1735">
        <v>5.55</v>
      </c>
      <c r="D1735" t="str">
        <f t="shared" si="162"/>
        <v>No</v>
      </c>
      <c r="E1735" t="s">
        <v>2378</v>
      </c>
      <c r="F1735" t="s">
        <v>2378</v>
      </c>
      <c r="G1735">
        <f t="shared" si="163"/>
        <v>1</v>
      </c>
      <c r="H1735" t="str">
        <f t="shared" si="164"/>
        <v>No</v>
      </c>
      <c r="I1735" t="str">
        <f t="shared" si="165"/>
        <v>Over Weight</v>
      </c>
      <c r="J1735" t="str">
        <f t="shared" si="166"/>
        <v>Normal</v>
      </c>
      <c r="K1735" t="s">
        <v>2378</v>
      </c>
      <c r="L1735">
        <v>1</v>
      </c>
      <c r="M1735" t="str">
        <f t="shared" si="167"/>
        <v>No</v>
      </c>
      <c r="N1735" t="s">
        <v>2378</v>
      </c>
    </row>
    <row r="1736" spans="1:14" x14ac:dyDescent="0.3">
      <c r="A1736" t="s">
        <v>634</v>
      </c>
      <c r="B1736">
        <v>30.13</v>
      </c>
      <c r="C1736">
        <v>4.03</v>
      </c>
      <c r="D1736" t="str">
        <f t="shared" si="162"/>
        <v>Yes</v>
      </c>
      <c r="E1736" t="s">
        <v>2378</v>
      </c>
      <c r="F1736" t="s">
        <v>2378</v>
      </c>
      <c r="G1736">
        <f t="shared" si="163"/>
        <v>1</v>
      </c>
      <c r="H1736" t="str">
        <f t="shared" si="164"/>
        <v>No</v>
      </c>
      <c r="I1736" t="str">
        <f t="shared" si="165"/>
        <v>Obesity</v>
      </c>
      <c r="J1736" t="str">
        <f t="shared" si="166"/>
        <v>Normal</v>
      </c>
      <c r="K1736" t="s">
        <v>2380</v>
      </c>
      <c r="L1736">
        <v>1</v>
      </c>
      <c r="M1736" t="str">
        <f t="shared" si="167"/>
        <v>No</v>
      </c>
      <c r="N1736" t="s">
        <v>2378</v>
      </c>
    </row>
    <row r="1737" spans="1:14" x14ac:dyDescent="0.3">
      <c r="A1737" t="s">
        <v>633</v>
      </c>
      <c r="B1737">
        <v>34.19</v>
      </c>
      <c r="C1737">
        <v>4.1900000000000004</v>
      </c>
      <c r="D1737" t="str">
        <f t="shared" si="162"/>
        <v>No</v>
      </c>
      <c r="E1737" t="s">
        <v>2378</v>
      </c>
      <c r="F1737" t="s">
        <v>2378</v>
      </c>
      <c r="G1737">
        <f t="shared" si="163"/>
        <v>0</v>
      </c>
      <c r="H1737" t="str">
        <f t="shared" si="164"/>
        <v>No</v>
      </c>
      <c r="I1737" t="str">
        <f t="shared" si="165"/>
        <v>Obesity</v>
      </c>
      <c r="J1737" t="str">
        <f t="shared" si="166"/>
        <v>Normal</v>
      </c>
      <c r="K1737" t="s">
        <v>2378</v>
      </c>
      <c r="L1737" t="s">
        <v>2379</v>
      </c>
      <c r="M1737" t="str">
        <f t="shared" si="167"/>
        <v>No</v>
      </c>
      <c r="N1737" t="s">
        <v>2378</v>
      </c>
    </row>
    <row r="1738" spans="1:14" x14ac:dyDescent="0.3">
      <c r="A1738" t="s">
        <v>632</v>
      </c>
      <c r="B1738">
        <v>22.515000000000001</v>
      </c>
      <c r="C1738">
        <v>4.37</v>
      </c>
      <c r="D1738" t="str">
        <f t="shared" si="162"/>
        <v>No</v>
      </c>
      <c r="E1738" t="s">
        <v>2378</v>
      </c>
      <c r="F1738" t="s">
        <v>2381</v>
      </c>
      <c r="G1738">
        <f t="shared" si="163"/>
        <v>1</v>
      </c>
      <c r="H1738" t="str">
        <f t="shared" si="164"/>
        <v>No</v>
      </c>
      <c r="I1738" t="str">
        <f t="shared" si="165"/>
        <v>Normal Weight</v>
      </c>
      <c r="J1738" t="str">
        <f t="shared" si="166"/>
        <v>Normal</v>
      </c>
      <c r="K1738" t="s">
        <v>2378</v>
      </c>
      <c r="L1738">
        <v>1</v>
      </c>
      <c r="M1738" t="str">
        <f t="shared" si="167"/>
        <v>No</v>
      </c>
      <c r="N1738" t="s">
        <v>2378</v>
      </c>
    </row>
    <row r="1739" spans="1:14" x14ac:dyDescent="0.3">
      <c r="A1739" t="s">
        <v>631</v>
      </c>
      <c r="B1739">
        <v>18.239999999999998</v>
      </c>
      <c r="C1739">
        <v>5.31</v>
      </c>
      <c r="D1739" t="str">
        <f t="shared" si="162"/>
        <v>Yes</v>
      </c>
      <c r="E1739" t="s">
        <v>2378</v>
      </c>
      <c r="F1739" t="s">
        <v>2381</v>
      </c>
      <c r="G1739">
        <f t="shared" si="163"/>
        <v>1</v>
      </c>
      <c r="H1739" t="str">
        <f t="shared" si="164"/>
        <v>No</v>
      </c>
      <c r="I1739" t="str">
        <f t="shared" si="165"/>
        <v>Under Weight</v>
      </c>
      <c r="J1739" t="str">
        <f t="shared" si="166"/>
        <v>Normal</v>
      </c>
      <c r="K1739" t="s">
        <v>2380</v>
      </c>
      <c r="L1739">
        <v>1</v>
      </c>
      <c r="M1739" t="str">
        <f t="shared" si="167"/>
        <v>No</v>
      </c>
      <c r="N1739" t="s">
        <v>2378</v>
      </c>
    </row>
    <row r="1740" spans="1:14" x14ac:dyDescent="0.3">
      <c r="A1740" t="s">
        <v>629</v>
      </c>
      <c r="B1740">
        <v>37.28</v>
      </c>
      <c r="C1740">
        <v>4.66</v>
      </c>
      <c r="D1740" t="str">
        <f t="shared" si="162"/>
        <v>No</v>
      </c>
      <c r="E1740" t="s">
        <v>2381</v>
      </c>
      <c r="F1740" t="s">
        <v>2378</v>
      </c>
      <c r="G1740">
        <f t="shared" si="163"/>
        <v>1</v>
      </c>
      <c r="H1740" t="str">
        <f t="shared" si="164"/>
        <v>No</v>
      </c>
      <c r="I1740" t="str">
        <f t="shared" si="165"/>
        <v>Obesity</v>
      </c>
      <c r="J1740" t="str">
        <f t="shared" si="166"/>
        <v>Normal</v>
      </c>
      <c r="K1740" t="s">
        <v>2378</v>
      </c>
      <c r="L1740">
        <v>1</v>
      </c>
      <c r="M1740" t="str">
        <f t="shared" si="167"/>
        <v>No</v>
      </c>
      <c r="N1740" t="s">
        <v>2378</v>
      </c>
    </row>
    <row r="1741" spans="1:14" x14ac:dyDescent="0.3">
      <c r="A1741" t="s">
        <v>628</v>
      </c>
      <c r="B1741">
        <v>18.2</v>
      </c>
      <c r="C1741">
        <v>6.19</v>
      </c>
      <c r="D1741" t="str">
        <f t="shared" si="162"/>
        <v>No</v>
      </c>
      <c r="E1741" t="s">
        <v>2378</v>
      </c>
      <c r="F1741" t="s">
        <v>2381</v>
      </c>
      <c r="G1741">
        <f t="shared" si="163"/>
        <v>1</v>
      </c>
      <c r="H1741" t="str">
        <f t="shared" si="164"/>
        <v>No</v>
      </c>
      <c r="I1741" t="str">
        <f t="shared" si="165"/>
        <v>Under Weight</v>
      </c>
      <c r="J1741" t="str">
        <f t="shared" si="166"/>
        <v>Prediabetes</v>
      </c>
      <c r="K1741" t="s">
        <v>2378</v>
      </c>
      <c r="L1741">
        <v>1</v>
      </c>
      <c r="M1741" t="str">
        <f t="shared" si="167"/>
        <v>No</v>
      </c>
      <c r="N1741" t="s">
        <v>2378</v>
      </c>
    </row>
    <row r="1742" spans="1:14" x14ac:dyDescent="0.3">
      <c r="A1742" t="s">
        <v>627</v>
      </c>
      <c r="B1742">
        <v>20.53</v>
      </c>
      <c r="C1742">
        <v>4.8600000000000003</v>
      </c>
      <c r="D1742" t="str">
        <f t="shared" si="162"/>
        <v>No</v>
      </c>
      <c r="E1742" t="s">
        <v>2378</v>
      </c>
      <c r="F1742" t="s">
        <v>2378</v>
      </c>
      <c r="G1742">
        <f t="shared" si="163"/>
        <v>1</v>
      </c>
      <c r="H1742" t="str">
        <f t="shared" si="164"/>
        <v>No</v>
      </c>
      <c r="I1742" t="str">
        <f t="shared" si="165"/>
        <v>Normal Weight</v>
      </c>
      <c r="J1742" t="str">
        <f t="shared" si="166"/>
        <v>Normal</v>
      </c>
      <c r="K1742" t="s">
        <v>2378</v>
      </c>
      <c r="L1742">
        <v>1</v>
      </c>
      <c r="M1742" t="str">
        <f t="shared" si="167"/>
        <v>No</v>
      </c>
      <c r="N1742" t="s">
        <v>2378</v>
      </c>
    </row>
    <row r="1743" spans="1:14" x14ac:dyDescent="0.3">
      <c r="A1743" t="s">
        <v>626</v>
      </c>
      <c r="B1743">
        <v>23.79</v>
      </c>
      <c r="C1743">
        <v>4.74</v>
      </c>
      <c r="D1743" t="str">
        <f t="shared" si="162"/>
        <v>No</v>
      </c>
      <c r="E1743" t="s">
        <v>2378</v>
      </c>
      <c r="F1743" t="s">
        <v>2378</v>
      </c>
      <c r="G1743">
        <f t="shared" si="163"/>
        <v>0</v>
      </c>
      <c r="H1743" t="str">
        <f t="shared" si="164"/>
        <v>No</v>
      </c>
      <c r="I1743" t="str">
        <f t="shared" si="165"/>
        <v>Normal Weight</v>
      </c>
      <c r="J1743" t="str">
        <f t="shared" si="166"/>
        <v>Normal</v>
      </c>
      <c r="K1743" t="s">
        <v>2378</v>
      </c>
      <c r="L1743" t="s">
        <v>2379</v>
      </c>
      <c r="M1743" t="str">
        <f t="shared" si="167"/>
        <v>No</v>
      </c>
      <c r="N1743" t="s">
        <v>2378</v>
      </c>
    </row>
    <row r="1744" spans="1:14" x14ac:dyDescent="0.3">
      <c r="A1744" t="s">
        <v>625</v>
      </c>
      <c r="B1744">
        <v>29.8</v>
      </c>
      <c r="C1744">
        <v>6.03</v>
      </c>
      <c r="D1744" t="str">
        <f t="shared" si="162"/>
        <v>No</v>
      </c>
      <c r="E1744" t="s">
        <v>2378</v>
      </c>
      <c r="F1744" t="s">
        <v>2378</v>
      </c>
      <c r="G1744">
        <f t="shared" si="163"/>
        <v>0</v>
      </c>
      <c r="H1744" t="str">
        <f t="shared" si="164"/>
        <v>No</v>
      </c>
      <c r="I1744" t="str">
        <f t="shared" si="165"/>
        <v>Over Weight</v>
      </c>
      <c r="J1744" t="str">
        <f t="shared" si="166"/>
        <v>Prediabetes</v>
      </c>
      <c r="K1744" t="s">
        <v>2378</v>
      </c>
      <c r="L1744" t="s">
        <v>2379</v>
      </c>
      <c r="M1744" t="str">
        <f t="shared" si="167"/>
        <v>No</v>
      </c>
      <c r="N1744" t="s">
        <v>2378</v>
      </c>
    </row>
    <row r="1745" spans="1:14" x14ac:dyDescent="0.3">
      <c r="A1745" t="s">
        <v>624</v>
      </c>
      <c r="B1745">
        <v>31.54</v>
      </c>
      <c r="C1745">
        <v>4.71</v>
      </c>
      <c r="D1745" t="str">
        <f t="shared" si="162"/>
        <v>No</v>
      </c>
      <c r="E1745" t="s">
        <v>2378</v>
      </c>
      <c r="F1745" t="s">
        <v>2378</v>
      </c>
      <c r="G1745">
        <f t="shared" si="163"/>
        <v>0</v>
      </c>
      <c r="H1745" t="str">
        <f t="shared" si="164"/>
        <v>No</v>
      </c>
      <c r="I1745" t="str">
        <f t="shared" si="165"/>
        <v>Obesity</v>
      </c>
      <c r="J1745" t="str">
        <f t="shared" si="166"/>
        <v>Normal</v>
      </c>
      <c r="K1745" t="s">
        <v>2378</v>
      </c>
      <c r="L1745" t="s">
        <v>2379</v>
      </c>
      <c r="M1745" t="str">
        <f t="shared" si="167"/>
        <v>No</v>
      </c>
      <c r="N1745" t="s">
        <v>2378</v>
      </c>
    </row>
    <row r="1746" spans="1:14" x14ac:dyDescent="0.3">
      <c r="A1746" t="s">
        <v>623</v>
      </c>
      <c r="B1746">
        <v>20.82</v>
      </c>
      <c r="C1746">
        <v>5.55</v>
      </c>
      <c r="D1746" t="str">
        <f t="shared" si="162"/>
        <v>No</v>
      </c>
      <c r="E1746" t="s">
        <v>2378</v>
      </c>
      <c r="F1746" t="s">
        <v>2378</v>
      </c>
      <c r="G1746">
        <f t="shared" si="163"/>
        <v>1</v>
      </c>
      <c r="H1746" t="str">
        <f t="shared" si="164"/>
        <v>No</v>
      </c>
      <c r="I1746" t="str">
        <f t="shared" si="165"/>
        <v>Normal Weight</v>
      </c>
      <c r="J1746" t="str">
        <f t="shared" si="166"/>
        <v>Normal</v>
      </c>
      <c r="K1746" t="s">
        <v>2378</v>
      </c>
      <c r="L1746">
        <v>1</v>
      </c>
      <c r="M1746" t="str">
        <f t="shared" si="167"/>
        <v>No</v>
      </c>
      <c r="N1746" t="s">
        <v>2378</v>
      </c>
    </row>
    <row r="1747" spans="1:14" x14ac:dyDescent="0.3">
      <c r="A1747" t="s">
        <v>622</v>
      </c>
      <c r="B1747">
        <v>38.83</v>
      </c>
      <c r="C1747">
        <v>4.78</v>
      </c>
      <c r="D1747" t="str">
        <f t="shared" si="162"/>
        <v>No</v>
      </c>
      <c r="E1747" t="s">
        <v>2378</v>
      </c>
      <c r="F1747" t="s">
        <v>2381</v>
      </c>
      <c r="G1747">
        <f t="shared" si="163"/>
        <v>1</v>
      </c>
      <c r="H1747" t="str">
        <f t="shared" si="164"/>
        <v>No</v>
      </c>
      <c r="I1747" t="str">
        <f t="shared" si="165"/>
        <v>Obesity</v>
      </c>
      <c r="J1747" t="str">
        <f t="shared" si="166"/>
        <v>Normal</v>
      </c>
      <c r="K1747" t="s">
        <v>2378</v>
      </c>
      <c r="L1747">
        <v>1</v>
      </c>
      <c r="M1747" t="str">
        <f t="shared" si="167"/>
        <v>No</v>
      </c>
      <c r="N1747" t="s">
        <v>2378</v>
      </c>
    </row>
    <row r="1748" spans="1:14" x14ac:dyDescent="0.3">
      <c r="A1748" t="s">
        <v>621</v>
      </c>
      <c r="B1748">
        <v>23.44</v>
      </c>
      <c r="C1748">
        <v>4.6500000000000004</v>
      </c>
      <c r="D1748" t="str">
        <f t="shared" si="162"/>
        <v>Yes</v>
      </c>
      <c r="E1748" t="s">
        <v>2378</v>
      </c>
      <c r="F1748" t="s">
        <v>2378</v>
      </c>
      <c r="G1748">
        <f t="shared" si="163"/>
        <v>1</v>
      </c>
      <c r="H1748" t="str">
        <f t="shared" si="164"/>
        <v>No</v>
      </c>
      <c r="I1748" t="str">
        <f t="shared" si="165"/>
        <v>Normal Weight</v>
      </c>
      <c r="J1748" t="str">
        <f t="shared" si="166"/>
        <v>Normal</v>
      </c>
      <c r="K1748" t="s">
        <v>2380</v>
      </c>
      <c r="L1748">
        <v>1</v>
      </c>
      <c r="M1748" t="str">
        <f t="shared" si="167"/>
        <v>No</v>
      </c>
      <c r="N1748" t="s">
        <v>2378</v>
      </c>
    </row>
    <row r="1749" spans="1:14" x14ac:dyDescent="0.3">
      <c r="A1749" t="s">
        <v>620</v>
      </c>
      <c r="B1749">
        <v>24.13</v>
      </c>
      <c r="C1749">
        <v>5.2</v>
      </c>
      <c r="D1749" t="str">
        <f t="shared" si="162"/>
        <v>No</v>
      </c>
      <c r="E1749" t="s">
        <v>2378</v>
      </c>
      <c r="F1749" t="s">
        <v>2378</v>
      </c>
      <c r="G1749">
        <f t="shared" si="163"/>
        <v>1</v>
      </c>
      <c r="H1749" t="str">
        <f t="shared" si="164"/>
        <v>No</v>
      </c>
      <c r="I1749" t="str">
        <f t="shared" si="165"/>
        <v>Normal Weight</v>
      </c>
      <c r="J1749" t="str">
        <f t="shared" si="166"/>
        <v>Normal</v>
      </c>
      <c r="K1749" t="s">
        <v>2378</v>
      </c>
      <c r="L1749">
        <v>1</v>
      </c>
      <c r="M1749" t="str">
        <f t="shared" si="167"/>
        <v>No</v>
      </c>
      <c r="N1749" t="s">
        <v>2378</v>
      </c>
    </row>
    <row r="1750" spans="1:14" x14ac:dyDescent="0.3">
      <c r="A1750" t="s">
        <v>619</v>
      </c>
      <c r="B1750">
        <v>42.13</v>
      </c>
      <c r="C1750">
        <v>4.54</v>
      </c>
      <c r="D1750" t="str">
        <f t="shared" si="162"/>
        <v>Yes</v>
      </c>
      <c r="E1750" t="s">
        <v>2378</v>
      </c>
      <c r="F1750" t="s">
        <v>2378</v>
      </c>
      <c r="G1750">
        <f t="shared" si="163"/>
        <v>1</v>
      </c>
      <c r="H1750" t="str">
        <f t="shared" si="164"/>
        <v>No</v>
      </c>
      <c r="I1750" t="str">
        <f t="shared" si="165"/>
        <v>Obesity</v>
      </c>
      <c r="J1750" t="str">
        <f t="shared" si="166"/>
        <v>Normal</v>
      </c>
      <c r="K1750" t="s">
        <v>2380</v>
      </c>
      <c r="L1750">
        <v>1</v>
      </c>
      <c r="M1750" t="str">
        <f t="shared" si="167"/>
        <v>No</v>
      </c>
      <c r="N1750" t="s">
        <v>2378</v>
      </c>
    </row>
    <row r="1751" spans="1:14" x14ac:dyDescent="0.3">
      <c r="A1751" t="s">
        <v>618</v>
      </c>
      <c r="B1751">
        <v>17.86</v>
      </c>
      <c r="C1751">
        <v>4.1100000000000003</v>
      </c>
      <c r="D1751" t="str">
        <f t="shared" si="162"/>
        <v>No</v>
      </c>
      <c r="E1751" t="s">
        <v>2378</v>
      </c>
      <c r="F1751" t="s">
        <v>2378</v>
      </c>
      <c r="G1751">
        <f t="shared" si="163"/>
        <v>1</v>
      </c>
      <c r="H1751" t="str">
        <f t="shared" si="164"/>
        <v>No</v>
      </c>
      <c r="I1751" t="str">
        <f t="shared" si="165"/>
        <v>Under Weight</v>
      </c>
      <c r="J1751" t="str">
        <f t="shared" si="166"/>
        <v>Normal</v>
      </c>
      <c r="K1751" t="s">
        <v>2378</v>
      </c>
      <c r="L1751">
        <v>1</v>
      </c>
      <c r="M1751" t="str">
        <f t="shared" si="167"/>
        <v>No</v>
      </c>
      <c r="N1751" t="s">
        <v>2378</v>
      </c>
    </row>
    <row r="1752" spans="1:14" x14ac:dyDescent="0.3">
      <c r="A1752" t="s">
        <v>617</v>
      </c>
      <c r="B1752">
        <v>32.78</v>
      </c>
      <c r="C1752">
        <v>4.63</v>
      </c>
      <c r="D1752" t="str">
        <f t="shared" si="162"/>
        <v>No</v>
      </c>
      <c r="E1752" t="s">
        <v>2378</v>
      </c>
      <c r="F1752" t="s">
        <v>2378</v>
      </c>
      <c r="G1752">
        <f t="shared" si="163"/>
        <v>0</v>
      </c>
      <c r="H1752" t="str">
        <f t="shared" si="164"/>
        <v>No</v>
      </c>
      <c r="I1752" t="str">
        <f t="shared" si="165"/>
        <v>Obesity</v>
      </c>
      <c r="J1752" t="str">
        <f t="shared" si="166"/>
        <v>Normal</v>
      </c>
      <c r="K1752" t="s">
        <v>2378</v>
      </c>
      <c r="L1752" t="s">
        <v>2379</v>
      </c>
      <c r="M1752" t="str">
        <f t="shared" si="167"/>
        <v>No</v>
      </c>
      <c r="N1752" t="s">
        <v>2378</v>
      </c>
    </row>
    <row r="1753" spans="1:14" x14ac:dyDescent="0.3">
      <c r="A1753" t="s">
        <v>616</v>
      </c>
      <c r="B1753">
        <v>23.9</v>
      </c>
      <c r="C1753">
        <v>6.06</v>
      </c>
      <c r="D1753" t="str">
        <f t="shared" si="162"/>
        <v>Yes</v>
      </c>
      <c r="E1753" t="s">
        <v>2378</v>
      </c>
      <c r="F1753" t="s">
        <v>2381</v>
      </c>
      <c r="G1753">
        <f t="shared" si="163"/>
        <v>1</v>
      </c>
      <c r="H1753" t="str">
        <f t="shared" si="164"/>
        <v>No</v>
      </c>
      <c r="I1753" t="str">
        <f t="shared" si="165"/>
        <v>Normal Weight</v>
      </c>
      <c r="J1753" t="str">
        <f t="shared" si="166"/>
        <v>Prediabetes</v>
      </c>
      <c r="K1753" t="s">
        <v>2380</v>
      </c>
      <c r="L1753">
        <v>1</v>
      </c>
      <c r="M1753" t="str">
        <f t="shared" si="167"/>
        <v>No</v>
      </c>
      <c r="N1753" t="s">
        <v>2378</v>
      </c>
    </row>
    <row r="1754" spans="1:14" x14ac:dyDescent="0.3">
      <c r="A1754" t="s">
        <v>615</v>
      </c>
      <c r="B1754">
        <v>15.47</v>
      </c>
      <c r="C1754">
        <v>8.43</v>
      </c>
      <c r="D1754" t="str">
        <f t="shared" si="162"/>
        <v>No</v>
      </c>
      <c r="E1754" t="s">
        <v>2378</v>
      </c>
      <c r="F1754" t="s">
        <v>2378</v>
      </c>
      <c r="G1754">
        <f t="shared" si="163"/>
        <v>0</v>
      </c>
      <c r="H1754" t="str">
        <f t="shared" si="164"/>
        <v>No</v>
      </c>
      <c r="I1754" t="str">
        <f t="shared" si="165"/>
        <v>Under Weight</v>
      </c>
      <c r="J1754" t="str">
        <f t="shared" si="166"/>
        <v>Diabetes</v>
      </c>
      <c r="K1754" t="s">
        <v>2378</v>
      </c>
      <c r="L1754" t="s">
        <v>2379</v>
      </c>
      <c r="M1754" t="str">
        <f t="shared" si="167"/>
        <v>No</v>
      </c>
      <c r="N1754" t="s">
        <v>2378</v>
      </c>
    </row>
    <row r="1755" spans="1:14" x14ac:dyDescent="0.3">
      <c r="A1755" t="s">
        <v>614</v>
      </c>
      <c r="B1755">
        <v>28.54</v>
      </c>
      <c r="C1755">
        <v>5.51</v>
      </c>
      <c r="D1755" t="str">
        <f t="shared" si="162"/>
        <v>No</v>
      </c>
      <c r="E1755" t="s">
        <v>2378</v>
      </c>
      <c r="F1755" t="s">
        <v>2381</v>
      </c>
      <c r="G1755">
        <f t="shared" si="163"/>
        <v>1</v>
      </c>
      <c r="H1755" t="str">
        <f t="shared" si="164"/>
        <v>No</v>
      </c>
      <c r="I1755" t="str">
        <f t="shared" si="165"/>
        <v>Over Weight</v>
      </c>
      <c r="J1755" t="str">
        <f t="shared" si="166"/>
        <v>Normal</v>
      </c>
      <c r="K1755" t="s">
        <v>2378</v>
      </c>
      <c r="L1755">
        <v>1</v>
      </c>
      <c r="M1755" t="str">
        <f t="shared" si="167"/>
        <v>No</v>
      </c>
      <c r="N1755" t="s">
        <v>2378</v>
      </c>
    </row>
    <row r="1756" spans="1:14" x14ac:dyDescent="0.3">
      <c r="A1756" t="s">
        <v>613</v>
      </c>
      <c r="B1756">
        <v>18.54</v>
      </c>
      <c r="C1756">
        <v>4.95</v>
      </c>
      <c r="D1756" t="str">
        <f t="shared" si="162"/>
        <v>No</v>
      </c>
      <c r="E1756" t="s">
        <v>2378</v>
      </c>
      <c r="F1756" t="s">
        <v>2378</v>
      </c>
      <c r="G1756">
        <f t="shared" si="163"/>
        <v>0</v>
      </c>
      <c r="H1756" t="str">
        <f t="shared" si="164"/>
        <v>No</v>
      </c>
      <c r="I1756" t="str">
        <f t="shared" si="165"/>
        <v>Normal Weight</v>
      </c>
      <c r="J1756" t="str">
        <f t="shared" si="166"/>
        <v>Normal</v>
      </c>
      <c r="K1756" t="s">
        <v>2378</v>
      </c>
      <c r="L1756" t="s">
        <v>2379</v>
      </c>
      <c r="M1756" t="str">
        <f t="shared" si="167"/>
        <v>No</v>
      </c>
      <c r="N1756" t="s">
        <v>2378</v>
      </c>
    </row>
    <row r="1757" spans="1:14" x14ac:dyDescent="0.3">
      <c r="A1757" t="s">
        <v>612</v>
      </c>
      <c r="B1757">
        <v>32.18</v>
      </c>
      <c r="C1757">
        <v>6.44</v>
      </c>
      <c r="D1757" t="str">
        <f t="shared" si="162"/>
        <v>Yes</v>
      </c>
      <c r="E1757" t="s">
        <v>2378</v>
      </c>
      <c r="F1757" t="s">
        <v>2381</v>
      </c>
      <c r="G1757">
        <f t="shared" si="163"/>
        <v>1</v>
      </c>
      <c r="H1757" t="str">
        <f t="shared" si="164"/>
        <v>No</v>
      </c>
      <c r="I1757" t="str">
        <f t="shared" si="165"/>
        <v>Obesity</v>
      </c>
      <c r="J1757" t="str">
        <f t="shared" si="166"/>
        <v>Diabetes</v>
      </c>
      <c r="K1757" t="s">
        <v>2380</v>
      </c>
      <c r="L1757">
        <v>1</v>
      </c>
      <c r="M1757" t="str">
        <f t="shared" si="167"/>
        <v>No</v>
      </c>
      <c r="N1757" t="s">
        <v>2378</v>
      </c>
    </row>
    <row r="1758" spans="1:14" x14ac:dyDescent="0.3">
      <c r="A1758" t="s">
        <v>611</v>
      </c>
      <c r="B1758">
        <v>37.380000000000003</v>
      </c>
      <c r="C1758">
        <v>6.05</v>
      </c>
      <c r="D1758" t="str">
        <f t="shared" si="162"/>
        <v>Yes</v>
      </c>
      <c r="E1758" t="s">
        <v>2378</v>
      </c>
      <c r="F1758" t="s">
        <v>2378</v>
      </c>
      <c r="G1758">
        <f t="shared" si="163"/>
        <v>0</v>
      </c>
      <c r="H1758" t="str">
        <f t="shared" si="164"/>
        <v>No</v>
      </c>
      <c r="I1758" t="str">
        <f t="shared" si="165"/>
        <v>Obesity</v>
      </c>
      <c r="J1758" t="str">
        <f t="shared" si="166"/>
        <v>Prediabetes</v>
      </c>
      <c r="K1758" t="s">
        <v>2380</v>
      </c>
      <c r="L1758" t="s">
        <v>2379</v>
      </c>
      <c r="M1758" t="str">
        <f t="shared" si="167"/>
        <v>No</v>
      </c>
      <c r="N1758" t="s">
        <v>2378</v>
      </c>
    </row>
    <row r="1759" spans="1:14" x14ac:dyDescent="0.3">
      <c r="A1759" t="s">
        <v>610</v>
      </c>
      <c r="B1759">
        <v>31.12</v>
      </c>
      <c r="C1759">
        <v>4.76</v>
      </c>
      <c r="D1759" t="str">
        <f t="shared" si="162"/>
        <v>Yes</v>
      </c>
      <c r="E1759" t="s">
        <v>2378</v>
      </c>
      <c r="F1759" t="s">
        <v>2381</v>
      </c>
      <c r="G1759">
        <f t="shared" si="163"/>
        <v>1</v>
      </c>
      <c r="H1759" t="str">
        <f t="shared" si="164"/>
        <v>No</v>
      </c>
      <c r="I1759" t="str">
        <f t="shared" si="165"/>
        <v>Obesity</v>
      </c>
      <c r="J1759" t="str">
        <f t="shared" si="166"/>
        <v>Normal</v>
      </c>
      <c r="K1759" t="s">
        <v>2380</v>
      </c>
      <c r="L1759">
        <v>1</v>
      </c>
      <c r="M1759" t="str">
        <f t="shared" si="167"/>
        <v>No</v>
      </c>
      <c r="N1759" t="s">
        <v>2378</v>
      </c>
    </row>
    <row r="1760" spans="1:14" x14ac:dyDescent="0.3">
      <c r="A1760" t="s">
        <v>609</v>
      </c>
      <c r="B1760">
        <v>22.01</v>
      </c>
      <c r="C1760">
        <v>6.72</v>
      </c>
      <c r="D1760" t="str">
        <f t="shared" si="162"/>
        <v>Yes</v>
      </c>
      <c r="E1760" t="s">
        <v>2378</v>
      </c>
      <c r="F1760" t="s">
        <v>2378</v>
      </c>
      <c r="G1760">
        <f t="shared" si="163"/>
        <v>1</v>
      </c>
      <c r="H1760" t="str">
        <f t="shared" si="164"/>
        <v>No</v>
      </c>
      <c r="I1760" t="str">
        <f t="shared" si="165"/>
        <v>Normal Weight</v>
      </c>
      <c r="J1760" t="str">
        <f t="shared" si="166"/>
        <v>Diabetes</v>
      </c>
      <c r="K1760" t="s">
        <v>2380</v>
      </c>
      <c r="L1760">
        <v>1</v>
      </c>
      <c r="M1760" t="str">
        <f t="shared" si="167"/>
        <v>No</v>
      </c>
      <c r="N1760" t="s">
        <v>2378</v>
      </c>
    </row>
    <row r="1761" spans="1:14" x14ac:dyDescent="0.3">
      <c r="A1761" t="s">
        <v>608</v>
      </c>
      <c r="B1761">
        <v>27.645</v>
      </c>
      <c r="C1761">
        <v>5.7</v>
      </c>
      <c r="D1761" t="str">
        <f t="shared" si="162"/>
        <v>No</v>
      </c>
      <c r="E1761" t="s">
        <v>2378</v>
      </c>
      <c r="F1761" t="s">
        <v>2378</v>
      </c>
      <c r="G1761">
        <f t="shared" si="163"/>
        <v>0</v>
      </c>
      <c r="H1761" t="str">
        <f t="shared" si="164"/>
        <v>No</v>
      </c>
      <c r="I1761" t="str">
        <f t="shared" si="165"/>
        <v>Over Weight</v>
      </c>
      <c r="J1761" t="str">
        <f t="shared" si="166"/>
        <v>Normal</v>
      </c>
      <c r="K1761" t="s">
        <v>2378</v>
      </c>
      <c r="L1761" t="s">
        <v>2379</v>
      </c>
      <c r="M1761" t="str">
        <f t="shared" si="167"/>
        <v>No</v>
      </c>
      <c r="N1761" t="s">
        <v>2378</v>
      </c>
    </row>
    <row r="1762" spans="1:14" x14ac:dyDescent="0.3">
      <c r="A1762" t="s">
        <v>607</v>
      </c>
      <c r="B1762">
        <v>29.64</v>
      </c>
      <c r="C1762">
        <v>5.31</v>
      </c>
      <c r="D1762" t="str">
        <f t="shared" si="162"/>
        <v>Yes</v>
      </c>
      <c r="E1762" t="s">
        <v>2378</v>
      </c>
      <c r="F1762" t="s">
        <v>2378</v>
      </c>
      <c r="G1762">
        <f t="shared" si="163"/>
        <v>0</v>
      </c>
      <c r="H1762" t="str">
        <f t="shared" si="164"/>
        <v>No</v>
      </c>
      <c r="I1762" t="str">
        <f t="shared" si="165"/>
        <v>Over Weight</v>
      </c>
      <c r="J1762" t="str">
        <f t="shared" si="166"/>
        <v>Normal</v>
      </c>
      <c r="K1762" t="s">
        <v>2380</v>
      </c>
      <c r="L1762" t="s">
        <v>2379</v>
      </c>
      <c r="M1762" t="str">
        <f t="shared" si="167"/>
        <v>No</v>
      </c>
      <c r="N1762" t="s">
        <v>2378</v>
      </c>
    </row>
    <row r="1763" spans="1:14" x14ac:dyDescent="0.3">
      <c r="A1763" t="s">
        <v>606</v>
      </c>
      <c r="B1763">
        <v>33.700000000000003</v>
      </c>
      <c r="C1763">
        <v>4.32</v>
      </c>
      <c r="D1763" t="str">
        <f t="shared" si="162"/>
        <v>Yes</v>
      </c>
      <c r="E1763" t="s">
        <v>2378</v>
      </c>
      <c r="F1763" t="s">
        <v>2378</v>
      </c>
      <c r="G1763">
        <f t="shared" si="163"/>
        <v>1</v>
      </c>
      <c r="H1763" t="str">
        <f t="shared" si="164"/>
        <v>No</v>
      </c>
      <c r="I1763" t="str">
        <f t="shared" si="165"/>
        <v>Obesity</v>
      </c>
      <c r="J1763" t="str">
        <f t="shared" si="166"/>
        <v>Normal</v>
      </c>
      <c r="K1763" t="s">
        <v>2380</v>
      </c>
      <c r="L1763">
        <v>1</v>
      </c>
      <c r="M1763" t="str">
        <f t="shared" si="167"/>
        <v>No</v>
      </c>
      <c r="N1763" t="s">
        <v>2378</v>
      </c>
    </row>
    <row r="1764" spans="1:14" x14ac:dyDescent="0.3">
      <c r="A1764" t="s">
        <v>605</v>
      </c>
      <c r="B1764">
        <v>27.5</v>
      </c>
      <c r="C1764">
        <v>4.2300000000000004</v>
      </c>
      <c r="D1764" t="str">
        <f t="shared" si="162"/>
        <v>Yes</v>
      </c>
      <c r="E1764" t="s">
        <v>2378</v>
      </c>
      <c r="F1764" t="s">
        <v>2378</v>
      </c>
      <c r="G1764">
        <f t="shared" si="163"/>
        <v>1</v>
      </c>
      <c r="H1764" t="str">
        <f t="shared" si="164"/>
        <v>No</v>
      </c>
      <c r="I1764" t="str">
        <f t="shared" si="165"/>
        <v>Over Weight</v>
      </c>
      <c r="J1764" t="str">
        <f t="shared" si="166"/>
        <v>Normal</v>
      </c>
      <c r="K1764" t="s">
        <v>2380</v>
      </c>
      <c r="L1764">
        <v>1</v>
      </c>
      <c r="M1764" t="str">
        <f t="shared" si="167"/>
        <v>No</v>
      </c>
      <c r="N1764" t="s">
        <v>2378</v>
      </c>
    </row>
    <row r="1765" spans="1:14" x14ac:dyDescent="0.3">
      <c r="A1765" t="s">
        <v>604</v>
      </c>
      <c r="B1765">
        <v>16.12</v>
      </c>
      <c r="C1765">
        <v>6.09</v>
      </c>
      <c r="D1765" t="str">
        <f t="shared" si="162"/>
        <v>No</v>
      </c>
      <c r="E1765" t="s">
        <v>2378</v>
      </c>
      <c r="F1765" t="s">
        <v>2378</v>
      </c>
      <c r="G1765">
        <f t="shared" si="163"/>
        <v>0</v>
      </c>
      <c r="H1765" t="str">
        <f t="shared" si="164"/>
        <v>No</v>
      </c>
      <c r="I1765" t="str">
        <f t="shared" si="165"/>
        <v>Under Weight</v>
      </c>
      <c r="J1765" t="str">
        <f t="shared" si="166"/>
        <v>Prediabetes</v>
      </c>
      <c r="K1765" t="s">
        <v>2378</v>
      </c>
      <c r="L1765" t="s">
        <v>2379</v>
      </c>
      <c r="M1765" t="str">
        <f t="shared" si="167"/>
        <v>No</v>
      </c>
      <c r="N1765" t="s">
        <v>2378</v>
      </c>
    </row>
    <row r="1766" spans="1:14" x14ac:dyDescent="0.3">
      <c r="A1766" t="s">
        <v>603</v>
      </c>
      <c r="B1766">
        <v>26.73</v>
      </c>
      <c r="C1766">
        <v>4.74</v>
      </c>
      <c r="D1766" t="str">
        <f t="shared" si="162"/>
        <v>Yes</v>
      </c>
      <c r="E1766" t="s">
        <v>2378</v>
      </c>
      <c r="F1766" t="s">
        <v>2378</v>
      </c>
      <c r="G1766">
        <f t="shared" si="163"/>
        <v>1</v>
      </c>
      <c r="H1766" t="str">
        <f t="shared" si="164"/>
        <v>No</v>
      </c>
      <c r="I1766" t="str">
        <f t="shared" si="165"/>
        <v>Over Weight</v>
      </c>
      <c r="J1766" t="str">
        <f t="shared" si="166"/>
        <v>Normal</v>
      </c>
      <c r="K1766" t="s">
        <v>2380</v>
      </c>
      <c r="L1766">
        <v>1</v>
      </c>
      <c r="M1766" t="str">
        <f t="shared" si="167"/>
        <v>No</v>
      </c>
      <c r="N1766" t="s">
        <v>2378</v>
      </c>
    </row>
    <row r="1767" spans="1:14" x14ac:dyDescent="0.3">
      <c r="A1767" t="s">
        <v>602</v>
      </c>
      <c r="B1767">
        <v>37.25</v>
      </c>
      <c r="C1767">
        <v>6.23</v>
      </c>
      <c r="D1767" t="str">
        <f t="shared" si="162"/>
        <v>Yes</v>
      </c>
      <c r="E1767" t="s">
        <v>2378</v>
      </c>
      <c r="F1767" t="s">
        <v>2378</v>
      </c>
      <c r="G1767">
        <f t="shared" si="163"/>
        <v>0</v>
      </c>
      <c r="H1767" t="str">
        <f t="shared" si="164"/>
        <v>No</v>
      </c>
      <c r="I1767" t="str">
        <f t="shared" si="165"/>
        <v>Obesity</v>
      </c>
      <c r="J1767" t="str">
        <f t="shared" si="166"/>
        <v>Prediabetes</v>
      </c>
      <c r="K1767" t="s">
        <v>2380</v>
      </c>
      <c r="L1767" t="s">
        <v>2379</v>
      </c>
      <c r="M1767" t="str">
        <f t="shared" si="167"/>
        <v>No</v>
      </c>
      <c r="N1767" t="s">
        <v>2378</v>
      </c>
    </row>
    <row r="1768" spans="1:14" x14ac:dyDescent="0.3">
      <c r="A1768" t="s">
        <v>601</v>
      </c>
      <c r="B1768">
        <v>23.56</v>
      </c>
      <c r="C1768">
        <v>5.45</v>
      </c>
      <c r="D1768" t="str">
        <f t="shared" si="162"/>
        <v>Yes</v>
      </c>
      <c r="E1768" t="s">
        <v>2378</v>
      </c>
      <c r="F1768" t="s">
        <v>2378</v>
      </c>
      <c r="G1768">
        <f t="shared" si="163"/>
        <v>1</v>
      </c>
      <c r="H1768" t="str">
        <f t="shared" si="164"/>
        <v>No</v>
      </c>
      <c r="I1768" t="str">
        <f t="shared" si="165"/>
        <v>Normal Weight</v>
      </c>
      <c r="J1768" t="str">
        <f t="shared" si="166"/>
        <v>Normal</v>
      </c>
      <c r="K1768" t="s">
        <v>2380</v>
      </c>
      <c r="L1768">
        <v>1</v>
      </c>
      <c r="M1768" t="str">
        <f t="shared" si="167"/>
        <v>No</v>
      </c>
      <c r="N1768" t="s">
        <v>2378</v>
      </c>
    </row>
    <row r="1769" spans="1:14" x14ac:dyDescent="0.3">
      <c r="A1769" t="s">
        <v>600</v>
      </c>
      <c r="B1769">
        <v>15.84</v>
      </c>
      <c r="C1769">
        <v>10.34</v>
      </c>
      <c r="D1769" t="str">
        <f t="shared" si="162"/>
        <v>No</v>
      </c>
      <c r="E1769" t="s">
        <v>2378</v>
      </c>
      <c r="F1769" t="s">
        <v>2378</v>
      </c>
      <c r="G1769">
        <f t="shared" si="163"/>
        <v>2</v>
      </c>
      <c r="H1769" t="str">
        <f t="shared" si="164"/>
        <v>No</v>
      </c>
      <c r="I1769" t="str">
        <f t="shared" si="165"/>
        <v>Under Weight</v>
      </c>
      <c r="J1769" t="str">
        <f t="shared" si="166"/>
        <v>Diabetes</v>
      </c>
      <c r="K1769" t="s">
        <v>2378</v>
      </c>
      <c r="L1769">
        <v>2</v>
      </c>
      <c r="M1769" t="str">
        <f t="shared" si="167"/>
        <v>No</v>
      </c>
      <c r="N1769" t="s">
        <v>2378</v>
      </c>
    </row>
    <row r="1770" spans="1:14" x14ac:dyDescent="0.3">
      <c r="A1770" t="s">
        <v>599</v>
      </c>
      <c r="B1770">
        <v>36.630000000000003</v>
      </c>
      <c r="C1770">
        <v>5.15</v>
      </c>
      <c r="D1770" t="str">
        <f t="shared" si="162"/>
        <v>No</v>
      </c>
      <c r="E1770" t="s">
        <v>2378</v>
      </c>
      <c r="F1770" t="s">
        <v>2378</v>
      </c>
      <c r="G1770">
        <f t="shared" si="163"/>
        <v>0</v>
      </c>
      <c r="H1770" t="str">
        <f t="shared" si="164"/>
        <v>No</v>
      </c>
      <c r="I1770" t="str">
        <f t="shared" si="165"/>
        <v>Obesity</v>
      </c>
      <c r="J1770" t="str">
        <f t="shared" si="166"/>
        <v>Normal</v>
      </c>
      <c r="K1770" t="s">
        <v>2378</v>
      </c>
      <c r="L1770" t="s">
        <v>2379</v>
      </c>
      <c r="M1770" t="str">
        <f t="shared" si="167"/>
        <v>No</v>
      </c>
      <c r="N1770" t="s">
        <v>2378</v>
      </c>
    </row>
    <row r="1771" spans="1:14" x14ac:dyDescent="0.3">
      <c r="A1771" t="s">
        <v>598</v>
      </c>
      <c r="B1771">
        <v>16.47</v>
      </c>
      <c r="C1771">
        <v>11.72</v>
      </c>
      <c r="D1771" t="str">
        <f t="shared" si="162"/>
        <v>No</v>
      </c>
      <c r="E1771" t="s">
        <v>2378</v>
      </c>
      <c r="F1771" t="s">
        <v>2378</v>
      </c>
      <c r="G1771">
        <f t="shared" si="163"/>
        <v>0</v>
      </c>
      <c r="H1771" t="str">
        <f t="shared" si="164"/>
        <v>No</v>
      </c>
      <c r="I1771" t="str">
        <f t="shared" si="165"/>
        <v>Under Weight</v>
      </c>
      <c r="J1771" t="str">
        <f t="shared" si="166"/>
        <v>Diabetes</v>
      </c>
      <c r="K1771" t="s">
        <v>2378</v>
      </c>
      <c r="L1771" t="s">
        <v>2379</v>
      </c>
      <c r="M1771" t="str">
        <f t="shared" si="167"/>
        <v>No</v>
      </c>
      <c r="N1771" t="s">
        <v>2378</v>
      </c>
    </row>
    <row r="1772" spans="1:14" x14ac:dyDescent="0.3">
      <c r="A1772" t="s">
        <v>597</v>
      </c>
      <c r="B1772">
        <v>25.8</v>
      </c>
      <c r="C1772">
        <v>5.29</v>
      </c>
      <c r="D1772" t="str">
        <f t="shared" si="162"/>
        <v>No</v>
      </c>
      <c r="E1772" t="s">
        <v>2378</v>
      </c>
      <c r="F1772" t="s">
        <v>2378</v>
      </c>
      <c r="G1772">
        <f t="shared" si="163"/>
        <v>0</v>
      </c>
      <c r="H1772" t="str">
        <f t="shared" si="164"/>
        <v>No</v>
      </c>
      <c r="I1772" t="str">
        <f t="shared" si="165"/>
        <v>Over Weight</v>
      </c>
      <c r="J1772" t="str">
        <f t="shared" si="166"/>
        <v>Normal</v>
      </c>
      <c r="K1772" t="s">
        <v>2378</v>
      </c>
      <c r="L1772" t="s">
        <v>2379</v>
      </c>
      <c r="M1772" t="str">
        <f t="shared" si="167"/>
        <v>No</v>
      </c>
      <c r="N1772" t="s">
        <v>2378</v>
      </c>
    </row>
    <row r="1773" spans="1:14" x14ac:dyDescent="0.3">
      <c r="A1773" t="s">
        <v>596</v>
      </c>
      <c r="B1773">
        <v>23.6</v>
      </c>
      <c r="C1773">
        <v>4.33</v>
      </c>
      <c r="D1773" t="str">
        <f t="shared" si="162"/>
        <v>No</v>
      </c>
      <c r="E1773" t="s">
        <v>2378</v>
      </c>
      <c r="F1773" t="s">
        <v>2378</v>
      </c>
      <c r="G1773">
        <f t="shared" si="163"/>
        <v>0</v>
      </c>
      <c r="H1773" t="str">
        <f t="shared" si="164"/>
        <v>No</v>
      </c>
      <c r="I1773" t="str">
        <f t="shared" si="165"/>
        <v>Normal Weight</v>
      </c>
      <c r="J1773" t="str">
        <f t="shared" si="166"/>
        <v>Normal</v>
      </c>
      <c r="K1773" t="s">
        <v>2378</v>
      </c>
      <c r="L1773" t="s">
        <v>2379</v>
      </c>
      <c r="M1773" t="str">
        <f t="shared" si="167"/>
        <v>No</v>
      </c>
      <c r="N1773" t="s">
        <v>2378</v>
      </c>
    </row>
    <row r="1774" spans="1:14" x14ac:dyDescent="0.3">
      <c r="A1774" t="s">
        <v>595</v>
      </c>
      <c r="B1774">
        <v>32.11</v>
      </c>
      <c r="C1774">
        <v>6.24</v>
      </c>
      <c r="D1774" t="str">
        <f t="shared" si="162"/>
        <v>No</v>
      </c>
      <c r="E1774" t="s">
        <v>2378</v>
      </c>
      <c r="F1774" t="s">
        <v>2381</v>
      </c>
      <c r="G1774">
        <f t="shared" si="163"/>
        <v>1</v>
      </c>
      <c r="H1774" t="str">
        <f t="shared" si="164"/>
        <v>No</v>
      </c>
      <c r="I1774" t="str">
        <f t="shared" si="165"/>
        <v>Obesity</v>
      </c>
      <c r="J1774" t="str">
        <f t="shared" si="166"/>
        <v>Prediabetes</v>
      </c>
      <c r="K1774" t="s">
        <v>2378</v>
      </c>
      <c r="L1774">
        <v>1</v>
      </c>
      <c r="M1774" t="str">
        <f t="shared" si="167"/>
        <v>No</v>
      </c>
      <c r="N1774" t="s">
        <v>2378</v>
      </c>
    </row>
    <row r="1775" spans="1:14" x14ac:dyDescent="0.3">
      <c r="A1775" t="s">
        <v>594</v>
      </c>
      <c r="B1775">
        <v>30.114999999999998</v>
      </c>
      <c r="C1775">
        <v>11.61</v>
      </c>
      <c r="D1775" t="str">
        <f t="shared" si="162"/>
        <v>No</v>
      </c>
      <c r="E1775" t="s">
        <v>2378</v>
      </c>
      <c r="F1775" t="s">
        <v>2378</v>
      </c>
      <c r="G1775">
        <f t="shared" si="163"/>
        <v>0</v>
      </c>
      <c r="H1775" t="str">
        <f t="shared" si="164"/>
        <v>No</v>
      </c>
      <c r="I1775" t="str">
        <f t="shared" si="165"/>
        <v>Obesity</v>
      </c>
      <c r="J1775" t="str">
        <f t="shared" si="166"/>
        <v>Diabetes</v>
      </c>
      <c r="K1775" t="s">
        <v>2378</v>
      </c>
      <c r="L1775" t="s">
        <v>2379</v>
      </c>
      <c r="M1775" t="str">
        <f t="shared" si="167"/>
        <v>No</v>
      </c>
      <c r="N1775" t="s">
        <v>2378</v>
      </c>
    </row>
    <row r="1776" spans="1:14" x14ac:dyDescent="0.3">
      <c r="A1776" t="s">
        <v>593</v>
      </c>
      <c r="B1776">
        <v>20.28</v>
      </c>
      <c r="C1776">
        <v>11.07</v>
      </c>
      <c r="D1776" t="str">
        <f t="shared" si="162"/>
        <v>Yes</v>
      </c>
      <c r="E1776" t="s">
        <v>2378</v>
      </c>
      <c r="F1776" t="s">
        <v>2378</v>
      </c>
      <c r="G1776">
        <f t="shared" si="163"/>
        <v>0</v>
      </c>
      <c r="H1776" t="str">
        <f t="shared" si="164"/>
        <v>No</v>
      </c>
      <c r="I1776" t="str">
        <f t="shared" si="165"/>
        <v>Normal Weight</v>
      </c>
      <c r="J1776" t="str">
        <f t="shared" si="166"/>
        <v>Diabetes</v>
      </c>
      <c r="K1776" t="s">
        <v>2380</v>
      </c>
      <c r="L1776" t="s">
        <v>2379</v>
      </c>
      <c r="M1776" t="str">
        <f t="shared" si="167"/>
        <v>No</v>
      </c>
      <c r="N1776" t="s">
        <v>2378</v>
      </c>
    </row>
    <row r="1777" spans="1:14" x14ac:dyDescent="0.3">
      <c r="A1777" t="s">
        <v>592</v>
      </c>
      <c r="B1777">
        <v>20.234999999999999</v>
      </c>
      <c r="C1777">
        <v>5.19</v>
      </c>
      <c r="D1777" t="str">
        <f t="shared" si="162"/>
        <v>No</v>
      </c>
      <c r="E1777" t="s">
        <v>2378</v>
      </c>
      <c r="F1777" t="s">
        <v>2381</v>
      </c>
      <c r="G1777">
        <f t="shared" si="163"/>
        <v>1</v>
      </c>
      <c r="H1777" t="str">
        <f t="shared" si="164"/>
        <v>No</v>
      </c>
      <c r="I1777" t="str">
        <f t="shared" si="165"/>
        <v>Normal Weight</v>
      </c>
      <c r="J1777" t="str">
        <f t="shared" si="166"/>
        <v>Normal</v>
      </c>
      <c r="K1777" t="s">
        <v>2378</v>
      </c>
      <c r="L1777">
        <v>1</v>
      </c>
      <c r="M1777" t="str">
        <f t="shared" si="167"/>
        <v>No</v>
      </c>
      <c r="N1777" t="s">
        <v>2378</v>
      </c>
    </row>
    <row r="1778" spans="1:14" x14ac:dyDescent="0.3">
      <c r="A1778" t="s">
        <v>591</v>
      </c>
      <c r="B1778">
        <v>25.27</v>
      </c>
      <c r="C1778">
        <v>5.7</v>
      </c>
      <c r="D1778" t="str">
        <f t="shared" si="162"/>
        <v>Yes</v>
      </c>
      <c r="E1778" t="s">
        <v>2378</v>
      </c>
      <c r="F1778" t="s">
        <v>2378</v>
      </c>
      <c r="G1778">
        <f t="shared" si="163"/>
        <v>1</v>
      </c>
      <c r="H1778" t="str">
        <f t="shared" si="164"/>
        <v>No</v>
      </c>
      <c r="I1778" t="str">
        <f t="shared" si="165"/>
        <v>Over Weight</v>
      </c>
      <c r="J1778" t="str">
        <f t="shared" si="166"/>
        <v>Normal</v>
      </c>
      <c r="K1778" t="s">
        <v>2380</v>
      </c>
      <c r="L1778">
        <v>1</v>
      </c>
      <c r="M1778" t="str">
        <f t="shared" si="167"/>
        <v>No</v>
      </c>
      <c r="N1778" t="s">
        <v>2378</v>
      </c>
    </row>
    <row r="1779" spans="1:14" x14ac:dyDescent="0.3">
      <c r="A1779" t="s">
        <v>590</v>
      </c>
      <c r="B1779">
        <v>24.24</v>
      </c>
      <c r="C1779">
        <v>6.15</v>
      </c>
      <c r="D1779" t="str">
        <f t="shared" si="162"/>
        <v>No</v>
      </c>
      <c r="E1779" t="s">
        <v>2378</v>
      </c>
      <c r="F1779" t="s">
        <v>2378</v>
      </c>
      <c r="G1779">
        <f t="shared" si="163"/>
        <v>0</v>
      </c>
      <c r="H1779" t="str">
        <f t="shared" si="164"/>
        <v>No</v>
      </c>
      <c r="I1779" t="str">
        <f t="shared" si="165"/>
        <v>Normal Weight</v>
      </c>
      <c r="J1779" t="str">
        <f t="shared" si="166"/>
        <v>Prediabetes</v>
      </c>
      <c r="K1779" t="s">
        <v>2378</v>
      </c>
      <c r="L1779" t="s">
        <v>2379</v>
      </c>
      <c r="M1779" t="str">
        <f t="shared" si="167"/>
        <v>No</v>
      </c>
      <c r="N1779" t="s">
        <v>2378</v>
      </c>
    </row>
    <row r="1780" spans="1:14" x14ac:dyDescent="0.3">
      <c r="A1780" t="s">
        <v>589</v>
      </c>
      <c r="B1780">
        <v>35.75</v>
      </c>
      <c r="C1780">
        <v>5.07</v>
      </c>
      <c r="D1780" t="str">
        <f t="shared" si="162"/>
        <v>No</v>
      </c>
      <c r="E1780" t="s">
        <v>2378</v>
      </c>
      <c r="F1780" t="s">
        <v>2378</v>
      </c>
      <c r="G1780">
        <f t="shared" si="163"/>
        <v>0</v>
      </c>
      <c r="H1780" t="str">
        <f t="shared" si="164"/>
        <v>No</v>
      </c>
      <c r="I1780" t="str">
        <f t="shared" si="165"/>
        <v>Obesity</v>
      </c>
      <c r="J1780" t="str">
        <f t="shared" si="166"/>
        <v>Normal</v>
      </c>
      <c r="K1780" t="s">
        <v>2378</v>
      </c>
      <c r="L1780" t="s">
        <v>2379</v>
      </c>
      <c r="M1780" t="str">
        <f t="shared" si="167"/>
        <v>No</v>
      </c>
      <c r="N1780" t="s">
        <v>2378</v>
      </c>
    </row>
    <row r="1781" spans="1:14" x14ac:dyDescent="0.3">
      <c r="A1781" t="s">
        <v>588</v>
      </c>
      <c r="B1781">
        <v>29.92</v>
      </c>
      <c r="C1781">
        <v>10.97</v>
      </c>
      <c r="D1781" t="str">
        <f t="shared" si="162"/>
        <v>Yes</v>
      </c>
      <c r="E1781" t="s">
        <v>2378</v>
      </c>
      <c r="F1781" t="s">
        <v>2378</v>
      </c>
      <c r="G1781">
        <f t="shared" si="163"/>
        <v>1</v>
      </c>
      <c r="H1781" t="str">
        <f t="shared" si="164"/>
        <v>No</v>
      </c>
      <c r="I1781" t="str">
        <f t="shared" si="165"/>
        <v>Obesity</v>
      </c>
      <c r="J1781" t="str">
        <f t="shared" si="166"/>
        <v>Diabetes</v>
      </c>
      <c r="K1781" t="s">
        <v>2380</v>
      </c>
      <c r="L1781">
        <v>1</v>
      </c>
      <c r="M1781" t="str">
        <f t="shared" si="167"/>
        <v>No</v>
      </c>
      <c r="N1781" t="s">
        <v>2378</v>
      </c>
    </row>
    <row r="1782" spans="1:14" x14ac:dyDescent="0.3">
      <c r="A1782" t="s">
        <v>587</v>
      </c>
      <c r="B1782">
        <v>26.2</v>
      </c>
      <c r="C1782">
        <v>10.93</v>
      </c>
      <c r="D1782" t="str">
        <f t="shared" si="162"/>
        <v>Yes</v>
      </c>
      <c r="E1782" t="s">
        <v>2378</v>
      </c>
      <c r="F1782" t="s">
        <v>2378</v>
      </c>
      <c r="G1782">
        <f t="shared" si="163"/>
        <v>1</v>
      </c>
      <c r="H1782" t="str">
        <f t="shared" si="164"/>
        <v>No</v>
      </c>
      <c r="I1782" t="str">
        <f t="shared" si="165"/>
        <v>Over Weight</v>
      </c>
      <c r="J1782" t="str">
        <f t="shared" si="166"/>
        <v>Diabetes</v>
      </c>
      <c r="K1782" t="s">
        <v>2380</v>
      </c>
      <c r="L1782">
        <v>1</v>
      </c>
      <c r="M1782" t="str">
        <f t="shared" si="167"/>
        <v>No</v>
      </c>
      <c r="N1782" t="s">
        <v>2378</v>
      </c>
    </row>
    <row r="1783" spans="1:14" x14ac:dyDescent="0.3">
      <c r="A1783" t="s">
        <v>586</v>
      </c>
      <c r="B1783">
        <v>26.695</v>
      </c>
      <c r="C1783">
        <v>4.21</v>
      </c>
      <c r="D1783" t="str">
        <f t="shared" si="162"/>
        <v>Yes</v>
      </c>
      <c r="E1783" t="s">
        <v>2378</v>
      </c>
      <c r="F1783" t="s">
        <v>2381</v>
      </c>
      <c r="G1783">
        <f t="shared" si="163"/>
        <v>1</v>
      </c>
      <c r="H1783" t="str">
        <f t="shared" si="164"/>
        <v>No</v>
      </c>
      <c r="I1783" t="str">
        <f t="shared" si="165"/>
        <v>Over Weight</v>
      </c>
      <c r="J1783" t="str">
        <f t="shared" si="166"/>
        <v>Normal</v>
      </c>
      <c r="K1783" t="s">
        <v>2380</v>
      </c>
      <c r="L1783">
        <v>1</v>
      </c>
      <c r="M1783" t="str">
        <f t="shared" si="167"/>
        <v>No</v>
      </c>
      <c r="N1783" t="s">
        <v>2378</v>
      </c>
    </row>
    <row r="1784" spans="1:14" x14ac:dyDescent="0.3">
      <c r="A1784" t="s">
        <v>585</v>
      </c>
      <c r="B1784">
        <v>23.16</v>
      </c>
      <c r="C1784">
        <v>5.5</v>
      </c>
      <c r="D1784" t="str">
        <f t="shared" si="162"/>
        <v>No</v>
      </c>
      <c r="E1784" t="s">
        <v>2378</v>
      </c>
      <c r="F1784" t="s">
        <v>2378</v>
      </c>
      <c r="G1784">
        <f t="shared" si="163"/>
        <v>0</v>
      </c>
      <c r="H1784" t="str">
        <f t="shared" si="164"/>
        <v>No</v>
      </c>
      <c r="I1784" t="str">
        <f t="shared" si="165"/>
        <v>Normal Weight</v>
      </c>
      <c r="J1784" t="str">
        <f t="shared" si="166"/>
        <v>Normal</v>
      </c>
      <c r="K1784" t="s">
        <v>2378</v>
      </c>
      <c r="L1784" t="s">
        <v>2379</v>
      </c>
      <c r="M1784" t="str">
        <f t="shared" si="167"/>
        <v>No</v>
      </c>
      <c r="N1784" t="s">
        <v>2378</v>
      </c>
    </row>
    <row r="1785" spans="1:14" x14ac:dyDescent="0.3">
      <c r="A1785" t="s">
        <v>584</v>
      </c>
      <c r="B1785">
        <v>32.585000000000001</v>
      </c>
      <c r="C1785">
        <v>4.93</v>
      </c>
      <c r="D1785" t="str">
        <f t="shared" si="162"/>
        <v>Yes</v>
      </c>
      <c r="E1785" t="s">
        <v>2378</v>
      </c>
      <c r="F1785" t="s">
        <v>2378</v>
      </c>
      <c r="G1785">
        <f t="shared" si="163"/>
        <v>1</v>
      </c>
      <c r="H1785" t="str">
        <f t="shared" si="164"/>
        <v>No</v>
      </c>
      <c r="I1785" t="str">
        <f t="shared" si="165"/>
        <v>Obesity</v>
      </c>
      <c r="J1785" t="str">
        <f t="shared" si="166"/>
        <v>Normal</v>
      </c>
      <c r="K1785" t="s">
        <v>2380</v>
      </c>
      <c r="L1785">
        <v>1</v>
      </c>
      <c r="M1785" t="str">
        <f t="shared" si="167"/>
        <v>No</v>
      </c>
      <c r="N1785" t="s">
        <v>2378</v>
      </c>
    </row>
    <row r="1786" spans="1:14" x14ac:dyDescent="0.3">
      <c r="A1786" t="s">
        <v>583</v>
      </c>
      <c r="B1786">
        <v>33.97</v>
      </c>
      <c r="C1786">
        <v>5.6</v>
      </c>
      <c r="D1786" t="str">
        <f t="shared" si="162"/>
        <v>Yes</v>
      </c>
      <c r="E1786" t="s">
        <v>2378</v>
      </c>
      <c r="F1786" t="s">
        <v>2378</v>
      </c>
      <c r="G1786">
        <f t="shared" si="163"/>
        <v>0</v>
      </c>
      <c r="H1786" t="str">
        <f t="shared" si="164"/>
        <v>No</v>
      </c>
      <c r="I1786" t="str">
        <f t="shared" si="165"/>
        <v>Obesity</v>
      </c>
      <c r="J1786" t="str">
        <f t="shared" si="166"/>
        <v>Normal</v>
      </c>
      <c r="K1786" t="s">
        <v>2380</v>
      </c>
      <c r="L1786" t="s">
        <v>2379</v>
      </c>
      <c r="M1786" t="str">
        <f t="shared" si="167"/>
        <v>No</v>
      </c>
      <c r="N1786" t="s">
        <v>2378</v>
      </c>
    </row>
    <row r="1787" spans="1:14" x14ac:dyDescent="0.3">
      <c r="A1787" t="s">
        <v>582</v>
      </c>
      <c r="B1787">
        <v>16.57</v>
      </c>
      <c r="C1787">
        <v>9.99</v>
      </c>
      <c r="D1787" t="str">
        <f t="shared" si="162"/>
        <v>No</v>
      </c>
      <c r="E1787" t="s">
        <v>2378</v>
      </c>
      <c r="F1787" t="s">
        <v>2378</v>
      </c>
      <c r="G1787">
        <f t="shared" si="163"/>
        <v>0</v>
      </c>
      <c r="H1787" t="str">
        <f t="shared" si="164"/>
        <v>No</v>
      </c>
      <c r="I1787" t="str">
        <f t="shared" si="165"/>
        <v>Under Weight</v>
      </c>
      <c r="J1787" t="str">
        <f t="shared" si="166"/>
        <v>Diabetes</v>
      </c>
      <c r="K1787" t="s">
        <v>2378</v>
      </c>
      <c r="L1787" t="s">
        <v>2379</v>
      </c>
      <c r="M1787" t="str">
        <f t="shared" si="167"/>
        <v>No</v>
      </c>
      <c r="N1787" t="s">
        <v>2378</v>
      </c>
    </row>
    <row r="1788" spans="1:14" x14ac:dyDescent="0.3">
      <c r="A1788" t="s">
        <v>581</v>
      </c>
      <c r="B1788">
        <v>17.55</v>
      </c>
      <c r="C1788">
        <v>5.93</v>
      </c>
      <c r="D1788" t="str">
        <f t="shared" si="162"/>
        <v>No</v>
      </c>
      <c r="E1788" t="s">
        <v>2378</v>
      </c>
      <c r="F1788" t="s">
        <v>2381</v>
      </c>
      <c r="G1788">
        <f t="shared" si="163"/>
        <v>1</v>
      </c>
      <c r="H1788" t="str">
        <f t="shared" si="164"/>
        <v>No</v>
      </c>
      <c r="I1788" t="str">
        <f t="shared" si="165"/>
        <v>Under Weight</v>
      </c>
      <c r="J1788" t="str">
        <f t="shared" si="166"/>
        <v>Prediabetes</v>
      </c>
      <c r="K1788" t="s">
        <v>2378</v>
      </c>
      <c r="L1788">
        <v>1</v>
      </c>
      <c r="M1788" t="str">
        <f t="shared" si="167"/>
        <v>No</v>
      </c>
      <c r="N1788" t="s">
        <v>2378</v>
      </c>
    </row>
    <row r="1789" spans="1:14" x14ac:dyDescent="0.3">
      <c r="A1789" t="s">
        <v>580</v>
      </c>
      <c r="B1789">
        <v>29.41</v>
      </c>
      <c r="C1789">
        <v>6.29</v>
      </c>
      <c r="D1789" t="str">
        <f t="shared" si="162"/>
        <v>Yes</v>
      </c>
      <c r="E1789" t="s">
        <v>2378</v>
      </c>
      <c r="F1789" t="s">
        <v>2378</v>
      </c>
      <c r="G1789">
        <f t="shared" si="163"/>
        <v>1</v>
      </c>
      <c r="H1789" t="str">
        <f t="shared" si="164"/>
        <v>No</v>
      </c>
      <c r="I1789" t="str">
        <f t="shared" si="165"/>
        <v>Over Weight</v>
      </c>
      <c r="J1789" t="str">
        <f t="shared" si="166"/>
        <v>Prediabetes</v>
      </c>
      <c r="K1789" t="s">
        <v>2380</v>
      </c>
      <c r="L1789">
        <v>1</v>
      </c>
      <c r="M1789" t="str">
        <f t="shared" si="167"/>
        <v>No</v>
      </c>
      <c r="N1789" t="s">
        <v>2378</v>
      </c>
    </row>
    <row r="1790" spans="1:14" x14ac:dyDescent="0.3">
      <c r="A1790" t="s">
        <v>579</v>
      </c>
      <c r="B1790">
        <v>17.91</v>
      </c>
      <c r="C1790">
        <v>5.65</v>
      </c>
      <c r="D1790" t="str">
        <f t="shared" si="162"/>
        <v>No</v>
      </c>
      <c r="E1790" t="s">
        <v>2378</v>
      </c>
      <c r="F1790" t="s">
        <v>2378</v>
      </c>
      <c r="G1790">
        <f t="shared" si="163"/>
        <v>1</v>
      </c>
      <c r="H1790" t="str">
        <f t="shared" si="164"/>
        <v>No</v>
      </c>
      <c r="I1790" t="str">
        <f t="shared" si="165"/>
        <v>Under Weight</v>
      </c>
      <c r="J1790" t="str">
        <f t="shared" si="166"/>
        <v>Normal</v>
      </c>
      <c r="K1790" t="s">
        <v>2378</v>
      </c>
      <c r="L1790">
        <v>1</v>
      </c>
      <c r="M1790" t="str">
        <f t="shared" si="167"/>
        <v>No</v>
      </c>
      <c r="N1790" t="s">
        <v>2378</v>
      </c>
    </row>
    <row r="1791" spans="1:14" x14ac:dyDescent="0.3">
      <c r="A1791" t="s">
        <v>578</v>
      </c>
      <c r="B1791">
        <v>31.57</v>
      </c>
      <c r="C1791">
        <v>6.15</v>
      </c>
      <c r="D1791" t="str">
        <f t="shared" si="162"/>
        <v>No</v>
      </c>
      <c r="E1791" t="s">
        <v>2378</v>
      </c>
      <c r="F1791" t="s">
        <v>2378</v>
      </c>
      <c r="G1791">
        <f t="shared" si="163"/>
        <v>1</v>
      </c>
      <c r="H1791" t="str">
        <f t="shared" si="164"/>
        <v>No</v>
      </c>
      <c r="I1791" t="str">
        <f t="shared" si="165"/>
        <v>Obesity</v>
      </c>
      <c r="J1791" t="str">
        <f t="shared" si="166"/>
        <v>Prediabetes</v>
      </c>
      <c r="K1791" t="s">
        <v>2378</v>
      </c>
      <c r="L1791">
        <v>1</v>
      </c>
      <c r="M1791" t="str">
        <f t="shared" si="167"/>
        <v>No</v>
      </c>
      <c r="N1791" t="s">
        <v>2378</v>
      </c>
    </row>
    <row r="1792" spans="1:14" x14ac:dyDescent="0.3">
      <c r="A1792" t="s">
        <v>577</v>
      </c>
      <c r="B1792">
        <v>33.18</v>
      </c>
      <c r="C1792">
        <v>5.22</v>
      </c>
      <c r="D1792" t="str">
        <f t="shared" si="162"/>
        <v>No</v>
      </c>
      <c r="E1792" t="s">
        <v>2381</v>
      </c>
      <c r="F1792" t="s">
        <v>2378</v>
      </c>
      <c r="G1792">
        <f t="shared" si="163"/>
        <v>1</v>
      </c>
      <c r="H1792" t="str">
        <f t="shared" si="164"/>
        <v>No</v>
      </c>
      <c r="I1792" t="str">
        <f t="shared" si="165"/>
        <v>Obesity</v>
      </c>
      <c r="J1792" t="str">
        <f t="shared" si="166"/>
        <v>Normal</v>
      </c>
      <c r="K1792" t="s">
        <v>2378</v>
      </c>
      <c r="L1792">
        <v>1</v>
      </c>
      <c r="M1792" t="str">
        <f t="shared" si="167"/>
        <v>No</v>
      </c>
      <c r="N1792" t="s">
        <v>2378</v>
      </c>
    </row>
    <row r="1793" spans="1:14" x14ac:dyDescent="0.3">
      <c r="A1793" t="s">
        <v>576</v>
      </c>
      <c r="B1793">
        <v>37</v>
      </c>
      <c r="C1793">
        <v>11.66</v>
      </c>
      <c r="D1793" t="str">
        <f t="shared" si="162"/>
        <v>No</v>
      </c>
      <c r="E1793" t="s">
        <v>2378</v>
      </c>
      <c r="F1793" t="s">
        <v>2378</v>
      </c>
      <c r="G1793">
        <f t="shared" si="163"/>
        <v>0</v>
      </c>
      <c r="H1793" t="str">
        <f t="shared" si="164"/>
        <v>No</v>
      </c>
      <c r="I1793" t="str">
        <f t="shared" si="165"/>
        <v>Obesity</v>
      </c>
      <c r="J1793" t="str">
        <f t="shared" si="166"/>
        <v>Diabetes</v>
      </c>
      <c r="K1793" t="s">
        <v>2378</v>
      </c>
      <c r="L1793" t="s">
        <v>2379</v>
      </c>
      <c r="M1793" t="str">
        <f t="shared" si="167"/>
        <v>No</v>
      </c>
      <c r="N1793" t="s">
        <v>2378</v>
      </c>
    </row>
    <row r="1794" spans="1:14" x14ac:dyDescent="0.3">
      <c r="A1794" t="s">
        <v>575</v>
      </c>
      <c r="B1794">
        <v>18.905000000000001</v>
      </c>
      <c r="C1794">
        <v>4.91</v>
      </c>
      <c r="D1794" t="str">
        <f t="shared" ref="D1794:D1857" si="168">PROPER(K1794)</f>
        <v>Yes</v>
      </c>
      <c r="E1794" t="s">
        <v>2378</v>
      </c>
      <c r="F1794" t="s">
        <v>2378</v>
      </c>
      <c r="G1794">
        <f t="shared" ref="G1794:G1857" si="169">IF(L1794="No major surgery",0,L1794)</f>
        <v>1</v>
      </c>
      <c r="H1794" t="str">
        <f t="shared" ref="H1794:H1857" si="170">PROPER(M1794)</f>
        <v>No</v>
      </c>
      <c r="I1794" t="str">
        <f t="shared" ref="I1794:I1857" si="171">IF(B1794&lt;18.5,"Under Weight",IF(B1794&lt;=24.9,"Normal Weight",IF(B1794&lt;=29.9,"Over Weight","Obesity")))</f>
        <v>Normal Weight</v>
      </c>
      <c r="J1794" t="str">
        <f t="shared" ref="J1794:J1857" si="172">IF(C1794&lt;=5.7,"Normal",IF(C1794&lt;=6.4,"Prediabetes","Diabetes"))</f>
        <v>Normal</v>
      </c>
      <c r="K1794" t="s">
        <v>2380</v>
      </c>
      <c r="L1794">
        <v>1</v>
      </c>
      <c r="M1794" t="str">
        <f t="shared" si="167"/>
        <v>No</v>
      </c>
      <c r="N1794" t="s">
        <v>2378</v>
      </c>
    </row>
    <row r="1795" spans="1:14" x14ac:dyDescent="0.3">
      <c r="A1795" t="s">
        <v>574</v>
      </c>
      <c r="B1795">
        <v>20.03</v>
      </c>
      <c r="C1795">
        <v>9.25</v>
      </c>
      <c r="D1795" t="str">
        <f t="shared" si="168"/>
        <v>Yes</v>
      </c>
      <c r="E1795" t="s">
        <v>2378</v>
      </c>
      <c r="F1795" t="s">
        <v>2378</v>
      </c>
      <c r="G1795">
        <f t="shared" si="169"/>
        <v>0</v>
      </c>
      <c r="H1795" t="str">
        <f t="shared" si="170"/>
        <v>No</v>
      </c>
      <c r="I1795" t="str">
        <f t="shared" si="171"/>
        <v>Normal Weight</v>
      </c>
      <c r="J1795" t="str">
        <f t="shared" si="172"/>
        <v>Diabetes</v>
      </c>
      <c r="K1795" t="s">
        <v>2380</v>
      </c>
      <c r="L1795" t="s">
        <v>2379</v>
      </c>
      <c r="M1795" t="str">
        <f t="shared" si="167"/>
        <v>No</v>
      </c>
      <c r="N1795" t="s">
        <v>2378</v>
      </c>
    </row>
    <row r="1796" spans="1:14" x14ac:dyDescent="0.3">
      <c r="A1796" t="s">
        <v>573</v>
      </c>
      <c r="B1796">
        <v>16.7</v>
      </c>
      <c r="C1796">
        <v>11.48</v>
      </c>
      <c r="D1796" t="str">
        <f t="shared" si="168"/>
        <v>No</v>
      </c>
      <c r="E1796" t="s">
        <v>2378</v>
      </c>
      <c r="F1796" t="s">
        <v>2378</v>
      </c>
      <c r="G1796">
        <f t="shared" si="169"/>
        <v>0</v>
      </c>
      <c r="H1796" t="str">
        <f t="shared" si="170"/>
        <v>No</v>
      </c>
      <c r="I1796" t="str">
        <f t="shared" si="171"/>
        <v>Under Weight</v>
      </c>
      <c r="J1796" t="str">
        <f t="shared" si="172"/>
        <v>Diabetes</v>
      </c>
      <c r="K1796" t="s">
        <v>2378</v>
      </c>
      <c r="L1796" t="s">
        <v>2379</v>
      </c>
      <c r="M1796" t="str">
        <f t="shared" ref="M1796:M1859" si="173">IF(N1796="?","No",N1796)</f>
        <v>No</v>
      </c>
      <c r="N1796" t="s">
        <v>2378</v>
      </c>
    </row>
    <row r="1797" spans="1:14" x14ac:dyDescent="0.3">
      <c r="A1797" t="s">
        <v>572</v>
      </c>
      <c r="B1797">
        <v>39.82</v>
      </c>
      <c r="C1797">
        <v>6.06</v>
      </c>
      <c r="D1797" t="str">
        <f t="shared" si="168"/>
        <v>No</v>
      </c>
      <c r="E1797" t="s">
        <v>2378</v>
      </c>
      <c r="F1797" t="s">
        <v>2378</v>
      </c>
      <c r="G1797">
        <f t="shared" si="169"/>
        <v>0</v>
      </c>
      <c r="H1797" t="str">
        <f t="shared" si="170"/>
        <v>No</v>
      </c>
      <c r="I1797" t="str">
        <f t="shared" si="171"/>
        <v>Obesity</v>
      </c>
      <c r="J1797" t="str">
        <f t="shared" si="172"/>
        <v>Prediabetes</v>
      </c>
      <c r="K1797" t="s">
        <v>2378</v>
      </c>
      <c r="L1797" t="s">
        <v>2379</v>
      </c>
      <c r="M1797" t="str">
        <f t="shared" si="173"/>
        <v>No</v>
      </c>
      <c r="N1797" t="s">
        <v>2378</v>
      </c>
    </row>
    <row r="1798" spans="1:14" x14ac:dyDescent="0.3">
      <c r="A1798" t="s">
        <v>571</v>
      </c>
      <c r="B1798">
        <v>22.04</v>
      </c>
      <c r="C1798">
        <v>5.86</v>
      </c>
      <c r="D1798" t="str">
        <f t="shared" si="168"/>
        <v>No</v>
      </c>
      <c r="E1798" t="s">
        <v>2378</v>
      </c>
      <c r="F1798" t="s">
        <v>2378</v>
      </c>
      <c r="G1798">
        <f t="shared" si="169"/>
        <v>1</v>
      </c>
      <c r="H1798" t="str">
        <f t="shared" si="170"/>
        <v>No</v>
      </c>
      <c r="I1798" t="str">
        <f t="shared" si="171"/>
        <v>Normal Weight</v>
      </c>
      <c r="J1798" t="str">
        <f t="shared" si="172"/>
        <v>Prediabetes</v>
      </c>
      <c r="K1798" t="s">
        <v>2378</v>
      </c>
      <c r="L1798">
        <v>1</v>
      </c>
      <c r="M1798" t="str">
        <f t="shared" si="173"/>
        <v>No</v>
      </c>
      <c r="N1798" t="s">
        <v>2378</v>
      </c>
    </row>
    <row r="1799" spans="1:14" x14ac:dyDescent="0.3">
      <c r="A1799" t="s">
        <v>570</v>
      </c>
      <c r="B1799">
        <v>28.27</v>
      </c>
      <c r="C1799">
        <v>5.33</v>
      </c>
      <c r="D1799" t="str">
        <f t="shared" si="168"/>
        <v>No</v>
      </c>
      <c r="E1799" t="s">
        <v>2378</v>
      </c>
      <c r="F1799" t="s">
        <v>2378</v>
      </c>
      <c r="G1799">
        <f t="shared" si="169"/>
        <v>0</v>
      </c>
      <c r="H1799" t="str">
        <f t="shared" si="170"/>
        <v>No</v>
      </c>
      <c r="I1799" t="str">
        <f t="shared" si="171"/>
        <v>Over Weight</v>
      </c>
      <c r="J1799" t="str">
        <f t="shared" si="172"/>
        <v>Normal</v>
      </c>
      <c r="K1799" t="s">
        <v>2378</v>
      </c>
      <c r="L1799" t="s">
        <v>2379</v>
      </c>
      <c r="M1799" t="str">
        <f t="shared" si="173"/>
        <v>No</v>
      </c>
      <c r="N1799" t="s">
        <v>2378</v>
      </c>
    </row>
    <row r="1800" spans="1:14" x14ac:dyDescent="0.3">
      <c r="A1800" t="s">
        <v>569</v>
      </c>
      <c r="B1800">
        <v>18.5</v>
      </c>
      <c r="C1800">
        <v>5.33</v>
      </c>
      <c r="D1800" t="str">
        <f t="shared" si="168"/>
        <v>No</v>
      </c>
      <c r="E1800" t="s">
        <v>2378</v>
      </c>
      <c r="F1800" t="s">
        <v>2378</v>
      </c>
      <c r="G1800">
        <f t="shared" si="169"/>
        <v>0</v>
      </c>
      <c r="H1800" t="str">
        <f t="shared" si="170"/>
        <v>No</v>
      </c>
      <c r="I1800" t="str">
        <f t="shared" si="171"/>
        <v>Normal Weight</v>
      </c>
      <c r="J1800" t="str">
        <f t="shared" si="172"/>
        <v>Normal</v>
      </c>
      <c r="K1800" t="s">
        <v>2378</v>
      </c>
      <c r="L1800" t="s">
        <v>2379</v>
      </c>
      <c r="M1800" t="str">
        <f t="shared" si="173"/>
        <v>No</v>
      </c>
      <c r="N1800" t="s">
        <v>2378</v>
      </c>
    </row>
    <row r="1801" spans="1:14" x14ac:dyDescent="0.3">
      <c r="A1801" t="s">
        <v>568</v>
      </c>
      <c r="B1801">
        <v>38.6</v>
      </c>
      <c r="C1801">
        <v>6.02</v>
      </c>
      <c r="D1801" t="str">
        <f t="shared" si="168"/>
        <v>No</v>
      </c>
      <c r="E1801" t="s">
        <v>2378</v>
      </c>
      <c r="F1801" t="s">
        <v>2378</v>
      </c>
      <c r="G1801">
        <f t="shared" si="169"/>
        <v>1</v>
      </c>
      <c r="H1801" t="str">
        <f t="shared" si="170"/>
        <v>No</v>
      </c>
      <c r="I1801" t="str">
        <f t="shared" si="171"/>
        <v>Obesity</v>
      </c>
      <c r="J1801" t="str">
        <f t="shared" si="172"/>
        <v>Prediabetes</v>
      </c>
      <c r="K1801" t="s">
        <v>2378</v>
      </c>
      <c r="L1801">
        <v>1</v>
      </c>
      <c r="M1801" t="str">
        <f t="shared" si="173"/>
        <v>No</v>
      </c>
      <c r="N1801" t="s">
        <v>2378</v>
      </c>
    </row>
    <row r="1802" spans="1:14" x14ac:dyDescent="0.3">
      <c r="A1802" t="s">
        <v>567</v>
      </c>
      <c r="B1802">
        <v>43.12</v>
      </c>
      <c r="C1802">
        <v>6.25</v>
      </c>
      <c r="D1802" t="str">
        <f t="shared" si="168"/>
        <v>No</v>
      </c>
      <c r="E1802" t="s">
        <v>2378</v>
      </c>
      <c r="F1802" t="s">
        <v>2378</v>
      </c>
      <c r="G1802">
        <f t="shared" si="169"/>
        <v>1</v>
      </c>
      <c r="H1802" t="str">
        <f t="shared" si="170"/>
        <v>No</v>
      </c>
      <c r="I1802" t="str">
        <f t="shared" si="171"/>
        <v>Obesity</v>
      </c>
      <c r="J1802" t="str">
        <f t="shared" si="172"/>
        <v>Prediabetes</v>
      </c>
      <c r="K1802" t="s">
        <v>2378</v>
      </c>
      <c r="L1802">
        <v>1</v>
      </c>
      <c r="M1802" t="str">
        <f t="shared" si="173"/>
        <v>No</v>
      </c>
      <c r="N1802" t="s">
        <v>2378</v>
      </c>
    </row>
    <row r="1803" spans="1:14" x14ac:dyDescent="0.3">
      <c r="A1803" t="s">
        <v>566</v>
      </c>
      <c r="B1803">
        <v>30.5</v>
      </c>
      <c r="C1803">
        <v>4.8099999999999996</v>
      </c>
      <c r="D1803" t="str">
        <f t="shared" si="168"/>
        <v>No</v>
      </c>
      <c r="E1803" t="s">
        <v>2378</v>
      </c>
      <c r="F1803" t="s">
        <v>2378</v>
      </c>
      <c r="G1803">
        <f t="shared" si="169"/>
        <v>1</v>
      </c>
      <c r="H1803" t="str">
        <f t="shared" si="170"/>
        <v>No</v>
      </c>
      <c r="I1803" t="str">
        <f t="shared" si="171"/>
        <v>Obesity</v>
      </c>
      <c r="J1803" t="str">
        <f t="shared" si="172"/>
        <v>Normal</v>
      </c>
      <c r="K1803" t="s">
        <v>2378</v>
      </c>
      <c r="L1803">
        <v>1</v>
      </c>
      <c r="M1803" t="str">
        <f t="shared" si="173"/>
        <v>No</v>
      </c>
      <c r="N1803" t="s">
        <v>2378</v>
      </c>
    </row>
    <row r="1804" spans="1:14" x14ac:dyDescent="0.3">
      <c r="A1804" t="s">
        <v>565</v>
      </c>
      <c r="B1804">
        <v>27.61</v>
      </c>
      <c r="C1804">
        <v>4.5999999999999996</v>
      </c>
      <c r="D1804" t="str">
        <f t="shared" si="168"/>
        <v>No</v>
      </c>
      <c r="E1804" t="s">
        <v>2378</v>
      </c>
      <c r="F1804" t="s">
        <v>2378</v>
      </c>
      <c r="G1804">
        <f t="shared" si="169"/>
        <v>1</v>
      </c>
      <c r="H1804" t="str">
        <f t="shared" si="170"/>
        <v>No</v>
      </c>
      <c r="I1804" t="str">
        <f t="shared" si="171"/>
        <v>Over Weight</v>
      </c>
      <c r="J1804" t="str">
        <f t="shared" si="172"/>
        <v>Normal</v>
      </c>
      <c r="K1804" t="s">
        <v>2378</v>
      </c>
      <c r="L1804">
        <v>1</v>
      </c>
      <c r="M1804" t="str">
        <f t="shared" si="173"/>
        <v>No</v>
      </c>
      <c r="N1804" t="s">
        <v>2378</v>
      </c>
    </row>
    <row r="1805" spans="1:14" x14ac:dyDescent="0.3">
      <c r="A1805" t="s">
        <v>564</v>
      </c>
      <c r="B1805">
        <v>27.1</v>
      </c>
      <c r="C1805">
        <v>5.08</v>
      </c>
      <c r="D1805" t="str">
        <f t="shared" si="168"/>
        <v>No</v>
      </c>
      <c r="E1805" t="s">
        <v>2378</v>
      </c>
      <c r="F1805" t="s">
        <v>2378</v>
      </c>
      <c r="G1805">
        <f t="shared" si="169"/>
        <v>1</v>
      </c>
      <c r="H1805" t="str">
        <f t="shared" si="170"/>
        <v>No</v>
      </c>
      <c r="I1805" t="str">
        <f t="shared" si="171"/>
        <v>Over Weight</v>
      </c>
      <c r="J1805" t="str">
        <f t="shared" si="172"/>
        <v>Normal</v>
      </c>
      <c r="K1805" t="s">
        <v>2378</v>
      </c>
      <c r="L1805">
        <v>1</v>
      </c>
      <c r="M1805" t="str">
        <f t="shared" si="173"/>
        <v>No</v>
      </c>
      <c r="N1805" t="s">
        <v>2378</v>
      </c>
    </row>
    <row r="1806" spans="1:14" x14ac:dyDescent="0.3">
      <c r="A1806" t="s">
        <v>563</v>
      </c>
      <c r="B1806">
        <v>35.93</v>
      </c>
      <c r="C1806">
        <v>5.43</v>
      </c>
      <c r="D1806" t="str">
        <f t="shared" si="168"/>
        <v>No</v>
      </c>
      <c r="E1806" t="s">
        <v>2381</v>
      </c>
      <c r="F1806" t="s">
        <v>2378</v>
      </c>
      <c r="G1806">
        <f t="shared" si="169"/>
        <v>1</v>
      </c>
      <c r="H1806" t="str">
        <f t="shared" si="170"/>
        <v>No</v>
      </c>
      <c r="I1806" t="str">
        <f t="shared" si="171"/>
        <v>Obesity</v>
      </c>
      <c r="J1806" t="str">
        <f t="shared" si="172"/>
        <v>Normal</v>
      </c>
      <c r="K1806" t="s">
        <v>2378</v>
      </c>
      <c r="L1806">
        <v>1</v>
      </c>
      <c r="M1806" t="str">
        <f t="shared" si="173"/>
        <v>No</v>
      </c>
      <c r="N1806" t="s">
        <v>2378</v>
      </c>
    </row>
    <row r="1807" spans="1:14" x14ac:dyDescent="0.3">
      <c r="A1807" t="s">
        <v>562</v>
      </c>
      <c r="B1807">
        <v>32.68</v>
      </c>
      <c r="C1807">
        <v>5.44</v>
      </c>
      <c r="D1807" t="str">
        <f t="shared" si="168"/>
        <v>No</v>
      </c>
      <c r="E1807" t="s">
        <v>2378</v>
      </c>
      <c r="F1807" t="s">
        <v>2378</v>
      </c>
      <c r="G1807">
        <f t="shared" si="169"/>
        <v>0</v>
      </c>
      <c r="H1807" t="str">
        <f t="shared" si="170"/>
        <v>No</v>
      </c>
      <c r="I1807" t="str">
        <f t="shared" si="171"/>
        <v>Obesity</v>
      </c>
      <c r="J1807" t="str">
        <f t="shared" si="172"/>
        <v>Normal</v>
      </c>
      <c r="K1807" t="s">
        <v>2378</v>
      </c>
      <c r="L1807" t="s">
        <v>2379</v>
      </c>
      <c r="M1807" t="str">
        <f t="shared" si="173"/>
        <v>No</v>
      </c>
      <c r="N1807" t="s">
        <v>2378</v>
      </c>
    </row>
    <row r="1808" spans="1:14" x14ac:dyDescent="0.3">
      <c r="A1808" t="s">
        <v>561</v>
      </c>
      <c r="B1808">
        <v>20.74</v>
      </c>
      <c r="C1808">
        <v>11.69</v>
      </c>
      <c r="D1808" t="str">
        <f t="shared" si="168"/>
        <v>Yes</v>
      </c>
      <c r="E1808" t="s">
        <v>2378</v>
      </c>
      <c r="F1808" t="s">
        <v>2378</v>
      </c>
      <c r="G1808">
        <f t="shared" si="169"/>
        <v>1</v>
      </c>
      <c r="H1808" t="str">
        <f t="shared" si="170"/>
        <v>No</v>
      </c>
      <c r="I1808" t="str">
        <f t="shared" si="171"/>
        <v>Normal Weight</v>
      </c>
      <c r="J1808" t="str">
        <f t="shared" si="172"/>
        <v>Diabetes</v>
      </c>
      <c r="K1808" t="s">
        <v>2380</v>
      </c>
      <c r="L1808">
        <v>1</v>
      </c>
      <c r="M1808" t="str">
        <f t="shared" si="173"/>
        <v>No</v>
      </c>
      <c r="N1808" t="s">
        <v>2378</v>
      </c>
    </row>
    <row r="1809" spans="1:14" x14ac:dyDescent="0.3">
      <c r="A1809" t="s">
        <v>560</v>
      </c>
      <c r="B1809">
        <v>15.57</v>
      </c>
      <c r="C1809">
        <v>6.07</v>
      </c>
      <c r="D1809" t="str">
        <f t="shared" si="168"/>
        <v>No</v>
      </c>
      <c r="E1809" t="s">
        <v>2378</v>
      </c>
      <c r="F1809" t="s">
        <v>2378</v>
      </c>
      <c r="G1809">
        <f t="shared" si="169"/>
        <v>0</v>
      </c>
      <c r="H1809" t="str">
        <f t="shared" si="170"/>
        <v>No</v>
      </c>
      <c r="I1809" t="str">
        <f t="shared" si="171"/>
        <v>Under Weight</v>
      </c>
      <c r="J1809" t="str">
        <f t="shared" si="172"/>
        <v>Prediabetes</v>
      </c>
      <c r="K1809" t="s">
        <v>2378</v>
      </c>
      <c r="L1809" t="s">
        <v>2379</v>
      </c>
      <c r="M1809" t="str">
        <f t="shared" si="173"/>
        <v>No</v>
      </c>
      <c r="N1809" t="s">
        <v>2378</v>
      </c>
    </row>
    <row r="1810" spans="1:14" x14ac:dyDescent="0.3">
      <c r="A1810" t="s">
        <v>559</v>
      </c>
      <c r="B1810">
        <v>23.844999999999999</v>
      </c>
      <c r="C1810">
        <v>4.3600000000000003</v>
      </c>
      <c r="D1810" t="str">
        <f t="shared" si="168"/>
        <v>No</v>
      </c>
      <c r="E1810" t="s">
        <v>2378</v>
      </c>
      <c r="F1810" t="s">
        <v>2378</v>
      </c>
      <c r="G1810">
        <f t="shared" si="169"/>
        <v>0</v>
      </c>
      <c r="H1810" t="str">
        <f t="shared" si="170"/>
        <v>No</v>
      </c>
      <c r="I1810" t="str">
        <f t="shared" si="171"/>
        <v>Normal Weight</v>
      </c>
      <c r="J1810" t="str">
        <f t="shared" si="172"/>
        <v>Normal</v>
      </c>
      <c r="K1810" t="s">
        <v>2378</v>
      </c>
      <c r="L1810" t="s">
        <v>2379</v>
      </c>
      <c r="M1810" t="str">
        <f t="shared" si="173"/>
        <v>No</v>
      </c>
      <c r="N1810" t="s">
        <v>2378</v>
      </c>
    </row>
    <row r="1811" spans="1:14" x14ac:dyDescent="0.3">
      <c r="A1811" t="s">
        <v>558</v>
      </c>
      <c r="B1811">
        <v>22.895</v>
      </c>
      <c r="C1811">
        <v>5.24</v>
      </c>
      <c r="D1811" t="str">
        <f t="shared" si="168"/>
        <v>No</v>
      </c>
      <c r="E1811" t="s">
        <v>2378</v>
      </c>
      <c r="F1811" t="s">
        <v>2378</v>
      </c>
      <c r="G1811">
        <f t="shared" si="169"/>
        <v>1</v>
      </c>
      <c r="H1811" t="str">
        <f t="shared" si="170"/>
        <v>No</v>
      </c>
      <c r="I1811" t="str">
        <f t="shared" si="171"/>
        <v>Normal Weight</v>
      </c>
      <c r="J1811" t="str">
        <f t="shared" si="172"/>
        <v>Normal</v>
      </c>
      <c r="K1811" t="s">
        <v>2378</v>
      </c>
      <c r="L1811">
        <v>1</v>
      </c>
      <c r="M1811" t="str">
        <f t="shared" si="173"/>
        <v>No</v>
      </c>
      <c r="N1811" t="s">
        <v>2378</v>
      </c>
    </row>
    <row r="1812" spans="1:14" x14ac:dyDescent="0.3">
      <c r="A1812" t="s">
        <v>557</v>
      </c>
      <c r="B1812">
        <v>21.945</v>
      </c>
      <c r="C1812">
        <v>5.37</v>
      </c>
      <c r="D1812" t="str">
        <f t="shared" si="168"/>
        <v>No</v>
      </c>
      <c r="E1812" t="s">
        <v>2378</v>
      </c>
      <c r="F1812" t="s">
        <v>2378</v>
      </c>
      <c r="G1812">
        <f t="shared" si="169"/>
        <v>1</v>
      </c>
      <c r="H1812" t="str">
        <f t="shared" si="170"/>
        <v>No</v>
      </c>
      <c r="I1812" t="str">
        <f t="shared" si="171"/>
        <v>Normal Weight</v>
      </c>
      <c r="J1812" t="str">
        <f t="shared" si="172"/>
        <v>Normal</v>
      </c>
      <c r="K1812" t="s">
        <v>2378</v>
      </c>
      <c r="L1812">
        <v>1</v>
      </c>
      <c r="M1812" t="str">
        <f t="shared" si="173"/>
        <v>No</v>
      </c>
      <c r="N1812" t="s">
        <v>2378</v>
      </c>
    </row>
    <row r="1813" spans="1:14" x14ac:dyDescent="0.3">
      <c r="A1813" t="s">
        <v>556</v>
      </c>
      <c r="B1813">
        <v>19.47</v>
      </c>
      <c r="C1813">
        <v>6.6</v>
      </c>
      <c r="D1813" t="str">
        <f t="shared" si="168"/>
        <v>Yes</v>
      </c>
      <c r="E1813" t="s">
        <v>2378</v>
      </c>
      <c r="F1813" t="s">
        <v>2378</v>
      </c>
      <c r="G1813">
        <f t="shared" si="169"/>
        <v>0</v>
      </c>
      <c r="H1813" t="str">
        <f t="shared" si="170"/>
        <v>No</v>
      </c>
      <c r="I1813" t="str">
        <f t="shared" si="171"/>
        <v>Normal Weight</v>
      </c>
      <c r="J1813" t="str">
        <f t="shared" si="172"/>
        <v>Diabetes</v>
      </c>
      <c r="K1813" t="s">
        <v>2380</v>
      </c>
      <c r="L1813" t="s">
        <v>2379</v>
      </c>
      <c r="M1813" t="str">
        <f t="shared" si="173"/>
        <v>No</v>
      </c>
      <c r="N1813" t="s">
        <v>2378</v>
      </c>
    </row>
    <row r="1814" spans="1:14" x14ac:dyDescent="0.3">
      <c r="A1814" t="s">
        <v>555</v>
      </c>
      <c r="B1814">
        <v>15.61</v>
      </c>
      <c r="C1814">
        <v>5.77</v>
      </c>
      <c r="D1814" t="str">
        <f t="shared" si="168"/>
        <v>No</v>
      </c>
      <c r="E1814" t="s">
        <v>2378</v>
      </c>
      <c r="F1814" t="s">
        <v>2378</v>
      </c>
      <c r="G1814">
        <f t="shared" si="169"/>
        <v>0</v>
      </c>
      <c r="H1814" t="str">
        <f t="shared" si="170"/>
        <v>No</v>
      </c>
      <c r="I1814" t="str">
        <f t="shared" si="171"/>
        <v>Under Weight</v>
      </c>
      <c r="J1814" t="str">
        <f t="shared" si="172"/>
        <v>Prediabetes</v>
      </c>
      <c r="K1814" t="s">
        <v>2378</v>
      </c>
      <c r="L1814" t="s">
        <v>2379</v>
      </c>
      <c r="M1814" t="str">
        <f t="shared" si="173"/>
        <v>No</v>
      </c>
      <c r="N1814" t="s">
        <v>2378</v>
      </c>
    </row>
    <row r="1815" spans="1:14" x14ac:dyDescent="0.3">
      <c r="A1815" t="s">
        <v>554</v>
      </c>
      <c r="B1815">
        <v>28.6</v>
      </c>
      <c r="C1815">
        <v>6.08</v>
      </c>
      <c r="D1815" t="str">
        <f t="shared" si="168"/>
        <v>No</v>
      </c>
      <c r="E1815" t="s">
        <v>2378</v>
      </c>
      <c r="F1815" t="s">
        <v>2381</v>
      </c>
      <c r="G1815">
        <f t="shared" si="169"/>
        <v>1</v>
      </c>
      <c r="H1815" t="str">
        <f t="shared" si="170"/>
        <v>No</v>
      </c>
      <c r="I1815" t="str">
        <f t="shared" si="171"/>
        <v>Over Weight</v>
      </c>
      <c r="J1815" t="str">
        <f t="shared" si="172"/>
        <v>Prediabetes</v>
      </c>
      <c r="K1815" t="s">
        <v>2378</v>
      </c>
      <c r="L1815">
        <v>1</v>
      </c>
      <c r="M1815" t="str">
        <f t="shared" si="173"/>
        <v>No</v>
      </c>
      <c r="N1815" t="s">
        <v>2378</v>
      </c>
    </row>
    <row r="1816" spans="1:14" x14ac:dyDescent="0.3">
      <c r="A1816" t="s">
        <v>553</v>
      </c>
      <c r="B1816">
        <v>46.53</v>
      </c>
      <c r="C1816">
        <v>4.16</v>
      </c>
      <c r="D1816" t="str">
        <f t="shared" si="168"/>
        <v>No</v>
      </c>
      <c r="E1816" t="s">
        <v>2378</v>
      </c>
      <c r="F1816" t="s">
        <v>2378</v>
      </c>
      <c r="G1816">
        <f t="shared" si="169"/>
        <v>0</v>
      </c>
      <c r="H1816" t="str">
        <f t="shared" si="170"/>
        <v>No</v>
      </c>
      <c r="I1816" t="str">
        <f t="shared" si="171"/>
        <v>Obesity</v>
      </c>
      <c r="J1816" t="str">
        <f t="shared" si="172"/>
        <v>Normal</v>
      </c>
      <c r="K1816" t="s">
        <v>2378</v>
      </c>
      <c r="L1816" t="s">
        <v>2379</v>
      </c>
      <c r="M1816" t="str">
        <f t="shared" si="173"/>
        <v>No</v>
      </c>
      <c r="N1816" t="s">
        <v>2378</v>
      </c>
    </row>
    <row r="1817" spans="1:14" x14ac:dyDescent="0.3">
      <c r="A1817" t="s">
        <v>552</v>
      </c>
      <c r="B1817">
        <v>34.99</v>
      </c>
      <c r="C1817">
        <v>5.0999999999999996</v>
      </c>
      <c r="D1817" t="str">
        <f t="shared" si="168"/>
        <v>No</v>
      </c>
      <c r="E1817" t="s">
        <v>2378</v>
      </c>
      <c r="F1817" t="s">
        <v>2381</v>
      </c>
      <c r="G1817">
        <f t="shared" si="169"/>
        <v>1</v>
      </c>
      <c r="H1817" t="str">
        <f t="shared" si="170"/>
        <v>No</v>
      </c>
      <c r="I1817" t="str">
        <f t="shared" si="171"/>
        <v>Obesity</v>
      </c>
      <c r="J1817" t="str">
        <f t="shared" si="172"/>
        <v>Normal</v>
      </c>
      <c r="K1817" t="s">
        <v>2378</v>
      </c>
      <c r="L1817">
        <v>1</v>
      </c>
      <c r="M1817" t="str">
        <f t="shared" si="173"/>
        <v>No</v>
      </c>
      <c r="N1817" t="s">
        <v>2378</v>
      </c>
    </row>
    <row r="1818" spans="1:14" x14ac:dyDescent="0.3">
      <c r="A1818" t="s">
        <v>551</v>
      </c>
      <c r="B1818">
        <v>17.05</v>
      </c>
      <c r="C1818">
        <v>5.3</v>
      </c>
      <c r="D1818" t="str">
        <f t="shared" si="168"/>
        <v>No</v>
      </c>
      <c r="E1818" t="s">
        <v>2378</v>
      </c>
      <c r="F1818" t="s">
        <v>2381</v>
      </c>
      <c r="G1818">
        <f t="shared" si="169"/>
        <v>1</v>
      </c>
      <c r="H1818" t="str">
        <f t="shared" si="170"/>
        <v>No</v>
      </c>
      <c r="I1818" t="str">
        <f t="shared" si="171"/>
        <v>Under Weight</v>
      </c>
      <c r="J1818" t="str">
        <f t="shared" si="172"/>
        <v>Normal</v>
      </c>
      <c r="K1818" t="s">
        <v>2378</v>
      </c>
      <c r="L1818">
        <v>1</v>
      </c>
      <c r="M1818" t="str">
        <f t="shared" si="173"/>
        <v>No</v>
      </c>
      <c r="N1818" t="s">
        <v>2378</v>
      </c>
    </row>
    <row r="1819" spans="1:14" x14ac:dyDescent="0.3">
      <c r="A1819" t="s">
        <v>550</v>
      </c>
      <c r="B1819">
        <v>37.18</v>
      </c>
      <c r="C1819">
        <v>4.9000000000000004</v>
      </c>
      <c r="D1819" t="str">
        <f t="shared" si="168"/>
        <v>No</v>
      </c>
      <c r="E1819" t="s">
        <v>2378</v>
      </c>
      <c r="F1819" t="s">
        <v>2378</v>
      </c>
      <c r="G1819">
        <f t="shared" si="169"/>
        <v>0</v>
      </c>
      <c r="H1819" t="str">
        <f t="shared" si="170"/>
        <v>No</v>
      </c>
      <c r="I1819" t="str">
        <f t="shared" si="171"/>
        <v>Obesity</v>
      </c>
      <c r="J1819" t="str">
        <f t="shared" si="172"/>
        <v>Normal</v>
      </c>
      <c r="K1819" t="s">
        <v>2378</v>
      </c>
      <c r="L1819" t="s">
        <v>2379</v>
      </c>
      <c r="M1819" t="str">
        <f t="shared" si="173"/>
        <v>No</v>
      </c>
      <c r="N1819" t="s">
        <v>2378</v>
      </c>
    </row>
    <row r="1820" spans="1:14" x14ac:dyDescent="0.3">
      <c r="A1820" t="s">
        <v>549</v>
      </c>
      <c r="B1820">
        <v>35.200000000000003</v>
      </c>
      <c r="C1820">
        <v>5.55</v>
      </c>
      <c r="D1820" t="str">
        <f t="shared" si="168"/>
        <v>No</v>
      </c>
      <c r="E1820" t="s">
        <v>2378</v>
      </c>
      <c r="F1820" t="s">
        <v>2378</v>
      </c>
      <c r="G1820">
        <f t="shared" si="169"/>
        <v>0</v>
      </c>
      <c r="H1820" t="str">
        <f t="shared" si="170"/>
        <v>No</v>
      </c>
      <c r="I1820" t="str">
        <f t="shared" si="171"/>
        <v>Obesity</v>
      </c>
      <c r="J1820" t="str">
        <f t="shared" si="172"/>
        <v>Normal</v>
      </c>
      <c r="K1820" t="s">
        <v>2378</v>
      </c>
      <c r="L1820" t="s">
        <v>2379</v>
      </c>
      <c r="M1820" t="str">
        <f t="shared" si="173"/>
        <v>No</v>
      </c>
      <c r="N1820" t="s">
        <v>2378</v>
      </c>
    </row>
    <row r="1821" spans="1:14" x14ac:dyDescent="0.3">
      <c r="A1821" t="s">
        <v>548</v>
      </c>
      <c r="B1821">
        <v>37.335000000000001</v>
      </c>
      <c r="C1821">
        <v>4.95</v>
      </c>
      <c r="D1821" t="str">
        <f t="shared" si="168"/>
        <v>No</v>
      </c>
      <c r="E1821" t="s">
        <v>2378</v>
      </c>
      <c r="F1821" t="s">
        <v>2378</v>
      </c>
      <c r="G1821">
        <f t="shared" si="169"/>
        <v>0</v>
      </c>
      <c r="H1821" t="str">
        <f t="shared" si="170"/>
        <v>No</v>
      </c>
      <c r="I1821" t="str">
        <f t="shared" si="171"/>
        <v>Obesity</v>
      </c>
      <c r="J1821" t="str">
        <f t="shared" si="172"/>
        <v>Normal</v>
      </c>
      <c r="K1821" t="s">
        <v>2378</v>
      </c>
      <c r="L1821" t="s">
        <v>2379</v>
      </c>
      <c r="M1821" t="str">
        <f t="shared" si="173"/>
        <v>No</v>
      </c>
      <c r="N1821" t="s">
        <v>2378</v>
      </c>
    </row>
    <row r="1822" spans="1:14" x14ac:dyDescent="0.3">
      <c r="A1822" t="s">
        <v>547</v>
      </c>
      <c r="B1822">
        <v>27.265000000000001</v>
      </c>
      <c r="C1822">
        <v>6.46</v>
      </c>
      <c r="D1822" t="str">
        <f t="shared" si="168"/>
        <v>Yes</v>
      </c>
      <c r="E1822" t="s">
        <v>2378</v>
      </c>
      <c r="F1822" t="s">
        <v>2378</v>
      </c>
      <c r="G1822">
        <f t="shared" si="169"/>
        <v>0</v>
      </c>
      <c r="H1822" t="str">
        <f t="shared" si="170"/>
        <v>No</v>
      </c>
      <c r="I1822" t="str">
        <f t="shared" si="171"/>
        <v>Over Weight</v>
      </c>
      <c r="J1822" t="str">
        <f t="shared" si="172"/>
        <v>Diabetes</v>
      </c>
      <c r="K1822" t="s">
        <v>2380</v>
      </c>
      <c r="L1822" t="s">
        <v>2379</v>
      </c>
      <c r="M1822" t="str">
        <f t="shared" si="173"/>
        <v>No</v>
      </c>
      <c r="N1822" t="s">
        <v>2378</v>
      </c>
    </row>
    <row r="1823" spans="1:14" x14ac:dyDescent="0.3">
      <c r="A1823" t="s">
        <v>546</v>
      </c>
      <c r="B1823">
        <v>30.8</v>
      </c>
      <c r="C1823">
        <v>4.9000000000000004</v>
      </c>
      <c r="D1823" t="str">
        <f t="shared" si="168"/>
        <v>Yes</v>
      </c>
      <c r="E1823" t="s">
        <v>2378</v>
      </c>
      <c r="F1823" t="s">
        <v>2378</v>
      </c>
      <c r="G1823">
        <f t="shared" si="169"/>
        <v>0</v>
      </c>
      <c r="H1823" t="str">
        <f t="shared" si="170"/>
        <v>No</v>
      </c>
      <c r="I1823" t="str">
        <f t="shared" si="171"/>
        <v>Obesity</v>
      </c>
      <c r="J1823" t="str">
        <f t="shared" si="172"/>
        <v>Normal</v>
      </c>
      <c r="K1823" t="s">
        <v>2380</v>
      </c>
      <c r="L1823" t="s">
        <v>2379</v>
      </c>
      <c r="M1823" t="str">
        <f t="shared" si="173"/>
        <v>No</v>
      </c>
      <c r="N1823" t="s">
        <v>2378</v>
      </c>
    </row>
    <row r="1824" spans="1:14" x14ac:dyDescent="0.3">
      <c r="A1824" t="s">
        <v>545</v>
      </c>
      <c r="B1824">
        <v>30.21</v>
      </c>
      <c r="C1824">
        <v>5.21</v>
      </c>
      <c r="D1824" t="str">
        <f t="shared" si="168"/>
        <v>No</v>
      </c>
      <c r="E1824" t="s">
        <v>2378</v>
      </c>
      <c r="F1824" t="s">
        <v>2378</v>
      </c>
      <c r="G1824">
        <f t="shared" si="169"/>
        <v>1</v>
      </c>
      <c r="H1824" t="str">
        <f t="shared" si="170"/>
        <v>No</v>
      </c>
      <c r="I1824" t="str">
        <f t="shared" si="171"/>
        <v>Obesity</v>
      </c>
      <c r="J1824" t="str">
        <f t="shared" si="172"/>
        <v>Normal</v>
      </c>
      <c r="K1824" t="s">
        <v>2378</v>
      </c>
      <c r="L1824">
        <v>1</v>
      </c>
      <c r="M1824" t="str">
        <f t="shared" si="173"/>
        <v>No</v>
      </c>
      <c r="N1824" t="s">
        <v>2378</v>
      </c>
    </row>
    <row r="1825" spans="1:14" x14ac:dyDescent="0.3">
      <c r="A1825" t="s">
        <v>544</v>
      </c>
      <c r="B1825">
        <v>35.340000000000003</v>
      </c>
      <c r="C1825">
        <v>4.13</v>
      </c>
      <c r="D1825" t="str">
        <f t="shared" si="168"/>
        <v>No</v>
      </c>
      <c r="E1825" t="s">
        <v>2381</v>
      </c>
      <c r="F1825" t="s">
        <v>2378</v>
      </c>
      <c r="G1825">
        <f t="shared" si="169"/>
        <v>1</v>
      </c>
      <c r="H1825" t="str">
        <f t="shared" si="170"/>
        <v>No</v>
      </c>
      <c r="I1825" t="str">
        <f t="shared" si="171"/>
        <v>Obesity</v>
      </c>
      <c r="J1825" t="str">
        <f t="shared" si="172"/>
        <v>Normal</v>
      </c>
      <c r="K1825" t="s">
        <v>2378</v>
      </c>
      <c r="L1825">
        <v>1</v>
      </c>
      <c r="M1825" t="str">
        <f t="shared" si="173"/>
        <v>No</v>
      </c>
      <c r="N1825" t="s">
        <v>2378</v>
      </c>
    </row>
    <row r="1826" spans="1:14" x14ac:dyDescent="0.3">
      <c r="A1826" t="s">
        <v>543</v>
      </c>
      <c r="B1826">
        <v>26.695</v>
      </c>
      <c r="C1826">
        <v>5.28</v>
      </c>
      <c r="D1826" t="str">
        <f t="shared" si="168"/>
        <v>No</v>
      </c>
      <c r="E1826" t="s">
        <v>2378</v>
      </c>
      <c r="F1826" t="s">
        <v>2378</v>
      </c>
      <c r="G1826">
        <f t="shared" si="169"/>
        <v>0</v>
      </c>
      <c r="H1826" t="str">
        <f t="shared" si="170"/>
        <v>No</v>
      </c>
      <c r="I1826" t="str">
        <f t="shared" si="171"/>
        <v>Over Weight</v>
      </c>
      <c r="J1826" t="str">
        <f t="shared" si="172"/>
        <v>Normal</v>
      </c>
      <c r="K1826" t="s">
        <v>2378</v>
      </c>
      <c r="L1826" t="s">
        <v>2379</v>
      </c>
      <c r="M1826" t="str">
        <f t="shared" si="173"/>
        <v>No</v>
      </c>
      <c r="N1826" t="s">
        <v>2378</v>
      </c>
    </row>
    <row r="1827" spans="1:14" x14ac:dyDescent="0.3">
      <c r="A1827" t="s">
        <v>542</v>
      </c>
      <c r="B1827">
        <v>29.355</v>
      </c>
      <c r="C1827">
        <v>4.68</v>
      </c>
      <c r="D1827" t="str">
        <f t="shared" si="168"/>
        <v>Yes</v>
      </c>
      <c r="E1827" t="s">
        <v>2378</v>
      </c>
      <c r="F1827" t="s">
        <v>2378</v>
      </c>
      <c r="G1827">
        <f t="shared" si="169"/>
        <v>0</v>
      </c>
      <c r="H1827" t="str">
        <f t="shared" si="170"/>
        <v>No</v>
      </c>
      <c r="I1827" t="str">
        <f t="shared" si="171"/>
        <v>Over Weight</v>
      </c>
      <c r="J1827" t="str">
        <f t="shared" si="172"/>
        <v>Normal</v>
      </c>
      <c r="K1827" t="s">
        <v>2380</v>
      </c>
      <c r="L1827" t="s">
        <v>2379</v>
      </c>
      <c r="M1827" t="str">
        <f t="shared" si="173"/>
        <v>No</v>
      </c>
      <c r="N1827" t="s">
        <v>2378</v>
      </c>
    </row>
    <row r="1828" spans="1:14" x14ac:dyDescent="0.3">
      <c r="A1828" t="s">
        <v>541</v>
      </c>
      <c r="B1828">
        <v>29.59</v>
      </c>
      <c r="C1828">
        <v>4.0599999999999996</v>
      </c>
      <c r="D1828" t="str">
        <f t="shared" si="168"/>
        <v>No</v>
      </c>
      <c r="E1828" t="s">
        <v>2378</v>
      </c>
      <c r="F1828" t="s">
        <v>2378</v>
      </c>
      <c r="G1828">
        <f t="shared" si="169"/>
        <v>0</v>
      </c>
      <c r="H1828" t="str">
        <f t="shared" si="170"/>
        <v>No</v>
      </c>
      <c r="I1828" t="str">
        <f t="shared" si="171"/>
        <v>Over Weight</v>
      </c>
      <c r="J1828" t="str">
        <f t="shared" si="172"/>
        <v>Normal</v>
      </c>
      <c r="K1828" t="s">
        <v>2378</v>
      </c>
      <c r="L1828" t="s">
        <v>2379</v>
      </c>
      <c r="M1828" t="str">
        <f t="shared" si="173"/>
        <v>No</v>
      </c>
      <c r="N1828" t="s">
        <v>2378</v>
      </c>
    </row>
    <row r="1829" spans="1:14" x14ac:dyDescent="0.3">
      <c r="A1829" t="s">
        <v>540</v>
      </c>
      <c r="B1829">
        <v>31.35</v>
      </c>
      <c r="C1829">
        <v>4.2</v>
      </c>
      <c r="D1829" t="str">
        <f t="shared" si="168"/>
        <v>No</v>
      </c>
      <c r="E1829" t="s">
        <v>2381</v>
      </c>
      <c r="F1829" t="s">
        <v>2378</v>
      </c>
      <c r="G1829">
        <f t="shared" si="169"/>
        <v>1</v>
      </c>
      <c r="H1829" t="str">
        <f t="shared" si="170"/>
        <v>No</v>
      </c>
      <c r="I1829" t="str">
        <f t="shared" si="171"/>
        <v>Obesity</v>
      </c>
      <c r="J1829" t="str">
        <f t="shared" si="172"/>
        <v>Normal</v>
      </c>
      <c r="K1829" t="s">
        <v>2378</v>
      </c>
      <c r="L1829">
        <v>1</v>
      </c>
      <c r="M1829" t="str">
        <f t="shared" si="173"/>
        <v>No</v>
      </c>
      <c r="N1829" t="s">
        <v>2378</v>
      </c>
    </row>
    <row r="1830" spans="1:14" x14ac:dyDescent="0.3">
      <c r="A1830" t="s">
        <v>539</v>
      </c>
      <c r="B1830">
        <v>20.52</v>
      </c>
      <c r="C1830">
        <v>4.83</v>
      </c>
      <c r="D1830" t="str">
        <f t="shared" si="168"/>
        <v>No</v>
      </c>
      <c r="E1830" t="s">
        <v>2378</v>
      </c>
      <c r="F1830" t="s">
        <v>2378</v>
      </c>
      <c r="G1830">
        <f t="shared" si="169"/>
        <v>0</v>
      </c>
      <c r="H1830" t="str">
        <f t="shared" si="170"/>
        <v>No</v>
      </c>
      <c r="I1830" t="str">
        <f t="shared" si="171"/>
        <v>Normal Weight</v>
      </c>
      <c r="J1830" t="str">
        <f t="shared" si="172"/>
        <v>Normal</v>
      </c>
      <c r="K1830" t="s">
        <v>2378</v>
      </c>
      <c r="L1830" t="s">
        <v>2379</v>
      </c>
      <c r="M1830" t="str">
        <f t="shared" si="173"/>
        <v>No</v>
      </c>
      <c r="N1830" t="s">
        <v>2378</v>
      </c>
    </row>
    <row r="1831" spans="1:14" x14ac:dyDescent="0.3">
      <c r="A1831" t="s">
        <v>538</v>
      </c>
      <c r="B1831">
        <v>42.9</v>
      </c>
      <c r="C1831">
        <v>4.87</v>
      </c>
      <c r="D1831" t="str">
        <f t="shared" si="168"/>
        <v>Yes</v>
      </c>
      <c r="E1831" t="s">
        <v>2378</v>
      </c>
      <c r="F1831" t="s">
        <v>2378</v>
      </c>
      <c r="G1831">
        <f t="shared" si="169"/>
        <v>1</v>
      </c>
      <c r="H1831" t="str">
        <f t="shared" si="170"/>
        <v>No</v>
      </c>
      <c r="I1831" t="str">
        <f t="shared" si="171"/>
        <v>Obesity</v>
      </c>
      <c r="J1831" t="str">
        <f t="shared" si="172"/>
        <v>Normal</v>
      </c>
      <c r="K1831" t="s">
        <v>2380</v>
      </c>
      <c r="L1831">
        <v>1</v>
      </c>
      <c r="M1831" t="str">
        <f t="shared" si="173"/>
        <v>No</v>
      </c>
      <c r="N1831" t="s">
        <v>2378</v>
      </c>
    </row>
    <row r="1832" spans="1:14" x14ac:dyDescent="0.3">
      <c r="A1832" t="s">
        <v>537</v>
      </c>
      <c r="B1832">
        <v>24.6</v>
      </c>
      <c r="C1832">
        <v>5.86</v>
      </c>
      <c r="D1832" t="str">
        <f t="shared" si="168"/>
        <v>No</v>
      </c>
      <c r="E1832" t="s">
        <v>2378</v>
      </c>
      <c r="F1832" t="s">
        <v>2381</v>
      </c>
      <c r="G1832">
        <f t="shared" si="169"/>
        <v>1</v>
      </c>
      <c r="H1832" t="str">
        <f t="shared" si="170"/>
        <v>No</v>
      </c>
      <c r="I1832" t="str">
        <f t="shared" si="171"/>
        <v>Normal Weight</v>
      </c>
      <c r="J1832" t="str">
        <f t="shared" si="172"/>
        <v>Prediabetes</v>
      </c>
      <c r="K1832" t="s">
        <v>2378</v>
      </c>
      <c r="L1832">
        <v>1</v>
      </c>
      <c r="M1832" t="str">
        <f t="shared" si="173"/>
        <v>No</v>
      </c>
      <c r="N1832" t="s">
        <v>2378</v>
      </c>
    </row>
    <row r="1833" spans="1:14" x14ac:dyDescent="0.3">
      <c r="A1833" t="s">
        <v>536</v>
      </c>
      <c r="B1833">
        <v>28.405000000000001</v>
      </c>
      <c r="C1833">
        <v>4.12</v>
      </c>
      <c r="D1833" t="str">
        <f t="shared" si="168"/>
        <v>No</v>
      </c>
      <c r="E1833" t="s">
        <v>2378</v>
      </c>
      <c r="F1833" t="s">
        <v>2378</v>
      </c>
      <c r="G1833">
        <f t="shared" si="169"/>
        <v>1</v>
      </c>
      <c r="H1833" t="str">
        <f t="shared" si="170"/>
        <v>No</v>
      </c>
      <c r="I1833" t="str">
        <f t="shared" si="171"/>
        <v>Over Weight</v>
      </c>
      <c r="J1833" t="str">
        <f t="shared" si="172"/>
        <v>Normal</v>
      </c>
      <c r="K1833" t="s">
        <v>2378</v>
      </c>
      <c r="L1833">
        <v>1</v>
      </c>
      <c r="M1833" t="str">
        <f t="shared" si="173"/>
        <v>No</v>
      </c>
      <c r="N1833" t="s">
        <v>2378</v>
      </c>
    </row>
    <row r="1834" spans="1:14" x14ac:dyDescent="0.3">
      <c r="A1834" t="s">
        <v>535</v>
      </c>
      <c r="B1834">
        <v>34.674999999999997</v>
      </c>
      <c r="C1834">
        <v>5.71</v>
      </c>
      <c r="D1834" t="str">
        <f t="shared" si="168"/>
        <v>Yes</v>
      </c>
      <c r="E1834" t="s">
        <v>2378</v>
      </c>
      <c r="F1834" t="s">
        <v>2378</v>
      </c>
      <c r="G1834">
        <f t="shared" si="169"/>
        <v>1</v>
      </c>
      <c r="H1834" t="str">
        <f t="shared" si="170"/>
        <v>No</v>
      </c>
      <c r="I1834" t="str">
        <f t="shared" si="171"/>
        <v>Obesity</v>
      </c>
      <c r="J1834" t="str">
        <f t="shared" si="172"/>
        <v>Prediabetes</v>
      </c>
      <c r="K1834" t="s">
        <v>2380</v>
      </c>
      <c r="L1834">
        <v>1</v>
      </c>
      <c r="M1834" t="str">
        <f t="shared" si="173"/>
        <v>No</v>
      </c>
      <c r="N1834" t="s">
        <v>2378</v>
      </c>
    </row>
    <row r="1835" spans="1:14" x14ac:dyDescent="0.3">
      <c r="A1835" t="s">
        <v>534</v>
      </c>
      <c r="B1835">
        <v>18.850000000000001</v>
      </c>
      <c r="C1835">
        <v>6.03</v>
      </c>
      <c r="D1835" t="str">
        <f t="shared" si="168"/>
        <v>No</v>
      </c>
      <c r="E1835" t="s">
        <v>2378</v>
      </c>
      <c r="F1835" t="s">
        <v>2378</v>
      </c>
      <c r="G1835">
        <f t="shared" si="169"/>
        <v>1</v>
      </c>
      <c r="H1835" t="str">
        <f t="shared" si="170"/>
        <v>No</v>
      </c>
      <c r="I1835" t="str">
        <f t="shared" si="171"/>
        <v>Normal Weight</v>
      </c>
      <c r="J1835" t="str">
        <f t="shared" si="172"/>
        <v>Prediabetes</v>
      </c>
      <c r="K1835" t="s">
        <v>2378</v>
      </c>
      <c r="L1835">
        <v>1</v>
      </c>
      <c r="M1835" t="str">
        <f t="shared" si="173"/>
        <v>No</v>
      </c>
      <c r="N1835" t="s">
        <v>2378</v>
      </c>
    </row>
    <row r="1836" spans="1:14" x14ac:dyDescent="0.3">
      <c r="A1836" t="s">
        <v>532</v>
      </c>
      <c r="B1836">
        <v>34.130000000000003</v>
      </c>
      <c r="C1836">
        <v>5.65</v>
      </c>
      <c r="D1836" t="str">
        <f t="shared" si="168"/>
        <v>No</v>
      </c>
      <c r="E1836" t="s">
        <v>2378</v>
      </c>
      <c r="F1836" t="s">
        <v>2381</v>
      </c>
      <c r="G1836">
        <f t="shared" si="169"/>
        <v>1</v>
      </c>
      <c r="H1836" t="str">
        <f t="shared" si="170"/>
        <v>No</v>
      </c>
      <c r="I1836" t="str">
        <f t="shared" si="171"/>
        <v>Obesity</v>
      </c>
      <c r="J1836" t="str">
        <f t="shared" si="172"/>
        <v>Normal</v>
      </c>
      <c r="K1836" t="s">
        <v>2378</v>
      </c>
      <c r="L1836">
        <v>1</v>
      </c>
      <c r="M1836" t="str">
        <f t="shared" si="173"/>
        <v>No</v>
      </c>
      <c r="N1836" t="s">
        <v>2378</v>
      </c>
    </row>
    <row r="1837" spans="1:14" x14ac:dyDescent="0.3">
      <c r="A1837" t="s">
        <v>531</v>
      </c>
      <c r="B1837">
        <v>17.34</v>
      </c>
      <c r="C1837">
        <v>5.05</v>
      </c>
      <c r="D1837" t="str">
        <f t="shared" si="168"/>
        <v>No</v>
      </c>
      <c r="E1837" t="s">
        <v>2378</v>
      </c>
      <c r="F1837" t="s">
        <v>2378</v>
      </c>
      <c r="G1837">
        <f t="shared" si="169"/>
        <v>0</v>
      </c>
      <c r="H1837" t="str">
        <f t="shared" si="170"/>
        <v>No</v>
      </c>
      <c r="I1837" t="str">
        <f t="shared" si="171"/>
        <v>Under Weight</v>
      </c>
      <c r="J1837" t="str">
        <f t="shared" si="172"/>
        <v>Normal</v>
      </c>
      <c r="K1837" t="s">
        <v>2378</v>
      </c>
      <c r="L1837" t="s">
        <v>2379</v>
      </c>
      <c r="M1837" t="str">
        <f t="shared" si="173"/>
        <v>No</v>
      </c>
      <c r="N1837" t="s">
        <v>2378</v>
      </c>
    </row>
    <row r="1838" spans="1:14" x14ac:dyDescent="0.3">
      <c r="A1838" t="s">
        <v>530</v>
      </c>
      <c r="B1838">
        <v>17.440000000000001</v>
      </c>
      <c r="C1838">
        <v>6.26</v>
      </c>
      <c r="D1838" t="str">
        <f t="shared" si="168"/>
        <v>No</v>
      </c>
      <c r="E1838" t="s">
        <v>2378</v>
      </c>
      <c r="F1838" t="s">
        <v>2378</v>
      </c>
      <c r="G1838">
        <f t="shared" si="169"/>
        <v>0</v>
      </c>
      <c r="H1838" t="str">
        <f t="shared" si="170"/>
        <v>No</v>
      </c>
      <c r="I1838" t="str">
        <f t="shared" si="171"/>
        <v>Under Weight</v>
      </c>
      <c r="J1838" t="str">
        <f t="shared" si="172"/>
        <v>Prediabetes</v>
      </c>
      <c r="K1838" t="s">
        <v>2378</v>
      </c>
      <c r="L1838" t="s">
        <v>2379</v>
      </c>
      <c r="M1838" t="str">
        <f t="shared" si="173"/>
        <v>No</v>
      </c>
      <c r="N1838" t="s">
        <v>2378</v>
      </c>
    </row>
    <row r="1839" spans="1:14" x14ac:dyDescent="0.3">
      <c r="A1839" t="s">
        <v>529</v>
      </c>
      <c r="B1839">
        <v>33.659999999999997</v>
      </c>
      <c r="C1839">
        <v>4.08</v>
      </c>
      <c r="D1839" t="str">
        <f t="shared" si="168"/>
        <v>Yes</v>
      </c>
      <c r="E1839" t="s">
        <v>2378</v>
      </c>
      <c r="F1839" t="s">
        <v>2381</v>
      </c>
      <c r="G1839">
        <f t="shared" si="169"/>
        <v>1</v>
      </c>
      <c r="H1839" t="str">
        <f t="shared" si="170"/>
        <v>No</v>
      </c>
      <c r="I1839" t="str">
        <f t="shared" si="171"/>
        <v>Obesity</v>
      </c>
      <c r="J1839" t="str">
        <f t="shared" si="172"/>
        <v>Normal</v>
      </c>
      <c r="K1839" t="s">
        <v>2380</v>
      </c>
      <c r="L1839">
        <v>1</v>
      </c>
      <c r="M1839" t="str">
        <f t="shared" si="173"/>
        <v>No</v>
      </c>
      <c r="N1839" t="s">
        <v>2378</v>
      </c>
    </row>
    <row r="1840" spans="1:14" x14ac:dyDescent="0.3">
      <c r="A1840" t="s">
        <v>528</v>
      </c>
      <c r="B1840">
        <v>21.375</v>
      </c>
      <c r="C1840">
        <v>6.19</v>
      </c>
      <c r="D1840" t="str">
        <f t="shared" si="168"/>
        <v>Yes</v>
      </c>
      <c r="E1840" t="s">
        <v>2378</v>
      </c>
      <c r="F1840" t="s">
        <v>2378</v>
      </c>
      <c r="G1840">
        <f t="shared" si="169"/>
        <v>1</v>
      </c>
      <c r="H1840" t="str">
        <f t="shared" si="170"/>
        <v>No</v>
      </c>
      <c r="I1840" t="str">
        <f t="shared" si="171"/>
        <v>Normal Weight</v>
      </c>
      <c r="J1840" t="str">
        <f t="shared" si="172"/>
        <v>Prediabetes</v>
      </c>
      <c r="K1840" t="s">
        <v>2380</v>
      </c>
      <c r="L1840">
        <v>1</v>
      </c>
      <c r="M1840" t="str">
        <f t="shared" si="173"/>
        <v>No</v>
      </c>
      <c r="N1840" t="s">
        <v>2378</v>
      </c>
    </row>
    <row r="1841" spans="1:14" x14ac:dyDescent="0.3">
      <c r="A1841" t="s">
        <v>527</v>
      </c>
      <c r="B1841">
        <v>27.14</v>
      </c>
      <c r="C1841">
        <v>6.01</v>
      </c>
      <c r="D1841" t="str">
        <f t="shared" si="168"/>
        <v>No</v>
      </c>
      <c r="E1841" t="s">
        <v>2378</v>
      </c>
      <c r="F1841" t="s">
        <v>2378</v>
      </c>
      <c r="G1841">
        <f t="shared" si="169"/>
        <v>1</v>
      </c>
      <c r="H1841" t="str">
        <f t="shared" si="170"/>
        <v>No</v>
      </c>
      <c r="I1841" t="str">
        <f t="shared" si="171"/>
        <v>Over Weight</v>
      </c>
      <c r="J1841" t="str">
        <f t="shared" si="172"/>
        <v>Prediabetes</v>
      </c>
      <c r="K1841" t="s">
        <v>2378</v>
      </c>
      <c r="L1841">
        <v>1</v>
      </c>
      <c r="M1841" t="str">
        <f t="shared" si="173"/>
        <v>No</v>
      </c>
      <c r="N1841" t="s">
        <v>2378</v>
      </c>
    </row>
    <row r="1842" spans="1:14" x14ac:dyDescent="0.3">
      <c r="A1842" t="s">
        <v>526</v>
      </c>
      <c r="B1842">
        <v>35.78</v>
      </c>
      <c r="C1842">
        <v>6.07</v>
      </c>
      <c r="D1842" t="str">
        <f t="shared" si="168"/>
        <v>No</v>
      </c>
      <c r="E1842" t="s">
        <v>2381</v>
      </c>
      <c r="F1842" t="s">
        <v>2378</v>
      </c>
      <c r="G1842">
        <f t="shared" si="169"/>
        <v>1</v>
      </c>
      <c r="H1842" t="str">
        <f t="shared" si="170"/>
        <v>No</v>
      </c>
      <c r="I1842" t="str">
        <f t="shared" si="171"/>
        <v>Obesity</v>
      </c>
      <c r="J1842" t="str">
        <f t="shared" si="172"/>
        <v>Prediabetes</v>
      </c>
      <c r="K1842" t="s">
        <v>2378</v>
      </c>
      <c r="L1842">
        <v>1</v>
      </c>
      <c r="M1842" t="str">
        <f t="shared" si="173"/>
        <v>No</v>
      </c>
      <c r="N1842" t="s">
        <v>2378</v>
      </c>
    </row>
    <row r="1843" spans="1:14" x14ac:dyDescent="0.3">
      <c r="A1843" t="s">
        <v>525</v>
      </c>
      <c r="B1843">
        <v>34.96</v>
      </c>
      <c r="C1843">
        <v>5.63</v>
      </c>
      <c r="D1843" t="str">
        <f t="shared" si="168"/>
        <v>No</v>
      </c>
      <c r="E1843" t="s">
        <v>2378</v>
      </c>
      <c r="F1843" t="s">
        <v>2378</v>
      </c>
      <c r="G1843">
        <f t="shared" si="169"/>
        <v>0</v>
      </c>
      <c r="H1843" t="str">
        <f t="shared" si="170"/>
        <v>No</v>
      </c>
      <c r="I1843" t="str">
        <f t="shared" si="171"/>
        <v>Obesity</v>
      </c>
      <c r="J1843" t="str">
        <f t="shared" si="172"/>
        <v>Normal</v>
      </c>
      <c r="K1843" t="s">
        <v>2378</v>
      </c>
      <c r="L1843" t="s">
        <v>2379</v>
      </c>
      <c r="M1843" t="str">
        <f t="shared" si="173"/>
        <v>No</v>
      </c>
      <c r="N1843" t="s">
        <v>2378</v>
      </c>
    </row>
    <row r="1844" spans="1:14" x14ac:dyDescent="0.3">
      <c r="A1844" t="s">
        <v>524</v>
      </c>
      <c r="B1844">
        <v>38.39</v>
      </c>
      <c r="C1844">
        <v>6.05</v>
      </c>
      <c r="D1844" t="str">
        <f t="shared" si="168"/>
        <v>No</v>
      </c>
      <c r="E1844" t="s">
        <v>2378</v>
      </c>
      <c r="F1844" t="s">
        <v>2378</v>
      </c>
      <c r="G1844">
        <f t="shared" si="169"/>
        <v>0</v>
      </c>
      <c r="H1844" t="str">
        <f t="shared" si="170"/>
        <v>No</v>
      </c>
      <c r="I1844" t="str">
        <f t="shared" si="171"/>
        <v>Obesity</v>
      </c>
      <c r="J1844" t="str">
        <f t="shared" si="172"/>
        <v>Prediabetes</v>
      </c>
      <c r="K1844" t="s">
        <v>2378</v>
      </c>
      <c r="L1844" t="s">
        <v>2379</v>
      </c>
      <c r="M1844" t="str">
        <f t="shared" si="173"/>
        <v>No</v>
      </c>
      <c r="N1844" t="s">
        <v>2378</v>
      </c>
    </row>
    <row r="1845" spans="1:14" x14ac:dyDescent="0.3">
      <c r="A1845" t="s">
        <v>523</v>
      </c>
      <c r="B1845">
        <v>33.82</v>
      </c>
      <c r="C1845">
        <v>4.6500000000000004</v>
      </c>
      <c r="D1845" t="str">
        <f t="shared" si="168"/>
        <v>No</v>
      </c>
      <c r="E1845" t="s">
        <v>2378</v>
      </c>
      <c r="F1845" t="s">
        <v>2378</v>
      </c>
      <c r="G1845">
        <f t="shared" si="169"/>
        <v>0</v>
      </c>
      <c r="H1845" t="str">
        <f t="shared" si="170"/>
        <v>No</v>
      </c>
      <c r="I1845" t="str">
        <f t="shared" si="171"/>
        <v>Obesity</v>
      </c>
      <c r="J1845" t="str">
        <f t="shared" si="172"/>
        <v>Normal</v>
      </c>
      <c r="K1845" t="s">
        <v>2378</v>
      </c>
      <c r="L1845" t="s">
        <v>2379</v>
      </c>
      <c r="M1845" t="str">
        <f t="shared" si="173"/>
        <v>No</v>
      </c>
      <c r="N1845" t="s">
        <v>2378</v>
      </c>
    </row>
    <row r="1846" spans="1:14" x14ac:dyDescent="0.3">
      <c r="A1846" t="s">
        <v>522</v>
      </c>
      <c r="B1846">
        <v>27.835000000000001</v>
      </c>
      <c r="C1846">
        <v>5.37</v>
      </c>
      <c r="D1846" t="str">
        <f t="shared" si="168"/>
        <v>No</v>
      </c>
      <c r="E1846" t="s">
        <v>2378</v>
      </c>
      <c r="F1846" t="s">
        <v>2378</v>
      </c>
      <c r="G1846">
        <f t="shared" si="169"/>
        <v>0</v>
      </c>
      <c r="H1846" t="str">
        <f t="shared" si="170"/>
        <v>No</v>
      </c>
      <c r="I1846" t="str">
        <f t="shared" si="171"/>
        <v>Over Weight</v>
      </c>
      <c r="J1846" t="str">
        <f t="shared" si="172"/>
        <v>Normal</v>
      </c>
      <c r="K1846" t="s">
        <v>2378</v>
      </c>
      <c r="L1846" t="s">
        <v>2379</v>
      </c>
      <c r="M1846" t="str">
        <f t="shared" si="173"/>
        <v>No</v>
      </c>
      <c r="N1846" t="s">
        <v>2378</v>
      </c>
    </row>
    <row r="1847" spans="1:14" x14ac:dyDescent="0.3">
      <c r="A1847" t="s">
        <v>521</v>
      </c>
      <c r="B1847">
        <v>33</v>
      </c>
      <c r="C1847">
        <v>5.39</v>
      </c>
      <c r="D1847" t="str">
        <f t="shared" si="168"/>
        <v>No</v>
      </c>
      <c r="E1847" t="s">
        <v>2378</v>
      </c>
      <c r="F1847" t="s">
        <v>2378</v>
      </c>
      <c r="G1847">
        <f t="shared" si="169"/>
        <v>0</v>
      </c>
      <c r="H1847" t="str">
        <f t="shared" si="170"/>
        <v>No</v>
      </c>
      <c r="I1847" t="str">
        <f t="shared" si="171"/>
        <v>Obesity</v>
      </c>
      <c r="J1847" t="str">
        <f t="shared" si="172"/>
        <v>Normal</v>
      </c>
      <c r="K1847" t="s">
        <v>2378</v>
      </c>
      <c r="L1847" t="s">
        <v>2379</v>
      </c>
      <c r="M1847" t="str">
        <f t="shared" si="173"/>
        <v>No</v>
      </c>
      <c r="N1847" t="s">
        <v>2378</v>
      </c>
    </row>
    <row r="1848" spans="1:14" x14ac:dyDescent="0.3">
      <c r="A1848" t="s">
        <v>520</v>
      </c>
      <c r="B1848">
        <v>26.885000000000002</v>
      </c>
      <c r="C1848">
        <v>5.86</v>
      </c>
      <c r="D1848" t="str">
        <f t="shared" si="168"/>
        <v>No</v>
      </c>
      <c r="E1848" t="s">
        <v>2378</v>
      </c>
      <c r="F1848" t="s">
        <v>2378</v>
      </c>
      <c r="G1848">
        <f t="shared" si="169"/>
        <v>0</v>
      </c>
      <c r="H1848" t="str">
        <f t="shared" si="170"/>
        <v>No</v>
      </c>
      <c r="I1848" t="str">
        <f t="shared" si="171"/>
        <v>Over Weight</v>
      </c>
      <c r="J1848" t="str">
        <f t="shared" si="172"/>
        <v>Prediabetes</v>
      </c>
      <c r="K1848" t="s">
        <v>2378</v>
      </c>
      <c r="L1848" t="s">
        <v>2379</v>
      </c>
      <c r="M1848" t="str">
        <f t="shared" si="173"/>
        <v>No</v>
      </c>
      <c r="N1848" t="s">
        <v>2378</v>
      </c>
    </row>
    <row r="1849" spans="1:14" x14ac:dyDescent="0.3">
      <c r="A1849" t="s">
        <v>519</v>
      </c>
      <c r="B1849">
        <v>29.26</v>
      </c>
      <c r="C1849">
        <v>4.4400000000000004</v>
      </c>
      <c r="D1849" t="str">
        <f t="shared" si="168"/>
        <v>No</v>
      </c>
      <c r="E1849" t="s">
        <v>2378</v>
      </c>
      <c r="F1849" t="s">
        <v>2378</v>
      </c>
      <c r="G1849">
        <f t="shared" si="169"/>
        <v>0</v>
      </c>
      <c r="H1849" t="str">
        <f t="shared" si="170"/>
        <v>No</v>
      </c>
      <c r="I1849" t="str">
        <f t="shared" si="171"/>
        <v>Over Weight</v>
      </c>
      <c r="J1849" t="str">
        <f t="shared" si="172"/>
        <v>Normal</v>
      </c>
      <c r="K1849" t="s">
        <v>2378</v>
      </c>
      <c r="L1849" t="s">
        <v>2379</v>
      </c>
      <c r="M1849" t="str">
        <f t="shared" si="173"/>
        <v>No</v>
      </c>
      <c r="N1849" t="s">
        <v>2378</v>
      </c>
    </row>
    <row r="1850" spans="1:14" x14ac:dyDescent="0.3">
      <c r="A1850" t="s">
        <v>518</v>
      </c>
      <c r="B1850">
        <v>26.98</v>
      </c>
      <c r="C1850">
        <v>4.41</v>
      </c>
      <c r="D1850" t="str">
        <f t="shared" si="168"/>
        <v>No</v>
      </c>
      <c r="E1850" t="s">
        <v>2378</v>
      </c>
      <c r="F1850" t="s">
        <v>2378</v>
      </c>
      <c r="G1850">
        <f t="shared" si="169"/>
        <v>0</v>
      </c>
      <c r="H1850" t="str">
        <f t="shared" si="170"/>
        <v>No</v>
      </c>
      <c r="I1850" t="str">
        <f t="shared" si="171"/>
        <v>Over Weight</v>
      </c>
      <c r="J1850" t="str">
        <f t="shared" si="172"/>
        <v>Normal</v>
      </c>
      <c r="K1850" t="s">
        <v>2378</v>
      </c>
      <c r="L1850" t="s">
        <v>2379</v>
      </c>
      <c r="M1850" t="str">
        <f t="shared" si="173"/>
        <v>No</v>
      </c>
      <c r="N1850" t="s">
        <v>2378</v>
      </c>
    </row>
    <row r="1851" spans="1:14" x14ac:dyDescent="0.3">
      <c r="A1851" t="s">
        <v>517</v>
      </c>
      <c r="B1851">
        <v>32.11</v>
      </c>
      <c r="C1851">
        <v>5.19</v>
      </c>
      <c r="D1851" t="str">
        <f t="shared" si="168"/>
        <v>No</v>
      </c>
      <c r="E1851" t="s">
        <v>2378</v>
      </c>
      <c r="F1851" t="s">
        <v>2381</v>
      </c>
      <c r="G1851">
        <f t="shared" si="169"/>
        <v>1</v>
      </c>
      <c r="H1851" t="str">
        <f t="shared" si="170"/>
        <v>No</v>
      </c>
      <c r="I1851" t="str">
        <f t="shared" si="171"/>
        <v>Obesity</v>
      </c>
      <c r="J1851" t="str">
        <f t="shared" si="172"/>
        <v>Normal</v>
      </c>
      <c r="K1851" t="s">
        <v>2378</v>
      </c>
      <c r="L1851">
        <v>1</v>
      </c>
      <c r="M1851" t="str">
        <f t="shared" si="173"/>
        <v>No</v>
      </c>
      <c r="N1851" t="s">
        <v>2378</v>
      </c>
    </row>
    <row r="1852" spans="1:14" x14ac:dyDescent="0.3">
      <c r="A1852" t="s">
        <v>516</v>
      </c>
      <c r="B1852">
        <v>31.73</v>
      </c>
      <c r="C1852">
        <v>5.16</v>
      </c>
      <c r="D1852" t="str">
        <f t="shared" si="168"/>
        <v>No</v>
      </c>
      <c r="E1852" t="s">
        <v>2378</v>
      </c>
      <c r="F1852" t="s">
        <v>2381</v>
      </c>
      <c r="G1852">
        <f t="shared" si="169"/>
        <v>1</v>
      </c>
      <c r="H1852" t="str">
        <f t="shared" si="170"/>
        <v>No</v>
      </c>
      <c r="I1852" t="str">
        <f t="shared" si="171"/>
        <v>Obesity</v>
      </c>
      <c r="J1852" t="str">
        <f t="shared" si="172"/>
        <v>Normal</v>
      </c>
      <c r="K1852" t="s">
        <v>2378</v>
      </c>
      <c r="L1852">
        <v>1</v>
      </c>
      <c r="M1852" t="str">
        <f t="shared" si="173"/>
        <v>No</v>
      </c>
      <c r="N1852" t="s">
        <v>2378</v>
      </c>
    </row>
    <row r="1853" spans="1:14" x14ac:dyDescent="0.3">
      <c r="A1853" t="s">
        <v>515</v>
      </c>
      <c r="B1853">
        <v>22.515000000000001</v>
      </c>
      <c r="C1853">
        <v>4.24</v>
      </c>
      <c r="D1853" t="str">
        <f t="shared" si="168"/>
        <v>No</v>
      </c>
      <c r="E1853" t="s">
        <v>2378</v>
      </c>
      <c r="F1853" t="s">
        <v>2378</v>
      </c>
      <c r="G1853">
        <f t="shared" si="169"/>
        <v>0</v>
      </c>
      <c r="H1853" t="str">
        <f t="shared" si="170"/>
        <v>No</v>
      </c>
      <c r="I1853" t="str">
        <f t="shared" si="171"/>
        <v>Normal Weight</v>
      </c>
      <c r="J1853" t="str">
        <f t="shared" si="172"/>
        <v>Normal</v>
      </c>
      <c r="K1853" t="s">
        <v>2378</v>
      </c>
      <c r="L1853" t="s">
        <v>2379</v>
      </c>
      <c r="M1853" t="str">
        <f t="shared" si="173"/>
        <v>No</v>
      </c>
      <c r="N1853" t="s">
        <v>2378</v>
      </c>
    </row>
    <row r="1854" spans="1:14" x14ac:dyDescent="0.3">
      <c r="A1854" t="s">
        <v>513</v>
      </c>
      <c r="B1854">
        <v>25.9</v>
      </c>
      <c r="C1854">
        <v>5.45</v>
      </c>
      <c r="D1854" t="str">
        <f t="shared" si="168"/>
        <v>No</v>
      </c>
      <c r="E1854" t="s">
        <v>2378</v>
      </c>
      <c r="F1854" t="s">
        <v>2378</v>
      </c>
      <c r="G1854">
        <f t="shared" si="169"/>
        <v>1</v>
      </c>
      <c r="H1854" t="str">
        <f t="shared" si="170"/>
        <v>No</v>
      </c>
      <c r="I1854" t="str">
        <f t="shared" si="171"/>
        <v>Over Weight</v>
      </c>
      <c r="J1854" t="str">
        <f t="shared" si="172"/>
        <v>Normal</v>
      </c>
      <c r="K1854" t="s">
        <v>2378</v>
      </c>
      <c r="L1854">
        <v>1</v>
      </c>
      <c r="M1854" t="str">
        <f t="shared" si="173"/>
        <v>No</v>
      </c>
      <c r="N1854" t="s">
        <v>2378</v>
      </c>
    </row>
    <row r="1855" spans="1:14" x14ac:dyDescent="0.3">
      <c r="A1855" t="s">
        <v>512</v>
      </c>
      <c r="B1855">
        <v>27.72</v>
      </c>
      <c r="C1855">
        <v>5.03</v>
      </c>
      <c r="D1855" t="str">
        <f t="shared" si="168"/>
        <v>Yes</v>
      </c>
      <c r="E1855" t="s">
        <v>2378</v>
      </c>
      <c r="F1855" t="s">
        <v>2378</v>
      </c>
      <c r="G1855">
        <f t="shared" si="169"/>
        <v>1</v>
      </c>
      <c r="H1855" t="str">
        <f t="shared" si="170"/>
        <v>No</v>
      </c>
      <c r="I1855" t="str">
        <f t="shared" si="171"/>
        <v>Over Weight</v>
      </c>
      <c r="J1855" t="str">
        <f t="shared" si="172"/>
        <v>Normal</v>
      </c>
      <c r="K1855" t="s">
        <v>2380</v>
      </c>
      <c r="L1855">
        <v>1</v>
      </c>
      <c r="M1855" t="str">
        <f t="shared" si="173"/>
        <v>No</v>
      </c>
      <c r="N1855" t="s">
        <v>2378</v>
      </c>
    </row>
    <row r="1856" spans="1:14" x14ac:dyDescent="0.3">
      <c r="A1856" t="s">
        <v>511</v>
      </c>
      <c r="B1856">
        <v>31.5</v>
      </c>
      <c r="C1856">
        <v>9.6199999999999992</v>
      </c>
      <c r="D1856" t="str">
        <f t="shared" si="168"/>
        <v>Yes</v>
      </c>
      <c r="E1856" t="s">
        <v>2378</v>
      </c>
      <c r="F1856" t="s">
        <v>2378</v>
      </c>
      <c r="G1856">
        <f t="shared" si="169"/>
        <v>1</v>
      </c>
      <c r="H1856" t="str">
        <f t="shared" si="170"/>
        <v>No</v>
      </c>
      <c r="I1856" t="str">
        <f t="shared" si="171"/>
        <v>Obesity</v>
      </c>
      <c r="J1856" t="str">
        <f t="shared" si="172"/>
        <v>Diabetes</v>
      </c>
      <c r="K1856" t="s">
        <v>2380</v>
      </c>
      <c r="L1856">
        <v>1</v>
      </c>
      <c r="M1856" t="str">
        <f t="shared" si="173"/>
        <v>No</v>
      </c>
      <c r="N1856" t="s">
        <v>2378</v>
      </c>
    </row>
    <row r="1857" spans="1:14" x14ac:dyDescent="0.3">
      <c r="A1857" t="s">
        <v>510</v>
      </c>
      <c r="B1857">
        <v>29.7</v>
      </c>
      <c r="C1857">
        <v>6.77</v>
      </c>
      <c r="D1857" t="str">
        <f t="shared" si="168"/>
        <v>Yes</v>
      </c>
      <c r="E1857" t="s">
        <v>2378</v>
      </c>
      <c r="F1857" t="s">
        <v>2378</v>
      </c>
      <c r="G1857">
        <f t="shared" si="169"/>
        <v>1</v>
      </c>
      <c r="H1857" t="str">
        <f t="shared" si="170"/>
        <v>No</v>
      </c>
      <c r="I1857" t="str">
        <f t="shared" si="171"/>
        <v>Over Weight</v>
      </c>
      <c r="J1857" t="str">
        <f t="shared" si="172"/>
        <v>Diabetes</v>
      </c>
      <c r="K1857" t="s">
        <v>2380</v>
      </c>
      <c r="L1857">
        <v>1</v>
      </c>
      <c r="M1857" t="str">
        <f t="shared" si="173"/>
        <v>No</v>
      </c>
      <c r="N1857" t="s">
        <v>2378</v>
      </c>
    </row>
    <row r="1858" spans="1:14" x14ac:dyDescent="0.3">
      <c r="A1858" t="s">
        <v>509</v>
      </c>
      <c r="B1858">
        <v>21.26</v>
      </c>
      <c r="C1858">
        <v>5.36</v>
      </c>
      <c r="D1858" t="str">
        <f t="shared" ref="D1858:D1921" si="174">PROPER(K1858)</f>
        <v>Yes</v>
      </c>
      <c r="E1858" t="s">
        <v>2378</v>
      </c>
      <c r="F1858" t="s">
        <v>2378</v>
      </c>
      <c r="G1858">
        <f t="shared" ref="G1858:G1921" si="175">IF(L1858="No major surgery",0,L1858)</f>
        <v>1</v>
      </c>
      <c r="H1858" t="str">
        <f t="shared" ref="H1858:H1921" si="176">PROPER(M1858)</f>
        <v>No</v>
      </c>
      <c r="I1858" t="str">
        <f t="shared" ref="I1858:I1921" si="177">IF(B1858&lt;18.5,"Under Weight",IF(B1858&lt;=24.9,"Normal Weight",IF(B1858&lt;=29.9,"Over Weight","Obesity")))</f>
        <v>Normal Weight</v>
      </c>
      <c r="J1858" t="str">
        <f t="shared" ref="J1858:J1921" si="178">IF(C1858&lt;=5.7,"Normal",IF(C1858&lt;=6.4,"Prediabetes","Diabetes"))</f>
        <v>Normal</v>
      </c>
      <c r="K1858" t="s">
        <v>2380</v>
      </c>
      <c r="L1858">
        <v>1</v>
      </c>
      <c r="M1858" t="str">
        <f t="shared" si="173"/>
        <v>No</v>
      </c>
      <c r="N1858" t="s">
        <v>2378</v>
      </c>
    </row>
    <row r="1859" spans="1:14" x14ac:dyDescent="0.3">
      <c r="A1859" t="s">
        <v>508</v>
      </c>
      <c r="B1859">
        <v>17.09</v>
      </c>
      <c r="C1859">
        <v>5.69</v>
      </c>
      <c r="D1859" t="str">
        <f t="shared" si="174"/>
        <v>No</v>
      </c>
      <c r="E1859" t="s">
        <v>2378</v>
      </c>
      <c r="F1859" t="s">
        <v>2378</v>
      </c>
      <c r="G1859">
        <f t="shared" si="175"/>
        <v>0</v>
      </c>
      <c r="H1859" t="str">
        <f t="shared" si="176"/>
        <v>No</v>
      </c>
      <c r="I1859" t="str">
        <f t="shared" si="177"/>
        <v>Under Weight</v>
      </c>
      <c r="J1859" t="str">
        <f t="shared" si="178"/>
        <v>Normal</v>
      </c>
      <c r="K1859" t="s">
        <v>2378</v>
      </c>
      <c r="L1859" t="s">
        <v>2379</v>
      </c>
      <c r="M1859" t="str">
        <f t="shared" si="173"/>
        <v>No</v>
      </c>
      <c r="N1859" t="s">
        <v>2378</v>
      </c>
    </row>
    <row r="1860" spans="1:14" x14ac:dyDescent="0.3">
      <c r="A1860" t="s">
        <v>507</v>
      </c>
      <c r="B1860">
        <v>24.3</v>
      </c>
      <c r="C1860">
        <v>4.9000000000000004</v>
      </c>
      <c r="D1860" t="str">
        <f t="shared" si="174"/>
        <v>Yes</v>
      </c>
      <c r="E1860" t="s">
        <v>2378</v>
      </c>
      <c r="F1860" t="s">
        <v>2381</v>
      </c>
      <c r="G1860">
        <f t="shared" si="175"/>
        <v>1</v>
      </c>
      <c r="H1860" t="str">
        <f t="shared" si="176"/>
        <v>No</v>
      </c>
      <c r="I1860" t="str">
        <f t="shared" si="177"/>
        <v>Normal Weight</v>
      </c>
      <c r="J1860" t="str">
        <f t="shared" si="178"/>
        <v>Normal</v>
      </c>
      <c r="K1860" t="s">
        <v>2380</v>
      </c>
      <c r="L1860">
        <v>1</v>
      </c>
      <c r="M1860" t="str">
        <f t="shared" ref="M1860:M1923" si="179">IF(N1860="?","No",N1860)</f>
        <v>No</v>
      </c>
      <c r="N1860" t="s">
        <v>2378</v>
      </c>
    </row>
    <row r="1861" spans="1:14" x14ac:dyDescent="0.3">
      <c r="A1861" t="s">
        <v>506</v>
      </c>
      <c r="B1861">
        <v>29.734999999999999</v>
      </c>
      <c r="C1861">
        <v>5.78</v>
      </c>
      <c r="D1861" t="str">
        <f t="shared" si="174"/>
        <v>No</v>
      </c>
      <c r="E1861" t="s">
        <v>2378</v>
      </c>
      <c r="F1861" t="s">
        <v>2378</v>
      </c>
      <c r="G1861">
        <f t="shared" si="175"/>
        <v>0</v>
      </c>
      <c r="H1861" t="str">
        <f t="shared" si="176"/>
        <v>No</v>
      </c>
      <c r="I1861" t="str">
        <f t="shared" si="177"/>
        <v>Over Weight</v>
      </c>
      <c r="J1861" t="str">
        <f t="shared" si="178"/>
        <v>Prediabetes</v>
      </c>
      <c r="K1861" t="s">
        <v>2378</v>
      </c>
      <c r="L1861" t="s">
        <v>2379</v>
      </c>
      <c r="M1861" t="str">
        <f t="shared" si="179"/>
        <v>No</v>
      </c>
      <c r="N1861" t="s">
        <v>2378</v>
      </c>
    </row>
    <row r="1862" spans="1:14" x14ac:dyDescent="0.3">
      <c r="A1862" t="s">
        <v>505</v>
      </c>
      <c r="B1862">
        <v>29.26</v>
      </c>
      <c r="C1862">
        <v>4.7</v>
      </c>
      <c r="D1862" t="str">
        <f t="shared" si="174"/>
        <v>No</v>
      </c>
      <c r="E1862" t="s">
        <v>2378</v>
      </c>
      <c r="F1862" t="s">
        <v>2378</v>
      </c>
      <c r="G1862">
        <f t="shared" si="175"/>
        <v>0</v>
      </c>
      <c r="H1862" t="str">
        <f t="shared" si="176"/>
        <v>No</v>
      </c>
      <c r="I1862" t="str">
        <f t="shared" si="177"/>
        <v>Over Weight</v>
      </c>
      <c r="J1862" t="str">
        <f t="shared" si="178"/>
        <v>Normal</v>
      </c>
      <c r="K1862" t="s">
        <v>2378</v>
      </c>
      <c r="L1862" t="s">
        <v>2379</v>
      </c>
      <c r="M1862" t="str">
        <f t="shared" si="179"/>
        <v>No</v>
      </c>
      <c r="N1862" t="s">
        <v>2378</v>
      </c>
    </row>
    <row r="1863" spans="1:14" x14ac:dyDescent="0.3">
      <c r="A1863" t="s">
        <v>504</v>
      </c>
      <c r="B1863">
        <v>33</v>
      </c>
      <c r="C1863">
        <v>6.28</v>
      </c>
      <c r="D1863" t="str">
        <f t="shared" si="174"/>
        <v>No</v>
      </c>
      <c r="E1863" t="s">
        <v>2378</v>
      </c>
      <c r="F1863" t="s">
        <v>2378</v>
      </c>
      <c r="G1863">
        <f t="shared" si="175"/>
        <v>0</v>
      </c>
      <c r="H1863" t="str">
        <f t="shared" si="176"/>
        <v>No</v>
      </c>
      <c r="I1863" t="str">
        <f t="shared" si="177"/>
        <v>Obesity</v>
      </c>
      <c r="J1863" t="str">
        <f t="shared" si="178"/>
        <v>Prediabetes</v>
      </c>
      <c r="K1863" t="s">
        <v>2378</v>
      </c>
      <c r="L1863" t="s">
        <v>2379</v>
      </c>
      <c r="M1863" t="str">
        <f t="shared" si="179"/>
        <v>No</v>
      </c>
      <c r="N1863" t="s">
        <v>2378</v>
      </c>
    </row>
    <row r="1864" spans="1:14" x14ac:dyDescent="0.3">
      <c r="A1864" t="s">
        <v>503</v>
      </c>
      <c r="B1864">
        <v>31.065000000000001</v>
      </c>
      <c r="C1864">
        <v>4.2300000000000004</v>
      </c>
      <c r="D1864" t="str">
        <f t="shared" si="174"/>
        <v>No</v>
      </c>
      <c r="E1864" t="s">
        <v>2378</v>
      </c>
      <c r="F1864" t="s">
        <v>2378</v>
      </c>
      <c r="G1864">
        <f t="shared" si="175"/>
        <v>0</v>
      </c>
      <c r="H1864" t="str">
        <f t="shared" si="176"/>
        <v>No</v>
      </c>
      <c r="I1864" t="str">
        <f t="shared" si="177"/>
        <v>Obesity</v>
      </c>
      <c r="J1864" t="str">
        <f t="shared" si="178"/>
        <v>Normal</v>
      </c>
      <c r="K1864" t="s">
        <v>2378</v>
      </c>
      <c r="L1864" t="s">
        <v>2379</v>
      </c>
      <c r="M1864" t="str">
        <f t="shared" si="179"/>
        <v>No</v>
      </c>
      <c r="N1864" t="s">
        <v>2378</v>
      </c>
    </row>
    <row r="1865" spans="1:14" x14ac:dyDescent="0.3">
      <c r="A1865" t="s">
        <v>502</v>
      </c>
      <c r="B1865">
        <v>26.51</v>
      </c>
      <c r="C1865">
        <v>6.17</v>
      </c>
      <c r="D1865" t="str">
        <f t="shared" si="174"/>
        <v>No</v>
      </c>
      <c r="E1865" t="s">
        <v>2378</v>
      </c>
      <c r="F1865" t="s">
        <v>2378</v>
      </c>
      <c r="G1865">
        <f t="shared" si="175"/>
        <v>0</v>
      </c>
      <c r="H1865" t="str">
        <f t="shared" si="176"/>
        <v>No</v>
      </c>
      <c r="I1865" t="str">
        <f t="shared" si="177"/>
        <v>Over Weight</v>
      </c>
      <c r="J1865" t="str">
        <f t="shared" si="178"/>
        <v>Prediabetes</v>
      </c>
      <c r="K1865" t="s">
        <v>2378</v>
      </c>
      <c r="L1865" t="s">
        <v>2379</v>
      </c>
      <c r="M1865" t="str">
        <f t="shared" si="179"/>
        <v>No</v>
      </c>
      <c r="N1865" t="s">
        <v>2378</v>
      </c>
    </row>
    <row r="1866" spans="1:14" x14ac:dyDescent="0.3">
      <c r="A1866" t="s">
        <v>501</v>
      </c>
      <c r="B1866">
        <v>28.88</v>
      </c>
      <c r="C1866">
        <v>4.96</v>
      </c>
      <c r="D1866" t="str">
        <f t="shared" si="174"/>
        <v>No</v>
      </c>
      <c r="E1866" t="s">
        <v>2378</v>
      </c>
      <c r="F1866" t="s">
        <v>2378</v>
      </c>
      <c r="G1866">
        <f t="shared" si="175"/>
        <v>0</v>
      </c>
      <c r="H1866" t="str">
        <f t="shared" si="176"/>
        <v>No</v>
      </c>
      <c r="I1866" t="str">
        <f t="shared" si="177"/>
        <v>Over Weight</v>
      </c>
      <c r="J1866" t="str">
        <f t="shared" si="178"/>
        <v>Normal</v>
      </c>
      <c r="K1866" t="s">
        <v>2378</v>
      </c>
      <c r="L1866" t="s">
        <v>2379</v>
      </c>
      <c r="M1866" t="str">
        <f t="shared" si="179"/>
        <v>No</v>
      </c>
      <c r="N1866" t="s">
        <v>2378</v>
      </c>
    </row>
    <row r="1867" spans="1:14" x14ac:dyDescent="0.3">
      <c r="A1867" t="s">
        <v>500</v>
      </c>
      <c r="B1867">
        <v>35.814999999999998</v>
      </c>
      <c r="C1867">
        <v>5.1100000000000003</v>
      </c>
      <c r="D1867" t="str">
        <f t="shared" si="174"/>
        <v>Yes</v>
      </c>
      <c r="E1867" t="s">
        <v>2378</v>
      </c>
      <c r="F1867" t="s">
        <v>2378</v>
      </c>
      <c r="G1867">
        <f t="shared" si="175"/>
        <v>1</v>
      </c>
      <c r="H1867" t="str">
        <f t="shared" si="176"/>
        <v>No</v>
      </c>
      <c r="I1867" t="str">
        <f t="shared" si="177"/>
        <v>Obesity</v>
      </c>
      <c r="J1867" t="str">
        <f t="shared" si="178"/>
        <v>Normal</v>
      </c>
      <c r="K1867" t="s">
        <v>2380</v>
      </c>
      <c r="L1867">
        <v>1</v>
      </c>
      <c r="M1867" t="str">
        <f t="shared" si="179"/>
        <v>No</v>
      </c>
      <c r="N1867" t="s">
        <v>2378</v>
      </c>
    </row>
    <row r="1868" spans="1:14" x14ac:dyDescent="0.3">
      <c r="A1868" t="s">
        <v>499</v>
      </c>
      <c r="B1868">
        <v>21.28</v>
      </c>
      <c r="C1868">
        <v>4.05</v>
      </c>
      <c r="D1868" t="str">
        <f t="shared" si="174"/>
        <v>No</v>
      </c>
      <c r="E1868" t="s">
        <v>2381</v>
      </c>
      <c r="F1868" t="s">
        <v>2378</v>
      </c>
      <c r="G1868">
        <f t="shared" si="175"/>
        <v>1</v>
      </c>
      <c r="H1868" t="str">
        <f t="shared" si="176"/>
        <v>No</v>
      </c>
      <c r="I1868" t="str">
        <f t="shared" si="177"/>
        <v>Normal Weight</v>
      </c>
      <c r="J1868" t="str">
        <f t="shared" si="178"/>
        <v>Normal</v>
      </c>
      <c r="K1868" t="s">
        <v>2378</v>
      </c>
      <c r="L1868">
        <v>1</v>
      </c>
      <c r="M1868" t="str">
        <f t="shared" si="179"/>
        <v>No</v>
      </c>
      <c r="N1868" t="s">
        <v>2378</v>
      </c>
    </row>
    <row r="1869" spans="1:14" x14ac:dyDescent="0.3">
      <c r="A1869" t="s">
        <v>498</v>
      </c>
      <c r="B1869">
        <v>33.81</v>
      </c>
      <c r="C1869">
        <v>6.49</v>
      </c>
      <c r="D1869" t="str">
        <f t="shared" si="174"/>
        <v>No</v>
      </c>
      <c r="E1869" t="s">
        <v>2378</v>
      </c>
      <c r="F1869" t="s">
        <v>2381</v>
      </c>
      <c r="G1869">
        <f t="shared" si="175"/>
        <v>1</v>
      </c>
      <c r="H1869" t="str">
        <f t="shared" si="176"/>
        <v>No</v>
      </c>
      <c r="I1869" t="str">
        <f t="shared" si="177"/>
        <v>Obesity</v>
      </c>
      <c r="J1869" t="str">
        <f t="shared" si="178"/>
        <v>Diabetes</v>
      </c>
      <c r="K1869" t="s">
        <v>2378</v>
      </c>
      <c r="L1869">
        <v>1</v>
      </c>
      <c r="M1869" t="str">
        <f t="shared" si="179"/>
        <v>No</v>
      </c>
      <c r="N1869" t="s">
        <v>2378</v>
      </c>
    </row>
    <row r="1870" spans="1:14" x14ac:dyDescent="0.3">
      <c r="A1870" t="s">
        <v>497</v>
      </c>
      <c r="B1870">
        <v>44.22</v>
      </c>
      <c r="C1870">
        <v>4.1900000000000004</v>
      </c>
      <c r="D1870" t="str">
        <f t="shared" si="174"/>
        <v>No</v>
      </c>
      <c r="E1870" t="s">
        <v>2378</v>
      </c>
      <c r="F1870" t="s">
        <v>2378</v>
      </c>
      <c r="G1870">
        <f t="shared" si="175"/>
        <v>1</v>
      </c>
      <c r="H1870" t="str">
        <f t="shared" si="176"/>
        <v>No</v>
      </c>
      <c r="I1870" t="str">
        <f t="shared" si="177"/>
        <v>Obesity</v>
      </c>
      <c r="J1870" t="str">
        <f t="shared" si="178"/>
        <v>Normal</v>
      </c>
      <c r="K1870" t="s">
        <v>2378</v>
      </c>
      <c r="L1870">
        <v>1</v>
      </c>
      <c r="M1870" t="str">
        <f t="shared" si="179"/>
        <v>No</v>
      </c>
      <c r="N1870" t="s">
        <v>2378</v>
      </c>
    </row>
    <row r="1871" spans="1:14" x14ac:dyDescent="0.3">
      <c r="A1871" t="s">
        <v>496</v>
      </c>
      <c r="B1871">
        <v>15.46</v>
      </c>
      <c r="C1871">
        <v>4.99</v>
      </c>
      <c r="D1871" t="str">
        <f t="shared" si="174"/>
        <v>Yes</v>
      </c>
      <c r="E1871" t="s">
        <v>2378</v>
      </c>
      <c r="F1871" t="s">
        <v>2381</v>
      </c>
      <c r="G1871">
        <f t="shared" si="175"/>
        <v>1</v>
      </c>
      <c r="H1871" t="str">
        <f t="shared" si="176"/>
        <v>No</v>
      </c>
      <c r="I1871" t="str">
        <f t="shared" si="177"/>
        <v>Under Weight</v>
      </c>
      <c r="J1871" t="str">
        <f t="shared" si="178"/>
        <v>Normal</v>
      </c>
      <c r="K1871" t="s">
        <v>2380</v>
      </c>
      <c r="L1871">
        <v>1</v>
      </c>
      <c r="M1871" t="str">
        <f t="shared" si="179"/>
        <v>No</v>
      </c>
      <c r="N1871" t="s">
        <v>2378</v>
      </c>
    </row>
    <row r="1872" spans="1:14" x14ac:dyDescent="0.3">
      <c r="A1872" t="s">
        <v>495</v>
      </c>
      <c r="B1872">
        <v>30.3</v>
      </c>
      <c r="C1872">
        <v>4.7699999999999996</v>
      </c>
      <c r="D1872" t="str">
        <f t="shared" si="174"/>
        <v>Yes</v>
      </c>
      <c r="E1872" t="s">
        <v>2378</v>
      </c>
      <c r="F1872" t="s">
        <v>2378</v>
      </c>
      <c r="G1872">
        <f t="shared" si="175"/>
        <v>1</v>
      </c>
      <c r="H1872" t="str">
        <f t="shared" si="176"/>
        <v>No</v>
      </c>
      <c r="I1872" t="str">
        <f t="shared" si="177"/>
        <v>Obesity</v>
      </c>
      <c r="J1872" t="str">
        <f t="shared" si="178"/>
        <v>Normal</v>
      </c>
      <c r="K1872" t="s">
        <v>2380</v>
      </c>
      <c r="L1872">
        <v>1</v>
      </c>
      <c r="M1872" t="str">
        <f t="shared" si="179"/>
        <v>No</v>
      </c>
      <c r="N1872" t="s">
        <v>2378</v>
      </c>
    </row>
    <row r="1873" spans="1:14" x14ac:dyDescent="0.3">
      <c r="A1873" t="s">
        <v>494</v>
      </c>
      <c r="B1873">
        <v>16.670000000000002</v>
      </c>
      <c r="C1873">
        <v>5.46</v>
      </c>
      <c r="D1873" t="str">
        <f t="shared" si="174"/>
        <v>No</v>
      </c>
      <c r="E1873" t="s">
        <v>2378</v>
      </c>
      <c r="F1873" t="s">
        <v>2378</v>
      </c>
      <c r="G1873">
        <f t="shared" si="175"/>
        <v>0</v>
      </c>
      <c r="H1873" t="str">
        <f t="shared" si="176"/>
        <v>No</v>
      </c>
      <c r="I1873" t="str">
        <f t="shared" si="177"/>
        <v>Under Weight</v>
      </c>
      <c r="J1873" t="str">
        <f t="shared" si="178"/>
        <v>Normal</v>
      </c>
      <c r="K1873" t="s">
        <v>2378</v>
      </c>
      <c r="L1873" t="s">
        <v>2379</v>
      </c>
      <c r="M1873" t="str">
        <f t="shared" si="179"/>
        <v>No</v>
      </c>
      <c r="N1873" t="s">
        <v>2378</v>
      </c>
    </row>
    <row r="1874" spans="1:14" x14ac:dyDescent="0.3">
      <c r="A1874" t="s">
        <v>493</v>
      </c>
      <c r="B1874">
        <v>28.594999999999999</v>
      </c>
      <c r="C1874">
        <v>5.43</v>
      </c>
      <c r="D1874" t="str">
        <f t="shared" si="174"/>
        <v>No</v>
      </c>
      <c r="E1874" t="s">
        <v>2378</v>
      </c>
      <c r="F1874" t="s">
        <v>2378</v>
      </c>
      <c r="G1874">
        <f t="shared" si="175"/>
        <v>0</v>
      </c>
      <c r="H1874" t="str">
        <f t="shared" si="176"/>
        <v>No</v>
      </c>
      <c r="I1874" t="str">
        <f t="shared" si="177"/>
        <v>Over Weight</v>
      </c>
      <c r="J1874" t="str">
        <f t="shared" si="178"/>
        <v>Normal</v>
      </c>
      <c r="K1874" t="s">
        <v>2378</v>
      </c>
      <c r="L1874" t="s">
        <v>2379</v>
      </c>
      <c r="M1874" t="str">
        <f t="shared" si="179"/>
        <v>No</v>
      </c>
      <c r="N1874" t="s">
        <v>2378</v>
      </c>
    </row>
    <row r="1875" spans="1:14" x14ac:dyDescent="0.3">
      <c r="A1875" t="s">
        <v>492</v>
      </c>
      <c r="B1875">
        <v>25.934999999999999</v>
      </c>
      <c r="C1875">
        <v>4.29</v>
      </c>
      <c r="D1875" t="str">
        <f t="shared" si="174"/>
        <v>No</v>
      </c>
      <c r="E1875" t="s">
        <v>2378</v>
      </c>
      <c r="F1875" t="s">
        <v>2378</v>
      </c>
      <c r="G1875">
        <f t="shared" si="175"/>
        <v>0</v>
      </c>
      <c r="H1875" t="str">
        <f t="shared" si="176"/>
        <v>No</v>
      </c>
      <c r="I1875" t="str">
        <f t="shared" si="177"/>
        <v>Over Weight</v>
      </c>
      <c r="J1875" t="str">
        <f t="shared" si="178"/>
        <v>Normal</v>
      </c>
      <c r="K1875" t="s">
        <v>2378</v>
      </c>
      <c r="L1875" t="s">
        <v>2379</v>
      </c>
      <c r="M1875" t="str">
        <f t="shared" si="179"/>
        <v>No</v>
      </c>
      <c r="N1875" t="s">
        <v>2378</v>
      </c>
    </row>
    <row r="1876" spans="1:14" x14ac:dyDescent="0.3">
      <c r="A1876" t="s">
        <v>491</v>
      </c>
      <c r="B1876">
        <v>27.645</v>
      </c>
      <c r="C1876">
        <v>5.25</v>
      </c>
      <c r="D1876" t="str">
        <f t="shared" si="174"/>
        <v>No</v>
      </c>
      <c r="E1876" t="s">
        <v>2378</v>
      </c>
      <c r="F1876" t="s">
        <v>2378</v>
      </c>
      <c r="G1876">
        <f t="shared" si="175"/>
        <v>1</v>
      </c>
      <c r="H1876" t="str">
        <f t="shared" si="176"/>
        <v>No</v>
      </c>
      <c r="I1876" t="str">
        <f t="shared" si="177"/>
        <v>Over Weight</v>
      </c>
      <c r="J1876" t="str">
        <f t="shared" si="178"/>
        <v>Normal</v>
      </c>
      <c r="K1876" t="s">
        <v>2378</v>
      </c>
      <c r="L1876">
        <v>1</v>
      </c>
      <c r="M1876" t="str">
        <f t="shared" si="179"/>
        <v>No</v>
      </c>
      <c r="N1876" t="s">
        <v>2378</v>
      </c>
    </row>
    <row r="1877" spans="1:14" x14ac:dyDescent="0.3">
      <c r="A1877" t="s">
        <v>490</v>
      </c>
      <c r="B1877">
        <v>30.1</v>
      </c>
      <c r="C1877">
        <v>4.04</v>
      </c>
      <c r="D1877" t="str">
        <f t="shared" si="174"/>
        <v>No</v>
      </c>
      <c r="E1877" t="s">
        <v>2378</v>
      </c>
      <c r="F1877" t="s">
        <v>2378</v>
      </c>
      <c r="G1877">
        <f t="shared" si="175"/>
        <v>1</v>
      </c>
      <c r="H1877" t="str">
        <f t="shared" si="176"/>
        <v>No</v>
      </c>
      <c r="I1877" t="str">
        <f t="shared" si="177"/>
        <v>Obesity</v>
      </c>
      <c r="J1877" t="str">
        <f t="shared" si="178"/>
        <v>Normal</v>
      </c>
      <c r="K1877" t="s">
        <v>2378</v>
      </c>
      <c r="L1877">
        <v>1</v>
      </c>
      <c r="M1877" t="str">
        <f t="shared" si="179"/>
        <v>No</v>
      </c>
      <c r="N1877" t="s">
        <v>2378</v>
      </c>
    </row>
    <row r="1878" spans="1:14" x14ac:dyDescent="0.3">
      <c r="A1878" t="s">
        <v>489</v>
      </c>
      <c r="B1878">
        <v>26.79</v>
      </c>
      <c r="C1878">
        <v>5</v>
      </c>
      <c r="D1878" t="str">
        <f t="shared" si="174"/>
        <v>Yes</v>
      </c>
      <c r="E1878" t="s">
        <v>2378</v>
      </c>
      <c r="F1878" t="s">
        <v>2381</v>
      </c>
      <c r="G1878">
        <f t="shared" si="175"/>
        <v>1</v>
      </c>
      <c r="H1878" t="str">
        <f t="shared" si="176"/>
        <v>No</v>
      </c>
      <c r="I1878" t="str">
        <f t="shared" si="177"/>
        <v>Over Weight</v>
      </c>
      <c r="J1878" t="str">
        <f t="shared" si="178"/>
        <v>Normal</v>
      </c>
      <c r="K1878" t="s">
        <v>2380</v>
      </c>
      <c r="L1878">
        <v>1</v>
      </c>
      <c r="M1878" t="str">
        <f t="shared" si="179"/>
        <v>No</v>
      </c>
      <c r="N1878" t="s">
        <v>2378</v>
      </c>
    </row>
    <row r="1879" spans="1:14" x14ac:dyDescent="0.3">
      <c r="A1879" t="s">
        <v>488</v>
      </c>
      <c r="B1879">
        <v>27.1</v>
      </c>
      <c r="C1879">
        <v>4.01</v>
      </c>
      <c r="D1879" t="str">
        <f t="shared" si="174"/>
        <v>Yes</v>
      </c>
      <c r="E1879" t="s">
        <v>2378</v>
      </c>
      <c r="F1879" t="s">
        <v>2378</v>
      </c>
      <c r="G1879">
        <f t="shared" si="175"/>
        <v>1</v>
      </c>
      <c r="H1879" t="str">
        <f t="shared" si="176"/>
        <v>No</v>
      </c>
      <c r="I1879" t="str">
        <f t="shared" si="177"/>
        <v>Over Weight</v>
      </c>
      <c r="J1879" t="str">
        <f t="shared" si="178"/>
        <v>Normal</v>
      </c>
      <c r="K1879" t="s">
        <v>2380</v>
      </c>
      <c r="L1879">
        <v>1</v>
      </c>
      <c r="M1879" t="str">
        <f t="shared" si="179"/>
        <v>No</v>
      </c>
      <c r="N1879" t="s">
        <v>2378</v>
      </c>
    </row>
    <row r="1880" spans="1:14" x14ac:dyDescent="0.3">
      <c r="A1880" t="s">
        <v>487</v>
      </c>
      <c r="B1880">
        <v>24.31</v>
      </c>
      <c r="C1880">
        <v>5.4</v>
      </c>
      <c r="D1880" t="str">
        <f t="shared" si="174"/>
        <v>No</v>
      </c>
      <c r="E1880" t="s">
        <v>2378</v>
      </c>
      <c r="F1880" t="s">
        <v>2378</v>
      </c>
      <c r="G1880">
        <f t="shared" si="175"/>
        <v>0</v>
      </c>
      <c r="H1880" t="str">
        <f t="shared" si="176"/>
        <v>No</v>
      </c>
      <c r="I1880" t="str">
        <f t="shared" si="177"/>
        <v>Normal Weight</v>
      </c>
      <c r="J1880" t="str">
        <f t="shared" si="178"/>
        <v>Normal</v>
      </c>
      <c r="K1880" t="s">
        <v>2378</v>
      </c>
      <c r="L1880" t="s">
        <v>2379</v>
      </c>
      <c r="M1880" t="str">
        <f t="shared" si="179"/>
        <v>No</v>
      </c>
      <c r="N1880" t="s">
        <v>2378</v>
      </c>
    </row>
    <row r="1881" spans="1:14" x14ac:dyDescent="0.3">
      <c r="A1881" t="s">
        <v>486</v>
      </c>
      <c r="B1881">
        <v>15.53</v>
      </c>
      <c r="C1881">
        <v>5.81</v>
      </c>
      <c r="D1881" t="str">
        <f t="shared" si="174"/>
        <v>No</v>
      </c>
      <c r="E1881" t="s">
        <v>2378</v>
      </c>
      <c r="F1881" t="s">
        <v>2378</v>
      </c>
      <c r="G1881">
        <f t="shared" si="175"/>
        <v>1</v>
      </c>
      <c r="H1881" t="str">
        <f t="shared" si="176"/>
        <v>No</v>
      </c>
      <c r="I1881" t="str">
        <f t="shared" si="177"/>
        <v>Under Weight</v>
      </c>
      <c r="J1881" t="str">
        <f t="shared" si="178"/>
        <v>Prediabetes</v>
      </c>
      <c r="K1881" t="s">
        <v>2378</v>
      </c>
      <c r="L1881">
        <v>1</v>
      </c>
      <c r="M1881" t="str">
        <f t="shared" si="179"/>
        <v>No</v>
      </c>
      <c r="N1881" t="s">
        <v>2378</v>
      </c>
    </row>
    <row r="1882" spans="1:14" x14ac:dyDescent="0.3">
      <c r="A1882" t="s">
        <v>485</v>
      </c>
      <c r="B1882">
        <v>30.7</v>
      </c>
      <c r="C1882">
        <v>5.82</v>
      </c>
      <c r="D1882" t="str">
        <f t="shared" si="174"/>
        <v>No</v>
      </c>
      <c r="E1882" t="s">
        <v>2378</v>
      </c>
      <c r="F1882" t="s">
        <v>2378</v>
      </c>
      <c r="G1882">
        <f t="shared" si="175"/>
        <v>1</v>
      </c>
      <c r="H1882" t="str">
        <f t="shared" si="176"/>
        <v>No</v>
      </c>
      <c r="I1882" t="str">
        <f t="shared" si="177"/>
        <v>Obesity</v>
      </c>
      <c r="J1882" t="str">
        <f t="shared" si="178"/>
        <v>Prediabetes</v>
      </c>
      <c r="K1882" t="s">
        <v>2378</v>
      </c>
      <c r="L1882">
        <v>1</v>
      </c>
      <c r="M1882" t="str">
        <f t="shared" si="179"/>
        <v>No</v>
      </c>
      <c r="N1882" t="s">
        <v>2378</v>
      </c>
    </row>
    <row r="1883" spans="1:14" x14ac:dyDescent="0.3">
      <c r="A1883" t="s">
        <v>484</v>
      </c>
      <c r="B1883">
        <v>33.33</v>
      </c>
      <c r="C1883">
        <v>4.82</v>
      </c>
      <c r="D1883" t="str">
        <f t="shared" si="174"/>
        <v>No</v>
      </c>
      <c r="E1883" t="s">
        <v>2378</v>
      </c>
      <c r="F1883" t="s">
        <v>2378</v>
      </c>
      <c r="G1883">
        <f t="shared" si="175"/>
        <v>1</v>
      </c>
      <c r="H1883" t="str">
        <f t="shared" si="176"/>
        <v>No</v>
      </c>
      <c r="I1883" t="str">
        <f t="shared" si="177"/>
        <v>Obesity</v>
      </c>
      <c r="J1883" t="str">
        <f t="shared" si="178"/>
        <v>Normal</v>
      </c>
      <c r="K1883" t="s">
        <v>2378</v>
      </c>
      <c r="L1883">
        <v>1</v>
      </c>
      <c r="M1883" t="str">
        <f t="shared" si="179"/>
        <v>No</v>
      </c>
      <c r="N1883" t="s">
        <v>2378</v>
      </c>
    </row>
    <row r="1884" spans="1:14" x14ac:dyDescent="0.3">
      <c r="A1884" t="s">
        <v>483</v>
      </c>
      <c r="B1884">
        <v>32.4</v>
      </c>
      <c r="C1884">
        <v>5.08</v>
      </c>
      <c r="D1884" t="str">
        <f t="shared" si="174"/>
        <v>No</v>
      </c>
      <c r="E1884" t="s">
        <v>2378</v>
      </c>
      <c r="F1884" t="s">
        <v>2378</v>
      </c>
      <c r="G1884">
        <f t="shared" si="175"/>
        <v>1</v>
      </c>
      <c r="H1884" t="str">
        <f t="shared" si="176"/>
        <v>No</v>
      </c>
      <c r="I1884" t="str">
        <f t="shared" si="177"/>
        <v>Obesity</v>
      </c>
      <c r="J1884" t="str">
        <f t="shared" si="178"/>
        <v>Normal</v>
      </c>
      <c r="K1884" t="s">
        <v>2378</v>
      </c>
      <c r="L1884">
        <v>1</v>
      </c>
      <c r="M1884" t="str">
        <f t="shared" si="179"/>
        <v>No</v>
      </c>
      <c r="N1884" t="s">
        <v>2378</v>
      </c>
    </row>
    <row r="1885" spans="1:14" x14ac:dyDescent="0.3">
      <c r="A1885" t="s">
        <v>482</v>
      </c>
      <c r="B1885">
        <v>27.93</v>
      </c>
      <c r="C1885">
        <v>5.59</v>
      </c>
      <c r="D1885" t="str">
        <f t="shared" si="174"/>
        <v>No</v>
      </c>
      <c r="E1885" t="s">
        <v>2378</v>
      </c>
      <c r="F1885" t="s">
        <v>2378</v>
      </c>
      <c r="G1885">
        <f t="shared" si="175"/>
        <v>1</v>
      </c>
      <c r="H1885" t="str">
        <f t="shared" si="176"/>
        <v>No</v>
      </c>
      <c r="I1885" t="str">
        <f t="shared" si="177"/>
        <v>Over Weight</v>
      </c>
      <c r="J1885" t="str">
        <f t="shared" si="178"/>
        <v>Normal</v>
      </c>
      <c r="K1885" t="s">
        <v>2378</v>
      </c>
      <c r="L1885">
        <v>1</v>
      </c>
      <c r="M1885" t="str">
        <f t="shared" si="179"/>
        <v>No</v>
      </c>
      <c r="N1885" t="s">
        <v>2378</v>
      </c>
    </row>
    <row r="1886" spans="1:14" x14ac:dyDescent="0.3">
      <c r="A1886" t="s">
        <v>481</v>
      </c>
      <c r="B1886">
        <v>21.754999999999999</v>
      </c>
      <c r="C1886">
        <v>5.12</v>
      </c>
      <c r="D1886" t="str">
        <f t="shared" si="174"/>
        <v>No</v>
      </c>
      <c r="E1886" t="s">
        <v>2378</v>
      </c>
      <c r="F1886" t="s">
        <v>2378</v>
      </c>
      <c r="G1886">
        <f t="shared" si="175"/>
        <v>0</v>
      </c>
      <c r="H1886" t="str">
        <f t="shared" si="176"/>
        <v>No</v>
      </c>
      <c r="I1886" t="str">
        <f t="shared" si="177"/>
        <v>Normal Weight</v>
      </c>
      <c r="J1886" t="str">
        <f t="shared" si="178"/>
        <v>Normal</v>
      </c>
      <c r="K1886" t="s">
        <v>2378</v>
      </c>
      <c r="L1886" t="s">
        <v>2379</v>
      </c>
      <c r="M1886" t="str">
        <f t="shared" si="179"/>
        <v>No</v>
      </c>
      <c r="N1886" t="s">
        <v>2378</v>
      </c>
    </row>
    <row r="1887" spans="1:14" x14ac:dyDescent="0.3">
      <c r="A1887" t="s">
        <v>480</v>
      </c>
      <c r="B1887">
        <v>25.934999999999999</v>
      </c>
      <c r="C1887">
        <v>4.95</v>
      </c>
      <c r="D1887" t="str">
        <f t="shared" si="174"/>
        <v>No</v>
      </c>
      <c r="E1887" t="s">
        <v>2378</v>
      </c>
      <c r="F1887" t="s">
        <v>2378</v>
      </c>
      <c r="G1887">
        <f t="shared" si="175"/>
        <v>0</v>
      </c>
      <c r="H1887" t="str">
        <f t="shared" si="176"/>
        <v>No</v>
      </c>
      <c r="I1887" t="str">
        <f t="shared" si="177"/>
        <v>Over Weight</v>
      </c>
      <c r="J1887" t="str">
        <f t="shared" si="178"/>
        <v>Normal</v>
      </c>
      <c r="K1887" t="s">
        <v>2378</v>
      </c>
      <c r="L1887" t="s">
        <v>2379</v>
      </c>
      <c r="M1887" t="str">
        <f t="shared" si="179"/>
        <v>No</v>
      </c>
      <c r="N1887" t="s">
        <v>2378</v>
      </c>
    </row>
    <row r="1888" spans="1:14" x14ac:dyDescent="0.3">
      <c r="A1888" t="s">
        <v>479</v>
      </c>
      <c r="B1888">
        <v>31.5</v>
      </c>
      <c r="C1888">
        <v>6.16</v>
      </c>
      <c r="D1888" t="str">
        <f t="shared" si="174"/>
        <v>No</v>
      </c>
      <c r="E1888" t="s">
        <v>2378</v>
      </c>
      <c r="F1888" t="s">
        <v>2378</v>
      </c>
      <c r="G1888">
        <f t="shared" si="175"/>
        <v>0</v>
      </c>
      <c r="H1888" t="str">
        <f t="shared" si="176"/>
        <v>No</v>
      </c>
      <c r="I1888" t="str">
        <f t="shared" si="177"/>
        <v>Obesity</v>
      </c>
      <c r="J1888" t="str">
        <f t="shared" si="178"/>
        <v>Prediabetes</v>
      </c>
      <c r="K1888" t="s">
        <v>2378</v>
      </c>
      <c r="L1888" t="s">
        <v>2379</v>
      </c>
      <c r="M1888" t="str">
        <f t="shared" si="179"/>
        <v>No</v>
      </c>
      <c r="N1888" t="s">
        <v>2378</v>
      </c>
    </row>
    <row r="1889" spans="1:14" x14ac:dyDescent="0.3">
      <c r="A1889" t="s">
        <v>478</v>
      </c>
      <c r="B1889">
        <v>30.03</v>
      </c>
      <c r="C1889">
        <v>6.41</v>
      </c>
      <c r="D1889" t="str">
        <f t="shared" si="174"/>
        <v>No</v>
      </c>
      <c r="E1889" t="s">
        <v>2378</v>
      </c>
      <c r="F1889" t="s">
        <v>2378</v>
      </c>
      <c r="G1889">
        <f t="shared" si="175"/>
        <v>0</v>
      </c>
      <c r="H1889" t="str">
        <f t="shared" si="176"/>
        <v>No</v>
      </c>
      <c r="I1889" t="str">
        <f t="shared" si="177"/>
        <v>Obesity</v>
      </c>
      <c r="J1889" t="str">
        <f t="shared" si="178"/>
        <v>Diabetes</v>
      </c>
      <c r="K1889" t="s">
        <v>2378</v>
      </c>
      <c r="L1889" t="s">
        <v>2379</v>
      </c>
      <c r="M1889" t="str">
        <f t="shared" si="179"/>
        <v>No</v>
      </c>
      <c r="N1889" t="s">
        <v>2378</v>
      </c>
    </row>
    <row r="1890" spans="1:14" x14ac:dyDescent="0.3">
      <c r="A1890" t="s">
        <v>477</v>
      </c>
      <c r="B1890">
        <v>33.479999999999997</v>
      </c>
      <c r="C1890">
        <v>8.94</v>
      </c>
      <c r="D1890" t="str">
        <f t="shared" si="174"/>
        <v>No</v>
      </c>
      <c r="E1890" t="s">
        <v>2378</v>
      </c>
      <c r="F1890" t="s">
        <v>2378</v>
      </c>
      <c r="G1890">
        <f t="shared" si="175"/>
        <v>0</v>
      </c>
      <c r="H1890" t="str">
        <f t="shared" si="176"/>
        <v>No</v>
      </c>
      <c r="I1890" t="str">
        <f t="shared" si="177"/>
        <v>Obesity</v>
      </c>
      <c r="J1890" t="str">
        <f t="shared" si="178"/>
        <v>Diabetes</v>
      </c>
      <c r="K1890" t="s">
        <v>2378</v>
      </c>
      <c r="L1890" t="s">
        <v>2379</v>
      </c>
      <c r="M1890" t="str">
        <f t="shared" si="179"/>
        <v>No</v>
      </c>
      <c r="N1890" t="s">
        <v>2378</v>
      </c>
    </row>
    <row r="1891" spans="1:14" x14ac:dyDescent="0.3">
      <c r="A1891" t="s">
        <v>476</v>
      </c>
      <c r="B1891">
        <v>16.510000000000002</v>
      </c>
      <c r="C1891">
        <v>4.42</v>
      </c>
      <c r="D1891" t="str">
        <f t="shared" si="174"/>
        <v>Yes</v>
      </c>
      <c r="E1891" t="s">
        <v>2378</v>
      </c>
      <c r="F1891" t="s">
        <v>2381</v>
      </c>
      <c r="G1891">
        <f t="shared" si="175"/>
        <v>1</v>
      </c>
      <c r="H1891" t="str">
        <f t="shared" si="176"/>
        <v>No</v>
      </c>
      <c r="I1891" t="str">
        <f t="shared" si="177"/>
        <v>Under Weight</v>
      </c>
      <c r="J1891" t="str">
        <f t="shared" si="178"/>
        <v>Normal</v>
      </c>
      <c r="K1891" t="s">
        <v>2380</v>
      </c>
      <c r="L1891">
        <v>1</v>
      </c>
      <c r="M1891" t="str">
        <f t="shared" si="179"/>
        <v>No</v>
      </c>
      <c r="N1891" t="s">
        <v>2378</v>
      </c>
    </row>
    <row r="1892" spans="1:14" x14ac:dyDescent="0.3">
      <c r="A1892" t="s">
        <v>475</v>
      </c>
      <c r="B1892">
        <v>33.155000000000001</v>
      </c>
      <c r="C1892">
        <v>5.3</v>
      </c>
      <c r="D1892" t="str">
        <f t="shared" si="174"/>
        <v>Yes</v>
      </c>
      <c r="E1892" t="s">
        <v>2378</v>
      </c>
      <c r="F1892" t="s">
        <v>2378</v>
      </c>
      <c r="G1892">
        <f t="shared" si="175"/>
        <v>1</v>
      </c>
      <c r="H1892" t="str">
        <f t="shared" si="176"/>
        <v>No</v>
      </c>
      <c r="I1892" t="str">
        <f t="shared" si="177"/>
        <v>Obesity</v>
      </c>
      <c r="J1892" t="str">
        <f t="shared" si="178"/>
        <v>Normal</v>
      </c>
      <c r="K1892" t="s">
        <v>2380</v>
      </c>
      <c r="L1892">
        <v>1</v>
      </c>
      <c r="M1892" t="str">
        <f t="shared" si="179"/>
        <v>No</v>
      </c>
      <c r="N1892" t="s">
        <v>2378</v>
      </c>
    </row>
    <row r="1893" spans="1:14" x14ac:dyDescent="0.3">
      <c r="A1893" t="s">
        <v>474</v>
      </c>
      <c r="B1893">
        <v>37.29</v>
      </c>
      <c r="C1893">
        <v>4.6399999999999997</v>
      </c>
      <c r="D1893" t="str">
        <f t="shared" si="174"/>
        <v>No</v>
      </c>
      <c r="E1893" t="s">
        <v>2378</v>
      </c>
      <c r="F1893" t="s">
        <v>2381</v>
      </c>
      <c r="G1893">
        <f t="shared" si="175"/>
        <v>1</v>
      </c>
      <c r="H1893" t="str">
        <f t="shared" si="176"/>
        <v>No</v>
      </c>
      <c r="I1893" t="str">
        <f t="shared" si="177"/>
        <v>Obesity</v>
      </c>
      <c r="J1893" t="str">
        <f t="shared" si="178"/>
        <v>Normal</v>
      </c>
      <c r="K1893" t="s">
        <v>2378</v>
      </c>
      <c r="L1893">
        <v>1</v>
      </c>
      <c r="M1893" t="str">
        <f t="shared" si="179"/>
        <v>No</v>
      </c>
      <c r="N1893" t="s">
        <v>2378</v>
      </c>
    </row>
    <row r="1894" spans="1:14" x14ac:dyDescent="0.3">
      <c r="A1894" t="s">
        <v>473</v>
      </c>
      <c r="B1894">
        <v>20.23</v>
      </c>
      <c r="C1894">
        <v>6.16</v>
      </c>
      <c r="D1894" t="str">
        <f t="shared" si="174"/>
        <v>Yes</v>
      </c>
      <c r="E1894" t="s">
        <v>2378</v>
      </c>
      <c r="F1894" t="s">
        <v>2378</v>
      </c>
      <c r="G1894">
        <f t="shared" si="175"/>
        <v>1</v>
      </c>
      <c r="H1894" t="str">
        <f t="shared" si="176"/>
        <v>No</v>
      </c>
      <c r="I1894" t="str">
        <f t="shared" si="177"/>
        <v>Normal Weight</v>
      </c>
      <c r="J1894" t="str">
        <f t="shared" si="178"/>
        <v>Prediabetes</v>
      </c>
      <c r="K1894" t="s">
        <v>2380</v>
      </c>
      <c r="L1894">
        <v>1</v>
      </c>
      <c r="M1894" t="str">
        <f t="shared" si="179"/>
        <v>No</v>
      </c>
      <c r="N1894" t="s">
        <v>2378</v>
      </c>
    </row>
    <row r="1895" spans="1:14" x14ac:dyDescent="0.3">
      <c r="A1895" t="s">
        <v>472</v>
      </c>
      <c r="B1895">
        <v>28.975000000000001</v>
      </c>
      <c r="C1895">
        <v>4.12</v>
      </c>
      <c r="D1895" t="str">
        <f t="shared" si="174"/>
        <v>No</v>
      </c>
      <c r="E1895" t="s">
        <v>2378</v>
      </c>
      <c r="F1895" t="s">
        <v>2381</v>
      </c>
      <c r="G1895">
        <f t="shared" si="175"/>
        <v>1</v>
      </c>
      <c r="H1895" t="str">
        <f t="shared" si="176"/>
        <v>No</v>
      </c>
      <c r="I1895" t="str">
        <f t="shared" si="177"/>
        <v>Over Weight</v>
      </c>
      <c r="J1895" t="str">
        <f t="shared" si="178"/>
        <v>Normal</v>
      </c>
      <c r="K1895" t="s">
        <v>2378</v>
      </c>
      <c r="L1895">
        <v>1</v>
      </c>
      <c r="M1895" t="str">
        <f t="shared" si="179"/>
        <v>No</v>
      </c>
      <c r="N1895" t="s">
        <v>2378</v>
      </c>
    </row>
    <row r="1896" spans="1:14" x14ac:dyDescent="0.3">
      <c r="A1896" t="s">
        <v>471</v>
      </c>
      <c r="B1896">
        <v>16.420000000000002</v>
      </c>
      <c r="C1896">
        <v>5.77</v>
      </c>
      <c r="D1896" t="str">
        <f t="shared" si="174"/>
        <v>Yes</v>
      </c>
      <c r="E1896" t="s">
        <v>2378</v>
      </c>
      <c r="F1896" t="s">
        <v>2381</v>
      </c>
      <c r="G1896">
        <f t="shared" si="175"/>
        <v>1</v>
      </c>
      <c r="H1896" t="str">
        <f t="shared" si="176"/>
        <v>No</v>
      </c>
      <c r="I1896" t="str">
        <f t="shared" si="177"/>
        <v>Under Weight</v>
      </c>
      <c r="J1896" t="str">
        <f t="shared" si="178"/>
        <v>Prediabetes</v>
      </c>
      <c r="K1896" t="s">
        <v>2380</v>
      </c>
      <c r="L1896">
        <v>1</v>
      </c>
      <c r="M1896" t="str">
        <f t="shared" si="179"/>
        <v>No</v>
      </c>
      <c r="N1896" t="s">
        <v>2378</v>
      </c>
    </row>
    <row r="1897" spans="1:14" x14ac:dyDescent="0.3">
      <c r="A1897" t="s">
        <v>470</v>
      </c>
      <c r="B1897">
        <v>17.559999999999999</v>
      </c>
      <c r="C1897">
        <v>6.2</v>
      </c>
      <c r="D1897" t="str">
        <f t="shared" si="174"/>
        <v>No</v>
      </c>
      <c r="E1897" t="s">
        <v>2378</v>
      </c>
      <c r="F1897" t="s">
        <v>2378</v>
      </c>
      <c r="G1897">
        <f t="shared" si="175"/>
        <v>1</v>
      </c>
      <c r="H1897" t="str">
        <f t="shared" si="176"/>
        <v>No</v>
      </c>
      <c r="I1897" t="str">
        <f t="shared" si="177"/>
        <v>Under Weight</v>
      </c>
      <c r="J1897" t="str">
        <f t="shared" si="178"/>
        <v>Prediabetes</v>
      </c>
      <c r="K1897" t="s">
        <v>2378</v>
      </c>
      <c r="L1897">
        <v>1</v>
      </c>
      <c r="M1897" t="str">
        <f t="shared" si="179"/>
        <v>No</v>
      </c>
      <c r="N1897" t="s">
        <v>2378</v>
      </c>
    </row>
    <row r="1898" spans="1:14" x14ac:dyDescent="0.3">
      <c r="A1898" t="s">
        <v>469</v>
      </c>
      <c r="B1898">
        <v>24.13</v>
      </c>
      <c r="C1898">
        <v>4.3899999999999997</v>
      </c>
      <c r="D1898" t="str">
        <f t="shared" si="174"/>
        <v>No</v>
      </c>
      <c r="E1898" t="s">
        <v>2378</v>
      </c>
      <c r="F1898" t="s">
        <v>2378</v>
      </c>
      <c r="G1898">
        <f t="shared" si="175"/>
        <v>1</v>
      </c>
      <c r="H1898" t="str">
        <f t="shared" si="176"/>
        <v>No</v>
      </c>
      <c r="I1898" t="str">
        <f t="shared" si="177"/>
        <v>Normal Weight</v>
      </c>
      <c r="J1898" t="str">
        <f t="shared" si="178"/>
        <v>Normal</v>
      </c>
      <c r="K1898" t="s">
        <v>2378</v>
      </c>
      <c r="L1898">
        <v>1</v>
      </c>
      <c r="M1898" t="str">
        <f t="shared" si="179"/>
        <v>No</v>
      </c>
      <c r="N1898" t="s">
        <v>2378</v>
      </c>
    </row>
    <row r="1899" spans="1:14" x14ac:dyDescent="0.3">
      <c r="A1899" t="s">
        <v>468</v>
      </c>
      <c r="B1899">
        <v>19.95</v>
      </c>
      <c r="C1899">
        <v>5.13</v>
      </c>
      <c r="D1899" t="str">
        <f t="shared" si="174"/>
        <v>No</v>
      </c>
      <c r="E1899" t="s">
        <v>2381</v>
      </c>
      <c r="F1899" t="s">
        <v>2378</v>
      </c>
      <c r="G1899">
        <f t="shared" si="175"/>
        <v>2</v>
      </c>
      <c r="H1899" t="str">
        <f t="shared" si="176"/>
        <v>No</v>
      </c>
      <c r="I1899" t="str">
        <f t="shared" si="177"/>
        <v>Normal Weight</v>
      </c>
      <c r="J1899" t="str">
        <f t="shared" si="178"/>
        <v>Normal</v>
      </c>
      <c r="K1899" t="s">
        <v>2378</v>
      </c>
      <c r="L1899">
        <v>2</v>
      </c>
      <c r="M1899" t="str">
        <f t="shared" si="179"/>
        <v>No</v>
      </c>
      <c r="N1899" t="s">
        <v>2378</v>
      </c>
    </row>
    <row r="1900" spans="1:14" x14ac:dyDescent="0.3">
      <c r="A1900" t="s">
        <v>467</v>
      </c>
      <c r="B1900">
        <v>21.24</v>
      </c>
      <c r="C1900">
        <v>4.49</v>
      </c>
      <c r="D1900" t="str">
        <f t="shared" si="174"/>
        <v>No</v>
      </c>
      <c r="E1900" t="s">
        <v>2378</v>
      </c>
      <c r="F1900" t="s">
        <v>2378</v>
      </c>
      <c r="G1900">
        <f t="shared" si="175"/>
        <v>0</v>
      </c>
      <c r="H1900" t="str">
        <f t="shared" si="176"/>
        <v>No</v>
      </c>
      <c r="I1900" t="str">
        <f t="shared" si="177"/>
        <v>Normal Weight</v>
      </c>
      <c r="J1900" t="str">
        <f t="shared" si="178"/>
        <v>Normal</v>
      </c>
      <c r="K1900" t="s">
        <v>2378</v>
      </c>
      <c r="L1900" t="s">
        <v>2379</v>
      </c>
      <c r="M1900" t="str">
        <f t="shared" si="179"/>
        <v>No</v>
      </c>
      <c r="N1900" t="s">
        <v>2378</v>
      </c>
    </row>
    <row r="1901" spans="1:14" x14ac:dyDescent="0.3">
      <c r="A1901" t="s">
        <v>466</v>
      </c>
      <c r="B1901">
        <v>44.22</v>
      </c>
      <c r="C1901">
        <v>6.35</v>
      </c>
      <c r="D1901" t="str">
        <f t="shared" si="174"/>
        <v>No</v>
      </c>
      <c r="E1901" t="s">
        <v>2378</v>
      </c>
      <c r="F1901" t="s">
        <v>2378</v>
      </c>
      <c r="G1901">
        <f t="shared" si="175"/>
        <v>0</v>
      </c>
      <c r="H1901" t="str">
        <f t="shared" si="176"/>
        <v>No</v>
      </c>
      <c r="I1901" t="str">
        <f t="shared" si="177"/>
        <v>Obesity</v>
      </c>
      <c r="J1901" t="str">
        <f t="shared" si="178"/>
        <v>Prediabetes</v>
      </c>
      <c r="K1901" t="s">
        <v>2378</v>
      </c>
      <c r="L1901" t="s">
        <v>2379</v>
      </c>
      <c r="M1901" t="str">
        <f t="shared" si="179"/>
        <v>No</v>
      </c>
      <c r="N1901" t="s">
        <v>2378</v>
      </c>
    </row>
    <row r="1902" spans="1:14" x14ac:dyDescent="0.3">
      <c r="A1902" t="s">
        <v>465</v>
      </c>
      <c r="B1902">
        <v>41.1</v>
      </c>
      <c r="C1902">
        <v>5.79</v>
      </c>
      <c r="D1902" t="str">
        <f t="shared" si="174"/>
        <v>No</v>
      </c>
      <c r="E1902" t="s">
        <v>2378</v>
      </c>
      <c r="F1902" t="s">
        <v>2378</v>
      </c>
      <c r="G1902">
        <f t="shared" si="175"/>
        <v>0</v>
      </c>
      <c r="H1902" t="str">
        <f t="shared" si="176"/>
        <v>No</v>
      </c>
      <c r="I1902" t="str">
        <f t="shared" si="177"/>
        <v>Obesity</v>
      </c>
      <c r="J1902" t="str">
        <f t="shared" si="178"/>
        <v>Prediabetes</v>
      </c>
      <c r="K1902" t="s">
        <v>2378</v>
      </c>
      <c r="L1902" t="s">
        <v>2379</v>
      </c>
      <c r="M1902" t="str">
        <f t="shared" si="179"/>
        <v>No</v>
      </c>
      <c r="N1902" t="s">
        <v>2378</v>
      </c>
    </row>
    <row r="1903" spans="1:14" x14ac:dyDescent="0.3">
      <c r="A1903" t="s">
        <v>464</v>
      </c>
      <c r="B1903">
        <v>34.200000000000003</v>
      </c>
      <c r="C1903">
        <v>4.78</v>
      </c>
      <c r="D1903" t="str">
        <f t="shared" si="174"/>
        <v>Yes</v>
      </c>
      <c r="E1903" t="s">
        <v>2378</v>
      </c>
      <c r="F1903" t="s">
        <v>2378</v>
      </c>
      <c r="G1903">
        <f t="shared" si="175"/>
        <v>0</v>
      </c>
      <c r="H1903" t="str">
        <f t="shared" si="176"/>
        <v>No</v>
      </c>
      <c r="I1903" t="str">
        <f t="shared" si="177"/>
        <v>Obesity</v>
      </c>
      <c r="J1903" t="str">
        <f t="shared" si="178"/>
        <v>Normal</v>
      </c>
      <c r="K1903" t="s">
        <v>2380</v>
      </c>
      <c r="L1903" t="s">
        <v>2379</v>
      </c>
      <c r="M1903" t="str">
        <f t="shared" si="179"/>
        <v>No</v>
      </c>
      <c r="N1903" t="s">
        <v>2378</v>
      </c>
    </row>
    <row r="1904" spans="1:14" x14ac:dyDescent="0.3">
      <c r="A1904" t="s">
        <v>463</v>
      </c>
      <c r="B1904">
        <v>29.92</v>
      </c>
      <c r="C1904">
        <v>6.02</v>
      </c>
      <c r="D1904" t="str">
        <f t="shared" si="174"/>
        <v>Yes</v>
      </c>
      <c r="E1904" t="s">
        <v>2378</v>
      </c>
      <c r="F1904" t="s">
        <v>2378</v>
      </c>
      <c r="G1904">
        <f t="shared" si="175"/>
        <v>0</v>
      </c>
      <c r="H1904" t="str">
        <f t="shared" si="176"/>
        <v>No</v>
      </c>
      <c r="I1904" t="str">
        <f t="shared" si="177"/>
        <v>Obesity</v>
      </c>
      <c r="J1904" t="str">
        <f t="shared" si="178"/>
        <v>Prediabetes</v>
      </c>
      <c r="K1904" t="s">
        <v>2380</v>
      </c>
      <c r="L1904" t="s">
        <v>2379</v>
      </c>
      <c r="M1904" t="str">
        <f t="shared" si="179"/>
        <v>No</v>
      </c>
      <c r="N1904" t="s">
        <v>2378</v>
      </c>
    </row>
    <row r="1905" spans="1:14" x14ac:dyDescent="0.3">
      <c r="A1905" t="s">
        <v>462</v>
      </c>
      <c r="B1905">
        <v>28.93</v>
      </c>
      <c r="C1905">
        <v>4.4400000000000004</v>
      </c>
      <c r="D1905" t="str">
        <f t="shared" si="174"/>
        <v>No</v>
      </c>
      <c r="E1905" t="s">
        <v>2378</v>
      </c>
      <c r="F1905" t="s">
        <v>2378</v>
      </c>
      <c r="G1905">
        <f t="shared" si="175"/>
        <v>0</v>
      </c>
      <c r="H1905" t="str">
        <f t="shared" si="176"/>
        <v>No</v>
      </c>
      <c r="I1905" t="str">
        <f t="shared" si="177"/>
        <v>Over Weight</v>
      </c>
      <c r="J1905" t="str">
        <f t="shared" si="178"/>
        <v>Normal</v>
      </c>
      <c r="K1905" t="s">
        <v>2378</v>
      </c>
      <c r="L1905" t="s">
        <v>2379</v>
      </c>
      <c r="M1905" t="str">
        <f t="shared" si="179"/>
        <v>No</v>
      </c>
      <c r="N1905" t="s">
        <v>2378</v>
      </c>
    </row>
    <row r="1906" spans="1:14" x14ac:dyDescent="0.3">
      <c r="A1906" t="s">
        <v>461</v>
      </c>
      <c r="B1906">
        <v>31.254999999999999</v>
      </c>
      <c r="C1906">
        <v>5.84</v>
      </c>
      <c r="D1906" t="str">
        <f t="shared" si="174"/>
        <v>Yes</v>
      </c>
      <c r="E1906" t="s">
        <v>2378</v>
      </c>
      <c r="F1906" t="s">
        <v>2378</v>
      </c>
      <c r="G1906">
        <f t="shared" si="175"/>
        <v>1</v>
      </c>
      <c r="H1906" t="str">
        <f t="shared" si="176"/>
        <v>No</v>
      </c>
      <c r="I1906" t="str">
        <f t="shared" si="177"/>
        <v>Obesity</v>
      </c>
      <c r="J1906" t="str">
        <f t="shared" si="178"/>
        <v>Prediabetes</v>
      </c>
      <c r="K1906" t="s">
        <v>2380</v>
      </c>
      <c r="L1906">
        <v>1</v>
      </c>
      <c r="M1906" t="str">
        <f t="shared" si="179"/>
        <v>No</v>
      </c>
      <c r="N1906" t="s">
        <v>2378</v>
      </c>
    </row>
    <row r="1907" spans="1:14" x14ac:dyDescent="0.3">
      <c r="A1907" t="s">
        <v>460</v>
      </c>
      <c r="B1907">
        <v>29.83</v>
      </c>
      <c r="C1907">
        <v>5.39</v>
      </c>
      <c r="D1907" t="str">
        <f t="shared" si="174"/>
        <v>No</v>
      </c>
      <c r="E1907" t="s">
        <v>2378</v>
      </c>
      <c r="F1907" t="s">
        <v>2378</v>
      </c>
      <c r="G1907">
        <f t="shared" si="175"/>
        <v>0</v>
      </c>
      <c r="H1907" t="str">
        <f t="shared" si="176"/>
        <v>No</v>
      </c>
      <c r="I1907" t="str">
        <f t="shared" si="177"/>
        <v>Over Weight</v>
      </c>
      <c r="J1907" t="str">
        <f t="shared" si="178"/>
        <v>Normal</v>
      </c>
      <c r="K1907" t="s">
        <v>2378</v>
      </c>
      <c r="L1907" t="s">
        <v>2379</v>
      </c>
      <c r="M1907" t="str">
        <f t="shared" si="179"/>
        <v>No</v>
      </c>
      <c r="N1907" t="s">
        <v>2378</v>
      </c>
    </row>
    <row r="1908" spans="1:14" x14ac:dyDescent="0.3">
      <c r="A1908" t="s">
        <v>459</v>
      </c>
      <c r="B1908">
        <v>29.59</v>
      </c>
      <c r="C1908">
        <v>6.16</v>
      </c>
      <c r="D1908" t="str">
        <f t="shared" si="174"/>
        <v>No</v>
      </c>
      <c r="E1908" t="s">
        <v>2378</v>
      </c>
      <c r="F1908" t="s">
        <v>2381</v>
      </c>
      <c r="G1908">
        <f t="shared" si="175"/>
        <v>1</v>
      </c>
      <c r="H1908" t="str">
        <f t="shared" si="176"/>
        <v>No</v>
      </c>
      <c r="I1908" t="str">
        <f t="shared" si="177"/>
        <v>Over Weight</v>
      </c>
      <c r="J1908" t="str">
        <f t="shared" si="178"/>
        <v>Prediabetes</v>
      </c>
      <c r="K1908" t="s">
        <v>2378</v>
      </c>
      <c r="L1908">
        <v>1</v>
      </c>
      <c r="M1908" t="str">
        <f t="shared" si="179"/>
        <v>No</v>
      </c>
      <c r="N1908" t="s">
        <v>2378</v>
      </c>
    </row>
    <row r="1909" spans="1:14" x14ac:dyDescent="0.3">
      <c r="A1909" t="s">
        <v>458</v>
      </c>
      <c r="B1909">
        <v>31.16</v>
      </c>
      <c r="C1909">
        <v>4.49</v>
      </c>
      <c r="D1909" t="str">
        <f t="shared" si="174"/>
        <v>No</v>
      </c>
      <c r="E1909" t="s">
        <v>2378</v>
      </c>
      <c r="F1909" t="s">
        <v>2381</v>
      </c>
      <c r="G1909">
        <f t="shared" si="175"/>
        <v>1</v>
      </c>
      <c r="H1909" t="str">
        <f t="shared" si="176"/>
        <v>No</v>
      </c>
      <c r="I1909" t="str">
        <f t="shared" si="177"/>
        <v>Obesity</v>
      </c>
      <c r="J1909" t="str">
        <f t="shared" si="178"/>
        <v>Normal</v>
      </c>
      <c r="K1909" t="s">
        <v>2378</v>
      </c>
      <c r="L1909">
        <v>1</v>
      </c>
      <c r="M1909" t="str">
        <f t="shared" si="179"/>
        <v>No</v>
      </c>
      <c r="N1909" t="s">
        <v>2378</v>
      </c>
    </row>
    <row r="1910" spans="1:14" x14ac:dyDescent="0.3">
      <c r="A1910" t="s">
        <v>457</v>
      </c>
      <c r="B1910">
        <v>34.21</v>
      </c>
      <c r="C1910">
        <v>4.4800000000000004</v>
      </c>
      <c r="D1910" t="str">
        <f t="shared" si="174"/>
        <v>Yes</v>
      </c>
      <c r="E1910" t="s">
        <v>2378</v>
      </c>
      <c r="F1910" t="s">
        <v>2378</v>
      </c>
      <c r="G1910">
        <f t="shared" si="175"/>
        <v>1</v>
      </c>
      <c r="H1910" t="str">
        <f t="shared" si="176"/>
        <v>No</v>
      </c>
      <c r="I1910" t="str">
        <f t="shared" si="177"/>
        <v>Obesity</v>
      </c>
      <c r="J1910" t="str">
        <f t="shared" si="178"/>
        <v>Normal</v>
      </c>
      <c r="K1910" t="s">
        <v>2380</v>
      </c>
      <c r="L1910">
        <v>1</v>
      </c>
      <c r="M1910" t="str">
        <f t="shared" si="179"/>
        <v>No</v>
      </c>
      <c r="N1910" t="s">
        <v>2378</v>
      </c>
    </row>
    <row r="1911" spans="1:14" x14ac:dyDescent="0.3">
      <c r="A1911" t="s">
        <v>456</v>
      </c>
      <c r="B1911">
        <v>34.86</v>
      </c>
      <c r="C1911">
        <v>10.97</v>
      </c>
      <c r="D1911" t="str">
        <f t="shared" si="174"/>
        <v>No</v>
      </c>
      <c r="E1911" t="s">
        <v>2378</v>
      </c>
      <c r="F1911" t="s">
        <v>2378</v>
      </c>
      <c r="G1911">
        <f t="shared" si="175"/>
        <v>0</v>
      </c>
      <c r="H1911" t="str">
        <f t="shared" si="176"/>
        <v>No</v>
      </c>
      <c r="I1911" t="str">
        <f t="shared" si="177"/>
        <v>Obesity</v>
      </c>
      <c r="J1911" t="str">
        <f t="shared" si="178"/>
        <v>Diabetes</v>
      </c>
      <c r="K1911" t="s">
        <v>2378</v>
      </c>
      <c r="L1911" t="s">
        <v>2379</v>
      </c>
      <c r="M1911" t="str">
        <f t="shared" si="179"/>
        <v>No</v>
      </c>
      <c r="N1911" t="s">
        <v>2378</v>
      </c>
    </row>
    <row r="1912" spans="1:14" x14ac:dyDescent="0.3">
      <c r="A1912" t="s">
        <v>455</v>
      </c>
      <c r="B1912">
        <v>34.58</v>
      </c>
      <c r="C1912">
        <v>5.14</v>
      </c>
      <c r="D1912" t="str">
        <f t="shared" si="174"/>
        <v>No</v>
      </c>
      <c r="E1912" t="s">
        <v>2381</v>
      </c>
      <c r="F1912" t="s">
        <v>2378</v>
      </c>
      <c r="G1912">
        <f t="shared" si="175"/>
        <v>2</v>
      </c>
      <c r="H1912" t="str">
        <f t="shared" si="176"/>
        <v>No</v>
      </c>
      <c r="I1912" t="str">
        <f t="shared" si="177"/>
        <v>Obesity</v>
      </c>
      <c r="J1912" t="str">
        <f t="shared" si="178"/>
        <v>Normal</v>
      </c>
      <c r="K1912" t="s">
        <v>2378</v>
      </c>
      <c r="L1912">
        <v>2</v>
      </c>
      <c r="M1912" t="str">
        <f t="shared" si="179"/>
        <v>No</v>
      </c>
      <c r="N1912" t="s">
        <v>2378</v>
      </c>
    </row>
    <row r="1913" spans="1:14" x14ac:dyDescent="0.3">
      <c r="A1913" t="s">
        <v>454</v>
      </c>
      <c r="B1913">
        <v>17.940000000000001</v>
      </c>
      <c r="C1913">
        <v>5.17</v>
      </c>
      <c r="D1913" t="str">
        <f t="shared" si="174"/>
        <v>Yes</v>
      </c>
      <c r="E1913" t="s">
        <v>2378</v>
      </c>
      <c r="F1913" t="s">
        <v>2378</v>
      </c>
      <c r="G1913">
        <f t="shared" si="175"/>
        <v>0</v>
      </c>
      <c r="H1913" t="str">
        <f t="shared" si="176"/>
        <v>No</v>
      </c>
      <c r="I1913" t="str">
        <f t="shared" si="177"/>
        <v>Under Weight</v>
      </c>
      <c r="J1913" t="str">
        <f t="shared" si="178"/>
        <v>Normal</v>
      </c>
      <c r="K1913" t="s">
        <v>2380</v>
      </c>
      <c r="L1913" t="s">
        <v>2379</v>
      </c>
      <c r="M1913" t="str">
        <f t="shared" si="179"/>
        <v>No</v>
      </c>
      <c r="N1913" t="s">
        <v>2378</v>
      </c>
    </row>
    <row r="1914" spans="1:14" x14ac:dyDescent="0.3">
      <c r="A1914" t="s">
        <v>453</v>
      </c>
      <c r="B1914">
        <v>26.8</v>
      </c>
      <c r="C1914">
        <v>6.18</v>
      </c>
      <c r="D1914" t="str">
        <f t="shared" si="174"/>
        <v>Yes</v>
      </c>
      <c r="E1914" t="s">
        <v>2378</v>
      </c>
      <c r="F1914" t="s">
        <v>2381</v>
      </c>
      <c r="G1914">
        <f t="shared" si="175"/>
        <v>1</v>
      </c>
      <c r="H1914" t="str">
        <f t="shared" si="176"/>
        <v>No</v>
      </c>
      <c r="I1914" t="str">
        <f t="shared" si="177"/>
        <v>Over Weight</v>
      </c>
      <c r="J1914" t="str">
        <f t="shared" si="178"/>
        <v>Prediabetes</v>
      </c>
      <c r="K1914" t="s">
        <v>2380</v>
      </c>
      <c r="L1914">
        <v>1</v>
      </c>
      <c r="M1914" t="str">
        <f t="shared" si="179"/>
        <v>No</v>
      </c>
      <c r="N1914" t="s">
        <v>2378</v>
      </c>
    </row>
    <row r="1915" spans="1:14" x14ac:dyDescent="0.3">
      <c r="A1915" t="s">
        <v>452</v>
      </c>
      <c r="B1915">
        <v>17.690000000000001</v>
      </c>
      <c r="C1915">
        <v>9.07</v>
      </c>
      <c r="D1915" t="str">
        <f t="shared" si="174"/>
        <v>Yes</v>
      </c>
      <c r="E1915" t="s">
        <v>2378</v>
      </c>
      <c r="F1915" t="s">
        <v>2378</v>
      </c>
      <c r="G1915">
        <f t="shared" si="175"/>
        <v>0</v>
      </c>
      <c r="H1915" t="str">
        <f t="shared" si="176"/>
        <v>No</v>
      </c>
      <c r="I1915" t="str">
        <f t="shared" si="177"/>
        <v>Under Weight</v>
      </c>
      <c r="J1915" t="str">
        <f t="shared" si="178"/>
        <v>Diabetes</v>
      </c>
      <c r="K1915" t="s">
        <v>2380</v>
      </c>
      <c r="L1915" t="s">
        <v>2379</v>
      </c>
      <c r="M1915" t="str">
        <f t="shared" si="179"/>
        <v>No</v>
      </c>
      <c r="N1915" t="s">
        <v>2378</v>
      </c>
    </row>
    <row r="1916" spans="1:14" x14ac:dyDescent="0.3">
      <c r="A1916" t="s">
        <v>451</v>
      </c>
      <c r="B1916">
        <v>25.77</v>
      </c>
      <c r="C1916">
        <v>4.43</v>
      </c>
      <c r="D1916" t="str">
        <f t="shared" si="174"/>
        <v>No</v>
      </c>
      <c r="E1916" t="s">
        <v>2378</v>
      </c>
      <c r="F1916" t="s">
        <v>2381</v>
      </c>
      <c r="G1916">
        <f t="shared" si="175"/>
        <v>1</v>
      </c>
      <c r="H1916" t="str">
        <f t="shared" si="176"/>
        <v>No</v>
      </c>
      <c r="I1916" t="str">
        <f t="shared" si="177"/>
        <v>Over Weight</v>
      </c>
      <c r="J1916" t="str">
        <f t="shared" si="178"/>
        <v>Normal</v>
      </c>
      <c r="K1916" t="s">
        <v>2378</v>
      </c>
      <c r="L1916">
        <v>1</v>
      </c>
      <c r="M1916" t="str">
        <f t="shared" si="179"/>
        <v>No</v>
      </c>
      <c r="N1916" t="s">
        <v>2378</v>
      </c>
    </row>
    <row r="1917" spans="1:14" x14ac:dyDescent="0.3">
      <c r="A1917" t="s">
        <v>450</v>
      </c>
      <c r="B1917">
        <v>34.46</v>
      </c>
      <c r="C1917">
        <v>4.17</v>
      </c>
      <c r="D1917" t="str">
        <f t="shared" si="174"/>
        <v>No</v>
      </c>
      <c r="E1917" t="s">
        <v>2381</v>
      </c>
      <c r="F1917" t="s">
        <v>2378</v>
      </c>
      <c r="G1917">
        <f t="shared" si="175"/>
        <v>1</v>
      </c>
      <c r="H1917" t="str">
        <f t="shared" si="176"/>
        <v>No</v>
      </c>
      <c r="I1917" t="str">
        <f t="shared" si="177"/>
        <v>Obesity</v>
      </c>
      <c r="J1917" t="str">
        <f t="shared" si="178"/>
        <v>Normal</v>
      </c>
      <c r="K1917" t="s">
        <v>2378</v>
      </c>
      <c r="L1917">
        <v>1</v>
      </c>
      <c r="M1917" t="str">
        <f t="shared" si="179"/>
        <v>No</v>
      </c>
      <c r="N1917" t="s">
        <v>2378</v>
      </c>
    </row>
    <row r="1918" spans="1:14" x14ac:dyDescent="0.3">
      <c r="A1918" t="s">
        <v>449</v>
      </c>
      <c r="B1918">
        <v>30.875</v>
      </c>
      <c r="C1918">
        <v>4.95</v>
      </c>
      <c r="D1918" t="str">
        <f t="shared" si="174"/>
        <v>Yes</v>
      </c>
      <c r="E1918" t="s">
        <v>2378</v>
      </c>
      <c r="F1918" t="s">
        <v>2378</v>
      </c>
      <c r="G1918">
        <f t="shared" si="175"/>
        <v>0</v>
      </c>
      <c r="H1918" t="str">
        <f t="shared" si="176"/>
        <v>No</v>
      </c>
      <c r="I1918" t="str">
        <f t="shared" si="177"/>
        <v>Obesity</v>
      </c>
      <c r="J1918" t="str">
        <f t="shared" si="178"/>
        <v>Normal</v>
      </c>
      <c r="K1918" t="s">
        <v>2380</v>
      </c>
      <c r="L1918" t="s">
        <v>2379</v>
      </c>
      <c r="M1918" t="str">
        <f t="shared" si="179"/>
        <v>No</v>
      </c>
      <c r="N1918" t="s">
        <v>2378</v>
      </c>
    </row>
    <row r="1919" spans="1:14" x14ac:dyDescent="0.3">
      <c r="A1919" t="s">
        <v>448</v>
      </c>
      <c r="B1919">
        <v>39.49</v>
      </c>
      <c r="C1919">
        <v>5.13</v>
      </c>
      <c r="D1919" t="str">
        <f t="shared" si="174"/>
        <v>No</v>
      </c>
      <c r="E1919" t="s">
        <v>2378</v>
      </c>
      <c r="F1919" t="s">
        <v>2378</v>
      </c>
      <c r="G1919">
        <f t="shared" si="175"/>
        <v>0</v>
      </c>
      <c r="H1919" t="str">
        <f t="shared" si="176"/>
        <v>No</v>
      </c>
      <c r="I1919" t="str">
        <f t="shared" si="177"/>
        <v>Obesity</v>
      </c>
      <c r="J1919" t="str">
        <f t="shared" si="178"/>
        <v>Normal</v>
      </c>
      <c r="K1919" t="s">
        <v>2378</v>
      </c>
      <c r="L1919" t="s">
        <v>2379</v>
      </c>
      <c r="M1919" t="str">
        <f t="shared" si="179"/>
        <v>No</v>
      </c>
      <c r="N1919" t="s">
        <v>2378</v>
      </c>
    </row>
    <row r="1920" spans="1:14" x14ac:dyDescent="0.3">
      <c r="A1920" t="s">
        <v>447</v>
      </c>
      <c r="B1920">
        <v>28.88</v>
      </c>
      <c r="C1920">
        <v>4.0999999999999996</v>
      </c>
      <c r="D1920" t="str">
        <f t="shared" si="174"/>
        <v>No</v>
      </c>
      <c r="E1920" t="s">
        <v>2378</v>
      </c>
      <c r="F1920" t="s">
        <v>2378</v>
      </c>
      <c r="G1920">
        <f t="shared" si="175"/>
        <v>0</v>
      </c>
      <c r="H1920" t="str">
        <f t="shared" si="176"/>
        <v>No</v>
      </c>
      <c r="I1920" t="str">
        <f t="shared" si="177"/>
        <v>Over Weight</v>
      </c>
      <c r="J1920" t="str">
        <f t="shared" si="178"/>
        <v>Normal</v>
      </c>
      <c r="K1920" t="s">
        <v>2378</v>
      </c>
      <c r="L1920" t="s">
        <v>2379</v>
      </c>
      <c r="M1920" t="str">
        <f t="shared" si="179"/>
        <v>No</v>
      </c>
      <c r="N1920" t="s">
        <v>2378</v>
      </c>
    </row>
    <row r="1921" spans="1:14" x14ac:dyDescent="0.3">
      <c r="A1921" t="s">
        <v>446</v>
      </c>
      <c r="B1921">
        <v>20.234999999999999</v>
      </c>
      <c r="C1921">
        <v>5.01</v>
      </c>
      <c r="D1921" t="str">
        <f t="shared" si="174"/>
        <v>Yes</v>
      </c>
      <c r="E1921" t="s">
        <v>2378</v>
      </c>
      <c r="F1921" t="s">
        <v>2378</v>
      </c>
      <c r="G1921">
        <f t="shared" si="175"/>
        <v>0</v>
      </c>
      <c r="H1921" t="str">
        <f t="shared" si="176"/>
        <v>No</v>
      </c>
      <c r="I1921" t="str">
        <f t="shared" si="177"/>
        <v>Normal Weight</v>
      </c>
      <c r="J1921" t="str">
        <f t="shared" si="178"/>
        <v>Normal</v>
      </c>
      <c r="K1921" t="s">
        <v>2380</v>
      </c>
      <c r="L1921" t="s">
        <v>2379</v>
      </c>
      <c r="M1921" t="str">
        <f t="shared" si="179"/>
        <v>No</v>
      </c>
      <c r="N1921" t="s">
        <v>2378</v>
      </c>
    </row>
    <row r="1922" spans="1:14" x14ac:dyDescent="0.3">
      <c r="A1922" t="s">
        <v>445</v>
      </c>
      <c r="B1922">
        <v>30.67</v>
      </c>
      <c r="C1922">
        <v>5.09</v>
      </c>
      <c r="D1922" t="str">
        <f t="shared" ref="D1922:D1985" si="180">PROPER(K1922)</f>
        <v>Yes</v>
      </c>
      <c r="E1922" t="s">
        <v>2378</v>
      </c>
      <c r="F1922" t="s">
        <v>2378</v>
      </c>
      <c r="G1922">
        <f t="shared" ref="G1922:G1985" si="181">IF(L1922="No major surgery",0,L1922)</f>
        <v>0</v>
      </c>
      <c r="H1922" t="str">
        <f t="shared" ref="H1922:H1985" si="182">PROPER(M1922)</f>
        <v>No</v>
      </c>
      <c r="I1922" t="str">
        <f t="shared" ref="I1922:I1985" si="183">IF(B1922&lt;18.5,"Under Weight",IF(B1922&lt;=24.9,"Normal Weight",IF(B1922&lt;=29.9,"Over Weight","Obesity")))</f>
        <v>Obesity</v>
      </c>
      <c r="J1922" t="str">
        <f t="shared" ref="J1922:J1985" si="184">IF(C1922&lt;=5.7,"Normal",IF(C1922&lt;=6.4,"Prediabetes","Diabetes"))</f>
        <v>Normal</v>
      </c>
      <c r="K1922" t="s">
        <v>2380</v>
      </c>
      <c r="L1922" t="s">
        <v>2379</v>
      </c>
      <c r="M1922" t="str">
        <f t="shared" si="179"/>
        <v>No</v>
      </c>
      <c r="N1922" t="s">
        <v>2378</v>
      </c>
    </row>
    <row r="1923" spans="1:14" x14ac:dyDescent="0.3">
      <c r="A1923" t="s">
        <v>444</v>
      </c>
      <c r="B1923">
        <v>30.875</v>
      </c>
      <c r="C1923">
        <v>6.49</v>
      </c>
      <c r="D1923" t="str">
        <f t="shared" si="180"/>
        <v>No</v>
      </c>
      <c r="E1923" t="s">
        <v>2378</v>
      </c>
      <c r="F1923" t="s">
        <v>2378</v>
      </c>
      <c r="G1923">
        <f t="shared" si="181"/>
        <v>0</v>
      </c>
      <c r="H1923" t="str">
        <f t="shared" si="182"/>
        <v>No</v>
      </c>
      <c r="I1923" t="str">
        <f t="shared" si="183"/>
        <v>Obesity</v>
      </c>
      <c r="J1923" t="str">
        <f t="shared" si="184"/>
        <v>Diabetes</v>
      </c>
      <c r="K1923" t="s">
        <v>2378</v>
      </c>
      <c r="L1923" t="s">
        <v>2379</v>
      </c>
      <c r="M1923" t="str">
        <f t="shared" si="179"/>
        <v>No</v>
      </c>
      <c r="N1923" t="s">
        <v>2378</v>
      </c>
    </row>
    <row r="1924" spans="1:14" x14ac:dyDescent="0.3">
      <c r="A1924" t="s">
        <v>443</v>
      </c>
      <c r="B1924">
        <v>23.8</v>
      </c>
      <c r="C1924">
        <v>4.08</v>
      </c>
      <c r="D1924" t="str">
        <f t="shared" si="180"/>
        <v>No</v>
      </c>
      <c r="E1924" t="s">
        <v>2378</v>
      </c>
      <c r="F1924" t="s">
        <v>2378</v>
      </c>
      <c r="G1924">
        <f t="shared" si="181"/>
        <v>0</v>
      </c>
      <c r="H1924" t="str">
        <f t="shared" si="182"/>
        <v>No</v>
      </c>
      <c r="I1924" t="str">
        <f t="shared" si="183"/>
        <v>Normal Weight</v>
      </c>
      <c r="J1924" t="str">
        <f t="shared" si="184"/>
        <v>Normal</v>
      </c>
      <c r="K1924" t="s">
        <v>2378</v>
      </c>
      <c r="L1924" t="s">
        <v>2379</v>
      </c>
      <c r="M1924" t="str">
        <f t="shared" ref="M1924:M1987" si="185">IF(N1924="?","No",N1924)</f>
        <v>No</v>
      </c>
      <c r="N1924" t="s">
        <v>2378</v>
      </c>
    </row>
    <row r="1925" spans="1:14" x14ac:dyDescent="0.3">
      <c r="A1925" t="s">
        <v>442</v>
      </c>
      <c r="B1925">
        <v>15.37</v>
      </c>
      <c r="C1925">
        <v>8.6300000000000008</v>
      </c>
      <c r="D1925" t="str">
        <f t="shared" si="180"/>
        <v>Yes</v>
      </c>
      <c r="E1925" t="s">
        <v>2378</v>
      </c>
      <c r="F1925" t="s">
        <v>2378</v>
      </c>
      <c r="G1925">
        <f t="shared" si="181"/>
        <v>0</v>
      </c>
      <c r="H1925" t="str">
        <f t="shared" si="182"/>
        <v>No</v>
      </c>
      <c r="I1925" t="str">
        <f t="shared" si="183"/>
        <v>Under Weight</v>
      </c>
      <c r="J1925" t="str">
        <f t="shared" si="184"/>
        <v>Diabetes</v>
      </c>
      <c r="K1925" t="s">
        <v>2380</v>
      </c>
      <c r="L1925" t="s">
        <v>2379</v>
      </c>
      <c r="M1925" t="str">
        <f t="shared" si="185"/>
        <v>No</v>
      </c>
      <c r="N1925" t="s">
        <v>2378</v>
      </c>
    </row>
    <row r="1926" spans="1:14" x14ac:dyDescent="0.3">
      <c r="A1926" t="s">
        <v>441</v>
      </c>
      <c r="B1926">
        <v>30.4</v>
      </c>
      <c r="C1926">
        <v>5.28</v>
      </c>
      <c r="D1926" t="str">
        <f t="shared" si="180"/>
        <v>No</v>
      </c>
      <c r="E1926" t="s">
        <v>2378</v>
      </c>
      <c r="F1926" t="s">
        <v>2378</v>
      </c>
      <c r="G1926">
        <f t="shared" si="181"/>
        <v>0</v>
      </c>
      <c r="H1926" t="str">
        <f t="shared" si="182"/>
        <v>No</v>
      </c>
      <c r="I1926" t="str">
        <f t="shared" si="183"/>
        <v>Obesity</v>
      </c>
      <c r="J1926" t="str">
        <f t="shared" si="184"/>
        <v>Normal</v>
      </c>
      <c r="K1926" t="s">
        <v>2378</v>
      </c>
      <c r="L1926" t="s">
        <v>2379</v>
      </c>
      <c r="M1926" t="str">
        <f t="shared" si="185"/>
        <v>No</v>
      </c>
      <c r="N1926" t="s">
        <v>2378</v>
      </c>
    </row>
    <row r="1927" spans="1:14" x14ac:dyDescent="0.3">
      <c r="A1927" t="s">
        <v>440</v>
      </c>
      <c r="B1927">
        <v>19.48</v>
      </c>
      <c r="C1927">
        <v>5.63</v>
      </c>
      <c r="D1927" t="str">
        <f t="shared" si="180"/>
        <v>Yes</v>
      </c>
      <c r="E1927" t="s">
        <v>2378</v>
      </c>
      <c r="F1927" t="s">
        <v>2378</v>
      </c>
      <c r="G1927">
        <f t="shared" si="181"/>
        <v>1</v>
      </c>
      <c r="H1927" t="str">
        <f t="shared" si="182"/>
        <v>No</v>
      </c>
      <c r="I1927" t="str">
        <f t="shared" si="183"/>
        <v>Normal Weight</v>
      </c>
      <c r="J1927" t="str">
        <f t="shared" si="184"/>
        <v>Normal</v>
      </c>
      <c r="K1927" t="s">
        <v>2380</v>
      </c>
      <c r="L1927">
        <v>1</v>
      </c>
      <c r="M1927" t="str">
        <f t="shared" si="185"/>
        <v>No</v>
      </c>
      <c r="N1927" t="s">
        <v>2378</v>
      </c>
    </row>
    <row r="1928" spans="1:14" x14ac:dyDescent="0.3">
      <c r="A1928" t="s">
        <v>439</v>
      </c>
      <c r="B1928">
        <v>16.96</v>
      </c>
      <c r="C1928">
        <v>11.47</v>
      </c>
      <c r="D1928" t="str">
        <f t="shared" si="180"/>
        <v>Yes</v>
      </c>
      <c r="E1928" t="s">
        <v>2378</v>
      </c>
      <c r="F1928" t="s">
        <v>2378</v>
      </c>
      <c r="G1928">
        <f t="shared" si="181"/>
        <v>0</v>
      </c>
      <c r="H1928" t="str">
        <f t="shared" si="182"/>
        <v>No</v>
      </c>
      <c r="I1928" t="str">
        <f t="shared" si="183"/>
        <v>Under Weight</v>
      </c>
      <c r="J1928" t="str">
        <f t="shared" si="184"/>
        <v>Diabetes</v>
      </c>
      <c r="K1928" t="s">
        <v>2380</v>
      </c>
      <c r="L1928" t="s">
        <v>2379</v>
      </c>
      <c r="M1928" t="str">
        <f t="shared" si="185"/>
        <v>No</v>
      </c>
      <c r="N1928" t="s">
        <v>2378</v>
      </c>
    </row>
    <row r="1929" spans="1:14" x14ac:dyDescent="0.3">
      <c r="A1929" t="s">
        <v>438</v>
      </c>
      <c r="B1929">
        <v>19.05</v>
      </c>
      <c r="C1929">
        <v>4.92</v>
      </c>
      <c r="D1929" t="str">
        <f t="shared" si="180"/>
        <v>No</v>
      </c>
      <c r="E1929" t="s">
        <v>2378</v>
      </c>
      <c r="F1929" t="s">
        <v>2378</v>
      </c>
      <c r="G1929">
        <f t="shared" si="181"/>
        <v>1</v>
      </c>
      <c r="H1929" t="str">
        <f t="shared" si="182"/>
        <v>No</v>
      </c>
      <c r="I1929" t="str">
        <f t="shared" si="183"/>
        <v>Normal Weight</v>
      </c>
      <c r="J1929" t="str">
        <f t="shared" si="184"/>
        <v>Normal</v>
      </c>
      <c r="K1929" t="s">
        <v>2378</v>
      </c>
      <c r="L1929">
        <v>1</v>
      </c>
      <c r="M1929" t="str">
        <f t="shared" si="185"/>
        <v>No</v>
      </c>
      <c r="N1929" t="s">
        <v>2378</v>
      </c>
    </row>
    <row r="1930" spans="1:14" x14ac:dyDescent="0.3">
      <c r="A1930" t="s">
        <v>437</v>
      </c>
      <c r="B1930">
        <v>37.619999999999997</v>
      </c>
      <c r="C1930">
        <v>4.18</v>
      </c>
      <c r="D1930" t="str">
        <f t="shared" si="180"/>
        <v>No</v>
      </c>
      <c r="E1930" t="s">
        <v>2378</v>
      </c>
      <c r="F1930" t="s">
        <v>2378</v>
      </c>
      <c r="G1930">
        <f t="shared" si="181"/>
        <v>0</v>
      </c>
      <c r="H1930" t="str">
        <f t="shared" si="182"/>
        <v>No</v>
      </c>
      <c r="I1930" t="str">
        <f t="shared" si="183"/>
        <v>Obesity</v>
      </c>
      <c r="J1930" t="str">
        <f t="shared" si="184"/>
        <v>Normal</v>
      </c>
      <c r="K1930" t="s">
        <v>2378</v>
      </c>
      <c r="L1930" t="s">
        <v>2379</v>
      </c>
      <c r="M1930" t="str">
        <f t="shared" si="185"/>
        <v>No</v>
      </c>
      <c r="N1930" t="s">
        <v>2378</v>
      </c>
    </row>
    <row r="1931" spans="1:14" x14ac:dyDescent="0.3">
      <c r="A1931" t="s">
        <v>436</v>
      </c>
      <c r="B1931">
        <v>29.1</v>
      </c>
      <c r="C1931">
        <v>4.67</v>
      </c>
      <c r="D1931" t="str">
        <f t="shared" si="180"/>
        <v>No</v>
      </c>
      <c r="E1931" t="s">
        <v>2378</v>
      </c>
      <c r="F1931" t="s">
        <v>2378</v>
      </c>
      <c r="G1931">
        <f t="shared" si="181"/>
        <v>0</v>
      </c>
      <c r="H1931" t="str">
        <f t="shared" si="182"/>
        <v>No</v>
      </c>
      <c r="I1931" t="str">
        <f t="shared" si="183"/>
        <v>Over Weight</v>
      </c>
      <c r="J1931" t="str">
        <f t="shared" si="184"/>
        <v>Normal</v>
      </c>
      <c r="K1931" t="s">
        <v>2378</v>
      </c>
      <c r="L1931" t="s">
        <v>2379</v>
      </c>
      <c r="M1931" t="str">
        <f t="shared" si="185"/>
        <v>No</v>
      </c>
      <c r="N1931" t="s">
        <v>2378</v>
      </c>
    </row>
    <row r="1932" spans="1:14" x14ac:dyDescent="0.3">
      <c r="A1932" t="s">
        <v>435</v>
      </c>
      <c r="B1932">
        <v>26.62</v>
      </c>
      <c r="C1932">
        <v>6.24</v>
      </c>
      <c r="D1932" t="str">
        <f t="shared" si="180"/>
        <v>No</v>
      </c>
      <c r="E1932" t="s">
        <v>2378</v>
      </c>
      <c r="F1932" t="s">
        <v>2378</v>
      </c>
      <c r="G1932">
        <f t="shared" si="181"/>
        <v>0</v>
      </c>
      <c r="H1932" t="str">
        <f t="shared" si="182"/>
        <v>No</v>
      </c>
      <c r="I1932" t="str">
        <f t="shared" si="183"/>
        <v>Over Weight</v>
      </c>
      <c r="J1932" t="str">
        <f t="shared" si="184"/>
        <v>Prediabetes</v>
      </c>
      <c r="K1932" t="s">
        <v>2378</v>
      </c>
      <c r="L1932" t="s">
        <v>2379</v>
      </c>
      <c r="M1932" t="str">
        <f t="shared" si="185"/>
        <v>No</v>
      </c>
      <c r="N1932" t="s">
        <v>2378</v>
      </c>
    </row>
    <row r="1933" spans="1:14" x14ac:dyDescent="0.3">
      <c r="A1933" t="s">
        <v>434</v>
      </c>
      <c r="B1933">
        <v>25.74</v>
      </c>
      <c r="C1933">
        <v>5.99</v>
      </c>
      <c r="D1933" t="str">
        <f t="shared" si="180"/>
        <v>No</v>
      </c>
      <c r="E1933" t="s">
        <v>2378</v>
      </c>
      <c r="F1933" t="s">
        <v>2378</v>
      </c>
      <c r="G1933">
        <f t="shared" si="181"/>
        <v>0</v>
      </c>
      <c r="H1933" t="str">
        <f t="shared" si="182"/>
        <v>No</v>
      </c>
      <c r="I1933" t="str">
        <f t="shared" si="183"/>
        <v>Over Weight</v>
      </c>
      <c r="J1933" t="str">
        <f t="shared" si="184"/>
        <v>Prediabetes</v>
      </c>
      <c r="K1933" t="s">
        <v>2378</v>
      </c>
      <c r="L1933" t="s">
        <v>2379</v>
      </c>
      <c r="M1933" t="str">
        <f t="shared" si="185"/>
        <v>No</v>
      </c>
      <c r="N1933" t="s">
        <v>2378</v>
      </c>
    </row>
    <row r="1934" spans="1:14" x14ac:dyDescent="0.3">
      <c r="A1934" t="s">
        <v>433</v>
      </c>
      <c r="B1934">
        <v>18.22</v>
      </c>
      <c r="C1934">
        <v>10.27</v>
      </c>
      <c r="D1934" t="str">
        <f t="shared" si="180"/>
        <v>Yes</v>
      </c>
      <c r="E1934" t="s">
        <v>2378</v>
      </c>
      <c r="F1934" t="s">
        <v>2378</v>
      </c>
      <c r="G1934">
        <f t="shared" si="181"/>
        <v>1</v>
      </c>
      <c r="H1934" t="str">
        <f t="shared" si="182"/>
        <v>No</v>
      </c>
      <c r="I1934" t="str">
        <f t="shared" si="183"/>
        <v>Under Weight</v>
      </c>
      <c r="J1934" t="str">
        <f t="shared" si="184"/>
        <v>Diabetes</v>
      </c>
      <c r="K1934" t="s">
        <v>2380</v>
      </c>
      <c r="L1934">
        <v>1</v>
      </c>
      <c r="M1934" t="str">
        <f t="shared" si="185"/>
        <v>No</v>
      </c>
      <c r="N1934" t="s">
        <v>2378</v>
      </c>
    </row>
    <row r="1935" spans="1:14" x14ac:dyDescent="0.3">
      <c r="A1935" t="s">
        <v>432</v>
      </c>
      <c r="B1935">
        <v>26.03</v>
      </c>
      <c r="C1935">
        <v>5.97</v>
      </c>
      <c r="D1935" t="str">
        <f t="shared" si="180"/>
        <v>No</v>
      </c>
      <c r="E1935" t="s">
        <v>2378</v>
      </c>
      <c r="F1935" t="s">
        <v>2381</v>
      </c>
      <c r="G1935">
        <f t="shared" si="181"/>
        <v>1</v>
      </c>
      <c r="H1935" t="str">
        <f t="shared" si="182"/>
        <v>No</v>
      </c>
      <c r="I1935" t="str">
        <f t="shared" si="183"/>
        <v>Over Weight</v>
      </c>
      <c r="J1935" t="str">
        <f t="shared" si="184"/>
        <v>Prediabetes</v>
      </c>
      <c r="K1935" t="s">
        <v>2378</v>
      </c>
      <c r="L1935">
        <v>1</v>
      </c>
      <c r="M1935" t="str">
        <f t="shared" si="185"/>
        <v>No</v>
      </c>
      <c r="N1935" t="s">
        <v>2378</v>
      </c>
    </row>
    <row r="1936" spans="1:14" x14ac:dyDescent="0.3">
      <c r="A1936" t="s">
        <v>431</v>
      </c>
      <c r="B1936">
        <v>17.29</v>
      </c>
      <c r="C1936">
        <v>4.9800000000000004</v>
      </c>
      <c r="D1936" t="str">
        <f t="shared" si="180"/>
        <v>No</v>
      </c>
      <c r="E1936" t="s">
        <v>2378</v>
      </c>
      <c r="F1936" t="s">
        <v>2378</v>
      </c>
      <c r="G1936">
        <f t="shared" si="181"/>
        <v>0</v>
      </c>
      <c r="H1936" t="str">
        <f t="shared" si="182"/>
        <v>No</v>
      </c>
      <c r="I1936" t="str">
        <f t="shared" si="183"/>
        <v>Under Weight</v>
      </c>
      <c r="J1936" t="str">
        <f t="shared" si="184"/>
        <v>Normal</v>
      </c>
      <c r="K1936" t="s">
        <v>2378</v>
      </c>
      <c r="L1936" t="s">
        <v>2379</v>
      </c>
      <c r="M1936" t="str">
        <f t="shared" si="185"/>
        <v>No</v>
      </c>
      <c r="N1936" t="s">
        <v>2378</v>
      </c>
    </row>
    <row r="1937" spans="1:14" x14ac:dyDescent="0.3">
      <c r="A1937" t="s">
        <v>430</v>
      </c>
      <c r="B1937">
        <v>18.170000000000002</v>
      </c>
      <c r="C1937">
        <v>6.91</v>
      </c>
      <c r="D1937" t="str">
        <f t="shared" si="180"/>
        <v>Yes</v>
      </c>
      <c r="E1937" t="s">
        <v>2378</v>
      </c>
      <c r="F1937" t="s">
        <v>2378</v>
      </c>
      <c r="G1937">
        <f t="shared" si="181"/>
        <v>1</v>
      </c>
      <c r="H1937" t="str">
        <f t="shared" si="182"/>
        <v>No</v>
      </c>
      <c r="I1937" t="str">
        <f t="shared" si="183"/>
        <v>Under Weight</v>
      </c>
      <c r="J1937" t="str">
        <f t="shared" si="184"/>
        <v>Diabetes</v>
      </c>
      <c r="K1937" t="s">
        <v>2380</v>
      </c>
      <c r="L1937">
        <v>1</v>
      </c>
      <c r="M1937" t="str">
        <f t="shared" si="185"/>
        <v>No</v>
      </c>
      <c r="N1937" t="s">
        <v>2378</v>
      </c>
    </row>
    <row r="1938" spans="1:14" x14ac:dyDescent="0.3">
      <c r="A1938" t="s">
        <v>429</v>
      </c>
      <c r="B1938">
        <v>32.54</v>
      </c>
      <c r="C1938">
        <v>6.38</v>
      </c>
      <c r="D1938" t="str">
        <f t="shared" si="180"/>
        <v>No</v>
      </c>
      <c r="E1938" t="s">
        <v>2381</v>
      </c>
      <c r="F1938" t="s">
        <v>2378</v>
      </c>
      <c r="G1938">
        <f t="shared" si="181"/>
        <v>1</v>
      </c>
      <c r="H1938" t="str">
        <f t="shared" si="182"/>
        <v>No</v>
      </c>
      <c r="I1938" t="str">
        <f t="shared" si="183"/>
        <v>Obesity</v>
      </c>
      <c r="J1938" t="str">
        <f t="shared" si="184"/>
        <v>Prediabetes</v>
      </c>
      <c r="K1938" t="s">
        <v>2378</v>
      </c>
      <c r="L1938">
        <v>1</v>
      </c>
      <c r="M1938" t="str">
        <f t="shared" si="185"/>
        <v>No</v>
      </c>
      <c r="N1938" t="s">
        <v>2378</v>
      </c>
    </row>
    <row r="1939" spans="1:14" x14ac:dyDescent="0.3">
      <c r="A1939" t="s">
        <v>428</v>
      </c>
      <c r="B1939">
        <v>30.25</v>
      </c>
      <c r="C1939">
        <v>4.7699999999999996</v>
      </c>
      <c r="D1939" t="str">
        <f t="shared" si="180"/>
        <v>No</v>
      </c>
      <c r="E1939" t="s">
        <v>2378</v>
      </c>
      <c r="F1939" t="s">
        <v>2378</v>
      </c>
      <c r="G1939">
        <f t="shared" si="181"/>
        <v>0</v>
      </c>
      <c r="H1939" t="str">
        <f t="shared" si="182"/>
        <v>No</v>
      </c>
      <c r="I1939" t="str">
        <f t="shared" si="183"/>
        <v>Obesity</v>
      </c>
      <c r="J1939" t="str">
        <f t="shared" si="184"/>
        <v>Normal</v>
      </c>
      <c r="K1939" t="s">
        <v>2378</v>
      </c>
      <c r="L1939" t="s">
        <v>2379</v>
      </c>
      <c r="M1939" t="str">
        <f t="shared" si="185"/>
        <v>No</v>
      </c>
      <c r="N1939" t="s">
        <v>2378</v>
      </c>
    </row>
    <row r="1940" spans="1:14" x14ac:dyDescent="0.3">
      <c r="A1940" t="s">
        <v>427</v>
      </c>
      <c r="B1940">
        <v>19.59</v>
      </c>
      <c r="C1940">
        <v>6.04</v>
      </c>
      <c r="D1940" t="str">
        <f t="shared" si="180"/>
        <v>Yes</v>
      </c>
      <c r="E1940" t="s">
        <v>2378</v>
      </c>
      <c r="F1940" t="s">
        <v>2378</v>
      </c>
      <c r="G1940">
        <f t="shared" si="181"/>
        <v>1</v>
      </c>
      <c r="H1940" t="str">
        <f t="shared" si="182"/>
        <v>No</v>
      </c>
      <c r="I1940" t="str">
        <f t="shared" si="183"/>
        <v>Normal Weight</v>
      </c>
      <c r="J1940" t="str">
        <f t="shared" si="184"/>
        <v>Prediabetes</v>
      </c>
      <c r="K1940" t="s">
        <v>2380</v>
      </c>
      <c r="L1940">
        <v>1</v>
      </c>
      <c r="M1940" t="str">
        <f t="shared" si="185"/>
        <v>No</v>
      </c>
      <c r="N1940" t="s">
        <v>2378</v>
      </c>
    </row>
    <row r="1941" spans="1:14" x14ac:dyDescent="0.3">
      <c r="A1941" t="s">
        <v>426</v>
      </c>
      <c r="B1941">
        <v>45.9</v>
      </c>
      <c r="C1941">
        <v>4.3</v>
      </c>
      <c r="D1941" t="str">
        <f t="shared" si="180"/>
        <v>Yes</v>
      </c>
      <c r="E1941" t="s">
        <v>2378</v>
      </c>
      <c r="F1941" t="s">
        <v>2378</v>
      </c>
      <c r="G1941">
        <f t="shared" si="181"/>
        <v>1</v>
      </c>
      <c r="H1941" t="str">
        <f t="shared" si="182"/>
        <v>No</v>
      </c>
      <c r="I1941" t="str">
        <f t="shared" si="183"/>
        <v>Obesity</v>
      </c>
      <c r="J1941" t="str">
        <f t="shared" si="184"/>
        <v>Normal</v>
      </c>
      <c r="K1941" t="s">
        <v>2380</v>
      </c>
      <c r="L1941">
        <v>1</v>
      </c>
      <c r="M1941" t="str">
        <f t="shared" si="185"/>
        <v>No</v>
      </c>
      <c r="N1941" t="s">
        <v>2378</v>
      </c>
    </row>
    <row r="1942" spans="1:14" x14ac:dyDescent="0.3">
      <c r="A1942" t="s">
        <v>425</v>
      </c>
      <c r="B1942">
        <v>17.059999999999999</v>
      </c>
      <c r="C1942">
        <v>8.75</v>
      </c>
      <c r="D1942" t="str">
        <f t="shared" si="180"/>
        <v>Yes</v>
      </c>
      <c r="E1942" t="s">
        <v>2378</v>
      </c>
      <c r="F1942" t="s">
        <v>2378</v>
      </c>
      <c r="G1942">
        <f t="shared" si="181"/>
        <v>0</v>
      </c>
      <c r="H1942" t="str">
        <f t="shared" si="182"/>
        <v>No</v>
      </c>
      <c r="I1942" t="str">
        <f t="shared" si="183"/>
        <v>Under Weight</v>
      </c>
      <c r="J1942" t="str">
        <f t="shared" si="184"/>
        <v>Diabetes</v>
      </c>
      <c r="K1942" t="s">
        <v>2380</v>
      </c>
      <c r="L1942" t="s">
        <v>2379</v>
      </c>
      <c r="M1942" t="str">
        <f t="shared" si="185"/>
        <v>No</v>
      </c>
      <c r="N1942" t="s">
        <v>2378</v>
      </c>
    </row>
    <row r="1943" spans="1:14" x14ac:dyDescent="0.3">
      <c r="A1943" t="s">
        <v>424</v>
      </c>
      <c r="B1943">
        <v>32.07</v>
      </c>
      <c r="C1943">
        <v>5.25</v>
      </c>
      <c r="D1943" t="str">
        <f t="shared" si="180"/>
        <v>No</v>
      </c>
      <c r="E1943" t="s">
        <v>2378</v>
      </c>
      <c r="F1943" t="s">
        <v>2381</v>
      </c>
      <c r="G1943">
        <f t="shared" si="181"/>
        <v>1</v>
      </c>
      <c r="H1943" t="str">
        <f t="shared" si="182"/>
        <v>No</v>
      </c>
      <c r="I1943" t="str">
        <f t="shared" si="183"/>
        <v>Obesity</v>
      </c>
      <c r="J1943" t="str">
        <f t="shared" si="184"/>
        <v>Normal</v>
      </c>
      <c r="K1943" t="s">
        <v>2378</v>
      </c>
      <c r="L1943">
        <v>1</v>
      </c>
      <c r="M1943" t="str">
        <f t="shared" si="185"/>
        <v>No</v>
      </c>
      <c r="N1943" t="s">
        <v>2378</v>
      </c>
    </row>
    <row r="1944" spans="1:14" x14ac:dyDescent="0.3">
      <c r="A1944" t="s">
        <v>423</v>
      </c>
      <c r="B1944">
        <v>16.5</v>
      </c>
      <c r="C1944">
        <v>5.03</v>
      </c>
      <c r="D1944" t="str">
        <f t="shared" si="180"/>
        <v>No</v>
      </c>
      <c r="E1944" t="s">
        <v>2378</v>
      </c>
      <c r="F1944" t="s">
        <v>2378</v>
      </c>
      <c r="G1944">
        <f t="shared" si="181"/>
        <v>1</v>
      </c>
      <c r="H1944" t="str">
        <f t="shared" si="182"/>
        <v>No</v>
      </c>
      <c r="I1944" t="str">
        <f t="shared" si="183"/>
        <v>Under Weight</v>
      </c>
      <c r="J1944" t="str">
        <f t="shared" si="184"/>
        <v>Normal</v>
      </c>
      <c r="K1944" t="s">
        <v>2378</v>
      </c>
      <c r="L1944">
        <v>1</v>
      </c>
      <c r="M1944" t="str">
        <f t="shared" si="185"/>
        <v>No</v>
      </c>
      <c r="N1944" t="s">
        <v>2378</v>
      </c>
    </row>
    <row r="1945" spans="1:14" x14ac:dyDescent="0.3">
      <c r="A1945" t="s">
        <v>422</v>
      </c>
      <c r="B1945">
        <v>31.4</v>
      </c>
      <c r="C1945">
        <v>5.88</v>
      </c>
      <c r="D1945" t="str">
        <f t="shared" si="180"/>
        <v>No</v>
      </c>
      <c r="E1945" t="s">
        <v>2378</v>
      </c>
      <c r="F1945" t="s">
        <v>2378</v>
      </c>
      <c r="G1945">
        <f t="shared" si="181"/>
        <v>1</v>
      </c>
      <c r="H1945" t="str">
        <f t="shared" si="182"/>
        <v>No</v>
      </c>
      <c r="I1945" t="str">
        <f t="shared" si="183"/>
        <v>Obesity</v>
      </c>
      <c r="J1945" t="str">
        <f t="shared" si="184"/>
        <v>Prediabetes</v>
      </c>
      <c r="K1945" t="s">
        <v>2378</v>
      </c>
      <c r="L1945">
        <v>1</v>
      </c>
      <c r="M1945" t="str">
        <f t="shared" si="185"/>
        <v>No</v>
      </c>
      <c r="N1945" t="s">
        <v>2378</v>
      </c>
    </row>
    <row r="1946" spans="1:14" x14ac:dyDescent="0.3">
      <c r="A1946" t="s">
        <v>421</v>
      </c>
      <c r="B1946">
        <v>20.36</v>
      </c>
      <c r="C1946">
        <v>4.49</v>
      </c>
      <c r="D1946" t="str">
        <f t="shared" si="180"/>
        <v>No</v>
      </c>
      <c r="E1946" t="s">
        <v>2378</v>
      </c>
      <c r="F1946" t="s">
        <v>2378</v>
      </c>
      <c r="G1946">
        <f t="shared" si="181"/>
        <v>0</v>
      </c>
      <c r="H1946" t="str">
        <f t="shared" si="182"/>
        <v>No</v>
      </c>
      <c r="I1946" t="str">
        <f t="shared" si="183"/>
        <v>Normal Weight</v>
      </c>
      <c r="J1946" t="str">
        <f t="shared" si="184"/>
        <v>Normal</v>
      </c>
      <c r="K1946" t="s">
        <v>2378</v>
      </c>
      <c r="L1946" t="s">
        <v>2379</v>
      </c>
      <c r="M1946" t="str">
        <f t="shared" si="185"/>
        <v>No</v>
      </c>
      <c r="N1946" t="s">
        <v>2378</v>
      </c>
    </row>
    <row r="1947" spans="1:14" x14ac:dyDescent="0.3">
      <c r="A1947" t="s">
        <v>420</v>
      </c>
      <c r="B1947">
        <v>25.46</v>
      </c>
      <c r="C1947">
        <v>4.1399999999999997</v>
      </c>
      <c r="D1947" t="str">
        <f t="shared" si="180"/>
        <v>No</v>
      </c>
      <c r="E1947" t="s">
        <v>2378</v>
      </c>
      <c r="F1947" t="s">
        <v>2378</v>
      </c>
      <c r="G1947">
        <f t="shared" si="181"/>
        <v>1</v>
      </c>
      <c r="H1947" t="str">
        <f t="shared" si="182"/>
        <v>No</v>
      </c>
      <c r="I1947" t="str">
        <f t="shared" si="183"/>
        <v>Over Weight</v>
      </c>
      <c r="J1947" t="str">
        <f t="shared" si="184"/>
        <v>Normal</v>
      </c>
      <c r="K1947" t="s">
        <v>2378</v>
      </c>
      <c r="L1947">
        <v>1</v>
      </c>
      <c r="M1947" t="str">
        <f t="shared" si="185"/>
        <v>No</v>
      </c>
      <c r="N1947" t="s">
        <v>2378</v>
      </c>
    </row>
    <row r="1948" spans="1:14" x14ac:dyDescent="0.3">
      <c r="A1948" t="s">
        <v>419</v>
      </c>
      <c r="B1948">
        <v>17.09</v>
      </c>
      <c r="C1948">
        <v>5.8</v>
      </c>
      <c r="D1948" t="str">
        <f t="shared" si="180"/>
        <v>Yes</v>
      </c>
      <c r="E1948" t="s">
        <v>2378</v>
      </c>
      <c r="F1948" t="s">
        <v>2378</v>
      </c>
      <c r="G1948">
        <f t="shared" si="181"/>
        <v>0</v>
      </c>
      <c r="H1948" t="str">
        <f t="shared" si="182"/>
        <v>No</v>
      </c>
      <c r="I1948" t="str">
        <f t="shared" si="183"/>
        <v>Under Weight</v>
      </c>
      <c r="J1948" t="str">
        <f t="shared" si="184"/>
        <v>Prediabetes</v>
      </c>
      <c r="K1948" t="s">
        <v>2380</v>
      </c>
      <c r="L1948" t="s">
        <v>2379</v>
      </c>
      <c r="M1948" t="str">
        <f t="shared" si="185"/>
        <v>No</v>
      </c>
      <c r="N1948" t="s">
        <v>2378</v>
      </c>
    </row>
    <row r="1949" spans="1:14" x14ac:dyDescent="0.3">
      <c r="A1949" t="s">
        <v>418</v>
      </c>
      <c r="B1949">
        <v>20.83</v>
      </c>
      <c r="C1949">
        <v>5.12</v>
      </c>
      <c r="D1949" t="str">
        <f t="shared" si="180"/>
        <v>No</v>
      </c>
      <c r="E1949" t="s">
        <v>2378</v>
      </c>
      <c r="F1949" t="s">
        <v>2378</v>
      </c>
      <c r="G1949">
        <f t="shared" si="181"/>
        <v>0</v>
      </c>
      <c r="H1949" t="str">
        <f t="shared" si="182"/>
        <v>No</v>
      </c>
      <c r="I1949" t="str">
        <f t="shared" si="183"/>
        <v>Normal Weight</v>
      </c>
      <c r="J1949" t="str">
        <f t="shared" si="184"/>
        <v>Normal</v>
      </c>
      <c r="K1949" t="s">
        <v>2378</v>
      </c>
      <c r="L1949" t="s">
        <v>2379</v>
      </c>
      <c r="M1949" t="str">
        <f t="shared" si="185"/>
        <v>No</v>
      </c>
      <c r="N1949" t="s">
        <v>2378</v>
      </c>
    </row>
    <row r="1950" spans="1:14" x14ac:dyDescent="0.3">
      <c r="A1950" t="s">
        <v>417</v>
      </c>
      <c r="B1950">
        <v>18.920000000000002</v>
      </c>
      <c r="C1950">
        <v>5.98</v>
      </c>
      <c r="D1950" t="str">
        <f t="shared" si="180"/>
        <v>Yes</v>
      </c>
      <c r="E1950" t="s">
        <v>2378</v>
      </c>
      <c r="F1950" t="s">
        <v>2378</v>
      </c>
      <c r="G1950">
        <f t="shared" si="181"/>
        <v>1</v>
      </c>
      <c r="H1950" t="str">
        <f t="shared" si="182"/>
        <v>No</v>
      </c>
      <c r="I1950" t="str">
        <f t="shared" si="183"/>
        <v>Normal Weight</v>
      </c>
      <c r="J1950" t="str">
        <f t="shared" si="184"/>
        <v>Prediabetes</v>
      </c>
      <c r="K1950" t="s">
        <v>2380</v>
      </c>
      <c r="L1950">
        <v>1</v>
      </c>
      <c r="M1950" t="str">
        <f t="shared" si="185"/>
        <v>No</v>
      </c>
      <c r="N1950" t="s">
        <v>2378</v>
      </c>
    </row>
    <row r="1951" spans="1:14" x14ac:dyDescent="0.3">
      <c r="A1951" t="s">
        <v>416</v>
      </c>
      <c r="B1951">
        <v>37.1</v>
      </c>
      <c r="C1951">
        <v>5.46</v>
      </c>
      <c r="D1951" t="str">
        <f t="shared" si="180"/>
        <v>No</v>
      </c>
      <c r="E1951" t="s">
        <v>2378</v>
      </c>
      <c r="F1951" t="s">
        <v>2378</v>
      </c>
      <c r="G1951">
        <f t="shared" si="181"/>
        <v>0</v>
      </c>
      <c r="H1951" t="str">
        <f t="shared" si="182"/>
        <v>No</v>
      </c>
      <c r="I1951" t="str">
        <f t="shared" si="183"/>
        <v>Obesity</v>
      </c>
      <c r="J1951" t="str">
        <f t="shared" si="184"/>
        <v>Normal</v>
      </c>
      <c r="K1951" t="s">
        <v>2378</v>
      </c>
      <c r="L1951" t="s">
        <v>2379</v>
      </c>
      <c r="M1951" t="str">
        <f t="shared" si="185"/>
        <v>No</v>
      </c>
      <c r="N1951" t="s">
        <v>2378</v>
      </c>
    </row>
    <row r="1952" spans="1:14" x14ac:dyDescent="0.3">
      <c r="A1952" t="s">
        <v>415</v>
      </c>
      <c r="B1952">
        <v>22.515000000000001</v>
      </c>
      <c r="C1952">
        <v>4.91</v>
      </c>
      <c r="D1952" t="str">
        <f t="shared" si="180"/>
        <v>Yes</v>
      </c>
      <c r="E1952" t="s">
        <v>2378</v>
      </c>
      <c r="F1952" t="s">
        <v>2381</v>
      </c>
      <c r="G1952">
        <f t="shared" si="181"/>
        <v>1</v>
      </c>
      <c r="H1952" t="str">
        <f t="shared" si="182"/>
        <v>No</v>
      </c>
      <c r="I1952" t="str">
        <f t="shared" si="183"/>
        <v>Normal Weight</v>
      </c>
      <c r="J1952" t="str">
        <f t="shared" si="184"/>
        <v>Normal</v>
      </c>
      <c r="K1952" t="s">
        <v>2380</v>
      </c>
      <c r="L1952">
        <v>1</v>
      </c>
      <c r="M1952" t="str">
        <f t="shared" si="185"/>
        <v>No</v>
      </c>
      <c r="N1952" t="s">
        <v>2378</v>
      </c>
    </row>
    <row r="1953" spans="1:14" x14ac:dyDescent="0.3">
      <c r="A1953" t="s">
        <v>414</v>
      </c>
      <c r="B1953">
        <v>32.700000000000003</v>
      </c>
      <c r="C1953">
        <v>4.66</v>
      </c>
      <c r="D1953" t="str">
        <f t="shared" si="180"/>
        <v>No</v>
      </c>
      <c r="E1953" t="s">
        <v>2378</v>
      </c>
      <c r="F1953" t="s">
        <v>2378</v>
      </c>
      <c r="G1953">
        <f t="shared" si="181"/>
        <v>0</v>
      </c>
      <c r="H1953" t="str">
        <f t="shared" si="182"/>
        <v>No</v>
      </c>
      <c r="I1953" t="str">
        <f t="shared" si="183"/>
        <v>Obesity</v>
      </c>
      <c r="J1953" t="str">
        <f t="shared" si="184"/>
        <v>Normal</v>
      </c>
      <c r="K1953" t="s">
        <v>2378</v>
      </c>
      <c r="L1953" t="s">
        <v>2379</v>
      </c>
      <c r="M1953" t="str">
        <f t="shared" si="185"/>
        <v>No</v>
      </c>
      <c r="N1953" t="s">
        <v>2378</v>
      </c>
    </row>
    <row r="1954" spans="1:14" x14ac:dyDescent="0.3">
      <c r="A1954" t="s">
        <v>413</v>
      </c>
      <c r="B1954">
        <v>17.75</v>
      </c>
      <c r="C1954">
        <v>6.8</v>
      </c>
      <c r="D1954" t="str">
        <f t="shared" si="180"/>
        <v>Yes</v>
      </c>
      <c r="E1954" t="s">
        <v>2378</v>
      </c>
      <c r="F1954" t="s">
        <v>2378</v>
      </c>
      <c r="G1954">
        <f t="shared" si="181"/>
        <v>1</v>
      </c>
      <c r="H1954" t="str">
        <f t="shared" si="182"/>
        <v>No</v>
      </c>
      <c r="I1954" t="str">
        <f t="shared" si="183"/>
        <v>Under Weight</v>
      </c>
      <c r="J1954" t="str">
        <f t="shared" si="184"/>
        <v>Diabetes</v>
      </c>
      <c r="K1954" t="s">
        <v>2380</v>
      </c>
      <c r="L1954">
        <v>1</v>
      </c>
      <c r="M1954" t="str">
        <f t="shared" si="185"/>
        <v>No</v>
      </c>
      <c r="N1954" t="s">
        <v>2378</v>
      </c>
    </row>
    <row r="1955" spans="1:14" x14ac:dyDescent="0.3">
      <c r="A1955" t="s">
        <v>412</v>
      </c>
      <c r="B1955">
        <v>33.630000000000003</v>
      </c>
      <c r="C1955">
        <v>4.47</v>
      </c>
      <c r="D1955" t="str">
        <f t="shared" si="180"/>
        <v>Yes</v>
      </c>
      <c r="E1955" t="s">
        <v>2378</v>
      </c>
      <c r="F1955" t="s">
        <v>2378</v>
      </c>
      <c r="G1955">
        <f t="shared" si="181"/>
        <v>0</v>
      </c>
      <c r="H1955" t="str">
        <f t="shared" si="182"/>
        <v>No</v>
      </c>
      <c r="I1955" t="str">
        <f t="shared" si="183"/>
        <v>Obesity</v>
      </c>
      <c r="J1955" t="str">
        <f t="shared" si="184"/>
        <v>Normal</v>
      </c>
      <c r="K1955" t="s">
        <v>2380</v>
      </c>
      <c r="L1955" t="s">
        <v>2379</v>
      </c>
      <c r="M1955" t="str">
        <f t="shared" si="185"/>
        <v>No</v>
      </c>
      <c r="N1955" t="s">
        <v>2378</v>
      </c>
    </row>
    <row r="1956" spans="1:14" x14ac:dyDescent="0.3">
      <c r="A1956" t="s">
        <v>411</v>
      </c>
      <c r="B1956">
        <v>34.799999999999997</v>
      </c>
      <c r="C1956">
        <v>4.08</v>
      </c>
      <c r="D1956" t="str">
        <f t="shared" si="180"/>
        <v>Yes</v>
      </c>
      <c r="E1956" t="s">
        <v>2378</v>
      </c>
      <c r="F1956" t="s">
        <v>2378</v>
      </c>
      <c r="G1956">
        <f t="shared" si="181"/>
        <v>1</v>
      </c>
      <c r="H1956" t="str">
        <f t="shared" si="182"/>
        <v>No</v>
      </c>
      <c r="I1956" t="str">
        <f t="shared" si="183"/>
        <v>Obesity</v>
      </c>
      <c r="J1956" t="str">
        <f t="shared" si="184"/>
        <v>Normal</v>
      </c>
      <c r="K1956" t="s">
        <v>2380</v>
      </c>
      <c r="L1956">
        <v>1</v>
      </c>
      <c r="M1956" t="str">
        <f t="shared" si="185"/>
        <v>No</v>
      </c>
      <c r="N1956" t="s">
        <v>2378</v>
      </c>
    </row>
    <row r="1957" spans="1:14" x14ac:dyDescent="0.3">
      <c r="A1957" t="s">
        <v>410</v>
      </c>
      <c r="B1957">
        <v>16.809999999999999</v>
      </c>
      <c r="C1957">
        <v>5.51</v>
      </c>
      <c r="D1957" t="str">
        <f t="shared" si="180"/>
        <v>Yes</v>
      </c>
      <c r="E1957" t="s">
        <v>2378</v>
      </c>
      <c r="F1957" t="s">
        <v>2378</v>
      </c>
      <c r="G1957">
        <f t="shared" si="181"/>
        <v>1</v>
      </c>
      <c r="H1957" t="str">
        <f t="shared" si="182"/>
        <v>No</v>
      </c>
      <c r="I1957" t="str">
        <f t="shared" si="183"/>
        <v>Under Weight</v>
      </c>
      <c r="J1957" t="str">
        <f t="shared" si="184"/>
        <v>Normal</v>
      </c>
      <c r="K1957" t="s">
        <v>2380</v>
      </c>
      <c r="L1957">
        <v>1</v>
      </c>
      <c r="M1957" t="str">
        <f t="shared" si="185"/>
        <v>No</v>
      </c>
      <c r="N1957" t="s">
        <v>2378</v>
      </c>
    </row>
    <row r="1958" spans="1:14" x14ac:dyDescent="0.3">
      <c r="A1958" t="s">
        <v>409</v>
      </c>
      <c r="B1958">
        <v>16.690000000000001</v>
      </c>
      <c r="C1958">
        <v>8.4</v>
      </c>
      <c r="D1958" t="str">
        <f t="shared" si="180"/>
        <v>Yes</v>
      </c>
      <c r="E1958" t="s">
        <v>2378</v>
      </c>
      <c r="F1958" t="s">
        <v>2378</v>
      </c>
      <c r="G1958">
        <f t="shared" si="181"/>
        <v>0</v>
      </c>
      <c r="H1958" t="str">
        <f t="shared" si="182"/>
        <v>No</v>
      </c>
      <c r="I1958" t="str">
        <f t="shared" si="183"/>
        <v>Under Weight</v>
      </c>
      <c r="J1958" t="str">
        <f t="shared" si="184"/>
        <v>Diabetes</v>
      </c>
      <c r="K1958" t="s">
        <v>2380</v>
      </c>
      <c r="L1958" t="s">
        <v>2379</v>
      </c>
      <c r="M1958" t="str">
        <f t="shared" si="185"/>
        <v>No</v>
      </c>
      <c r="N1958" t="s">
        <v>2378</v>
      </c>
    </row>
    <row r="1959" spans="1:14" x14ac:dyDescent="0.3">
      <c r="A1959" t="s">
        <v>408</v>
      </c>
      <c r="B1959">
        <v>23.21</v>
      </c>
      <c r="C1959">
        <v>5.14</v>
      </c>
      <c r="D1959" t="str">
        <f t="shared" si="180"/>
        <v>Yes</v>
      </c>
      <c r="E1959" t="s">
        <v>2378</v>
      </c>
      <c r="F1959" t="s">
        <v>2378</v>
      </c>
      <c r="G1959">
        <f t="shared" si="181"/>
        <v>1</v>
      </c>
      <c r="H1959" t="str">
        <f t="shared" si="182"/>
        <v>No</v>
      </c>
      <c r="I1959" t="str">
        <f t="shared" si="183"/>
        <v>Normal Weight</v>
      </c>
      <c r="J1959" t="str">
        <f t="shared" si="184"/>
        <v>Normal</v>
      </c>
      <c r="K1959" t="s">
        <v>2380</v>
      </c>
      <c r="L1959">
        <v>1</v>
      </c>
      <c r="M1959" t="str">
        <f t="shared" si="185"/>
        <v>No</v>
      </c>
      <c r="N1959" t="s">
        <v>2378</v>
      </c>
    </row>
    <row r="1960" spans="1:14" x14ac:dyDescent="0.3">
      <c r="A1960" t="s">
        <v>407</v>
      </c>
      <c r="B1960">
        <v>25.175000000000001</v>
      </c>
      <c r="C1960">
        <v>5.21</v>
      </c>
      <c r="D1960" t="str">
        <f t="shared" si="180"/>
        <v>Yes</v>
      </c>
      <c r="E1960" t="s">
        <v>2378</v>
      </c>
      <c r="F1960" t="s">
        <v>2378</v>
      </c>
      <c r="G1960">
        <f t="shared" si="181"/>
        <v>1</v>
      </c>
      <c r="H1960" t="str">
        <f t="shared" si="182"/>
        <v>No</v>
      </c>
      <c r="I1960" t="str">
        <f t="shared" si="183"/>
        <v>Over Weight</v>
      </c>
      <c r="J1960" t="str">
        <f t="shared" si="184"/>
        <v>Normal</v>
      </c>
      <c r="K1960" t="s">
        <v>2380</v>
      </c>
      <c r="L1960">
        <v>1</v>
      </c>
      <c r="M1960" t="str">
        <f t="shared" si="185"/>
        <v>No</v>
      </c>
      <c r="N1960" t="s">
        <v>2378</v>
      </c>
    </row>
    <row r="1961" spans="1:14" x14ac:dyDescent="0.3">
      <c r="A1961" t="s">
        <v>406</v>
      </c>
      <c r="B1961">
        <v>34.770000000000003</v>
      </c>
      <c r="C1961">
        <v>6.23</v>
      </c>
      <c r="D1961" t="str">
        <f t="shared" si="180"/>
        <v>No</v>
      </c>
      <c r="E1961" t="s">
        <v>2378</v>
      </c>
      <c r="F1961" t="s">
        <v>2378</v>
      </c>
      <c r="G1961">
        <f t="shared" si="181"/>
        <v>0</v>
      </c>
      <c r="H1961" t="str">
        <f t="shared" si="182"/>
        <v>No</v>
      </c>
      <c r="I1961" t="str">
        <f t="shared" si="183"/>
        <v>Obesity</v>
      </c>
      <c r="J1961" t="str">
        <f t="shared" si="184"/>
        <v>Prediabetes</v>
      </c>
      <c r="K1961" t="s">
        <v>2378</v>
      </c>
      <c r="L1961" t="s">
        <v>2379</v>
      </c>
      <c r="M1961" t="str">
        <f t="shared" si="185"/>
        <v>No</v>
      </c>
      <c r="N1961" t="s">
        <v>2378</v>
      </c>
    </row>
    <row r="1962" spans="1:14" x14ac:dyDescent="0.3">
      <c r="A1962" t="s">
        <v>405</v>
      </c>
      <c r="B1962">
        <v>27.7</v>
      </c>
      <c r="C1962">
        <v>5.6</v>
      </c>
      <c r="D1962" t="str">
        <f t="shared" si="180"/>
        <v>No</v>
      </c>
      <c r="E1962" t="s">
        <v>2378</v>
      </c>
      <c r="F1962" t="s">
        <v>2378</v>
      </c>
      <c r="G1962">
        <f t="shared" si="181"/>
        <v>1</v>
      </c>
      <c r="H1962" t="str">
        <f t="shared" si="182"/>
        <v>No</v>
      </c>
      <c r="I1962" t="str">
        <f t="shared" si="183"/>
        <v>Over Weight</v>
      </c>
      <c r="J1962" t="str">
        <f t="shared" si="184"/>
        <v>Normal</v>
      </c>
      <c r="K1962" t="s">
        <v>2378</v>
      </c>
      <c r="L1962">
        <v>1</v>
      </c>
      <c r="M1962" t="str">
        <f t="shared" si="185"/>
        <v>No</v>
      </c>
      <c r="N1962" t="s">
        <v>2378</v>
      </c>
    </row>
    <row r="1963" spans="1:14" x14ac:dyDescent="0.3">
      <c r="A1963" t="s">
        <v>404</v>
      </c>
      <c r="B1963">
        <v>19.12</v>
      </c>
      <c r="C1963">
        <v>4.72</v>
      </c>
      <c r="D1963" t="str">
        <f t="shared" si="180"/>
        <v>Yes</v>
      </c>
      <c r="E1963" t="s">
        <v>2378</v>
      </c>
      <c r="F1963" t="s">
        <v>2378</v>
      </c>
      <c r="G1963">
        <f t="shared" si="181"/>
        <v>1</v>
      </c>
      <c r="H1963" t="str">
        <f t="shared" si="182"/>
        <v>No</v>
      </c>
      <c r="I1963" t="str">
        <f t="shared" si="183"/>
        <v>Normal Weight</v>
      </c>
      <c r="J1963" t="str">
        <f t="shared" si="184"/>
        <v>Normal</v>
      </c>
      <c r="K1963" t="s">
        <v>2380</v>
      </c>
      <c r="L1963">
        <v>1</v>
      </c>
      <c r="M1963" t="str">
        <f t="shared" si="185"/>
        <v>No</v>
      </c>
      <c r="N1963" t="s">
        <v>2378</v>
      </c>
    </row>
    <row r="1964" spans="1:14" x14ac:dyDescent="0.3">
      <c r="A1964" t="s">
        <v>403</v>
      </c>
      <c r="B1964">
        <v>32.67</v>
      </c>
      <c r="C1964">
        <v>4.67</v>
      </c>
      <c r="D1964" t="str">
        <f t="shared" si="180"/>
        <v>No</v>
      </c>
      <c r="E1964" t="s">
        <v>2378</v>
      </c>
      <c r="F1964" t="s">
        <v>2381</v>
      </c>
      <c r="G1964">
        <f t="shared" si="181"/>
        <v>1</v>
      </c>
      <c r="H1964" t="str">
        <f t="shared" si="182"/>
        <v>No</v>
      </c>
      <c r="I1964" t="str">
        <f t="shared" si="183"/>
        <v>Obesity</v>
      </c>
      <c r="J1964" t="str">
        <f t="shared" si="184"/>
        <v>Normal</v>
      </c>
      <c r="K1964" t="s">
        <v>2378</v>
      </c>
      <c r="L1964">
        <v>1</v>
      </c>
      <c r="M1964" t="str">
        <f t="shared" si="185"/>
        <v>No</v>
      </c>
      <c r="N1964" t="s">
        <v>2378</v>
      </c>
    </row>
    <row r="1965" spans="1:14" x14ac:dyDescent="0.3">
      <c r="A1965" t="s">
        <v>402</v>
      </c>
      <c r="B1965">
        <v>28.5</v>
      </c>
      <c r="C1965">
        <v>6.11</v>
      </c>
      <c r="D1965" t="str">
        <f t="shared" si="180"/>
        <v>No</v>
      </c>
      <c r="E1965" t="s">
        <v>2378</v>
      </c>
      <c r="F1965" t="s">
        <v>2378</v>
      </c>
      <c r="G1965">
        <f t="shared" si="181"/>
        <v>1</v>
      </c>
      <c r="H1965" t="str">
        <f t="shared" si="182"/>
        <v>No</v>
      </c>
      <c r="I1965" t="str">
        <f t="shared" si="183"/>
        <v>Over Weight</v>
      </c>
      <c r="J1965" t="str">
        <f t="shared" si="184"/>
        <v>Prediabetes</v>
      </c>
      <c r="K1965" t="s">
        <v>2378</v>
      </c>
      <c r="L1965">
        <v>1</v>
      </c>
      <c r="M1965" t="str">
        <f t="shared" si="185"/>
        <v>No</v>
      </c>
      <c r="N1965" t="s">
        <v>2378</v>
      </c>
    </row>
    <row r="1966" spans="1:14" x14ac:dyDescent="0.3">
      <c r="A1966" t="s">
        <v>401</v>
      </c>
      <c r="B1966">
        <v>39.270000000000003</v>
      </c>
      <c r="C1966">
        <v>6.25</v>
      </c>
      <c r="D1966" t="str">
        <f t="shared" si="180"/>
        <v>No</v>
      </c>
      <c r="E1966" t="s">
        <v>2378</v>
      </c>
      <c r="F1966" t="s">
        <v>2378</v>
      </c>
      <c r="G1966">
        <f t="shared" si="181"/>
        <v>0</v>
      </c>
      <c r="H1966" t="str">
        <f t="shared" si="182"/>
        <v>No</v>
      </c>
      <c r="I1966" t="str">
        <f t="shared" si="183"/>
        <v>Obesity</v>
      </c>
      <c r="J1966" t="str">
        <f t="shared" si="184"/>
        <v>Prediabetes</v>
      </c>
      <c r="K1966" t="s">
        <v>2378</v>
      </c>
      <c r="L1966" t="s">
        <v>2379</v>
      </c>
      <c r="M1966" t="str">
        <f t="shared" si="185"/>
        <v>No</v>
      </c>
      <c r="N1966" t="s">
        <v>2378</v>
      </c>
    </row>
    <row r="1967" spans="1:14" x14ac:dyDescent="0.3">
      <c r="A1967" t="s">
        <v>400</v>
      </c>
      <c r="B1967">
        <v>32.49</v>
      </c>
      <c r="C1967">
        <v>4</v>
      </c>
      <c r="D1967" t="str">
        <f t="shared" si="180"/>
        <v>Yes</v>
      </c>
      <c r="E1967" t="s">
        <v>2378</v>
      </c>
      <c r="F1967" t="s">
        <v>2378</v>
      </c>
      <c r="G1967">
        <f t="shared" si="181"/>
        <v>0</v>
      </c>
      <c r="H1967" t="str">
        <f t="shared" si="182"/>
        <v>No</v>
      </c>
      <c r="I1967" t="str">
        <f t="shared" si="183"/>
        <v>Obesity</v>
      </c>
      <c r="J1967" t="str">
        <f t="shared" si="184"/>
        <v>Normal</v>
      </c>
      <c r="K1967" t="s">
        <v>2380</v>
      </c>
      <c r="L1967" t="s">
        <v>2379</v>
      </c>
      <c r="M1967" t="str">
        <f t="shared" si="185"/>
        <v>No</v>
      </c>
      <c r="N1967" t="s">
        <v>2378</v>
      </c>
    </row>
    <row r="1968" spans="1:14" x14ac:dyDescent="0.3">
      <c r="A1968" t="s">
        <v>399</v>
      </c>
      <c r="B1968">
        <v>23.7</v>
      </c>
      <c r="C1968">
        <v>5.55</v>
      </c>
      <c r="D1968" t="str">
        <f t="shared" si="180"/>
        <v>Yes</v>
      </c>
      <c r="E1968" t="s">
        <v>2378</v>
      </c>
      <c r="F1968" t="s">
        <v>2378</v>
      </c>
      <c r="G1968">
        <f t="shared" si="181"/>
        <v>0</v>
      </c>
      <c r="H1968" t="str">
        <f t="shared" si="182"/>
        <v>No</v>
      </c>
      <c r="I1968" t="str">
        <f t="shared" si="183"/>
        <v>Normal Weight</v>
      </c>
      <c r="J1968" t="str">
        <f t="shared" si="184"/>
        <v>Normal</v>
      </c>
      <c r="K1968" t="s">
        <v>2380</v>
      </c>
      <c r="L1968" t="s">
        <v>2379</v>
      </c>
      <c r="M1968" t="str">
        <f t="shared" si="185"/>
        <v>No</v>
      </c>
      <c r="N1968" t="s">
        <v>2378</v>
      </c>
    </row>
    <row r="1969" spans="1:14" x14ac:dyDescent="0.3">
      <c r="A1969" t="s">
        <v>398</v>
      </c>
      <c r="B1969">
        <v>30.4</v>
      </c>
      <c r="C1969">
        <v>5.95</v>
      </c>
      <c r="D1969" t="str">
        <f t="shared" si="180"/>
        <v>No</v>
      </c>
      <c r="E1969" t="s">
        <v>2381</v>
      </c>
      <c r="F1969" t="s">
        <v>2378</v>
      </c>
      <c r="G1969">
        <f t="shared" si="181"/>
        <v>1</v>
      </c>
      <c r="H1969" t="str">
        <f t="shared" si="182"/>
        <v>No</v>
      </c>
      <c r="I1969" t="str">
        <f t="shared" si="183"/>
        <v>Obesity</v>
      </c>
      <c r="J1969" t="str">
        <f t="shared" si="184"/>
        <v>Prediabetes</v>
      </c>
      <c r="K1969" t="s">
        <v>2378</v>
      </c>
      <c r="L1969">
        <v>1</v>
      </c>
      <c r="M1969" t="str">
        <f t="shared" si="185"/>
        <v>No</v>
      </c>
      <c r="N1969" t="s">
        <v>2378</v>
      </c>
    </row>
    <row r="1970" spans="1:14" x14ac:dyDescent="0.3">
      <c r="A1970" t="s">
        <v>397</v>
      </c>
      <c r="B1970">
        <v>38.94</v>
      </c>
      <c r="C1970">
        <v>4.3600000000000003</v>
      </c>
      <c r="D1970" t="str">
        <f t="shared" si="180"/>
        <v>No</v>
      </c>
      <c r="E1970" t="s">
        <v>2378</v>
      </c>
      <c r="F1970" t="s">
        <v>2381</v>
      </c>
      <c r="G1970">
        <f t="shared" si="181"/>
        <v>1</v>
      </c>
      <c r="H1970" t="str">
        <f t="shared" si="182"/>
        <v>No</v>
      </c>
      <c r="I1970" t="str">
        <f t="shared" si="183"/>
        <v>Obesity</v>
      </c>
      <c r="J1970" t="str">
        <f t="shared" si="184"/>
        <v>Normal</v>
      </c>
      <c r="K1970" t="s">
        <v>2378</v>
      </c>
      <c r="L1970">
        <v>1</v>
      </c>
      <c r="M1970" t="str">
        <f t="shared" si="185"/>
        <v>No</v>
      </c>
      <c r="N1970" t="s">
        <v>2378</v>
      </c>
    </row>
    <row r="1971" spans="1:14" x14ac:dyDescent="0.3">
      <c r="A1971" t="s">
        <v>396</v>
      </c>
      <c r="B1971">
        <v>31.02</v>
      </c>
      <c r="C1971">
        <v>4.84</v>
      </c>
      <c r="D1971" t="str">
        <f t="shared" si="180"/>
        <v>No</v>
      </c>
      <c r="E1971" t="s">
        <v>2378</v>
      </c>
      <c r="F1971" t="s">
        <v>2381</v>
      </c>
      <c r="G1971">
        <f t="shared" si="181"/>
        <v>1</v>
      </c>
      <c r="H1971" t="str">
        <f t="shared" si="182"/>
        <v>No</v>
      </c>
      <c r="I1971" t="str">
        <f t="shared" si="183"/>
        <v>Obesity</v>
      </c>
      <c r="J1971" t="str">
        <f t="shared" si="184"/>
        <v>Normal</v>
      </c>
      <c r="K1971" t="s">
        <v>2378</v>
      </c>
      <c r="L1971">
        <v>1</v>
      </c>
      <c r="M1971" t="str">
        <f t="shared" si="185"/>
        <v>No</v>
      </c>
      <c r="N1971" t="s">
        <v>2378</v>
      </c>
    </row>
    <row r="1972" spans="1:14" x14ac:dyDescent="0.3">
      <c r="A1972" t="s">
        <v>395</v>
      </c>
      <c r="B1972">
        <v>17.5</v>
      </c>
      <c r="C1972">
        <v>4.5599999999999996</v>
      </c>
      <c r="D1972" t="str">
        <f t="shared" si="180"/>
        <v>No</v>
      </c>
      <c r="E1972" t="s">
        <v>2378</v>
      </c>
      <c r="F1972" t="s">
        <v>2378</v>
      </c>
      <c r="G1972">
        <f t="shared" si="181"/>
        <v>1</v>
      </c>
      <c r="H1972" t="str">
        <f t="shared" si="182"/>
        <v>No</v>
      </c>
      <c r="I1972" t="str">
        <f t="shared" si="183"/>
        <v>Under Weight</v>
      </c>
      <c r="J1972" t="str">
        <f t="shared" si="184"/>
        <v>Normal</v>
      </c>
      <c r="K1972" t="s">
        <v>2378</v>
      </c>
      <c r="L1972">
        <v>1</v>
      </c>
      <c r="M1972" t="str">
        <f t="shared" si="185"/>
        <v>No</v>
      </c>
      <c r="N1972" t="s">
        <v>2378</v>
      </c>
    </row>
    <row r="1973" spans="1:14" x14ac:dyDescent="0.3">
      <c r="A1973" t="s">
        <v>394</v>
      </c>
      <c r="B1973">
        <v>34.799999999999997</v>
      </c>
      <c r="C1973">
        <v>4.42</v>
      </c>
      <c r="D1973" t="str">
        <f t="shared" si="180"/>
        <v>Yes</v>
      </c>
      <c r="E1973" t="s">
        <v>2381</v>
      </c>
      <c r="F1973" t="s">
        <v>2378</v>
      </c>
      <c r="G1973">
        <f t="shared" si="181"/>
        <v>2</v>
      </c>
      <c r="H1973" t="str">
        <f t="shared" si="182"/>
        <v>No</v>
      </c>
      <c r="I1973" t="str">
        <f t="shared" si="183"/>
        <v>Obesity</v>
      </c>
      <c r="J1973" t="str">
        <f t="shared" si="184"/>
        <v>Normal</v>
      </c>
      <c r="K1973" t="s">
        <v>2380</v>
      </c>
      <c r="L1973">
        <v>2</v>
      </c>
      <c r="M1973" t="str">
        <f t="shared" si="185"/>
        <v>No</v>
      </c>
      <c r="N1973" t="s">
        <v>2378</v>
      </c>
    </row>
    <row r="1974" spans="1:14" x14ac:dyDescent="0.3">
      <c r="A1974" t="s">
        <v>393</v>
      </c>
      <c r="B1974">
        <v>17.3</v>
      </c>
      <c r="C1974">
        <v>7.66</v>
      </c>
      <c r="D1974" t="str">
        <f t="shared" si="180"/>
        <v>Yes</v>
      </c>
      <c r="E1974" t="s">
        <v>2378</v>
      </c>
      <c r="F1974" t="s">
        <v>2378</v>
      </c>
      <c r="G1974">
        <f t="shared" si="181"/>
        <v>1</v>
      </c>
      <c r="H1974" t="str">
        <f t="shared" si="182"/>
        <v>No</v>
      </c>
      <c r="I1974" t="str">
        <f t="shared" si="183"/>
        <v>Under Weight</v>
      </c>
      <c r="J1974" t="str">
        <f t="shared" si="184"/>
        <v>Diabetes</v>
      </c>
      <c r="K1974" t="s">
        <v>2380</v>
      </c>
      <c r="L1974">
        <v>1</v>
      </c>
      <c r="M1974" t="str">
        <f t="shared" si="185"/>
        <v>No</v>
      </c>
      <c r="N1974" t="s">
        <v>2378</v>
      </c>
    </row>
    <row r="1975" spans="1:14" x14ac:dyDescent="0.3">
      <c r="A1975" t="s">
        <v>392</v>
      </c>
      <c r="B1975">
        <v>32.25</v>
      </c>
      <c r="C1975">
        <v>5.2</v>
      </c>
      <c r="D1975" t="str">
        <f t="shared" si="180"/>
        <v>Yes</v>
      </c>
      <c r="E1975" t="s">
        <v>2378</v>
      </c>
      <c r="F1975" t="s">
        <v>2378</v>
      </c>
      <c r="G1975">
        <f t="shared" si="181"/>
        <v>0</v>
      </c>
      <c r="H1975" t="str">
        <f t="shared" si="182"/>
        <v>No</v>
      </c>
      <c r="I1975" t="str">
        <f t="shared" si="183"/>
        <v>Obesity</v>
      </c>
      <c r="J1975" t="str">
        <f t="shared" si="184"/>
        <v>Normal</v>
      </c>
      <c r="K1975" t="s">
        <v>2380</v>
      </c>
      <c r="L1975" t="s">
        <v>2379</v>
      </c>
      <c r="M1975" t="str">
        <f t="shared" si="185"/>
        <v>No</v>
      </c>
      <c r="N1975" t="s">
        <v>2378</v>
      </c>
    </row>
    <row r="1976" spans="1:14" x14ac:dyDescent="0.3">
      <c r="A1976" t="s">
        <v>391</v>
      </c>
      <c r="B1976">
        <v>42.4</v>
      </c>
      <c r="C1976">
        <v>5.53</v>
      </c>
      <c r="D1976" t="str">
        <f t="shared" si="180"/>
        <v>Yes</v>
      </c>
      <c r="E1976" t="s">
        <v>2378</v>
      </c>
      <c r="F1976" t="s">
        <v>2378</v>
      </c>
      <c r="G1976">
        <f t="shared" si="181"/>
        <v>0</v>
      </c>
      <c r="H1976" t="str">
        <f t="shared" si="182"/>
        <v>No</v>
      </c>
      <c r="I1976" t="str">
        <f t="shared" si="183"/>
        <v>Obesity</v>
      </c>
      <c r="J1976" t="str">
        <f t="shared" si="184"/>
        <v>Normal</v>
      </c>
      <c r="K1976" t="s">
        <v>2380</v>
      </c>
      <c r="L1976" t="s">
        <v>2379</v>
      </c>
      <c r="M1976" t="str">
        <f t="shared" si="185"/>
        <v>No</v>
      </c>
      <c r="N1976" t="s">
        <v>2378</v>
      </c>
    </row>
    <row r="1977" spans="1:14" x14ac:dyDescent="0.3">
      <c r="A1977" t="s">
        <v>390</v>
      </c>
      <c r="B1977">
        <v>38.664999999999999</v>
      </c>
      <c r="C1977">
        <v>4.8600000000000003</v>
      </c>
      <c r="D1977" t="str">
        <f t="shared" si="180"/>
        <v>No</v>
      </c>
      <c r="E1977" t="s">
        <v>2381</v>
      </c>
      <c r="F1977" t="s">
        <v>2378</v>
      </c>
      <c r="G1977">
        <f t="shared" si="181"/>
        <v>1</v>
      </c>
      <c r="H1977" t="str">
        <f t="shared" si="182"/>
        <v>No</v>
      </c>
      <c r="I1977" t="str">
        <f t="shared" si="183"/>
        <v>Obesity</v>
      </c>
      <c r="J1977" t="str">
        <f t="shared" si="184"/>
        <v>Normal</v>
      </c>
      <c r="K1977" t="s">
        <v>2378</v>
      </c>
      <c r="L1977">
        <v>1</v>
      </c>
      <c r="M1977" t="str">
        <f t="shared" si="185"/>
        <v>No</v>
      </c>
      <c r="N1977" t="s">
        <v>2378</v>
      </c>
    </row>
    <row r="1978" spans="1:14" x14ac:dyDescent="0.3">
      <c r="A1978" t="s">
        <v>389</v>
      </c>
      <c r="B1978">
        <v>29.92</v>
      </c>
      <c r="C1978">
        <v>5.49</v>
      </c>
      <c r="D1978" t="str">
        <f t="shared" si="180"/>
        <v>Yes</v>
      </c>
      <c r="E1978" t="s">
        <v>2378</v>
      </c>
      <c r="F1978" t="s">
        <v>2378</v>
      </c>
      <c r="G1978">
        <f t="shared" si="181"/>
        <v>0</v>
      </c>
      <c r="H1978" t="str">
        <f t="shared" si="182"/>
        <v>No</v>
      </c>
      <c r="I1978" t="str">
        <f t="shared" si="183"/>
        <v>Obesity</v>
      </c>
      <c r="J1978" t="str">
        <f t="shared" si="184"/>
        <v>Normal</v>
      </c>
      <c r="K1978" t="s">
        <v>2380</v>
      </c>
      <c r="L1978" t="s">
        <v>2379</v>
      </c>
      <c r="M1978" t="str">
        <f t="shared" si="185"/>
        <v>No</v>
      </c>
      <c r="N1978" t="s">
        <v>2378</v>
      </c>
    </row>
    <row r="1979" spans="1:14" x14ac:dyDescent="0.3">
      <c r="A1979" t="s">
        <v>388</v>
      </c>
      <c r="B1979">
        <v>29.48</v>
      </c>
      <c r="C1979">
        <v>4.09</v>
      </c>
      <c r="D1979" t="str">
        <f t="shared" si="180"/>
        <v>Yes</v>
      </c>
      <c r="E1979" t="s">
        <v>2378</v>
      </c>
      <c r="F1979" t="s">
        <v>2378</v>
      </c>
      <c r="G1979">
        <f t="shared" si="181"/>
        <v>0</v>
      </c>
      <c r="H1979" t="str">
        <f t="shared" si="182"/>
        <v>No</v>
      </c>
      <c r="I1979" t="str">
        <f t="shared" si="183"/>
        <v>Over Weight</v>
      </c>
      <c r="J1979" t="str">
        <f t="shared" si="184"/>
        <v>Normal</v>
      </c>
      <c r="K1979" t="s">
        <v>2380</v>
      </c>
      <c r="L1979" t="s">
        <v>2379</v>
      </c>
      <c r="M1979" t="str">
        <f t="shared" si="185"/>
        <v>No</v>
      </c>
      <c r="N1979" t="s">
        <v>2378</v>
      </c>
    </row>
    <row r="1980" spans="1:14" x14ac:dyDescent="0.3">
      <c r="A1980" t="s">
        <v>387</v>
      </c>
      <c r="B1980">
        <v>28.785</v>
      </c>
      <c r="C1980">
        <v>4.3099999999999996</v>
      </c>
      <c r="D1980" t="str">
        <f t="shared" si="180"/>
        <v>Yes</v>
      </c>
      <c r="E1980" t="s">
        <v>2378</v>
      </c>
      <c r="F1980" t="s">
        <v>2378</v>
      </c>
      <c r="G1980">
        <f t="shared" si="181"/>
        <v>0</v>
      </c>
      <c r="H1980" t="str">
        <f t="shared" si="182"/>
        <v>No</v>
      </c>
      <c r="I1980" t="str">
        <f t="shared" si="183"/>
        <v>Over Weight</v>
      </c>
      <c r="J1980" t="str">
        <f t="shared" si="184"/>
        <v>Normal</v>
      </c>
      <c r="K1980" t="s">
        <v>2380</v>
      </c>
      <c r="L1980" t="s">
        <v>2379</v>
      </c>
      <c r="M1980" t="str">
        <f t="shared" si="185"/>
        <v>No</v>
      </c>
      <c r="N1980" t="s">
        <v>2378</v>
      </c>
    </row>
    <row r="1981" spans="1:14" x14ac:dyDescent="0.3">
      <c r="A1981" t="s">
        <v>386</v>
      </c>
      <c r="B1981">
        <v>19.8</v>
      </c>
      <c r="C1981">
        <v>4</v>
      </c>
      <c r="D1981" t="str">
        <f t="shared" si="180"/>
        <v>Yes</v>
      </c>
      <c r="E1981" t="s">
        <v>2378</v>
      </c>
      <c r="F1981" t="s">
        <v>2378</v>
      </c>
      <c r="G1981">
        <f t="shared" si="181"/>
        <v>0</v>
      </c>
      <c r="H1981" t="str">
        <f t="shared" si="182"/>
        <v>No</v>
      </c>
      <c r="I1981" t="str">
        <f t="shared" si="183"/>
        <v>Normal Weight</v>
      </c>
      <c r="J1981" t="str">
        <f t="shared" si="184"/>
        <v>Normal</v>
      </c>
      <c r="K1981" t="s">
        <v>2380</v>
      </c>
      <c r="L1981" t="s">
        <v>2379</v>
      </c>
      <c r="M1981" t="str">
        <f t="shared" si="185"/>
        <v>No</v>
      </c>
      <c r="N1981" t="s">
        <v>2378</v>
      </c>
    </row>
    <row r="1982" spans="1:14" x14ac:dyDescent="0.3">
      <c r="A1982" t="s">
        <v>385</v>
      </c>
      <c r="B1982">
        <v>35.53</v>
      </c>
      <c r="C1982">
        <v>4.68</v>
      </c>
      <c r="D1982" t="str">
        <f t="shared" si="180"/>
        <v>No</v>
      </c>
      <c r="E1982" t="s">
        <v>2378</v>
      </c>
      <c r="F1982" t="s">
        <v>2381</v>
      </c>
      <c r="G1982">
        <f t="shared" si="181"/>
        <v>1</v>
      </c>
      <c r="H1982" t="str">
        <f t="shared" si="182"/>
        <v>No</v>
      </c>
      <c r="I1982" t="str">
        <f t="shared" si="183"/>
        <v>Obesity</v>
      </c>
      <c r="J1982" t="str">
        <f t="shared" si="184"/>
        <v>Normal</v>
      </c>
      <c r="K1982" t="s">
        <v>2378</v>
      </c>
      <c r="L1982">
        <v>1</v>
      </c>
      <c r="M1982" t="str">
        <f t="shared" si="185"/>
        <v>No</v>
      </c>
      <c r="N1982" t="s">
        <v>2378</v>
      </c>
    </row>
    <row r="1983" spans="1:14" x14ac:dyDescent="0.3">
      <c r="A1983" t="s">
        <v>384</v>
      </c>
      <c r="B1983">
        <v>21.47</v>
      </c>
      <c r="C1983">
        <v>4.0199999999999996</v>
      </c>
      <c r="D1983" t="str">
        <f t="shared" si="180"/>
        <v>Yes</v>
      </c>
      <c r="E1983" t="s">
        <v>2378</v>
      </c>
      <c r="F1983" t="s">
        <v>2378</v>
      </c>
      <c r="G1983">
        <f t="shared" si="181"/>
        <v>1</v>
      </c>
      <c r="H1983" t="str">
        <f t="shared" si="182"/>
        <v>No</v>
      </c>
      <c r="I1983" t="str">
        <f t="shared" si="183"/>
        <v>Normal Weight</v>
      </c>
      <c r="J1983" t="str">
        <f t="shared" si="184"/>
        <v>Normal</v>
      </c>
      <c r="K1983" t="s">
        <v>2380</v>
      </c>
      <c r="L1983">
        <v>1</v>
      </c>
      <c r="M1983" t="str">
        <f t="shared" si="185"/>
        <v>No</v>
      </c>
      <c r="N1983" t="s">
        <v>2378</v>
      </c>
    </row>
    <row r="1984" spans="1:14" x14ac:dyDescent="0.3">
      <c r="A1984" t="s">
        <v>383</v>
      </c>
      <c r="B1984">
        <v>25.9</v>
      </c>
      <c r="C1984">
        <v>5.12</v>
      </c>
      <c r="D1984" t="str">
        <f t="shared" si="180"/>
        <v>No</v>
      </c>
      <c r="E1984" t="s">
        <v>2378</v>
      </c>
      <c r="F1984" t="s">
        <v>2381</v>
      </c>
      <c r="G1984">
        <f t="shared" si="181"/>
        <v>1</v>
      </c>
      <c r="H1984" t="str">
        <f t="shared" si="182"/>
        <v>No</v>
      </c>
      <c r="I1984" t="str">
        <f t="shared" si="183"/>
        <v>Over Weight</v>
      </c>
      <c r="J1984" t="str">
        <f t="shared" si="184"/>
        <v>Normal</v>
      </c>
      <c r="K1984" t="s">
        <v>2378</v>
      </c>
      <c r="L1984">
        <v>1</v>
      </c>
      <c r="M1984" t="str">
        <f t="shared" si="185"/>
        <v>No</v>
      </c>
      <c r="N1984" t="s">
        <v>2378</v>
      </c>
    </row>
    <row r="1985" spans="1:14" x14ac:dyDescent="0.3">
      <c r="A1985" t="s">
        <v>382</v>
      </c>
      <c r="B1985">
        <v>20.81</v>
      </c>
      <c r="C1985">
        <v>5.52</v>
      </c>
      <c r="D1985" t="str">
        <f t="shared" si="180"/>
        <v>No</v>
      </c>
      <c r="E1985" t="s">
        <v>2378</v>
      </c>
      <c r="F1985" t="s">
        <v>2378</v>
      </c>
      <c r="G1985">
        <f t="shared" si="181"/>
        <v>0</v>
      </c>
      <c r="H1985" t="str">
        <f t="shared" si="182"/>
        <v>No</v>
      </c>
      <c r="I1985" t="str">
        <f t="shared" si="183"/>
        <v>Normal Weight</v>
      </c>
      <c r="J1985" t="str">
        <f t="shared" si="184"/>
        <v>Normal</v>
      </c>
      <c r="K1985" t="s">
        <v>2378</v>
      </c>
      <c r="L1985" t="s">
        <v>2379</v>
      </c>
      <c r="M1985" t="str">
        <f t="shared" si="185"/>
        <v>No</v>
      </c>
      <c r="N1985" t="s">
        <v>2378</v>
      </c>
    </row>
    <row r="1986" spans="1:14" x14ac:dyDescent="0.3">
      <c r="A1986" t="s">
        <v>381</v>
      </c>
      <c r="B1986">
        <v>25.84</v>
      </c>
      <c r="C1986">
        <v>5.81</v>
      </c>
      <c r="D1986" t="str">
        <f t="shared" ref="D1986:D2049" si="186">PROPER(K1986)</f>
        <v>Yes</v>
      </c>
      <c r="E1986" t="s">
        <v>2378</v>
      </c>
      <c r="F1986" t="s">
        <v>2381</v>
      </c>
      <c r="G1986">
        <f t="shared" ref="G1986:G2049" si="187">IF(L1986="No major surgery",0,L1986)</f>
        <v>1</v>
      </c>
      <c r="H1986" t="str">
        <f t="shared" ref="H1986:H2049" si="188">PROPER(M1986)</f>
        <v>No</v>
      </c>
      <c r="I1986" t="str">
        <f t="shared" ref="I1986:I2049" si="189">IF(B1986&lt;18.5,"Under Weight",IF(B1986&lt;=24.9,"Normal Weight",IF(B1986&lt;=29.9,"Over Weight","Obesity")))</f>
        <v>Over Weight</v>
      </c>
      <c r="J1986" t="str">
        <f t="shared" ref="J1986:J2049" si="190">IF(C1986&lt;=5.7,"Normal",IF(C1986&lt;=6.4,"Prediabetes","Diabetes"))</f>
        <v>Prediabetes</v>
      </c>
      <c r="K1986" t="s">
        <v>2380</v>
      </c>
      <c r="L1986">
        <v>1</v>
      </c>
      <c r="M1986" t="str">
        <f t="shared" si="185"/>
        <v>No</v>
      </c>
      <c r="N1986" t="s">
        <v>2378</v>
      </c>
    </row>
    <row r="1987" spans="1:14" x14ac:dyDescent="0.3">
      <c r="A1987" t="s">
        <v>380</v>
      </c>
      <c r="B1987">
        <v>30.95</v>
      </c>
      <c r="C1987">
        <v>5.16</v>
      </c>
      <c r="D1987" t="str">
        <f t="shared" si="186"/>
        <v>No</v>
      </c>
      <c r="E1987" t="s">
        <v>2378</v>
      </c>
      <c r="F1987" t="s">
        <v>2381</v>
      </c>
      <c r="G1987">
        <f t="shared" si="187"/>
        <v>1</v>
      </c>
      <c r="H1987" t="str">
        <f t="shared" si="188"/>
        <v>No</v>
      </c>
      <c r="I1987" t="str">
        <f t="shared" si="189"/>
        <v>Obesity</v>
      </c>
      <c r="J1987" t="str">
        <f t="shared" si="190"/>
        <v>Normal</v>
      </c>
      <c r="K1987" t="s">
        <v>2378</v>
      </c>
      <c r="L1987">
        <v>1</v>
      </c>
      <c r="M1987" t="str">
        <f t="shared" si="185"/>
        <v>No</v>
      </c>
      <c r="N1987" t="s">
        <v>2378</v>
      </c>
    </row>
    <row r="1988" spans="1:14" x14ac:dyDescent="0.3">
      <c r="A1988" t="s">
        <v>379</v>
      </c>
      <c r="B1988">
        <v>30.54</v>
      </c>
      <c r="C1988">
        <v>5</v>
      </c>
      <c r="D1988" t="str">
        <f t="shared" si="186"/>
        <v>No</v>
      </c>
      <c r="E1988" t="s">
        <v>2378</v>
      </c>
      <c r="F1988" t="s">
        <v>2381</v>
      </c>
      <c r="G1988">
        <f t="shared" si="187"/>
        <v>1</v>
      </c>
      <c r="H1988" t="str">
        <f t="shared" si="188"/>
        <v>No</v>
      </c>
      <c r="I1988" t="str">
        <f t="shared" si="189"/>
        <v>Obesity</v>
      </c>
      <c r="J1988" t="str">
        <f t="shared" si="190"/>
        <v>Normal</v>
      </c>
      <c r="K1988" t="s">
        <v>2378</v>
      </c>
      <c r="L1988">
        <v>1</v>
      </c>
      <c r="M1988" t="str">
        <f t="shared" ref="M1988:M2051" si="191">IF(N1988="?","No",N1988)</f>
        <v>No</v>
      </c>
      <c r="N1988" t="s">
        <v>2378</v>
      </c>
    </row>
    <row r="1989" spans="1:14" x14ac:dyDescent="0.3">
      <c r="A1989" t="s">
        <v>378</v>
      </c>
      <c r="B1989">
        <v>33.914999999999999</v>
      </c>
      <c r="C1989">
        <v>5.84</v>
      </c>
      <c r="D1989" t="str">
        <f t="shared" si="186"/>
        <v>Yes</v>
      </c>
      <c r="E1989" t="s">
        <v>2378</v>
      </c>
      <c r="F1989" t="s">
        <v>2378</v>
      </c>
      <c r="G1989">
        <f t="shared" si="187"/>
        <v>0</v>
      </c>
      <c r="H1989" t="str">
        <f t="shared" si="188"/>
        <v>No</v>
      </c>
      <c r="I1989" t="str">
        <f t="shared" si="189"/>
        <v>Obesity</v>
      </c>
      <c r="J1989" t="str">
        <f t="shared" si="190"/>
        <v>Prediabetes</v>
      </c>
      <c r="K1989" t="s">
        <v>2380</v>
      </c>
      <c r="L1989" t="s">
        <v>2379</v>
      </c>
      <c r="M1989" t="str">
        <f t="shared" si="191"/>
        <v>No</v>
      </c>
      <c r="N1989" t="s">
        <v>2378</v>
      </c>
    </row>
    <row r="1990" spans="1:14" x14ac:dyDescent="0.3">
      <c r="A1990" t="s">
        <v>377</v>
      </c>
      <c r="B1990">
        <v>33.31</v>
      </c>
      <c r="C1990">
        <v>4.1900000000000004</v>
      </c>
      <c r="D1990" t="str">
        <f t="shared" si="186"/>
        <v>No</v>
      </c>
      <c r="E1990" t="s">
        <v>2378</v>
      </c>
      <c r="F1990" t="s">
        <v>2381</v>
      </c>
      <c r="G1990">
        <f t="shared" si="187"/>
        <v>1</v>
      </c>
      <c r="H1990" t="str">
        <f t="shared" si="188"/>
        <v>No</v>
      </c>
      <c r="I1990" t="str">
        <f t="shared" si="189"/>
        <v>Obesity</v>
      </c>
      <c r="J1990" t="str">
        <f t="shared" si="190"/>
        <v>Normal</v>
      </c>
      <c r="K1990" t="s">
        <v>2378</v>
      </c>
      <c r="L1990">
        <v>1</v>
      </c>
      <c r="M1990" t="str">
        <f t="shared" si="191"/>
        <v>No</v>
      </c>
      <c r="N1990" t="s">
        <v>2378</v>
      </c>
    </row>
    <row r="1991" spans="1:14" x14ac:dyDescent="0.3">
      <c r="A1991" t="s">
        <v>376</v>
      </c>
      <c r="B1991">
        <v>25.745000000000001</v>
      </c>
      <c r="C1991">
        <v>4.62</v>
      </c>
      <c r="D1991" t="str">
        <f t="shared" si="186"/>
        <v>Yes</v>
      </c>
      <c r="E1991" t="s">
        <v>2378</v>
      </c>
      <c r="F1991" t="s">
        <v>2378</v>
      </c>
      <c r="G1991">
        <f t="shared" si="187"/>
        <v>0</v>
      </c>
      <c r="H1991" t="str">
        <f t="shared" si="188"/>
        <v>No</v>
      </c>
      <c r="I1991" t="str">
        <f t="shared" si="189"/>
        <v>Over Weight</v>
      </c>
      <c r="J1991" t="str">
        <f t="shared" si="190"/>
        <v>Normal</v>
      </c>
      <c r="K1991" t="s">
        <v>2380</v>
      </c>
      <c r="L1991" t="s">
        <v>2379</v>
      </c>
      <c r="M1991" t="str">
        <f t="shared" si="191"/>
        <v>No</v>
      </c>
      <c r="N1991" t="s">
        <v>2378</v>
      </c>
    </row>
    <row r="1992" spans="1:14" x14ac:dyDescent="0.3">
      <c r="A1992" t="s">
        <v>375</v>
      </c>
      <c r="B1992">
        <v>37.1</v>
      </c>
      <c r="C1992">
        <v>6.24</v>
      </c>
      <c r="D1992" t="str">
        <f t="shared" si="186"/>
        <v>No</v>
      </c>
      <c r="E1992" t="s">
        <v>2378</v>
      </c>
      <c r="F1992" t="s">
        <v>2378</v>
      </c>
      <c r="G1992">
        <f t="shared" si="187"/>
        <v>0</v>
      </c>
      <c r="H1992" t="str">
        <f t="shared" si="188"/>
        <v>No</v>
      </c>
      <c r="I1992" t="str">
        <f t="shared" si="189"/>
        <v>Obesity</v>
      </c>
      <c r="J1992" t="str">
        <f t="shared" si="190"/>
        <v>Prediabetes</v>
      </c>
      <c r="K1992" t="s">
        <v>2378</v>
      </c>
      <c r="L1992" t="s">
        <v>2379</v>
      </c>
      <c r="M1992" t="str">
        <f t="shared" si="191"/>
        <v>No</v>
      </c>
      <c r="N1992" t="s">
        <v>2378</v>
      </c>
    </row>
    <row r="1993" spans="1:14" x14ac:dyDescent="0.3">
      <c r="A1993" t="s">
        <v>374</v>
      </c>
      <c r="B1993">
        <v>35.435000000000002</v>
      </c>
      <c r="C1993">
        <v>5.81</v>
      </c>
      <c r="D1993" t="str">
        <f t="shared" si="186"/>
        <v>No</v>
      </c>
      <c r="E1993" t="s">
        <v>2378</v>
      </c>
      <c r="F1993" t="s">
        <v>2378</v>
      </c>
      <c r="G1993">
        <f t="shared" si="187"/>
        <v>0</v>
      </c>
      <c r="H1993" t="str">
        <f t="shared" si="188"/>
        <v>No</v>
      </c>
      <c r="I1993" t="str">
        <f t="shared" si="189"/>
        <v>Obesity</v>
      </c>
      <c r="J1993" t="str">
        <f t="shared" si="190"/>
        <v>Prediabetes</v>
      </c>
      <c r="K1993" t="s">
        <v>2378</v>
      </c>
      <c r="L1993" t="s">
        <v>2379</v>
      </c>
      <c r="M1993" t="str">
        <f t="shared" si="191"/>
        <v>No</v>
      </c>
      <c r="N1993" t="s">
        <v>2378</v>
      </c>
    </row>
    <row r="1994" spans="1:14" x14ac:dyDescent="0.3">
      <c r="A1994" t="s">
        <v>373</v>
      </c>
      <c r="B1994">
        <v>20.399999999999999</v>
      </c>
      <c r="C1994">
        <v>4.83</v>
      </c>
      <c r="D1994" t="str">
        <f t="shared" si="186"/>
        <v>No</v>
      </c>
      <c r="E1994" t="s">
        <v>2378</v>
      </c>
      <c r="F1994" t="s">
        <v>2378</v>
      </c>
      <c r="G1994">
        <f t="shared" si="187"/>
        <v>0</v>
      </c>
      <c r="H1994" t="str">
        <f t="shared" si="188"/>
        <v>No</v>
      </c>
      <c r="I1994" t="str">
        <f t="shared" si="189"/>
        <v>Normal Weight</v>
      </c>
      <c r="J1994" t="str">
        <f t="shared" si="190"/>
        <v>Normal</v>
      </c>
      <c r="K1994" t="s">
        <v>2378</v>
      </c>
      <c r="L1994" t="s">
        <v>2379</v>
      </c>
      <c r="M1994" t="str">
        <f t="shared" si="191"/>
        <v>No</v>
      </c>
      <c r="N1994" t="s">
        <v>2378</v>
      </c>
    </row>
    <row r="1995" spans="1:14" x14ac:dyDescent="0.3">
      <c r="A1995" t="s">
        <v>372</v>
      </c>
      <c r="B1995">
        <v>42.13</v>
      </c>
      <c r="C1995">
        <v>5.72</v>
      </c>
      <c r="D1995" t="str">
        <f t="shared" si="186"/>
        <v>Yes</v>
      </c>
      <c r="E1995" t="s">
        <v>2378</v>
      </c>
      <c r="F1995" t="s">
        <v>2381</v>
      </c>
      <c r="G1995">
        <f t="shared" si="187"/>
        <v>1</v>
      </c>
      <c r="H1995" t="str">
        <f t="shared" si="188"/>
        <v>No</v>
      </c>
      <c r="I1995" t="str">
        <f t="shared" si="189"/>
        <v>Obesity</v>
      </c>
      <c r="J1995" t="str">
        <f t="shared" si="190"/>
        <v>Prediabetes</v>
      </c>
      <c r="K1995" t="s">
        <v>2380</v>
      </c>
      <c r="L1995">
        <v>1</v>
      </c>
      <c r="M1995" t="str">
        <f t="shared" si="191"/>
        <v>No</v>
      </c>
      <c r="N1995" t="s">
        <v>2378</v>
      </c>
    </row>
    <row r="1996" spans="1:14" x14ac:dyDescent="0.3">
      <c r="A1996" t="s">
        <v>371</v>
      </c>
      <c r="B1996">
        <v>33.99</v>
      </c>
      <c r="C1996">
        <v>4.83</v>
      </c>
      <c r="D1996" t="str">
        <f t="shared" si="186"/>
        <v>Yes</v>
      </c>
      <c r="E1996" t="s">
        <v>2378</v>
      </c>
      <c r="F1996" t="s">
        <v>2381</v>
      </c>
      <c r="G1996">
        <f t="shared" si="187"/>
        <v>1</v>
      </c>
      <c r="H1996" t="str">
        <f t="shared" si="188"/>
        <v>No</v>
      </c>
      <c r="I1996" t="str">
        <f t="shared" si="189"/>
        <v>Obesity</v>
      </c>
      <c r="J1996" t="str">
        <f t="shared" si="190"/>
        <v>Normal</v>
      </c>
      <c r="K1996" t="s">
        <v>2380</v>
      </c>
      <c r="L1996">
        <v>1</v>
      </c>
      <c r="M1996" t="str">
        <f t="shared" si="191"/>
        <v>No</v>
      </c>
      <c r="N1996" t="s">
        <v>2378</v>
      </c>
    </row>
    <row r="1997" spans="1:14" x14ac:dyDescent="0.3">
      <c r="A1997" t="s">
        <v>370</v>
      </c>
      <c r="B1997">
        <v>28.594999999999999</v>
      </c>
      <c r="C1997">
        <v>4.1399999999999997</v>
      </c>
      <c r="D1997" t="str">
        <f t="shared" si="186"/>
        <v>Yes</v>
      </c>
      <c r="E1997" t="s">
        <v>2378</v>
      </c>
      <c r="F1997" t="s">
        <v>2381</v>
      </c>
      <c r="G1997">
        <f t="shared" si="187"/>
        <v>1</v>
      </c>
      <c r="H1997" t="str">
        <f t="shared" si="188"/>
        <v>No</v>
      </c>
      <c r="I1997" t="str">
        <f t="shared" si="189"/>
        <v>Over Weight</v>
      </c>
      <c r="J1997" t="str">
        <f t="shared" si="190"/>
        <v>Normal</v>
      </c>
      <c r="K1997" t="s">
        <v>2380</v>
      </c>
      <c r="L1997">
        <v>1</v>
      </c>
      <c r="M1997" t="str">
        <f t="shared" si="191"/>
        <v>No</v>
      </c>
      <c r="N1997" t="s">
        <v>2378</v>
      </c>
    </row>
    <row r="1998" spans="1:14" x14ac:dyDescent="0.3">
      <c r="A1998" t="s">
        <v>369</v>
      </c>
      <c r="B1998">
        <v>20.8</v>
      </c>
      <c r="C1998">
        <v>4.07</v>
      </c>
      <c r="D1998" t="str">
        <f t="shared" si="186"/>
        <v>Yes</v>
      </c>
      <c r="E1998" t="s">
        <v>2378</v>
      </c>
      <c r="F1998" t="s">
        <v>2381</v>
      </c>
      <c r="G1998">
        <f t="shared" si="187"/>
        <v>1</v>
      </c>
      <c r="H1998" t="str">
        <f t="shared" si="188"/>
        <v>No</v>
      </c>
      <c r="I1998" t="str">
        <f t="shared" si="189"/>
        <v>Normal Weight</v>
      </c>
      <c r="J1998" t="str">
        <f t="shared" si="190"/>
        <v>Normal</v>
      </c>
      <c r="K1998" t="s">
        <v>2380</v>
      </c>
      <c r="L1998">
        <v>1</v>
      </c>
      <c r="M1998" t="str">
        <f t="shared" si="191"/>
        <v>No</v>
      </c>
      <c r="N1998" t="s">
        <v>2378</v>
      </c>
    </row>
    <row r="1999" spans="1:14" x14ac:dyDescent="0.3">
      <c r="A1999" t="s">
        <v>368</v>
      </c>
      <c r="B1999">
        <v>23.465</v>
      </c>
      <c r="C1999">
        <v>6.26</v>
      </c>
      <c r="D1999" t="str">
        <f t="shared" si="186"/>
        <v>Yes</v>
      </c>
      <c r="E1999" t="s">
        <v>2378</v>
      </c>
      <c r="F1999" t="s">
        <v>2381</v>
      </c>
      <c r="G1999">
        <f t="shared" si="187"/>
        <v>1</v>
      </c>
      <c r="H1999" t="str">
        <f t="shared" si="188"/>
        <v>No</v>
      </c>
      <c r="I1999" t="str">
        <f t="shared" si="189"/>
        <v>Normal Weight</v>
      </c>
      <c r="J1999" t="str">
        <f t="shared" si="190"/>
        <v>Prediabetes</v>
      </c>
      <c r="K1999" t="s">
        <v>2380</v>
      </c>
      <c r="L1999">
        <v>1</v>
      </c>
      <c r="M1999" t="str">
        <f t="shared" si="191"/>
        <v>No</v>
      </c>
      <c r="N1999" t="s">
        <v>2378</v>
      </c>
    </row>
    <row r="2000" spans="1:14" x14ac:dyDescent="0.3">
      <c r="A2000" t="s">
        <v>367</v>
      </c>
      <c r="B2000">
        <v>40.185000000000002</v>
      </c>
      <c r="C2000">
        <v>5.88</v>
      </c>
      <c r="D2000" t="str">
        <f t="shared" si="186"/>
        <v>Yes</v>
      </c>
      <c r="E2000" t="s">
        <v>2378</v>
      </c>
      <c r="F2000" t="s">
        <v>2378</v>
      </c>
      <c r="G2000">
        <f t="shared" si="187"/>
        <v>0</v>
      </c>
      <c r="H2000" t="str">
        <f t="shared" si="188"/>
        <v>No</v>
      </c>
      <c r="I2000" t="str">
        <f t="shared" si="189"/>
        <v>Obesity</v>
      </c>
      <c r="J2000" t="str">
        <f t="shared" si="190"/>
        <v>Prediabetes</v>
      </c>
      <c r="K2000" t="s">
        <v>2380</v>
      </c>
      <c r="L2000" t="s">
        <v>2379</v>
      </c>
      <c r="M2000" t="str">
        <f t="shared" si="191"/>
        <v>No</v>
      </c>
      <c r="N2000" t="s">
        <v>2378</v>
      </c>
    </row>
    <row r="2001" spans="1:14" x14ac:dyDescent="0.3">
      <c r="A2001" t="s">
        <v>366</v>
      </c>
      <c r="B2001">
        <v>21.89</v>
      </c>
      <c r="C2001">
        <v>5.72</v>
      </c>
      <c r="D2001" t="str">
        <f t="shared" si="186"/>
        <v>Yes</v>
      </c>
      <c r="E2001" t="s">
        <v>2378</v>
      </c>
      <c r="F2001" t="s">
        <v>2378</v>
      </c>
      <c r="G2001">
        <f t="shared" si="187"/>
        <v>0</v>
      </c>
      <c r="H2001" t="str">
        <f t="shared" si="188"/>
        <v>No</v>
      </c>
      <c r="I2001" t="str">
        <f t="shared" si="189"/>
        <v>Normal Weight</v>
      </c>
      <c r="J2001" t="str">
        <f t="shared" si="190"/>
        <v>Prediabetes</v>
      </c>
      <c r="K2001" t="s">
        <v>2380</v>
      </c>
      <c r="L2001" t="s">
        <v>2379</v>
      </c>
      <c r="M2001" t="str">
        <f t="shared" si="191"/>
        <v>No</v>
      </c>
      <c r="N2001" t="s">
        <v>2378</v>
      </c>
    </row>
    <row r="2002" spans="1:14" x14ac:dyDescent="0.3">
      <c r="A2002" t="s">
        <v>365</v>
      </c>
      <c r="B2002">
        <v>29.34</v>
      </c>
      <c r="C2002">
        <v>6.09</v>
      </c>
      <c r="D2002" t="str">
        <f t="shared" si="186"/>
        <v>Yes</v>
      </c>
      <c r="E2002" t="s">
        <v>2381</v>
      </c>
      <c r="F2002" t="s">
        <v>2378</v>
      </c>
      <c r="G2002">
        <f t="shared" si="187"/>
        <v>2</v>
      </c>
      <c r="H2002" t="str">
        <f t="shared" si="188"/>
        <v>No</v>
      </c>
      <c r="I2002" t="str">
        <f t="shared" si="189"/>
        <v>Over Weight</v>
      </c>
      <c r="J2002" t="str">
        <f t="shared" si="190"/>
        <v>Prediabetes</v>
      </c>
      <c r="K2002" t="s">
        <v>2380</v>
      </c>
      <c r="L2002">
        <v>2</v>
      </c>
      <c r="M2002" t="str">
        <f t="shared" si="191"/>
        <v>No</v>
      </c>
      <c r="N2002" t="s">
        <v>2378</v>
      </c>
    </row>
    <row r="2003" spans="1:14" x14ac:dyDescent="0.3">
      <c r="A2003" t="s">
        <v>364</v>
      </c>
      <c r="B2003">
        <v>22.61</v>
      </c>
      <c r="C2003">
        <v>4.25</v>
      </c>
      <c r="D2003" t="str">
        <f t="shared" si="186"/>
        <v>Yes</v>
      </c>
      <c r="E2003" t="s">
        <v>2378</v>
      </c>
      <c r="F2003" t="s">
        <v>2378</v>
      </c>
      <c r="G2003">
        <f t="shared" si="187"/>
        <v>0</v>
      </c>
      <c r="H2003" t="str">
        <f t="shared" si="188"/>
        <v>No</v>
      </c>
      <c r="I2003" t="str">
        <f t="shared" si="189"/>
        <v>Normal Weight</v>
      </c>
      <c r="J2003" t="str">
        <f t="shared" si="190"/>
        <v>Normal</v>
      </c>
      <c r="K2003" t="s">
        <v>2380</v>
      </c>
      <c r="L2003" t="s">
        <v>2379</v>
      </c>
      <c r="M2003" t="str">
        <f t="shared" si="191"/>
        <v>No</v>
      </c>
      <c r="N2003" t="s">
        <v>2378</v>
      </c>
    </row>
    <row r="2004" spans="1:14" x14ac:dyDescent="0.3">
      <c r="A2004" t="s">
        <v>363</v>
      </c>
      <c r="B2004">
        <v>22.23</v>
      </c>
      <c r="C2004">
        <v>6.09</v>
      </c>
      <c r="D2004" t="str">
        <f t="shared" si="186"/>
        <v>Yes</v>
      </c>
      <c r="E2004" t="s">
        <v>2378</v>
      </c>
      <c r="F2004" t="s">
        <v>2378</v>
      </c>
      <c r="G2004">
        <f t="shared" si="187"/>
        <v>0</v>
      </c>
      <c r="H2004" t="str">
        <f t="shared" si="188"/>
        <v>No</v>
      </c>
      <c r="I2004" t="str">
        <f t="shared" si="189"/>
        <v>Normal Weight</v>
      </c>
      <c r="J2004" t="str">
        <f t="shared" si="190"/>
        <v>Prediabetes</v>
      </c>
      <c r="K2004" t="s">
        <v>2380</v>
      </c>
      <c r="L2004" t="s">
        <v>2379</v>
      </c>
      <c r="M2004" t="str">
        <f t="shared" si="191"/>
        <v>No</v>
      </c>
      <c r="N2004" t="s">
        <v>2378</v>
      </c>
    </row>
    <row r="2005" spans="1:14" x14ac:dyDescent="0.3">
      <c r="A2005" t="s">
        <v>362</v>
      </c>
      <c r="B2005">
        <v>33.4</v>
      </c>
      <c r="C2005">
        <v>5.51</v>
      </c>
      <c r="D2005" t="str">
        <f t="shared" si="186"/>
        <v>No</v>
      </c>
      <c r="E2005" t="s">
        <v>2378</v>
      </c>
      <c r="F2005" t="s">
        <v>2378</v>
      </c>
      <c r="G2005">
        <f t="shared" si="187"/>
        <v>0</v>
      </c>
      <c r="H2005" t="str">
        <f t="shared" si="188"/>
        <v>No</v>
      </c>
      <c r="I2005" t="str">
        <f t="shared" si="189"/>
        <v>Obesity</v>
      </c>
      <c r="J2005" t="str">
        <f t="shared" si="190"/>
        <v>Normal</v>
      </c>
      <c r="K2005" t="s">
        <v>2378</v>
      </c>
      <c r="L2005" t="s">
        <v>2379</v>
      </c>
      <c r="M2005" t="str">
        <f t="shared" si="191"/>
        <v>No</v>
      </c>
      <c r="N2005" t="s">
        <v>2378</v>
      </c>
    </row>
    <row r="2006" spans="1:14" x14ac:dyDescent="0.3">
      <c r="A2006" t="s">
        <v>361</v>
      </c>
      <c r="B2006">
        <v>33.11</v>
      </c>
      <c r="C2006">
        <v>5.63</v>
      </c>
      <c r="D2006" t="str">
        <f t="shared" si="186"/>
        <v>No</v>
      </c>
      <c r="E2006" t="s">
        <v>2378</v>
      </c>
      <c r="F2006" t="s">
        <v>2378</v>
      </c>
      <c r="G2006">
        <f t="shared" si="187"/>
        <v>0</v>
      </c>
      <c r="H2006" t="str">
        <f t="shared" si="188"/>
        <v>No</v>
      </c>
      <c r="I2006" t="str">
        <f t="shared" si="189"/>
        <v>Obesity</v>
      </c>
      <c r="J2006" t="str">
        <f t="shared" si="190"/>
        <v>Normal</v>
      </c>
      <c r="K2006" t="s">
        <v>2378</v>
      </c>
      <c r="L2006" t="s">
        <v>2379</v>
      </c>
      <c r="M2006" t="str">
        <f t="shared" si="191"/>
        <v>No</v>
      </c>
      <c r="N2006" t="s">
        <v>2378</v>
      </c>
    </row>
    <row r="2007" spans="1:14" x14ac:dyDescent="0.3">
      <c r="A2007" t="s">
        <v>360</v>
      </c>
      <c r="B2007">
        <v>16.815000000000001</v>
      </c>
      <c r="C2007">
        <v>5.29</v>
      </c>
      <c r="D2007" t="str">
        <f t="shared" si="186"/>
        <v>Yes</v>
      </c>
      <c r="E2007" t="s">
        <v>2378</v>
      </c>
      <c r="F2007" t="s">
        <v>2378</v>
      </c>
      <c r="G2007">
        <f t="shared" si="187"/>
        <v>0</v>
      </c>
      <c r="H2007" t="str">
        <f t="shared" si="188"/>
        <v>No</v>
      </c>
      <c r="I2007" t="str">
        <f t="shared" si="189"/>
        <v>Under Weight</v>
      </c>
      <c r="J2007" t="str">
        <f t="shared" si="190"/>
        <v>Normal</v>
      </c>
      <c r="K2007" t="s">
        <v>2380</v>
      </c>
      <c r="L2007" t="s">
        <v>2379</v>
      </c>
      <c r="M2007" t="str">
        <f t="shared" si="191"/>
        <v>No</v>
      </c>
      <c r="N2007" t="s">
        <v>2378</v>
      </c>
    </row>
    <row r="2008" spans="1:14" x14ac:dyDescent="0.3">
      <c r="A2008" t="s">
        <v>359</v>
      </c>
      <c r="B2008">
        <v>25.61</v>
      </c>
      <c r="C2008">
        <v>4</v>
      </c>
      <c r="D2008" t="str">
        <f t="shared" si="186"/>
        <v>No</v>
      </c>
      <c r="E2008" t="s">
        <v>2378</v>
      </c>
      <c r="F2008" t="s">
        <v>2381</v>
      </c>
      <c r="G2008">
        <f t="shared" si="187"/>
        <v>1</v>
      </c>
      <c r="H2008" t="str">
        <f t="shared" si="188"/>
        <v>No</v>
      </c>
      <c r="I2008" t="str">
        <f t="shared" si="189"/>
        <v>Over Weight</v>
      </c>
      <c r="J2008" t="str">
        <f t="shared" si="190"/>
        <v>Normal</v>
      </c>
      <c r="K2008" t="s">
        <v>2378</v>
      </c>
      <c r="L2008">
        <v>1</v>
      </c>
      <c r="M2008" t="str">
        <f t="shared" si="191"/>
        <v>No</v>
      </c>
      <c r="N2008" t="s">
        <v>2378</v>
      </c>
    </row>
    <row r="2009" spans="1:14" x14ac:dyDescent="0.3">
      <c r="A2009" t="s">
        <v>358</v>
      </c>
      <c r="B2009">
        <v>25.8</v>
      </c>
      <c r="C2009">
        <v>5.49</v>
      </c>
      <c r="D2009" t="str">
        <f t="shared" si="186"/>
        <v>No</v>
      </c>
      <c r="E2009" t="s">
        <v>2378</v>
      </c>
      <c r="F2009" t="s">
        <v>2378</v>
      </c>
      <c r="G2009">
        <f t="shared" si="187"/>
        <v>0</v>
      </c>
      <c r="H2009" t="str">
        <f t="shared" si="188"/>
        <v>No</v>
      </c>
      <c r="I2009" t="str">
        <f t="shared" si="189"/>
        <v>Over Weight</v>
      </c>
      <c r="J2009" t="str">
        <f t="shared" si="190"/>
        <v>Normal</v>
      </c>
      <c r="K2009" t="s">
        <v>2378</v>
      </c>
      <c r="L2009" t="s">
        <v>2379</v>
      </c>
      <c r="M2009" t="str">
        <f t="shared" si="191"/>
        <v>No</v>
      </c>
      <c r="N2009" t="s">
        <v>2378</v>
      </c>
    </row>
    <row r="2010" spans="1:14" x14ac:dyDescent="0.3">
      <c r="A2010" t="s">
        <v>357</v>
      </c>
      <c r="B2010">
        <v>27.39</v>
      </c>
      <c r="C2010">
        <v>5.34</v>
      </c>
      <c r="D2010" t="str">
        <f t="shared" si="186"/>
        <v>No</v>
      </c>
      <c r="E2010" t="s">
        <v>2378</v>
      </c>
      <c r="F2010" t="s">
        <v>2378</v>
      </c>
      <c r="G2010">
        <f t="shared" si="187"/>
        <v>0</v>
      </c>
      <c r="H2010" t="str">
        <f t="shared" si="188"/>
        <v>No</v>
      </c>
      <c r="I2010" t="str">
        <f t="shared" si="189"/>
        <v>Over Weight</v>
      </c>
      <c r="J2010" t="str">
        <f t="shared" si="190"/>
        <v>Normal</v>
      </c>
      <c r="K2010" t="s">
        <v>2378</v>
      </c>
      <c r="L2010" t="s">
        <v>2379</v>
      </c>
      <c r="M2010" t="str">
        <f t="shared" si="191"/>
        <v>No</v>
      </c>
      <c r="N2010" t="s">
        <v>2378</v>
      </c>
    </row>
    <row r="2011" spans="1:14" x14ac:dyDescent="0.3">
      <c r="A2011" t="s">
        <v>356</v>
      </c>
      <c r="B2011">
        <v>17.03</v>
      </c>
      <c r="C2011">
        <v>4.12</v>
      </c>
      <c r="D2011" t="str">
        <f t="shared" si="186"/>
        <v>No</v>
      </c>
      <c r="E2011" t="s">
        <v>2378</v>
      </c>
      <c r="F2011" t="s">
        <v>2378</v>
      </c>
      <c r="G2011">
        <f t="shared" si="187"/>
        <v>1</v>
      </c>
      <c r="H2011" t="str">
        <f t="shared" si="188"/>
        <v>No</v>
      </c>
      <c r="I2011" t="str">
        <f t="shared" si="189"/>
        <v>Under Weight</v>
      </c>
      <c r="J2011" t="str">
        <f t="shared" si="190"/>
        <v>Normal</v>
      </c>
      <c r="K2011" t="s">
        <v>2378</v>
      </c>
      <c r="L2011">
        <v>1</v>
      </c>
      <c r="M2011" t="str">
        <f t="shared" si="191"/>
        <v>No</v>
      </c>
      <c r="N2011" t="s">
        <v>2378</v>
      </c>
    </row>
    <row r="2012" spans="1:14" x14ac:dyDescent="0.3">
      <c r="A2012" t="s">
        <v>355</v>
      </c>
      <c r="B2012">
        <v>23.75</v>
      </c>
      <c r="C2012">
        <v>5.49</v>
      </c>
      <c r="D2012" t="str">
        <f t="shared" si="186"/>
        <v>Yes</v>
      </c>
      <c r="E2012" t="s">
        <v>2378</v>
      </c>
      <c r="F2012" t="s">
        <v>2378</v>
      </c>
      <c r="G2012">
        <f t="shared" si="187"/>
        <v>0</v>
      </c>
      <c r="H2012" t="str">
        <f t="shared" si="188"/>
        <v>No</v>
      </c>
      <c r="I2012" t="str">
        <f t="shared" si="189"/>
        <v>Normal Weight</v>
      </c>
      <c r="J2012" t="str">
        <f t="shared" si="190"/>
        <v>Normal</v>
      </c>
      <c r="K2012" t="s">
        <v>2380</v>
      </c>
      <c r="L2012" t="s">
        <v>2379</v>
      </c>
      <c r="M2012" t="str">
        <f t="shared" si="191"/>
        <v>No</v>
      </c>
      <c r="N2012" t="s">
        <v>2378</v>
      </c>
    </row>
    <row r="2013" spans="1:14" x14ac:dyDescent="0.3">
      <c r="A2013" t="s">
        <v>353</v>
      </c>
      <c r="B2013">
        <v>26.03</v>
      </c>
      <c r="C2013">
        <v>5.1100000000000003</v>
      </c>
      <c r="D2013" t="str">
        <f t="shared" si="186"/>
        <v>Yes</v>
      </c>
      <c r="E2013" t="s">
        <v>2378</v>
      </c>
      <c r="F2013" t="s">
        <v>2378</v>
      </c>
      <c r="G2013">
        <f t="shared" si="187"/>
        <v>1</v>
      </c>
      <c r="H2013" t="str">
        <f t="shared" si="188"/>
        <v>No</v>
      </c>
      <c r="I2013" t="str">
        <f t="shared" si="189"/>
        <v>Over Weight</v>
      </c>
      <c r="J2013" t="str">
        <f t="shared" si="190"/>
        <v>Normal</v>
      </c>
      <c r="K2013" t="s">
        <v>2380</v>
      </c>
      <c r="L2013">
        <v>1</v>
      </c>
      <c r="M2013" t="str">
        <f t="shared" si="191"/>
        <v>No</v>
      </c>
      <c r="N2013" t="s">
        <v>2378</v>
      </c>
    </row>
    <row r="2014" spans="1:14" x14ac:dyDescent="0.3">
      <c r="A2014" t="s">
        <v>352</v>
      </c>
      <c r="B2014">
        <v>16.079999999999998</v>
      </c>
      <c r="C2014">
        <v>5.94</v>
      </c>
      <c r="D2014" t="str">
        <f t="shared" si="186"/>
        <v>No</v>
      </c>
      <c r="E2014" t="s">
        <v>2378</v>
      </c>
      <c r="F2014" t="s">
        <v>2378</v>
      </c>
      <c r="G2014">
        <f t="shared" si="187"/>
        <v>0</v>
      </c>
      <c r="H2014" t="str">
        <f t="shared" si="188"/>
        <v>No</v>
      </c>
      <c r="I2014" t="str">
        <f t="shared" si="189"/>
        <v>Under Weight</v>
      </c>
      <c r="J2014" t="str">
        <f t="shared" si="190"/>
        <v>Prediabetes</v>
      </c>
      <c r="K2014" t="s">
        <v>2378</v>
      </c>
      <c r="L2014" t="s">
        <v>2379</v>
      </c>
      <c r="M2014" t="str">
        <f t="shared" si="191"/>
        <v>No</v>
      </c>
      <c r="N2014" t="s">
        <v>2378</v>
      </c>
    </row>
    <row r="2015" spans="1:14" x14ac:dyDescent="0.3">
      <c r="A2015" t="s">
        <v>351</v>
      </c>
      <c r="B2015">
        <v>30.875</v>
      </c>
      <c r="C2015">
        <v>5.54</v>
      </c>
      <c r="D2015" t="str">
        <f t="shared" si="186"/>
        <v>No</v>
      </c>
      <c r="E2015" t="s">
        <v>2378</v>
      </c>
      <c r="F2015" t="s">
        <v>2378</v>
      </c>
      <c r="G2015">
        <f t="shared" si="187"/>
        <v>0</v>
      </c>
      <c r="H2015" t="str">
        <f t="shared" si="188"/>
        <v>No</v>
      </c>
      <c r="I2015" t="str">
        <f t="shared" si="189"/>
        <v>Obesity</v>
      </c>
      <c r="J2015" t="str">
        <f t="shared" si="190"/>
        <v>Normal</v>
      </c>
      <c r="K2015" t="s">
        <v>2378</v>
      </c>
      <c r="L2015" t="s">
        <v>2379</v>
      </c>
      <c r="M2015" t="str">
        <f t="shared" si="191"/>
        <v>No</v>
      </c>
      <c r="N2015" t="s">
        <v>2378</v>
      </c>
    </row>
    <row r="2016" spans="1:14" x14ac:dyDescent="0.3">
      <c r="A2016" t="s">
        <v>350</v>
      </c>
      <c r="B2016">
        <v>31.79</v>
      </c>
      <c r="C2016">
        <v>7.09</v>
      </c>
      <c r="D2016" t="str">
        <f t="shared" si="186"/>
        <v>No</v>
      </c>
      <c r="E2016" t="s">
        <v>2378</v>
      </c>
      <c r="F2016" t="s">
        <v>2378</v>
      </c>
      <c r="G2016">
        <f t="shared" si="187"/>
        <v>0</v>
      </c>
      <c r="H2016" t="str">
        <f t="shared" si="188"/>
        <v>No</v>
      </c>
      <c r="I2016" t="str">
        <f t="shared" si="189"/>
        <v>Obesity</v>
      </c>
      <c r="J2016" t="str">
        <f t="shared" si="190"/>
        <v>Diabetes</v>
      </c>
      <c r="K2016" t="s">
        <v>2378</v>
      </c>
      <c r="L2016" t="s">
        <v>2379</v>
      </c>
      <c r="M2016" t="str">
        <f t="shared" si="191"/>
        <v>No</v>
      </c>
      <c r="N2016" t="s">
        <v>2378</v>
      </c>
    </row>
    <row r="2017" spans="1:14" x14ac:dyDescent="0.3">
      <c r="A2017" t="s">
        <v>349</v>
      </c>
      <c r="B2017">
        <v>28.48</v>
      </c>
      <c r="C2017">
        <v>6.22</v>
      </c>
      <c r="D2017" t="str">
        <f t="shared" si="186"/>
        <v>Yes</v>
      </c>
      <c r="E2017" t="s">
        <v>2378</v>
      </c>
      <c r="F2017" t="s">
        <v>2381</v>
      </c>
      <c r="G2017">
        <f t="shared" si="187"/>
        <v>1</v>
      </c>
      <c r="H2017" t="str">
        <f t="shared" si="188"/>
        <v>No</v>
      </c>
      <c r="I2017" t="str">
        <f t="shared" si="189"/>
        <v>Over Weight</v>
      </c>
      <c r="J2017" t="str">
        <f t="shared" si="190"/>
        <v>Prediabetes</v>
      </c>
      <c r="K2017" t="s">
        <v>2380</v>
      </c>
      <c r="L2017">
        <v>1</v>
      </c>
      <c r="M2017" t="str">
        <f t="shared" si="191"/>
        <v>No</v>
      </c>
      <c r="N2017" t="s">
        <v>2378</v>
      </c>
    </row>
    <row r="2018" spans="1:14" x14ac:dyDescent="0.3">
      <c r="A2018" t="s">
        <v>348</v>
      </c>
      <c r="B2018">
        <v>26.6</v>
      </c>
      <c r="C2018">
        <v>4.33</v>
      </c>
      <c r="D2018" t="str">
        <f t="shared" si="186"/>
        <v>No</v>
      </c>
      <c r="E2018" t="s">
        <v>2378</v>
      </c>
      <c r="F2018" t="s">
        <v>2378</v>
      </c>
      <c r="G2018">
        <f t="shared" si="187"/>
        <v>1</v>
      </c>
      <c r="H2018" t="str">
        <f t="shared" si="188"/>
        <v>No</v>
      </c>
      <c r="I2018" t="str">
        <f t="shared" si="189"/>
        <v>Over Weight</v>
      </c>
      <c r="J2018" t="str">
        <f t="shared" si="190"/>
        <v>Normal</v>
      </c>
      <c r="K2018" t="s">
        <v>2378</v>
      </c>
      <c r="L2018">
        <v>1</v>
      </c>
      <c r="M2018" t="str">
        <f t="shared" si="191"/>
        <v>No</v>
      </c>
      <c r="N2018" t="s">
        <v>2378</v>
      </c>
    </row>
    <row r="2019" spans="1:14" x14ac:dyDescent="0.3">
      <c r="A2019" t="s">
        <v>347</v>
      </c>
      <c r="B2019">
        <v>25.27</v>
      </c>
      <c r="C2019">
        <v>5.83</v>
      </c>
      <c r="D2019" t="str">
        <f t="shared" si="186"/>
        <v>No</v>
      </c>
      <c r="E2019" t="s">
        <v>2378</v>
      </c>
      <c r="F2019" t="s">
        <v>2378</v>
      </c>
      <c r="G2019">
        <f t="shared" si="187"/>
        <v>1</v>
      </c>
      <c r="H2019" t="str">
        <f t="shared" si="188"/>
        <v>No</v>
      </c>
      <c r="I2019" t="str">
        <f t="shared" si="189"/>
        <v>Over Weight</v>
      </c>
      <c r="J2019" t="str">
        <f t="shared" si="190"/>
        <v>Prediabetes</v>
      </c>
      <c r="K2019" t="s">
        <v>2378</v>
      </c>
      <c r="L2019">
        <v>1</v>
      </c>
      <c r="M2019" t="str">
        <f t="shared" si="191"/>
        <v>No</v>
      </c>
      <c r="N2019" t="s">
        <v>2378</v>
      </c>
    </row>
    <row r="2020" spans="1:14" x14ac:dyDescent="0.3">
      <c r="A2020" t="s">
        <v>346</v>
      </c>
      <c r="B2020">
        <v>34.484999999999999</v>
      </c>
      <c r="C2020">
        <v>4.7</v>
      </c>
      <c r="D2020" t="str">
        <f t="shared" si="186"/>
        <v>Yes</v>
      </c>
      <c r="E2020" t="s">
        <v>2378</v>
      </c>
      <c r="F2020" t="s">
        <v>2381</v>
      </c>
      <c r="G2020">
        <f t="shared" si="187"/>
        <v>1</v>
      </c>
      <c r="H2020" t="str">
        <f t="shared" si="188"/>
        <v>No</v>
      </c>
      <c r="I2020" t="str">
        <f t="shared" si="189"/>
        <v>Obesity</v>
      </c>
      <c r="J2020" t="str">
        <f t="shared" si="190"/>
        <v>Normal</v>
      </c>
      <c r="K2020" t="s">
        <v>2380</v>
      </c>
      <c r="L2020">
        <v>1</v>
      </c>
      <c r="M2020" t="str">
        <f t="shared" si="191"/>
        <v>No</v>
      </c>
      <c r="N2020" t="s">
        <v>2378</v>
      </c>
    </row>
    <row r="2021" spans="1:14" x14ac:dyDescent="0.3">
      <c r="A2021" t="s">
        <v>345</v>
      </c>
      <c r="B2021">
        <v>15.57</v>
      </c>
      <c r="C2021">
        <v>4.07</v>
      </c>
      <c r="D2021" t="str">
        <f t="shared" si="186"/>
        <v>Yes</v>
      </c>
      <c r="E2021" t="s">
        <v>2378</v>
      </c>
      <c r="F2021" t="s">
        <v>2378</v>
      </c>
      <c r="G2021">
        <f t="shared" si="187"/>
        <v>1</v>
      </c>
      <c r="H2021" t="str">
        <f t="shared" si="188"/>
        <v>No</v>
      </c>
      <c r="I2021" t="str">
        <f t="shared" si="189"/>
        <v>Under Weight</v>
      </c>
      <c r="J2021" t="str">
        <f t="shared" si="190"/>
        <v>Normal</v>
      </c>
      <c r="K2021" t="s">
        <v>2380</v>
      </c>
      <c r="L2021">
        <v>1</v>
      </c>
      <c r="M2021" t="str">
        <f t="shared" si="191"/>
        <v>No</v>
      </c>
      <c r="N2021" t="s">
        <v>2378</v>
      </c>
    </row>
    <row r="2022" spans="1:14" x14ac:dyDescent="0.3">
      <c r="A2022" t="s">
        <v>344</v>
      </c>
      <c r="B2022">
        <v>30.36</v>
      </c>
      <c r="C2022">
        <v>9.39</v>
      </c>
      <c r="D2022" t="str">
        <f t="shared" si="186"/>
        <v>No</v>
      </c>
      <c r="E2022" t="s">
        <v>2378</v>
      </c>
      <c r="F2022" t="s">
        <v>2378</v>
      </c>
      <c r="G2022">
        <f t="shared" si="187"/>
        <v>0</v>
      </c>
      <c r="H2022" t="str">
        <f t="shared" si="188"/>
        <v>No</v>
      </c>
      <c r="I2022" t="str">
        <f t="shared" si="189"/>
        <v>Obesity</v>
      </c>
      <c r="J2022" t="str">
        <f t="shared" si="190"/>
        <v>Diabetes</v>
      </c>
      <c r="K2022" t="s">
        <v>2378</v>
      </c>
      <c r="L2022" t="s">
        <v>2379</v>
      </c>
      <c r="M2022" t="str">
        <f t="shared" si="191"/>
        <v>No</v>
      </c>
      <c r="N2022" t="s">
        <v>2378</v>
      </c>
    </row>
    <row r="2023" spans="1:14" x14ac:dyDescent="0.3">
      <c r="A2023" t="s">
        <v>343</v>
      </c>
      <c r="B2023">
        <v>19.37</v>
      </c>
      <c r="C2023">
        <v>4.18</v>
      </c>
      <c r="D2023" t="str">
        <f t="shared" si="186"/>
        <v>No</v>
      </c>
      <c r="E2023" t="s">
        <v>2378</v>
      </c>
      <c r="F2023" t="s">
        <v>2378</v>
      </c>
      <c r="G2023">
        <f t="shared" si="187"/>
        <v>0</v>
      </c>
      <c r="H2023" t="str">
        <f t="shared" si="188"/>
        <v>No</v>
      </c>
      <c r="I2023" t="str">
        <f t="shared" si="189"/>
        <v>Normal Weight</v>
      </c>
      <c r="J2023" t="str">
        <f t="shared" si="190"/>
        <v>Normal</v>
      </c>
      <c r="K2023" t="s">
        <v>2378</v>
      </c>
      <c r="L2023" t="s">
        <v>2379</v>
      </c>
      <c r="M2023" t="str">
        <f t="shared" si="191"/>
        <v>No</v>
      </c>
      <c r="N2023" t="s">
        <v>2378</v>
      </c>
    </row>
    <row r="2024" spans="1:14" x14ac:dyDescent="0.3">
      <c r="A2024" t="s">
        <v>342</v>
      </c>
      <c r="B2024">
        <v>16.71</v>
      </c>
      <c r="C2024">
        <v>4.18</v>
      </c>
      <c r="D2024" t="str">
        <f t="shared" si="186"/>
        <v>No</v>
      </c>
      <c r="E2024" t="s">
        <v>2378</v>
      </c>
      <c r="F2024" t="s">
        <v>2378</v>
      </c>
      <c r="G2024">
        <f t="shared" si="187"/>
        <v>1</v>
      </c>
      <c r="H2024" t="str">
        <f t="shared" si="188"/>
        <v>No</v>
      </c>
      <c r="I2024" t="str">
        <f t="shared" si="189"/>
        <v>Under Weight</v>
      </c>
      <c r="J2024" t="str">
        <f t="shared" si="190"/>
        <v>Normal</v>
      </c>
      <c r="K2024" t="s">
        <v>2378</v>
      </c>
      <c r="L2024">
        <v>1</v>
      </c>
      <c r="M2024" t="str">
        <f t="shared" si="191"/>
        <v>No</v>
      </c>
      <c r="N2024" t="s">
        <v>2378</v>
      </c>
    </row>
    <row r="2025" spans="1:14" x14ac:dyDescent="0.3">
      <c r="A2025" t="s">
        <v>341</v>
      </c>
      <c r="B2025">
        <v>24.1</v>
      </c>
      <c r="C2025">
        <v>4.4000000000000004</v>
      </c>
      <c r="D2025" t="str">
        <f t="shared" si="186"/>
        <v>Yes</v>
      </c>
      <c r="E2025" t="s">
        <v>2378</v>
      </c>
      <c r="F2025" t="s">
        <v>2378</v>
      </c>
      <c r="G2025">
        <f t="shared" si="187"/>
        <v>1</v>
      </c>
      <c r="H2025" t="str">
        <f t="shared" si="188"/>
        <v>No</v>
      </c>
      <c r="I2025" t="str">
        <f t="shared" si="189"/>
        <v>Normal Weight</v>
      </c>
      <c r="J2025" t="str">
        <f t="shared" si="190"/>
        <v>Normal</v>
      </c>
      <c r="K2025" t="s">
        <v>2380</v>
      </c>
      <c r="L2025">
        <v>1</v>
      </c>
      <c r="M2025" t="str">
        <f t="shared" si="191"/>
        <v>No</v>
      </c>
      <c r="N2025" t="s">
        <v>2378</v>
      </c>
    </row>
    <row r="2026" spans="1:14" x14ac:dyDescent="0.3">
      <c r="A2026" t="s">
        <v>340</v>
      </c>
      <c r="B2026">
        <v>29.77</v>
      </c>
      <c r="C2026">
        <v>9.9</v>
      </c>
      <c r="D2026" t="str">
        <f t="shared" si="186"/>
        <v>No</v>
      </c>
      <c r="E2026" t="s">
        <v>2378</v>
      </c>
      <c r="F2026" t="s">
        <v>2378</v>
      </c>
      <c r="G2026">
        <f t="shared" si="187"/>
        <v>0</v>
      </c>
      <c r="H2026" t="str">
        <f t="shared" si="188"/>
        <v>No</v>
      </c>
      <c r="I2026" t="str">
        <f t="shared" si="189"/>
        <v>Over Weight</v>
      </c>
      <c r="J2026" t="str">
        <f t="shared" si="190"/>
        <v>Diabetes</v>
      </c>
      <c r="K2026" t="s">
        <v>2378</v>
      </c>
      <c r="L2026" t="s">
        <v>2379</v>
      </c>
      <c r="M2026" t="str">
        <f t="shared" si="191"/>
        <v>No</v>
      </c>
      <c r="N2026" t="s">
        <v>2378</v>
      </c>
    </row>
    <row r="2027" spans="1:14" x14ac:dyDescent="0.3">
      <c r="A2027" t="s">
        <v>339</v>
      </c>
      <c r="B2027">
        <v>46.53</v>
      </c>
      <c r="C2027">
        <v>4.84</v>
      </c>
      <c r="D2027" t="str">
        <f t="shared" si="186"/>
        <v>Yes</v>
      </c>
      <c r="E2027" t="s">
        <v>2378</v>
      </c>
      <c r="F2027" t="s">
        <v>2378</v>
      </c>
      <c r="G2027">
        <f t="shared" si="187"/>
        <v>0</v>
      </c>
      <c r="H2027" t="str">
        <f t="shared" si="188"/>
        <v>No</v>
      </c>
      <c r="I2027" t="str">
        <f t="shared" si="189"/>
        <v>Obesity</v>
      </c>
      <c r="J2027" t="str">
        <f t="shared" si="190"/>
        <v>Normal</v>
      </c>
      <c r="K2027" t="s">
        <v>2380</v>
      </c>
      <c r="L2027" t="s">
        <v>2379</v>
      </c>
      <c r="M2027" t="str">
        <f t="shared" si="191"/>
        <v>No</v>
      </c>
      <c r="N2027" t="s">
        <v>2378</v>
      </c>
    </row>
    <row r="2028" spans="1:14" x14ac:dyDescent="0.3">
      <c r="A2028" t="s">
        <v>338</v>
      </c>
      <c r="B2028">
        <v>23.4</v>
      </c>
      <c r="C2028">
        <v>5.53</v>
      </c>
      <c r="D2028" t="str">
        <f t="shared" si="186"/>
        <v>No</v>
      </c>
      <c r="E2028" t="s">
        <v>2378</v>
      </c>
      <c r="F2028" t="s">
        <v>2381</v>
      </c>
      <c r="G2028">
        <f t="shared" si="187"/>
        <v>1</v>
      </c>
      <c r="H2028" t="str">
        <f t="shared" si="188"/>
        <v>No</v>
      </c>
      <c r="I2028" t="str">
        <f t="shared" si="189"/>
        <v>Normal Weight</v>
      </c>
      <c r="J2028" t="str">
        <f t="shared" si="190"/>
        <v>Normal</v>
      </c>
      <c r="K2028" t="s">
        <v>2378</v>
      </c>
      <c r="L2028">
        <v>1</v>
      </c>
      <c r="M2028" t="str">
        <f t="shared" si="191"/>
        <v>No</v>
      </c>
      <c r="N2028" t="s">
        <v>2378</v>
      </c>
    </row>
    <row r="2029" spans="1:14" x14ac:dyDescent="0.3">
      <c r="A2029" t="s">
        <v>337</v>
      </c>
      <c r="B2029">
        <v>30</v>
      </c>
      <c r="C2029">
        <v>4.33</v>
      </c>
      <c r="D2029" t="str">
        <f t="shared" si="186"/>
        <v>Yes</v>
      </c>
      <c r="E2029" t="s">
        <v>2378</v>
      </c>
      <c r="F2029" t="s">
        <v>2378</v>
      </c>
      <c r="G2029">
        <f t="shared" si="187"/>
        <v>0</v>
      </c>
      <c r="H2029" t="str">
        <f t="shared" si="188"/>
        <v>No</v>
      </c>
      <c r="I2029" t="str">
        <f t="shared" si="189"/>
        <v>Obesity</v>
      </c>
      <c r="J2029" t="str">
        <f t="shared" si="190"/>
        <v>Normal</v>
      </c>
      <c r="K2029" t="s">
        <v>2380</v>
      </c>
      <c r="L2029" t="s">
        <v>2379</v>
      </c>
      <c r="M2029" t="str">
        <f t="shared" si="191"/>
        <v>No</v>
      </c>
      <c r="N2029" t="s">
        <v>2378</v>
      </c>
    </row>
    <row r="2030" spans="1:14" x14ac:dyDescent="0.3">
      <c r="A2030" t="s">
        <v>336</v>
      </c>
      <c r="B2030">
        <v>29.15</v>
      </c>
      <c r="C2030">
        <v>4.91</v>
      </c>
      <c r="D2030" t="str">
        <f t="shared" si="186"/>
        <v>Yes</v>
      </c>
      <c r="E2030" t="s">
        <v>2378</v>
      </c>
      <c r="F2030" t="s">
        <v>2378</v>
      </c>
      <c r="G2030">
        <f t="shared" si="187"/>
        <v>0</v>
      </c>
      <c r="H2030" t="str">
        <f t="shared" si="188"/>
        <v>No</v>
      </c>
      <c r="I2030" t="str">
        <f t="shared" si="189"/>
        <v>Over Weight</v>
      </c>
      <c r="J2030" t="str">
        <f t="shared" si="190"/>
        <v>Normal</v>
      </c>
      <c r="K2030" t="s">
        <v>2380</v>
      </c>
      <c r="L2030" t="s">
        <v>2379</v>
      </c>
      <c r="M2030" t="str">
        <f t="shared" si="191"/>
        <v>No</v>
      </c>
      <c r="N2030" t="s">
        <v>2378</v>
      </c>
    </row>
    <row r="2031" spans="1:14" x14ac:dyDescent="0.3">
      <c r="A2031" t="s">
        <v>335</v>
      </c>
      <c r="B2031">
        <v>34.865000000000002</v>
      </c>
      <c r="C2031">
        <v>4.8</v>
      </c>
      <c r="D2031" t="str">
        <f t="shared" si="186"/>
        <v>No</v>
      </c>
      <c r="E2031" t="s">
        <v>2378</v>
      </c>
      <c r="F2031" t="s">
        <v>2378</v>
      </c>
      <c r="G2031">
        <f t="shared" si="187"/>
        <v>0</v>
      </c>
      <c r="H2031" t="str">
        <f t="shared" si="188"/>
        <v>No</v>
      </c>
      <c r="I2031" t="str">
        <f t="shared" si="189"/>
        <v>Obesity</v>
      </c>
      <c r="J2031" t="str">
        <f t="shared" si="190"/>
        <v>Normal</v>
      </c>
      <c r="K2031" t="s">
        <v>2378</v>
      </c>
      <c r="L2031" t="s">
        <v>2379</v>
      </c>
      <c r="M2031" t="str">
        <f t="shared" si="191"/>
        <v>No</v>
      </c>
      <c r="N2031" t="s">
        <v>2378</v>
      </c>
    </row>
    <row r="2032" spans="1:14" x14ac:dyDescent="0.3">
      <c r="A2032" t="s">
        <v>334</v>
      </c>
      <c r="B2032">
        <v>28.12</v>
      </c>
      <c r="C2032">
        <v>5.55</v>
      </c>
      <c r="D2032" t="str">
        <f t="shared" si="186"/>
        <v>Yes</v>
      </c>
      <c r="E2032" t="s">
        <v>2381</v>
      </c>
      <c r="F2032" t="s">
        <v>2378</v>
      </c>
      <c r="G2032">
        <f t="shared" si="187"/>
        <v>2</v>
      </c>
      <c r="H2032" t="str">
        <f t="shared" si="188"/>
        <v>No</v>
      </c>
      <c r="I2032" t="str">
        <f t="shared" si="189"/>
        <v>Over Weight</v>
      </c>
      <c r="J2032" t="str">
        <f t="shared" si="190"/>
        <v>Normal</v>
      </c>
      <c r="K2032" t="s">
        <v>2380</v>
      </c>
      <c r="L2032">
        <v>2</v>
      </c>
      <c r="M2032" t="str">
        <f t="shared" si="191"/>
        <v>No</v>
      </c>
      <c r="N2032" t="s">
        <v>2378</v>
      </c>
    </row>
    <row r="2033" spans="1:14" x14ac:dyDescent="0.3">
      <c r="A2033" t="s">
        <v>333</v>
      </c>
      <c r="B2033">
        <v>29.45</v>
      </c>
      <c r="C2033">
        <v>5.24</v>
      </c>
      <c r="D2033" t="str">
        <f t="shared" si="186"/>
        <v>Yes</v>
      </c>
      <c r="E2033" t="s">
        <v>2378</v>
      </c>
      <c r="F2033" t="s">
        <v>2378</v>
      </c>
      <c r="G2033">
        <f t="shared" si="187"/>
        <v>0</v>
      </c>
      <c r="H2033" t="str">
        <f t="shared" si="188"/>
        <v>No</v>
      </c>
      <c r="I2033" t="str">
        <f t="shared" si="189"/>
        <v>Over Weight</v>
      </c>
      <c r="J2033" t="str">
        <f t="shared" si="190"/>
        <v>Normal</v>
      </c>
      <c r="K2033" t="s">
        <v>2380</v>
      </c>
      <c r="L2033" t="s">
        <v>2379</v>
      </c>
      <c r="M2033" t="str">
        <f t="shared" si="191"/>
        <v>No</v>
      </c>
      <c r="N2033" t="s">
        <v>2378</v>
      </c>
    </row>
    <row r="2034" spans="1:14" x14ac:dyDescent="0.3">
      <c r="A2034" t="s">
        <v>332</v>
      </c>
      <c r="B2034">
        <v>27.94</v>
      </c>
      <c r="C2034">
        <v>6.08</v>
      </c>
      <c r="D2034" t="str">
        <f t="shared" si="186"/>
        <v>No</v>
      </c>
      <c r="E2034" t="s">
        <v>2378</v>
      </c>
      <c r="F2034" t="s">
        <v>2381</v>
      </c>
      <c r="G2034">
        <f t="shared" si="187"/>
        <v>1</v>
      </c>
      <c r="H2034" t="str">
        <f t="shared" si="188"/>
        <v>No</v>
      </c>
      <c r="I2034" t="str">
        <f t="shared" si="189"/>
        <v>Over Weight</v>
      </c>
      <c r="J2034" t="str">
        <f t="shared" si="190"/>
        <v>Prediabetes</v>
      </c>
      <c r="K2034" t="s">
        <v>2378</v>
      </c>
      <c r="L2034">
        <v>1</v>
      </c>
      <c r="M2034" t="str">
        <f t="shared" si="191"/>
        <v>No</v>
      </c>
      <c r="N2034" t="s">
        <v>2378</v>
      </c>
    </row>
    <row r="2035" spans="1:14" x14ac:dyDescent="0.3">
      <c r="A2035" t="s">
        <v>331</v>
      </c>
      <c r="B2035">
        <v>27.2</v>
      </c>
      <c r="C2035">
        <v>5.83</v>
      </c>
      <c r="D2035" t="str">
        <f t="shared" si="186"/>
        <v>No</v>
      </c>
      <c r="E2035" t="s">
        <v>2378</v>
      </c>
      <c r="F2035" t="s">
        <v>2381</v>
      </c>
      <c r="G2035">
        <f t="shared" si="187"/>
        <v>1</v>
      </c>
      <c r="H2035" t="str">
        <f t="shared" si="188"/>
        <v>No</v>
      </c>
      <c r="I2035" t="str">
        <f t="shared" si="189"/>
        <v>Over Weight</v>
      </c>
      <c r="J2035" t="str">
        <f t="shared" si="190"/>
        <v>Prediabetes</v>
      </c>
      <c r="K2035" t="s">
        <v>2378</v>
      </c>
      <c r="L2035">
        <v>1</v>
      </c>
      <c r="M2035" t="str">
        <f t="shared" si="191"/>
        <v>No</v>
      </c>
      <c r="N2035" t="s">
        <v>2378</v>
      </c>
    </row>
    <row r="2036" spans="1:14" x14ac:dyDescent="0.3">
      <c r="A2036" t="s">
        <v>330</v>
      </c>
      <c r="B2036">
        <v>33.344999999999999</v>
      </c>
      <c r="C2036">
        <v>4.29</v>
      </c>
      <c r="D2036" t="str">
        <f t="shared" si="186"/>
        <v>No</v>
      </c>
      <c r="E2036" t="s">
        <v>2378</v>
      </c>
      <c r="F2036" t="s">
        <v>2378</v>
      </c>
      <c r="G2036">
        <f t="shared" si="187"/>
        <v>1</v>
      </c>
      <c r="H2036" t="str">
        <f t="shared" si="188"/>
        <v>No</v>
      </c>
      <c r="I2036" t="str">
        <f t="shared" si="189"/>
        <v>Obesity</v>
      </c>
      <c r="J2036" t="str">
        <f t="shared" si="190"/>
        <v>Normal</v>
      </c>
      <c r="K2036" t="s">
        <v>2378</v>
      </c>
      <c r="L2036">
        <v>1</v>
      </c>
      <c r="M2036" t="str">
        <f t="shared" si="191"/>
        <v>No</v>
      </c>
      <c r="N2036" t="s">
        <v>2378</v>
      </c>
    </row>
    <row r="2037" spans="1:14" x14ac:dyDescent="0.3">
      <c r="A2037" t="s">
        <v>329</v>
      </c>
      <c r="B2037">
        <v>29.925000000000001</v>
      </c>
      <c r="C2037">
        <v>5.3</v>
      </c>
      <c r="D2037" t="str">
        <f t="shared" si="186"/>
        <v>No</v>
      </c>
      <c r="E2037" t="s">
        <v>2378</v>
      </c>
      <c r="F2037" t="s">
        <v>2378</v>
      </c>
      <c r="G2037">
        <f t="shared" si="187"/>
        <v>1</v>
      </c>
      <c r="H2037" t="str">
        <f t="shared" si="188"/>
        <v>No</v>
      </c>
      <c r="I2037" t="str">
        <f t="shared" si="189"/>
        <v>Obesity</v>
      </c>
      <c r="J2037" t="str">
        <f t="shared" si="190"/>
        <v>Normal</v>
      </c>
      <c r="K2037" t="s">
        <v>2378</v>
      </c>
      <c r="L2037">
        <v>1</v>
      </c>
      <c r="M2037" t="str">
        <f t="shared" si="191"/>
        <v>No</v>
      </c>
      <c r="N2037" t="s">
        <v>2378</v>
      </c>
    </row>
    <row r="2038" spans="1:14" x14ac:dyDescent="0.3">
      <c r="A2038" t="s">
        <v>328</v>
      </c>
      <c r="B2038">
        <v>24.225000000000001</v>
      </c>
      <c r="C2038">
        <v>4.42</v>
      </c>
      <c r="D2038" t="str">
        <f t="shared" si="186"/>
        <v>No</v>
      </c>
      <c r="E2038" t="s">
        <v>2378</v>
      </c>
      <c r="F2038" t="s">
        <v>2378</v>
      </c>
      <c r="G2038">
        <f t="shared" si="187"/>
        <v>1</v>
      </c>
      <c r="H2038" t="str">
        <f t="shared" si="188"/>
        <v>No</v>
      </c>
      <c r="I2038" t="str">
        <f t="shared" si="189"/>
        <v>Normal Weight</v>
      </c>
      <c r="J2038" t="str">
        <f t="shared" si="190"/>
        <v>Normal</v>
      </c>
      <c r="K2038" t="s">
        <v>2378</v>
      </c>
      <c r="L2038">
        <v>1</v>
      </c>
      <c r="M2038" t="str">
        <f t="shared" si="191"/>
        <v>No</v>
      </c>
      <c r="N2038" t="s">
        <v>2378</v>
      </c>
    </row>
    <row r="2039" spans="1:14" x14ac:dyDescent="0.3">
      <c r="A2039" t="s">
        <v>327</v>
      </c>
      <c r="B2039">
        <v>29.68</v>
      </c>
      <c r="C2039">
        <v>5.68</v>
      </c>
      <c r="D2039" t="str">
        <f t="shared" si="186"/>
        <v>No</v>
      </c>
      <c r="E2039" t="s">
        <v>2381</v>
      </c>
      <c r="F2039" t="s">
        <v>2378</v>
      </c>
      <c r="G2039">
        <f t="shared" si="187"/>
        <v>1</v>
      </c>
      <c r="H2039" t="str">
        <f t="shared" si="188"/>
        <v>No</v>
      </c>
      <c r="I2039" t="str">
        <f t="shared" si="189"/>
        <v>Over Weight</v>
      </c>
      <c r="J2039" t="str">
        <f t="shared" si="190"/>
        <v>Normal</v>
      </c>
      <c r="K2039" t="s">
        <v>2378</v>
      </c>
      <c r="L2039">
        <v>1</v>
      </c>
      <c r="M2039" t="str">
        <f t="shared" si="191"/>
        <v>No</v>
      </c>
      <c r="N2039" t="s">
        <v>2378</v>
      </c>
    </row>
    <row r="2040" spans="1:14" x14ac:dyDescent="0.3">
      <c r="A2040" t="s">
        <v>326</v>
      </c>
      <c r="B2040">
        <v>20.614999999999998</v>
      </c>
      <c r="C2040">
        <v>6.05</v>
      </c>
      <c r="D2040" t="str">
        <f t="shared" si="186"/>
        <v>No</v>
      </c>
      <c r="E2040" t="s">
        <v>2378</v>
      </c>
      <c r="F2040" t="s">
        <v>2381</v>
      </c>
      <c r="G2040">
        <f t="shared" si="187"/>
        <v>1</v>
      </c>
      <c r="H2040" t="str">
        <f t="shared" si="188"/>
        <v>No</v>
      </c>
      <c r="I2040" t="str">
        <f t="shared" si="189"/>
        <v>Normal Weight</v>
      </c>
      <c r="J2040" t="str">
        <f t="shared" si="190"/>
        <v>Prediabetes</v>
      </c>
      <c r="K2040" t="s">
        <v>2378</v>
      </c>
      <c r="L2040">
        <v>1</v>
      </c>
      <c r="M2040" t="str">
        <f t="shared" si="191"/>
        <v>No</v>
      </c>
      <c r="N2040" t="s">
        <v>2378</v>
      </c>
    </row>
    <row r="2041" spans="1:14" x14ac:dyDescent="0.3">
      <c r="A2041" t="s">
        <v>325</v>
      </c>
      <c r="B2041">
        <v>32.119999999999997</v>
      </c>
      <c r="C2041">
        <v>5.33</v>
      </c>
      <c r="D2041" t="str">
        <f t="shared" si="186"/>
        <v>No</v>
      </c>
      <c r="E2041" t="s">
        <v>2381</v>
      </c>
      <c r="F2041" t="s">
        <v>2378</v>
      </c>
      <c r="G2041">
        <f t="shared" si="187"/>
        <v>1</v>
      </c>
      <c r="H2041" t="str">
        <f t="shared" si="188"/>
        <v>No</v>
      </c>
      <c r="I2041" t="str">
        <f t="shared" si="189"/>
        <v>Obesity</v>
      </c>
      <c r="J2041" t="str">
        <f t="shared" si="190"/>
        <v>Normal</v>
      </c>
      <c r="K2041" t="s">
        <v>2378</v>
      </c>
      <c r="L2041">
        <v>1</v>
      </c>
      <c r="M2041" t="str">
        <f t="shared" si="191"/>
        <v>No</v>
      </c>
      <c r="N2041" t="s">
        <v>2378</v>
      </c>
    </row>
    <row r="2042" spans="1:14" x14ac:dyDescent="0.3">
      <c r="A2042" t="s">
        <v>324</v>
      </c>
      <c r="B2042">
        <v>27.36</v>
      </c>
      <c r="C2042">
        <v>6.22</v>
      </c>
      <c r="D2042" t="str">
        <f t="shared" si="186"/>
        <v>No</v>
      </c>
      <c r="E2042" t="s">
        <v>2378</v>
      </c>
      <c r="F2042" t="s">
        <v>2378</v>
      </c>
      <c r="G2042">
        <f t="shared" si="187"/>
        <v>0</v>
      </c>
      <c r="H2042" t="str">
        <f t="shared" si="188"/>
        <v>No</v>
      </c>
      <c r="I2042" t="str">
        <f t="shared" si="189"/>
        <v>Over Weight</v>
      </c>
      <c r="J2042" t="str">
        <f t="shared" si="190"/>
        <v>Prediabetes</v>
      </c>
      <c r="K2042" t="s">
        <v>2378</v>
      </c>
      <c r="L2042" t="s">
        <v>2379</v>
      </c>
      <c r="M2042" t="str">
        <f t="shared" si="191"/>
        <v>No</v>
      </c>
      <c r="N2042" t="s">
        <v>2378</v>
      </c>
    </row>
    <row r="2043" spans="1:14" x14ac:dyDescent="0.3">
      <c r="A2043" t="s">
        <v>323</v>
      </c>
      <c r="B2043">
        <v>17.385000000000002</v>
      </c>
      <c r="C2043">
        <v>5.84</v>
      </c>
      <c r="D2043" t="str">
        <f t="shared" si="186"/>
        <v>No</v>
      </c>
      <c r="E2043" t="s">
        <v>2378</v>
      </c>
      <c r="F2043" t="s">
        <v>2378</v>
      </c>
      <c r="G2043">
        <f t="shared" si="187"/>
        <v>0</v>
      </c>
      <c r="H2043" t="str">
        <f t="shared" si="188"/>
        <v>No</v>
      </c>
      <c r="I2043" t="str">
        <f t="shared" si="189"/>
        <v>Under Weight</v>
      </c>
      <c r="J2043" t="str">
        <f t="shared" si="190"/>
        <v>Prediabetes</v>
      </c>
      <c r="K2043" t="s">
        <v>2378</v>
      </c>
      <c r="L2043" t="s">
        <v>2379</v>
      </c>
      <c r="M2043" t="str">
        <f t="shared" si="191"/>
        <v>No</v>
      </c>
      <c r="N2043" t="s">
        <v>2378</v>
      </c>
    </row>
    <row r="2044" spans="1:14" x14ac:dyDescent="0.3">
      <c r="A2044" t="s">
        <v>322</v>
      </c>
      <c r="B2044">
        <v>30.13</v>
      </c>
      <c r="C2044">
        <v>5.71</v>
      </c>
      <c r="D2044" t="str">
        <f t="shared" si="186"/>
        <v>No</v>
      </c>
      <c r="E2044" t="s">
        <v>2381</v>
      </c>
      <c r="F2044" t="s">
        <v>2378</v>
      </c>
      <c r="G2044">
        <f t="shared" si="187"/>
        <v>1</v>
      </c>
      <c r="H2044" t="str">
        <f t="shared" si="188"/>
        <v>No</v>
      </c>
      <c r="I2044" t="str">
        <f t="shared" si="189"/>
        <v>Obesity</v>
      </c>
      <c r="J2044" t="str">
        <f t="shared" si="190"/>
        <v>Prediabetes</v>
      </c>
      <c r="K2044" t="s">
        <v>2378</v>
      </c>
      <c r="L2044">
        <v>1</v>
      </c>
      <c r="M2044" t="str">
        <f t="shared" si="191"/>
        <v>No</v>
      </c>
      <c r="N2044" t="s">
        <v>2378</v>
      </c>
    </row>
    <row r="2045" spans="1:14" x14ac:dyDescent="0.3">
      <c r="A2045" t="s">
        <v>321</v>
      </c>
      <c r="B2045">
        <v>25.44</v>
      </c>
      <c r="C2045">
        <v>6.04</v>
      </c>
      <c r="D2045" t="str">
        <f t="shared" si="186"/>
        <v>Yes</v>
      </c>
      <c r="E2045" t="s">
        <v>2378</v>
      </c>
      <c r="F2045" t="s">
        <v>2381</v>
      </c>
      <c r="G2045">
        <f t="shared" si="187"/>
        <v>1</v>
      </c>
      <c r="H2045" t="str">
        <f t="shared" si="188"/>
        <v>No</v>
      </c>
      <c r="I2045" t="str">
        <f t="shared" si="189"/>
        <v>Over Weight</v>
      </c>
      <c r="J2045" t="str">
        <f t="shared" si="190"/>
        <v>Prediabetes</v>
      </c>
      <c r="K2045" t="s">
        <v>2380</v>
      </c>
      <c r="L2045">
        <v>1</v>
      </c>
      <c r="M2045" t="str">
        <f t="shared" si="191"/>
        <v>No</v>
      </c>
      <c r="N2045" t="s">
        <v>2378</v>
      </c>
    </row>
    <row r="2046" spans="1:14" x14ac:dyDescent="0.3">
      <c r="A2046" t="s">
        <v>320</v>
      </c>
      <c r="B2046">
        <v>39.805</v>
      </c>
      <c r="C2046">
        <v>4.38</v>
      </c>
      <c r="D2046" t="str">
        <f t="shared" si="186"/>
        <v>No</v>
      </c>
      <c r="E2046" t="s">
        <v>2381</v>
      </c>
      <c r="F2046" t="s">
        <v>2378</v>
      </c>
      <c r="G2046">
        <f t="shared" si="187"/>
        <v>1</v>
      </c>
      <c r="H2046" t="str">
        <f t="shared" si="188"/>
        <v>No</v>
      </c>
      <c r="I2046" t="str">
        <f t="shared" si="189"/>
        <v>Obesity</v>
      </c>
      <c r="J2046" t="str">
        <f t="shared" si="190"/>
        <v>Normal</v>
      </c>
      <c r="K2046" t="s">
        <v>2378</v>
      </c>
      <c r="L2046">
        <v>1</v>
      </c>
      <c r="M2046" t="str">
        <f t="shared" si="191"/>
        <v>No</v>
      </c>
      <c r="N2046" t="s">
        <v>2378</v>
      </c>
    </row>
    <row r="2047" spans="1:14" x14ac:dyDescent="0.3">
      <c r="A2047" t="s">
        <v>319</v>
      </c>
      <c r="B2047">
        <v>30.4</v>
      </c>
      <c r="C2047">
        <v>5.56</v>
      </c>
      <c r="D2047" t="str">
        <f t="shared" si="186"/>
        <v>Yes</v>
      </c>
      <c r="E2047" t="s">
        <v>2381</v>
      </c>
      <c r="F2047" t="s">
        <v>2378</v>
      </c>
      <c r="G2047">
        <f t="shared" si="187"/>
        <v>1</v>
      </c>
      <c r="H2047" t="str">
        <f t="shared" si="188"/>
        <v>No</v>
      </c>
      <c r="I2047" t="str">
        <f t="shared" si="189"/>
        <v>Obesity</v>
      </c>
      <c r="J2047" t="str">
        <f t="shared" si="190"/>
        <v>Normal</v>
      </c>
      <c r="K2047" t="s">
        <v>2380</v>
      </c>
      <c r="L2047">
        <v>1</v>
      </c>
      <c r="M2047" t="str">
        <f t="shared" si="191"/>
        <v>No</v>
      </c>
      <c r="N2047" t="s">
        <v>2378</v>
      </c>
    </row>
    <row r="2048" spans="1:14" x14ac:dyDescent="0.3">
      <c r="A2048" t="s">
        <v>318</v>
      </c>
      <c r="B2048">
        <v>23.18</v>
      </c>
      <c r="C2048">
        <v>4.24</v>
      </c>
      <c r="D2048" t="str">
        <f t="shared" si="186"/>
        <v>No</v>
      </c>
      <c r="E2048" t="s">
        <v>2381</v>
      </c>
      <c r="F2048" t="s">
        <v>2378</v>
      </c>
      <c r="G2048">
        <f t="shared" si="187"/>
        <v>1</v>
      </c>
      <c r="H2048" t="str">
        <f t="shared" si="188"/>
        <v>No</v>
      </c>
      <c r="I2048" t="str">
        <f t="shared" si="189"/>
        <v>Normal Weight</v>
      </c>
      <c r="J2048" t="str">
        <f t="shared" si="190"/>
        <v>Normal</v>
      </c>
      <c r="K2048" t="s">
        <v>2378</v>
      </c>
      <c r="L2048">
        <v>1</v>
      </c>
      <c r="M2048" t="str">
        <f t="shared" si="191"/>
        <v>No</v>
      </c>
      <c r="N2048" t="s">
        <v>2378</v>
      </c>
    </row>
    <row r="2049" spans="1:14" x14ac:dyDescent="0.3">
      <c r="A2049" t="s">
        <v>317</v>
      </c>
      <c r="B2049">
        <v>39.615000000000002</v>
      </c>
      <c r="C2049">
        <v>6.32</v>
      </c>
      <c r="D2049" t="str">
        <f t="shared" si="186"/>
        <v>No</v>
      </c>
      <c r="E2049" t="s">
        <v>2378</v>
      </c>
      <c r="F2049" t="s">
        <v>2381</v>
      </c>
      <c r="G2049">
        <f t="shared" si="187"/>
        <v>1</v>
      </c>
      <c r="H2049" t="str">
        <f t="shared" si="188"/>
        <v>No</v>
      </c>
      <c r="I2049" t="str">
        <f t="shared" si="189"/>
        <v>Obesity</v>
      </c>
      <c r="J2049" t="str">
        <f t="shared" si="190"/>
        <v>Prediabetes</v>
      </c>
      <c r="K2049" t="s">
        <v>2378</v>
      </c>
      <c r="L2049">
        <v>1</v>
      </c>
      <c r="M2049" t="str">
        <f t="shared" si="191"/>
        <v>No</v>
      </c>
      <c r="N2049" t="s">
        <v>2378</v>
      </c>
    </row>
    <row r="2050" spans="1:14" x14ac:dyDescent="0.3">
      <c r="A2050" t="s">
        <v>316</v>
      </c>
      <c r="B2050">
        <v>30.59</v>
      </c>
      <c r="C2050">
        <v>6.3</v>
      </c>
      <c r="D2050" t="str">
        <f t="shared" ref="D2050:D2113" si="192">PROPER(K2050)</f>
        <v>Yes</v>
      </c>
      <c r="E2050" t="s">
        <v>2378</v>
      </c>
      <c r="F2050" t="s">
        <v>2381</v>
      </c>
      <c r="G2050">
        <f t="shared" ref="G2050:G2113" si="193">IF(L2050="No major surgery",0,L2050)</f>
        <v>1</v>
      </c>
      <c r="H2050" t="str">
        <f t="shared" ref="H2050:H2113" si="194">PROPER(M2050)</f>
        <v>No</v>
      </c>
      <c r="I2050" t="str">
        <f t="shared" ref="I2050:I2113" si="195">IF(B2050&lt;18.5,"Under Weight",IF(B2050&lt;=24.9,"Normal Weight",IF(B2050&lt;=29.9,"Over Weight","Obesity")))</f>
        <v>Obesity</v>
      </c>
      <c r="J2050" t="str">
        <f t="shared" ref="J2050:J2113" si="196">IF(C2050&lt;=5.7,"Normal",IF(C2050&lt;=6.4,"Prediabetes","Diabetes"))</f>
        <v>Prediabetes</v>
      </c>
      <c r="K2050" t="s">
        <v>2380</v>
      </c>
      <c r="L2050">
        <v>1</v>
      </c>
      <c r="M2050" t="str">
        <f t="shared" si="191"/>
        <v>No</v>
      </c>
      <c r="N2050" t="s">
        <v>2378</v>
      </c>
    </row>
    <row r="2051" spans="1:14" x14ac:dyDescent="0.3">
      <c r="A2051" t="s">
        <v>315</v>
      </c>
      <c r="B2051">
        <v>16.72</v>
      </c>
      <c r="C2051">
        <v>4.38</v>
      </c>
      <c r="D2051" t="str">
        <f t="shared" si="192"/>
        <v>Yes</v>
      </c>
      <c r="E2051" t="s">
        <v>2378</v>
      </c>
      <c r="F2051" t="s">
        <v>2378</v>
      </c>
      <c r="G2051">
        <f t="shared" si="193"/>
        <v>1</v>
      </c>
      <c r="H2051" t="str">
        <f t="shared" si="194"/>
        <v>No</v>
      </c>
      <c r="I2051" t="str">
        <f t="shared" si="195"/>
        <v>Under Weight</v>
      </c>
      <c r="J2051" t="str">
        <f t="shared" si="196"/>
        <v>Normal</v>
      </c>
      <c r="K2051" t="s">
        <v>2380</v>
      </c>
      <c r="L2051">
        <v>1</v>
      </c>
      <c r="M2051" t="str">
        <f t="shared" si="191"/>
        <v>No</v>
      </c>
      <c r="N2051" t="s">
        <v>2378</v>
      </c>
    </row>
    <row r="2052" spans="1:14" x14ac:dyDescent="0.3">
      <c r="A2052" t="s">
        <v>314</v>
      </c>
      <c r="B2052">
        <v>26.22</v>
      </c>
      <c r="C2052">
        <v>4.6500000000000004</v>
      </c>
      <c r="D2052" t="str">
        <f t="shared" si="192"/>
        <v>Yes</v>
      </c>
      <c r="E2052" t="s">
        <v>2378</v>
      </c>
      <c r="F2052" t="s">
        <v>2381</v>
      </c>
      <c r="G2052">
        <f t="shared" si="193"/>
        <v>1</v>
      </c>
      <c r="H2052" t="str">
        <f t="shared" si="194"/>
        <v>No</v>
      </c>
      <c r="I2052" t="str">
        <f t="shared" si="195"/>
        <v>Over Weight</v>
      </c>
      <c r="J2052" t="str">
        <f t="shared" si="196"/>
        <v>Normal</v>
      </c>
      <c r="K2052" t="s">
        <v>2380</v>
      </c>
      <c r="L2052">
        <v>1</v>
      </c>
      <c r="M2052" t="str">
        <f t="shared" ref="M2052:M2115" si="197">IF(N2052="?","No",N2052)</f>
        <v>No</v>
      </c>
      <c r="N2052" t="s">
        <v>2378</v>
      </c>
    </row>
    <row r="2053" spans="1:14" x14ac:dyDescent="0.3">
      <c r="A2053" t="s">
        <v>313</v>
      </c>
      <c r="B2053">
        <v>31.824999999999999</v>
      </c>
      <c r="C2053">
        <v>4.7</v>
      </c>
      <c r="D2053" t="str">
        <f t="shared" si="192"/>
        <v>No</v>
      </c>
      <c r="E2053" t="s">
        <v>2378</v>
      </c>
      <c r="F2053" t="s">
        <v>2381</v>
      </c>
      <c r="G2053">
        <f t="shared" si="193"/>
        <v>1</v>
      </c>
      <c r="H2053" t="str">
        <f t="shared" si="194"/>
        <v>No</v>
      </c>
      <c r="I2053" t="str">
        <f t="shared" si="195"/>
        <v>Obesity</v>
      </c>
      <c r="J2053" t="str">
        <f t="shared" si="196"/>
        <v>Normal</v>
      </c>
      <c r="K2053" t="s">
        <v>2378</v>
      </c>
      <c r="L2053">
        <v>1</v>
      </c>
      <c r="M2053" t="str">
        <f t="shared" si="197"/>
        <v>No</v>
      </c>
      <c r="N2053" t="s">
        <v>2378</v>
      </c>
    </row>
    <row r="2054" spans="1:14" x14ac:dyDescent="0.3">
      <c r="A2054" t="s">
        <v>312</v>
      </c>
      <c r="B2054">
        <v>25.745000000000001</v>
      </c>
      <c r="C2054">
        <v>4.34</v>
      </c>
      <c r="D2054" t="str">
        <f t="shared" si="192"/>
        <v>No</v>
      </c>
      <c r="E2054" t="s">
        <v>2378</v>
      </c>
      <c r="F2054" t="s">
        <v>2381</v>
      </c>
      <c r="G2054">
        <f t="shared" si="193"/>
        <v>1</v>
      </c>
      <c r="H2054" t="str">
        <f t="shared" si="194"/>
        <v>No</v>
      </c>
      <c r="I2054" t="str">
        <f t="shared" si="195"/>
        <v>Over Weight</v>
      </c>
      <c r="J2054" t="str">
        <f t="shared" si="196"/>
        <v>Normal</v>
      </c>
      <c r="K2054" t="s">
        <v>2378</v>
      </c>
      <c r="L2054">
        <v>1</v>
      </c>
      <c r="M2054" t="str">
        <f t="shared" si="197"/>
        <v>No</v>
      </c>
      <c r="N2054" t="s">
        <v>2378</v>
      </c>
    </row>
    <row r="2055" spans="1:14" x14ac:dyDescent="0.3">
      <c r="A2055" t="s">
        <v>311</v>
      </c>
      <c r="B2055">
        <v>24.605</v>
      </c>
      <c r="C2055">
        <v>5.62</v>
      </c>
      <c r="D2055" t="str">
        <f t="shared" si="192"/>
        <v>No</v>
      </c>
      <c r="E2055" t="s">
        <v>2378</v>
      </c>
      <c r="F2055" t="s">
        <v>2381</v>
      </c>
      <c r="G2055">
        <f t="shared" si="193"/>
        <v>1</v>
      </c>
      <c r="H2055" t="str">
        <f t="shared" si="194"/>
        <v>No</v>
      </c>
      <c r="I2055" t="str">
        <f t="shared" si="195"/>
        <v>Normal Weight</v>
      </c>
      <c r="J2055" t="str">
        <f t="shared" si="196"/>
        <v>Normal</v>
      </c>
      <c r="K2055" t="s">
        <v>2378</v>
      </c>
      <c r="L2055">
        <v>1</v>
      </c>
      <c r="M2055" t="str">
        <f t="shared" si="197"/>
        <v>No</v>
      </c>
      <c r="N2055" t="s">
        <v>2378</v>
      </c>
    </row>
    <row r="2056" spans="1:14" x14ac:dyDescent="0.3">
      <c r="A2056" t="s">
        <v>310</v>
      </c>
      <c r="B2056">
        <v>24.51</v>
      </c>
      <c r="C2056">
        <v>4.24</v>
      </c>
      <c r="D2056" t="str">
        <f t="shared" si="192"/>
        <v>No</v>
      </c>
      <c r="E2056" t="s">
        <v>2378</v>
      </c>
      <c r="F2056" t="s">
        <v>2381</v>
      </c>
      <c r="G2056">
        <f t="shared" si="193"/>
        <v>1</v>
      </c>
      <c r="H2056" t="str">
        <f t="shared" si="194"/>
        <v>No</v>
      </c>
      <c r="I2056" t="str">
        <f t="shared" si="195"/>
        <v>Normal Weight</v>
      </c>
      <c r="J2056" t="str">
        <f t="shared" si="196"/>
        <v>Normal</v>
      </c>
      <c r="K2056" t="s">
        <v>2378</v>
      </c>
      <c r="L2056">
        <v>1</v>
      </c>
      <c r="M2056" t="str">
        <f t="shared" si="197"/>
        <v>No</v>
      </c>
      <c r="N2056" t="s">
        <v>2378</v>
      </c>
    </row>
    <row r="2057" spans="1:14" x14ac:dyDescent="0.3">
      <c r="A2057" t="s">
        <v>309</v>
      </c>
      <c r="B2057">
        <v>31.065000000000001</v>
      </c>
      <c r="C2057">
        <v>4.57</v>
      </c>
      <c r="D2057" t="str">
        <f t="shared" si="192"/>
        <v>Yes</v>
      </c>
      <c r="E2057" t="s">
        <v>2378</v>
      </c>
      <c r="F2057" t="s">
        <v>2378</v>
      </c>
      <c r="G2057">
        <f t="shared" si="193"/>
        <v>0</v>
      </c>
      <c r="H2057" t="str">
        <f t="shared" si="194"/>
        <v>No</v>
      </c>
      <c r="I2057" t="str">
        <f t="shared" si="195"/>
        <v>Obesity</v>
      </c>
      <c r="J2057" t="str">
        <f t="shared" si="196"/>
        <v>Normal</v>
      </c>
      <c r="K2057" t="s">
        <v>2380</v>
      </c>
      <c r="L2057" t="s">
        <v>2379</v>
      </c>
      <c r="M2057" t="str">
        <f t="shared" si="197"/>
        <v>No</v>
      </c>
      <c r="N2057" t="s">
        <v>2378</v>
      </c>
    </row>
    <row r="2058" spans="1:14" x14ac:dyDescent="0.3">
      <c r="A2058" t="s">
        <v>308</v>
      </c>
      <c r="B2058">
        <v>28.12</v>
      </c>
      <c r="C2058">
        <v>5.05</v>
      </c>
      <c r="D2058" t="str">
        <f t="shared" si="192"/>
        <v>No</v>
      </c>
      <c r="E2058" t="s">
        <v>2378</v>
      </c>
      <c r="F2058" t="s">
        <v>2378</v>
      </c>
      <c r="G2058">
        <f t="shared" si="193"/>
        <v>0</v>
      </c>
      <c r="H2058" t="str">
        <f t="shared" si="194"/>
        <v>No</v>
      </c>
      <c r="I2058" t="str">
        <f t="shared" si="195"/>
        <v>Over Weight</v>
      </c>
      <c r="J2058" t="str">
        <f t="shared" si="196"/>
        <v>Normal</v>
      </c>
      <c r="K2058" t="s">
        <v>2378</v>
      </c>
      <c r="L2058" t="s">
        <v>2379</v>
      </c>
      <c r="M2058" t="str">
        <f t="shared" si="197"/>
        <v>No</v>
      </c>
      <c r="N2058" t="s">
        <v>2378</v>
      </c>
    </row>
    <row r="2059" spans="1:14" x14ac:dyDescent="0.3">
      <c r="A2059" t="s">
        <v>307</v>
      </c>
      <c r="B2059">
        <v>38.06</v>
      </c>
      <c r="C2059">
        <v>6.16</v>
      </c>
      <c r="D2059" t="str">
        <f t="shared" si="192"/>
        <v>No</v>
      </c>
      <c r="E2059" t="s">
        <v>2378</v>
      </c>
      <c r="F2059" t="s">
        <v>2378</v>
      </c>
      <c r="G2059">
        <f t="shared" si="193"/>
        <v>0</v>
      </c>
      <c r="H2059" t="str">
        <f t="shared" si="194"/>
        <v>No</v>
      </c>
      <c r="I2059" t="str">
        <f t="shared" si="195"/>
        <v>Obesity</v>
      </c>
      <c r="J2059" t="str">
        <f t="shared" si="196"/>
        <v>Prediabetes</v>
      </c>
      <c r="K2059" t="s">
        <v>2378</v>
      </c>
      <c r="L2059" t="s">
        <v>2379</v>
      </c>
      <c r="M2059" t="str">
        <f t="shared" si="197"/>
        <v>No</v>
      </c>
      <c r="N2059" t="s">
        <v>2378</v>
      </c>
    </row>
    <row r="2060" spans="1:14" x14ac:dyDescent="0.3">
      <c r="A2060" t="s">
        <v>306</v>
      </c>
      <c r="B2060">
        <v>24.96</v>
      </c>
      <c r="C2060">
        <v>4.57</v>
      </c>
      <c r="D2060" t="str">
        <f t="shared" si="192"/>
        <v>No</v>
      </c>
      <c r="E2060" t="s">
        <v>2378</v>
      </c>
      <c r="F2060" t="s">
        <v>2378</v>
      </c>
      <c r="G2060">
        <f t="shared" si="193"/>
        <v>0</v>
      </c>
      <c r="H2060" t="str">
        <f t="shared" si="194"/>
        <v>No</v>
      </c>
      <c r="I2060" t="str">
        <f t="shared" si="195"/>
        <v>Over Weight</v>
      </c>
      <c r="J2060" t="str">
        <f t="shared" si="196"/>
        <v>Normal</v>
      </c>
      <c r="K2060" t="s">
        <v>2378</v>
      </c>
      <c r="L2060" t="s">
        <v>2379</v>
      </c>
      <c r="M2060" t="str">
        <f t="shared" si="197"/>
        <v>No</v>
      </c>
      <c r="N2060" t="s">
        <v>2378</v>
      </c>
    </row>
    <row r="2061" spans="1:14" x14ac:dyDescent="0.3">
      <c r="A2061" t="s">
        <v>305</v>
      </c>
      <c r="B2061">
        <v>17.670000000000002</v>
      </c>
      <c r="C2061">
        <v>5.53</v>
      </c>
      <c r="D2061" t="str">
        <f t="shared" si="192"/>
        <v>Yes</v>
      </c>
      <c r="E2061" t="s">
        <v>2378</v>
      </c>
      <c r="F2061" t="s">
        <v>2378</v>
      </c>
      <c r="G2061">
        <f t="shared" si="193"/>
        <v>0</v>
      </c>
      <c r="H2061" t="str">
        <f t="shared" si="194"/>
        <v>No</v>
      </c>
      <c r="I2061" t="str">
        <f t="shared" si="195"/>
        <v>Under Weight</v>
      </c>
      <c r="J2061" t="str">
        <f t="shared" si="196"/>
        <v>Normal</v>
      </c>
      <c r="K2061" t="s">
        <v>2380</v>
      </c>
      <c r="L2061" t="s">
        <v>2379</v>
      </c>
      <c r="M2061" t="str">
        <f t="shared" si="197"/>
        <v>No</v>
      </c>
      <c r="N2061" t="s">
        <v>2378</v>
      </c>
    </row>
    <row r="2062" spans="1:14" x14ac:dyDescent="0.3">
      <c r="A2062" t="s">
        <v>304</v>
      </c>
      <c r="B2062">
        <v>31.35</v>
      </c>
      <c r="C2062">
        <v>5.84</v>
      </c>
      <c r="D2062" t="str">
        <f t="shared" si="192"/>
        <v>No</v>
      </c>
      <c r="E2062" t="s">
        <v>2381</v>
      </c>
      <c r="F2062" t="s">
        <v>2378</v>
      </c>
      <c r="G2062">
        <f t="shared" si="193"/>
        <v>1</v>
      </c>
      <c r="H2062" t="str">
        <f t="shared" si="194"/>
        <v>No</v>
      </c>
      <c r="I2062" t="str">
        <f t="shared" si="195"/>
        <v>Obesity</v>
      </c>
      <c r="J2062" t="str">
        <f t="shared" si="196"/>
        <v>Prediabetes</v>
      </c>
      <c r="K2062" t="s">
        <v>2378</v>
      </c>
      <c r="L2062">
        <v>1</v>
      </c>
      <c r="M2062" t="str">
        <f t="shared" si="197"/>
        <v>No</v>
      </c>
      <c r="N2062" t="s">
        <v>2378</v>
      </c>
    </row>
    <row r="2063" spans="1:14" x14ac:dyDescent="0.3">
      <c r="A2063" t="s">
        <v>303</v>
      </c>
      <c r="B2063">
        <v>28.31</v>
      </c>
      <c r="C2063">
        <v>6.41</v>
      </c>
      <c r="D2063" t="str">
        <f t="shared" si="192"/>
        <v>No</v>
      </c>
      <c r="E2063" t="s">
        <v>2381</v>
      </c>
      <c r="F2063" t="s">
        <v>2378</v>
      </c>
      <c r="G2063">
        <f t="shared" si="193"/>
        <v>1</v>
      </c>
      <c r="H2063" t="str">
        <f t="shared" si="194"/>
        <v>No</v>
      </c>
      <c r="I2063" t="str">
        <f t="shared" si="195"/>
        <v>Over Weight</v>
      </c>
      <c r="J2063" t="str">
        <f t="shared" si="196"/>
        <v>Diabetes</v>
      </c>
      <c r="K2063" t="s">
        <v>2378</v>
      </c>
      <c r="L2063">
        <v>1</v>
      </c>
      <c r="M2063" t="str">
        <f t="shared" si="197"/>
        <v>No</v>
      </c>
      <c r="N2063" t="s">
        <v>2378</v>
      </c>
    </row>
    <row r="2064" spans="1:14" x14ac:dyDescent="0.3">
      <c r="A2064" t="s">
        <v>302</v>
      </c>
      <c r="B2064">
        <v>30.3</v>
      </c>
      <c r="C2064">
        <v>4.7300000000000004</v>
      </c>
      <c r="D2064" t="str">
        <f t="shared" si="192"/>
        <v>Yes</v>
      </c>
      <c r="E2064" t="s">
        <v>2378</v>
      </c>
      <c r="F2064" t="s">
        <v>2381</v>
      </c>
      <c r="G2064">
        <f t="shared" si="193"/>
        <v>1</v>
      </c>
      <c r="H2064" t="str">
        <f t="shared" si="194"/>
        <v>No</v>
      </c>
      <c r="I2064" t="str">
        <f t="shared" si="195"/>
        <v>Obesity</v>
      </c>
      <c r="J2064" t="str">
        <f t="shared" si="196"/>
        <v>Normal</v>
      </c>
      <c r="K2064" t="s">
        <v>2380</v>
      </c>
      <c r="L2064">
        <v>1</v>
      </c>
      <c r="M2064" t="str">
        <f t="shared" si="197"/>
        <v>No</v>
      </c>
      <c r="N2064" t="s">
        <v>2378</v>
      </c>
    </row>
    <row r="2065" spans="1:14" x14ac:dyDescent="0.3">
      <c r="A2065" t="s">
        <v>301</v>
      </c>
      <c r="B2065">
        <v>26.4</v>
      </c>
      <c r="C2065">
        <v>6.22</v>
      </c>
      <c r="D2065" t="str">
        <f t="shared" si="192"/>
        <v>Yes</v>
      </c>
      <c r="E2065" t="s">
        <v>2378</v>
      </c>
      <c r="F2065" t="s">
        <v>2378</v>
      </c>
      <c r="G2065">
        <f t="shared" si="193"/>
        <v>0</v>
      </c>
      <c r="H2065" t="str">
        <f t="shared" si="194"/>
        <v>No</v>
      </c>
      <c r="I2065" t="str">
        <f t="shared" si="195"/>
        <v>Over Weight</v>
      </c>
      <c r="J2065" t="str">
        <f t="shared" si="196"/>
        <v>Prediabetes</v>
      </c>
      <c r="K2065" t="s">
        <v>2380</v>
      </c>
      <c r="L2065" t="s">
        <v>2379</v>
      </c>
      <c r="M2065" t="str">
        <f t="shared" si="197"/>
        <v>No</v>
      </c>
      <c r="N2065" t="s">
        <v>2378</v>
      </c>
    </row>
    <row r="2066" spans="1:14" x14ac:dyDescent="0.3">
      <c r="A2066" t="s">
        <v>300</v>
      </c>
      <c r="B2066">
        <v>22.135000000000002</v>
      </c>
      <c r="C2066">
        <v>4.46</v>
      </c>
      <c r="D2066" t="str">
        <f t="shared" si="192"/>
        <v>Yes</v>
      </c>
      <c r="E2066" t="s">
        <v>2378</v>
      </c>
      <c r="F2066" t="s">
        <v>2378</v>
      </c>
      <c r="G2066">
        <f t="shared" si="193"/>
        <v>0</v>
      </c>
      <c r="H2066" t="str">
        <f t="shared" si="194"/>
        <v>No</v>
      </c>
      <c r="I2066" t="str">
        <f t="shared" si="195"/>
        <v>Normal Weight</v>
      </c>
      <c r="J2066" t="str">
        <f t="shared" si="196"/>
        <v>Normal</v>
      </c>
      <c r="K2066" t="s">
        <v>2380</v>
      </c>
      <c r="L2066" t="s">
        <v>2379</v>
      </c>
      <c r="M2066" t="str">
        <f t="shared" si="197"/>
        <v>No</v>
      </c>
      <c r="N2066" t="s">
        <v>2378</v>
      </c>
    </row>
    <row r="2067" spans="1:14" x14ac:dyDescent="0.3">
      <c r="A2067" t="s">
        <v>299</v>
      </c>
      <c r="B2067">
        <v>17.399999999999999</v>
      </c>
      <c r="C2067">
        <v>4.5</v>
      </c>
      <c r="D2067" t="str">
        <f t="shared" si="192"/>
        <v>Yes</v>
      </c>
      <c r="E2067" t="s">
        <v>2378</v>
      </c>
      <c r="F2067" t="s">
        <v>2378</v>
      </c>
      <c r="G2067">
        <f t="shared" si="193"/>
        <v>0</v>
      </c>
      <c r="H2067" t="str">
        <f t="shared" si="194"/>
        <v>No</v>
      </c>
      <c r="I2067" t="str">
        <f t="shared" si="195"/>
        <v>Under Weight</v>
      </c>
      <c r="J2067" t="str">
        <f t="shared" si="196"/>
        <v>Normal</v>
      </c>
      <c r="K2067" t="s">
        <v>2380</v>
      </c>
      <c r="L2067" t="s">
        <v>2379</v>
      </c>
      <c r="M2067" t="str">
        <f t="shared" si="197"/>
        <v>No</v>
      </c>
      <c r="N2067" t="s">
        <v>2378</v>
      </c>
    </row>
    <row r="2068" spans="1:14" x14ac:dyDescent="0.3">
      <c r="A2068" t="s">
        <v>297</v>
      </c>
      <c r="B2068">
        <v>28.06</v>
      </c>
      <c r="C2068">
        <v>8.93</v>
      </c>
      <c r="D2068" t="str">
        <f t="shared" si="192"/>
        <v>No</v>
      </c>
      <c r="E2068" t="s">
        <v>2378</v>
      </c>
      <c r="F2068" t="s">
        <v>2378</v>
      </c>
      <c r="G2068">
        <f t="shared" si="193"/>
        <v>0</v>
      </c>
      <c r="H2068" t="str">
        <f t="shared" si="194"/>
        <v>No</v>
      </c>
      <c r="I2068" t="str">
        <f t="shared" si="195"/>
        <v>Over Weight</v>
      </c>
      <c r="J2068" t="str">
        <f t="shared" si="196"/>
        <v>Diabetes</v>
      </c>
      <c r="K2068" t="s">
        <v>2378</v>
      </c>
      <c r="L2068" t="s">
        <v>2379</v>
      </c>
      <c r="M2068" t="str">
        <f t="shared" si="197"/>
        <v>No</v>
      </c>
      <c r="N2068" t="s">
        <v>2378</v>
      </c>
    </row>
    <row r="2069" spans="1:14" x14ac:dyDescent="0.3">
      <c r="A2069" t="s">
        <v>296</v>
      </c>
      <c r="B2069">
        <v>31.13</v>
      </c>
      <c r="C2069">
        <v>11.02</v>
      </c>
      <c r="D2069" t="str">
        <f t="shared" si="192"/>
        <v>No</v>
      </c>
      <c r="E2069" t="s">
        <v>2378</v>
      </c>
      <c r="F2069" t="s">
        <v>2378</v>
      </c>
      <c r="G2069">
        <f t="shared" si="193"/>
        <v>0</v>
      </c>
      <c r="H2069" t="str">
        <f t="shared" si="194"/>
        <v>No</v>
      </c>
      <c r="I2069" t="str">
        <f t="shared" si="195"/>
        <v>Obesity</v>
      </c>
      <c r="J2069" t="str">
        <f t="shared" si="196"/>
        <v>Diabetes</v>
      </c>
      <c r="K2069" t="s">
        <v>2378</v>
      </c>
      <c r="L2069" t="s">
        <v>2379</v>
      </c>
      <c r="M2069" t="str">
        <f t="shared" si="197"/>
        <v>No</v>
      </c>
      <c r="N2069" t="s">
        <v>2378</v>
      </c>
    </row>
    <row r="2070" spans="1:14" x14ac:dyDescent="0.3">
      <c r="A2070" t="s">
        <v>295</v>
      </c>
      <c r="B2070">
        <v>18.46</v>
      </c>
      <c r="C2070">
        <v>5.25</v>
      </c>
      <c r="D2070" t="str">
        <f t="shared" si="192"/>
        <v>No</v>
      </c>
      <c r="E2070" t="s">
        <v>2378</v>
      </c>
      <c r="F2070" t="s">
        <v>2378</v>
      </c>
      <c r="G2070">
        <f t="shared" si="193"/>
        <v>0</v>
      </c>
      <c r="H2070" t="str">
        <f t="shared" si="194"/>
        <v>No</v>
      </c>
      <c r="I2070" t="str">
        <f t="shared" si="195"/>
        <v>Under Weight</v>
      </c>
      <c r="J2070" t="str">
        <f t="shared" si="196"/>
        <v>Normal</v>
      </c>
      <c r="K2070" t="s">
        <v>2378</v>
      </c>
      <c r="L2070" t="s">
        <v>2379</v>
      </c>
      <c r="M2070" t="str">
        <f t="shared" si="197"/>
        <v>No</v>
      </c>
      <c r="N2070" t="s">
        <v>2378</v>
      </c>
    </row>
    <row r="2071" spans="1:14" x14ac:dyDescent="0.3">
      <c r="A2071" t="s">
        <v>294</v>
      </c>
      <c r="B2071">
        <v>17.3</v>
      </c>
      <c r="C2071">
        <v>4.75</v>
      </c>
      <c r="D2071" t="str">
        <f t="shared" si="192"/>
        <v>No</v>
      </c>
      <c r="E2071" t="s">
        <v>2378</v>
      </c>
      <c r="F2071" t="s">
        <v>2378</v>
      </c>
      <c r="G2071">
        <f t="shared" si="193"/>
        <v>0</v>
      </c>
      <c r="H2071" t="str">
        <f t="shared" si="194"/>
        <v>No</v>
      </c>
      <c r="I2071" t="str">
        <f t="shared" si="195"/>
        <v>Under Weight</v>
      </c>
      <c r="J2071" t="str">
        <f t="shared" si="196"/>
        <v>Normal</v>
      </c>
      <c r="K2071" t="s">
        <v>2378</v>
      </c>
      <c r="L2071" t="s">
        <v>2379</v>
      </c>
      <c r="M2071" t="str">
        <f t="shared" si="197"/>
        <v>No</v>
      </c>
      <c r="N2071" t="s">
        <v>2378</v>
      </c>
    </row>
    <row r="2072" spans="1:14" x14ac:dyDescent="0.3">
      <c r="A2072" t="s">
        <v>293</v>
      </c>
      <c r="B2072">
        <v>35.625</v>
      </c>
      <c r="C2072">
        <v>4.68</v>
      </c>
      <c r="D2072" t="str">
        <f t="shared" si="192"/>
        <v>Yes</v>
      </c>
      <c r="E2072" t="s">
        <v>2378</v>
      </c>
      <c r="F2072" t="s">
        <v>2381</v>
      </c>
      <c r="G2072">
        <f t="shared" si="193"/>
        <v>1</v>
      </c>
      <c r="H2072" t="str">
        <f t="shared" si="194"/>
        <v>No</v>
      </c>
      <c r="I2072" t="str">
        <f t="shared" si="195"/>
        <v>Obesity</v>
      </c>
      <c r="J2072" t="str">
        <f t="shared" si="196"/>
        <v>Normal</v>
      </c>
      <c r="K2072" t="s">
        <v>2380</v>
      </c>
      <c r="L2072">
        <v>1</v>
      </c>
      <c r="M2072" t="str">
        <f t="shared" si="197"/>
        <v>No</v>
      </c>
      <c r="N2072" t="s">
        <v>2378</v>
      </c>
    </row>
    <row r="2073" spans="1:14" x14ac:dyDescent="0.3">
      <c r="A2073" t="s">
        <v>292</v>
      </c>
      <c r="B2073">
        <v>20.234999999999999</v>
      </c>
      <c r="C2073">
        <v>6.17</v>
      </c>
      <c r="D2073" t="str">
        <f t="shared" si="192"/>
        <v>Yes</v>
      </c>
      <c r="E2073" t="s">
        <v>2381</v>
      </c>
      <c r="F2073" t="s">
        <v>2378</v>
      </c>
      <c r="G2073">
        <f t="shared" si="193"/>
        <v>2</v>
      </c>
      <c r="H2073" t="str">
        <f t="shared" si="194"/>
        <v>No</v>
      </c>
      <c r="I2073" t="str">
        <f t="shared" si="195"/>
        <v>Normal Weight</v>
      </c>
      <c r="J2073" t="str">
        <f t="shared" si="196"/>
        <v>Prediabetes</v>
      </c>
      <c r="K2073" t="s">
        <v>2380</v>
      </c>
      <c r="L2073">
        <v>2</v>
      </c>
      <c r="M2073" t="str">
        <f t="shared" si="197"/>
        <v>No</v>
      </c>
      <c r="N2073" t="s">
        <v>2378</v>
      </c>
    </row>
    <row r="2074" spans="1:14" x14ac:dyDescent="0.3">
      <c r="A2074" t="s">
        <v>291</v>
      </c>
      <c r="B2074">
        <v>27.55</v>
      </c>
      <c r="C2074">
        <v>4.5599999999999996</v>
      </c>
      <c r="D2074" t="str">
        <f t="shared" si="192"/>
        <v>Yes</v>
      </c>
      <c r="E2074" t="s">
        <v>2378</v>
      </c>
      <c r="F2074" t="s">
        <v>2381</v>
      </c>
      <c r="G2074">
        <f t="shared" si="193"/>
        <v>1</v>
      </c>
      <c r="H2074" t="str">
        <f t="shared" si="194"/>
        <v>No</v>
      </c>
      <c r="I2074" t="str">
        <f t="shared" si="195"/>
        <v>Over Weight</v>
      </c>
      <c r="J2074" t="str">
        <f t="shared" si="196"/>
        <v>Normal</v>
      </c>
      <c r="K2074" t="s">
        <v>2380</v>
      </c>
      <c r="L2074">
        <v>1</v>
      </c>
      <c r="M2074" t="str">
        <f t="shared" si="197"/>
        <v>No</v>
      </c>
      <c r="N2074" t="s">
        <v>2378</v>
      </c>
    </row>
    <row r="2075" spans="1:14" x14ac:dyDescent="0.3">
      <c r="A2075" t="s">
        <v>290</v>
      </c>
      <c r="B2075">
        <v>17.97</v>
      </c>
      <c r="C2075">
        <v>6.3</v>
      </c>
      <c r="D2075" t="str">
        <f t="shared" si="192"/>
        <v>No</v>
      </c>
      <c r="E2075" t="s">
        <v>2378</v>
      </c>
      <c r="F2075" t="s">
        <v>2378</v>
      </c>
      <c r="G2075">
        <f t="shared" si="193"/>
        <v>0</v>
      </c>
      <c r="H2075" t="str">
        <f t="shared" si="194"/>
        <v>No</v>
      </c>
      <c r="I2075" t="str">
        <f t="shared" si="195"/>
        <v>Under Weight</v>
      </c>
      <c r="J2075" t="str">
        <f t="shared" si="196"/>
        <v>Prediabetes</v>
      </c>
      <c r="K2075" t="s">
        <v>2378</v>
      </c>
      <c r="L2075" t="s">
        <v>2379</v>
      </c>
      <c r="M2075" t="str">
        <f t="shared" si="197"/>
        <v>No</v>
      </c>
      <c r="N2075" t="s">
        <v>2378</v>
      </c>
    </row>
    <row r="2076" spans="1:14" x14ac:dyDescent="0.3">
      <c r="A2076" t="s">
        <v>289</v>
      </c>
      <c r="B2076">
        <v>29.98</v>
      </c>
      <c r="C2076">
        <v>6.03</v>
      </c>
      <c r="D2076" t="str">
        <f t="shared" si="192"/>
        <v>No</v>
      </c>
      <c r="E2076" t="s">
        <v>2381</v>
      </c>
      <c r="F2076" t="s">
        <v>2378</v>
      </c>
      <c r="G2076">
        <f t="shared" si="193"/>
        <v>1</v>
      </c>
      <c r="H2076" t="str">
        <f t="shared" si="194"/>
        <v>No</v>
      </c>
      <c r="I2076" t="str">
        <f t="shared" si="195"/>
        <v>Obesity</v>
      </c>
      <c r="J2076" t="str">
        <f t="shared" si="196"/>
        <v>Prediabetes</v>
      </c>
      <c r="K2076" t="s">
        <v>2378</v>
      </c>
      <c r="L2076">
        <v>1</v>
      </c>
      <c r="M2076" t="str">
        <f t="shared" si="197"/>
        <v>No</v>
      </c>
      <c r="N2076" t="s">
        <v>2378</v>
      </c>
    </row>
    <row r="2077" spans="1:14" x14ac:dyDescent="0.3">
      <c r="A2077" t="s">
        <v>288</v>
      </c>
      <c r="B2077">
        <v>33.659999999999997</v>
      </c>
      <c r="C2077">
        <v>4.2</v>
      </c>
      <c r="D2077" t="str">
        <f t="shared" si="192"/>
        <v>Yes</v>
      </c>
      <c r="E2077" t="s">
        <v>2378</v>
      </c>
      <c r="F2077" t="s">
        <v>2378</v>
      </c>
      <c r="G2077">
        <f t="shared" si="193"/>
        <v>1</v>
      </c>
      <c r="H2077" t="str">
        <f t="shared" si="194"/>
        <v>No</v>
      </c>
      <c r="I2077" t="str">
        <f t="shared" si="195"/>
        <v>Obesity</v>
      </c>
      <c r="J2077" t="str">
        <f t="shared" si="196"/>
        <v>Normal</v>
      </c>
      <c r="K2077" t="s">
        <v>2380</v>
      </c>
      <c r="L2077">
        <v>1</v>
      </c>
      <c r="M2077" t="str">
        <f t="shared" si="197"/>
        <v>No</v>
      </c>
      <c r="N2077" t="s">
        <v>2378</v>
      </c>
    </row>
    <row r="2078" spans="1:14" x14ac:dyDescent="0.3">
      <c r="A2078" t="s">
        <v>287</v>
      </c>
      <c r="B2078">
        <v>32.67</v>
      </c>
      <c r="C2078">
        <v>5.61</v>
      </c>
      <c r="D2078" t="str">
        <f t="shared" si="192"/>
        <v>Yes</v>
      </c>
      <c r="E2078" t="s">
        <v>2378</v>
      </c>
      <c r="F2078" t="s">
        <v>2378</v>
      </c>
      <c r="G2078">
        <f t="shared" si="193"/>
        <v>1</v>
      </c>
      <c r="H2078" t="str">
        <f t="shared" si="194"/>
        <v>No</v>
      </c>
      <c r="I2078" t="str">
        <f t="shared" si="195"/>
        <v>Obesity</v>
      </c>
      <c r="J2078" t="str">
        <f t="shared" si="196"/>
        <v>Normal</v>
      </c>
      <c r="K2078" t="s">
        <v>2380</v>
      </c>
      <c r="L2078">
        <v>1</v>
      </c>
      <c r="M2078" t="str">
        <f t="shared" si="197"/>
        <v>No</v>
      </c>
      <c r="N2078" t="s">
        <v>2378</v>
      </c>
    </row>
    <row r="2079" spans="1:14" x14ac:dyDescent="0.3">
      <c r="A2079" t="s">
        <v>286</v>
      </c>
      <c r="B2079">
        <v>30.5</v>
      </c>
      <c r="C2079">
        <v>5.88</v>
      </c>
      <c r="D2079" t="str">
        <f t="shared" si="192"/>
        <v>Yes</v>
      </c>
      <c r="E2079" t="s">
        <v>2378</v>
      </c>
      <c r="F2079" t="s">
        <v>2378</v>
      </c>
      <c r="G2079">
        <f t="shared" si="193"/>
        <v>1</v>
      </c>
      <c r="H2079" t="str">
        <f t="shared" si="194"/>
        <v>No</v>
      </c>
      <c r="I2079" t="str">
        <f t="shared" si="195"/>
        <v>Obesity</v>
      </c>
      <c r="J2079" t="str">
        <f t="shared" si="196"/>
        <v>Prediabetes</v>
      </c>
      <c r="K2079" t="s">
        <v>2380</v>
      </c>
      <c r="L2079">
        <v>1</v>
      </c>
      <c r="M2079" t="str">
        <f t="shared" si="197"/>
        <v>No</v>
      </c>
      <c r="N2079" t="s">
        <v>2378</v>
      </c>
    </row>
    <row r="2080" spans="1:14" x14ac:dyDescent="0.3">
      <c r="A2080" t="s">
        <v>285</v>
      </c>
      <c r="B2080">
        <v>23.1</v>
      </c>
      <c r="C2080">
        <v>5.92</v>
      </c>
      <c r="D2080" t="str">
        <f t="shared" si="192"/>
        <v>Yes</v>
      </c>
      <c r="E2080" t="s">
        <v>2378</v>
      </c>
      <c r="F2080" t="s">
        <v>2378</v>
      </c>
      <c r="G2080">
        <f t="shared" si="193"/>
        <v>1</v>
      </c>
      <c r="H2080" t="str">
        <f t="shared" si="194"/>
        <v>No</v>
      </c>
      <c r="I2080" t="str">
        <f t="shared" si="195"/>
        <v>Normal Weight</v>
      </c>
      <c r="J2080" t="str">
        <f t="shared" si="196"/>
        <v>Prediabetes</v>
      </c>
      <c r="K2080" t="s">
        <v>2380</v>
      </c>
      <c r="L2080">
        <v>1</v>
      </c>
      <c r="M2080" t="str">
        <f t="shared" si="197"/>
        <v>No</v>
      </c>
      <c r="N2080" t="s">
        <v>2378</v>
      </c>
    </row>
    <row r="2081" spans="1:14" x14ac:dyDescent="0.3">
      <c r="A2081" t="s">
        <v>284</v>
      </c>
      <c r="B2081">
        <v>39.49</v>
      </c>
      <c r="C2081">
        <v>4.8099999999999996</v>
      </c>
      <c r="D2081" t="str">
        <f t="shared" si="192"/>
        <v>No</v>
      </c>
      <c r="E2081" t="s">
        <v>2378</v>
      </c>
      <c r="F2081" t="s">
        <v>2378</v>
      </c>
      <c r="G2081">
        <f t="shared" si="193"/>
        <v>1</v>
      </c>
      <c r="H2081" t="str">
        <f t="shared" si="194"/>
        <v>No</v>
      </c>
      <c r="I2081" t="str">
        <f t="shared" si="195"/>
        <v>Obesity</v>
      </c>
      <c r="J2081" t="str">
        <f t="shared" si="196"/>
        <v>Normal</v>
      </c>
      <c r="K2081" t="s">
        <v>2378</v>
      </c>
      <c r="L2081">
        <v>1</v>
      </c>
      <c r="M2081" t="str">
        <f t="shared" si="197"/>
        <v>No</v>
      </c>
      <c r="N2081" t="s">
        <v>2378</v>
      </c>
    </row>
    <row r="2082" spans="1:14" x14ac:dyDescent="0.3">
      <c r="A2082" t="s">
        <v>283</v>
      </c>
      <c r="B2082">
        <v>33.99</v>
      </c>
      <c r="C2082">
        <v>4.55</v>
      </c>
      <c r="D2082" t="str">
        <f t="shared" si="192"/>
        <v>No</v>
      </c>
      <c r="E2082" t="s">
        <v>2378</v>
      </c>
      <c r="F2082" t="s">
        <v>2378</v>
      </c>
      <c r="G2082">
        <f t="shared" si="193"/>
        <v>1</v>
      </c>
      <c r="H2082" t="str">
        <f t="shared" si="194"/>
        <v>No</v>
      </c>
      <c r="I2082" t="str">
        <f t="shared" si="195"/>
        <v>Obesity</v>
      </c>
      <c r="J2082" t="str">
        <f t="shared" si="196"/>
        <v>Normal</v>
      </c>
      <c r="K2082" t="s">
        <v>2378</v>
      </c>
      <c r="L2082">
        <v>1</v>
      </c>
      <c r="M2082" t="str">
        <f t="shared" si="197"/>
        <v>No</v>
      </c>
      <c r="N2082" t="s">
        <v>2378</v>
      </c>
    </row>
    <row r="2083" spans="1:14" x14ac:dyDescent="0.3">
      <c r="A2083" t="s">
        <v>282</v>
      </c>
      <c r="B2083">
        <v>27.72</v>
      </c>
      <c r="C2083">
        <v>6.43</v>
      </c>
      <c r="D2083" t="str">
        <f t="shared" si="192"/>
        <v>No</v>
      </c>
      <c r="E2083" t="s">
        <v>2378</v>
      </c>
      <c r="F2083" t="s">
        <v>2378</v>
      </c>
      <c r="G2083">
        <f t="shared" si="193"/>
        <v>1</v>
      </c>
      <c r="H2083" t="str">
        <f t="shared" si="194"/>
        <v>No</v>
      </c>
      <c r="I2083" t="str">
        <f t="shared" si="195"/>
        <v>Over Weight</v>
      </c>
      <c r="J2083" t="str">
        <f t="shared" si="196"/>
        <v>Diabetes</v>
      </c>
      <c r="K2083" t="s">
        <v>2378</v>
      </c>
      <c r="L2083">
        <v>1</v>
      </c>
      <c r="M2083" t="str">
        <f t="shared" si="197"/>
        <v>No</v>
      </c>
      <c r="N2083" t="s">
        <v>2378</v>
      </c>
    </row>
    <row r="2084" spans="1:14" x14ac:dyDescent="0.3">
      <c r="A2084" t="s">
        <v>281</v>
      </c>
      <c r="B2084">
        <v>30.59</v>
      </c>
      <c r="C2084">
        <v>11.62</v>
      </c>
      <c r="D2084" t="str">
        <f t="shared" si="192"/>
        <v>No</v>
      </c>
      <c r="E2084" t="s">
        <v>2378</v>
      </c>
      <c r="F2084" t="s">
        <v>2378</v>
      </c>
      <c r="G2084">
        <f t="shared" si="193"/>
        <v>0</v>
      </c>
      <c r="H2084" t="str">
        <f t="shared" si="194"/>
        <v>No</v>
      </c>
      <c r="I2084" t="str">
        <f t="shared" si="195"/>
        <v>Obesity</v>
      </c>
      <c r="J2084" t="str">
        <f t="shared" si="196"/>
        <v>Diabetes</v>
      </c>
      <c r="K2084" t="s">
        <v>2378</v>
      </c>
      <c r="L2084" t="s">
        <v>2379</v>
      </c>
      <c r="M2084" t="str">
        <f t="shared" si="197"/>
        <v>No</v>
      </c>
      <c r="N2084" t="s">
        <v>2378</v>
      </c>
    </row>
    <row r="2085" spans="1:14" x14ac:dyDescent="0.3">
      <c r="A2085" t="s">
        <v>280</v>
      </c>
      <c r="B2085">
        <v>22.6</v>
      </c>
      <c r="C2085">
        <v>6.04</v>
      </c>
      <c r="D2085" t="str">
        <f t="shared" si="192"/>
        <v>No</v>
      </c>
      <c r="E2085" t="s">
        <v>2378</v>
      </c>
      <c r="F2085" t="s">
        <v>2378</v>
      </c>
      <c r="G2085">
        <f t="shared" si="193"/>
        <v>1</v>
      </c>
      <c r="H2085" t="str">
        <f t="shared" si="194"/>
        <v>No</v>
      </c>
      <c r="I2085" t="str">
        <f t="shared" si="195"/>
        <v>Normal Weight</v>
      </c>
      <c r="J2085" t="str">
        <f t="shared" si="196"/>
        <v>Prediabetes</v>
      </c>
      <c r="K2085" t="s">
        <v>2378</v>
      </c>
      <c r="L2085">
        <v>1</v>
      </c>
      <c r="M2085" t="str">
        <f t="shared" si="197"/>
        <v>No</v>
      </c>
      <c r="N2085" t="s">
        <v>2378</v>
      </c>
    </row>
    <row r="2086" spans="1:14" x14ac:dyDescent="0.3">
      <c r="A2086" t="s">
        <v>279</v>
      </c>
      <c r="B2086">
        <v>28.785</v>
      </c>
      <c r="C2086">
        <v>8.82</v>
      </c>
      <c r="D2086" t="str">
        <f t="shared" si="192"/>
        <v>No</v>
      </c>
      <c r="E2086" t="s">
        <v>2378</v>
      </c>
      <c r="F2086" t="s">
        <v>2378</v>
      </c>
      <c r="G2086">
        <f t="shared" si="193"/>
        <v>0</v>
      </c>
      <c r="H2086" t="str">
        <f t="shared" si="194"/>
        <v>No</v>
      </c>
      <c r="I2086" t="str">
        <f t="shared" si="195"/>
        <v>Over Weight</v>
      </c>
      <c r="J2086" t="str">
        <f t="shared" si="196"/>
        <v>Diabetes</v>
      </c>
      <c r="K2086" t="s">
        <v>2378</v>
      </c>
      <c r="L2086" t="s">
        <v>2379</v>
      </c>
      <c r="M2086" t="str">
        <f t="shared" si="197"/>
        <v>No</v>
      </c>
      <c r="N2086" t="s">
        <v>2378</v>
      </c>
    </row>
    <row r="2087" spans="1:14" x14ac:dyDescent="0.3">
      <c r="A2087" t="s">
        <v>278</v>
      </c>
      <c r="B2087">
        <v>50.38</v>
      </c>
      <c r="C2087">
        <v>5.8</v>
      </c>
      <c r="D2087" t="str">
        <f t="shared" si="192"/>
        <v>No</v>
      </c>
      <c r="E2087" t="s">
        <v>2378</v>
      </c>
      <c r="F2087" t="s">
        <v>2378</v>
      </c>
      <c r="G2087">
        <f t="shared" si="193"/>
        <v>0</v>
      </c>
      <c r="H2087" t="str">
        <f t="shared" si="194"/>
        <v>No</v>
      </c>
      <c r="I2087" t="str">
        <f t="shared" si="195"/>
        <v>Obesity</v>
      </c>
      <c r="J2087" t="str">
        <f t="shared" si="196"/>
        <v>Prediabetes</v>
      </c>
      <c r="K2087" t="s">
        <v>2378</v>
      </c>
      <c r="L2087" t="s">
        <v>2379</v>
      </c>
      <c r="M2087" t="str">
        <f t="shared" si="197"/>
        <v>No</v>
      </c>
      <c r="N2087" t="s">
        <v>2378</v>
      </c>
    </row>
    <row r="2088" spans="1:14" x14ac:dyDescent="0.3">
      <c r="A2088" t="s">
        <v>277</v>
      </c>
      <c r="B2088">
        <v>35.200000000000003</v>
      </c>
      <c r="C2088">
        <v>4.28</v>
      </c>
      <c r="D2088" t="str">
        <f t="shared" si="192"/>
        <v>No</v>
      </c>
      <c r="E2088" t="s">
        <v>2378</v>
      </c>
      <c r="F2088" t="s">
        <v>2378</v>
      </c>
      <c r="G2088">
        <f t="shared" si="193"/>
        <v>0</v>
      </c>
      <c r="H2088" t="str">
        <f t="shared" si="194"/>
        <v>No</v>
      </c>
      <c r="I2088" t="str">
        <f t="shared" si="195"/>
        <v>Obesity</v>
      </c>
      <c r="J2088" t="str">
        <f t="shared" si="196"/>
        <v>Normal</v>
      </c>
      <c r="K2088" t="s">
        <v>2378</v>
      </c>
      <c r="L2088" t="s">
        <v>2379</v>
      </c>
      <c r="M2088" t="str">
        <f t="shared" si="197"/>
        <v>No</v>
      </c>
      <c r="N2088" t="s">
        <v>2378</v>
      </c>
    </row>
    <row r="2089" spans="1:14" x14ac:dyDescent="0.3">
      <c r="A2089" t="s">
        <v>276</v>
      </c>
      <c r="B2089">
        <v>35.72</v>
      </c>
      <c r="C2089">
        <v>5.5</v>
      </c>
      <c r="D2089" t="str">
        <f t="shared" si="192"/>
        <v>Yes</v>
      </c>
      <c r="E2089" t="s">
        <v>2378</v>
      </c>
      <c r="F2089" t="s">
        <v>2378</v>
      </c>
      <c r="G2089">
        <f t="shared" si="193"/>
        <v>0</v>
      </c>
      <c r="H2089" t="str">
        <f t="shared" si="194"/>
        <v>No</v>
      </c>
      <c r="I2089" t="str">
        <f t="shared" si="195"/>
        <v>Obesity</v>
      </c>
      <c r="J2089" t="str">
        <f t="shared" si="196"/>
        <v>Normal</v>
      </c>
      <c r="K2089" t="s">
        <v>2380</v>
      </c>
      <c r="L2089" t="s">
        <v>2379</v>
      </c>
      <c r="M2089" t="str">
        <f t="shared" si="197"/>
        <v>No</v>
      </c>
      <c r="N2089" t="s">
        <v>2378</v>
      </c>
    </row>
    <row r="2090" spans="1:14" x14ac:dyDescent="0.3">
      <c r="A2090" t="s">
        <v>275</v>
      </c>
      <c r="B2090">
        <v>24.51</v>
      </c>
      <c r="C2090">
        <v>4.6900000000000004</v>
      </c>
      <c r="D2090" t="str">
        <f t="shared" si="192"/>
        <v>No</v>
      </c>
      <c r="E2090" t="s">
        <v>2378</v>
      </c>
      <c r="F2090" t="s">
        <v>2378</v>
      </c>
      <c r="G2090">
        <f t="shared" si="193"/>
        <v>0</v>
      </c>
      <c r="H2090" t="str">
        <f t="shared" si="194"/>
        <v>No</v>
      </c>
      <c r="I2090" t="str">
        <f t="shared" si="195"/>
        <v>Normal Weight</v>
      </c>
      <c r="J2090" t="str">
        <f t="shared" si="196"/>
        <v>Normal</v>
      </c>
      <c r="K2090" t="s">
        <v>2378</v>
      </c>
      <c r="L2090" t="s">
        <v>2379</v>
      </c>
      <c r="M2090" t="str">
        <f t="shared" si="197"/>
        <v>No</v>
      </c>
      <c r="N2090" t="s">
        <v>2378</v>
      </c>
    </row>
    <row r="2091" spans="1:14" x14ac:dyDescent="0.3">
      <c r="A2091" t="s">
        <v>273</v>
      </c>
      <c r="B2091">
        <v>23.844999999999999</v>
      </c>
      <c r="C2091">
        <v>4.43</v>
      </c>
      <c r="D2091" t="str">
        <f t="shared" si="192"/>
        <v>No</v>
      </c>
      <c r="E2091" t="s">
        <v>2378</v>
      </c>
      <c r="F2091" t="s">
        <v>2378</v>
      </c>
      <c r="G2091">
        <f t="shared" si="193"/>
        <v>0</v>
      </c>
      <c r="H2091" t="str">
        <f t="shared" si="194"/>
        <v>No</v>
      </c>
      <c r="I2091" t="str">
        <f t="shared" si="195"/>
        <v>Normal Weight</v>
      </c>
      <c r="J2091" t="str">
        <f t="shared" si="196"/>
        <v>Normal</v>
      </c>
      <c r="K2091" t="s">
        <v>2378</v>
      </c>
      <c r="L2091" t="s">
        <v>2379</v>
      </c>
      <c r="M2091" t="str">
        <f t="shared" si="197"/>
        <v>No</v>
      </c>
      <c r="N2091" t="s">
        <v>2378</v>
      </c>
    </row>
    <row r="2092" spans="1:14" x14ac:dyDescent="0.3">
      <c r="A2092" t="s">
        <v>272</v>
      </c>
      <c r="B2092">
        <v>15.68</v>
      </c>
      <c r="C2092">
        <v>6.16</v>
      </c>
      <c r="D2092" t="str">
        <f t="shared" si="192"/>
        <v>Yes</v>
      </c>
      <c r="E2092" t="s">
        <v>2378</v>
      </c>
      <c r="F2092" t="s">
        <v>2378</v>
      </c>
      <c r="G2092">
        <f t="shared" si="193"/>
        <v>1</v>
      </c>
      <c r="H2092" t="str">
        <f t="shared" si="194"/>
        <v>No</v>
      </c>
      <c r="I2092" t="str">
        <f t="shared" si="195"/>
        <v>Under Weight</v>
      </c>
      <c r="J2092" t="str">
        <f t="shared" si="196"/>
        <v>Prediabetes</v>
      </c>
      <c r="K2092" t="s">
        <v>2380</v>
      </c>
      <c r="L2092">
        <v>1</v>
      </c>
      <c r="M2092" t="str">
        <f t="shared" si="197"/>
        <v>No</v>
      </c>
      <c r="N2092" t="s">
        <v>2378</v>
      </c>
    </row>
    <row r="2093" spans="1:14" x14ac:dyDescent="0.3">
      <c r="A2093" t="s">
        <v>271</v>
      </c>
      <c r="B2093">
        <v>32.395000000000003</v>
      </c>
      <c r="C2093">
        <v>6.66</v>
      </c>
      <c r="D2093" t="str">
        <f t="shared" si="192"/>
        <v>No</v>
      </c>
      <c r="E2093" t="s">
        <v>2378</v>
      </c>
      <c r="F2093" t="s">
        <v>2378</v>
      </c>
      <c r="G2093">
        <f t="shared" si="193"/>
        <v>0</v>
      </c>
      <c r="H2093" t="str">
        <f t="shared" si="194"/>
        <v>No</v>
      </c>
      <c r="I2093" t="str">
        <f t="shared" si="195"/>
        <v>Obesity</v>
      </c>
      <c r="J2093" t="str">
        <f t="shared" si="196"/>
        <v>Diabetes</v>
      </c>
      <c r="K2093" t="s">
        <v>2378</v>
      </c>
      <c r="L2093" t="s">
        <v>2379</v>
      </c>
      <c r="M2093" t="str">
        <f t="shared" si="197"/>
        <v>No</v>
      </c>
      <c r="N2093" t="s">
        <v>2378</v>
      </c>
    </row>
    <row r="2094" spans="1:14" x14ac:dyDescent="0.3">
      <c r="A2094" t="s">
        <v>270</v>
      </c>
      <c r="B2094">
        <v>23.655000000000001</v>
      </c>
      <c r="C2094">
        <v>5.92</v>
      </c>
      <c r="D2094" t="str">
        <f t="shared" si="192"/>
        <v>No</v>
      </c>
      <c r="E2094" t="s">
        <v>2378</v>
      </c>
      <c r="F2094" t="s">
        <v>2378</v>
      </c>
      <c r="G2094">
        <f t="shared" si="193"/>
        <v>1</v>
      </c>
      <c r="H2094" t="str">
        <f t="shared" si="194"/>
        <v>No</v>
      </c>
      <c r="I2094" t="str">
        <f t="shared" si="195"/>
        <v>Normal Weight</v>
      </c>
      <c r="J2094" t="str">
        <f t="shared" si="196"/>
        <v>Prediabetes</v>
      </c>
      <c r="K2094" t="s">
        <v>2378</v>
      </c>
      <c r="L2094">
        <v>1</v>
      </c>
      <c r="M2094" t="str">
        <f t="shared" si="197"/>
        <v>No</v>
      </c>
      <c r="N2094" t="s">
        <v>2378</v>
      </c>
    </row>
    <row r="2095" spans="1:14" x14ac:dyDescent="0.3">
      <c r="A2095" t="s">
        <v>269</v>
      </c>
      <c r="B2095">
        <v>28.4</v>
      </c>
      <c r="C2095">
        <v>5.97</v>
      </c>
      <c r="D2095" t="str">
        <f t="shared" si="192"/>
        <v>No</v>
      </c>
      <c r="E2095" t="s">
        <v>2378</v>
      </c>
      <c r="F2095" t="s">
        <v>2381</v>
      </c>
      <c r="G2095">
        <f t="shared" si="193"/>
        <v>1</v>
      </c>
      <c r="H2095" t="str">
        <f t="shared" si="194"/>
        <v>No</v>
      </c>
      <c r="I2095" t="str">
        <f t="shared" si="195"/>
        <v>Over Weight</v>
      </c>
      <c r="J2095" t="str">
        <f t="shared" si="196"/>
        <v>Prediabetes</v>
      </c>
      <c r="K2095" t="s">
        <v>2378</v>
      </c>
      <c r="L2095">
        <v>1</v>
      </c>
      <c r="M2095" t="str">
        <f t="shared" si="197"/>
        <v>No</v>
      </c>
      <c r="N2095" t="s">
        <v>2378</v>
      </c>
    </row>
    <row r="2096" spans="1:14" x14ac:dyDescent="0.3">
      <c r="A2096" t="s">
        <v>268</v>
      </c>
      <c r="B2096">
        <v>35.42</v>
      </c>
      <c r="C2096">
        <v>4.6399999999999997</v>
      </c>
      <c r="D2096" t="str">
        <f t="shared" si="192"/>
        <v>Yes</v>
      </c>
      <c r="E2096" t="s">
        <v>2378</v>
      </c>
      <c r="F2096" t="s">
        <v>2378</v>
      </c>
      <c r="G2096">
        <f t="shared" si="193"/>
        <v>0</v>
      </c>
      <c r="H2096" t="str">
        <f t="shared" si="194"/>
        <v>No</v>
      </c>
      <c r="I2096" t="str">
        <f t="shared" si="195"/>
        <v>Obesity</v>
      </c>
      <c r="J2096" t="str">
        <f t="shared" si="196"/>
        <v>Normal</v>
      </c>
      <c r="K2096" t="s">
        <v>2380</v>
      </c>
      <c r="L2096" t="s">
        <v>2379</v>
      </c>
      <c r="M2096" t="str">
        <f t="shared" si="197"/>
        <v>No</v>
      </c>
      <c r="N2096" t="s">
        <v>2378</v>
      </c>
    </row>
    <row r="2097" spans="1:14" x14ac:dyDescent="0.3">
      <c r="A2097" t="s">
        <v>267</v>
      </c>
      <c r="B2097">
        <v>26.18</v>
      </c>
      <c r="C2097">
        <v>6.12</v>
      </c>
      <c r="D2097" t="str">
        <f t="shared" si="192"/>
        <v>No</v>
      </c>
      <c r="E2097" t="s">
        <v>2381</v>
      </c>
      <c r="F2097" t="s">
        <v>2378</v>
      </c>
      <c r="G2097">
        <f t="shared" si="193"/>
        <v>1</v>
      </c>
      <c r="H2097" t="str">
        <f t="shared" si="194"/>
        <v>No</v>
      </c>
      <c r="I2097" t="str">
        <f t="shared" si="195"/>
        <v>Over Weight</v>
      </c>
      <c r="J2097" t="str">
        <f t="shared" si="196"/>
        <v>Prediabetes</v>
      </c>
      <c r="K2097" t="s">
        <v>2378</v>
      </c>
      <c r="L2097">
        <v>1</v>
      </c>
      <c r="M2097" t="str">
        <f t="shared" si="197"/>
        <v>No</v>
      </c>
      <c r="N2097" t="s">
        <v>2378</v>
      </c>
    </row>
    <row r="2098" spans="1:14" x14ac:dyDescent="0.3">
      <c r="A2098" t="s">
        <v>266</v>
      </c>
      <c r="B2098">
        <v>20.8</v>
      </c>
      <c r="C2098">
        <v>4.87</v>
      </c>
      <c r="D2098" t="str">
        <f t="shared" si="192"/>
        <v>Yes</v>
      </c>
      <c r="E2098" t="s">
        <v>2378</v>
      </c>
      <c r="F2098" t="s">
        <v>2378</v>
      </c>
      <c r="G2098">
        <f t="shared" si="193"/>
        <v>0</v>
      </c>
      <c r="H2098" t="str">
        <f t="shared" si="194"/>
        <v>No</v>
      </c>
      <c r="I2098" t="str">
        <f t="shared" si="195"/>
        <v>Normal Weight</v>
      </c>
      <c r="J2098" t="str">
        <f t="shared" si="196"/>
        <v>Normal</v>
      </c>
      <c r="K2098" t="s">
        <v>2380</v>
      </c>
      <c r="L2098" t="s">
        <v>2379</v>
      </c>
      <c r="M2098" t="str">
        <f t="shared" si="197"/>
        <v>No</v>
      </c>
      <c r="N2098" t="s">
        <v>2378</v>
      </c>
    </row>
    <row r="2099" spans="1:14" x14ac:dyDescent="0.3">
      <c r="A2099" t="s">
        <v>265</v>
      </c>
      <c r="B2099">
        <v>15.82</v>
      </c>
      <c r="C2099">
        <v>4.5999999999999996</v>
      </c>
      <c r="D2099" t="str">
        <f t="shared" si="192"/>
        <v>No</v>
      </c>
      <c r="E2099" t="s">
        <v>2378</v>
      </c>
      <c r="F2099" t="s">
        <v>2378</v>
      </c>
      <c r="G2099">
        <f t="shared" si="193"/>
        <v>0</v>
      </c>
      <c r="H2099" t="str">
        <f t="shared" si="194"/>
        <v>No</v>
      </c>
      <c r="I2099" t="str">
        <f t="shared" si="195"/>
        <v>Under Weight</v>
      </c>
      <c r="J2099" t="str">
        <f t="shared" si="196"/>
        <v>Normal</v>
      </c>
      <c r="K2099" t="s">
        <v>2378</v>
      </c>
      <c r="L2099" t="s">
        <v>2379</v>
      </c>
      <c r="M2099" t="str">
        <f t="shared" si="197"/>
        <v>No</v>
      </c>
      <c r="N2099" t="s">
        <v>2378</v>
      </c>
    </row>
    <row r="2100" spans="1:14" x14ac:dyDescent="0.3">
      <c r="A2100" t="s">
        <v>264</v>
      </c>
      <c r="B2100">
        <v>17.670000000000002</v>
      </c>
      <c r="C2100">
        <v>4.78</v>
      </c>
      <c r="D2100" t="str">
        <f t="shared" si="192"/>
        <v>No</v>
      </c>
      <c r="E2100" t="s">
        <v>2378</v>
      </c>
      <c r="F2100" t="s">
        <v>2378</v>
      </c>
      <c r="G2100">
        <f t="shared" si="193"/>
        <v>0</v>
      </c>
      <c r="H2100" t="str">
        <f t="shared" si="194"/>
        <v>No</v>
      </c>
      <c r="I2100" t="str">
        <f t="shared" si="195"/>
        <v>Under Weight</v>
      </c>
      <c r="J2100" t="str">
        <f t="shared" si="196"/>
        <v>Normal</v>
      </c>
      <c r="K2100" t="s">
        <v>2378</v>
      </c>
      <c r="L2100" t="s">
        <v>2379</v>
      </c>
      <c r="M2100" t="str">
        <f t="shared" si="197"/>
        <v>No</v>
      </c>
      <c r="N2100" t="s">
        <v>2378</v>
      </c>
    </row>
    <row r="2101" spans="1:14" x14ac:dyDescent="0.3">
      <c r="A2101" t="s">
        <v>263</v>
      </c>
      <c r="B2101">
        <v>31.92</v>
      </c>
      <c r="C2101">
        <v>11.05</v>
      </c>
      <c r="D2101" t="str">
        <f t="shared" si="192"/>
        <v>No</v>
      </c>
      <c r="E2101" t="s">
        <v>2378</v>
      </c>
      <c r="F2101" t="s">
        <v>2378</v>
      </c>
      <c r="G2101">
        <f t="shared" si="193"/>
        <v>0</v>
      </c>
      <c r="H2101" t="str">
        <f t="shared" si="194"/>
        <v>No</v>
      </c>
      <c r="I2101" t="str">
        <f t="shared" si="195"/>
        <v>Obesity</v>
      </c>
      <c r="J2101" t="str">
        <f t="shared" si="196"/>
        <v>Diabetes</v>
      </c>
      <c r="K2101" t="s">
        <v>2378</v>
      </c>
      <c r="L2101" t="s">
        <v>2379</v>
      </c>
      <c r="M2101" t="str">
        <f t="shared" si="197"/>
        <v>No</v>
      </c>
      <c r="N2101" t="s">
        <v>2378</v>
      </c>
    </row>
    <row r="2102" spans="1:14" x14ac:dyDescent="0.3">
      <c r="A2102" t="s">
        <v>262</v>
      </c>
      <c r="B2102">
        <v>28.975000000000001</v>
      </c>
      <c r="C2102">
        <v>7.62</v>
      </c>
      <c r="D2102" t="str">
        <f t="shared" si="192"/>
        <v>No</v>
      </c>
      <c r="E2102" t="s">
        <v>2378</v>
      </c>
      <c r="F2102" t="s">
        <v>2378</v>
      </c>
      <c r="G2102">
        <f t="shared" si="193"/>
        <v>0</v>
      </c>
      <c r="H2102" t="str">
        <f t="shared" si="194"/>
        <v>No</v>
      </c>
      <c r="I2102" t="str">
        <f t="shared" si="195"/>
        <v>Over Weight</v>
      </c>
      <c r="J2102" t="str">
        <f t="shared" si="196"/>
        <v>Diabetes</v>
      </c>
      <c r="K2102" t="s">
        <v>2378</v>
      </c>
      <c r="L2102" t="s">
        <v>2379</v>
      </c>
      <c r="M2102" t="str">
        <f t="shared" si="197"/>
        <v>No</v>
      </c>
      <c r="N2102" t="s">
        <v>2378</v>
      </c>
    </row>
    <row r="2103" spans="1:14" x14ac:dyDescent="0.3">
      <c r="A2103" t="s">
        <v>261</v>
      </c>
      <c r="B2103">
        <v>31.73</v>
      </c>
      <c r="C2103">
        <v>4.78</v>
      </c>
      <c r="D2103" t="str">
        <f t="shared" si="192"/>
        <v>Yes</v>
      </c>
      <c r="E2103" t="s">
        <v>2381</v>
      </c>
      <c r="F2103" t="s">
        <v>2378</v>
      </c>
      <c r="G2103">
        <f t="shared" si="193"/>
        <v>2</v>
      </c>
      <c r="H2103" t="str">
        <f t="shared" si="194"/>
        <v>No</v>
      </c>
      <c r="I2103" t="str">
        <f t="shared" si="195"/>
        <v>Obesity</v>
      </c>
      <c r="J2103" t="str">
        <f t="shared" si="196"/>
        <v>Normal</v>
      </c>
      <c r="K2103" t="s">
        <v>2380</v>
      </c>
      <c r="L2103">
        <v>2</v>
      </c>
      <c r="M2103" t="str">
        <f t="shared" si="197"/>
        <v>No</v>
      </c>
      <c r="N2103" t="s">
        <v>2378</v>
      </c>
    </row>
    <row r="2104" spans="1:14" x14ac:dyDescent="0.3">
      <c r="A2104" t="s">
        <v>260</v>
      </c>
      <c r="B2104">
        <v>28.88</v>
      </c>
      <c r="C2104">
        <v>6.09</v>
      </c>
      <c r="D2104" t="str">
        <f t="shared" si="192"/>
        <v>Yes</v>
      </c>
      <c r="E2104" t="s">
        <v>2381</v>
      </c>
      <c r="F2104" t="s">
        <v>2378</v>
      </c>
      <c r="G2104">
        <f t="shared" si="193"/>
        <v>2</v>
      </c>
      <c r="H2104" t="str">
        <f t="shared" si="194"/>
        <v>No</v>
      </c>
      <c r="I2104" t="str">
        <f t="shared" si="195"/>
        <v>Over Weight</v>
      </c>
      <c r="J2104" t="str">
        <f t="shared" si="196"/>
        <v>Prediabetes</v>
      </c>
      <c r="K2104" t="s">
        <v>2380</v>
      </c>
      <c r="L2104">
        <v>2</v>
      </c>
      <c r="M2104" t="str">
        <f t="shared" si="197"/>
        <v>No</v>
      </c>
      <c r="N2104" t="s">
        <v>2378</v>
      </c>
    </row>
    <row r="2105" spans="1:14" x14ac:dyDescent="0.3">
      <c r="A2105" t="s">
        <v>259</v>
      </c>
      <c r="B2105">
        <v>25.555</v>
      </c>
      <c r="C2105">
        <v>5.1100000000000003</v>
      </c>
      <c r="D2105" t="str">
        <f t="shared" si="192"/>
        <v>No</v>
      </c>
      <c r="E2105" t="s">
        <v>2378</v>
      </c>
      <c r="F2105" t="s">
        <v>2381</v>
      </c>
      <c r="G2105">
        <f t="shared" si="193"/>
        <v>1</v>
      </c>
      <c r="H2105" t="str">
        <f t="shared" si="194"/>
        <v>No</v>
      </c>
      <c r="I2105" t="str">
        <f t="shared" si="195"/>
        <v>Over Weight</v>
      </c>
      <c r="J2105" t="str">
        <f t="shared" si="196"/>
        <v>Normal</v>
      </c>
      <c r="K2105" t="s">
        <v>2378</v>
      </c>
      <c r="L2105">
        <v>1</v>
      </c>
      <c r="M2105" t="str">
        <f t="shared" si="197"/>
        <v>No</v>
      </c>
      <c r="N2105" t="s">
        <v>2378</v>
      </c>
    </row>
    <row r="2106" spans="1:14" x14ac:dyDescent="0.3">
      <c r="A2106" t="s">
        <v>258</v>
      </c>
      <c r="B2106">
        <v>37.29</v>
      </c>
      <c r="C2106">
        <v>4.46</v>
      </c>
      <c r="D2106" t="str">
        <f t="shared" si="192"/>
        <v>No</v>
      </c>
      <c r="E2106" t="s">
        <v>2381</v>
      </c>
      <c r="F2106" t="s">
        <v>2378</v>
      </c>
      <c r="G2106">
        <f t="shared" si="193"/>
        <v>1</v>
      </c>
      <c r="H2106" t="str">
        <f t="shared" si="194"/>
        <v>No</v>
      </c>
      <c r="I2106" t="str">
        <f t="shared" si="195"/>
        <v>Obesity</v>
      </c>
      <c r="J2106" t="str">
        <f t="shared" si="196"/>
        <v>Normal</v>
      </c>
      <c r="K2106" t="s">
        <v>2378</v>
      </c>
      <c r="L2106">
        <v>1</v>
      </c>
      <c r="M2106" t="str">
        <f t="shared" si="197"/>
        <v>No</v>
      </c>
      <c r="N2106" t="s">
        <v>2378</v>
      </c>
    </row>
    <row r="2107" spans="1:14" x14ac:dyDescent="0.3">
      <c r="A2107" t="s">
        <v>257</v>
      </c>
      <c r="B2107">
        <v>40.28</v>
      </c>
      <c r="C2107">
        <v>6.11</v>
      </c>
      <c r="D2107" t="str">
        <f t="shared" si="192"/>
        <v>No</v>
      </c>
      <c r="E2107" t="s">
        <v>2381</v>
      </c>
      <c r="F2107" t="s">
        <v>2378</v>
      </c>
      <c r="G2107">
        <f t="shared" si="193"/>
        <v>1</v>
      </c>
      <c r="H2107" t="str">
        <f t="shared" si="194"/>
        <v>No</v>
      </c>
      <c r="I2107" t="str">
        <f t="shared" si="195"/>
        <v>Obesity</v>
      </c>
      <c r="J2107" t="str">
        <f t="shared" si="196"/>
        <v>Prediabetes</v>
      </c>
      <c r="K2107" t="s">
        <v>2378</v>
      </c>
      <c r="L2107">
        <v>1</v>
      </c>
      <c r="M2107" t="str">
        <f t="shared" si="197"/>
        <v>No</v>
      </c>
      <c r="N2107" t="s">
        <v>2378</v>
      </c>
    </row>
    <row r="2108" spans="1:14" x14ac:dyDescent="0.3">
      <c r="A2108" t="s">
        <v>256</v>
      </c>
      <c r="B2108">
        <v>40.185000000000002</v>
      </c>
      <c r="C2108">
        <v>4.66</v>
      </c>
      <c r="D2108" t="str">
        <f t="shared" si="192"/>
        <v>No</v>
      </c>
      <c r="E2108" t="s">
        <v>2381</v>
      </c>
      <c r="F2108" t="s">
        <v>2378</v>
      </c>
      <c r="G2108">
        <f t="shared" si="193"/>
        <v>1</v>
      </c>
      <c r="H2108" t="str">
        <f t="shared" si="194"/>
        <v>No</v>
      </c>
      <c r="I2108" t="str">
        <f t="shared" si="195"/>
        <v>Obesity</v>
      </c>
      <c r="J2108" t="str">
        <f t="shared" si="196"/>
        <v>Normal</v>
      </c>
      <c r="K2108" t="s">
        <v>2378</v>
      </c>
      <c r="L2108">
        <v>1</v>
      </c>
      <c r="M2108" t="str">
        <f t="shared" si="197"/>
        <v>No</v>
      </c>
      <c r="N2108" t="s">
        <v>2378</v>
      </c>
    </row>
    <row r="2109" spans="1:14" x14ac:dyDescent="0.3">
      <c r="A2109" t="s">
        <v>255</v>
      </c>
      <c r="B2109">
        <v>23.57</v>
      </c>
      <c r="C2109">
        <v>6.14</v>
      </c>
      <c r="D2109" t="str">
        <f t="shared" si="192"/>
        <v>No</v>
      </c>
      <c r="E2109" t="s">
        <v>2378</v>
      </c>
      <c r="F2109" t="s">
        <v>2378</v>
      </c>
      <c r="G2109">
        <f t="shared" si="193"/>
        <v>0</v>
      </c>
      <c r="H2109" t="str">
        <f t="shared" si="194"/>
        <v>No</v>
      </c>
      <c r="I2109" t="str">
        <f t="shared" si="195"/>
        <v>Normal Weight</v>
      </c>
      <c r="J2109" t="str">
        <f t="shared" si="196"/>
        <v>Prediabetes</v>
      </c>
      <c r="K2109" t="s">
        <v>2378</v>
      </c>
      <c r="L2109" t="s">
        <v>2379</v>
      </c>
      <c r="M2109" t="str">
        <f t="shared" si="197"/>
        <v>No</v>
      </c>
      <c r="N2109" t="s">
        <v>2378</v>
      </c>
    </row>
    <row r="2110" spans="1:14" x14ac:dyDescent="0.3">
      <c r="A2110" t="s">
        <v>254</v>
      </c>
      <c r="B2110">
        <v>35.625</v>
      </c>
      <c r="C2110">
        <v>6.21</v>
      </c>
      <c r="D2110" t="str">
        <f t="shared" si="192"/>
        <v>No</v>
      </c>
      <c r="E2110" t="s">
        <v>2381</v>
      </c>
      <c r="F2110" t="s">
        <v>2378</v>
      </c>
      <c r="G2110">
        <f t="shared" si="193"/>
        <v>1</v>
      </c>
      <c r="H2110" t="str">
        <f t="shared" si="194"/>
        <v>No</v>
      </c>
      <c r="I2110" t="str">
        <f t="shared" si="195"/>
        <v>Obesity</v>
      </c>
      <c r="J2110" t="str">
        <f t="shared" si="196"/>
        <v>Prediabetes</v>
      </c>
      <c r="K2110" t="s">
        <v>2378</v>
      </c>
      <c r="L2110">
        <v>1</v>
      </c>
      <c r="M2110" t="str">
        <f t="shared" si="197"/>
        <v>No</v>
      </c>
      <c r="N2110" t="s">
        <v>2378</v>
      </c>
    </row>
    <row r="2111" spans="1:14" x14ac:dyDescent="0.3">
      <c r="A2111" t="s">
        <v>253</v>
      </c>
      <c r="B2111">
        <v>33.155000000000001</v>
      </c>
      <c r="C2111">
        <v>4.5999999999999996</v>
      </c>
      <c r="D2111" t="str">
        <f t="shared" si="192"/>
        <v>No</v>
      </c>
      <c r="E2111" t="s">
        <v>2381</v>
      </c>
      <c r="F2111" t="s">
        <v>2378</v>
      </c>
      <c r="G2111">
        <f t="shared" si="193"/>
        <v>1</v>
      </c>
      <c r="H2111" t="str">
        <f t="shared" si="194"/>
        <v>No</v>
      </c>
      <c r="I2111" t="str">
        <f t="shared" si="195"/>
        <v>Obesity</v>
      </c>
      <c r="J2111" t="str">
        <f t="shared" si="196"/>
        <v>Normal</v>
      </c>
      <c r="K2111" t="s">
        <v>2378</v>
      </c>
      <c r="L2111">
        <v>1</v>
      </c>
      <c r="M2111" t="str">
        <f t="shared" si="197"/>
        <v>No</v>
      </c>
      <c r="N2111" t="s">
        <v>2378</v>
      </c>
    </row>
    <row r="2112" spans="1:14" x14ac:dyDescent="0.3">
      <c r="A2112" t="s">
        <v>252</v>
      </c>
      <c r="B2112">
        <v>31.92</v>
      </c>
      <c r="C2112">
        <v>5.04</v>
      </c>
      <c r="D2112" t="str">
        <f t="shared" si="192"/>
        <v>No</v>
      </c>
      <c r="E2112" t="s">
        <v>2381</v>
      </c>
      <c r="F2112" t="s">
        <v>2378</v>
      </c>
      <c r="G2112">
        <f t="shared" si="193"/>
        <v>1</v>
      </c>
      <c r="H2112" t="str">
        <f t="shared" si="194"/>
        <v>No</v>
      </c>
      <c r="I2112" t="str">
        <f t="shared" si="195"/>
        <v>Obesity</v>
      </c>
      <c r="J2112" t="str">
        <f t="shared" si="196"/>
        <v>Normal</v>
      </c>
      <c r="K2112" t="s">
        <v>2378</v>
      </c>
      <c r="L2112">
        <v>1</v>
      </c>
      <c r="M2112" t="str">
        <f t="shared" si="197"/>
        <v>No</v>
      </c>
      <c r="N2112" t="s">
        <v>2378</v>
      </c>
    </row>
    <row r="2113" spans="1:14" x14ac:dyDescent="0.3">
      <c r="A2113" t="s">
        <v>251</v>
      </c>
      <c r="B2113">
        <v>30.305</v>
      </c>
      <c r="C2113">
        <v>5.08</v>
      </c>
      <c r="D2113" t="str">
        <f t="shared" si="192"/>
        <v>No</v>
      </c>
      <c r="E2113" t="s">
        <v>2381</v>
      </c>
      <c r="F2113" t="s">
        <v>2378</v>
      </c>
      <c r="G2113">
        <f t="shared" si="193"/>
        <v>1</v>
      </c>
      <c r="H2113" t="str">
        <f t="shared" si="194"/>
        <v>No</v>
      </c>
      <c r="I2113" t="str">
        <f t="shared" si="195"/>
        <v>Obesity</v>
      </c>
      <c r="J2113" t="str">
        <f t="shared" si="196"/>
        <v>Normal</v>
      </c>
      <c r="K2113" t="s">
        <v>2378</v>
      </c>
      <c r="L2113">
        <v>1</v>
      </c>
      <c r="M2113" t="str">
        <f t="shared" si="197"/>
        <v>No</v>
      </c>
      <c r="N2113" t="s">
        <v>2378</v>
      </c>
    </row>
    <row r="2114" spans="1:14" x14ac:dyDescent="0.3">
      <c r="A2114" t="s">
        <v>250</v>
      </c>
      <c r="B2114">
        <v>30.114999999999998</v>
      </c>
      <c r="C2114">
        <v>4.38</v>
      </c>
      <c r="D2114" t="str">
        <f t="shared" ref="D2114:D2177" si="198">PROPER(K2114)</f>
        <v>No</v>
      </c>
      <c r="E2114" t="s">
        <v>2381</v>
      </c>
      <c r="F2114" t="s">
        <v>2378</v>
      </c>
      <c r="G2114">
        <f t="shared" ref="G2114:G2177" si="199">IF(L2114="No major surgery",0,L2114)</f>
        <v>1</v>
      </c>
      <c r="H2114" t="str">
        <f t="shared" ref="H2114:H2177" si="200">PROPER(M2114)</f>
        <v>No</v>
      </c>
      <c r="I2114" t="str">
        <f t="shared" ref="I2114:I2177" si="201">IF(B2114&lt;18.5,"Under Weight",IF(B2114&lt;=24.9,"Normal Weight",IF(B2114&lt;=29.9,"Over Weight","Obesity")))</f>
        <v>Obesity</v>
      </c>
      <c r="J2114" t="str">
        <f t="shared" ref="J2114:J2177" si="202">IF(C2114&lt;=5.7,"Normal",IF(C2114&lt;=6.4,"Prediabetes","Diabetes"))</f>
        <v>Normal</v>
      </c>
      <c r="K2114" t="s">
        <v>2378</v>
      </c>
      <c r="L2114">
        <v>1</v>
      </c>
      <c r="M2114" t="str">
        <f t="shared" si="197"/>
        <v>No</v>
      </c>
      <c r="N2114" t="s">
        <v>2378</v>
      </c>
    </row>
    <row r="2115" spans="1:14" x14ac:dyDescent="0.3">
      <c r="A2115" t="s">
        <v>249</v>
      </c>
      <c r="B2115">
        <v>24.09</v>
      </c>
      <c r="C2115">
        <v>4.79</v>
      </c>
      <c r="D2115" t="str">
        <f t="shared" si="198"/>
        <v>No</v>
      </c>
      <c r="E2115" t="s">
        <v>2381</v>
      </c>
      <c r="F2115" t="s">
        <v>2378</v>
      </c>
      <c r="G2115">
        <f t="shared" si="199"/>
        <v>1</v>
      </c>
      <c r="H2115" t="str">
        <f t="shared" si="200"/>
        <v>No</v>
      </c>
      <c r="I2115" t="str">
        <f t="shared" si="201"/>
        <v>Normal Weight</v>
      </c>
      <c r="J2115" t="str">
        <f t="shared" si="202"/>
        <v>Normal</v>
      </c>
      <c r="K2115" t="s">
        <v>2378</v>
      </c>
      <c r="L2115">
        <v>1</v>
      </c>
      <c r="M2115" t="str">
        <f t="shared" si="197"/>
        <v>No</v>
      </c>
      <c r="N2115" t="s">
        <v>2378</v>
      </c>
    </row>
    <row r="2116" spans="1:14" x14ac:dyDescent="0.3">
      <c r="A2116" t="s">
        <v>248</v>
      </c>
      <c r="B2116">
        <v>28.215</v>
      </c>
      <c r="C2116">
        <v>4.21</v>
      </c>
      <c r="D2116" t="str">
        <f t="shared" si="198"/>
        <v>No</v>
      </c>
      <c r="E2116" t="s">
        <v>2381</v>
      </c>
      <c r="F2116" t="s">
        <v>2378</v>
      </c>
      <c r="G2116">
        <f t="shared" si="199"/>
        <v>1</v>
      </c>
      <c r="H2116" t="str">
        <f t="shared" si="200"/>
        <v>No</v>
      </c>
      <c r="I2116" t="str">
        <f t="shared" si="201"/>
        <v>Over Weight</v>
      </c>
      <c r="J2116" t="str">
        <f t="shared" si="202"/>
        <v>Normal</v>
      </c>
      <c r="K2116" t="s">
        <v>2378</v>
      </c>
      <c r="L2116">
        <v>1</v>
      </c>
      <c r="M2116" t="str">
        <f t="shared" ref="M2116:M2179" si="203">IF(N2116="?","No",N2116)</f>
        <v>No</v>
      </c>
      <c r="N2116" t="s">
        <v>2378</v>
      </c>
    </row>
    <row r="2117" spans="1:14" x14ac:dyDescent="0.3">
      <c r="A2117" t="s">
        <v>246</v>
      </c>
      <c r="B2117">
        <v>26.315000000000001</v>
      </c>
      <c r="C2117">
        <v>5.47</v>
      </c>
      <c r="D2117" t="str">
        <f t="shared" si="198"/>
        <v>No</v>
      </c>
      <c r="E2117" t="s">
        <v>2381</v>
      </c>
      <c r="F2117" t="s">
        <v>2378</v>
      </c>
      <c r="G2117">
        <f t="shared" si="199"/>
        <v>1</v>
      </c>
      <c r="H2117" t="str">
        <f t="shared" si="200"/>
        <v>No</v>
      </c>
      <c r="I2117" t="str">
        <f t="shared" si="201"/>
        <v>Over Weight</v>
      </c>
      <c r="J2117" t="str">
        <f t="shared" si="202"/>
        <v>Normal</v>
      </c>
      <c r="K2117" t="s">
        <v>2378</v>
      </c>
      <c r="L2117">
        <v>1</v>
      </c>
      <c r="M2117" t="str">
        <f t="shared" si="203"/>
        <v>No</v>
      </c>
      <c r="N2117" t="s">
        <v>2378</v>
      </c>
    </row>
    <row r="2118" spans="1:14" x14ac:dyDescent="0.3">
      <c r="A2118" t="s">
        <v>244</v>
      </c>
      <c r="B2118">
        <v>25.08</v>
      </c>
      <c r="C2118">
        <v>5.09</v>
      </c>
      <c r="D2118" t="str">
        <f t="shared" si="198"/>
        <v>No</v>
      </c>
      <c r="E2118" t="s">
        <v>2381</v>
      </c>
      <c r="F2118" t="s">
        <v>2378</v>
      </c>
      <c r="G2118">
        <f t="shared" si="199"/>
        <v>1</v>
      </c>
      <c r="H2118" t="str">
        <f t="shared" si="200"/>
        <v>No</v>
      </c>
      <c r="I2118" t="str">
        <f t="shared" si="201"/>
        <v>Over Weight</v>
      </c>
      <c r="J2118" t="str">
        <f t="shared" si="202"/>
        <v>Normal</v>
      </c>
      <c r="K2118" t="s">
        <v>2378</v>
      </c>
      <c r="L2118">
        <v>1</v>
      </c>
      <c r="M2118" t="str">
        <f t="shared" si="203"/>
        <v>No</v>
      </c>
      <c r="N2118" t="s">
        <v>2378</v>
      </c>
    </row>
    <row r="2119" spans="1:14" x14ac:dyDescent="0.3">
      <c r="A2119" t="s">
        <v>243</v>
      </c>
      <c r="B2119">
        <v>15.41</v>
      </c>
      <c r="C2119">
        <v>5.08</v>
      </c>
      <c r="D2119" t="str">
        <f t="shared" si="198"/>
        <v>No</v>
      </c>
      <c r="E2119" t="s">
        <v>2378</v>
      </c>
      <c r="F2119" t="s">
        <v>2378</v>
      </c>
      <c r="G2119">
        <f t="shared" si="199"/>
        <v>0</v>
      </c>
      <c r="H2119" t="str">
        <f t="shared" si="200"/>
        <v>No</v>
      </c>
      <c r="I2119" t="str">
        <f t="shared" si="201"/>
        <v>Under Weight</v>
      </c>
      <c r="J2119" t="str">
        <f t="shared" si="202"/>
        <v>Normal</v>
      </c>
      <c r="K2119" t="s">
        <v>2378</v>
      </c>
      <c r="L2119" t="s">
        <v>2379</v>
      </c>
      <c r="M2119" t="str">
        <f t="shared" si="203"/>
        <v>No</v>
      </c>
      <c r="N2119" t="s">
        <v>2378</v>
      </c>
    </row>
    <row r="2120" spans="1:14" x14ac:dyDescent="0.3">
      <c r="A2120" t="s">
        <v>242</v>
      </c>
      <c r="B2120">
        <v>23.83</v>
      </c>
      <c r="C2120">
        <v>5.68</v>
      </c>
      <c r="D2120" t="str">
        <f t="shared" si="198"/>
        <v>No</v>
      </c>
      <c r="E2120" t="s">
        <v>2378</v>
      </c>
      <c r="F2120" t="s">
        <v>2378</v>
      </c>
      <c r="G2120">
        <f t="shared" si="199"/>
        <v>0</v>
      </c>
      <c r="H2120" t="str">
        <f t="shared" si="200"/>
        <v>No</v>
      </c>
      <c r="I2120" t="str">
        <f t="shared" si="201"/>
        <v>Normal Weight</v>
      </c>
      <c r="J2120" t="str">
        <f t="shared" si="202"/>
        <v>Normal</v>
      </c>
      <c r="K2120" t="s">
        <v>2378</v>
      </c>
      <c r="L2120" t="s">
        <v>2379</v>
      </c>
      <c r="M2120" t="str">
        <f t="shared" si="203"/>
        <v>No</v>
      </c>
      <c r="N2120" t="s">
        <v>2378</v>
      </c>
    </row>
    <row r="2121" spans="1:14" x14ac:dyDescent="0.3">
      <c r="A2121" t="s">
        <v>241</v>
      </c>
      <c r="B2121">
        <v>36</v>
      </c>
      <c r="C2121">
        <v>4.66</v>
      </c>
      <c r="D2121" t="str">
        <f t="shared" si="198"/>
        <v>No</v>
      </c>
      <c r="E2121" t="s">
        <v>2381</v>
      </c>
      <c r="F2121" t="s">
        <v>2378</v>
      </c>
      <c r="G2121">
        <f t="shared" si="199"/>
        <v>1</v>
      </c>
      <c r="H2121" t="str">
        <f t="shared" si="200"/>
        <v>No</v>
      </c>
      <c r="I2121" t="str">
        <f t="shared" si="201"/>
        <v>Obesity</v>
      </c>
      <c r="J2121" t="str">
        <f t="shared" si="202"/>
        <v>Normal</v>
      </c>
      <c r="K2121" t="s">
        <v>2378</v>
      </c>
      <c r="L2121">
        <v>1</v>
      </c>
      <c r="M2121" t="str">
        <f t="shared" si="203"/>
        <v>No</v>
      </c>
      <c r="N2121" t="s">
        <v>2378</v>
      </c>
    </row>
    <row r="2122" spans="1:14" x14ac:dyDescent="0.3">
      <c r="A2122" t="s">
        <v>240</v>
      </c>
      <c r="B2122">
        <v>28.82</v>
      </c>
      <c r="C2122">
        <v>5.59</v>
      </c>
      <c r="D2122" t="str">
        <f t="shared" si="198"/>
        <v>No</v>
      </c>
      <c r="E2122" t="s">
        <v>2381</v>
      </c>
      <c r="F2122" t="s">
        <v>2378</v>
      </c>
      <c r="G2122">
        <f t="shared" si="199"/>
        <v>1</v>
      </c>
      <c r="H2122" t="str">
        <f t="shared" si="200"/>
        <v>No</v>
      </c>
      <c r="I2122" t="str">
        <f t="shared" si="201"/>
        <v>Over Weight</v>
      </c>
      <c r="J2122" t="str">
        <f t="shared" si="202"/>
        <v>Normal</v>
      </c>
      <c r="K2122" t="s">
        <v>2378</v>
      </c>
      <c r="L2122">
        <v>1</v>
      </c>
      <c r="M2122" t="str">
        <f t="shared" si="203"/>
        <v>No</v>
      </c>
      <c r="N2122" t="s">
        <v>2378</v>
      </c>
    </row>
    <row r="2123" spans="1:14" x14ac:dyDescent="0.3">
      <c r="A2123" t="s">
        <v>239</v>
      </c>
      <c r="B2123">
        <v>28.05</v>
      </c>
      <c r="C2123">
        <v>6.2</v>
      </c>
      <c r="D2123" t="str">
        <f t="shared" si="198"/>
        <v>No</v>
      </c>
      <c r="E2123" t="s">
        <v>2381</v>
      </c>
      <c r="F2123" t="s">
        <v>2378</v>
      </c>
      <c r="G2123">
        <f t="shared" si="199"/>
        <v>1</v>
      </c>
      <c r="H2123" t="str">
        <f t="shared" si="200"/>
        <v>No</v>
      </c>
      <c r="I2123" t="str">
        <f t="shared" si="201"/>
        <v>Over Weight</v>
      </c>
      <c r="J2123" t="str">
        <f t="shared" si="202"/>
        <v>Prediabetes</v>
      </c>
      <c r="K2123" t="s">
        <v>2378</v>
      </c>
      <c r="L2123">
        <v>1</v>
      </c>
      <c r="M2123" t="str">
        <f t="shared" si="203"/>
        <v>No</v>
      </c>
      <c r="N2123" t="s">
        <v>2378</v>
      </c>
    </row>
    <row r="2124" spans="1:14" x14ac:dyDescent="0.3">
      <c r="A2124" t="s">
        <v>238</v>
      </c>
      <c r="B2124">
        <v>27.1</v>
      </c>
      <c r="C2124">
        <v>4.45</v>
      </c>
      <c r="D2124" t="str">
        <f t="shared" si="198"/>
        <v>No</v>
      </c>
      <c r="E2124" t="s">
        <v>2381</v>
      </c>
      <c r="F2124" t="s">
        <v>2378</v>
      </c>
      <c r="G2124">
        <f t="shared" si="199"/>
        <v>1</v>
      </c>
      <c r="H2124" t="str">
        <f t="shared" si="200"/>
        <v>No</v>
      </c>
      <c r="I2124" t="str">
        <f t="shared" si="201"/>
        <v>Over Weight</v>
      </c>
      <c r="J2124" t="str">
        <f t="shared" si="202"/>
        <v>Normal</v>
      </c>
      <c r="K2124" t="s">
        <v>2378</v>
      </c>
      <c r="L2124">
        <v>1</v>
      </c>
      <c r="M2124" t="str">
        <f t="shared" si="203"/>
        <v>No</v>
      </c>
      <c r="N2124" t="s">
        <v>2378</v>
      </c>
    </row>
    <row r="2125" spans="1:14" x14ac:dyDescent="0.3">
      <c r="A2125" t="s">
        <v>237</v>
      </c>
      <c r="B2125">
        <v>24.3</v>
      </c>
      <c r="C2125">
        <v>6.1</v>
      </c>
      <c r="D2125" t="str">
        <f t="shared" si="198"/>
        <v>Yes</v>
      </c>
      <c r="E2125" t="s">
        <v>2381</v>
      </c>
      <c r="F2125" t="s">
        <v>2378</v>
      </c>
      <c r="G2125">
        <f t="shared" si="199"/>
        <v>1</v>
      </c>
      <c r="H2125" t="str">
        <f t="shared" si="200"/>
        <v>No</v>
      </c>
      <c r="I2125" t="str">
        <f t="shared" si="201"/>
        <v>Normal Weight</v>
      </c>
      <c r="J2125" t="str">
        <f t="shared" si="202"/>
        <v>Prediabetes</v>
      </c>
      <c r="K2125" t="s">
        <v>2380</v>
      </c>
      <c r="L2125">
        <v>1</v>
      </c>
      <c r="M2125" t="str">
        <f t="shared" si="203"/>
        <v>No</v>
      </c>
      <c r="N2125" t="s">
        <v>2378</v>
      </c>
    </row>
    <row r="2126" spans="1:14" x14ac:dyDescent="0.3">
      <c r="A2126" t="s">
        <v>236</v>
      </c>
      <c r="B2126">
        <v>30.72</v>
      </c>
      <c r="C2126">
        <v>6.06</v>
      </c>
      <c r="D2126" t="str">
        <f t="shared" si="198"/>
        <v>No</v>
      </c>
      <c r="E2126" t="s">
        <v>2381</v>
      </c>
      <c r="F2126" t="s">
        <v>2378</v>
      </c>
      <c r="G2126">
        <f t="shared" si="199"/>
        <v>1</v>
      </c>
      <c r="H2126" t="str">
        <f t="shared" si="200"/>
        <v>No</v>
      </c>
      <c r="I2126" t="str">
        <f t="shared" si="201"/>
        <v>Obesity</v>
      </c>
      <c r="J2126" t="str">
        <f t="shared" si="202"/>
        <v>Prediabetes</v>
      </c>
      <c r="K2126" t="s">
        <v>2378</v>
      </c>
      <c r="L2126">
        <v>1</v>
      </c>
      <c r="M2126" t="str">
        <f t="shared" si="203"/>
        <v>No</v>
      </c>
      <c r="N2126" t="s">
        <v>2378</v>
      </c>
    </row>
    <row r="2127" spans="1:14" x14ac:dyDescent="0.3">
      <c r="A2127" t="s">
        <v>235</v>
      </c>
      <c r="B2127">
        <v>37.43</v>
      </c>
      <c r="C2127">
        <v>4.5599999999999996</v>
      </c>
      <c r="D2127" t="str">
        <f t="shared" si="198"/>
        <v>No</v>
      </c>
      <c r="E2127" t="s">
        <v>2378</v>
      </c>
      <c r="F2127" t="s">
        <v>2381</v>
      </c>
      <c r="G2127">
        <f t="shared" si="199"/>
        <v>1</v>
      </c>
      <c r="H2127" t="str">
        <f t="shared" si="200"/>
        <v>No</v>
      </c>
      <c r="I2127" t="str">
        <f t="shared" si="201"/>
        <v>Obesity</v>
      </c>
      <c r="J2127" t="str">
        <f t="shared" si="202"/>
        <v>Normal</v>
      </c>
      <c r="K2127" t="s">
        <v>2378</v>
      </c>
      <c r="L2127">
        <v>1</v>
      </c>
      <c r="M2127" t="str">
        <f t="shared" si="203"/>
        <v>No</v>
      </c>
      <c r="N2127" t="s">
        <v>2378</v>
      </c>
    </row>
    <row r="2128" spans="1:14" x14ac:dyDescent="0.3">
      <c r="A2128" t="s">
        <v>234</v>
      </c>
      <c r="B2128">
        <v>25.74</v>
      </c>
      <c r="C2128">
        <v>6.41</v>
      </c>
      <c r="D2128" t="str">
        <f t="shared" si="198"/>
        <v>Yes</v>
      </c>
      <c r="E2128" t="s">
        <v>2378</v>
      </c>
      <c r="F2128" t="s">
        <v>2381</v>
      </c>
      <c r="G2128">
        <f t="shared" si="199"/>
        <v>1</v>
      </c>
      <c r="H2128" t="str">
        <f t="shared" si="200"/>
        <v>No</v>
      </c>
      <c r="I2128" t="str">
        <f t="shared" si="201"/>
        <v>Over Weight</v>
      </c>
      <c r="J2128" t="str">
        <f t="shared" si="202"/>
        <v>Diabetes</v>
      </c>
      <c r="K2128" t="s">
        <v>2380</v>
      </c>
      <c r="L2128">
        <v>1</v>
      </c>
      <c r="M2128" t="str">
        <f t="shared" si="203"/>
        <v>No</v>
      </c>
      <c r="N2128" t="s">
        <v>2378</v>
      </c>
    </row>
    <row r="2129" spans="1:14" x14ac:dyDescent="0.3">
      <c r="A2129" t="s">
        <v>233</v>
      </c>
      <c r="B2129">
        <v>36.575000000000003</v>
      </c>
      <c r="C2129">
        <v>5.57</v>
      </c>
      <c r="D2129" t="str">
        <f t="shared" si="198"/>
        <v>No</v>
      </c>
      <c r="E2129" t="s">
        <v>2378</v>
      </c>
      <c r="F2129" t="s">
        <v>2381</v>
      </c>
      <c r="G2129">
        <f t="shared" si="199"/>
        <v>1</v>
      </c>
      <c r="H2129" t="str">
        <f t="shared" si="200"/>
        <v>No</v>
      </c>
      <c r="I2129" t="str">
        <f t="shared" si="201"/>
        <v>Obesity</v>
      </c>
      <c r="J2129" t="str">
        <f t="shared" si="202"/>
        <v>Normal</v>
      </c>
      <c r="K2129" t="s">
        <v>2378</v>
      </c>
      <c r="L2129">
        <v>1</v>
      </c>
      <c r="M2129" t="str">
        <f t="shared" si="203"/>
        <v>No</v>
      </c>
      <c r="N2129" t="s">
        <v>2378</v>
      </c>
    </row>
    <row r="2130" spans="1:14" x14ac:dyDescent="0.3">
      <c r="A2130" t="s">
        <v>232</v>
      </c>
      <c r="B2130">
        <v>35.15</v>
      </c>
      <c r="C2130">
        <v>5.47</v>
      </c>
      <c r="D2130" t="str">
        <f t="shared" si="198"/>
        <v>No</v>
      </c>
      <c r="E2130" t="s">
        <v>2378</v>
      </c>
      <c r="F2130" t="s">
        <v>2381</v>
      </c>
      <c r="G2130">
        <f t="shared" si="199"/>
        <v>1</v>
      </c>
      <c r="H2130" t="str">
        <f t="shared" si="200"/>
        <v>No</v>
      </c>
      <c r="I2130" t="str">
        <f t="shared" si="201"/>
        <v>Obesity</v>
      </c>
      <c r="J2130" t="str">
        <f t="shared" si="202"/>
        <v>Normal</v>
      </c>
      <c r="K2130" t="s">
        <v>2378</v>
      </c>
      <c r="L2130">
        <v>1</v>
      </c>
      <c r="M2130" t="str">
        <f t="shared" si="203"/>
        <v>No</v>
      </c>
      <c r="N2130" t="s">
        <v>2378</v>
      </c>
    </row>
    <row r="2131" spans="1:14" x14ac:dyDescent="0.3">
      <c r="A2131" t="s">
        <v>231</v>
      </c>
      <c r="B2131">
        <v>32.11</v>
      </c>
      <c r="C2131">
        <v>4.43</v>
      </c>
      <c r="D2131" t="str">
        <f t="shared" si="198"/>
        <v>No</v>
      </c>
      <c r="E2131" t="s">
        <v>2378</v>
      </c>
      <c r="F2131" t="s">
        <v>2381</v>
      </c>
      <c r="G2131">
        <f t="shared" si="199"/>
        <v>1</v>
      </c>
      <c r="H2131" t="str">
        <f t="shared" si="200"/>
        <v>No</v>
      </c>
      <c r="I2131" t="str">
        <f t="shared" si="201"/>
        <v>Obesity</v>
      </c>
      <c r="J2131" t="str">
        <f t="shared" si="202"/>
        <v>Normal</v>
      </c>
      <c r="K2131" t="s">
        <v>2378</v>
      </c>
      <c r="L2131">
        <v>1</v>
      </c>
      <c r="M2131" t="str">
        <f t="shared" si="203"/>
        <v>No</v>
      </c>
      <c r="N2131" t="s">
        <v>2378</v>
      </c>
    </row>
    <row r="2132" spans="1:14" x14ac:dyDescent="0.3">
      <c r="A2132" t="s">
        <v>230</v>
      </c>
      <c r="B2132">
        <v>30.495000000000001</v>
      </c>
      <c r="C2132">
        <v>4.95</v>
      </c>
      <c r="D2132" t="str">
        <f t="shared" si="198"/>
        <v>No</v>
      </c>
      <c r="E2132" t="s">
        <v>2378</v>
      </c>
      <c r="F2132" t="s">
        <v>2381</v>
      </c>
      <c r="G2132">
        <f t="shared" si="199"/>
        <v>1</v>
      </c>
      <c r="H2132" t="str">
        <f t="shared" si="200"/>
        <v>No</v>
      </c>
      <c r="I2132" t="str">
        <f t="shared" si="201"/>
        <v>Obesity</v>
      </c>
      <c r="J2132" t="str">
        <f t="shared" si="202"/>
        <v>Normal</v>
      </c>
      <c r="K2132" t="s">
        <v>2378</v>
      </c>
      <c r="L2132">
        <v>1</v>
      </c>
      <c r="M2132" t="str">
        <f t="shared" si="203"/>
        <v>No</v>
      </c>
      <c r="N2132" t="s">
        <v>2378</v>
      </c>
    </row>
    <row r="2133" spans="1:14" x14ac:dyDescent="0.3">
      <c r="A2133" t="s">
        <v>229</v>
      </c>
      <c r="B2133">
        <v>29.24</v>
      </c>
      <c r="C2133">
        <v>4.04</v>
      </c>
      <c r="D2133" t="str">
        <f t="shared" si="198"/>
        <v>No</v>
      </c>
      <c r="E2133" t="s">
        <v>2381</v>
      </c>
      <c r="F2133" t="s">
        <v>2378</v>
      </c>
      <c r="G2133">
        <f t="shared" si="199"/>
        <v>1</v>
      </c>
      <c r="H2133" t="str">
        <f t="shared" si="200"/>
        <v>No</v>
      </c>
      <c r="I2133" t="str">
        <f t="shared" si="201"/>
        <v>Over Weight</v>
      </c>
      <c r="J2133" t="str">
        <f t="shared" si="202"/>
        <v>Normal</v>
      </c>
      <c r="K2133" t="s">
        <v>2378</v>
      </c>
      <c r="L2133">
        <v>1</v>
      </c>
      <c r="M2133" t="str">
        <f t="shared" si="203"/>
        <v>No</v>
      </c>
      <c r="N2133" t="s">
        <v>2378</v>
      </c>
    </row>
    <row r="2134" spans="1:14" x14ac:dyDescent="0.3">
      <c r="A2134" t="s">
        <v>228</v>
      </c>
      <c r="B2134">
        <v>22.515000000000001</v>
      </c>
      <c r="C2134">
        <v>5.93</v>
      </c>
      <c r="D2134" t="str">
        <f t="shared" si="198"/>
        <v>No</v>
      </c>
      <c r="E2134" t="s">
        <v>2378</v>
      </c>
      <c r="F2134" t="s">
        <v>2381</v>
      </c>
      <c r="G2134">
        <f t="shared" si="199"/>
        <v>1</v>
      </c>
      <c r="H2134" t="str">
        <f t="shared" si="200"/>
        <v>No</v>
      </c>
      <c r="I2134" t="str">
        <f t="shared" si="201"/>
        <v>Normal Weight</v>
      </c>
      <c r="J2134" t="str">
        <f t="shared" si="202"/>
        <v>Prediabetes</v>
      </c>
      <c r="K2134" t="s">
        <v>2378</v>
      </c>
      <c r="L2134">
        <v>1</v>
      </c>
      <c r="M2134" t="str">
        <f t="shared" si="203"/>
        <v>No</v>
      </c>
      <c r="N2134" t="s">
        <v>2378</v>
      </c>
    </row>
    <row r="2135" spans="1:14" x14ac:dyDescent="0.3">
      <c r="A2135" t="s">
        <v>227</v>
      </c>
      <c r="B2135">
        <v>15.65</v>
      </c>
      <c r="C2135">
        <v>4.2300000000000004</v>
      </c>
      <c r="D2135" t="str">
        <f t="shared" si="198"/>
        <v>No</v>
      </c>
      <c r="E2135" t="s">
        <v>2378</v>
      </c>
      <c r="F2135" t="s">
        <v>2378</v>
      </c>
      <c r="G2135">
        <f t="shared" si="199"/>
        <v>0</v>
      </c>
      <c r="H2135" t="str">
        <f t="shared" si="200"/>
        <v>No</v>
      </c>
      <c r="I2135" t="str">
        <f t="shared" si="201"/>
        <v>Under Weight</v>
      </c>
      <c r="J2135" t="str">
        <f t="shared" si="202"/>
        <v>Normal</v>
      </c>
      <c r="K2135" t="s">
        <v>2378</v>
      </c>
      <c r="L2135" t="s">
        <v>2379</v>
      </c>
      <c r="M2135" t="str">
        <f t="shared" si="203"/>
        <v>No</v>
      </c>
      <c r="N2135" t="s">
        <v>2378</v>
      </c>
    </row>
    <row r="2136" spans="1:14" x14ac:dyDescent="0.3">
      <c r="A2136" t="s">
        <v>226</v>
      </c>
      <c r="B2136">
        <v>27.36</v>
      </c>
      <c r="C2136">
        <v>5.59</v>
      </c>
      <c r="D2136" t="str">
        <f t="shared" si="198"/>
        <v>Yes</v>
      </c>
      <c r="E2136" t="s">
        <v>2378</v>
      </c>
      <c r="F2136" t="s">
        <v>2378</v>
      </c>
      <c r="G2136">
        <f t="shared" si="199"/>
        <v>0</v>
      </c>
      <c r="H2136" t="str">
        <f t="shared" si="200"/>
        <v>No</v>
      </c>
      <c r="I2136" t="str">
        <f t="shared" si="201"/>
        <v>Over Weight</v>
      </c>
      <c r="J2136" t="str">
        <f t="shared" si="202"/>
        <v>Normal</v>
      </c>
      <c r="K2136" t="s">
        <v>2380</v>
      </c>
      <c r="L2136" t="s">
        <v>2379</v>
      </c>
      <c r="M2136" t="str">
        <f t="shared" si="203"/>
        <v>No</v>
      </c>
      <c r="N2136" t="s">
        <v>2378</v>
      </c>
    </row>
    <row r="2137" spans="1:14" x14ac:dyDescent="0.3">
      <c r="A2137" t="s">
        <v>225</v>
      </c>
      <c r="B2137">
        <v>22.3</v>
      </c>
      <c r="C2137">
        <v>4.8899999999999997</v>
      </c>
      <c r="D2137" t="str">
        <f t="shared" si="198"/>
        <v>Yes</v>
      </c>
      <c r="E2137" t="s">
        <v>2378</v>
      </c>
      <c r="F2137" t="s">
        <v>2378</v>
      </c>
      <c r="G2137">
        <f t="shared" si="199"/>
        <v>0</v>
      </c>
      <c r="H2137" t="str">
        <f t="shared" si="200"/>
        <v>No</v>
      </c>
      <c r="I2137" t="str">
        <f t="shared" si="201"/>
        <v>Normal Weight</v>
      </c>
      <c r="J2137" t="str">
        <f t="shared" si="202"/>
        <v>Normal</v>
      </c>
      <c r="K2137" t="s">
        <v>2380</v>
      </c>
      <c r="L2137" t="s">
        <v>2379</v>
      </c>
      <c r="M2137" t="str">
        <f t="shared" si="203"/>
        <v>No</v>
      </c>
      <c r="N2137" t="s">
        <v>2378</v>
      </c>
    </row>
    <row r="2138" spans="1:14" x14ac:dyDescent="0.3">
      <c r="A2138" t="s">
        <v>224</v>
      </c>
      <c r="B2138">
        <v>26.03</v>
      </c>
      <c r="C2138">
        <v>5.81</v>
      </c>
      <c r="D2138" t="str">
        <f t="shared" si="198"/>
        <v>Yes</v>
      </c>
      <c r="E2138" t="s">
        <v>2378</v>
      </c>
      <c r="F2138" t="s">
        <v>2378</v>
      </c>
      <c r="G2138">
        <f t="shared" si="199"/>
        <v>0</v>
      </c>
      <c r="H2138" t="str">
        <f t="shared" si="200"/>
        <v>No</v>
      </c>
      <c r="I2138" t="str">
        <f t="shared" si="201"/>
        <v>Over Weight</v>
      </c>
      <c r="J2138" t="str">
        <f t="shared" si="202"/>
        <v>Prediabetes</v>
      </c>
      <c r="K2138" t="s">
        <v>2380</v>
      </c>
      <c r="L2138" t="s">
        <v>2379</v>
      </c>
      <c r="M2138" t="str">
        <f t="shared" si="203"/>
        <v>No</v>
      </c>
      <c r="N2138" t="s">
        <v>2378</v>
      </c>
    </row>
    <row r="2139" spans="1:14" x14ac:dyDescent="0.3">
      <c r="A2139" t="s">
        <v>223</v>
      </c>
      <c r="B2139">
        <v>27.74</v>
      </c>
      <c r="C2139">
        <v>4.29</v>
      </c>
      <c r="D2139" t="str">
        <f t="shared" si="198"/>
        <v>No</v>
      </c>
      <c r="E2139" t="s">
        <v>2381</v>
      </c>
      <c r="F2139" t="s">
        <v>2378</v>
      </c>
      <c r="G2139">
        <f t="shared" si="199"/>
        <v>1</v>
      </c>
      <c r="H2139" t="str">
        <f t="shared" si="200"/>
        <v>No</v>
      </c>
      <c r="I2139" t="str">
        <f t="shared" si="201"/>
        <v>Over Weight</v>
      </c>
      <c r="J2139" t="str">
        <f t="shared" si="202"/>
        <v>Normal</v>
      </c>
      <c r="K2139" t="s">
        <v>2378</v>
      </c>
      <c r="L2139">
        <v>1</v>
      </c>
      <c r="M2139" t="str">
        <f t="shared" si="203"/>
        <v>No</v>
      </c>
      <c r="N2139" t="s">
        <v>2378</v>
      </c>
    </row>
    <row r="2140" spans="1:14" x14ac:dyDescent="0.3">
      <c r="A2140" t="s">
        <v>222</v>
      </c>
      <c r="B2140">
        <v>32.11</v>
      </c>
      <c r="C2140">
        <v>4.03</v>
      </c>
      <c r="D2140" t="str">
        <f t="shared" si="198"/>
        <v>Yes</v>
      </c>
      <c r="E2140" t="s">
        <v>2381</v>
      </c>
      <c r="F2140" t="s">
        <v>2378</v>
      </c>
      <c r="G2140">
        <f t="shared" si="199"/>
        <v>2</v>
      </c>
      <c r="H2140" t="str">
        <f t="shared" si="200"/>
        <v>No</v>
      </c>
      <c r="I2140" t="str">
        <f t="shared" si="201"/>
        <v>Obesity</v>
      </c>
      <c r="J2140" t="str">
        <f t="shared" si="202"/>
        <v>Normal</v>
      </c>
      <c r="K2140" t="s">
        <v>2380</v>
      </c>
      <c r="L2140">
        <v>2</v>
      </c>
      <c r="M2140" t="str">
        <f t="shared" si="203"/>
        <v>No</v>
      </c>
      <c r="N2140" t="s">
        <v>2378</v>
      </c>
    </row>
    <row r="2141" spans="1:14" x14ac:dyDescent="0.3">
      <c r="A2141" t="s">
        <v>221</v>
      </c>
      <c r="B2141">
        <v>25.175000000000001</v>
      </c>
      <c r="C2141">
        <v>6.29</v>
      </c>
      <c r="D2141" t="str">
        <f t="shared" si="198"/>
        <v>Yes</v>
      </c>
      <c r="E2141" t="s">
        <v>2381</v>
      </c>
      <c r="F2141" t="s">
        <v>2378</v>
      </c>
      <c r="G2141">
        <f t="shared" si="199"/>
        <v>2</v>
      </c>
      <c r="H2141" t="str">
        <f t="shared" si="200"/>
        <v>No</v>
      </c>
      <c r="I2141" t="str">
        <f t="shared" si="201"/>
        <v>Over Weight</v>
      </c>
      <c r="J2141" t="str">
        <f t="shared" si="202"/>
        <v>Prediabetes</v>
      </c>
      <c r="K2141" t="s">
        <v>2380</v>
      </c>
      <c r="L2141">
        <v>2</v>
      </c>
      <c r="M2141" t="str">
        <f t="shared" si="203"/>
        <v>No</v>
      </c>
      <c r="N2141" t="s">
        <v>2378</v>
      </c>
    </row>
    <row r="2142" spans="1:14" x14ac:dyDescent="0.3">
      <c r="A2142" t="s">
        <v>220</v>
      </c>
      <c r="B2142">
        <v>39.49</v>
      </c>
      <c r="C2142">
        <v>4.4800000000000004</v>
      </c>
      <c r="D2142" t="str">
        <f t="shared" si="198"/>
        <v>Yes</v>
      </c>
      <c r="E2142" t="s">
        <v>2378</v>
      </c>
      <c r="F2142" t="s">
        <v>2378</v>
      </c>
      <c r="G2142">
        <f t="shared" si="199"/>
        <v>0</v>
      </c>
      <c r="H2142" t="str">
        <f t="shared" si="200"/>
        <v>No</v>
      </c>
      <c r="I2142" t="str">
        <f t="shared" si="201"/>
        <v>Obesity</v>
      </c>
      <c r="J2142" t="str">
        <f t="shared" si="202"/>
        <v>Normal</v>
      </c>
      <c r="K2142" t="s">
        <v>2380</v>
      </c>
      <c r="L2142" t="s">
        <v>2379</v>
      </c>
      <c r="M2142" t="str">
        <f t="shared" si="203"/>
        <v>No</v>
      </c>
      <c r="N2142" t="s">
        <v>2378</v>
      </c>
    </row>
    <row r="2143" spans="1:14" x14ac:dyDescent="0.3">
      <c r="A2143" t="s">
        <v>219</v>
      </c>
      <c r="B2143">
        <v>34.869999999999997</v>
      </c>
      <c r="C2143">
        <v>5.51</v>
      </c>
      <c r="D2143" t="str">
        <f t="shared" si="198"/>
        <v>Yes</v>
      </c>
      <c r="E2143" t="s">
        <v>2378</v>
      </c>
      <c r="F2143" t="s">
        <v>2378</v>
      </c>
      <c r="G2143">
        <f t="shared" si="199"/>
        <v>0</v>
      </c>
      <c r="H2143" t="str">
        <f t="shared" si="200"/>
        <v>No</v>
      </c>
      <c r="I2143" t="str">
        <f t="shared" si="201"/>
        <v>Obesity</v>
      </c>
      <c r="J2143" t="str">
        <f t="shared" si="202"/>
        <v>Normal</v>
      </c>
      <c r="K2143" t="s">
        <v>2380</v>
      </c>
      <c r="L2143" t="s">
        <v>2379</v>
      </c>
      <c r="M2143" t="str">
        <f t="shared" si="203"/>
        <v>No</v>
      </c>
      <c r="N2143" t="s">
        <v>2378</v>
      </c>
    </row>
    <row r="2144" spans="1:14" x14ac:dyDescent="0.3">
      <c r="A2144" t="s">
        <v>218</v>
      </c>
      <c r="B2144">
        <v>34.6</v>
      </c>
      <c r="C2144">
        <v>4.5</v>
      </c>
      <c r="D2144" t="str">
        <f t="shared" si="198"/>
        <v>Yes</v>
      </c>
      <c r="E2144" t="s">
        <v>2378</v>
      </c>
      <c r="F2144" t="s">
        <v>2378</v>
      </c>
      <c r="G2144">
        <f t="shared" si="199"/>
        <v>0</v>
      </c>
      <c r="H2144" t="str">
        <f t="shared" si="200"/>
        <v>No</v>
      </c>
      <c r="I2144" t="str">
        <f t="shared" si="201"/>
        <v>Obesity</v>
      </c>
      <c r="J2144" t="str">
        <f t="shared" si="202"/>
        <v>Normal</v>
      </c>
      <c r="K2144" t="s">
        <v>2380</v>
      </c>
      <c r="L2144" t="s">
        <v>2379</v>
      </c>
      <c r="M2144" t="str">
        <f t="shared" si="203"/>
        <v>No</v>
      </c>
      <c r="N2144" t="s">
        <v>2378</v>
      </c>
    </row>
    <row r="2145" spans="1:14" x14ac:dyDescent="0.3">
      <c r="A2145" t="s">
        <v>217</v>
      </c>
      <c r="B2145">
        <v>25.8</v>
      </c>
      <c r="C2145">
        <v>6.29</v>
      </c>
      <c r="D2145" t="str">
        <f t="shared" si="198"/>
        <v>Yes</v>
      </c>
      <c r="E2145" t="s">
        <v>2378</v>
      </c>
      <c r="F2145" t="s">
        <v>2378</v>
      </c>
      <c r="G2145">
        <f t="shared" si="199"/>
        <v>0</v>
      </c>
      <c r="H2145" t="str">
        <f t="shared" si="200"/>
        <v>No</v>
      </c>
      <c r="I2145" t="str">
        <f t="shared" si="201"/>
        <v>Over Weight</v>
      </c>
      <c r="J2145" t="str">
        <f t="shared" si="202"/>
        <v>Prediabetes</v>
      </c>
      <c r="K2145" t="s">
        <v>2380</v>
      </c>
      <c r="L2145" t="s">
        <v>2379</v>
      </c>
      <c r="M2145" t="str">
        <f t="shared" si="203"/>
        <v>No</v>
      </c>
      <c r="N2145" t="s">
        <v>2378</v>
      </c>
    </row>
    <row r="2146" spans="1:14" x14ac:dyDescent="0.3">
      <c r="A2146" t="s">
        <v>216</v>
      </c>
      <c r="B2146">
        <v>35.86</v>
      </c>
      <c r="C2146">
        <v>4.33</v>
      </c>
      <c r="D2146" t="str">
        <f t="shared" si="198"/>
        <v>No</v>
      </c>
      <c r="E2146" t="s">
        <v>2378</v>
      </c>
      <c r="F2146" t="s">
        <v>2378</v>
      </c>
      <c r="G2146">
        <f t="shared" si="199"/>
        <v>1</v>
      </c>
      <c r="H2146" t="str">
        <f t="shared" si="200"/>
        <v>No</v>
      </c>
      <c r="I2146" t="str">
        <f t="shared" si="201"/>
        <v>Obesity</v>
      </c>
      <c r="J2146" t="str">
        <f t="shared" si="202"/>
        <v>Normal</v>
      </c>
      <c r="K2146" t="s">
        <v>2378</v>
      </c>
      <c r="L2146">
        <v>1</v>
      </c>
      <c r="M2146" t="str">
        <f t="shared" si="203"/>
        <v>No</v>
      </c>
      <c r="N2146" t="s">
        <v>2378</v>
      </c>
    </row>
    <row r="2147" spans="1:14" x14ac:dyDescent="0.3">
      <c r="A2147" t="s">
        <v>215</v>
      </c>
      <c r="B2147">
        <v>40.47</v>
      </c>
      <c r="C2147">
        <v>11.15</v>
      </c>
      <c r="D2147" t="str">
        <f t="shared" si="198"/>
        <v>No</v>
      </c>
      <c r="E2147" t="s">
        <v>2378</v>
      </c>
      <c r="F2147" t="s">
        <v>2378</v>
      </c>
      <c r="G2147">
        <f t="shared" si="199"/>
        <v>0</v>
      </c>
      <c r="H2147" t="str">
        <f t="shared" si="200"/>
        <v>No</v>
      </c>
      <c r="I2147" t="str">
        <f t="shared" si="201"/>
        <v>Obesity</v>
      </c>
      <c r="J2147" t="str">
        <f t="shared" si="202"/>
        <v>Diabetes</v>
      </c>
      <c r="K2147" t="s">
        <v>2378</v>
      </c>
      <c r="L2147" t="s">
        <v>2379</v>
      </c>
      <c r="M2147" t="str">
        <f t="shared" si="203"/>
        <v>No</v>
      </c>
      <c r="N2147" t="s">
        <v>2378</v>
      </c>
    </row>
    <row r="2148" spans="1:14" x14ac:dyDescent="0.3">
      <c r="A2148" t="s">
        <v>214</v>
      </c>
      <c r="B2148">
        <v>32.01</v>
      </c>
      <c r="C2148">
        <v>6.45</v>
      </c>
      <c r="D2148" t="str">
        <f t="shared" si="198"/>
        <v>No</v>
      </c>
      <c r="E2148" t="s">
        <v>2378</v>
      </c>
      <c r="F2148" t="s">
        <v>2378</v>
      </c>
      <c r="G2148">
        <f t="shared" si="199"/>
        <v>1</v>
      </c>
      <c r="H2148" t="str">
        <f t="shared" si="200"/>
        <v>No</v>
      </c>
      <c r="I2148" t="str">
        <f t="shared" si="201"/>
        <v>Obesity</v>
      </c>
      <c r="J2148" t="str">
        <f t="shared" si="202"/>
        <v>Diabetes</v>
      </c>
      <c r="K2148" t="s">
        <v>2378</v>
      </c>
      <c r="L2148">
        <v>1</v>
      </c>
      <c r="M2148" t="str">
        <f t="shared" si="203"/>
        <v>No</v>
      </c>
      <c r="N2148" t="s">
        <v>2378</v>
      </c>
    </row>
    <row r="2149" spans="1:14" x14ac:dyDescent="0.3">
      <c r="A2149" t="s">
        <v>213</v>
      </c>
      <c r="B2149">
        <v>33</v>
      </c>
      <c r="C2149">
        <v>9.27</v>
      </c>
      <c r="D2149" t="str">
        <f t="shared" si="198"/>
        <v>No</v>
      </c>
      <c r="E2149" t="s">
        <v>2378</v>
      </c>
      <c r="F2149" t="s">
        <v>2378</v>
      </c>
      <c r="G2149">
        <f t="shared" si="199"/>
        <v>0</v>
      </c>
      <c r="H2149" t="str">
        <f t="shared" si="200"/>
        <v>No</v>
      </c>
      <c r="I2149" t="str">
        <f t="shared" si="201"/>
        <v>Obesity</v>
      </c>
      <c r="J2149" t="str">
        <f t="shared" si="202"/>
        <v>Diabetes</v>
      </c>
      <c r="K2149" t="s">
        <v>2378</v>
      </c>
      <c r="L2149" t="s">
        <v>2379</v>
      </c>
      <c r="M2149" t="str">
        <f t="shared" si="203"/>
        <v>No</v>
      </c>
      <c r="N2149" t="s">
        <v>2378</v>
      </c>
    </row>
    <row r="2150" spans="1:14" x14ac:dyDescent="0.3">
      <c r="A2150" t="s">
        <v>212</v>
      </c>
      <c r="B2150">
        <v>29.3</v>
      </c>
      <c r="C2150">
        <v>6.15</v>
      </c>
      <c r="D2150" t="str">
        <f t="shared" si="198"/>
        <v>No</v>
      </c>
      <c r="E2150" t="s">
        <v>2378</v>
      </c>
      <c r="F2150" t="s">
        <v>2378</v>
      </c>
      <c r="G2150">
        <f t="shared" si="199"/>
        <v>1</v>
      </c>
      <c r="H2150" t="str">
        <f t="shared" si="200"/>
        <v>No</v>
      </c>
      <c r="I2150" t="str">
        <f t="shared" si="201"/>
        <v>Over Weight</v>
      </c>
      <c r="J2150" t="str">
        <f t="shared" si="202"/>
        <v>Prediabetes</v>
      </c>
      <c r="K2150" t="s">
        <v>2378</v>
      </c>
      <c r="L2150">
        <v>1</v>
      </c>
      <c r="M2150" t="str">
        <f t="shared" si="203"/>
        <v>No</v>
      </c>
      <c r="N2150" t="s">
        <v>2378</v>
      </c>
    </row>
    <row r="2151" spans="1:14" x14ac:dyDescent="0.3">
      <c r="A2151" t="s">
        <v>211</v>
      </c>
      <c r="B2151">
        <v>25.8</v>
      </c>
      <c r="C2151">
        <v>4.13</v>
      </c>
      <c r="D2151" t="str">
        <f t="shared" si="198"/>
        <v>No</v>
      </c>
      <c r="E2151" t="s">
        <v>2378</v>
      </c>
      <c r="F2151" t="s">
        <v>2378</v>
      </c>
      <c r="G2151">
        <f t="shared" si="199"/>
        <v>1</v>
      </c>
      <c r="H2151" t="str">
        <f t="shared" si="200"/>
        <v>No</v>
      </c>
      <c r="I2151" t="str">
        <f t="shared" si="201"/>
        <v>Over Weight</v>
      </c>
      <c r="J2151" t="str">
        <f t="shared" si="202"/>
        <v>Normal</v>
      </c>
      <c r="K2151" t="s">
        <v>2378</v>
      </c>
      <c r="L2151">
        <v>1</v>
      </c>
      <c r="M2151" t="str">
        <f t="shared" si="203"/>
        <v>No</v>
      </c>
      <c r="N2151" t="s">
        <v>2378</v>
      </c>
    </row>
    <row r="2152" spans="1:14" x14ac:dyDescent="0.3">
      <c r="A2152" t="s">
        <v>210</v>
      </c>
      <c r="B2152">
        <v>23.4</v>
      </c>
      <c r="C2152">
        <v>4.24</v>
      </c>
      <c r="D2152" t="str">
        <f t="shared" si="198"/>
        <v>No</v>
      </c>
      <c r="E2152" t="s">
        <v>2378</v>
      </c>
      <c r="F2152" t="s">
        <v>2378</v>
      </c>
      <c r="G2152">
        <f t="shared" si="199"/>
        <v>1</v>
      </c>
      <c r="H2152" t="str">
        <f t="shared" si="200"/>
        <v>No</v>
      </c>
      <c r="I2152" t="str">
        <f t="shared" si="201"/>
        <v>Normal Weight</v>
      </c>
      <c r="J2152" t="str">
        <f t="shared" si="202"/>
        <v>Normal</v>
      </c>
      <c r="K2152" t="s">
        <v>2378</v>
      </c>
      <c r="L2152">
        <v>1</v>
      </c>
      <c r="M2152" t="str">
        <f t="shared" si="203"/>
        <v>No</v>
      </c>
      <c r="N2152" t="s">
        <v>2378</v>
      </c>
    </row>
    <row r="2153" spans="1:14" x14ac:dyDescent="0.3">
      <c r="A2153" t="s">
        <v>209</v>
      </c>
      <c r="B2153">
        <v>27.93</v>
      </c>
      <c r="C2153">
        <v>9.8800000000000008</v>
      </c>
      <c r="D2153" t="str">
        <f t="shared" si="198"/>
        <v>No</v>
      </c>
      <c r="E2153" t="s">
        <v>2378</v>
      </c>
      <c r="F2153" t="s">
        <v>2378</v>
      </c>
      <c r="G2153">
        <f t="shared" si="199"/>
        <v>0</v>
      </c>
      <c r="H2153" t="str">
        <f t="shared" si="200"/>
        <v>No</v>
      </c>
      <c r="I2153" t="str">
        <f t="shared" si="201"/>
        <v>Over Weight</v>
      </c>
      <c r="J2153" t="str">
        <f t="shared" si="202"/>
        <v>Diabetes</v>
      </c>
      <c r="K2153" t="s">
        <v>2378</v>
      </c>
      <c r="L2153" t="s">
        <v>2379</v>
      </c>
      <c r="M2153" t="str">
        <f t="shared" si="203"/>
        <v>No</v>
      </c>
      <c r="N2153" t="s">
        <v>2378</v>
      </c>
    </row>
    <row r="2154" spans="1:14" x14ac:dyDescent="0.3">
      <c r="A2154" t="s">
        <v>208</v>
      </c>
      <c r="B2154">
        <v>22</v>
      </c>
      <c r="C2154">
        <v>9.5</v>
      </c>
      <c r="D2154" t="str">
        <f t="shared" si="198"/>
        <v>No</v>
      </c>
      <c r="E2154" t="s">
        <v>2378</v>
      </c>
      <c r="F2154" t="s">
        <v>2378</v>
      </c>
      <c r="G2154">
        <f t="shared" si="199"/>
        <v>0</v>
      </c>
      <c r="H2154" t="str">
        <f t="shared" si="200"/>
        <v>No</v>
      </c>
      <c r="I2154" t="str">
        <f t="shared" si="201"/>
        <v>Normal Weight</v>
      </c>
      <c r="J2154" t="str">
        <f t="shared" si="202"/>
        <v>Diabetes</v>
      </c>
      <c r="K2154" t="s">
        <v>2378</v>
      </c>
      <c r="L2154" t="s">
        <v>2379</v>
      </c>
      <c r="M2154" t="str">
        <f t="shared" si="203"/>
        <v>No</v>
      </c>
      <c r="N2154" t="s">
        <v>2378</v>
      </c>
    </row>
    <row r="2155" spans="1:14" x14ac:dyDescent="0.3">
      <c r="A2155" t="s">
        <v>207</v>
      </c>
      <c r="B2155">
        <v>36.86</v>
      </c>
      <c r="C2155">
        <v>4.97</v>
      </c>
      <c r="D2155" t="str">
        <f t="shared" si="198"/>
        <v>Yes</v>
      </c>
      <c r="E2155" t="s">
        <v>2378</v>
      </c>
      <c r="F2155" t="s">
        <v>2378</v>
      </c>
      <c r="G2155">
        <f t="shared" si="199"/>
        <v>0</v>
      </c>
      <c r="H2155" t="str">
        <f t="shared" si="200"/>
        <v>No</v>
      </c>
      <c r="I2155" t="str">
        <f t="shared" si="201"/>
        <v>Obesity</v>
      </c>
      <c r="J2155" t="str">
        <f t="shared" si="202"/>
        <v>Normal</v>
      </c>
      <c r="K2155" t="s">
        <v>2380</v>
      </c>
      <c r="L2155" t="s">
        <v>2379</v>
      </c>
      <c r="M2155" t="str">
        <f t="shared" si="203"/>
        <v>No</v>
      </c>
      <c r="N2155" t="s">
        <v>2378</v>
      </c>
    </row>
    <row r="2156" spans="1:14" x14ac:dyDescent="0.3">
      <c r="A2156" t="s">
        <v>206</v>
      </c>
      <c r="B2156">
        <v>31.254999999999999</v>
      </c>
      <c r="C2156">
        <v>5.49</v>
      </c>
      <c r="D2156" t="str">
        <f t="shared" si="198"/>
        <v>Yes</v>
      </c>
      <c r="E2156" t="s">
        <v>2378</v>
      </c>
      <c r="F2156" t="s">
        <v>2378</v>
      </c>
      <c r="G2156">
        <f t="shared" si="199"/>
        <v>0</v>
      </c>
      <c r="H2156" t="str">
        <f t="shared" si="200"/>
        <v>No</v>
      </c>
      <c r="I2156" t="str">
        <f t="shared" si="201"/>
        <v>Obesity</v>
      </c>
      <c r="J2156" t="str">
        <f t="shared" si="202"/>
        <v>Normal</v>
      </c>
      <c r="K2156" t="s">
        <v>2380</v>
      </c>
      <c r="L2156" t="s">
        <v>2379</v>
      </c>
      <c r="M2156" t="str">
        <f t="shared" si="203"/>
        <v>No</v>
      </c>
      <c r="N2156" t="s">
        <v>2378</v>
      </c>
    </row>
    <row r="2157" spans="1:14" x14ac:dyDescent="0.3">
      <c r="A2157" t="s">
        <v>205</v>
      </c>
      <c r="B2157">
        <v>23.06</v>
      </c>
      <c r="C2157">
        <v>4.47</v>
      </c>
      <c r="D2157" t="str">
        <f t="shared" si="198"/>
        <v>No</v>
      </c>
      <c r="E2157" t="s">
        <v>2378</v>
      </c>
      <c r="F2157" t="s">
        <v>2378</v>
      </c>
      <c r="G2157">
        <f t="shared" si="199"/>
        <v>0</v>
      </c>
      <c r="H2157" t="str">
        <f t="shared" si="200"/>
        <v>No</v>
      </c>
      <c r="I2157" t="str">
        <f t="shared" si="201"/>
        <v>Normal Weight</v>
      </c>
      <c r="J2157" t="str">
        <f t="shared" si="202"/>
        <v>Normal</v>
      </c>
      <c r="K2157" t="s">
        <v>2378</v>
      </c>
      <c r="L2157" t="s">
        <v>2379</v>
      </c>
      <c r="M2157" t="str">
        <f t="shared" si="203"/>
        <v>No</v>
      </c>
      <c r="N2157" t="s">
        <v>2378</v>
      </c>
    </row>
    <row r="2158" spans="1:14" x14ac:dyDescent="0.3">
      <c r="A2158" t="s">
        <v>204</v>
      </c>
      <c r="B2158">
        <v>28.975000000000001</v>
      </c>
      <c r="C2158">
        <v>4.34</v>
      </c>
      <c r="D2158" t="str">
        <f t="shared" si="198"/>
        <v>Yes</v>
      </c>
      <c r="E2158" t="s">
        <v>2378</v>
      </c>
      <c r="F2158" t="s">
        <v>2378</v>
      </c>
      <c r="G2158">
        <f t="shared" si="199"/>
        <v>0</v>
      </c>
      <c r="H2158" t="str">
        <f t="shared" si="200"/>
        <v>No</v>
      </c>
      <c r="I2158" t="str">
        <f t="shared" si="201"/>
        <v>Over Weight</v>
      </c>
      <c r="J2158" t="str">
        <f t="shared" si="202"/>
        <v>Normal</v>
      </c>
      <c r="K2158" t="s">
        <v>2380</v>
      </c>
      <c r="L2158" t="s">
        <v>2379</v>
      </c>
      <c r="M2158" t="str">
        <f t="shared" si="203"/>
        <v>No</v>
      </c>
      <c r="N2158" t="s">
        <v>2378</v>
      </c>
    </row>
    <row r="2159" spans="1:14" x14ac:dyDescent="0.3">
      <c r="A2159" t="s">
        <v>203</v>
      </c>
      <c r="B2159">
        <v>33.299999999999997</v>
      </c>
      <c r="C2159">
        <v>9.49</v>
      </c>
      <c r="D2159" t="str">
        <f t="shared" si="198"/>
        <v>No</v>
      </c>
      <c r="E2159" t="s">
        <v>2378</v>
      </c>
      <c r="F2159" t="s">
        <v>2378</v>
      </c>
      <c r="G2159">
        <f t="shared" si="199"/>
        <v>0</v>
      </c>
      <c r="H2159" t="str">
        <f t="shared" si="200"/>
        <v>No</v>
      </c>
      <c r="I2159" t="str">
        <f t="shared" si="201"/>
        <v>Obesity</v>
      </c>
      <c r="J2159" t="str">
        <f t="shared" si="202"/>
        <v>Diabetes</v>
      </c>
      <c r="K2159" t="s">
        <v>2378</v>
      </c>
      <c r="L2159" t="s">
        <v>2379</v>
      </c>
      <c r="M2159" t="str">
        <f t="shared" si="203"/>
        <v>No</v>
      </c>
      <c r="N2159" t="s">
        <v>2378</v>
      </c>
    </row>
    <row r="2160" spans="1:14" x14ac:dyDescent="0.3">
      <c r="A2160" t="s">
        <v>202</v>
      </c>
      <c r="B2160">
        <v>33</v>
      </c>
      <c r="C2160">
        <v>10.16</v>
      </c>
      <c r="D2160" t="str">
        <f t="shared" si="198"/>
        <v>No</v>
      </c>
      <c r="E2160" t="s">
        <v>2378</v>
      </c>
      <c r="F2160" t="s">
        <v>2378</v>
      </c>
      <c r="G2160">
        <f t="shared" si="199"/>
        <v>0</v>
      </c>
      <c r="H2160" t="str">
        <f t="shared" si="200"/>
        <v>No</v>
      </c>
      <c r="I2160" t="str">
        <f t="shared" si="201"/>
        <v>Obesity</v>
      </c>
      <c r="J2160" t="str">
        <f t="shared" si="202"/>
        <v>Diabetes</v>
      </c>
      <c r="K2160" t="s">
        <v>2378</v>
      </c>
      <c r="L2160" t="s">
        <v>2379</v>
      </c>
      <c r="M2160" t="str">
        <f t="shared" si="203"/>
        <v>No</v>
      </c>
      <c r="N2160" t="s">
        <v>2378</v>
      </c>
    </row>
    <row r="2161" spans="1:14" x14ac:dyDescent="0.3">
      <c r="A2161" t="s">
        <v>201</v>
      </c>
      <c r="B2161">
        <v>31.46</v>
      </c>
      <c r="C2161">
        <v>11.19</v>
      </c>
      <c r="D2161" t="str">
        <f t="shared" si="198"/>
        <v>No</v>
      </c>
      <c r="E2161" t="s">
        <v>2378</v>
      </c>
      <c r="F2161" t="s">
        <v>2378</v>
      </c>
      <c r="G2161">
        <f t="shared" si="199"/>
        <v>0</v>
      </c>
      <c r="H2161" t="str">
        <f t="shared" si="200"/>
        <v>No</v>
      </c>
      <c r="I2161" t="str">
        <f t="shared" si="201"/>
        <v>Obesity</v>
      </c>
      <c r="J2161" t="str">
        <f t="shared" si="202"/>
        <v>Diabetes</v>
      </c>
      <c r="K2161" t="s">
        <v>2378</v>
      </c>
      <c r="L2161" t="s">
        <v>2379</v>
      </c>
      <c r="M2161" t="str">
        <f t="shared" si="203"/>
        <v>No</v>
      </c>
      <c r="N2161" t="s">
        <v>2378</v>
      </c>
    </row>
    <row r="2162" spans="1:14" x14ac:dyDescent="0.3">
      <c r="A2162" t="s">
        <v>200</v>
      </c>
      <c r="B2162">
        <v>29.6</v>
      </c>
      <c r="C2162">
        <v>11.03</v>
      </c>
      <c r="D2162" t="str">
        <f t="shared" si="198"/>
        <v>No</v>
      </c>
      <c r="E2162" t="s">
        <v>2378</v>
      </c>
      <c r="F2162" t="s">
        <v>2378</v>
      </c>
      <c r="G2162">
        <f t="shared" si="199"/>
        <v>0</v>
      </c>
      <c r="H2162" t="str">
        <f t="shared" si="200"/>
        <v>No</v>
      </c>
      <c r="I2162" t="str">
        <f t="shared" si="201"/>
        <v>Over Weight</v>
      </c>
      <c r="J2162" t="str">
        <f t="shared" si="202"/>
        <v>Diabetes</v>
      </c>
      <c r="K2162" t="s">
        <v>2378</v>
      </c>
      <c r="L2162" t="s">
        <v>2379</v>
      </c>
      <c r="M2162" t="str">
        <f t="shared" si="203"/>
        <v>No</v>
      </c>
      <c r="N2162" t="s">
        <v>2378</v>
      </c>
    </row>
    <row r="2163" spans="1:14" x14ac:dyDescent="0.3">
      <c r="A2163" t="s">
        <v>199</v>
      </c>
      <c r="B2163">
        <v>22.05</v>
      </c>
      <c r="C2163">
        <v>4.43</v>
      </c>
      <c r="D2163" t="str">
        <f t="shared" si="198"/>
        <v>Yes</v>
      </c>
      <c r="E2163" t="s">
        <v>2378</v>
      </c>
      <c r="F2163" t="s">
        <v>2378</v>
      </c>
      <c r="G2163">
        <f t="shared" si="199"/>
        <v>0</v>
      </c>
      <c r="H2163" t="str">
        <f t="shared" si="200"/>
        <v>No</v>
      </c>
      <c r="I2163" t="str">
        <f t="shared" si="201"/>
        <v>Normal Weight</v>
      </c>
      <c r="J2163" t="str">
        <f t="shared" si="202"/>
        <v>Normal</v>
      </c>
      <c r="K2163" t="s">
        <v>2380</v>
      </c>
      <c r="L2163" t="s">
        <v>2379</v>
      </c>
      <c r="M2163" t="str">
        <f t="shared" si="203"/>
        <v>No</v>
      </c>
      <c r="N2163" t="s">
        <v>2378</v>
      </c>
    </row>
    <row r="2164" spans="1:14" x14ac:dyDescent="0.3">
      <c r="A2164" t="s">
        <v>197</v>
      </c>
      <c r="B2164">
        <v>27.06</v>
      </c>
      <c r="C2164">
        <v>6.14</v>
      </c>
      <c r="D2164" t="str">
        <f t="shared" si="198"/>
        <v>No</v>
      </c>
      <c r="E2164" t="s">
        <v>2381</v>
      </c>
      <c r="F2164" t="s">
        <v>2378</v>
      </c>
      <c r="G2164">
        <f t="shared" si="199"/>
        <v>1</v>
      </c>
      <c r="H2164" t="str">
        <f t="shared" si="200"/>
        <v>No</v>
      </c>
      <c r="I2164" t="str">
        <f t="shared" si="201"/>
        <v>Over Weight</v>
      </c>
      <c r="J2164" t="str">
        <f t="shared" si="202"/>
        <v>Prediabetes</v>
      </c>
      <c r="K2164" t="s">
        <v>2378</v>
      </c>
      <c r="L2164">
        <v>1</v>
      </c>
      <c r="M2164" t="str">
        <f t="shared" si="203"/>
        <v>No</v>
      </c>
      <c r="N2164" t="s">
        <v>2378</v>
      </c>
    </row>
    <row r="2165" spans="1:14" x14ac:dyDescent="0.3">
      <c r="A2165" t="s">
        <v>196</v>
      </c>
      <c r="B2165">
        <v>20.49</v>
      </c>
      <c r="C2165">
        <v>4.87</v>
      </c>
      <c r="D2165" t="str">
        <f t="shared" si="198"/>
        <v>No</v>
      </c>
      <c r="E2165" t="s">
        <v>2378</v>
      </c>
      <c r="F2165" t="s">
        <v>2378</v>
      </c>
      <c r="G2165">
        <f t="shared" si="199"/>
        <v>0</v>
      </c>
      <c r="H2165" t="str">
        <f t="shared" si="200"/>
        <v>No</v>
      </c>
      <c r="I2165" t="str">
        <f t="shared" si="201"/>
        <v>Normal Weight</v>
      </c>
      <c r="J2165" t="str">
        <f t="shared" si="202"/>
        <v>Normal</v>
      </c>
      <c r="K2165" t="s">
        <v>2378</v>
      </c>
      <c r="L2165" t="s">
        <v>2379</v>
      </c>
      <c r="M2165" t="str">
        <f t="shared" si="203"/>
        <v>No</v>
      </c>
      <c r="N2165" t="s">
        <v>2378</v>
      </c>
    </row>
    <row r="2166" spans="1:14" x14ac:dyDescent="0.3">
      <c r="A2166" t="s">
        <v>195</v>
      </c>
      <c r="B2166">
        <v>28.4</v>
      </c>
      <c r="C2166">
        <v>4.3</v>
      </c>
      <c r="D2166" t="str">
        <f t="shared" si="198"/>
        <v>No</v>
      </c>
      <c r="E2166" t="s">
        <v>2378</v>
      </c>
      <c r="F2166" t="s">
        <v>2381</v>
      </c>
      <c r="G2166">
        <f t="shared" si="199"/>
        <v>1</v>
      </c>
      <c r="H2166" t="str">
        <f t="shared" si="200"/>
        <v>No</v>
      </c>
      <c r="I2166" t="str">
        <f t="shared" si="201"/>
        <v>Over Weight</v>
      </c>
      <c r="J2166" t="str">
        <f t="shared" si="202"/>
        <v>Normal</v>
      </c>
      <c r="K2166" t="s">
        <v>2378</v>
      </c>
      <c r="L2166">
        <v>1</v>
      </c>
      <c r="M2166" t="str">
        <f t="shared" si="203"/>
        <v>No</v>
      </c>
      <c r="N2166" t="s">
        <v>2378</v>
      </c>
    </row>
    <row r="2167" spans="1:14" x14ac:dyDescent="0.3">
      <c r="A2167" t="s">
        <v>194</v>
      </c>
      <c r="B2167">
        <v>41.91</v>
      </c>
      <c r="C2167">
        <v>6.19</v>
      </c>
      <c r="D2167" t="str">
        <f t="shared" si="198"/>
        <v>No</v>
      </c>
      <c r="E2167" t="s">
        <v>2378</v>
      </c>
      <c r="F2167" t="s">
        <v>2378</v>
      </c>
      <c r="G2167">
        <f t="shared" si="199"/>
        <v>0</v>
      </c>
      <c r="H2167" t="str">
        <f t="shared" si="200"/>
        <v>No</v>
      </c>
      <c r="I2167" t="str">
        <f t="shared" si="201"/>
        <v>Obesity</v>
      </c>
      <c r="J2167" t="str">
        <f t="shared" si="202"/>
        <v>Prediabetes</v>
      </c>
      <c r="K2167" t="s">
        <v>2378</v>
      </c>
      <c r="L2167" t="s">
        <v>2379</v>
      </c>
      <c r="M2167" t="str">
        <f t="shared" si="203"/>
        <v>No</v>
      </c>
      <c r="N2167" t="s">
        <v>2378</v>
      </c>
    </row>
    <row r="2168" spans="1:14" x14ac:dyDescent="0.3">
      <c r="A2168" t="s">
        <v>193</v>
      </c>
      <c r="B2168">
        <v>24.6</v>
      </c>
      <c r="C2168">
        <v>6.19</v>
      </c>
      <c r="D2168" t="str">
        <f t="shared" si="198"/>
        <v>No</v>
      </c>
      <c r="E2168" t="s">
        <v>2378</v>
      </c>
      <c r="F2168" t="s">
        <v>2381</v>
      </c>
      <c r="G2168">
        <f t="shared" si="199"/>
        <v>1</v>
      </c>
      <c r="H2168" t="str">
        <f t="shared" si="200"/>
        <v>No</v>
      </c>
      <c r="I2168" t="str">
        <f t="shared" si="201"/>
        <v>Normal Weight</v>
      </c>
      <c r="J2168" t="str">
        <f t="shared" si="202"/>
        <v>Prediabetes</v>
      </c>
      <c r="K2168" t="s">
        <v>2378</v>
      </c>
      <c r="L2168">
        <v>1</v>
      </c>
      <c r="M2168" t="str">
        <f t="shared" si="203"/>
        <v>No</v>
      </c>
      <c r="N2168" t="s">
        <v>2378</v>
      </c>
    </row>
    <row r="2169" spans="1:14" x14ac:dyDescent="0.3">
      <c r="A2169" t="s">
        <v>192</v>
      </c>
      <c r="B2169">
        <v>20.9</v>
      </c>
      <c r="C2169">
        <v>5.12</v>
      </c>
      <c r="D2169" t="str">
        <f t="shared" si="198"/>
        <v>No</v>
      </c>
      <c r="E2169" t="s">
        <v>2378</v>
      </c>
      <c r="F2169" t="s">
        <v>2381</v>
      </c>
      <c r="G2169">
        <f t="shared" si="199"/>
        <v>1</v>
      </c>
      <c r="H2169" t="str">
        <f t="shared" si="200"/>
        <v>No</v>
      </c>
      <c r="I2169" t="str">
        <f t="shared" si="201"/>
        <v>Normal Weight</v>
      </c>
      <c r="J2169" t="str">
        <f t="shared" si="202"/>
        <v>Normal</v>
      </c>
      <c r="K2169" t="s">
        <v>2378</v>
      </c>
      <c r="L2169">
        <v>1</v>
      </c>
      <c r="M2169" t="str">
        <f t="shared" si="203"/>
        <v>No</v>
      </c>
      <c r="N2169" t="s">
        <v>2378</v>
      </c>
    </row>
    <row r="2170" spans="1:14" x14ac:dyDescent="0.3">
      <c r="A2170" t="s">
        <v>191</v>
      </c>
      <c r="B2170">
        <v>34.4</v>
      </c>
      <c r="C2170">
        <v>4.04</v>
      </c>
      <c r="D2170" t="str">
        <f t="shared" si="198"/>
        <v>No</v>
      </c>
      <c r="E2170" t="s">
        <v>2378</v>
      </c>
      <c r="F2170" t="s">
        <v>2378</v>
      </c>
      <c r="G2170">
        <f t="shared" si="199"/>
        <v>0</v>
      </c>
      <c r="H2170" t="str">
        <f t="shared" si="200"/>
        <v>No</v>
      </c>
      <c r="I2170" t="str">
        <f t="shared" si="201"/>
        <v>Obesity</v>
      </c>
      <c r="J2170" t="str">
        <f t="shared" si="202"/>
        <v>Normal</v>
      </c>
      <c r="K2170" t="s">
        <v>2378</v>
      </c>
      <c r="L2170" t="s">
        <v>2379</v>
      </c>
      <c r="M2170" t="str">
        <f t="shared" si="203"/>
        <v>No</v>
      </c>
      <c r="N2170" t="s">
        <v>2378</v>
      </c>
    </row>
    <row r="2171" spans="1:14" x14ac:dyDescent="0.3">
      <c r="A2171" t="s">
        <v>190</v>
      </c>
      <c r="B2171">
        <v>32.56</v>
      </c>
      <c r="C2171">
        <v>5.36</v>
      </c>
      <c r="D2171" t="str">
        <f t="shared" si="198"/>
        <v>No</v>
      </c>
      <c r="E2171" t="s">
        <v>2378</v>
      </c>
      <c r="F2171" t="s">
        <v>2378</v>
      </c>
      <c r="G2171">
        <f t="shared" si="199"/>
        <v>0</v>
      </c>
      <c r="H2171" t="str">
        <f t="shared" si="200"/>
        <v>No</v>
      </c>
      <c r="I2171" t="str">
        <f t="shared" si="201"/>
        <v>Obesity</v>
      </c>
      <c r="J2171" t="str">
        <f t="shared" si="202"/>
        <v>Normal</v>
      </c>
      <c r="K2171" t="s">
        <v>2378</v>
      </c>
      <c r="L2171" t="s">
        <v>2379</v>
      </c>
      <c r="M2171" t="str">
        <f t="shared" si="203"/>
        <v>No</v>
      </c>
      <c r="N2171" t="s">
        <v>2378</v>
      </c>
    </row>
    <row r="2172" spans="1:14" x14ac:dyDescent="0.3">
      <c r="A2172" t="s">
        <v>189</v>
      </c>
      <c r="B2172">
        <v>27.98</v>
      </c>
      <c r="C2172">
        <v>4.38</v>
      </c>
      <c r="D2172" t="str">
        <f t="shared" si="198"/>
        <v>No</v>
      </c>
      <c r="E2172" t="s">
        <v>2381</v>
      </c>
      <c r="F2172" t="s">
        <v>2378</v>
      </c>
      <c r="G2172">
        <f t="shared" si="199"/>
        <v>1</v>
      </c>
      <c r="H2172" t="str">
        <f t="shared" si="200"/>
        <v>No</v>
      </c>
      <c r="I2172" t="str">
        <f t="shared" si="201"/>
        <v>Over Weight</v>
      </c>
      <c r="J2172" t="str">
        <f t="shared" si="202"/>
        <v>Normal</v>
      </c>
      <c r="K2172" t="s">
        <v>2378</v>
      </c>
      <c r="L2172">
        <v>1</v>
      </c>
      <c r="M2172" t="str">
        <f t="shared" si="203"/>
        <v>No</v>
      </c>
      <c r="N2172" t="s">
        <v>2378</v>
      </c>
    </row>
    <row r="2173" spans="1:14" x14ac:dyDescent="0.3">
      <c r="A2173" t="s">
        <v>188</v>
      </c>
      <c r="B2173">
        <v>26.51</v>
      </c>
      <c r="C2173">
        <v>4.58</v>
      </c>
      <c r="D2173" t="str">
        <f t="shared" si="198"/>
        <v>No</v>
      </c>
      <c r="E2173" t="s">
        <v>2378</v>
      </c>
      <c r="F2173" t="s">
        <v>2378</v>
      </c>
      <c r="G2173">
        <f t="shared" si="199"/>
        <v>0</v>
      </c>
      <c r="H2173" t="str">
        <f t="shared" si="200"/>
        <v>No</v>
      </c>
      <c r="I2173" t="str">
        <f t="shared" si="201"/>
        <v>Over Weight</v>
      </c>
      <c r="J2173" t="str">
        <f t="shared" si="202"/>
        <v>Normal</v>
      </c>
      <c r="K2173" t="s">
        <v>2378</v>
      </c>
      <c r="L2173" t="s">
        <v>2379</v>
      </c>
      <c r="M2173" t="str">
        <f t="shared" si="203"/>
        <v>No</v>
      </c>
      <c r="N2173" t="s">
        <v>2378</v>
      </c>
    </row>
    <row r="2174" spans="1:14" x14ac:dyDescent="0.3">
      <c r="A2174" t="s">
        <v>187</v>
      </c>
      <c r="B2174">
        <v>29.734999999999999</v>
      </c>
      <c r="C2174">
        <v>11.92</v>
      </c>
      <c r="D2174" t="str">
        <f t="shared" si="198"/>
        <v>No</v>
      </c>
      <c r="E2174" t="s">
        <v>2378</v>
      </c>
      <c r="F2174" t="s">
        <v>2378</v>
      </c>
      <c r="G2174">
        <f t="shared" si="199"/>
        <v>0</v>
      </c>
      <c r="H2174" t="str">
        <f t="shared" si="200"/>
        <v>No</v>
      </c>
      <c r="I2174" t="str">
        <f t="shared" si="201"/>
        <v>Over Weight</v>
      </c>
      <c r="J2174" t="str">
        <f t="shared" si="202"/>
        <v>Diabetes</v>
      </c>
      <c r="K2174" t="s">
        <v>2378</v>
      </c>
      <c r="L2174" t="s">
        <v>2379</v>
      </c>
      <c r="M2174" t="str">
        <f t="shared" si="203"/>
        <v>No</v>
      </c>
      <c r="N2174" t="s">
        <v>2378</v>
      </c>
    </row>
    <row r="2175" spans="1:14" x14ac:dyDescent="0.3">
      <c r="A2175" t="s">
        <v>186</v>
      </c>
      <c r="B2175">
        <v>40.5</v>
      </c>
      <c r="C2175">
        <v>5.4</v>
      </c>
      <c r="D2175" t="str">
        <f t="shared" si="198"/>
        <v>No</v>
      </c>
      <c r="E2175" t="s">
        <v>2378</v>
      </c>
      <c r="F2175" t="s">
        <v>2381</v>
      </c>
      <c r="G2175">
        <f t="shared" si="199"/>
        <v>1</v>
      </c>
      <c r="H2175" t="str">
        <f t="shared" si="200"/>
        <v>No</v>
      </c>
      <c r="I2175" t="str">
        <f t="shared" si="201"/>
        <v>Obesity</v>
      </c>
      <c r="J2175" t="str">
        <f t="shared" si="202"/>
        <v>Normal</v>
      </c>
      <c r="K2175" t="s">
        <v>2378</v>
      </c>
      <c r="L2175">
        <v>1</v>
      </c>
      <c r="M2175" t="str">
        <f t="shared" si="203"/>
        <v>No</v>
      </c>
      <c r="N2175" t="s">
        <v>2378</v>
      </c>
    </row>
    <row r="2176" spans="1:14" x14ac:dyDescent="0.3">
      <c r="A2176" t="s">
        <v>185</v>
      </c>
      <c r="B2176">
        <v>25.64</v>
      </c>
      <c r="C2176">
        <v>4.76</v>
      </c>
      <c r="D2176" t="str">
        <f t="shared" si="198"/>
        <v>No</v>
      </c>
      <c r="E2176" t="s">
        <v>2378</v>
      </c>
      <c r="F2176" t="s">
        <v>2378</v>
      </c>
      <c r="G2176">
        <f t="shared" si="199"/>
        <v>1</v>
      </c>
      <c r="H2176" t="str">
        <f t="shared" si="200"/>
        <v>No</v>
      </c>
      <c r="I2176" t="str">
        <f t="shared" si="201"/>
        <v>Over Weight</v>
      </c>
      <c r="J2176" t="str">
        <f t="shared" si="202"/>
        <v>Normal</v>
      </c>
      <c r="K2176" t="s">
        <v>2378</v>
      </c>
      <c r="L2176">
        <v>1</v>
      </c>
      <c r="M2176" t="str">
        <f t="shared" si="203"/>
        <v>No</v>
      </c>
      <c r="N2176" t="s">
        <v>2378</v>
      </c>
    </row>
    <row r="2177" spans="1:14" x14ac:dyDescent="0.3">
      <c r="A2177" t="s">
        <v>184</v>
      </c>
      <c r="B2177">
        <v>32.9</v>
      </c>
      <c r="C2177">
        <v>4.78</v>
      </c>
      <c r="D2177" t="str">
        <f t="shared" si="198"/>
        <v>No</v>
      </c>
      <c r="E2177" t="s">
        <v>2378</v>
      </c>
      <c r="F2177" t="s">
        <v>2381</v>
      </c>
      <c r="G2177">
        <f t="shared" si="199"/>
        <v>1</v>
      </c>
      <c r="H2177" t="str">
        <f t="shared" si="200"/>
        <v>No</v>
      </c>
      <c r="I2177" t="str">
        <f t="shared" si="201"/>
        <v>Obesity</v>
      </c>
      <c r="J2177" t="str">
        <f t="shared" si="202"/>
        <v>Normal</v>
      </c>
      <c r="K2177" t="s">
        <v>2378</v>
      </c>
      <c r="L2177">
        <v>1</v>
      </c>
      <c r="M2177" t="str">
        <f t="shared" si="203"/>
        <v>No</v>
      </c>
      <c r="N2177" t="s">
        <v>2378</v>
      </c>
    </row>
    <row r="2178" spans="1:14" x14ac:dyDescent="0.3">
      <c r="A2178" t="s">
        <v>183</v>
      </c>
      <c r="B2178">
        <v>29.8</v>
      </c>
      <c r="C2178">
        <v>4.26</v>
      </c>
      <c r="D2178" t="str">
        <f t="shared" ref="D2178:D2241" si="204">PROPER(K2178)</f>
        <v>No</v>
      </c>
      <c r="E2178" t="s">
        <v>2378</v>
      </c>
      <c r="F2178" t="s">
        <v>2381</v>
      </c>
      <c r="G2178">
        <f t="shared" ref="G2178:G2241" si="205">IF(L2178="No major surgery",0,L2178)</f>
        <v>1</v>
      </c>
      <c r="H2178" t="str">
        <f t="shared" ref="H2178:H2241" si="206">PROPER(M2178)</f>
        <v>No</v>
      </c>
      <c r="I2178" t="str">
        <f t="shared" ref="I2178:I2241" si="207">IF(B2178&lt;18.5,"Under Weight",IF(B2178&lt;=24.9,"Normal Weight",IF(B2178&lt;=29.9,"Over Weight","Obesity")))</f>
        <v>Over Weight</v>
      </c>
      <c r="J2178" t="str">
        <f t="shared" ref="J2178:J2241" si="208">IF(C2178&lt;=5.7,"Normal",IF(C2178&lt;=6.4,"Prediabetes","Diabetes"))</f>
        <v>Normal</v>
      </c>
      <c r="K2178" t="s">
        <v>2378</v>
      </c>
      <c r="L2178">
        <v>1</v>
      </c>
      <c r="M2178" t="str">
        <f t="shared" si="203"/>
        <v>No</v>
      </c>
      <c r="N2178" t="s">
        <v>2378</v>
      </c>
    </row>
    <row r="2179" spans="1:14" x14ac:dyDescent="0.3">
      <c r="A2179" t="s">
        <v>182</v>
      </c>
      <c r="B2179">
        <v>28.9</v>
      </c>
      <c r="C2179">
        <v>5.85</v>
      </c>
      <c r="D2179" t="str">
        <f t="shared" si="204"/>
        <v>No</v>
      </c>
      <c r="E2179" t="s">
        <v>2378</v>
      </c>
      <c r="F2179" t="s">
        <v>2381</v>
      </c>
      <c r="G2179">
        <f t="shared" si="205"/>
        <v>1</v>
      </c>
      <c r="H2179" t="str">
        <f t="shared" si="206"/>
        <v>No</v>
      </c>
      <c r="I2179" t="str">
        <f t="shared" si="207"/>
        <v>Over Weight</v>
      </c>
      <c r="J2179" t="str">
        <f t="shared" si="208"/>
        <v>Prediabetes</v>
      </c>
      <c r="K2179" t="s">
        <v>2378</v>
      </c>
      <c r="L2179">
        <v>1</v>
      </c>
      <c r="M2179" t="str">
        <f t="shared" si="203"/>
        <v>No</v>
      </c>
      <c r="N2179" t="s">
        <v>2378</v>
      </c>
    </row>
    <row r="2180" spans="1:14" x14ac:dyDescent="0.3">
      <c r="A2180" t="s">
        <v>181</v>
      </c>
      <c r="B2180">
        <v>24.7</v>
      </c>
      <c r="C2180">
        <v>5.32</v>
      </c>
      <c r="D2180" t="str">
        <f t="shared" si="204"/>
        <v>No</v>
      </c>
      <c r="E2180" t="s">
        <v>2378</v>
      </c>
      <c r="F2180" t="s">
        <v>2381</v>
      </c>
      <c r="G2180">
        <f t="shared" si="205"/>
        <v>1</v>
      </c>
      <c r="H2180" t="str">
        <f t="shared" si="206"/>
        <v>No</v>
      </c>
      <c r="I2180" t="str">
        <f t="shared" si="207"/>
        <v>Normal Weight</v>
      </c>
      <c r="J2180" t="str">
        <f t="shared" si="208"/>
        <v>Normal</v>
      </c>
      <c r="K2180" t="s">
        <v>2378</v>
      </c>
      <c r="L2180">
        <v>1</v>
      </c>
      <c r="M2180" t="str">
        <f t="shared" ref="M2180:M2243" si="209">IF(N2180="?","No",N2180)</f>
        <v>No</v>
      </c>
      <c r="N2180" t="s">
        <v>2378</v>
      </c>
    </row>
    <row r="2181" spans="1:14" x14ac:dyDescent="0.3">
      <c r="A2181" t="s">
        <v>180</v>
      </c>
      <c r="B2181">
        <v>20.6</v>
      </c>
      <c r="C2181">
        <v>5.14</v>
      </c>
      <c r="D2181" t="str">
        <f t="shared" si="204"/>
        <v>No</v>
      </c>
      <c r="E2181" t="s">
        <v>2378</v>
      </c>
      <c r="F2181" t="s">
        <v>2381</v>
      </c>
      <c r="G2181">
        <f t="shared" si="205"/>
        <v>1</v>
      </c>
      <c r="H2181" t="str">
        <f t="shared" si="206"/>
        <v>No</v>
      </c>
      <c r="I2181" t="str">
        <f t="shared" si="207"/>
        <v>Normal Weight</v>
      </c>
      <c r="J2181" t="str">
        <f t="shared" si="208"/>
        <v>Normal</v>
      </c>
      <c r="K2181" t="s">
        <v>2378</v>
      </c>
      <c r="L2181">
        <v>1</v>
      </c>
      <c r="M2181" t="str">
        <f t="shared" si="209"/>
        <v>No</v>
      </c>
      <c r="N2181" t="s">
        <v>2378</v>
      </c>
    </row>
    <row r="2182" spans="1:14" x14ac:dyDescent="0.3">
      <c r="A2182" t="s">
        <v>179</v>
      </c>
      <c r="B2182">
        <v>18.600000000000001</v>
      </c>
      <c r="C2182">
        <v>5</v>
      </c>
      <c r="D2182" t="str">
        <f t="shared" si="204"/>
        <v>No</v>
      </c>
      <c r="E2182" t="s">
        <v>2378</v>
      </c>
      <c r="F2182" t="s">
        <v>2381</v>
      </c>
      <c r="G2182">
        <f t="shared" si="205"/>
        <v>1</v>
      </c>
      <c r="H2182" t="str">
        <f t="shared" si="206"/>
        <v>No</v>
      </c>
      <c r="I2182" t="str">
        <f t="shared" si="207"/>
        <v>Normal Weight</v>
      </c>
      <c r="J2182" t="str">
        <f t="shared" si="208"/>
        <v>Normal</v>
      </c>
      <c r="K2182" t="s">
        <v>2378</v>
      </c>
      <c r="L2182">
        <v>1</v>
      </c>
      <c r="M2182" t="str">
        <f t="shared" si="209"/>
        <v>No</v>
      </c>
      <c r="N2182" t="s">
        <v>2378</v>
      </c>
    </row>
    <row r="2183" spans="1:14" x14ac:dyDescent="0.3">
      <c r="A2183" t="s">
        <v>178</v>
      </c>
      <c r="B2183">
        <v>17.8</v>
      </c>
      <c r="C2183">
        <v>4.55</v>
      </c>
      <c r="D2183" t="str">
        <f t="shared" si="204"/>
        <v>No</v>
      </c>
      <c r="E2183" t="s">
        <v>2378</v>
      </c>
      <c r="F2183" t="s">
        <v>2381</v>
      </c>
      <c r="G2183">
        <f t="shared" si="205"/>
        <v>1</v>
      </c>
      <c r="H2183" t="str">
        <f t="shared" si="206"/>
        <v>No</v>
      </c>
      <c r="I2183" t="str">
        <f t="shared" si="207"/>
        <v>Under Weight</v>
      </c>
      <c r="J2183" t="str">
        <f t="shared" si="208"/>
        <v>Normal</v>
      </c>
      <c r="K2183" t="s">
        <v>2378</v>
      </c>
      <c r="L2183">
        <v>1</v>
      </c>
      <c r="M2183" t="str">
        <f t="shared" si="209"/>
        <v>No</v>
      </c>
      <c r="N2183" t="s">
        <v>2378</v>
      </c>
    </row>
    <row r="2184" spans="1:14" x14ac:dyDescent="0.3">
      <c r="A2184" t="s">
        <v>177</v>
      </c>
      <c r="B2184">
        <v>35.200000000000003</v>
      </c>
      <c r="C2184">
        <v>5.97</v>
      </c>
      <c r="D2184" t="str">
        <f t="shared" si="204"/>
        <v>No</v>
      </c>
      <c r="E2184" t="s">
        <v>2381</v>
      </c>
      <c r="F2184" t="s">
        <v>2378</v>
      </c>
      <c r="G2184">
        <f t="shared" si="205"/>
        <v>1</v>
      </c>
      <c r="H2184" t="str">
        <f t="shared" si="206"/>
        <v>No</v>
      </c>
      <c r="I2184" t="str">
        <f t="shared" si="207"/>
        <v>Obesity</v>
      </c>
      <c r="J2184" t="str">
        <f t="shared" si="208"/>
        <v>Prediabetes</v>
      </c>
      <c r="K2184" t="s">
        <v>2378</v>
      </c>
      <c r="L2184">
        <v>1</v>
      </c>
      <c r="M2184" t="str">
        <f t="shared" si="209"/>
        <v>No</v>
      </c>
      <c r="N2184" t="s">
        <v>2378</v>
      </c>
    </row>
    <row r="2185" spans="1:14" x14ac:dyDescent="0.3">
      <c r="A2185" t="s">
        <v>176</v>
      </c>
      <c r="B2185">
        <v>33.770000000000003</v>
      </c>
      <c r="C2185">
        <v>4.0199999999999996</v>
      </c>
      <c r="D2185" t="str">
        <f t="shared" si="204"/>
        <v>No</v>
      </c>
      <c r="E2185" t="s">
        <v>2381</v>
      </c>
      <c r="F2185" t="s">
        <v>2378</v>
      </c>
      <c r="G2185">
        <f t="shared" si="205"/>
        <v>1</v>
      </c>
      <c r="H2185" t="str">
        <f t="shared" si="206"/>
        <v>No</v>
      </c>
      <c r="I2185" t="str">
        <f t="shared" si="207"/>
        <v>Obesity</v>
      </c>
      <c r="J2185" t="str">
        <f t="shared" si="208"/>
        <v>Normal</v>
      </c>
      <c r="K2185" t="s">
        <v>2378</v>
      </c>
      <c r="L2185">
        <v>1</v>
      </c>
      <c r="M2185" t="str">
        <f t="shared" si="209"/>
        <v>No</v>
      </c>
      <c r="N2185" t="s">
        <v>2378</v>
      </c>
    </row>
    <row r="2186" spans="1:14" x14ac:dyDescent="0.3">
      <c r="A2186" t="s">
        <v>175</v>
      </c>
      <c r="B2186">
        <v>30.03</v>
      </c>
      <c r="C2186">
        <v>4.04</v>
      </c>
      <c r="D2186" t="str">
        <f t="shared" si="204"/>
        <v>No</v>
      </c>
      <c r="E2186" t="s">
        <v>2381</v>
      </c>
      <c r="F2186" t="s">
        <v>2378</v>
      </c>
      <c r="G2186">
        <f t="shared" si="205"/>
        <v>1</v>
      </c>
      <c r="H2186" t="str">
        <f t="shared" si="206"/>
        <v>No</v>
      </c>
      <c r="I2186" t="str">
        <f t="shared" si="207"/>
        <v>Obesity</v>
      </c>
      <c r="J2186" t="str">
        <f t="shared" si="208"/>
        <v>Normal</v>
      </c>
      <c r="K2186" t="s">
        <v>2378</v>
      </c>
      <c r="L2186">
        <v>1</v>
      </c>
      <c r="M2186" t="str">
        <f t="shared" si="209"/>
        <v>No</v>
      </c>
      <c r="N2186" t="s">
        <v>2378</v>
      </c>
    </row>
    <row r="2187" spans="1:14" x14ac:dyDescent="0.3">
      <c r="A2187" t="s">
        <v>174</v>
      </c>
      <c r="B2187">
        <v>29.37</v>
      </c>
      <c r="C2187">
        <v>5.54</v>
      </c>
      <c r="D2187" t="str">
        <f t="shared" si="204"/>
        <v>No</v>
      </c>
      <c r="E2187" t="s">
        <v>2381</v>
      </c>
      <c r="F2187" t="s">
        <v>2378</v>
      </c>
      <c r="G2187">
        <f t="shared" si="205"/>
        <v>1</v>
      </c>
      <c r="H2187" t="str">
        <f t="shared" si="206"/>
        <v>No</v>
      </c>
      <c r="I2187" t="str">
        <f t="shared" si="207"/>
        <v>Over Weight</v>
      </c>
      <c r="J2187" t="str">
        <f t="shared" si="208"/>
        <v>Normal</v>
      </c>
      <c r="K2187" t="s">
        <v>2378</v>
      </c>
      <c r="L2187">
        <v>1</v>
      </c>
      <c r="M2187" t="str">
        <f t="shared" si="209"/>
        <v>No</v>
      </c>
      <c r="N2187" t="s">
        <v>2378</v>
      </c>
    </row>
    <row r="2188" spans="1:14" x14ac:dyDescent="0.3">
      <c r="A2188" t="s">
        <v>173</v>
      </c>
      <c r="B2188">
        <v>28.5</v>
      </c>
      <c r="C2188">
        <v>4.03</v>
      </c>
      <c r="D2188" t="str">
        <f t="shared" si="204"/>
        <v>No</v>
      </c>
      <c r="E2188" t="s">
        <v>2381</v>
      </c>
      <c r="F2188" t="s">
        <v>2378</v>
      </c>
      <c r="G2188">
        <f t="shared" si="205"/>
        <v>1</v>
      </c>
      <c r="H2188" t="str">
        <f t="shared" si="206"/>
        <v>No</v>
      </c>
      <c r="I2188" t="str">
        <f t="shared" si="207"/>
        <v>Over Weight</v>
      </c>
      <c r="J2188" t="str">
        <f t="shared" si="208"/>
        <v>Normal</v>
      </c>
      <c r="K2188" t="s">
        <v>2378</v>
      </c>
      <c r="L2188">
        <v>1</v>
      </c>
      <c r="M2188" t="str">
        <f t="shared" si="209"/>
        <v>No</v>
      </c>
      <c r="N2188" t="s">
        <v>2378</v>
      </c>
    </row>
    <row r="2189" spans="1:14" x14ac:dyDescent="0.3">
      <c r="A2189" t="s">
        <v>172</v>
      </c>
      <c r="B2189">
        <v>23.32</v>
      </c>
      <c r="C2189">
        <v>5.62</v>
      </c>
      <c r="D2189" t="str">
        <f t="shared" si="204"/>
        <v>No</v>
      </c>
      <c r="E2189" t="s">
        <v>2381</v>
      </c>
      <c r="F2189" t="s">
        <v>2378</v>
      </c>
      <c r="G2189">
        <f t="shared" si="205"/>
        <v>1</v>
      </c>
      <c r="H2189" t="str">
        <f t="shared" si="206"/>
        <v>No</v>
      </c>
      <c r="I2189" t="str">
        <f t="shared" si="207"/>
        <v>Normal Weight</v>
      </c>
      <c r="J2189" t="str">
        <f t="shared" si="208"/>
        <v>Normal</v>
      </c>
      <c r="K2189" t="s">
        <v>2378</v>
      </c>
      <c r="L2189">
        <v>1</v>
      </c>
      <c r="M2189" t="str">
        <f t="shared" si="209"/>
        <v>No</v>
      </c>
      <c r="N2189" t="s">
        <v>2378</v>
      </c>
    </row>
    <row r="2190" spans="1:14" x14ac:dyDescent="0.3">
      <c r="A2190" t="s">
        <v>171</v>
      </c>
      <c r="B2190">
        <v>26.125</v>
      </c>
      <c r="C2190">
        <v>5.27</v>
      </c>
      <c r="D2190" t="str">
        <f t="shared" si="204"/>
        <v>No</v>
      </c>
      <c r="E2190" t="s">
        <v>2381</v>
      </c>
      <c r="F2190" t="s">
        <v>2378</v>
      </c>
      <c r="G2190">
        <f t="shared" si="205"/>
        <v>1</v>
      </c>
      <c r="H2190" t="str">
        <f t="shared" si="206"/>
        <v>No</v>
      </c>
      <c r="I2190" t="str">
        <f t="shared" si="207"/>
        <v>Over Weight</v>
      </c>
      <c r="J2190" t="str">
        <f t="shared" si="208"/>
        <v>Normal</v>
      </c>
      <c r="K2190" t="s">
        <v>2378</v>
      </c>
      <c r="L2190">
        <v>1</v>
      </c>
      <c r="M2190" t="str">
        <f t="shared" si="209"/>
        <v>No</v>
      </c>
      <c r="N2190" t="s">
        <v>2378</v>
      </c>
    </row>
    <row r="2191" spans="1:14" x14ac:dyDescent="0.3">
      <c r="A2191" t="s">
        <v>170</v>
      </c>
      <c r="B2191">
        <v>25.46</v>
      </c>
      <c r="C2191">
        <v>5.18</v>
      </c>
      <c r="D2191" t="str">
        <f t="shared" si="204"/>
        <v>No</v>
      </c>
      <c r="E2191" t="s">
        <v>2381</v>
      </c>
      <c r="F2191" t="s">
        <v>2378</v>
      </c>
      <c r="G2191">
        <f t="shared" si="205"/>
        <v>1</v>
      </c>
      <c r="H2191" t="str">
        <f t="shared" si="206"/>
        <v>No</v>
      </c>
      <c r="I2191" t="str">
        <f t="shared" si="207"/>
        <v>Over Weight</v>
      </c>
      <c r="J2191" t="str">
        <f t="shared" si="208"/>
        <v>Normal</v>
      </c>
      <c r="K2191" t="s">
        <v>2378</v>
      </c>
      <c r="L2191">
        <v>1</v>
      </c>
      <c r="M2191" t="str">
        <f t="shared" si="209"/>
        <v>No</v>
      </c>
      <c r="N2191" t="s">
        <v>2378</v>
      </c>
    </row>
    <row r="2192" spans="1:14" x14ac:dyDescent="0.3">
      <c r="A2192" t="s">
        <v>169</v>
      </c>
      <c r="B2192">
        <v>23.75</v>
      </c>
      <c r="C2192">
        <v>5.27</v>
      </c>
      <c r="D2192" t="str">
        <f t="shared" si="204"/>
        <v>No</v>
      </c>
      <c r="E2192" t="s">
        <v>2381</v>
      </c>
      <c r="F2192" t="s">
        <v>2378</v>
      </c>
      <c r="G2192">
        <f t="shared" si="205"/>
        <v>1</v>
      </c>
      <c r="H2192" t="str">
        <f t="shared" si="206"/>
        <v>No</v>
      </c>
      <c r="I2192" t="str">
        <f t="shared" si="207"/>
        <v>Normal Weight</v>
      </c>
      <c r="J2192" t="str">
        <f t="shared" si="208"/>
        <v>Normal</v>
      </c>
      <c r="K2192" t="s">
        <v>2378</v>
      </c>
      <c r="L2192">
        <v>1</v>
      </c>
      <c r="M2192" t="str">
        <f t="shared" si="209"/>
        <v>No</v>
      </c>
      <c r="N2192" t="s">
        <v>2378</v>
      </c>
    </row>
    <row r="2193" spans="1:14" x14ac:dyDescent="0.3">
      <c r="A2193" t="s">
        <v>167</v>
      </c>
      <c r="B2193">
        <v>23.085000000000001</v>
      </c>
      <c r="C2193">
        <v>5.62</v>
      </c>
      <c r="D2193" t="str">
        <f t="shared" si="204"/>
        <v>No</v>
      </c>
      <c r="E2193" t="s">
        <v>2381</v>
      </c>
      <c r="F2193" t="s">
        <v>2378</v>
      </c>
      <c r="G2193">
        <f t="shared" si="205"/>
        <v>1</v>
      </c>
      <c r="H2193" t="str">
        <f t="shared" si="206"/>
        <v>No</v>
      </c>
      <c r="I2193" t="str">
        <f t="shared" si="207"/>
        <v>Normal Weight</v>
      </c>
      <c r="J2193" t="str">
        <f t="shared" si="208"/>
        <v>Normal</v>
      </c>
      <c r="K2193" t="s">
        <v>2378</v>
      </c>
      <c r="L2193">
        <v>1</v>
      </c>
      <c r="M2193" t="str">
        <f t="shared" si="209"/>
        <v>No</v>
      </c>
      <c r="N2193" t="s">
        <v>2378</v>
      </c>
    </row>
    <row r="2194" spans="1:14" x14ac:dyDescent="0.3">
      <c r="A2194" t="s">
        <v>165</v>
      </c>
      <c r="B2194">
        <v>22.99</v>
      </c>
      <c r="C2194">
        <v>5.0599999999999996</v>
      </c>
      <c r="D2194" t="str">
        <f t="shared" si="204"/>
        <v>No</v>
      </c>
      <c r="E2194" t="s">
        <v>2381</v>
      </c>
      <c r="F2194" t="s">
        <v>2378</v>
      </c>
      <c r="G2194">
        <f t="shared" si="205"/>
        <v>1</v>
      </c>
      <c r="H2194" t="str">
        <f t="shared" si="206"/>
        <v>No</v>
      </c>
      <c r="I2194" t="str">
        <f t="shared" si="207"/>
        <v>Normal Weight</v>
      </c>
      <c r="J2194" t="str">
        <f t="shared" si="208"/>
        <v>Normal</v>
      </c>
      <c r="K2194" t="s">
        <v>2378</v>
      </c>
      <c r="L2194">
        <v>1</v>
      </c>
      <c r="M2194" t="str">
        <f t="shared" si="209"/>
        <v>No</v>
      </c>
      <c r="N2194" t="s">
        <v>2378</v>
      </c>
    </row>
    <row r="2195" spans="1:14" x14ac:dyDescent="0.3">
      <c r="A2195" t="s">
        <v>163</v>
      </c>
      <c r="B2195">
        <v>21.47</v>
      </c>
      <c r="C2195">
        <v>4.6900000000000004</v>
      </c>
      <c r="D2195" t="str">
        <f t="shared" si="204"/>
        <v>No</v>
      </c>
      <c r="E2195" t="s">
        <v>2381</v>
      </c>
      <c r="F2195" t="s">
        <v>2378</v>
      </c>
      <c r="G2195">
        <f t="shared" si="205"/>
        <v>1</v>
      </c>
      <c r="H2195" t="str">
        <f t="shared" si="206"/>
        <v>No</v>
      </c>
      <c r="I2195" t="str">
        <f t="shared" si="207"/>
        <v>Normal Weight</v>
      </c>
      <c r="J2195" t="str">
        <f t="shared" si="208"/>
        <v>Normal</v>
      </c>
      <c r="K2195" t="s">
        <v>2378</v>
      </c>
      <c r="L2195">
        <v>1</v>
      </c>
      <c r="M2195" t="str">
        <f t="shared" si="209"/>
        <v>No</v>
      </c>
      <c r="N2195" t="s">
        <v>2378</v>
      </c>
    </row>
    <row r="2196" spans="1:14" x14ac:dyDescent="0.3">
      <c r="A2196" t="s">
        <v>161</v>
      </c>
      <c r="B2196">
        <v>15.96</v>
      </c>
      <c r="C2196">
        <v>5.44</v>
      </c>
      <c r="D2196" t="str">
        <f t="shared" si="204"/>
        <v>No</v>
      </c>
      <c r="E2196" t="s">
        <v>2381</v>
      </c>
      <c r="F2196" t="s">
        <v>2378</v>
      </c>
      <c r="G2196">
        <f t="shared" si="205"/>
        <v>1</v>
      </c>
      <c r="H2196" t="str">
        <f t="shared" si="206"/>
        <v>No</v>
      </c>
      <c r="I2196" t="str">
        <f t="shared" si="207"/>
        <v>Under Weight</v>
      </c>
      <c r="J2196" t="str">
        <f t="shared" si="208"/>
        <v>Normal</v>
      </c>
      <c r="K2196" t="s">
        <v>2378</v>
      </c>
      <c r="L2196">
        <v>1</v>
      </c>
      <c r="M2196" t="str">
        <f t="shared" si="209"/>
        <v>No</v>
      </c>
      <c r="N2196" t="s">
        <v>2378</v>
      </c>
    </row>
    <row r="2197" spans="1:14" x14ac:dyDescent="0.3">
      <c r="A2197" t="s">
        <v>160</v>
      </c>
      <c r="B2197">
        <v>39.5</v>
      </c>
      <c r="C2197">
        <v>5.05</v>
      </c>
      <c r="D2197" t="str">
        <f t="shared" si="204"/>
        <v>No</v>
      </c>
      <c r="E2197" t="s">
        <v>2381</v>
      </c>
      <c r="F2197" t="s">
        <v>2378</v>
      </c>
      <c r="G2197">
        <f t="shared" si="205"/>
        <v>1</v>
      </c>
      <c r="H2197" t="str">
        <f t="shared" si="206"/>
        <v>No</v>
      </c>
      <c r="I2197" t="str">
        <f t="shared" si="207"/>
        <v>Obesity</v>
      </c>
      <c r="J2197" t="str">
        <f t="shared" si="208"/>
        <v>Normal</v>
      </c>
      <c r="K2197" t="s">
        <v>2378</v>
      </c>
      <c r="L2197">
        <v>1</v>
      </c>
      <c r="M2197" t="str">
        <f t="shared" si="209"/>
        <v>No</v>
      </c>
      <c r="N2197" t="s">
        <v>2378</v>
      </c>
    </row>
    <row r="2198" spans="1:14" x14ac:dyDescent="0.3">
      <c r="A2198" t="s">
        <v>159</v>
      </c>
      <c r="B2198">
        <v>33.770000000000003</v>
      </c>
      <c r="C2198">
        <v>6</v>
      </c>
      <c r="D2198" t="str">
        <f t="shared" si="204"/>
        <v>No</v>
      </c>
      <c r="E2198" t="s">
        <v>2381</v>
      </c>
      <c r="F2198" t="s">
        <v>2378</v>
      </c>
      <c r="G2198">
        <f t="shared" si="205"/>
        <v>1</v>
      </c>
      <c r="H2198" t="str">
        <f t="shared" si="206"/>
        <v>No</v>
      </c>
      <c r="I2198" t="str">
        <f t="shared" si="207"/>
        <v>Obesity</v>
      </c>
      <c r="J2198" t="str">
        <f t="shared" si="208"/>
        <v>Prediabetes</v>
      </c>
      <c r="K2198" t="s">
        <v>2378</v>
      </c>
      <c r="L2198">
        <v>1</v>
      </c>
      <c r="M2198" t="str">
        <f t="shared" si="209"/>
        <v>No</v>
      </c>
      <c r="N2198" t="s">
        <v>2378</v>
      </c>
    </row>
    <row r="2199" spans="1:14" x14ac:dyDescent="0.3">
      <c r="A2199" t="s">
        <v>158</v>
      </c>
      <c r="B2199">
        <v>26.84</v>
      </c>
      <c r="C2199">
        <v>5.99</v>
      </c>
      <c r="D2199" t="str">
        <f t="shared" si="204"/>
        <v>Yes</v>
      </c>
      <c r="E2199" t="s">
        <v>2381</v>
      </c>
      <c r="F2199" t="s">
        <v>2378</v>
      </c>
      <c r="G2199">
        <f t="shared" si="205"/>
        <v>1</v>
      </c>
      <c r="H2199" t="str">
        <f t="shared" si="206"/>
        <v>No</v>
      </c>
      <c r="I2199" t="str">
        <f t="shared" si="207"/>
        <v>Over Weight</v>
      </c>
      <c r="J2199" t="str">
        <f t="shared" si="208"/>
        <v>Prediabetes</v>
      </c>
      <c r="K2199" t="s">
        <v>2380</v>
      </c>
      <c r="L2199">
        <v>1</v>
      </c>
      <c r="M2199" t="str">
        <f t="shared" si="209"/>
        <v>No</v>
      </c>
      <c r="N2199" t="s">
        <v>2378</v>
      </c>
    </row>
    <row r="2200" spans="1:14" x14ac:dyDescent="0.3">
      <c r="A2200" t="s">
        <v>157</v>
      </c>
      <c r="B2200">
        <v>35.53</v>
      </c>
      <c r="C2200">
        <v>4.3600000000000003</v>
      </c>
      <c r="D2200" t="str">
        <f t="shared" si="204"/>
        <v>No</v>
      </c>
      <c r="E2200" t="s">
        <v>2378</v>
      </c>
      <c r="F2200" t="s">
        <v>2381</v>
      </c>
      <c r="G2200">
        <f t="shared" si="205"/>
        <v>1</v>
      </c>
      <c r="H2200" t="str">
        <f t="shared" si="206"/>
        <v>No</v>
      </c>
      <c r="I2200" t="str">
        <f t="shared" si="207"/>
        <v>Obesity</v>
      </c>
      <c r="J2200" t="str">
        <f t="shared" si="208"/>
        <v>Normal</v>
      </c>
      <c r="K2200" t="s">
        <v>2378</v>
      </c>
      <c r="L2200">
        <v>1</v>
      </c>
      <c r="M2200" t="str">
        <f t="shared" si="209"/>
        <v>No</v>
      </c>
      <c r="N2200" t="s">
        <v>2378</v>
      </c>
    </row>
    <row r="2201" spans="1:14" x14ac:dyDescent="0.3">
      <c r="A2201" t="s">
        <v>156</v>
      </c>
      <c r="B2201">
        <v>30.59</v>
      </c>
      <c r="C2201">
        <v>4.41</v>
      </c>
      <c r="D2201" t="str">
        <f t="shared" si="204"/>
        <v>No</v>
      </c>
      <c r="E2201" t="s">
        <v>2378</v>
      </c>
      <c r="F2201" t="s">
        <v>2381</v>
      </c>
      <c r="G2201">
        <f t="shared" si="205"/>
        <v>1</v>
      </c>
      <c r="H2201" t="str">
        <f t="shared" si="206"/>
        <v>No</v>
      </c>
      <c r="I2201" t="str">
        <f t="shared" si="207"/>
        <v>Obesity</v>
      </c>
      <c r="J2201" t="str">
        <f t="shared" si="208"/>
        <v>Normal</v>
      </c>
      <c r="K2201" t="s">
        <v>2378</v>
      </c>
      <c r="L2201">
        <v>1</v>
      </c>
      <c r="M2201" t="str">
        <f t="shared" si="209"/>
        <v>No</v>
      </c>
      <c r="N2201" t="s">
        <v>2378</v>
      </c>
    </row>
    <row r="2202" spans="1:14" x14ac:dyDescent="0.3">
      <c r="A2202" t="s">
        <v>155</v>
      </c>
      <c r="B2202">
        <v>30.59</v>
      </c>
      <c r="C2202">
        <v>4.17</v>
      </c>
      <c r="D2202" t="str">
        <f t="shared" si="204"/>
        <v>No</v>
      </c>
      <c r="E2202" t="s">
        <v>2378</v>
      </c>
      <c r="F2202" t="s">
        <v>2381</v>
      </c>
      <c r="G2202">
        <f t="shared" si="205"/>
        <v>1</v>
      </c>
      <c r="H2202" t="str">
        <f t="shared" si="206"/>
        <v>No</v>
      </c>
      <c r="I2202" t="str">
        <f t="shared" si="207"/>
        <v>Obesity</v>
      </c>
      <c r="J2202" t="str">
        <f t="shared" si="208"/>
        <v>Normal</v>
      </c>
      <c r="K2202" t="s">
        <v>2378</v>
      </c>
      <c r="L2202">
        <v>1</v>
      </c>
      <c r="M2202" t="str">
        <f t="shared" si="209"/>
        <v>No</v>
      </c>
      <c r="N2202" t="s">
        <v>2378</v>
      </c>
    </row>
    <row r="2203" spans="1:14" x14ac:dyDescent="0.3">
      <c r="A2203" t="s">
        <v>154</v>
      </c>
      <c r="B2203">
        <v>27.835000000000001</v>
      </c>
      <c r="C2203">
        <v>4.4400000000000004</v>
      </c>
      <c r="D2203" t="str">
        <f t="shared" si="204"/>
        <v>No</v>
      </c>
      <c r="E2203" t="s">
        <v>2378</v>
      </c>
      <c r="F2203" t="s">
        <v>2381</v>
      </c>
      <c r="G2203">
        <f t="shared" si="205"/>
        <v>1</v>
      </c>
      <c r="H2203" t="str">
        <f t="shared" si="206"/>
        <v>No</v>
      </c>
      <c r="I2203" t="str">
        <f t="shared" si="207"/>
        <v>Over Weight</v>
      </c>
      <c r="J2203" t="str">
        <f t="shared" si="208"/>
        <v>Normal</v>
      </c>
      <c r="K2203" t="s">
        <v>2378</v>
      </c>
      <c r="L2203">
        <v>1</v>
      </c>
      <c r="M2203" t="str">
        <f t="shared" si="209"/>
        <v>No</v>
      </c>
      <c r="N2203" t="s">
        <v>2378</v>
      </c>
    </row>
    <row r="2204" spans="1:14" x14ac:dyDescent="0.3">
      <c r="A2204" t="s">
        <v>153</v>
      </c>
      <c r="B2204">
        <v>40.26</v>
      </c>
      <c r="C2204">
        <v>5.52</v>
      </c>
      <c r="D2204" t="str">
        <f t="shared" si="204"/>
        <v>No</v>
      </c>
      <c r="E2204" t="s">
        <v>2381</v>
      </c>
      <c r="F2204" t="s">
        <v>2378</v>
      </c>
      <c r="G2204">
        <f t="shared" si="205"/>
        <v>1</v>
      </c>
      <c r="H2204" t="str">
        <f t="shared" si="206"/>
        <v>No</v>
      </c>
      <c r="I2204" t="str">
        <f t="shared" si="207"/>
        <v>Obesity</v>
      </c>
      <c r="J2204" t="str">
        <f t="shared" si="208"/>
        <v>Normal</v>
      </c>
      <c r="K2204" t="s">
        <v>2378</v>
      </c>
      <c r="L2204">
        <v>1</v>
      </c>
      <c r="M2204" t="str">
        <f t="shared" si="209"/>
        <v>No</v>
      </c>
      <c r="N2204" t="s">
        <v>2378</v>
      </c>
    </row>
    <row r="2205" spans="1:14" x14ac:dyDescent="0.3">
      <c r="A2205" t="s">
        <v>152</v>
      </c>
      <c r="B2205">
        <v>39.82</v>
      </c>
      <c r="C2205">
        <v>6.01</v>
      </c>
      <c r="D2205" t="str">
        <f t="shared" si="204"/>
        <v>No</v>
      </c>
      <c r="E2205" t="s">
        <v>2381</v>
      </c>
      <c r="F2205" t="s">
        <v>2378</v>
      </c>
      <c r="G2205">
        <f t="shared" si="205"/>
        <v>1</v>
      </c>
      <c r="H2205" t="str">
        <f t="shared" si="206"/>
        <v>No</v>
      </c>
      <c r="I2205" t="str">
        <f t="shared" si="207"/>
        <v>Obesity</v>
      </c>
      <c r="J2205" t="str">
        <f t="shared" si="208"/>
        <v>Prediabetes</v>
      </c>
      <c r="K2205" t="s">
        <v>2378</v>
      </c>
      <c r="L2205">
        <v>1</v>
      </c>
      <c r="M2205" t="str">
        <f t="shared" si="209"/>
        <v>No</v>
      </c>
      <c r="N2205" t="s">
        <v>2378</v>
      </c>
    </row>
    <row r="2206" spans="1:14" x14ac:dyDescent="0.3">
      <c r="A2206" t="s">
        <v>151</v>
      </c>
      <c r="B2206">
        <v>39.159999999999997</v>
      </c>
      <c r="C2206">
        <v>5.81</v>
      </c>
      <c r="D2206" t="str">
        <f t="shared" si="204"/>
        <v>No</v>
      </c>
      <c r="E2206" t="s">
        <v>2381</v>
      </c>
      <c r="F2206" t="s">
        <v>2378</v>
      </c>
      <c r="G2206">
        <f t="shared" si="205"/>
        <v>1</v>
      </c>
      <c r="H2206" t="str">
        <f t="shared" si="206"/>
        <v>No</v>
      </c>
      <c r="I2206" t="str">
        <f t="shared" si="207"/>
        <v>Obesity</v>
      </c>
      <c r="J2206" t="str">
        <f t="shared" si="208"/>
        <v>Prediabetes</v>
      </c>
      <c r="K2206" t="s">
        <v>2378</v>
      </c>
      <c r="L2206">
        <v>1</v>
      </c>
      <c r="M2206" t="str">
        <f t="shared" si="209"/>
        <v>No</v>
      </c>
      <c r="N2206" t="s">
        <v>2378</v>
      </c>
    </row>
    <row r="2207" spans="1:14" x14ac:dyDescent="0.3">
      <c r="A2207" t="s">
        <v>150</v>
      </c>
      <c r="B2207">
        <v>25.555</v>
      </c>
      <c r="C2207">
        <v>4.37</v>
      </c>
      <c r="D2207" t="str">
        <f t="shared" si="204"/>
        <v>No</v>
      </c>
      <c r="E2207" t="s">
        <v>2378</v>
      </c>
      <c r="F2207" t="s">
        <v>2381</v>
      </c>
      <c r="G2207">
        <f t="shared" si="205"/>
        <v>1</v>
      </c>
      <c r="H2207" t="str">
        <f t="shared" si="206"/>
        <v>No</v>
      </c>
      <c r="I2207" t="str">
        <f t="shared" si="207"/>
        <v>Over Weight</v>
      </c>
      <c r="J2207" t="str">
        <f t="shared" si="208"/>
        <v>Normal</v>
      </c>
      <c r="K2207" t="s">
        <v>2378</v>
      </c>
      <c r="L2207">
        <v>1</v>
      </c>
      <c r="M2207" t="str">
        <f t="shared" si="209"/>
        <v>No</v>
      </c>
      <c r="N2207" t="s">
        <v>2378</v>
      </c>
    </row>
    <row r="2208" spans="1:14" x14ac:dyDescent="0.3">
      <c r="A2208" t="s">
        <v>149</v>
      </c>
      <c r="B2208">
        <v>25.175000000000001</v>
      </c>
      <c r="C2208">
        <v>5.74</v>
      </c>
      <c r="D2208" t="str">
        <f t="shared" si="204"/>
        <v>No</v>
      </c>
      <c r="E2208" t="s">
        <v>2378</v>
      </c>
      <c r="F2208" t="s">
        <v>2381</v>
      </c>
      <c r="G2208">
        <f t="shared" si="205"/>
        <v>1</v>
      </c>
      <c r="H2208" t="str">
        <f t="shared" si="206"/>
        <v>No</v>
      </c>
      <c r="I2208" t="str">
        <f t="shared" si="207"/>
        <v>Over Weight</v>
      </c>
      <c r="J2208" t="str">
        <f t="shared" si="208"/>
        <v>Prediabetes</v>
      </c>
      <c r="K2208" t="s">
        <v>2378</v>
      </c>
      <c r="L2208">
        <v>1</v>
      </c>
      <c r="M2208" t="str">
        <f t="shared" si="209"/>
        <v>No</v>
      </c>
      <c r="N2208" t="s">
        <v>2378</v>
      </c>
    </row>
    <row r="2209" spans="1:14" x14ac:dyDescent="0.3">
      <c r="A2209" t="s">
        <v>148</v>
      </c>
      <c r="B2209">
        <v>38.28</v>
      </c>
      <c r="C2209">
        <v>5.39</v>
      </c>
      <c r="D2209" t="str">
        <f t="shared" si="204"/>
        <v>No</v>
      </c>
      <c r="E2209" t="s">
        <v>2381</v>
      </c>
      <c r="F2209" t="s">
        <v>2378</v>
      </c>
      <c r="G2209">
        <f t="shared" si="205"/>
        <v>1</v>
      </c>
      <c r="H2209" t="str">
        <f t="shared" si="206"/>
        <v>No</v>
      </c>
      <c r="I2209" t="str">
        <f t="shared" si="207"/>
        <v>Obesity</v>
      </c>
      <c r="J2209" t="str">
        <f t="shared" si="208"/>
        <v>Normal</v>
      </c>
      <c r="K2209" t="s">
        <v>2378</v>
      </c>
      <c r="L2209">
        <v>1</v>
      </c>
      <c r="M2209" t="str">
        <f t="shared" si="209"/>
        <v>No</v>
      </c>
      <c r="N2209" t="s">
        <v>2378</v>
      </c>
    </row>
    <row r="2210" spans="1:14" x14ac:dyDescent="0.3">
      <c r="A2210" t="s">
        <v>147</v>
      </c>
      <c r="B2210">
        <v>38.17</v>
      </c>
      <c r="C2210">
        <v>4.07</v>
      </c>
      <c r="D2210" t="str">
        <f t="shared" si="204"/>
        <v>No</v>
      </c>
      <c r="E2210" t="s">
        <v>2381</v>
      </c>
      <c r="F2210" t="s">
        <v>2378</v>
      </c>
      <c r="G2210">
        <f t="shared" si="205"/>
        <v>1</v>
      </c>
      <c r="H2210" t="str">
        <f t="shared" si="206"/>
        <v>No</v>
      </c>
      <c r="I2210" t="str">
        <f t="shared" si="207"/>
        <v>Obesity</v>
      </c>
      <c r="J2210" t="str">
        <f t="shared" si="208"/>
        <v>Normal</v>
      </c>
      <c r="K2210" t="s">
        <v>2378</v>
      </c>
      <c r="L2210">
        <v>1</v>
      </c>
      <c r="M2210" t="str">
        <f t="shared" si="209"/>
        <v>No</v>
      </c>
      <c r="N2210" t="s">
        <v>2378</v>
      </c>
    </row>
    <row r="2211" spans="1:14" x14ac:dyDescent="0.3">
      <c r="A2211" t="s">
        <v>146</v>
      </c>
      <c r="B2211">
        <v>36.85</v>
      </c>
      <c r="C2211">
        <v>5.49</v>
      </c>
      <c r="D2211" t="str">
        <f t="shared" si="204"/>
        <v>No</v>
      </c>
      <c r="E2211" t="s">
        <v>2381</v>
      </c>
      <c r="F2211" t="s">
        <v>2378</v>
      </c>
      <c r="G2211">
        <f t="shared" si="205"/>
        <v>1</v>
      </c>
      <c r="H2211" t="str">
        <f t="shared" si="206"/>
        <v>No</v>
      </c>
      <c r="I2211" t="str">
        <f t="shared" si="207"/>
        <v>Obesity</v>
      </c>
      <c r="J2211" t="str">
        <f t="shared" si="208"/>
        <v>Normal</v>
      </c>
      <c r="K2211" t="s">
        <v>2378</v>
      </c>
      <c r="L2211">
        <v>1</v>
      </c>
      <c r="M2211" t="str">
        <f t="shared" si="209"/>
        <v>No</v>
      </c>
      <c r="N2211" t="s">
        <v>2378</v>
      </c>
    </row>
    <row r="2212" spans="1:14" x14ac:dyDescent="0.3">
      <c r="A2212" t="s">
        <v>145</v>
      </c>
      <c r="B2212">
        <v>22.61</v>
      </c>
      <c r="C2212">
        <v>5.68</v>
      </c>
      <c r="D2212" t="str">
        <f t="shared" si="204"/>
        <v>No</v>
      </c>
      <c r="E2212" t="s">
        <v>2378</v>
      </c>
      <c r="F2212" t="s">
        <v>2381</v>
      </c>
      <c r="G2212">
        <f t="shared" si="205"/>
        <v>1</v>
      </c>
      <c r="H2212" t="str">
        <f t="shared" si="206"/>
        <v>No</v>
      </c>
      <c r="I2212" t="str">
        <f t="shared" si="207"/>
        <v>Normal Weight</v>
      </c>
      <c r="J2212" t="str">
        <f t="shared" si="208"/>
        <v>Normal</v>
      </c>
      <c r="K2212" t="s">
        <v>2378</v>
      </c>
      <c r="L2212">
        <v>1</v>
      </c>
      <c r="M2212" t="str">
        <f t="shared" si="209"/>
        <v>No</v>
      </c>
      <c r="N2212" t="s">
        <v>2378</v>
      </c>
    </row>
    <row r="2213" spans="1:14" x14ac:dyDescent="0.3">
      <c r="A2213" t="s">
        <v>144</v>
      </c>
      <c r="B2213">
        <v>21.754999999999999</v>
      </c>
      <c r="C2213">
        <v>6.09</v>
      </c>
      <c r="D2213" t="str">
        <f t="shared" si="204"/>
        <v>No</v>
      </c>
      <c r="E2213" t="s">
        <v>2378</v>
      </c>
      <c r="F2213" t="s">
        <v>2381</v>
      </c>
      <c r="G2213">
        <f t="shared" si="205"/>
        <v>1</v>
      </c>
      <c r="H2213" t="str">
        <f t="shared" si="206"/>
        <v>No</v>
      </c>
      <c r="I2213" t="str">
        <f t="shared" si="207"/>
        <v>Normal Weight</v>
      </c>
      <c r="J2213" t="str">
        <f t="shared" si="208"/>
        <v>Prediabetes</v>
      </c>
      <c r="K2213" t="s">
        <v>2378</v>
      </c>
      <c r="L2213">
        <v>1</v>
      </c>
      <c r="M2213" t="str">
        <f t="shared" si="209"/>
        <v>No</v>
      </c>
      <c r="N2213" t="s">
        <v>2378</v>
      </c>
    </row>
    <row r="2214" spans="1:14" x14ac:dyDescent="0.3">
      <c r="A2214" t="s">
        <v>143</v>
      </c>
      <c r="B2214">
        <v>20.425000000000001</v>
      </c>
      <c r="C2214">
        <v>5.53</v>
      </c>
      <c r="D2214" t="str">
        <f t="shared" si="204"/>
        <v>No</v>
      </c>
      <c r="E2214" t="s">
        <v>2378</v>
      </c>
      <c r="F2214" t="s">
        <v>2381</v>
      </c>
      <c r="G2214">
        <f t="shared" si="205"/>
        <v>1</v>
      </c>
      <c r="H2214" t="str">
        <f t="shared" si="206"/>
        <v>No</v>
      </c>
      <c r="I2214" t="str">
        <f t="shared" si="207"/>
        <v>Normal Weight</v>
      </c>
      <c r="J2214" t="str">
        <f t="shared" si="208"/>
        <v>Normal</v>
      </c>
      <c r="K2214" t="s">
        <v>2378</v>
      </c>
      <c r="L2214">
        <v>1</v>
      </c>
      <c r="M2214" t="str">
        <f t="shared" si="209"/>
        <v>No</v>
      </c>
      <c r="N2214" t="s">
        <v>2378</v>
      </c>
    </row>
    <row r="2215" spans="1:14" x14ac:dyDescent="0.3">
      <c r="A2215" t="s">
        <v>142</v>
      </c>
      <c r="B2215">
        <v>31.35</v>
      </c>
      <c r="C2215">
        <v>4.28</v>
      </c>
      <c r="D2215" t="str">
        <f t="shared" si="204"/>
        <v>No</v>
      </c>
      <c r="E2215" t="s">
        <v>2381</v>
      </c>
      <c r="F2215" t="s">
        <v>2378</v>
      </c>
      <c r="G2215">
        <f t="shared" si="205"/>
        <v>1</v>
      </c>
      <c r="H2215" t="str">
        <f t="shared" si="206"/>
        <v>No</v>
      </c>
      <c r="I2215" t="str">
        <f t="shared" si="207"/>
        <v>Obesity</v>
      </c>
      <c r="J2215" t="str">
        <f t="shared" si="208"/>
        <v>Normal</v>
      </c>
      <c r="K2215" t="s">
        <v>2378</v>
      </c>
      <c r="L2215">
        <v>1</v>
      </c>
      <c r="M2215" t="str">
        <f t="shared" si="209"/>
        <v>No</v>
      </c>
      <c r="N2215" t="s">
        <v>2378</v>
      </c>
    </row>
    <row r="2216" spans="1:14" x14ac:dyDescent="0.3">
      <c r="A2216" t="s">
        <v>141</v>
      </c>
      <c r="B2216">
        <v>31.13</v>
      </c>
      <c r="C2216">
        <v>6.01</v>
      </c>
      <c r="D2216" t="str">
        <f t="shared" si="204"/>
        <v>No</v>
      </c>
      <c r="E2216" t="s">
        <v>2381</v>
      </c>
      <c r="F2216" t="s">
        <v>2378</v>
      </c>
      <c r="G2216">
        <f t="shared" si="205"/>
        <v>1</v>
      </c>
      <c r="H2216" t="str">
        <f t="shared" si="206"/>
        <v>No</v>
      </c>
      <c r="I2216" t="str">
        <f t="shared" si="207"/>
        <v>Obesity</v>
      </c>
      <c r="J2216" t="str">
        <f t="shared" si="208"/>
        <v>Prediabetes</v>
      </c>
      <c r="K2216" t="s">
        <v>2378</v>
      </c>
      <c r="L2216">
        <v>1</v>
      </c>
      <c r="M2216" t="str">
        <f t="shared" si="209"/>
        <v>No</v>
      </c>
      <c r="N2216" t="s">
        <v>2378</v>
      </c>
    </row>
    <row r="2217" spans="1:14" x14ac:dyDescent="0.3">
      <c r="A2217" t="s">
        <v>140</v>
      </c>
      <c r="B2217">
        <v>17.48</v>
      </c>
      <c r="C2217">
        <v>4.59</v>
      </c>
      <c r="D2217" t="str">
        <f t="shared" si="204"/>
        <v>No</v>
      </c>
      <c r="E2217" t="s">
        <v>2378</v>
      </c>
      <c r="F2217" t="s">
        <v>2381</v>
      </c>
      <c r="G2217">
        <f t="shared" si="205"/>
        <v>1</v>
      </c>
      <c r="H2217" t="str">
        <f t="shared" si="206"/>
        <v>No</v>
      </c>
      <c r="I2217" t="str">
        <f t="shared" si="207"/>
        <v>Under Weight</v>
      </c>
      <c r="J2217" t="str">
        <f t="shared" si="208"/>
        <v>Normal</v>
      </c>
      <c r="K2217" t="s">
        <v>2378</v>
      </c>
      <c r="L2217">
        <v>1</v>
      </c>
      <c r="M2217" t="str">
        <f t="shared" si="209"/>
        <v>No</v>
      </c>
      <c r="N2217" t="s">
        <v>2378</v>
      </c>
    </row>
    <row r="2218" spans="1:14" x14ac:dyDescent="0.3">
      <c r="A2218" t="s">
        <v>139</v>
      </c>
      <c r="B2218">
        <v>22.57</v>
      </c>
      <c r="C2218">
        <v>5.8</v>
      </c>
      <c r="D2218" t="str">
        <f t="shared" si="204"/>
        <v>Yes</v>
      </c>
      <c r="E2218" t="s">
        <v>2378</v>
      </c>
      <c r="F2218" t="s">
        <v>2378</v>
      </c>
      <c r="G2218">
        <f t="shared" si="205"/>
        <v>1</v>
      </c>
      <c r="H2218" t="str">
        <f t="shared" si="206"/>
        <v>No</v>
      </c>
      <c r="I2218" t="str">
        <f t="shared" si="207"/>
        <v>Normal Weight</v>
      </c>
      <c r="J2218" t="str">
        <f t="shared" si="208"/>
        <v>Prediabetes</v>
      </c>
      <c r="K2218" t="s">
        <v>2380</v>
      </c>
      <c r="L2218">
        <v>1</v>
      </c>
      <c r="M2218" t="str">
        <f t="shared" si="209"/>
        <v>No</v>
      </c>
      <c r="N2218" t="s">
        <v>2378</v>
      </c>
    </row>
    <row r="2219" spans="1:14" x14ac:dyDescent="0.3">
      <c r="A2219" t="s">
        <v>138</v>
      </c>
      <c r="B2219">
        <v>26.73</v>
      </c>
      <c r="C2219">
        <v>5.08</v>
      </c>
      <c r="D2219" t="str">
        <f t="shared" si="204"/>
        <v>No</v>
      </c>
      <c r="E2219" t="s">
        <v>2381</v>
      </c>
      <c r="F2219" t="s">
        <v>2378</v>
      </c>
      <c r="G2219">
        <f t="shared" si="205"/>
        <v>1</v>
      </c>
      <c r="H2219" t="str">
        <f t="shared" si="206"/>
        <v>No</v>
      </c>
      <c r="I2219" t="str">
        <f t="shared" si="207"/>
        <v>Over Weight</v>
      </c>
      <c r="J2219" t="str">
        <f t="shared" si="208"/>
        <v>Normal</v>
      </c>
      <c r="K2219" t="s">
        <v>2378</v>
      </c>
      <c r="L2219">
        <v>1</v>
      </c>
      <c r="M2219" t="str">
        <f t="shared" si="209"/>
        <v>No</v>
      </c>
      <c r="N2219" t="s">
        <v>2378</v>
      </c>
    </row>
    <row r="2220" spans="1:14" x14ac:dyDescent="0.3">
      <c r="A2220" t="s">
        <v>137</v>
      </c>
      <c r="B2220">
        <v>20.79</v>
      </c>
      <c r="C2220">
        <v>5.84</v>
      </c>
      <c r="D2220" t="str">
        <f t="shared" si="204"/>
        <v>No</v>
      </c>
      <c r="E2220" t="s">
        <v>2381</v>
      </c>
      <c r="F2220" t="s">
        <v>2378</v>
      </c>
      <c r="G2220">
        <f t="shared" si="205"/>
        <v>1</v>
      </c>
      <c r="H2220" t="str">
        <f t="shared" si="206"/>
        <v>No</v>
      </c>
      <c r="I2220" t="str">
        <f t="shared" si="207"/>
        <v>Normal Weight</v>
      </c>
      <c r="J2220" t="str">
        <f t="shared" si="208"/>
        <v>Prediabetes</v>
      </c>
      <c r="K2220" t="s">
        <v>2378</v>
      </c>
      <c r="L2220">
        <v>1</v>
      </c>
      <c r="M2220" t="str">
        <f t="shared" si="209"/>
        <v>No</v>
      </c>
      <c r="N2220" t="s">
        <v>2378</v>
      </c>
    </row>
    <row r="2221" spans="1:14" x14ac:dyDescent="0.3">
      <c r="A2221" t="s">
        <v>136</v>
      </c>
      <c r="B2221">
        <v>20.149999999999999</v>
      </c>
      <c r="C2221">
        <v>4.1500000000000004</v>
      </c>
      <c r="D2221" t="str">
        <f t="shared" si="204"/>
        <v>No</v>
      </c>
      <c r="E2221" t="s">
        <v>2378</v>
      </c>
      <c r="F2221" t="s">
        <v>2378</v>
      </c>
      <c r="G2221">
        <f t="shared" si="205"/>
        <v>1</v>
      </c>
      <c r="H2221" t="str">
        <f t="shared" si="206"/>
        <v>No</v>
      </c>
      <c r="I2221" t="str">
        <f t="shared" si="207"/>
        <v>Normal Weight</v>
      </c>
      <c r="J2221" t="str">
        <f t="shared" si="208"/>
        <v>Normal</v>
      </c>
      <c r="K2221" t="s">
        <v>2378</v>
      </c>
      <c r="L2221">
        <v>1</v>
      </c>
      <c r="M2221" t="str">
        <f t="shared" si="209"/>
        <v>No</v>
      </c>
      <c r="N2221" t="s">
        <v>2378</v>
      </c>
    </row>
    <row r="2222" spans="1:14" x14ac:dyDescent="0.3">
      <c r="A2222" t="s">
        <v>135</v>
      </c>
      <c r="B2222">
        <v>36.85</v>
      </c>
      <c r="C2222">
        <v>4.3600000000000003</v>
      </c>
      <c r="D2222" t="str">
        <f t="shared" si="204"/>
        <v>Yes</v>
      </c>
      <c r="E2222" t="s">
        <v>2378</v>
      </c>
      <c r="F2222" t="s">
        <v>2378</v>
      </c>
      <c r="G2222">
        <f t="shared" si="205"/>
        <v>0</v>
      </c>
      <c r="H2222" t="str">
        <f t="shared" si="206"/>
        <v>No</v>
      </c>
      <c r="I2222" t="str">
        <f t="shared" si="207"/>
        <v>Obesity</v>
      </c>
      <c r="J2222" t="str">
        <f t="shared" si="208"/>
        <v>Normal</v>
      </c>
      <c r="K2222" t="s">
        <v>2380</v>
      </c>
      <c r="L2222" t="s">
        <v>2379</v>
      </c>
      <c r="M2222" t="str">
        <f t="shared" si="209"/>
        <v>No</v>
      </c>
      <c r="N2222" t="s">
        <v>2378</v>
      </c>
    </row>
    <row r="2223" spans="1:14" x14ac:dyDescent="0.3">
      <c r="A2223" t="s">
        <v>134</v>
      </c>
      <c r="B2223">
        <v>35.53</v>
      </c>
      <c r="C2223">
        <v>4.55</v>
      </c>
      <c r="D2223" t="str">
        <f t="shared" si="204"/>
        <v>Yes</v>
      </c>
      <c r="E2223" t="s">
        <v>2378</v>
      </c>
      <c r="F2223" t="s">
        <v>2378</v>
      </c>
      <c r="G2223">
        <f t="shared" si="205"/>
        <v>0</v>
      </c>
      <c r="H2223" t="str">
        <f t="shared" si="206"/>
        <v>No</v>
      </c>
      <c r="I2223" t="str">
        <f t="shared" si="207"/>
        <v>Obesity</v>
      </c>
      <c r="J2223" t="str">
        <f t="shared" si="208"/>
        <v>Normal</v>
      </c>
      <c r="K2223" t="s">
        <v>2380</v>
      </c>
      <c r="L2223" t="s">
        <v>2379</v>
      </c>
      <c r="M2223" t="str">
        <f t="shared" si="209"/>
        <v>No</v>
      </c>
      <c r="N2223" t="s">
        <v>2378</v>
      </c>
    </row>
    <row r="2224" spans="1:14" x14ac:dyDescent="0.3">
      <c r="A2224" t="s">
        <v>133</v>
      </c>
      <c r="B2224">
        <v>31.1</v>
      </c>
      <c r="C2224">
        <v>4.37</v>
      </c>
      <c r="D2224" t="str">
        <f t="shared" si="204"/>
        <v>Yes</v>
      </c>
      <c r="E2224" t="s">
        <v>2378</v>
      </c>
      <c r="F2224" t="s">
        <v>2378</v>
      </c>
      <c r="G2224">
        <f t="shared" si="205"/>
        <v>0</v>
      </c>
      <c r="H2224" t="str">
        <f t="shared" si="206"/>
        <v>No</v>
      </c>
      <c r="I2224" t="str">
        <f t="shared" si="207"/>
        <v>Obesity</v>
      </c>
      <c r="J2224" t="str">
        <f t="shared" si="208"/>
        <v>Normal</v>
      </c>
      <c r="K2224" t="s">
        <v>2380</v>
      </c>
      <c r="L2224" t="s">
        <v>2379</v>
      </c>
      <c r="M2224" t="str">
        <f t="shared" si="209"/>
        <v>No</v>
      </c>
      <c r="N2224" t="s">
        <v>2378</v>
      </c>
    </row>
    <row r="2225" spans="1:14" x14ac:dyDescent="0.3">
      <c r="A2225" t="s">
        <v>132</v>
      </c>
      <c r="B2225">
        <v>23.21</v>
      </c>
      <c r="C2225">
        <v>5.24</v>
      </c>
      <c r="D2225" t="str">
        <f t="shared" si="204"/>
        <v>Yes</v>
      </c>
      <c r="E2225" t="s">
        <v>2378</v>
      </c>
      <c r="F2225" t="s">
        <v>2378</v>
      </c>
      <c r="G2225">
        <f t="shared" si="205"/>
        <v>0</v>
      </c>
      <c r="H2225" t="str">
        <f t="shared" si="206"/>
        <v>No</v>
      </c>
      <c r="I2225" t="str">
        <f t="shared" si="207"/>
        <v>Normal Weight</v>
      </c>
      <c r="J2225" t="str">
        <f t="shared" si="208"/>
        <v>Normal</v>
      </c>
      <c r="K2225" t="s">
        <v>2380</v>
      </c>
      <c r="L2225" t="s">
        <v>2379</v>
      </c>
      <c r="M2225" t="str">
        <f t="shared" si="209"/>
        <v>No</v>
      </c>
      <c r="N2225" t="s">
        <v>2378</v>
      </c>
    </row>
    <row r="2226" spans="1:14" x14ac:dyDescent="0.3">
      <c r="A2226" t="s">
        <v>131</v>
      </c>
      <c r="B2226">
        <v>18.36</v>
      </c>
      <c r="C2226">
        <v>5.96</v>
      </c>
      <c r="D2226" t="str">
        <f t="shared" si="204"/>
        <v>No</v>
      </c>
      <c r="E2226" t="s">
        <v>2378</v>
      </c>
      <c r="F2226" t="s">
        <v>2378</v>
      </c>
      <c r="G2226">
        <f t="shared" si="205"/>
        <v>1</v>
      </c>
      <c r="H2226" t="str">
        <f t="shared" si="206"/>
        <v>No</v>
      </c>
      <c r="I2226" t="str">
        <f t="shared" si="207"/>
        <v>Under Weight</v>
      </c>
      <c r="J2226" t="str">
        <f t="shared" si="208"/>
        <v>Prediabetes</v>
      </c>
      <c r="K2226" t="s">
        <v>2378</v>
      </c>
      <c r="L2226">
        <v>1</v>
      </c>
      <c r="M2226" t="str">
        <f t="shared" si="209"/>
        <v>No</v>
      </c>
      <c r="N2226" t="s">
        <v>2378</v>
      </c>
    </row>
    <row r="2227" spans="1:14" x14ac:dyDescent="0.3">
      <c r="A2227" t="s">
        <v>130</v>
      </c>
      <c r="B2227">
        <v>15.92</v>
      </c>
      <c r="C2227">
        <v>4.76</v>
      </c>
      <c r="D2227" t="str">
        <f t="shared" si="204"/>
        <v>Yes</v>
      </c>
      <c r="E2227" t="s">
        <v>2378</v>
      </c>
      <c r="F2227" t="s">
        <v>2378</v>
      </c>
      <c r="G2227">
        <f t="shared" si="205"/>
        <v>1</v>
      </c>
      <c r="H2227" t="str">
        <f t="shared" si="206"/>
        <v>No</v>
      </c>
      <c r="I2227" t="str">
        <f t="shared" si="207"/>
        <v>Under Weight</v>
      </c>
      <c r="J2227" t="str">
        <f t="shared" si="208"/>
        <v>Normal</v>
      </c>
      <c r="K2227" t="s">
        <v>2380</v>
      </c>
      <c r="L2227">
        <v>1</v>
      </c>
      <c r="M2227" t="str">
        <f t="shared" si="209"/>
        <v>No</v>
      </c>
      <c r="N2227" t="s">
        <v>2378</v>
      </c>
    </row>
    <row r="2228" spans="1:14" x14ac:dyDescent="0.3">
      <c r="A2228" t="s">
        <v>129</v>
      </c>
      <c r="B2228">
        <v>15.17</v>
      </c>
      <c r="C2228">
        <v>4.3</v>
      </c>
      <c r="D2228" t="str">
        <f t="shared" si="204"/>
        <v>Yes</v>
      </c>
      <c r="E2228" t="s">
        <v>2378</v>
      </c>
      <c r="F2228" t="s">
        <v>2381</v>
      </c>
      <c r="G2228">
        <f t="shared" si="205"/>
        <v>1</v>
      </c>
      <c r="H2228" t="str">
        <f t="shared" si="206"/>
        <v>No</v>
      </c>
      <c r="I2228" t="str">
        <f t="shared" si="207"/>
        <v>Under Weight</v>
      </c>
      <c r="J2228" t="str">
        <f t="shared" si="208"/>
        <v>Normal</v>
      </c>
      <c r="K2228" t="s">
        <v>2380</v>
      </c>
      <c r="L2228">
        <v>1</v>
      </c>
      <c r="M2228" t="str">
        <f t="shared" si="209"/>
        <v>No</v>
      </c>
      <c r="N2228" t="s">
        <v>2378</v>
      </c>
    </row>
    <row r="2229" spans="1:14" x14ac:dyDescent="0.3">
      <c r="A2229" t="s">
        <v>128</v>
      </c>
      <c r="B2229">
        <v>16.63</v>
      </c>
      <c r="C2229">
        <v>4.5</v>
      </c>
      <c r="D2229" t="str">
        <f t="shared" si="204"/>
        <v>No</v>
      </c>
      <c r="E2229" t="s">
        <v>2378</v>
      </c>
      <c r="F2229" t="s">
        <v>2378</v>
      </c>
      <c r="G2229">
        <f t="shared" si="205"/>
        <v>1</v>
      </c>
      <c r="H2229" t="str">
        <f t="shared" si="206"/>
        <v>No</v>
      </c>
      <c r="I2229" t="str">
        <f t="shared" si="207"/>
        <v>Under Weight</v>
      </c>
      <c r="J2229" t="str">
        <f t="shared" si="208"/>
        <v>Normal</v>
      </c>
      <c r="K2229" t="s">
        <v>2378</v>
      </c>
      <c r="L2229">
        <v>1</v>
      </c>
      <c r="M2229" t="str">
        <f t="shared" si="209"/>
        <v>No</v>
      </c>
      <c r="N2229" t="s">
        <v>2378</v>
      </c>
    </row>
    <row r="2230" spans="1:14" x14ac:dyDescent="0.3">
      <c r="A2230" t="s">
        <v>127</v>
      </c>
      <c r="B2230">
        <v>19.39</v>
      </c>
      <c r="C2230">
        <v>5.59</v>
      </c>
      <c r="D2230" t="str">
        <f t="shared" si="204"/>
        <v>No</v>
      </c>
      <c r="E2230" t="s">
        <v>2378</v>
      </c>
      <c r="F2230" t="s">
        <v>2381</v>
      </c>
      <c r="G2230">
        <f t="shared" si="205"/>
        <v>1</v>
      </c>
      <c r="H2230" t="str">
        <f t="shared" si="206"/>
        <v>No</v>
      </c>
      <c r="I2230" t="str">
        <f t="shared" si="207"/>
        <v>Normal Weight</v>
      </c>
      <c r="J2230" t="str">
        <f t="shared" si="208"/>
        <v>Normal</v>
      </c>
      <c r="K2230" t="s">
        <v>2378</v>
      </c>
      <c r="L2230">
        <v>1</v>
      </c>
      <c r="M2230" t="str">
        <f t="shared" si="209"/>
        <v>No</v>
      </c>
      <c r="N2230" t="s">
        <v>2378</v>
      </c>
    </row>
    <row r="2231" spans="1:14" x14ac:dyDescent="0.3">
      <c r="A2231" t="s">
        <v>126</v>
      </c>
      <c r="B2231">
        <v>17.34</v>
      </c>
      <c r="C2231">
        <v>6.29</v>
      </c>
      <c r="D2231" t="str">
        <f t="shared" si="204"/>
        <v>Yes</v>
      </c>
      <c r="E2231" t="s">
        <v>2378</v>
      </c>
      <c r="F2231" t="s">
        <v>2381</v>
      </c>
      <c r="G2231">
        <f t="shared" si="205"/>
        <v>1</v>
      </c>
      <c r="H2231" t="str">
        <f t="shared" si="206"/>
        <v>No</v>
      </c>
      <c r="I2231" t="str">
        <f t="shared" si="207"/>
        <v>Under Weight</v>
      </c>
      <c r="J2231" t="str">
        <f t="shared" si="208"/>
        <v>Prediabetes</v>
      </c>
      <c r="K2231" t="s">
        <v>2380</v>
      </c>
      <c r="L2231">
        <v>1</v>
      </c>
      <c r="M2231" t="str">
        <f t="shared" si="209"/>
        <v>No</v>
      </c>
      <c r="N2231" t="s">
        <v>2378</v>
      </c>
    </row>
    <row r="2232" spans="1:14" x14ac:dyDescent="0.3">
      <c r="A2232" t="s">
        <v>125</v>
      </c>
      <c r="B2232">
        <v>17.940000000000001</v>
      </c>
      <c r="C2232">
        <v>4.1900000000000004</v>
      </c>
      <c r="D2232" t="str">
        <f t="shared" si="204"/>
        <v>No</v>
      </c>
      <c r="E2232" t="s">
        <v>2381</v>
      </c>
      <c r="F2232" t="s">
        <v>2378</v>
      </c>
      <c r="G2232">
        <f t="shared" si="205"/>
        <v>1</v>
      </c>
      <c r="H2232" t="str">
        <f t="shared" si="206"/>
        <v>No</v>
      </c>
      <c r="I2232" t="str">
        <f t="shared" si="207"/>
        <v>Under Weight</v>
      </c>
      <c r="J2232" t="str">
        <f t="shared" si="208"/>
        <v>Normal</v>
      </c>
      <c r="K2232" t="s">
        <v>2378</v>
      </c>
      <c r="L2232">
        <v>1</v>
      </c>
      <c r="M2232" t="str">
        <f t="shared" si="209"/>
        <v>No</v>
      </c>
      <c r="N2232" t="s">
        <v>2378</v>
      </c>
    </row>
    <row r="2233" spans="1:14" x14ac:dyDescent="0.3">
      <c r="A2233" t="s">
        <v>124</v>
      </c>
      <c r="B2233">
        <v>16.670000000000002</v>
      </c>
      <c r="C2233">
        <v>4.7</v>
      </c>
      <c r="D2233" t="str">
        <f t="shared" si="204"/>
        <v>Yes</v>
      </c>
      <c r="E2233" t="s">
        <v>2378</v>
      </c>
      <c r="F2233" t="s">
        <v>2381</v>
      </c>
      <c r="G2233">
        <f t="shared" si="205"/>
        <v>1</v>
      </c>
      <c r="H2233" t="str">
        <f t="shared" si="206"/>
        <v>No</v>
      </c>
      <c r="I2233" t="str">
        <f t="shared" si="207"/>
        <v>Under Weight</v>
      </c>
      <c r="J2233" t="str">
        <f t="shared" si="208"/>
        <v>Normal</v>
      </c>
      <c r="K2233" t="s">
        <v>2380</v>
      </c>
      <c r="L2233">
        <v>1</v>
      </c>
      <c r="M2233" t="str">
        <f t="shared" si="209"/>
        <v>No</v>
      </c>
      <c r="N2233" t="s">
        <v>2378</v>
      </c>
    </row>
    <row r="2234" spans="1:14" x14ac:dyDescent="0.3">
      <c r="A2234" t="s">
        <v>123</v>
      </c>
      <c r="B2234">
        <v>20.58</v>
      </c>
      <c r="C2234">
        <v>5.64</v>
      </c>
      <c r="D2234" t="str">
        <f t="shared" si="204"/>
        <v>Yes</v>
      </c>
      <c r="E2234" t="s">
        <v>2378</v>
      </c>
      <c r="F2234" t="s">
        <v>2378</v>
      </c>
      <c r="G2234">
        <f t="shared" si="205"/>
        <v>0</v>
      </c>
      <c r="H2234" t="str">
        <f t="shared" si="206"/>
        <v>No</v>
      </c>
      <c r="I2234" t="str">
        <f t="shared" si="207"/>
        <v>Normal Weight</v>
      </c>
      <c r="J2234" t="str">
        <f t="shared" si="208"/>
        <v>Normal</v>
      </c>
      <c r="K2234" t="s">
        <v>2380</v>
      </c>
      <c r="L2234" t="s">
        <v>2379</v>
      </c>
      <c r="M2234" t="str">
        <f t="shared" si="209"/>
        <v>No</v>
      </c>
      <c r="N2234" t="s">
        <v>2378</v>
      </c>
    </row>
    <row r="2235" spans="1:14" x14ac:dyDescent="0.3">
      <c r="A2235" t="s">
        <v>122</v>
      </c>
      <c r="B2235">
        <v>16.5</v>
      </c>
      <c r="C2235">
        <v>4.1100000000000003</v>
      </c>
      <c r="D2235" t="str">
        <f t="shared" si="204"/>
        <v>Yes</v>
      </c>
      <c r="E2235" t="s">
        <v>2378</v>
      </c>
      <c r="F2235" t="s">
        <v>2378</v>
      </c>
      <c r="G2235">
        <f t="shared" si="205"/>
        <v>0</v>
      </c>
      <c r="H2235" t="str">
        <f t="shared" si="206"/>
        <v>No</v>
      </c>
      <c r="I2235" t="str">
        <f t="shared" si="207"/>
        <v>Under Weight</v>
      </c>
      <c r="J2235" t="str">
        <f t="shared" si="208"/>
        <v>Normal</v>
      </c>
      <c r="K2235" t="s">
        <v>2380</v>
      </c>
      <c r="L2235" t="s">
        <v>2379</v>
      </c>
      <c r="M2235" t="str">
        <f t="shared" si="209"/>
        <v>No</v>
      </c>
      <c r="N2235" t="s">
        <v>2378</v>
      </c>
    </row>
    <row r="2236" spans="1:14" x14ac:dyDescent="0.3">
      <c r="A2236" t="s">
        <v>121</v>
      </c>
      <c r="B2236">
        <v>15.41</v>
      </c>
      <c r="C2236">
        <v>5.43</v>
      </c>
      <c r="D2236" t="str">
        <f t="shared" si="204"/>
        <v>Yes</v>
      </c>
      <c r="E2236" t="s">
        <v>2378</v>
      </c>
      <c r="F2236" t="s">
        <v>2381</v>
      </c>
      <c r="G2236">
        <f t="shared" si="205"/>
        <v>1</v>
      </c>
      <c r="H2236" t="str">
        <f t="shared" si="206"/>
        <v>No</v>
      </c>
      <c r="I2236" t="str">
        <f t="shared" si="207"/>
        <v>Under Weight</v>
      </c>
      <c r="J2236" t="str">
        <f t="shared" si="208"/>
        <v>Normal</v>
      </c>
      <c r="K2236" t="s">
        <v>2380</v>
      </c>
      <c r="L2236">
        <v>1</v>
      </c>
      <c r="M2236" t="str">
        <f t="shared" si="209"/>
        <v>No</v>
      </c>
      <c r="N2236" t="s">
        <v>2378</v>
      </c>
    </row>
    <row r="2237" spans="1:14" x14ac:dyDescent="0.3">
      <c r="A2237" t="s">
        <v>120</v>
      </c>
      <c r="B2237">
        <v>24.59</v>
      </c>
      <c r="C2237">
        <v>4.38</v>
      </c>
      <c r="D2237" t="str">
        <f t="shared" si="204"/>
        <v>No</v>
      </c>
      <c r="E2237" t="s">
        <v>2378</v>
      </c>
      <c r="F2237" t="s">
        <v>2378</v>
      </c>
      <c r="G2237">
        <f t="shared" si="205"/>
        <v>1</v>
      </c>
      <c r="H2237" t="str">
        <f t="shared" si="206"/>
        <v>No</v>
      </c>
      <c r="I2237" t="str">
        <f t="shared" si="207"/>
        <v>Normal Weight</v>
      </c>
      <c r="J2237" t="str">
        <f t="shared" si="208"/>
        <v>Normal</v>
      </c>
      <c r="K2237" t="s">
        <v>2378</v>
      </c>
      <c r="L2237">
        <v>1</v>
      </c>
      <c r="M2237" t="str">
        <f t="shared" si="209"/>
        <v>No</v>
      </c>
      <c r="N2237" t="s">
        <v>2378</v>
      </c>
    </row>
    <row r="2238" spans="1:14" x14ac:dyDescent="0.3">
      <c r="A2238" t="s">
        <v>119</v>
      </c>
      <c r="B2238">
        <v>33.33</v>
      </c>
      <c r="C2238">
        <v>9.7899999999999991</v>
      </c>
      <c r="D2238" t="str">
        <f t="shared" si="204"/>
        <v>No</v>
      </c>
      <c r="E2238" t="s">
        <v>2378</v>
      </c>
      <c r="F2238" t="s">
        <v>2378</v>
      </c>
      <c r="G2238">
        <f t="shared" si="205"/>
        <v>0</v>
      </c>
      <c r="H2238" t="str">
        <f t="shared" si="206"/>
        <v>No</v>
      </c>
      <c r="I2238" t="str">
        <f t="shared" si="207"/>
        <v>Obesity</v>
      </c>
      <c r="J2238" t="str">
        <f t="shared" si="208"/>
        <v>Diabetes</v>
      </c>
      <c r="K2238" t="s">
        <v>2378</v>
      </c>
      <c r="L2238" t="s">
        <v>2379</v>
      </c>
      <c r="M2238" t="str">
        <f t="shared" si="209"/>
        <v>No</v>
      </c>
      <c r="N2238" t="s">
        <v>2378</v>
      </c>
    </row>
    <row r="2239" spans="1:14" x14ac:dyDescent="0.3">
      <c r="A2239" t="s">
        <v>118</v>
      </c>
      <c r="B2239">
        <v>18.5</v>
      </c>
      <c r="C2239">
        <v>11.84</v>
      </c>
      <c r="D2239" t="str">
        <f t="shared" si="204"/>
        <v>No</v>
      </c>
      <c r="E2239" t="s">
        <v>2378</v>
      </c>
      <c r="F2239" t="s">
        <v>2378</v>
      </c>
      <c r="G2239">
        <f t="shared" si="205"/>
        <v>0</v>
      </c>
      <c r="H2239" t="str">
        <f t="shared" si="206"/>
        <v>No</v>
      </c>
      <c r="I2239" t="str">
        <f t="shared" si="207"/>
        <v>Normal Weight</v>
      </c>
      <c r="J2239" t="str">
        <f t="shared" si="208"/>
        <v>Diabetes</v>
      </c>
      <c r="K2239" t="s">
        <v>2378</v>
      </c>
      <c r="L2239" t="s">
        <v>2379</v>
      </c>
      <c r="M2239" t="str">
        <f t="shared" si="209"/>
        <v>No</v>
      </c>
      <c r="N2239" t="s">
        <v>2378</v>
      </c>
    </row>
    <row r="2240" spans="1:14" x14ac:dyDescent="0.3">
      <c r="A2240" t="s">
        <v>117</v>
      </c>
      <c r="B2240">
        <v>18.579999999999998</v>
      </c>
      <c r="C2240">
        <v>6.22</v>
      </c>
      <c r="D2240" t="str">
        <f t="shared" si="204"/>
        <v>No</v>
      </c>
      <c r="E2240" t="s">
        <v>2378</v>
      </c>
      <c r="F2240" t="s">
        <v>2378</v>
      </c>
      <c r="G2240">
        <f t="shared" si="205"/>
        <v>0</v>
      </c>
      <c r="H2240" t="str">
        <f t="shared" si="206"/>
        <v>No</v>
      </c>
      <c r="I2240" t="str">
        <f t="shared" si="207"/>
        <v>Normal Weight</v>
      </c>
      <c r="J2240" t="str">
        <f t="shared" si="208"/>
        <v>Prediabetes</v>
      </c>
      <c r="K2240" t="s">
        <v>2378</v>
      </c>
      <c r="L2240" t="s">
        <v>2379</v>
      </c>
      <c r="M2240" t="str">
        <f t="shared" si="209"/>
        <v>No</v>
      </c>
      <c r="N2240" t="s">
        <v>2378</v>
      </c>
    </row>
    <row r="2241" spans="1:14" x14ac:dyDescent="0.3">
      <c r="A2241" t="s">
        <v>116</v>
      </c>
      <c r="B2241">
        <v>16.64</v>
      </c>
      <c r="C2241">
        <v>10.01</v>
      </c>
      <c r="D2241" t="str">
        <f t="shared" si="204"/>
        <v>No</v>
      </c>
      <c r="E2241" t="s">
        <v>2378</v>
      </c>
      <c r="F2241" t="s">
        <v>2378</v>
      </c>
      <c r="G2241">
        <f t="shared" si="205"/>
        <v>0</v>
      </c>
      <c r="H2241" t="str">
        <f t="shared" si="206"/>
        <v>No</v>
      </c>
      <c r="I2241" t="str">
        <f t="shared" si="207"/>
        <v>Under Weight</v>
      </c>
      <c r="J2241" t="str">
        <f t="shared" si="208"/>
        <v>Diabetes</v>
      </c>
      <c r="K2241" t="s">
        <v>2378</v>
      </c>
      <c r="L2241" t="s">
        <v>2379</v>
      </c>
      <c r="M2241" t="str">
        <f t="shared" si="209"/>
        <v>No</v>
      </c>
      <c r="N2241" t="s">
        <v>2378</v>
      </c>
    </row>
    <row r="2242" spans="1:14" x14ac:dyDescent="0.3">
      <c r="A2242" t="s">
        <v>115</v>
      </c>
      <c r="B2242">
        <v>19.329999999999998</v>
      </c>
      <c r="C2242">
        <v>4.32</v>
      </c>
      <c r="D2242" t="str">
        <f t="shared" ref="D2242:D2305" si="210">PROPER(K2242)</f>
        <v>No</v>
      </c>
      <c r="E2242" t="s">
        <v>2378</v>
      </c>
      <c r="F2242" t="s">
        <v>2378</v>
      </c>
      <c r="G2242">
        <f t="shared" ref="G2242:G2305" si="211">IF(L2242="No major surgery",0,L2242)</f>
        <v>1</v>
      </c>
      <c r="H2242" t="str">
        <f t="shared" ref="H2242:H2305" si="212">PROPER(M2242)</f>
        <v>No</v>
      </c>
      <c r="I2242" t="str">
        <f t="shared" ref="I2242:I2305" si="213">IF(B2242&lt;18.5,"Under Weight",IF(B2242&lt;=24.9,"Normal Weight",IF(B2242&lt;=29.9,"Over Weight","Obesity")))</f>
        <v>Normal Weight</v>
      </c>
      <c r="J2242" t="str">
        <f t="shared" ref="J2242:J2305" si="214">IF(C2242&lt;=5.7,"Normal",IF(C2242&lt;=6.4,"Prediabetes","Diabetes"))</f>
        <v>Normal</v>
      </c>
      <c r="K2242" t="s">
        <v>2378</v>
      </c>
      <c r="L2242">
        <v>1</v>
      </c>
      <c r="M2242" t="str">
        <f t="shared" si="209"/>
        <v>No</v>
      </c>
      <c r="N2242" t="s">
        <v>2378</v>
      </c>
    </row>
    <row r="2243" spans="1:14" x14ac:dyDescent="0.3">
      <c r="A2243" t="s">
        <v>114</v>
      </c>
      <c r="B2243">
        <v>21.26</v>
      </c>
      <c r="C2243">
        <v>5.65</v>
      </c>
      <c r="D2243" t="str">
        <f t="shared" si="210"/>
        <v>Yes</v>
      </c>
      <c r="E2243" t="s">
        <v>2378</v>
      </c>
      <c r="F2243" t="s">
        <v>2381</v>
      </c>
      <c r="G2243">
        <f t="shared" si="211"/>
        <v>1</v>
      </c>
      <c r="H2243" t="str">
        <f t="shared" si="212"/>
        <v>No</v>
      </c>
      <c r="I2243" t="str">
        <f t="shared" si="213"/>
        <v>Normal Weight</v>
      </c>
      <c r="J2243" t="str">
        <f t="shared" si="214"/>
        <v>Normal</v>
      </c>
      <c r="K2243" t="s">
        <v>2380</v>
      </c>
      <c r="L2243">
        <v>1</v>
      </c>
      <c r="M2243" t="str">
        <f t="shared" si="209"/>
        <v>No</v>
      </c>
      <c r="N2243" t="s">
        <v>2378</v>
      </c>
    </row>
    <row r="2244" spans="1:14" x14ac:dyDescent="0.3">
      <c r="A2244" t="s">
        <v>113</v>
      </c>
      <c r="B2244">
        <v>15.6</v>
      </c>
      <c r="C2244">
        <v>4.12</v>
      </c>
      <c r="D2244" t="str">
        <f t="shared" si="210"/>
        <v>Yes</v>
      </c>
      <c r="E2244" t="s">
        <v>2378</v>
      </c>
      <c r="F2244" t="s">
        <v>2378</v>
      </c>
      <c r="G2244">
        <f t="shared" si="211"/>
        <v>1</v>
      </c>
      <c r="H2244" t="str">
        <f t="shared" si="212"/>
        <v>No</v>
      </c>
      <c r="I2244" t="str">
        <f t="shared" si="213"/>
        <v>Under Weight</v>
      </c>
      <c r="J2244" t="str">
        <f t="shared" si="214"/>
        <v>Normal</v>
      </c>
      <c r="K2244" t="s">
        <v>2380</v>
      </c>
      <c r="L2244">
        <v>1</v>
      </c>
      <c r="M2244" t="str">
        <f t="shared" ref="M2244:M2307" si="215">IF(N2244="?","No",N2244)</f>
        <v>No</v>
      </c>
      <c r="N2244" t="s">
        <v>2378</v>
      </c>
    </row>
    <row r="2245" spans="1:14" x14ac:dyDescent="0.3">
      <c r="A2245" t="s">
        <v>112</v>
      </c>
      <c r="B2245">
        <v>24.39</v>
      </c>
      <c r="C2245">
        <v>6.24</v>
      </c>
      <c r="D2245" t="str">
        <f t="shared" si="210"/>
        <v>No</v>
      </c>
      <c r="E2245" t="s">
        <v>2378</v>
      </c>
      <c r="F2245" t="s">
        <v>2378</v>
      </c>
      <c r="G2245">
        <f t="shared" si="211"/>
        <v>1</v>
      </c>
      <c r="H2245" t="str">
        <f t="shared" si="212"/>
        <v>No</v>
      </c>
      <c r="I2245" t="str">
        <f t="shared" si="213"/>
        <v>Normal Weight</v>
      </c>
      <c r="J2245" t="str">
        <f t="shared" si="214"/>
        <v>Prediabetes</v>
      </c>
      <c r="K2245" t="s">
        <v>2378</v>
      </c>
      <c r="L2245">
        <v>1</v>
      </c>
      <c r="M2245" t="str">
        <f t="shared" si="215"/>
        <v>No</v>
      </c>
      <c r="N2245" t="s">
        <v>2378</v>
      </c>
    </row>
    <row r="2246" spans="1:14" x14ac:dyDescent="0.3">
      <c r="A2246" t="s">
        <v>111</v>
      </c>
      <c r="B2246">
        <v>24.75</v>
      </c>
      <c r="C2246">
        <v>4.83</v>
      </c>
      <c r="D2246" t="str">
        <f t="shared" si="210"/>
        <v>No</v>
      </c>
      <c r="E2246" t="s">
        <v>2378</v>
      </c>
      <c r="F2246" t="s">
        <v>2378</v>
      </c>
      <c r="G2246">
        <f t="shared" si="211"/>
        <v>0</v>
      </c>
      <c r="H2246" t="str">
        <f t="shared" si="212"/>
        <v>No</v>
      </c>
      <c r="I2246" t="str">
        <f t="shared" si="213"/>
        <v>Normal Weight</v>
      </c>
      <c r="J2246" t="str">
        <f t="shared" si="214"/>
        <v>Normal</v>
      </c>
      <c r="K2246" t="s">
        <v>2378</v>
      </c>
      <c r="L2246" t="s">
        <v>2379</v>
      </c>
      <c r="M2246" t="str">
        <f t="shared" si="215"/>
        <v>No</v>
      </c>
      <c r="N2246" t="s">
        <v>2378</v>
      </c>
    </row>
    <row r="2247" spans="1:14" x14ac:dyDescent="0.3">
      <c r="A2247" t="s">
        <v>110</v>
      </c>
      <c r="B2247">
        <v>20.88</v>
      </c>
      <c r="C2247">
        <v>7.4</v>
      </c>
      <c r="D2247" t="str">
        <f t="shared" si="210"/>
        <v>No</v>
      </c>
      <c r="E2247" t="s">
        <v>2378</v>
      </c>
      <c r="F2247" t="s">
        <v>2378</v>
      </c>
      <c r="G2247">
        <f t="shared" si="211"/>
        <v>0</v>
      </c>
      <c r="H2247" t="str">
        <f t="shared" si="212"/>
        <v>No</v>
      </c>
      <c r="I2247" t="str">
        <f t="shared" si="213"/>
        <v>Normal Weight</v>
      </c>
      <c r="J2247" t="str">
        <f t="shared" si="214"/>
        <v>Diabetes</v>
      </c>
      <c r="K2247" t="s">
        <v>2378</v>
      </c>
      <c r="L2247" t="s">
        <v>2379</v>
      </c>
      <c r="M2247" t="str">
        <f t="shared" si="215"/>
        <v>No</v>
      </c>
      <c r="N2247" t="s">
        <v>2378</v>
      </c>
    </row>
    <row r="2248" spans="1:14" x14ac:dyDescent="0.3">
      <c r="A2248" t="s">
        <v>109</v>
      </c>
      <c r="B2248">
        <v>20.43</v>
      </c>
      <c r="C2248">
        <v>4.54</v>
      </c>
      <c r="D2248" t="str">
        <f t="shared" si="210"/>
        <v>No</v>
      </c>
      <c r="E2248" t="s">
        <v>2378</v>
      </c>
      <c r="F2248" t="s">
        <v>2378</v>
      </c>
      <c r="G2248">
        <f t="shared" si="211"/>
        <v>0</v>
      </c>
      <c r="H2248" t="str">
        <f t="shared" si="212"/>
        <v>No</v>
      </c>
      <c r="I2248" t="str">
        <f t="shared" si="213"/>
        <v>Normal Weight</v>
      </c>
      <c r="J2248" t="str">
        <f t="shared" si="214"/>
        <v>Normal</v>
      </c>
      <c r="K2248" t="s">
        <v>2378</v>
      </c>
      <c r="L2248" t="s">
        <v>2379</v>
      </c>
      <c r="M2248" t="str">
        <f t="shared" si="215"/>
        <v>No</v>
      </c>
      <c r="N2248" t="s">
        <v>2378</v>
      </c>
    </row>
    <row r="2249" spans="1:14" x14ac:dyDescent="0.3">
      <c r="A2249" t="s">
        <v>108</v>
      </c>
      <c r="B2249">
        <v>15.18</v>
      </c>
      <c r="C2249">
        <v>11.11</v>
      </c>
      <c r="D2249" t="str">
        <f t="shared" si="210"/>
        <v>No</v>
      </c>
      <c r="E2249" t="s">
        <v>2378</v>
      </c>
      <c r="F2249" t="s">
        <v>2378</v>
      </c>
      <c r="G2249">
        <f t="shared" si="211"/>
        <v>0</v>
      </c>
      <c r="H2249" t="str">
        <f t="shared" si="212"/>
        <v>No</v>
      </c>
      <c r="I2249" t="str">
        <f t="shared" si="213"/>
        <v>Under Weight</v>
      </c>
      <c r="J2249" t="str">
        <f t="shared" si="214"/>
        <v>Diabetes</v>
      </c>
      <c r="K2249" t="s">
        <v>2378</v>
      </c>
      <c r="L2249" t="s">
        <v>2379</v>
      </c>
      <c r="M2249" t="str">
        <f t="shared" si="215"/>
        <v>No</v>
      </c>
      <c r="N2249" t="s">
        <v>2378</v>
      </c>
    </row>
    <row r="2250" spans="1:14" x14ac:dyDescent="0.3">
      <c r="A2250" t="s">
        <v>107</v>
      </c>
      <c r="B2250">
        <v>15.12</v>
      </c>
      <c r="C2250">
        <v>4.03</v>
      </c>
      <c r="D2250" t="str">
        <f t="shared" si="210"/>
        <v>Yes</v>
      </c>
      <c r="E2250" t="s">
        <v>2378</v>
      </c>
      <c r="F2250" t="s">
        <v>2378</v>
      </c>
      <c r="G2250">
        <f t="shared" si="211"/>
        <v>0</v>
      </c>
      <c r="H2250" t="str">
        <f t="shared" si="212"/>
        <v>No</v>
      </c>
      <c r="I2250" t="str">
        <f t="shared" si="213"/>
        <v>Under Weight</v>
      </c>
      <c r="J2250" t="str">
        <f t="shared" si="214"/>
        <v>Normal</v>
      </c>
      <c r="K2250" t="s">
        <v>2380</v>
      </c>
      <c r="L2250" t="s">
        <v>2379</v>
      </c>
      <c r="M2250" t="str">
        <f t="shared" si="215"/>
        <v>No</v>
      </c>
      <c r="N2250" t="s">
        <v>2378</v>
      </c>
    </row>
    <row r="2251" spans="1:14" x14ac:dyDescent="0.3">
      <c r="A2251" t="s">
        <v>106</v>
      </c>
      <c r="B2251">
        <v>23.88</v>
      </c>
      <c r="C2251">
        <v>4.51</v>
      </c>
      <c r="D2251" t="str">
        <f t="shared" si="210"/>
        <v>No</v>
      </c>
      <c r="E2251" t="s">
        <v>2378</v>
      </c>
      <c r="F2251" t="s">
        <v>2378</v>
      </c>
      <c r="G2251">
        <f t="shared" si="211"/>
        <v>1</v>
      </c>
      <c r="H2251" t="str">
        <f t="shared" si="212"/>
        <v>No</v>
      </c>
      <c r="I2251" t="str">
        <f t="shared" si="213"/>
        <v>Normal Weight</v>
      </c>
      <c r="J2251" t="str">
        <f t="shared" si="214"/>
        <v>Normal</v>
      </c>
      <c r="K2251" t="s">
        <v>2378</v>
      </c>
      <c r="L2251">
        <v>1</v>
      </c>
      <c r="M2251" t="str">
        <f t="shared" si="215"/>
        <v>No</v>
      </c>
      <c r="N2251" t="s">
        <v>2378</v>
      </c>
    </row>
    <row r="2252" spans="1:14" x14ac:dyDescent="0.3">
      <c r="A2252" t="s">
        <v>105</v>
      </c>
      <c r="B2252">
        <v>16.13</v>
      </c>
      <c r="C2252">
        <v>5.56</v>
      </c>
      <c r="D2252" t="str">
        <f t="shared" si="210"/>
        <v>No</v>
      </c>
      <c r="E2252" t="s">
        <v>2381</v>
      </c>
      <c r="F2252" t="s">
        <v>2378</v>
      </c>
      <c r="G2252">
        <f t="shared" si="211"/>
        <v>1</v>
      </c>
      <c r="H2252" t="str">
        <f t="shared" si="212"/>
        <v>No</v>
      </c>
      <c r="I2252" t="str">
        <f t="shared" si="213"/>
        <v>Under Weight</v>
      </c>
      <c r="J2252" t="str">
        <f t="shared" si="214"/>
        <v>Normal</v>
      </c>
      <c r="K2252" t="s">
        <v>2378</v>
      </c>
      <c r="L2252">
        <v>1</v>
      </c>
      <c r="M2252" t="str">
        <f t="shared" si="215"/>
        <v>No</v>
      </c>
      <c r="N2252" t="s">
        <v>2378</v>
      </c>
    </row>
    <row r="2253" spans="1:14" x14ac:dyDescent="0.3">
      <c r="A2253" t="s">
        <v>104</v>
      </c>
      <c r="B2253">
        <v>24.09</v>
      </c>
      <c r="C2253">
        <v>4.0999999999999996</v>
      </c>
      <c r="D2253" t="str">
        <f t="shared" si="210"/>
        <v>No</v>
      </c>
      <c r="E2253" t="s">
        <v>2381</v>
      </c>
      <c r="F2253" t="s">
        <v>2378</v>
      </c>
      <c r="G2253">
        <f t="shared" si="211"/>
        <v>1</v>
      </c>
      <c r="H2253" t="str">
        <f t="shared" si="212"/>
        <v>No</v>
      </c>
      <c r="I2253" t="str">
        <f t="shared" si="213"/>
        <v>Normal Weight</v>
      </c>
      <c r="J2253" t="str">
        <f t="shared" si="214"/>
        <v>Normal</v>
      </c>
      <c r="K2253" t="s">
        <v>2378</v>
      </c>
      <c r="L2253">
        <v>1</v>
      </c>
      <c r="M2253" t="str">
        <f t="shared" si="215"/>
        <v>No</v>
      </c>
      <c r="N2253" t="s">
        <v>2378</v>
      </c>
    </row>
    <row r="2254" spans="1:14" x14ac:dyDescent="0.3">
      <c r="A2254" t="s">
        <v>103</v>
      </c>
      <c r="B2254">
        <v>19.43</v>
      </c>
      <c r="C2254">
        <v>5.85</v>
      </c>
      <c r="D2254" t="str">
        <f t="shared" si="210"/>
        <v>No</v>
      </c>
      <c r="E2254" t="s">
        <v>2381</v>
      </c>
      <c r="F2254" t="s">
        <v>2378</v>
      </c>
      <c r="G2254">
        <f t="shared" si="211"/>
        <v>1</v>
      </c>
      <c r="H2254" t="str">
        <f t="shared" si="212"/>
        <v>No</v>
      </c>
      <c r="I2254" t="str">
        <f t="shared" si="213"/>
        <v>Normal Weight</v>
      </c>
      <c r="J2254" t="str">
        <f t="shared" si="214"/>
        <v>Prediabetes</v>
      </c>
      <c r="K2254" t="s">
        <v>2378</v>
      </c>
      <c r="L2254">
        <v>1</v>
      </c>
      <c r="M2254" t="str">
        <f t="shared" si="215"/>
        <v>No</v>
      </c>
      <c r="N2254" t="s">
        <v>2378</v>
      </c>
    </row>
    <row r="2255" spans="1:14" x14ac:dyDescent="0.3">
      <c r="A2255" t="s">
        <v>102</v>
      </c>
      <c r="B2255">
        <v>15.22</v>
      </c>
      <c r="C2255">
        <v>4.92</v>
      </c>
      <c r="D2255" t="str">
        <f t="shared" si="210"/>
        <v>Yes</v>
      </c>
      <c r="E2255" t="s">
        <v>2378</v>
      </c>
      <c r="F2255" t="s">
        <v>2381</v>
      </c>
      <c r="G2255">
        <f t="shared" si="211"/>
        <v>1</v>
      </c>
      <c r="H2255" t="str">
        <f t="shared" si="212"/>
        <v>No</v>
      </c>
      <c r="I2255" t="str">
        <f t="shared" si="213"/>
        <v>Under Weight</v>
      </c>
      <c r="J2255" t="str">
        <f t="shared" si="214"/>
        <v>Normal</v>
      </c>
      <c r="K2255" t="s">
        <v>2380</v>
      </c>
      <c r="L2255">
        <v>1</v>
      </c>
      <c r="M2255" t="str">
        <f t="shared" si="215"/>
        <v>No</v>
      </c>
      <c r="N2255" t="s">
        <v>2378</v>
      </c>
    </row>
    <row r="2256" spans="1:14" x14ac:dyDescent="0.3">
      <c r="A2256" t="s">
        <v>101</v>
      </c>
      <c r="B2256">
        <v>20.72</v>
      </c>
      <c r="C2256">
        <v>9.4600000000000009</v>
      </c>
      <c r="D2256" t="str">
        <f t="shared" si="210"/>
        <v>No</v>
      </c>
      <c r="E2256" t="s">
        <v>2378</v>
      </c>
      <c r="F2256" t="s">
        <v>2378</v>
      </c>
      <c r="G2256">
        <f t="shared" si="211"/>
        <v>0</v>
      </c>
      <c r="H2256" t="str">
        <f t="shared" si="212"/>
        <v>No</v>
      </c>
      <c r="I2256" t="str">
        <f t="shared" si="213"/>
        <v>Normal Weight</v>
      </c>
      <c r="J2256" t="str">
        <f t="shared" si="214"/>
        <v>Diabetes</v>
      </c>
      <c r="K2256" t="s">
        <v>2378</v>
      </c>
      <c r="L2256" t="s">
        <v>2379</v>
      </c>
      <c r="M2256" t="str">
        <f t="shared" si="215"/>
        <v>No</v>
      </c>
      <c r="N2256" t="s">
        <v>2378</v>
      </c>
    </row>
    <row r="2257" spans="1:14" x14ac:dyDescent="0.3">
      <c r="A2257" t="s">
        <v>100</v>
      </c>
      <c r="B2257">
        <v>35.4</v>
      </c>
      <c r="C2257">
        <v>5.94</v>
      </c>
      <c r="D2257" t="str">
        <f t="shared" si="210"/>
        <v>No</v>
      </c>
      <c r="E2257" t="s">
        <v>2378</v>
      </c>
      <c r="F2257" t="s">
        <v>2381</v>
      </c>
      <c r="G2257">
        <f t="shared" si="211"/>
        <v>1</v>
      </c>
      <c r="H2257" t="str">
        <f t="shared" si="212"/>
        <v>No</v>
      </c>
      <c r="I2257" t="str">
        <f t="shared" si="213"/>
        <v>Obesity</v>
      </c>
      <c r="J2257" t="str">
        <f t="shared" si="214"/>
        <v>Prediabetes</v>
      </c>
      <c r="K2257" t="s">
        <v>2378</v>
      </c>
      <c r="L2257">
        <v>1</v>
      </c>
      <c r="M2257" t="str">
        <f t="shared" si="215"/>
        <v>No</v>
      </c>
      <c r="N2257" t="s">
        <v>2378</v>
      </c>
    </row>
    <row r="2258" spans="1:14" x14ac:dyDescent="0.3">
      <c r="A2258" t="s">
        <v>99</v>
      </c>
      <c r="B2258">
        <v>34.4</v>
      </c>
      <c r="C2258">
        <v>5.7</v>
      </c>
      <c r="D2258" t="str">
        <f t="shared" si="210"/>
        <v>No</v>
      </c>
      <c r="E2258" t="s">
        <v>2378</v>
      </c>
      <c r="F2258" t="s">
        <v>2381</v>
      </c>
      <c r="G2258">
        <f t="shared" si="211"/>
        <v>1</v>
      </c>
      <c r="H2258" t="str">
        <f t="shared" si="212"/>
        <v>No</v>
      </c>
      <c r="I2258" t="str">
        <f t="shared" si="213"/>
        <v>Obesity</v>
      </c>
      <c r="J2258" t="str">
        <f t="shared" si="214"/>
        <v>Normal</v>
      </c>
      <c r="K2258" t="s">
        <v>2378</v>
      </c>
      <c r="L2258">
        <v>1</v>
      </c>
      <c r="M2258" t="str">
        <f t="shared" si="215"/>
        <v>No</v>
      </c>
      <c r="N2258" t="s">
        <v>2378</v>
      </c>
    </row>
    <row r="2259" spans="1:14" x14ac:dyDescent="0.3">
      <c r="A2259" t="s">
        <v>98</v>
      </c>
      <c r="B2259">
        <v>34.1</v>
      </c>
      <c r="C2259">
        <v>4.13</v>
      </c>
      <c r="D2259" t="str">
        <f t="shared" si="210"/>
        <v>No</v>
      </c>
      <c r="E2259" t="s">
        <v>2378</v>
      </c>
      <c r="F2259" t="s">
        <v>2381</v>
      </c>
      <c r="G2259">
        <f t="shared" si="211"/>
        <v>1</v>
      </c>
      <c r="H2259" t="str">
        <f t="shared" si="212"/>
        <v>No</v>
      </c>
      <c r="I2259" t="str">
        <f t="shared" si="213"/>
        <v>Obesity</v>
      </c>
      <c r="J2259" t="str">
        <f t="shared" si="214"/>
        <v>Normal</v>
      </c>
      <c r="K2259" t="s">
        <v>2378</v>
      </c>
      <c r="L2259">
        <v>1</v>
      </c>
      <c r="M2259" t="str">
        <f t="shared" si="215"/>
        <v>No</v>
      </c>
      <c r="N2259" t="s">
        <v>2378</v>
      </c>
    </row>
    <row r="2260" spans="1:14" x14ac:dyDescent="0.3">
      <c r="A2260" t="s">
        <v>97</v>
      </c>
      <c r="B2260">
        <v>30.4</v>
      </c>
      <c r="C2260">
        <v>4.7699999999999996</v>
      </c>
      <c r="D2260" t="str">
        <f t="shared" si="210"/>
        <v>No</v>
      </c>
      <c r="E2260" t="s">
        <v>2378</v>
      </c>
      <c r="F2260" t="s">
        <v>2381</v>
      </c>
      <c r="G2260">
        <f t="shared" si="211"/>
        <v>1</v>
      </c>
      <c r="H2260" t="str">
        <f t="shared" si="212"/>
        <v>No</v>
      </c>
      <c r="I2260" t="str">
        <f t="shared" si="213"/>
        <v>Obesity</v>
      </c>
      <c r="J2260" t="str">
        <f t="shared" si="214"/>
        <v>Normal</v>
      </c>
      <c r="K2260" t="s">
        <v>2378</v>
      </c>
      <c r="L2260">
        <v>1</v>
      </c>
      <c r="M2260" t="str">
        <f t="shared" si="215"/>
        <v>No</v>
      </c>
      <c r="N2260" t="s">
        <v>2378</v>
      </c>
    </row>
    <row r="2261" spans="1:14" x14ac:dyDescent="0.3">
      <c r="A2261" t="s">
        <v>96</v>
      </c>
      <c r="B2261">
        <v>28.7</v>
      </c>
      <c r="C2261">
        <v>4.99</v>
      </c>
      <c r="D2261" t="str">
        <f t="shared" si="210"/>
        <v>No</v>
      </c>
      <c r="E2261" t="s">
        <v>2378</v>
      </c>
      <c r="F2261" t="s">
        <v>2381</v>
      </c>
      <c r="G2261">
        <f t="shared" si="211"/>
        <v>1</v>
      </c>
      <c r="H2261" t="str">
        <f t="shared" si="212"/>
        <v>No</v>
      </c>
      <c r="I2261" t="str">
        <f t="shared" si="213"/>
        <v>Over Weight</v>
      </c>
      <c r="J2261" t="str">
        <f t="shared" si="214"/>
        <v>Normal</v>
      </c>
      <c r="K2261" t="s">
        <v>2378</v>
      </c>
      <c r="L2261">
        <v>1</v>
      </c>
      <c r="M2261" t="str">
        <f t="shared" si="215"/>
        <v>No</v>
      </c>
      <c r="N2261" t="s">
        <v>2378</v>
      </c>
    </row>
    <row r="2262" spans="1:14" x14ac:dyDescent="0.3">
      <c r="A2262" t="s">
        <v>95</v>
      </c>
      <c r="B2262">
        <v>17.440000000000001</v>
      </c>
      <c r="C2262">
        <v>4.42</v>
      </c>
      <c r="D2262" t="str">
        <f t="shared" si="210"/>
        <v>Yes</v>
      </c>
      <c r="E2262" t="s">
        <v>2378</v>
      </c>
      <c r="F2262" t="s">
        <v>2381</v>
      </c>
      <c r="G2262">
        <f t="shared" si="211"/>
        <v>1</v>
      </c>
      <c r="H2262" t="str">
        <f t="shared" si="212"/>
        <v>No</v>
      </c>
      <c r="I2262" t="str">
        <f t="shared" si="213"/>
        <v>Under Weight</v>
      </c>
      <c r="J2262" t="str">
        <f t="shared" si="214"/>
        <v>Normal</v>
      </c>
      <c r="K2262" t="s">
        <v>2380</v>
      </c>
      <c r="L2262">
        <v>1</v>
      </c>
      <c r="M2262" t="str">
        <f t="shared" si="215"/>
        <v>No</v>
      </c>
      <c r="N2262" t="s">
        <v>2378</v>
      </c>
    </row>
    <row r="2263" spans="1:14" x14ac:dyDescent="0.3">
      <c r="A2263" t="s">
        <v>94</v>
      </c>
      <c r="B2263">
        <v>27.6</v>
      </c>
      <c r="C2263">
        <v>4.01</v>
      </c>
      <c r="D2263" t="str">
        <f t="shared" si="210"/>
        <v>No</v>
      </c>
      <c r="E2263" t="s">
        <v>2378</v>
      </c>
      <c r="F2263" t="s">
        <v>2381</v>
      </c>
      <c r="G2263">
        <f t="shared" si="211"/>
        <v>1</v>
      </c>
      <c r="H2263" t="str">
        <f t="shared" si="212"/>
        <v>No</v>
      </c>
      <c r="I2263" t="str">
        <f t="shared" si="213"/>
        <v>Over Weight</v>
      </c>
      <c r="J2263" t="str">
        <f t="shared" si="214"/>
        <v>Normal</v>
      </c>
      <c r="K2263" t="s">
        <v>2378</v>
      </c>
      <c r="L2263">
        <v>1</v>
      </c>
      <c r="M2263" t="str">
        <f t="shared" si="215"/>
        <v>No</v>
      </c>
      <c r="N2263" t="s">
        <v>2378</v>
      </c>
    </row>
    <row r="2264" spans="1:14" x14ac:dyDescent="0.3">
      <c r="A2264" t="s">
        <v>93</v>
      </c>
      <c r="B2264">
        <v>20.7</v>
      </c>
      <c r="C2264">
        <v>4.49</v>
      </c>
      <c r="D2264" t="str">
        <f t="shared" si="210"/>
        <v>No</v>
      </c>
      <c r="E2264" t="s">
        <v>2378</v>
      </c>
      <c r="F2264" t="s">
        <v>2381</v>
      </c>
      <c r="G2264">
        <f t="shared" si="211"/>
        <v>1</v>
      </c>
      <c r="H2264" t="str">
        <f t="shared" si="212"/>
        <v>No</v>
      </c>
      <c r="I2264" t="str">
        <f t="shared" si="213"/>
        <v>Normal Weight</v>
      </c>
      <c r="J2264" t="str">
        <f t="shared" si="214"/>
        <v>Normal</v>
      </c>
      <c r="K2264" t="s">
        <v>2378</v>
      </c>
      <c r="L2264">
        <v>1</v>
      </c>
      <c r="M2264" t="str">
        <f t="shared" si="215"/>
        <v>No</v>
      </c>
      <c r="N2264" t="s">
        <v>2378</v>
      </c>
    </row>
    <row r="2265" spans="1:14" x14ac:dyDescent="0.3">
      <c r="A2265" t="s">
        <v>92</v>
      </c>
      <c r="B2265">
        <v>20.3</v>
      </c>
      <c r="C2265">
        <v>6.37</v>
      </c>
      <c r="D2265" t="str">
        <f t="shared" si="210"/>
        <v>No</v>
      </c>
      <c r="E2265" t="s">
        <v>2378</v>
      </c>
      <c r="F2265" t="s">
        <v>2381</v>
      </c>
      <c r="G2265">
        <f t="shared" si="211"/>
        <v>1</v>
      </c>
      <c r="H2265" t="str">
        <f t="shared" si="212"/>
        <v>No</v>
      </c>
      <c r="I2265" t="str">
        <f t="shared" si="213"/>
        <v>Normal Weight</v>
      </c>
      <c r="J2265" t="str">
        <f t="shared" si="214"/>
        <v>Prediabetes</v>
      </c>
      <c r="K2265" t="s">
        <v>2378</v>
      </c>
      <c r="L2265">
        <v>1</v>
      </c>
      <c r="M2265" t="str">
        <f t="shared" si="215"/>
        <v>No</v>
      </c>
      <c r="N2265" t="s">
        <v>2378</v>
      </c>
    </row>
    <row r="2266" spans="1:14" x14ac:dyDescent="0.3">
      <c r="A2266" t="s">
        <v>91</v>
      </c>
      <c r="B2266">
        <v>19.8</v>
      </c>
      <c r="C2266">
        <v>5.12</v>
      </c>
      <c r="D2266" t="str">
        <f t="shared" si="210"/>
        <v>No</v>
      </c>
      <c r="E2266" t="s">
        <v>2378</v>
      </c>
      <c r="F2266" t="s">
        <v>2381</v>
      </c>
      <c r="G2266">
        <f t="shared" si="211"/>
        <v>1</v>
      </c>
      <c r="H2266" t="str">
        <f t="shared" si="212"/>
        <v>No</v>
      </c>
      <c r="I2266" t="str">
        <f t="shared" si="213"/>
        <v>Normal Weight</v>
      </c>
      <c r="J2266" t="str">
        <f t="shared" si="214"/>
        <v>Normal</v>
      </c>
      <c r="K2266" t="s">
        <v>2378</v>
      </c>
      <c r="L2266">
        <v>1</v>
      </c>
      <c r="M2266" t="str">
        <f t="shared" si="215"/>
        <v>No</v>
      </c>
      <c r="N2266" t="s">
        <v>2378</v>
      </c>
    </row>
    <row r="2267" spans="1:14" x14ac:dyDescent="0.3">
      <c r="A2267" t="s">
        <v>90</v>
      </c>
      <c r="B2267">
        <v>21.87</v>
      </c>
      <c r="C2267">
        <v>8.59</v>
      </c>
      <c r="D2267" t="str">
        <f t="shared" si="210"/>
        <v>No</v>
      </c>
      <c r="E2267" t="s">
        <v>2378</v>
      </c>
      <c r="F2267" t="s">
        <v>2378</v>
      </c>
      <c r="G2267">
        <f t="shared" si="211"/>
        <v>0</v>
      </c>
      <c r="H2267" t="str">
        <f t="shared" si="212"/>
        <v>No</v>
      </c>
      <c r="I2267" t="str">
        <f t="shared" si="213"/>
        <v>Normal Weight</v>
      </c>
      <c r="J2267" t="str">
        <f t="shared" si="214"/>
        <v>Diabetes</v>
      </c>
      <c r="K2267" t="s">
        <v>2378</v>
      </c>
      <c r="L2267" t="s">
        <v>2379</v>
      </c>
      <c r="M2267" t="str">
        <f t="shared" si="215"/>
        <v>No</v>
      </c>
      <c r="N2267" t="s">
        <v>2378</v>
      </c>
    </row>
    <row r="2268" spans="1:14" x14ac:dyDescent="0.3">
      <c r="A2268" t="s">
        <v>89</v>
      </c>
      <c r="B2268">
        <v>16.600000000000001</v>
      </c>
      <c r="C2268">
        <v>5.87</v>
      </c>
      <c r="D2268" t="str">
        <f t="shared" si="210"/>
        <v>No</v>
      </c>
      <c r="E2268" t="s">
        <v>2378</v>
      </c>
      <c r="F2268" t="s">
        <v>2378</v>
      </c>
      <c r="G2268">
        <f t="shared" si="211"/>
        <v>1</v>
      </c>
      <c r="H2268" t="str">
        <f t="shared" si="212"/>
        <v>No</v>
      </c>
      <c r="I2268" t="str">
        <f t="shared" si="213"/>
        <v>Under Weight</v>
      </c>
      <c r="J2268" t="str">
        <f t="shared" si="214"/>
        <v>Prediabetes</v>
      </c>
      <c r="K2268" t="s">
        <v>2378</v>
      </c>
      <c r="L2268">
        <v>1</v>
      </c>
      <c r="M2268" t="str">
        <f t="shared" si="215"/>
        <v>No</v>
      </c>
      <c r="N2268" t="s">
        <v>2378</v>
      </c>
    </row>
    <row r="2269" spans="1:14" x14ac:dyDescent="0.3">
      <c r="A2269" t="s">
        <v>88</v>
      </c>
      <c r="B2269">
        <v>21.98</v>
      </c>
      <c r="C2269">
        <v>7.03</v>
      </c>
      <c r="D2269" t="str">
        <f t="shared" si="210"/>
        <v>No</v>
      </c>
      <c r="E2269" t="s">
        <v>2378</v>
      </c>
      <c r="F2269" t="s">
        <v>2378</v>
      </c>
      <c r="G2269">
        <f t="shared" si="211"/>
        <v>0</v>
      </c>
      <c r="H2269" t="str">
        <f t="shared" si="212"/>
        <v>No</v>
      </c>
      <c r="I2269" t="str">
        <f t="shared" si="213"/>
        <v>Normal Weight</v>
      </c>
      <c r="J2269" t="str">
        <f t="shared" si="214"/>
        <v>Diabetes</v>
      </c>
      <c r="K2269" t="s">
        <v>2378</v>
      </c>
      <c r="L2269" t="s">
        <v>2379</v>
      </c>
      <c r="M2269" t="str">
        <f t="shared" si="215"/>
        <v>No</v>
      </c>
      <c r="N2269" t="s">
        <v>2378</v>
      </c>
    </row>
    <row r="2270" spans="1:14" x14ac:dyDescent="0.3">
      <c r="A2270" t="s">
        <v>87</v>
      </c>
      <c r="B2270">
        <v>19.7</v>
      </c>
      <c r="C2270">
        <v>5.51</v>
      </c>
      <c r="D2270" t="str">
        <f t="shared" si="210"/>
        <v>No</v>
      </c>
      <c r="E2270" t="s">
        <v>2378</v>
      </c>
      <c r="F2270" t="s">
        <v>2378</v>
      </c>
      <c r="G2270">
        <f t="shared" si="211"/>
        <v>1</v>
      </c>
      <c r="H2270" t="str">
        <f t="shared" si="212"/>
        <v>No</v>
      </c>
      <c r="I2270" t="str">
        <f t="shared" si="213"/>
        <v>Normal Weight</v>
      </c>
      <c r="J2270" t="str">
        <f t="shared" si="214"/>
        <v>Normal</v>
      </c>
      <c r="K2270" t="s">
        <v>2378</v>
      </c>
      <c r="L2270">
        <v>1</v>
      </c>
      <c r="M2270" t="str">
        <f t="shared" si="215"/>
        <v>No</v>
      </c>
      <c r="N2270" t="s">
        <v>2378</v>
      </c>
    </row>
    <row r="2271" spans="1:14" x14ac:dyDescent="0.3">
      <c r="A2271" t="s">
        <v>86</v>
      </c>
      <c r="B2271">
        <v>19.21</v>
      </c>
      <c r="C2271">
        <v>4.76</v>
      </c>
      <c r="D2271" t="str">
        <f t="shared" si="210"/>
        <v>No</v>
      </c>
      <c r="E2271" t="s">
        <v>2381</v>
      </c>
      <c r="F2271" t="s">
        <v>2378</v>
      </c>
      <c r="G2271">
        <f t="shared" si="211"/>
        <v>1</v>
      </c>
      <c r="H2271" t="str">
        <f t="shared" si="212"/>
        <v>No</v>
      </c>
      <c r="I2271" t="str">
        <f t="shared" si="213"/>
        <v>Normal Weight</v>
      </c>
      <c r="J2271" t="str">
        <f t="shared" si="214"/>
        <v>Normal</v>
      </c>
      <c r="K2271" t="s">
        <v>2378</v>
      </c>
      <c r="L2271">
        <v>1</v>
      </c>
      <c r="M2271" t="str">
        <f t="shared" si="215"/>
        <v>No</v>
      </c>
      <c r="N2271" t="s">
        <v>2378</v>
      </c>
    </row>
    <row r="2272" spans="1:14" x14ac:dyDescent="0.3">
      <c r="A2272" t="s">
        <v>85</v>
      </c>
      <c r="B2272">
        <v>19.3</v>
      </c>
      <c r="C2272">
        <v>4.7</v>
      </c>
      <c r="D2272" t="str">
        <f t="shared" si="210"/>
        <v>No</v>
      </c>
      <c r="E2272" t="s">
        <v>2381</v>
      </c>
      <c r="F2272" t="s">
        <v>2378</v>
      </c>
      <c r="G2272">
        <f t="shared" si="211"/>
        <v>1</v>
      </c>
      <c r="H2272" t="str">
        <f t="shared" si="212"/>
        <v>No</v>
      </c>
      <c r="I2272" t="str">
        <f t="shared" si="213"/>
        <v>Normal Weight</v>
      </c>
      <c r="J2272" t="str">
        <f t="shared" si="214"/>
        <v>Normal</v>
      </c>
      <c r="K2272" t="s">
        <v>2378</v>
      </c>
      <c r="L2272">
        <v>1</v>
      </c>
      <c r="M2272" t="str">
        <f t="shared" si="215"/>
        <v>No</v>
      </c>
      <c r="N2272" t="s">
        <v>2378</v>
      </c>
    </row>
    <row r="2273" spans="1:14" x14ac:dyDescent="0.3">
      <c r="A2273" t="s">
        <v>84</v>
      </c>
      <c r="B2273">
        <v>16.22</v>
      </c>
      <c r="C2273">
        <v>6.21</v>
      </c>
      <c r="D2273" t="str">
        <f t="shared" si="210"/>
        <v>Yes</v>
      </c>
      <c r="E2273" t="s">
        <v>2378</v>
      </c>
      <c r="F2273" t="s">
        <v>2378</v>
      </c>
      <c r="G2273">
        <f t="shared" si="211"/>
        <v>0</v>
      </c>
      <c r="H2273" t="str">
        <f t="shared" si="212"/>
        <v>No</v>
      </c>
      <c r="I2273" t="str">
        <f t="shared" si="213"/>
        <v>Under Weight</v>
      </c>
      <c r="J2273" t="str">
        <f t="shared" si="214"/>
        <v>Prediabetes</v>
      </c>
      <c r="K2273" t="s">
        <v>2380</v>
      </c>
      <c r="L2273" t="s">
        <v>2379</v>
      </c>
      <c r="M2273" t="str">
        <f t="shared" si="215"/>
        <v>No</v>
      </c>
      <c r="N2273" t="s">
        <v>2378</v>
      </c>
    </row>
    <row r="2274" spans="1:14" x14ac:dyDescent="0.3">
      <c r="A2274" t="s">
        <v>83</v>
      </c>
      <c r="B2274">
        <v>17.12</v>
      </c>
      <c r="C2274">
        <v>4.5199999999999996</v>
      </c>
      <c r="D2274" t="str">
        <f t="shared" si="210"/>
        <v>No</v>
      </c>
      <c r="E2274" t="s">
        <v>2381</v>
      </c>
      <c r="F2274" t="s">
        <v>2378</v>
      </c>
      <c r="G2274">
        <f t="shared" si="211"/>
        <v>1</v>
      </c>
      <c r="H2274" t="str">
        <f t="shared" si="212"/>
        <v>No</v>
      </c>
      <c r="I2274" t="str">
        <f t="shared" si="213"/>
        <v>Under Weight</v>
      </c>
      <c r="J2274" t="str">
        <f t="shared" si="214"/>
        <v>Normal</v>
      </c>
      <c r="K2274" t="s">
        <v>2378</v>
      </c>
      <c r="L2274">
        <v>1</v>
      </c>
      <c r="M2274" t="str">
        <f t="shared" si="215"/>
        <v>No</v>
      </c>
      <c r="N2274" t="s">
        <v>2378</v>
      </c>
    </row>
    <row r="2275" spans="1:14" x14ac:dyDescent="0.3">
      <c r="A2275" t="s">
        <v>82</v>
      </c>
      <c r="B2275">
        <v>19.07</v>
      </c>
      <c r="C2275">
        <v>5.45</v>
      </c>
      <c r="D2275" t="str">
        <f t="shared" si="210"/>
        <v>No</v>
      </c>
      <c r="E2275" t="s">
        <v>2378</v>
      </c>
      <c r="F2275" t="s">
        <v>2378</v>
      </c>
      <c r="G2275">
        <f t="shared" si="211"/>
        <v>1</v>
      </c>
      <c r="H2275" t="str">
        <f t="shared" si="212"/>
        <v>No</v>
      </c>
      <c r="I2275" t="str">
        <f t="shared" si="213"/>
        <v>Normal Weight</v>
      </c>
      <c r="J2275" t="str">
        <f t="shared" si="214"/>
        <v>Normal</v>
      </c>
      <c r="K2275" t="s">
        <v>2378</v>
      </c>
      <c r="L2275">
        <v>1</v>
      </c>
      <c r="M2275" t="str">
        <f t="shared" si="215"/>
        <v>No</v>
      </c>
      <c r="N2275" t="s">
        <v>2378</v>
      </c>
    </row>
    <row r="2276" spans="1:14" x14ac:dyDescent="0.3">
      <c r="A2276" t="s">
        <v>81</v>
      </c>
      <c r="B2276">
        <v>15.56</v>
      </c>
      <c r="C2276">
        <v>4.42</v>
      </c>
      <c r="D2276" t="str">
        <f t="shared" si="210"/>
        <v>No</v>
      </c>
      <c r="E2276" t="s">
        <v>2378</v>
      </c>
      <c r="F2276" t="s">
        <v>2378</v>
      </c>
      <c r="G2276">
        <f t="shared" si="211"/>
        <v>0</v>
      </c>
      <c r="H2276" t="str">
        <f t="shared" si="212"/>
        <v>No</v>
      </c>
      <c r="I2276" t="str">
        <f t="shared" si="213"/>
        <v>Under Weight</v>
      </c>
      <c r="J2276" t="str">
        <f t="shared" si="214"/>
        <v>Normal</v>
      </c>
      <c r="K2276" t="s">
        <v>2378</v>
      </c>
      <c r="L2276" t="s">
        <v>2379</v>
      </c>
      <c r="M2276" t="str">
        <f t="shared" si="215"/>
        <v>No</v>
      </c>
      <c r="N2276" t="s">
        <v>2378</v>
      </c>
    </row>
    <row r="2277" spans="1:14" x14ac:dyDescent="0.3">
      <c r="A2277" t="s">
        <v>80</v>
      </c>
      <c r="B2277">
        <v>22.76</v>
      </c>
      <c r="C2277">
        <v>9.44</v>
      </c>
      <c r="D2277" t="str">
        <f t="shared" si="210"/>
        <v>No</v>
      </c>
      <c r="E2277" t="s">
        <v>2378</v>
      </c>
      <c r="F2277" t="s">
        <v>2378</v>
      </c>
      <c r="G2277">
        <f t="shared" si="211"/>
        <v>0</v>
      </c>
      <c r="H2277" t="str">
        <f t="shared" si="212"/>
        <v>No</v>
      </c>
      <c r="I2277" t="str">
        <f t="shared" si="213"/>
        <v>Normal Weight</v>
      </c>
      <c r="J2277" t="str">
        <f t="shared" si="214"/>
        <v>Diabetes</v>
      </c>
      <c r="K2277" t="s">
        <v>2378</v>
      </c>
      <c r="L2277" t="s">
        <v>2379</v>
      </c>
      <c r="M2277" t="str">
        <f t="shared" si="215"/>
        <v>No</v>
      </c>
      <c r="N2277" t="s">
        <v>2378</v>
      </c>
    </row>
    <row r="2278" spans="1:14" x14ac:dyDescent="0.3">
      <c r="A2278" t="s">
        <v>79</v>
      </c>
      <c r="B2278">
        <v>22.79</v>
      </c>
      <c r="C2278">
        <v>6.15</v>
      </c>
      <c r="D2278" t="str">
        <f t="shared" si="210"/>
        <v>Yes</v>
      </c>
      <c r="E2278" t="s">
        <v>2378</v>
      </c>
      <c r="F2278" t="s">
        <v>2381</v>
      </c>
      <c r="G2278">
        <f t="shared" si="211"/>
        <v>1</v>
      </c>
      <c r="H2278" t="str">
        <f t="shared" si="212"/>
        <v>No</v>
      </c>
      <c r="I2278" t="str">
        <f t="shared" si="213"/>
        <v>Normal Weight</v>
      </c>
      <c r="J2278" t="str">
        <f t="shared" si="214"/>
        <v>Prediabetes</v>
      </c>
      <c r="K2278" t="s">
        <v>2380</v>
      </c>
      <c r="L2278">
        <v>1</v>
      </c>
      <c r="M2278" t="str">
        <f t="shared" si="215"/>
        <v>No</v>
      </c>
      <c r="N2278" t="s">
        <v>2378</v>
      </c>
    </row>
    <row r="2279" spans="1:14" x14ac:dyDescent="0.3">
      <c r="A2279" t="s">
        <v>78</v>
      </c>
      <c r="B2279">
        <v>17.41</v>
      </c>
      <c r="C2279">
        <v>5.13</v>
      </c>
      <c r="D2279" t="str">
        <f t="shared" si="210"/>
        <v>Yes</v>
      </c>
      <c r="E2279" t="s">
        <v>2378</v>
      </c>
      <c r="F2279" t="s">
        <v>2378</v>
      </c>
      <c r="G2279">
        <f t="shared" si="211"/>
        <v>0</v>
      </c>
      <c r="H2279" t="str">
        <f t="shared" si="212"/>
        <v>No</v>
      </c>
      <c r="I2279" t="str">
        <f t="shared" si="213"/>
        <v>Under Weight</v>
      </c>
      <c r="J2279" t="str">
        <f t="shared" si="214"/>
        <v>Normal</v>
      </c>
      <c r="K2279" t="s">
        <v>2380</v>
      </c>
      <c r="L2279" t="s">
        <v>2379</v>
      </c>
      <c r="M2279" t="str">
        <f t="shared" si="215"/>
        <v>No</v>
      </c>
      <c r="N2279" t="s">
        <v>2378</v>
      </c>
    </row>
    <row r="2280" spans="1:14" x14ac:dyDescent="0.3">
      <c r="A2280" t="s">
        <v>77</v>
      </c>
      <c r="B2280">
        <v>19.32</v>
      </c>
      <c r="C2280">
        <v>4.96</v>
      </c>
      <c r="D2280" t="str">
        <f t="shared" si="210"/>
        <v>Yes</v>
      </c>
      <c r="E2280" t="s">
        <v>2378</v>
      </c>
      <c r="F2280" t="s">
        <v>2378</v>
      </c>
      <c r="G2280">
        <f t="shared" si="211"/>
        <v>0</v>
      </c>
      <c r="H2280" t="str">
        <f t="shared" si="212"/>
        <v>No</v>
      </c>
      <c r="I2280" t="str">
        <f t="shared" si="213"/>
        <v>Normal Weight</v>
      </c>
      <c r="J2280" t="str">
        <f t="shared" si="214"/>
        <v>Normal</v>
      </c>
      <c r="K2280" t="s">
        <v>2380</v>
      </c>
      <c r="L2280" t="s">
        <v>2379</v>
      </c>
      <c r="M2280" t="str">
        <f t="shared" si="215"/>
        <v>No</v>
      </c>
      <c r="N2280" t="s">
        <v>2378</v>
      </c>
    </row>
    <row r="2281" spans="1:14" x14ac:dyDescent="0.3">
      <c r="A2281" t="s">
        <v>76</v>
      </c>
      <c r="B2281">
        <v>18.25</v>
      </c>
      <c r="C2281">
        <v>10.95</v>
      </c>
      <c r="D2281" t="str">
        <f t="shared" si="210"/>
        <v>No</v>
      </c>
      <c r="E2281" t="s">
        <v>2378</v>
      </c>
      <c r="F2281" t="s">
        <v>2378</v>
      </c>
      <c r="G2281">
        <f t="shared" si="211"/>
        <v>0</v>
      </c>
      <c r="H2281" t="str">
        <f t="shared" si="212"/>
        <v>No</v>
      </c>
      <c r="I2281" t="str">
        <f t="shared" si="213"/>
        <v>Under Weight</v>
      </c>
      <c r="J2281" t="str">
        <f t="shared" si="214"/>
        <v>Diabetes</v>
      </c>
      <c r="K2281" t="s">
        <v>2378</v>
      </c>
      <c r="L2281" t="s">
        <v>2379</v>
      </c>
      <c r="M2281" t="str">
        <f t="shared" si="215"/>
        <v>No</v>
      </c>
      <c r="N2281" t="s">
        <v>2378</v>
      </c>
    </row>
    <row r="2282" spans="1:14" x14ac:dyDescent="0.3">
      <c r="A2282" t="s">
        <v>75</v>
      </c>
      <c r="B2282">
        <v>53.13</v>
      </c>
      <c r="C2282">
        <v>4.4400000000000004</v>
      </c>
      <c r="D2282" t="str">
        <f t="shared" si="210"/>
        <v>No</v>
      </c>
      <c r="E2282" t="s">
        <v>2381</v>
      </c>
      <c r="F2282" t="s">
        <v>2378</v>
      </c>
      <c r="G2282">
        <f t="shared" si="211"/>
        <v>1</v>
      </c>
      <c r="H2282" t="str">
        <f t="shared" si="212"/>
        <v>No</v>
      </c>
      <c r="I2282" t="str">
        <f t="shared" si="213"/>
        <v>Obesity</v>
      </c>
      <c r="J2282" t="str">
        <f t="shared" si="214"/>
        <v>Normal</v>
      </c>
      <c r="K2282" t="s">
        <v>2378</v>
      </c>
      <c r="L2282">
        <v>1</v>
      </c>
      <c r="M2282" t="str">
        <f t="shared" si="215"/>
        <v>No</v>
      </c>
      <c r="N2282" t="s">
        <v>2378</v>
      </c>
    </row>
    <row r="2283" spans="1:14" x14ac:dyDescent="0.3">
      <c r="A2283" t="s">
        <v>74</v>
      </c>
      <c r="B2283">
        <v>20.46</v>
      </c>
      <c r="C2283">
        <v>4.0199999999999996</v>
      </c>
      <c r="D2283" t="str">
        <f t="shared" si="210"/>
        <v>No</v>
      </c>
      <c r="E2283" t="s">
        <v>2378</v>
      </c>
      <c r="F2283" t="s">
        <v>2378</v>
      </c>
      <c r="G2283">
        <f t="shared" si="211"/>
        <v>0</v>
      </c>
      <c r="H2283" t="str">
        <f t="shared" si="212"/>
        <v>No</v>
      </c>
      <c r="I2283" t="str">
        <f t="shared" si="213"/>
        <v>Normal Weight</v>
      </c>
      <c r="J2283" t="str">
        <f t="shared" si="214"/>
        <v>Normal</v>
      </c>
      <c r="K2283" t="s">
        <v>2378</v>
      </c>
      <c r="L2283" t="s">
        <v>2379</v>
      </c>
      <c r="M2283" t="str">
        <f t="shared" si="215"/>
        <v>No</v>
      </c>
      <c r="N2283" t="s">
        <v>2378</v>
      </c>
    </row>
    <row r="2284" spans="1:14" x14ac:dyDescent="0.3">
      <c r="A2284" t="s">
        <v>73</v>
      </c>
      <c r="B2284">
        <v>43.01</v>
      </c>
      <c r="C2284">
        <v>5.44</v>
      </c>
      <c r="D2284" t="str">
        <f t="shared" si="210"/>
        <v>No</v>
      </c>
      <c r="E2284" t="s">
        <v>2381</v>
      </c>
      <c r="F2284" t="s">
        <v>2378</v>
      </c>
      <c r="G2284">
        <f t="shared" si="211"/>
        <v>1</v>
      </c>
      <c r="H2284" t="str">
        <f t="shared" si="212"/>
        <v>No</v>
      </c>
      <c r="I2284" t="str">
        <f t="shared" si="213"/>
        <v>Obesity</v>
      </c>
      <c r="J2284" t="str">
        <f t="shared" si="214"/>
        <v>Normal</v>
      </c>
      <c r="K2284" t="s">
        <v>2378</v>
      </c>
      <c r="L2284">
        <v>1</v>
      </c>
      <c r="M2284" t="str">
        <f t="shared" si="215"/>
        <v>No</v>
      </c>
      <c r="N2284" t="s">
        <v>2378</v>
      </c>
    </row>
    <row r="2285" spans="1:14" x14ac:dyDescent="0.3">
      <c r="A2285" t="s">
        <v>72</v>
      </c>
      <c r="B2285">
        <v>15.01</v>
      </c>
      <c r="C2285">
        <v>4.1500000000000004</v>
      </c>
      <c r="D2285" t="str">
        <f t="shared" si="210"/>
        <v>No</v>
      </c>
      <c r="E2285" t="s">
        <v>2378</v>
      </c>
      <c r="F2285" t="s">
        <v>2381</v>
      </c>
      <c r="G2285">
        <f t="shared" si="211"/>
        <v>1</v>
      </c>
      <c r="H2285" t="str">
        <f t="shared" si="212"/>
        <v>No</v>
      </c>
      <c r="I2285" t="str">
        <f t="shared" si="213"/>
        <v>Under Weight</v>
      </c>
      <c r="J2285" t="str">
        <f t="shared" si="214"/>
        <v>Normal</v>
      </c>
      <c r="K2285" t="s">
        <v>2378</v>
      </c>
      <c r="L2285">
        <v>1</v>
      </c>
      <c r="M2285" t="str">
        <f t="shared" si="215"/>
        <v>No</v>
      </c>
      <c r="N2285" t="s">
        <v>2378</v>
      </c>
    </row>
    <row r="2286" spans="1:14" x14ac:dyDescent="0.3">
      <c r="A2286" t="s">
        <v>71</v>
      </c>
      <c r="B2286">
        <v>41.14</v>
      </c>
      <c r="C2286">
        <v>6.02</v>
      </c>
      <c r="D2286" t="str">
        <f t="shared" si="210"/>
        <v>No</v>
      </c>
      <c r="E2286" t="s">
        <v>2381</v>
      </c>
      <c r="F2286" t="s">
        <v>2378</v>
      </c>
      <c r="G2286">
        <f t="shared" si="211"/>
        <v>1</v>
      </c>
      <c r="H2286" t="str">
        <f t="shared" si="212"/>
        <v>No</v>
      </c>
      <c r="I2286" t="str">
        <f t="shared" si="213"/>
        <v>Obesity</v>
      </c>
      <c r="J2286" t="str">
        <f t="shared" si="214"/>
        <v>Prediabetes</v>
      </c>
      <c r="K2286" t="s">
        <v>2378</v>
      </c>
      <c r="L2286">
        <v>1</v>
      </c>
      <c r="M2286" t="str">
        <f t="shared" si="215"/>
        <v>No</v>
      </c>
      <c r="N2286" t="s">
        <v>2378</v>
      </c>
    </row>
    <row r="2287" spans="1:14" x14ac:dyDescent="0.3">
      <c r="A2287" t="s">
        <v>70</v>
      </c>
      <c r="B2287">
        <v>16.55</v>
      </c>
      <c r="C2287">
        <v>7.73</v>
      </c>
      <c r="D2287" t="str">
        <f t="shared" si="210"/>
        <v>No</v>
      </c>
      <c r="E2287" t="s">
        <v>2378</v>
      </c>
      <c r="F2287" t="s">
        <v>2378</v>
      </c>
      <c r="G2287">
        <f t="shared" si="211"/>
        <v>0</v>
      </c>
      <c r="H2287" t="str">
        <f t="shared" si="212"/>
        <v>No</v>
      </c>
      <c r="I2287" t="str">
        <f t="shared" si="213"/>
        <v>Under Weight</v>
      </c>
      <c r="J2287" t="str">
        <f t="shared" si="214"/>
        <v>Diabetes</v>
      </c>
      <c r="K2287" t="s">
        <v>2378</v>
      </c>
      <c r="L2287" t="s">
        <v>2379</v>
      </c>
      <c r="M2287" t="str">
        <f t="shared" si="215"/>
        <v>No</v>
      </c>
      <c r="N2287" t="s">
        <v>2378</v>
      </c>
    </row>
    <row r="2288" spans="1:14" x14ac:dyDescent="0.3">
      <c r="A2288" t="s">
        <v>69</v>
      </c>
      <c r="B2288">
        <v>37.29</v>
      </c>
      <c r="C2288">
        <v>5.03</v>
      </c>
      <c r="D2288" t="str">
        <f t="shared" si="210"/>
        <v>No</v>
      </c>
      <c r="E2288" t="s">
        <v>2381</v>
      </c>
      <c r="F2288" t="s">
        <v>2378</v>
      </c>
      <c r="G2288">
        <f t="shared" si="211"/>
        <v>1</v>
      </c>
      <c r="H2288" t="str">
        <f t="shared" si="212"/>
        <v>No</v>
      </c>
      <c r="I2288" t="str">
        <f t="shared" si="213"/>
        <v>Obesity</v>
      </c>
      <c r="J2288" t="str">
        <f t="shared" si="214"/>
        <v>Normal</v>
      </c>
      <c r="K2288" t="s">
        <v>2378</v>
      </c>
      <c r="L2288">
        <v>1</v>
      </c>
      <c r="M2288" t="str">
        <f t="shared" si="215"/>
        <v>No</v>
      </c>
      <c r="N2288" t="s">
        <v>2378</v>
      </c>
    </row>
    <row r="2289" spans="1:14" x14ac:dyDescent="0.3">
      <c r="A2289" t="s">
        <v>68</v>
      </c>
      <c r="B2289">
        <v>16.739999999999998</v>
      </c>
      <c r="C2289">
        <v>4.08</v>
      </c>
      <c r="D2289" t="str">
        <f t="shared" si="210"/>
        <v>Yes</v>
      </c>
      <c r="E2289" t="s">
        <v>2378</v>
      </c>
      <c r="F2289" t="s">
        <v>2378</v>
      </c>
      <c r="G2289">
        <f t="shared" si="211"/>
        <v>0</v>
      </c>
      <c r="H2289" t="str">
        <f t="shared" si="212"/>
        <v>No</v>
      </c>
      <c r="I2289" t="str">
        <f t="shared" si="213"/>
        <v>Under Weight</v>
      </c>
      <c r="J2289" t="str">
        <f t="shared" si="214"/>
        <v>Normal</v>
      </c>
      <c r="K2289" t="s">
        <v>2380</v>
      </c>
      <c r="L2289" t="s">
        <v>2379</v>
      </c>
      <c r="M2289" t="str">
        <f t="shared" si="215"/>
        <v>No</v>
      </c>
      <c r="N2289" t="s">
        <v>2378</v>
      </c>
    </row>
    <row r="2290" spans="1:14" x14ac:dyDescent="0.3">
      <c r="A2290" t="s">
        <v>67</v>
      </c>
      <c r="B2290">
        <v>34.43</v>
      </c>
      <c r="C2290">
        <v>4.2699999999999996</v>
      </c>
      <c r="D2290" t="str">
        <f t="shared" si="210"/>
        <v>No</v>
      </c>
      <c r="E2290" t="s">
        <v>2381</v>
      </c>
      <c r="F2290" t="s">
        <v>2378</v>
      </c>
      <c r="G2290">
        <f t="shared" si="211"/>
        <v>1</v>
      </c>
      <c r="H2290" t="str">
        <f t="shared" si="212"/>
        <v>No</v>
      </c>
      <c r="I2290" t="str">
        <f t="shared" si="213"/>
        <v>Obesity</v>
      </c>
      <c r="J2290" t="str">
        <f t="shared" si="214"/>
        <v>Normal</v>
      </c>
      <c r="K2290" t="s">
        <v>2378</v>
      </c>
      <c r="L2290">
        <v>1</v>
      </c>
      <c r="M2290" t="str">
        <f t="shared" si="215"/>
        <v>No</v>
      </c>
      <c r="N2290" t="s">
        <v>2378</v>
      </c>
    </row>
    <row r="2291" spans="1:14" x14ac:dyDescent="0.3">
      <c r="A2291" t="s">
        <v>66</v>
      </c>
      <c r="B2291">
        <v>34.1</v>
      </c>
      <c r="C2291">
        <v>4.07</v>
      </c>
      <c r="D2291" t="str">
        <f t="shared" si="210"/>
        <v>No</v>
      </c>
      <c r="E2291" t="s">
        <v>2381</v>
      </c>
      <c r="F2291" t="s">
        <v>2378</v>
      </c>
      <c r="G2291">
        <f t="shared" si="211"/>
        <v>1</v>
      </c>
      <c r="H2291" t="str">
        <f t="shared" si="212"/>
        <v>No</v>
      </c>
      <c r="I2291" t="str">
        <f t="shared" si="213"/>
        <v>Obesity</v>
      </c>
      <c r="J2291" t="str">
        <f t="shared" si="214"/>
        <v>Normal</v>
      </c>
      <c r="K2291" t="s">
        <v>2378</v>
      </c>
      <c r="L2291">
        <v>1</v>
      </c>
      <c r="M2291" t="str">
        <f t="shared" si="215"/>
        <v>No</v>
      </c>
      <c r="N2291" t="s">
        <v>2378</v>
      </c>
    </row>
    <row r="2292" spans="1:14" x14ac:dyDescent="0.3">
      <c r="A2292" t="s">
        <v>65</v>
      </c>
      <c r="B2292">
        <v>19.3</v>
      </c>
      <c r="C2292">
        <v>10.36</v>
      </c>
      <c r="D2292" t="str">
        <f t="shared" si="210"/>
        <v>No</v>
      </c>
      <c r="E2292" t="s">
        <v>2378</v>
      </c>
      <c r="F2292" t="s">
        <v>2378</v>
      </c>
      <c r="G2292">
        <f t="shared" si="211"/>
        <v>0</v>
      </c>
      <c r="H2292" t="str">
        <f t="shared" si="212"/>
        <v>No</v>
      </c>
      <c r="I2292" t="str">
        <f t="shared" si="213"/>
        <v>Normal Weight</v>
      </c>
      <c r="J2292" t="str">
        <f t="shared" si="214"/>
        <v>Diabetes</v>
      </c>
      <c r="K2292" t="s">
        <v>2378</v>
      </c>
      <c r="L2292" t="s">
        <v>2379</v>
      </c>
      <c r="M2292" t="str">
        <f t="shared" si="215"/>
        <v>No</v>
      </c>
      <c r="N2292" t="s">
        <v>2378</v>
      </c>
    </row>
    <row r="2293" spans="1:14" x14ac:dyDescent="0.3">
      <c r="A2293" t="s">
        <v>64</v>
      </c>
      <c r="B2293">
        <v>33.659999999999997</v>
      </c>
      <c r="C2293">
        <v>5.71</v>
      </c>
      <c r="D2293" t="str">
        <f t="shared" si="210"/>
        <v>No</v>
      </c>
      <c r="E2293" t="s">
        <v>2381</v>
      </c>
      <c r="F2293" t="s">
        <v>2378</v>
      </c>
      <c r="G2293">
        <f t="shared" si="211"/>
        <v>1</v>
      </c>
      <c r="H2293" t="str">
        <f t="shared" si="212"/>
        <v>No</v>
      </c>
      <c r="I2293" t="str">
        <f t="shared" si="213"/>
        <v>Obesity</v>
      </c>
      <c r="J2293" t="str">
        <f t="shared" si="214"/>
        <v>Prediabetes</v>
      </c>
      <c r="K2293" t="s">
        <v>2378</v>
      </c>
      <c r="L2293">
        <v>1</v>
      </c>
      <c r="M2293" t="str">
        <f t="shared" si="215"/>
        <v>No</v>
      </c>
      <c r="N2293" t="s">
        <v>2378</v>
      </c>
    </row>
    <row r="2294" spans="1:14" x14ac:dyDescent="0.3">
      <c r="A2294" t="s">
        <v>63</v>
      </c>
      <c r="B2294">
        <v>33.33</v>
      </c>
      <c r="C2294">
        <v>6.08</v>
      </c>
      <c r="D2294" t="str">
        <f t="shared" si="210"/>
        <v>No</v>
      </c>
      <c r="E2294" t="s">
        <v>2381</v>
      </c>
      <c r="F2294" t="s">
        <v>2378</v>
      </c>
      <c r="G2294">
        <f t="shared" si="211"/>
        <v>1</v>
      </c>
      <c r="H2294" t="str">
        <f t="shared" si="212"/>
        <v>No</v>
      </c>
      <c r="I2294" t="str">
        <f t="shared" si="213"/>
        <v>Obesity</v>
      </c>
      <c r="J2294" t="str">
        <f t="shared" si="214"/>
        <v>Prediabetes</v>
      </c>
      <c r="K2294" t="s">
        <v>2378</v>
      </c>
      <c r="L2294">
        <v>1</v>
      </c>
      <c r="M2294" t="str">
        <f t="shared" si="215"/>
        <v>No</v>
      </c>
      <c r="N2294" t="s">
        <v>2378</v>
      </c>
    </row>
    <row r="2295" spans="1:14" x14ac:dyDescent="0.3">
      <c r="A2295" t="s">
        <v>62</v>
      </c>
      <c r="B2295">
        <v>21.84</v>
      </c>
      <c r="C2295">
        <v>5.71</v>
      </c>
      <c r="D2295" t="str">
        <f t="shared" si="210"/>
        <v>No</v>
      </c>
      <c r="E2295" t="s">
        <v>2381</v>
      </c>
      <c r="F2295" t="s">
        <v>2378</v>
      </c>
      <c r="G2295">
        <f t="shared" si="211"/>
        <v>1</v>
      </c>
      <c r="H2295" t="str">
        <f t="shared" si="212"/>
        <v>No</v>
      </c>
      <c r="I2295" t="str">
        <f t="shared" si="213"/>
        <v>Normal Weight</v>
      </c>
      <c r="J2295" t="str">
        <f t="shared" si="214"/>
        <v>Prediabetes</v>
      </c>
      <c r="K2295" t="s">
        <v>2378</v>
      </c>
      <c r="L2295">
        <v>1</v>
      </c>
      <c r="M2295" t="str">
        <f t="shared" si="215"/>
        <v>No</v>
      </c>
      <c r="N2295" t="s">
        <v>2378</v>
      </c>
    </row>
    <row r="2296" spans="1:14" x14ac:dyDescent="0.3">
      <c r="A2296" t="s">
        <v>61</v>
      </c>
      <c r="B2296">
        <v>16.87</v>
      </c>
      <c r="C2296">
        <v>9.1300000000000008</v>
      </c>
      <c r="D2296" t="str">
        <f t="shared" si="210"/>
        <v>No</v>
      </c>
      <c r="E2296" t="s">
        <v>2378</v>
      </c>
      <c r="F2296" t="s">
        <v>2378</v>
      </c>
      <c r="G2296">
        <f t="shared" si="211"/>
        <v>0</v>
      </c>
      <c r="H2296" t="str">
        <f t="shared" si="212"/>
        <v>No</v>
      </c>
      <c r="I2296" t="str">
        <f t="shared" si="213"/>
        <v>Under Weight</v>
      </c>
      <c r="J2296" t="str">
        <f t="shared" si="214"/>
        <v>Diabetes</v>
      </c>
      <c r="K2296" t="s">
        <v>2378</v>
      </c>
      <c r="L2296" t="s">
        <v>2379</v>
      </c>
      <c r="M2296" t="str">
        <f t="shared" si="215"/>
        <v>No</v>
      </c>
      <c r="N2296" t="s">
        <v>2378</v>
      </c>
    </row>
    <row r="2297" spans="1:14" x14ac:dyDescent="0.3">
      <c r="A2297" t="s">
        <v>60</v>
      </c>
      <c r="B2297">
        <v>30.14</v>
      </c>
      <c r="C2297">
        <v>5.49</v>
      </c>
      <c r="D2297" t="str">
        <f t="shared" si="210"/>
        <v>No</v>
      </c>
      <c r="E2297" t="s">
        <v>2381</v>
      </c>
      <c r="F2297" t="s">
        <v>2378</v>
      </c>
      <c r="G2297">
        <f t="shared" si="211"/>
        <v>1</v>
      </c>
      <c r="H2297" t="str">
        <f t="shared" si="212"/>
        <v>No</v>
      </c>
      <c r="I2297" t="str">
        <f t="shared" si="213"/>
        <v>Obesity</v>
      </c>
      <c r="J2297" t="str">
        <f t="shared" si="214"/>
        <v>Normal</v>
      </c>
      <c r="K2297" t="s">
        <v>2378</v>
      </c>
      <c r="L2297">
        <v>1</v>
      </c>
      <c r="M2297" t="str">
        <f t="shared" si="215"/>
        <v>No</v>
      </c>
      <c r="N2297" t="s">
        <v>2378</v>
      </c>
    </row>
    <row r="2298" spans="1:14" x14ac:dyDescent="0.3">
      <c r="A2298" t="s">
        <v>59</v>
      </c>
      <c r="B2298">
        <v>23.21</v>
      </c>
      <c r="C2298">
        <v>4.37</v>
      </c>
      <c r="D2298" t="str">
        <f t="shared" si="210"/>
        <v>No</v>
      </c>
      <c r="E2298" t="s">
        <v>2381</v>
      </c>
      <c r="F2298" t="s">
        <v>2378</v>
      </c>
      <c r="G2298">
        <f t="shared" si="211"/>
        <v>1</v>
      </c>
      <c r="H2298" t="str">
        <f t="shared" si="212"/>
        <v>No</v>
      </c>
      <c r="I2298" t="str">
        <f t="shared" si="213"/>
        <v>Normal Weight</v>
      </c>
      <c r="J2298" t="str">
        <f t="shared" si="214"/>
        <v>Normal</v>
      </c>
      <c r="K2298" t="s">
        <v>2378</v>
      </c>
      <c r="L2298">
        <v>1</v>
      </c>
      <c r="M2298" t="str">
        <f t="shared" si="215"/>
        <v>No</v>
      </c>
      <c r="N2298" t="s">
        <v>2378</v>
      </c>
    </row>
    <row r="2299" spans="1:14" x14ac:dyDescent="0.3">
      <c r="A2299" t="s">
        <v>58</v>
      </c>
      <c r="B2299">
        <v>17.170000000000002</v>
      </c>
      <c r="C2299">
        <v>8.4600000000000009</v>
      </c>
      <c r="D2299" t="str">
        <f t="shared" si="210"/>
        <v>No</v>
      </c>
      <c r="E2299" t="s">
        <v>2378</v>
      </c>
      <c r="F2299" t="s">
        <v>2378</v>
      </c>
      <c r="G2299">
        <f t="shared" si="211"/>
        <v>0</v>
      </c>
      <c r="H2299" t="str">
        <f t="shared" si="212"/>
        <v>No</v>
      </c>
      <c r="I2299" t="str">
        <f t="shared" si="213"/>
        <v>Under Weight</v>
      </c>
      <c r="J2299" t="str">
        <f t="shared" si="214"/>
        <v>Diabetes</v>
      </c>
      <c r="K2299" t="s">
        <v>2378</v>
      </c>
      <c r="L2299" t="s">
        <v>2379</v>
      </c>
      <c r="M2299" t="str">
        <f t="shared" si="215"/>
        <v>No</v>
      </c>
      <c r="N2299" t="s">
        <v>2378</v>
      </c>
    </row>
    <row r="2300" spans="1:14" x14ac:dyDescent="0.3">
      <c r="A2300" t="s">
        <v>57</v>
      </c>
      <c r="B2300">
        <v>15.61</v>
      </c>
      <c r="C2300">
        <v>5.28</v>
      </c>
      <c r="D2300" t="str">
        <f t="shared" si="210"/>
        <v>No</v>
      </c>
      <c r="E2300" t="s">
        <v>2378</v>
      </c>
      <c r="F2300" t="s">
        <v>2378</v>
      </c>
      <c r="G2300">
        <f t="shared" si="211"/>
        <v>1</v>
      </c>
      <c r="H2300" t="str">
        <f t="shared" si="212"/>
        <v>No</v>
      </c>
      <c r="I2300" t="str">
        <f t="shared" si="213"/>
        <v>Under Weight</v>
      </c>
      <c r="J2300" t="str">
        <f t="shared" si="214"/>
        <v>Normal</v>
      </c>
      <c r="K2300" t="s">
        <v>2378</v>
      </c>
      <c r="L2300">
        <v>1</v>
      </c>
      <c r="M2300" t="str">
        <f t="shared" si="215"/>
        <v>No</v>
      </c>
      <c r="N2300" t="s">
        <v>2378</v>
      </c>
    </row>
    <row r="2301" spans="1:14" x14ac:dyDescent="0.3">
      <c r="A2301" t="s">
        <v>56</v>
      </c>
      <c r="B2301">
        <v>17.98</v>
      </c>
      <c r="C2301">
        <v>5.33</v>
      </c>
      <c r="D2301" t="str">
        <f t="shared" si="210"/>
        <v>Yes</v>
      </c>
      <c r="E2301" t="s">
        <v>2378</v>
      </c>
      <c r="F2301" t="s">
        <v>2381</v>
      </c>
      <c r="G2301">
        <f t="shared" si="211"/>
        <v>1</v>
      </c>
      <c r="H2301" t="str">
        <f t="shared" si="212"/>
        <v>No</v>
      </c>
      <c r="I2301" t="str">
        <f t="shared" si="213"/>
        <v>Under Weight</v>
      </c>
      <c r="J2301" t="str">
        <f t="shared" si="214"/>
        <v>Normal</v>
      </c>
      <c r="K2301" t="s">
        <v>2380</v>
      </c>
      <c r="L2301">
        <v>1</v>
      </c>
      <c r="M2301" t="str">
        <f t="shared" si="215"/>
        <v>No</v>
      </c>
      <c r="N2301" t="s">
        <v>2378</v>
      </c>
    </row>
    <row r="2302" spans="1:14" x14ac:dyDescent="0.3">
      <c r="A2302" t="s">
        <v>55</v>
      </c>
      <c r="B2302">
        <v>21.64</v>
      </c>
      <c r="C2302">
        <v>5.5</v>
      </c>
      <c r="D2302" t="str">
        <f t="shared" si="210"/>
        <v>No</v>
      </c>
      <c r="E2302" t="s">
        <v>2381</v>
      </c>
      <c r="F2302" t="s">
        <v>2378</v>
      </c>
      <c r="G2302">
        <f t="shared" si="211"/>
        <v>1</v>
      </c>
      <c r="H2302" t="str">
        <f t="shared" si="212"/>
        <v>No</v>
      </c>
      <c r="I2302" t="str">
        <f t="shared" si="213"/>
        <v>Normal Weight</v>
      </c>
      <c r="J2302" t="str">
        <f t="shared" si="214"/>
        <v>Normal</v>
      </c>
      <c r="K2302" t="s">
        <v>2378</v>
      </c>
      <c r="L2302">
        <v>1</v>
      </c>
      <c r="M2302" t="str">
        <f t="shared" si="215"/>
        <v>No</v>
      </c>
      <c r="N2302" t="s">
        <v>2378</v>
      </c>
    </row>
    <row r="2303" spans="1:14" x14ac:dyDescent="0.3">
      <c r="A2303" t="s">
        <v>54</v>
      </c>
      <c r="B2303">
        <v>16.399999999999999</v>
      </c>
      <c r="C2303">
        <v>5.4</v>
      </c>
      <c r="D2303" t="str">
        <f t="shared" si="210"/>
        <v>No</v>
      </c>
      <c r="E2303" t="s">
        <v>2378</v>
      </c>
      <c r="F2303" t="s">
        <v>2381</v>
      </c>
      <c r="G2303">
        <f t="shared" si="211"/>
        <v>1</v>
      </c>
      <c r="H2303" t="str">
        <f t="shared" si="212"/>
        <v>No</v>
      </c>
      <c r="I2303" t="str">
        <f t="shared" si="213"/>
        <v>Under Weight</v>
      </c>
      <c r="J2303" t="str">
        <f t="shared" si="214"/>
        <v>Normal</v>
      </c>
      <c r="K2303" t="s">
        <v>2378</v>
      </c>
      <c r="L2303">
        <v>1</v>
      </c>
      <c r="M2303" t="str">
        <f t="shared" si="215"/>
        <v>No</v>
      </c>
      <c r="N2303" t="s">
        <v>2378</v>
      </c>
    </row>
    <row r="2304" spans="1:14" x14ac:dyDescent="0.3">
      <c r="A2304" t="s">
        <v>53</v>
      </c>
      <c r="B2304">
        <v>15.77</v>
      </c>
      <c r="C2304">
        <v>6.05</v>
      </c>
      <c r="D2304" t="str">
        <f t="shared" si="210"/>
        <v>Yes</v>
      </c>
      <c r="E2304" t="s">
        <v>2378</v>
      </c>
      <c r="F2304" t="s">
        <v>2378</v>
      </c>
      <c r="G2304">
        <f t="shared" si="211"/>
        <v>1</v>
      </c>
      <c r="H2304" t="str">
        <f t="shared" si="212"/>
        <v>No</v>
      </c>
      <c r="I2304" t="str">
        <f t="shared" si="213"/>
        <v>Under Weight</v>
      </c>
      <c r="J2304" t="str">
        <f t="shared" si="214"/>
        <v>Prediabetes</v>
      </c>
      <c r="K2304" t="s">
        <v>2380</v>
      </c>
      <c r="L2304">
        <v>1</v>
      </c>
      <c r="M2304" t="str">
        <f t="shared" si="215"/>
        <v>No</v>
      </c>
      <c r="N2304" t="s">
        <v>2378</v>
      </c>
    </row>
    <row r="2305" spans="1:14" x14ac:dyDescent="0.3">
      <c r="A2305" t="s">
        <v>52</v>
      </c>
      <c r="B2305">
        <v>18.27</v>
      </c>
      <c r="C2305">
        <v>11.46</v>
      </c>
      <c r="D2305" t="str">
        <f t="shared" si="210"/>
        <v>No</v>
      </c>
      <c r="E2305" t="s">
        <v>2378</v>
      </c>
      <c r="F2305" t="s">
        <v>2378</v>
      </c>
      <c r="G2305">
        <f t="shared" si="211"/>
        <v>0</v>
      </c>
      <c r="H2305" t="str">
        <f t="shared" si="212"/>
        <v>No</v>
      </c>
      <c r="I2305" t="str">
        <f t="shared" si="213"/>
        <v>Under Weight</v>
      </c>
      <c r="J2305" t="str">
        <f t="shared" si="214"/>
        <v>Diabetes</v>
      </c>
      <c r="K2305" t="s">
        <v>2378</v>
      </c>
      <c r="L2305" t="s">
        <v>2379</v>
      </c>
      <c r="M2305" t="str">
        <f t="shared" si="215"/>
        <v>No</v>
      </c>
      <c r="N2305" t="s">
        <v>2378</v>
      </c>
    </row>
    <row r="2306" spans="1:14" x14ac:dyDescent="0.3">
      <c r="A2306" t="s">
        <v>51</v>
      </c>
      <c r="B2306">
        <v>16.489999999999998</v>
      </c>
      <c r="C2306">
        <v>8.48</v>
      </c>
      <c r="D2306" t="str">
        <f t="shared" ref="D2306:D2336" si="216">PROPER(K2306)</f>
        <v>No</v>
      </c>
      <c r="E2306" t="s">
        <v>2378</v>
      </c>
      <c r="F2306" t="s">
        <v>2378</v>
      </c>
      <c r="G2306">
        <f t="shared" ref="G2306:G2336" si="217">IF(L2306="No major surgery",0,L2306)</f>
        <v>0</v>
      </c>
      <c r="H2306" t="str">
        <f t="shared" ref="H2306:H2336" si="218">PROPER(M2306)</f>
        <v>No</v>
      </c>
      <c r="I2306" t="str">
        <f t="shared" ref="I2306:I2336" si="219">IF(B2306&lt;18.5,"Under Weight",IF(B2306&lt;=24.9,"Normal Weight",IF(B2306&lt;=29.9,"Over Weight","Obesity")))</f>
        <v>Under Weight</v>
      </c>
      <c r="J2306" t="str">
        <f t="shared" ref="J2306:J2336" si="220">IF(C2306&lt;=5.7,"Normal",IF(C2306&lt;=6.4,"Prediabetes","Diabetes"))</f>
        <v>Diabetes</v>
      </c>
      <c r="K2306" t="s">
        <v>2378</v>
      </c>
      <c r="L2306" t="s">
        <v>2379</v>
      </c>
      <c r="M2306" t="str">
        <f t="shared" si="215"/>
        <v>No</v>
      </c>
      <c r="N2306" t="s">
        <v>2378</v>
      </c>
    </row>
    <row r="2307" spans="1:14" x14ac:dyDescent="0.3">
      <c r="A2307" t="s">
        <v>50</v>
      </c>
      <c r="B2307">
        <v>16.14</v>
      </c>
      <c r="C2307">
        <v>4.8600000000000003</v>
      </c>
      <c r="D2307" t="str">
        <f t="shared" si="216"/>
        <v>No</v>
      </c>
      <c r="E2307" t="s">
        <v>2378</v>
      </c>
      <c r="F2307" t="s">
        <v>2378</v>
      </c>
      <c r="G2307">
        <f t="shared" si="217"/>
        <v>0</v>
      </c>
      <c r="H2307" t="str">
        <f t="shared" si="218"/>
        <v>No</v>
      </c>
      <c r="I2307" t="str">
        <f t="shared" si="219"/>
        <v>Under Weight</v>
      </c>
      <c r="J2307" t="str">
        <f t="shared" si="220"/>
        <v>Normal</v>
      </c>
      <c r="K2307" t="s">
        <v>2378</v>
      </c>
      <c r="L2307" t="s">
        <v>2379</v>
      </c>
      <c r="M2307" t="str">
        <f t="shared" si="215"/>
        <v>No</v>
      </c>
      <c r="N2307" t="s">
        <v>2378</v>
      </c>
    </row>
    <row r="2308" spans="1:14" x14ac:dyDescent="0.3">
      <c r="A2308" t="s">
        <v>49</v>
      </c>
      <c r="B2308">
        <v>20.85</v>
      </c>
      <c r="C2308">
        <v>4.45</v>
      </c>
      <c r="D2308" t="str">
        <f t="shared" si="216"/>
        <v>Yes</v>
      </c>
      <c r="E2308" t="s">
        <v>2378</v>
      </c>
      <c r="F2308" t="s">
        <v>2378</v>
      </c>
      <c r="G2308">
        <f t="shared" si="217"/>
        <v>1</v>
      </c>
      <c r="H2308" t="str">
        <f t="shared" si="218"/>
        <v>No</v>
      </c>
      <c r="I2308" t="str">
        <f t="shared" si="219"/>
        <v>Normal Weight</v>
      </c>
      <c r="J2308" t="str">
        <f t="shared" si="220"/>
        <v>Normal</v>
      </c>
      <c r="K2308" t="s">
        <v>2380</v>
      </c>
      <c r="L2308">
        <v>1</v>
      </c>
      <c r="M2308" t="str">
        <f t="shared" ref="M2308:M2336" si="221">IF(N2308="?","No",N2308)</f>
        <v>No</v>
      </c>
      <c r="N2308" t="s">
        <v>2378</v>
      </c>
    </row>
    <row r="2309" spans="1:14" x14ac:dyDescent="0.3">
      <c r="A2309" t="s">
        <v>48</v>
      </c>
      <c r="B2309">
        <v>15.88</v>
      </c>
      <c r="C2309">
        <v>4.3600000000000003</v>
      </c>
      <c r="D2309" t="str">
        <f t="shared" si="216"/>
        <v>No</v>
      </c>
      <c r="E2309" t="s">
        <v>2378</v>
      </c>
      <c r="F2309" t="s">
        <v>2378</v>
      </c>
      <c r="G2309">
        <f t="shared" si="217"/>
        <v>0</v>
      </c>
      <c r="H2309" t="str">
        <f t="shared" si="218"/>
        <v>No</v>
      </c>
      <c r="I2309" t="str">
        <f t="shared" si="219"/>
        <v>Under Weight</v>
      </c>
      <c r="J2309" t="str">
        <f t="shared" si="220"/>
        <v>Normal</v>
      </c>
      <c r="K2309" t="s">
        <v>2378</v>
      </c>
      <c r="L2309" t="s">
        <v>2379</v>
      </c>
      <c r="M2309" t="str">
        <f t="shared" si="221"/>
        <v>No</v>
      </c>
      <c r="N2309" t="s">
        <v>2378</v>
      </c>
    </row>
    <row r="2310" spans="1:14" x14ac:dyDescent="0.3">
      <c r="A2310" t="s">
        <v>47</v>
      </c>
      <c r="B2310">
        <v>20.66</v>
      </c>
      <c r="C2310">
        <v>5.8</v>
      </c>
      <c r="D2310" t="str">
        <f t="shared" si="216"/>
        <v>No</v>
      </c>
      <c r="E2310" t="s">
        <v>2381</v>
      </c>
      <c r="F2310" t="s">
        <v>2378</v>
      </c>
      <c r="G2310">
        <f t="shared" si="217"/>
        <v>1</v>
      </c>
      <c r="H2310" t="str">
        <f t="shared" si="218"/>
        <v>No</v>
      </c>
      <c r="I2310" t="str">
        <f t="shared" si="219"/>
        <v>Normal Weight</v>
      </c>
      <c r="J2310" t="str">
        <f t="shared" si="220"/>
        <v>Prediabetes</v>
      </c>
      <c r="K2310" t="s">
        <v>2378</v>
      </c>
      <c r="L2310">
        <v>1</v>
      </c>
      <c r="M2310" t="str">
        <f t="shared" si="221"/>
        <v>No</v>
      </c>
      <c r="N2310" t="s">
        <v>2378</v>
      </c>
    </row>
    <row r="2311" spans="1:14" x14ac:dyDescent="0.3">
      <c r="A2311" t="s">
        <v>46</v>
      </c>
      <c r="B2311">
        <v>20.399999999999999</v>
      </c>
      <c r="C2311">
        <v>5.27</v>
      </c>
      <c r="D2311" t="str">
        <f t="shared" si="216"/>
        <v>No</v>
      </c>
      <c r="E2311" t="s">
        <v>2378</v>
      </c>
      <c r="F2311" t="s">
        <v>2378</v>
      </c>
      <c r="G2311">
        <f t="shared" si="217"/>
        <v>0</v>
      </c>
      <c r="H2311" t="str">
        <f t="shared" si="218"/>
        <v>No</v>
      </c>
      <c r="I2311" t="str">
        <f t="shared" si="219"/>
        <v>Normal Weight</v>
      </c>
      <c r="J2311" t="str">
        <f t="shared" si="220"/>
        <v>Normal</v>
      </c>
      <c r="K2311" t="s">
        <v>2378</v>
      </c>
      <c r="L2311" t="s">
        <v>2379</v>
      </c>
      <c r="M2311" t="str">
        <f t="shared" si="221"/>
        <v>No</v>
      </c>
      <c r="N2311" t="s">
        <v>2378</v>
      </c>
    </row>
    <row r="2312" spans="1:14" x14ac:dyDescent="0.3">
      <c r="A2312" t="s">
        <v>45</v>
      </c>
      <c r="B2312">
        <v>25.19</v>
      </c>
      <c r="C2312">
        <v>5.64</v>
      </c>
      <c r="D2312" t="str">
        <f t="shared" si="216"/>
        <v>Yes</v>
      </c>
      <c r="E2312" t="s">
        <v>2378</v>
      </c>
      <c r="F2312" t="s">
        <v>2378</v>
      </c>
      <c r="G2312">
        <f t="shared" si="217"/>
        <v>0</v>
      </c>
      <c r="H2312" t="str">
        <f t="shared" si="218"/>
        <v>No</v>
      </c>
      <c r="I2312" t="str">
        <f t="shared" si="219"/>
        <v>Over Weight</v>
      </c>
      <c r="J2312" t="str">
        <f t="shared" si="220"/>
        <v>Normal</v>
      </c>
      <c r="K2312" t="s">
        <v>2380</v>
      </c>
      <c r="L2312" t="s">
        <v>2379</v>
      </c>
      <c r="M2312" t="str">
        <f t="shared" si="221"/>
        <v>No</v>
      </c>
      <c r="N2312" t="s">
        <v>2378</v>
      </c>
    </row>
    <row r="2313" spans="1:14" x14ac:dyDescent="0.3">
      <c r="A2313" t="s">
        <v>44</v>
      </c>
      <c r="B2313">
        <v>20.54</v>
      </c>
      <c r="C2313">
        <v>4.2</v>
      </c>
      <c r="D2313" t="str">
        <f t="shared" si="216"/>
        <v>Yes</v>
      </c>
      <c r="E2313" t="s">
        <v>2378</v>
      </c>
      <c r="F2313" t="s">
        <v>2378</v>
      </c>
      <c r="G2313">
        <f t="shared" si="217"/>
        <v>1</v>
      </c>
      <c r="H2313" t="str">
        <f t="shared" si="218"/>
        <v>No</v>
      </c>
      <c r="I2313" t="str">
        <f t="shared" si="219"/>
        <v>Normal Weight</v>
      </c>
      <c r="J2313" t="str">
        <f t="shared" si="220"/>
        <v>Normal</v>
      </c>
      <c r="K2313" t="s">
        <v>2380</v>
      </c>
      <c r="L2313">
        <v>1</v>
      </c>
      <c r="M2313" t="str">
        <f t="shared" si="221"/>
        <v>No</v>
      </c>
      <c r="N2313" t="s">
        <v>2378</v>
      </c>
    </row>
    <row r="2314" spans="1:14" x14ac:dyDescent="0.3">
      <c r="A2314" t="s">
        <v>43</v>
      </c>
      <c r="B2314">
        <v>20.13</v>
      </c>
      <c r="C2314">
        <v>5.42</v>
      </c>
      <c r="D2314" t="str">
        <f t="shared" si="216"/>
        <v>No</v>
      </c>
      <c r="E2314" t="s">
        <v>2378</v>
      </c>
      <c r="F2314" t="s">
        <v>2378</v>
      </c>
      <c r="G2314">
        <f t="shared" si="217"/>
        <v>0</v>
      </c>
      <c r="H2314" t="str">
        <f t="shared" si="218"/>
        <v>No</v>
      </c>
      <c r="I2314" t="str">
        <f t="shared" si="219"/>
        <v>Normal Weight</v>
      </c>
      <c r="J2314" t="str">
        <f t="shared" si="220"/>
        <v>Normal</v>
      </c>
      <c r="K2314" t="s">
        <v>2378</v>
      </c>
      <c r="L2314" t="s">
        <v>2379</v>
      </c>
      <c r="M2314" t="str">
        <f t="shared" si="221"/>
        <v>No</v>
      </c>
      <c r="N2314" t="s">
        <v>2378</v>
      </c>
    </row>
    <row r="2315" spans="1:14" x14ac:dyDescent="0.3">
      <c r="A2315" t="s">
        <v>42</v>
      </c>
      <c r="B2315">
        <v>18.93</v>
      </c>
      <c r="C2315">
        <v>6.11</v>
      </c>
      <c r="D2315" t="str">
        <f t="shared" si="216"/>
        <v>No</v>
      </c>
      <c r="E2315" t="s">
        <v>2378</v>
      </c>
      <c r="F2315" t="s">
        <v>2381</v>
      </c>
      <c r="G2315">
        <f t="shared" si="217"/>
        <v>1</v>
      </c>
      <c r="H2315" t="str">
        <f t="shared" si="218"/>
        <v>No</v>
      </c>
      <c r="I2315" t="str">
        <f t="shared" si="219"/>
        <v>Normal Weight</v>
      </c>
      <c r="J2315" t="str">
        <f t="shared" si="220"/>
        <v>Prediabetes</v>
      </c>
      <c r="K2315" t="s">
        <v>2378</v>
      </c>
      <c r="L2315">
        <v>1</v>
      </c>
      <c r="M2315" t="str">
        <f t="shared" si="221"/>
        <v>No</v>
      </c>
      <c r="N2315" t="s">
        <v>2378</v>
      </c>
    </row>
    <row r="2316" spans="1:14" x14ac:dyDescent="0.3">
      <c r="A2316" t="s">
        <v>41</v>
      </c>
      <c r="B2316">
        <v>24.14</v>
      </c>
      <c r="C2316">
        <v>5.29</v>
      </c>
      <c r="D2316" t="str">
        <f t="shared" si="216"/>
        <v>No</v>
      </c>
      <c r="E2316" t="s">
        <v>2381</v>
      </c>
      <c r="F2316" t="s">
        <v>2378</v>
      </c>
      <c r="G2316">
        <f t="shared" si="217"/>
        <v>1</v>
      </c>
      <c r="H2316" t="str">
        <f t="shared" si="218"/>
        <v>No</v>
      </c>
      <c r="I2316" t="str">
        <f t="shared" si="219"/>
        <v>Normal Weight</v>
      </c>
      <c r="J2316" t="str">
        <f t="shared" si="220"/>
        <v>Normal</v>
      </c>
      <c r="K2316" t="s">
        <v>2378</v>
      </c>
      <c r="L2316">
        <v>1</v>
      </c>
      <c r="M2316" t="str">
        <f t="shared" si="221"/>
        <v>No</v>
      </c>
      <c r="N2316" t="s">
        <v>2378</v>
      </c>
    </row>
    <row r="2317" spans="1:14" x14ac:dyDescent="0.3">
      <c r="A2317" t="s">
        <v>39</v>
      </c>
      <c r="B2317">
        <v>25.03</v>
      </c>
      <c r="C2317">
        <v>5.91</v>
      </c>
      <c r="D2317" t="str">
        <f t="shared" si="216"/>
        <v>No</v>
      </c>
      <c r="E2317" t="s">
        <v>2381</v>
      </c>
      <c r="F2317" t="s">
        <v>2378</v>
      </c>
      <c r="G2317">
        <f t="shared" si="217"/>
        <v>1</v>
      </c>
      <c r="H2317" t="str">
        <f t="shared" si="218"/>
        <v>No</v>
      </c>
      <c r="I2317" t="str">
        <f t="shared" si="219"/>
        <v>Over Weight</v>
      </c>
      <c r="J2317" t="str">
        <f t="shared" si="220"/>
        <v>Prediabetes</v>
      </c>
      <c r="K2317" t="s">
        <v>2378</v>
      </c>
      <c r="L2317">
        <v>1</v>
      </c>
      <c r="M2317" t="str">
        <f t="shared" si="221"/>
        <v>No</v>
      </c>
      <c r="N2317" t="s">
        <v>2378</v>
      </c>
    </row>
    <row r="2318" spans="1:14" x14ac:dyDescent="0.3">
      <c r="A2318" t="s">
        <v>38</v>
      </c>
      <c r="B2318">
        <v>20.47</v>
      </c>
      <c r="C2318">
        <v>5.81</v>
      </c>
      <c r="D2318" t="str">
        <f t="shared" si="216"/>
        <v>Yes</v>
      </c>
      <c r="E2318" t="s">
        <v>2378</v>
      </c>
      <c r="F2318" t="s">
        <v>2378</v>
      </c>
      <c r="G2318">
        <f t="shared" si="217"/>
        <v>1</v>
      </c>
      <c r="H2318" t="str">
        <f t="shared" si="218"/>
        <v>No</v>
      </c>
      <c r="I2318" t="str">
        <f t="shared" si="219"/>
        <v>Normal Weight</v>
      </c>
      <c r="J2318" t="str">
        <f t="shared" si="220"/>
        <v>Prediabetes</v>
      </c>
      <c r="K2318" t="s">
        <v>2380</v>
      </c>
      <c r="L2318">
        <v>1</v>
      </c>
      <c r="M2318" t="str">
        <f t="shared" si="221"/>
        <v>No</v>
      </c>
      <c r="N2318" t="s">
        <v>2378</v>
      </c>
    </row>
    <row r="2319" spans="1:14" x14ac:dyDescent="0.3">
      <c r="A2319" t="s">
        <v>37</v>
      </c>
      <c r="B2319">
        <v>18.82</v>
      </c>
      <c r="C2319">
        <v>5.51</v>
      </c>
      <c r="D2319" t="str">
        <f t="shared" si="216"/>
        <v>Yes</v>
      </c>
      <c r="E2319" t="s">
        <v>2378</v>
      </c>
      <c r="F2319" t="s">
        <v>2378</v>
      </c>
      <c r="G2319">
        <f t="shared" si="217"/>
        <v>0</v>
      </c>
      <c r="H2319" t="str">
        <f t="shared" si="218"/>
        <v>No</v>
      </c>
      <c r="I2319" t="str">
        <f t="shared" si="219"/>
        <v>Normal Weight</v>
      </c>
      <c r="J2319" t="str">
        <f t="shared" si="220"/>
        <v>Normal</v>
      </c>
      <c r="K2319" t="s">
        <v>2380</v>
      </c>
      <c r="L2319" t="s">
        <v>2379</v>
      </c>
      <c r="M2319" t="str">
        <f t="shared" si="221"/>
        <v>No</v>
      </c>
      <c r="N2319" t="s">
        <v>2378</v>
      </c>
    </row>
    <row r="2320" spans="1:14" x14ac:dyDescent="0.3">
      <c r="A2320" t="s">
        <v>36</v>
      </c>
      <c r="B2320">
        <v>17.079999999999998</v>
      </c>
      <c r="C2320">
        <v>5.73</v>
      </c>
      <c r="D2320" t="str">
        <f t="shared" si="216"/>
        <v>No</v>
      </c>
      <c r="E2320" t="s">
        <v>2378</v>
      </c>
      <c r="F2320" t="s">
        <v>2381</v>
      </c>
      <c r="G2320">
        <f t="shared" si="217"/>
        <v>1</v>
      </c>
      <c r="H2320" t="str">
        <f t="shared" si="218"/>
        <v>No</v>
      </c>
      <c r="I2320" t="str">
        <f t="shared" si="219"/>
        <v>Under Weight</v>
      </c>
      <c r="J2320" t="str">
        <f t="shared" si="220"/>
        <v>Prediabetes</v>
      </c>
      <c r="K2320" t="s">
        <v>2378</v>
      </c>
      <c r="L2320">
        <v>1</v>
      </c>
      <c r="M2320" t="str">
        <f t="shared" si="221"/>
        <v>No</v>
      </c>
      <c r="N2320" t="s">
        <v>2378</v>
      </c>
    </row>
    <row r="2321" spans="1:14" x14ac:dyDescent="0.3">
      <c r="A2321" t="s">
        <v>34</v>
      </c>
      <c r="B2321">
        <v>19.21</v>
      </c>
      <c r="C2321">
        <v>5.53</v>
      </c>
      <c r="D2321" t="str">
        <f t="shared" si="216"/>
        <v>Yes</v>
      </c>
      <c r="E2321" t="s">
        <v>2378</v>
      </c>
      <c r="F2321" t="s">
        <v>2378</v>
      </c>
      <c r="G2321">
        <f t="shared" si="217"/>
        <v>0</v>
      </c>
      <c r="H2321" t="str">
        <f t="shared" si="218"/>
        <v>No</v>
      </c>
      <c r="I2321" t="str">
        <f t="shared" si="219"/>
        <v>Normal Weight</v>
      </c>
      <c r="J2321" t="str">
        <f t="shared" si="220"/>
        <v>Normal</v>
      </c>
      <c r="K2321" t="s">
        <v>2380</v>
      </c>
      <c r="L2321" t="s">
        <v>2379</v>
      </c>
      <c r="M2321" t="str">
        <f t="shared" si="221"/>
        <v>No</v>
      </c>
      <c r="N2321" t="s">
        <v>2378</v>
      </c>
    </row>
    <row r="2322" spans="1:14" x14ac:dyDescent="0.3">
      <c r="A2322" t="s">
        <v>32</v>
      </c>
      <c r="B2322">
        <v>17.86</v>
      </c>
      <c r="C2322">
        <v>5.43</v>
      </c>
      <c r="D2322" t="str">
        <f t="shared" si="216"/>
        <v>No</v>
      </c>
      <c r="E2322" t="s">
        <v>2378</v>
      </c>
      <c r="F2322" t="s">
        <v>2381</v>
      </c>
      <c r="G2322">
        <f t="shared" si="217"/>
        <v>1</v>
      </c>
      <c r="H2322" t="str">
        <f t="shared" si="218"/>
        <v>No</v>
      </c>
      <c r="I2322" t="str">
        <f t="shared" si="219"/>
        <v>Under Weight</v>
      </c>
      <c r="J2322" t="str">
        <f t="shared" si="220"/>
        <v>Normal</v>
      </c>
      <c r="K2322" t="s">
        <v>2378</v>
      </c>
      <c r="L2322">
        <v>1</v>
      </c>
      <c r="M2322" t="str">
        <f t="shared" si="221"/>
        <v>No</v>
      </c>
      <c r="N2322" t="s">
        <v>2378</v>
      </c>
    </row>
    <row r="2323" spans="1:14" x14ac:dyDescent="0.3">
      <c r="A2323" t="s">
        <v>31</v>
      </c>
      <c r="B2323">
        <v>21.38</v>
      </c>
      <c r="C2323">
        <v>8.01</v>
      </c>
      <c r="D2323" t="str">
        <f t="shared" si="216"/>
        <v>No</v>
      </c>
      <c r="E2323" t="s">
        <v>2378</v>
      </c>
      <c r="F2323" t="s">
        <v>2378</v>
      </c>
      <c r="G2323">
        <f t="shared" si="217"/>
        <v>0</v>
      </c>
      <c r="H2323" t="str">
        <f t="shared" si="218"/>
        <v>No</v>
      </c>
      <c r="I2323" t="str">
        <f t="shared" si="219"/>
        <v>Normal Weight</v>
      </c>
      <c r="J2323" t="str">
        <f t="shared" si="220"/>
        <v>Diabetes</v>
      </c>
      <c r="K2323" t="s">
        <v>2378</v>
      </c>
      <c r="L2323" t="s">
        <v>2379</v>
      </c>
      <c r="M2323" t="str">
        <f t="shared" si="221"/>
        <v>No</v>
      </c>
      <c r="N2323" t="s">
        <v>2378</v>
      </c>
    </row>
    <row r="2324" spans="1:14" x14ac:dyDescent="0.3">
      <c r="A2324" t="s">
        <v>30</v>
      </c>
      <c r="B2324">
        <v>23.35</v>
      </c>
      <c r="C2324">
        <v>5.94</v>
      </c>
      <c r="D2324" t="str">
        <f t="shared" si="216"/>
        <v>No</v>
      </c>
      <c r="E2324" t="s">
        <v>2378</v>
      </c>
      <c r="F2324" t="s">
        <v>2378</v>
      </c>
      <c r="G2324">
        <f t="shared" si="217"/>
        <v>0</v>
      </c>
      <c r="H2324" t="str">
        <f t="shared" si="218"/>
        <v>No</v>
      </c>
      <c r="I2324" t="str">
        <f t="shared" si="219"/>
        <v>Normal Weight</v>
      </c>
      <c r="J2324" t="str">
        <f t="shared" si="220"/>
        <v>Prediabetes</v>
      </c>
      <c r="K2324" t="s">
        <v>2378</v>
      </c>
      <c r="L2324" t="s">
        <v>2379</v>
      </c>
      <c r="M2324" t="str">
        <f t="shared" si="221"/>
        <v>No</v>
      </c>
      <c r="N2324" t="s">
        <v>2378</v>
      </c>
    </row>
    <row r="2325" spans="1:14" x14ac:dyDescent="0.3">
      <c r="A2325" t="s">
        <v>27</v>
      </c>
      <c r="B2325">
        <v>22.24</v>
      </c>
      <c r="C2325">
        <v>5.04</v>
      </c>
      <c r="D2325" t="str">
        <f t="shared" si="216"/>
        <v>No</v>
      </c>
      <c r="E2325" t="s">
        <v>2378</v>
      </c>
      <c r="F2325" t="s">
        <v>2378</v>
      </c>
      <c r="G2325">
        <f t="shared" si="217"/>
        <v>0</v>
      </c>
      <c r="H2325" t="str">
        <f t="shared" si="218"/>
        <v>No</v>
      </c>
      <c r="I2325" t="str">
        <f t="shared" si="219"/>
        <v>Normal Weight</v>
      </c>
      <c r="J2325" t="str">
        <f t="shared" si="220"/>
        <v>Normal</v>
      </c>
      <c r="K2325" t="s">
        <v>2378</v>
      </c>
      <c r="L2325" t="s">
        <v>2379</v>
      </c>
      <c r="M2325" t="str">
        <f t="shared" si="221"/>
        <v>No</v>
      </c>
      <c r="N2325" t="s">
        <v>2378</v>
      </c>
    </row>
    <row r="2326" spans="1:14" x14ac:dyDescent="0.3">
      <c r="A2326" t="s">
        <v>26</v>
      </c>
      <c r="B2326">
        <v>24.76</v>
      </c>
      <c r="C2326">
        <v>4.54</v>
      </c>
      <c r="D2326" t="str">
        <f t="shared" si="216"/>
        <v>Yes</v>
      </c>
      <c r="E2326" t="s">
        <v>2378</v>
      </c>
      <c r="F2326" t="s">
        <v>2378</v>
      </c>
      <c r="G2326">
        <f t="shared" si="217"/>
        <v>0</v>
      </c>
      <c r="H2326" t="str">
        <f t="shared" si="218"/>
        <v>No</v>
      </c>
      <c r="I2326" t="str">
        <f t="shared" si="219"/>
        <v>Normal Weight</v>
      </c>
      <c r="J2326" t="str">
        <f t="shared" si="220"/>
        <v>Normal</v>
      </c>
      <c r="K2326" t="s">
        <v>2380</v>
      </c>
      <c r="L2326" t="s">
        <v>2379</v>
      </c>
      <c r="M2326" t="str">
        <f t="shared" si="221"/>
        <v>No</v>
      </c>
      <c r="N2326" t="s">
        <v>2378</v>
      </c>
    </row>
    <row r="2327" spans="1:14" x14ac:dyDescent="0.3">
      <c r="A2327" t="s">
        <v>25</v>
      </c>
      <c r="B2327">
        <v>20.100000000000001</v>
      </c>
      <c r="C2327">
        <v>5.6</v>
      </c>
      <c r="D2327" t="str">
        <f t="shared" si="216"/>
        <v>Yes</v>
      </c>
      <c r="E2327" t="s">
        <v>2378</v>
      </c>
      <c r="F2327" t="s">
        <v>2381</v>
      </c>
      <c r="G2327">
        <f t="shared" si="217"/>
        <v>1</v>
      </c>
      <c r="H2327" t="str">
        <f t="shared" si="218"/>
        <v>No</v>
      </c>
      <c r="I2327" t="str">
        <f t="shared" si="219"/>
        <v>Normal Weight</v>
      </c>
      <c r="J2327" t="str">
        <f t="shared" si="220"/>
        <v>Normal</v>
      </c>
      <c r="K2327" t="s">
        <v>2380</v>
      </c>
      <c r="L2327">
        <v>1</v>
      </c>
      <c r="M2327" t="str">
        <f t="shared" si="221"/>
        <v>No</v>
      </c>
      <c r="N2327" t="s">
        <v>2378</v>
      </c>
    </row>
    <row r="2328" spans="1:14" x14ac:dyDescent="0.3">
      <c r="A2328" t="s">
        <v>24</v>
      </c>
      <c r="B2328">
        <v>21.77</v>
      </c>
      <c r="C2328">
        <v>10.67</v>
      </c>
      <c r="D2328" t="str">
        <f t="shared" si="216"/>
        <v>No</v>
      </c>
      <c r="E2328" t="s">
        <v>2378</v>
      </c>
      <c r="F2328" t="s">
        <v>2378</v>
      </c>
      <c r="G2328">
        <f t="shared" si="217"/>
        <v>0</v>
      </c>
      <c r="H2328" t="str">
        <f t="shared" si="218"/>
        <v>No</v>
      </c>
      <c r="I2328" t="str">
        <f t="shared" si="219"/>
        <v>Normal Weight</v>
      </c>
      <c r="J2328" t="str">
        <f t="shared" si="220"/>
        <v>Diabetes</v>
      </c>
      <c r="K2328" t="s">
        <v>2378</v>
      </c>
      <c r="L2328" t="s">
        <v>2379</v>
      </c>
      <c r="M2328" t="str">
        <f t="shared" si="221"/>
        <v>No</v>
      </c>
      <c r="N2328" t="s">
        <v>2378</v>
      </c>
    </row>
    <row r="2329" spans="1:14" x14ac:dyDescent="0.3">
      <c r="A2329" t="s">
        <v>23</v>
      </c>
      <c r="B2329">
        <v>17.82</v>
      </c>
      <c r="C2329">
        <v>5.26</v>
      </c>
      <c r="D2329" t="str">
        <f t="shared" si="216"/>
        <v>Yes</v>
      </c>
      <c r="E2329" t="s">
        <v>2378</v>
      </c>
      <c r="F2329" t="s">
        <v>2378</v>
      </c>
      <c r="G2329">
        <f t="shared" si="217"/>
        <v>1</v>
      </c>
      <c r="H2329" t="str">
        <f t="shared" si="218"/>
        <v>No</v>
      </c>
      <c r="I2329" t="str">
        <f t="shared" si="219"/>
        <v>Under Weight</v>
      </c>
      <c r="J2329" t="str">
        <f t="shared" si="220"/>
        <v>Normal</v>
      </c>
      <c r="K2329" t="s">
        <v>2380</v>
      </c>
      <c r="L2329">
        <v>1</v>
      </c>
      <c r="M2329" t="str">
        <f t="shared" si="221"/>
        <v>No</v>
      </c>
      <c r="N2329" t="s">
        <v>2378</v>
      </c>
    </row>
    <row r="2330" spans="1:14" x14ac:dyDescent="0.3">
      <c r="A2330" t="s">
        <v>22</v>
      </c>
      <c r="B2330">
        <v>17.07</v>
      </c>
      <c r="C2330">
        <v>5.22</v>
      </c>
      <c r="D2330" t="str">
        <f t="shared" si="216"/>
        <v>No</v>
      </c>
      <c r="E2330" t="s">
        <v>2378</v>
      </c>
      <c r="F2330" t="s">
        <v>2381</v>
      </c>
      <c r="G2330">
        <f t="shared" si="217"/>
        <v>1</v>
      </c>
      <c r="H2330" t="str">
        <f t="shared" si="218"/>
        <v>No</v>
      </c>
      <c r="I2330" t="str">
        <f t="shared" si="219"/>
        <v>Under Weight</v>
      </c>
      <c r="J2330" t="str">
        <f t="shared" si="220"/>
        <v>Normal</v>
      </c>
      <c r="K2330" t="s">
        <v>2378</v>
      </c>
      <c r="L2330">
        <v>1</v>
      </c>
      <c r="M2330" t="str">
        <f t="shared" si="221"/>
        <v>No</v>
      </c>
      <c r="N2330" t="s">
        <v>2378</v>
      </c>
    </row>
    <row r="2331" spans="1:14" x14ac:dyDescent="0.3">
      <c r="A2331" t="s">
        <v>20</v>
      </c>
      <c r="B2331">
        <v>22.24</v>
      </c>
      <c r="C2331">
        <v>4.29</v>
      </c>
      <c r="D2331" t="str">
        <f t="shared" si="216"/>
        <v>Yes</v>
      </c>
      <c r="E2331" t="s">
        <v>2378</v>
      </c>
      <c r="F2331" t="s">
        <v>2378</v>
      </c>
      <c r="G2331">
        <f t="shared" si="217"/>
        <v>0</v>
      </c>
      <c r="H2331" t="str">
        <f t="shared" si="218"/>
        <v>No</v>
      </c>
      <c r="I2331" t="str">
        <f t="shared" si="219"/>
        <v>Normal Weight</v>
      </c>
      <c r="J2331" t="str">
        <f t="shared" si="220"/>
        <v>Normal</v>
      </c>
      <c r="K2331" t="s">
        <v>2380</v>
      </c>
      <c r="L2331" t="s">
        <v>2379</v>
      </c>
      <c r="M2331" t="str">
        <f t="shared" si="221"/>
        <v>No</v>
      </c>
      <c r="N2331" t="s">
        <v>2378</v>
      </c>
    </row>
    <row r="2332" spans="1:14" x14ac:dyDescent="0.3">
      <c r="A2332" t="s">
        <v>19</v>
      </c>
      <c r="B2332">
        <v>22.34</v>
      </c>
      <c r="C2332">
        <v>5.57</v>
      </c>
      <c r="D2332" t="str">
        <f t="shared" si="216"/>
        <v>No</v>
      </c>
      <c r="E2332" t="s">
        <v>2378</v>
      </c>
      <c r="F2332" t="s">
        <v>2378</v>
      </c>
      <c r="G2332">
        <f t="shared" si="217"/>
        <v>1</v>
      </c>
      <c r="H2332" t="str">
        <f t="shared" si="218"/>
        <v>No</v>
      </c>
      <c r="I2332" t="str">
        <f t="shared" si="219"/>
        <v>Normal Weight</v>
      </c>
      <c r="J2332" t="str">
        <f t="shared" si="220"/>
        <v>Normal</v>
      </c>
      <c r="K2332" t="s">
        <v>2378</v>
      </c>
      <c r="L2332">
        <v>1</v>
      </c>
      <c r="M2332" t="str">
        <f t="shared" si="221"/>
        <v>No</v>
      </c>
      <c r="N2332" t="s">
        <v>2378</v>
      </c>
    </row>
    <row r="2333" spans="1:14" x14ac:dyDescent="0.3">
      <c r="A2333" t="s">
        <v>17</v>
      </c>
      <c r="B2333">
        <v>17.7</v>
      </c>
      <c r="C2333">
        <v>6.28</v>
      </c>
      <c r="D2333" t="str">
        <f t="shared" si="216"/>
        <v>No</v>
      </c>
      <c r="E2333" t="s">
        <v>2378</v>
      </c>
      <c r="F2333" t="s">
        <v>2378</v>
      </c>
      <c r="G2333">
        <f t="shared" si="217"/>
        <v>1</v>
      </c>
      <c r="H2333" t="str">
        <f t="shared" si="218"/>
        <v>No</v>
      </c>
      <c r="I2333" t="str">
        <f t="shared" si="219"/>
        <v>Under Weight</v>
      </c>
      <c r="J2333" t="str">
        <f t="shared" si="220"/>
        <v>Prediabetes</v>
      </c>
      <c r="K2333" t="s">
        <v>2378</v>
      </c>
      <c r="L2333">
        <v>1</v>
      </c>
      <c r="M2333" t="str">
        <f t="shared" si="221"/>
        <v>No</v>
      </c>
      <c r="N2333" t="s">
        <v>2378</v>
      </c>
    </row>
    <row r="2334" spans="1:14" x14ac:dyDescent="0.3">
      <c r="A2334" t="s">
        <v>15</v>
      </c>
      <c r="B2334">
        <v>16.47</v>
      </c>
      <c r="C2334">
        <v>6.35</v>
      </c>
      <c r="D2334" t="str">
        <f t="shared" si="216"/>
        <v>No</v>
      </c>
      <c r="E2334" t="s">
        <v>2378</v>
      </c>
      <c r="F2334" t="s">
        <v>2381</v>
      </c>
      <c r="G2334">
        <f t="shared" si="217"/>
        <v>1</v>
      </c>
      <c r="H2334" t="str">
        <f t="shared" si="218"/>
        <v>No</v>
      </c>
      <c r="I2334" t="str">
        <f t="shared" si="219"/>
        <v>Under Weight</v>
      </c>
      <c r="J2334" t="str">
        <f t="shared" si="220"/>
        <v>Prediabetes</v>
      </c>
      <c r="K2334" t="s">
        <v>2378</v>
      </c>
      <c r="L2334">
        <v>1</v>
      </c>
      <c r="M2334" t="str">
        <f t="shared" si="221"/>
        <v>No</v>
      </c>
      <c r="N2334" t="s">
        <v>2378</v>
      </c>
    </row>
    <row r="2335" spans="1:14" x14ac:dyDescent="0.3">
      <c r="A2335" t="s">
        <v>12</v>
      </c>
      <c r="B2335">
        <v>17.600000000000001</v>
      </c>
      <c r="C2335">
        <v>4.3899999999999997</v>
      </c>
      <c r="D2335" t="str">
        <f t="shared" si="216"/>
        <v>No</v>
      </c>
      <c r="E2335" t="s">
        <v>2378</v>
      </c>
      <c r="F2335" t="s">
        <v>2378</v>
      </c>
      <c r="G2335">
        <f t="shared" si="217"/>
        <v>1</v>
      </c>
      <c r="H2335" t="str">
        <f t="shared" si="218"/>
        <v>No</v>
      </c>
      <c r="I2335" t="str">
        <f t="shared" si="219"/>
        <v>Under Weight</v>
      </c>
      <c r="J2335" t="str">
        <f t="shared" si="220"/>
        <v>Normal</v>
      </c>
      <c r="K2335" t="s">
        <v>2378</v>
      </c>
      <c r="L2335">
        <v>1</v>
      </c>
      <c r="M2335" t="str">
        <f t="shared" si="221"/>
        <v>No</v>
      </c>
      <c r="N2335" t="s">
        <v>2378</v>
      </c>
    </row>
    <row r="2336" spans="1:14" x14ac:dyDescent="0.3">
      <c r="A2336" t="s">
        <v>7</v>
      </c>
      <c r="B2336">
        <v>17.579999999999998</v>
      </c>
      <c r="C2336">
        <v>4.51</v>
      </c>
      <c r="D2336" t="str">
        <f t="shared" si="216"/>
        <v>No</v>
      </c>
      <c r="E2336" t="s">
        <v>2378</v>
      </c>
      <c r="F2336" t="s">
        <v>2378</v>
      </c>
      <c r="G2336">
        <f t="shared" si="217"/>
        <v>1</v>
      </c>
      <c r="H2336" t="str">
        <f t="shared" si="218"/>
        <v>No</v>
      </c>
      <c r="I2336" t="str">
        <f t="shared" si="219"/>
        <v>Under Weight</v>
      </c>
      <c r="J2336" t="str">
        <f t="shared" si="220"/>
        <v>Normal</v>
      </c>
      <c r="K2336" t="s">
        <v>2378</v>
      </c>
      <c r="L2336">
        <v>1</v>
      </c>
      <c r="M2336" t="str">
        <f t="shared" si="221"/>
        <v>No</v>
      </c>
      <c r="N2336" t="s">
        <v>2378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X2344"/>
  <sheetViews>
    <sheetView tabSelected="1" workbookViewId="0">
      <selection activeCell="D1" sqref="D1"/>
    </sheetView>
  </sheetViews>
  <sheetFormatPr defaultRowHeight="14.4" x14ac:dyDescent="0.3"/>
  <cols>
    <col min="1" max="1" width="12.88671875" bestFit="1" customWidth="1"/>
    <col min="3" max="3" width="8.88671875" style="54"/>
    <col min="4" max="4" width="9.21875" style="54" customWidth="1"/>
    <col min="5" max="5" width="12.88671875" style="19" customWidth="1"/>
    <col min="8" max="8" width="10.44140625" style="47" bestFit="1" customWidth="1"/>
    <col min="9" max="9" width="12.5546875" bestFit="1" customWidth="1"/>
    <col min="10" max="10" width="13.109375" customWidth="1"/>
    <col min="13" max="13" width="13.109375" hidden="1" customWidth="1"/>
    <col min="14" max="15" width="8.88671875" hidden="1" customWidth="1"/>
    <col min="18" max="18" width="9.44140625" hidden="1" customWidth="1"/>
  </cols>
  <sheetData>
    <row r="1" spans="1:24" s="1" customFormat="1" ht="18.899999999999999" customHeight="1" x14ac:dyDescent="0.3">
      <c r="A1" s="2" t="s">
        <v>0</v>
      </c>
      <c r="B1" s="2" t="s">
        <v>6110</v>
      </c>
      <c r="C1" s="2" t="s">
        <v>6111</v>
      </c>
      <c r="D1" s="2" t="s">
        <v>6112</v>
      </c>
      <c r="E1" s="18" t="s">
        <v>4425</v>
      </c>
      <c r="F1" s="2" t="s">
        <v>4429</v>
      </c>
      <c r="G1" s="2" t="s">
        <v>2</v>
      </c>
      <c r="H1" s="46" t="s">
        <v>3</v>
      </c>
      <c r="I1" s="2" t="s">
        <v>4</v>
      </c>
      <c r="J1" s="2" t="s">
        <v>5</v>
      </c>
      <c r="K1" s="2" t="s">
        <v>6</v>
      </c>
      <c r="M1" s="2" t="s">
        <v>4</v>
      </c>
      <c r="N1" s="2" t="s">
        <v>5</v>
      </c>
      <c r="O1" s="2" t="s">
        <v>6</v>
      </c>
      <c r="R1" s="2" t="s">
        <v>1</v>
      </c>
    </row>
    <row r="2" spans="1:24" x14ac:dyDescent="0.3">
      <c r="A2" t="s">
        <v>7</v>
      </c>
      <c r="B2">
        <v>9</v>
      </c>
      <c r="C2" s="54" t="s">
        <v>8</v>
      </c>
      <c r="D2" s="54">
        <f>IF(R2="?",AVERAGE($R$2:$R$2344),R2)</f>
        <v>1992</v>
      </c>
      <c r="E2" s="19" t="str">
        <f>CONCATENATE(B2,"-",C2,"-",D2)</f>
        <v>9-Jul-1992</v>
      </c>
      <c r="F2" s="44">
        <f>DATEDIF(E2, DATE(2023,6,8), "Y")</f>
        <v>30</v>
      </c>
      <c r="G2">
        <v>0</v>
      </c>
      <c r="H2" s="47">
        <v>563.84</v>
      </c>
      <c r="I2" t="str">
        <f>IF(M2="?","tier - 2",M2)</f>
        <v>tier - 2</v>
      </c>
      <c r="J2" t="str">
        <f>IF(N2="?","tier - 2",N2)</f>
        <v>tier - 3</v>
      </c>
      <c r="K2" t="str">
        <f>IF(O2="?","Unknown",O2)</f>
        <v>R1013</v>
      </c>
      <c r="M2" t="s">
        <v>9</v>
      </c>
      <c r="N2" t="s">
        <v>10</v>
      </c>
      <c r="O2" t="s">
        <v>11</v>
      </c>
      <c r="R2">
        <v>1992</v>
      </c>
    </row>
    <row r="3" spans="1:24" x14ac:dyDescent="0.3">
      <c r="A3" t="s">
        <v>12</v>
      </c>
      <c r="B3">
        <v>30</v>
      </c>
      <c r="C3" s="54" t="s">
        <v>13</v>
      </c>
      <c r="D3" s="54">
        <f>IF(R3="?",AVERAGE($R$2:$R$2344),R3)</f>
        <v>1992</v>
      </c>
      <c r="E3" s="19" t="str">
        <f>CONCATENATE(B3,"-",C3,"-",D3)</f>
        <v>30-Nov-1992</v>
      </c>
      <c r="F3" s="26">
        <f t="shared" ref="F3:F66" si="0">DATEDIF(E3, DATE(2023,6,8), "Y")</f>
        <v>30</v>
      </c>
      <c r="G3">
        <v>0</v>
      </c>
      <c r="H3" s="47">
        <v>570.62</v>
      </c>
      <c r="I3" t="str">
        <f>IF(M3="?","tier - 2",M3)</f>
        <v>tier - 2</v>
      </c>
      <c r="J3" t="str">
        <f>IF(N3="?","tier - 2",N3)</f>
        <v>tier - 1</v>
      </c>
      <c r="K3" t="str">
        <f>IF(O3="?","Unknown",O3)</f>
        <v>R1013</v>
      </c>
      <c r="M3" t="s">
        <v>9</v>
      </c>
      <c r="N3" t="s">
        <v>14</v>
      </c>
      <c r="O3" t="s">
        <v>11</v>
      </c>
      <c r="R3">
        <v>1992</v>
      </c>
    </row>
    <row r="4" spans="1:24" x14ac:dyDescent="0.3">
      <c r="A4" t="s">
        <v>15</v>
      </c>
      <c r="B4">
        <v>30</v>
      </c>
      <c r="C4" s="54" t="s">
        <v>16</v>
      </c>
      <c r="D4" s="54">
        <f>IF(R4="?",AVERAGE($R$2:$R$2344),R4)</f>
        <v>1993</v>
      </c>
      <c r="E4" s="19" t="str">
        <f>CONCATENATE(B4,"-",C4,"-",D4)</f>
        <v>30-Jun-1993</v>
      </c>
      <c r="F4" s="26">
        <f t="shared" si="0"/>
        <v>29</v>
      </c>
      <c r="G4">
        <v>0</v>
      </c>
      <c r="H4" s="47">
        <v>600</v>
      </c>
      <c r="I4" t="str">
        <f>IF(M4="?","tier - 2",M4)</f>
        <v>tier - 2</v>
      </c>
      <c r="J4" t="str">
        <f>IF(N4="?","tier - 2",N4)</f>
        <v>tier - 1</v>
      </c>
      <c r="K4" t="str">
        <f>IF(O4="?","Unknown",O4)</f>
        <v>R1013</v>
      </c>
      <c r="M4" t="s">
        <v>9</v>
      </c>
      <c r="N4" t="s">
        <v>14</v>
      </c>
      <c r="O4" t="s">
        <v>11</v>
      </c>
      <c r="R4">
        <v>1993</v>
      </c>
    </row>
    <row r="5" spans="1:24" x14ac:dyDescent="0.3">
      <c r="A5" t="s">
        <v>17</v>
      </c>
      <c r="B5">
        <v>13</v>
      </c>
      <c r="C5" s="54" t="s">
        <v>18</v>
      </c>
      <c r="D5" s="54">
        <f>IF(R5="?",AVERAGE($R$2:$R$2344),R5)</f>
        <v>1992</v>
      </c>
      <c r="E5" s="19" t="str">
        <f>CONCATENATE(B5,"-",C5,"-",D5)</f>
        <v>13-Sep-1992</v>
      </c>
      <c r="F5" s="26">
        <f t="shared" si="0"/>
        <v>30</v>
      </c>
      <c r="G5">
        <v>0</v>
      </c>
      <c r="H5" s="47">
        <v>604.54</v>
      </c>
      <c r="I5" t="str">
        <f>IF(M5="?","tier - 2",M5)</f>
        <v>tier - 3</v>
      </c>
      <c r="J5" t="str">
        <f>IF(N5="?","tier - 2",N5)</f>
        <v>tier - 3</v>
      </c>
      <c r="K5" t="str">
        <f>IF(O5="?","Unknown",O5)</f>
        <v>R1013</v>
      </c>
      <c r="M5" t="s">
        <v>10</v>
      </c>
      <c r="N5" t="s">
        <v>10</v>
      </c>
      <c r="O5" t="s">
        <v>11</v>
      </c>
      <c r="R5">
        <v>1992</v>
      </c>
    </row>
    <row r="6" spans="1:24" x14ac:dyDescent="0.3">
      <c r="A6" t="s">
        <v>19</v>
      </c>
      <c r="B6">
        <v>27</v>
      </c>
      <c r="C6" s="54" t="s">
        <v>8</v>
      </c>
      <c r="D6" s="54">
        <f>IF(R6="?",AVERAGE($R$2:$R$2344),R6)</f>
        <v>1998</v>
      </c>
      <c r="E6" s="19" t="str">
        <f>CONCATENATE(B6,"-",C6,"-",D6)</f>
        <v>27-Jul-1998</v>
      </c>
      <c r="F6" s="26">
        <f t="shared" si="0"/>
        <v>24</v>
      </c>
      <c r="G6">
        <v>0</v>
      </c>
      <c r="H6" s="47">
        <v>637.26</v>
      </c>
      <c r="I6" t="str">
        <f>IF(M6="?","tier - 2",M6)</f>
        <v>tier - 3</v>
      </c>
      <c r="J6" t="str">
        <f>IF(N6="?","tier - 2",N6)</f>
        <v>tier - 3</v>
      </c>
      <c r="K6" t="str">
        <f>IF(O6="?","Unknown",O6)</f>
        <v>R1013</v>
      </c>
      <c r="M6" t="s">
        <v>10</v>
      </c>
      <c r="N6" t="s">
        <v>10</v>
      </c>
      <c r="O6" t="s">
        <v>11</v>
      </c>
      <c r="R6">
        <v>1998</v>
      </c>
      <c r="X6" t="s">
        <v>4506</v>
      </c>
    </row>
    <row r="7" spans="1:24" x14ac:dyDescent="0.3">
      <c r="A7" t="s">
        <v>20</v>
      </c>
      <c r="B7">
        <v>20</v>
      </c>
      <c r="C7" s="54" t="s">
        <v>13</v>
      </c>
      <c r="D7" s="54">
        <f>IF(R7="?",AVERAGE($R$2:$R$2344),R7)</f>
        <v>2001</v>
      </c>
      <c r="E7" s="19" t="str">
        <f>CONCATENATE(B7,"-",C7,"-",D7)</f>
        <v>20-Nov-2001</v>
      </c>
      <c r="F7" s="26">
        <f t="shared" si="0"/>
        <v>21</v>
      </c>
      <c r="G7">
        <v>0</v>
      </c>
      <c r="H7" s="47">
        <v>646.14</v>
      </c>
      <c r="I7" t="str">
        <f>IF(M7="?","tier - 2",M7)</f>
        <v>tier - 3</v>
      </c>
      <c r="J7" t="str">
        <f>IF(N7="?","tier - 2",N7)</f>
        <v>tier - 3</v>
      </c>
      <c r="K7" t="str">
        <f>IF(O7="?","Unknown",O7)</f>
        <v>R1012</v>
      </c>
      <c r="M7" t="s">
        <v>10</v>
      </c>
      <c r="N7" t="s">
        <v>10</v>
      </c>
      <c r="O7" t="s">
        <v>21</v>
      </c>
      <c r="R7">
        <v>2001</v>
      </c>
    </row>
    <row r="8" spans="1:24" x14ac:dyDescent="0.3">
      <c r="A8" t="s">
        <v>22</v>
      </c>
      <c r="B8">
        <v>1</v>
      </c>
      <c r="C8" s="54" t="s">
        <v>16</v>
      </c>
      <c r="D8" s="54">
        <f>IF(R8="?",AVERAGE($R$2:$R$2344),R8)</f>
        <v>1993</v>
      </c>
      <c r="E8" s="19" t="str">
        <f>CONCATENATE(B8,"-",C8,"-",D8)</f>
        <v>1-Jun-1993</v>
      </c>
      <c r="F8" s="26">
        <f t="shared" si="0"/>
        <v>30</v>
      </c>
      <c r="G8">
        <v>0</v>
      </c>
      <c r="H8" s="47">
        <v>650</v>
      </c>
      <c r="I8" t="str">
        <f>IF(M8="?","tier - 2",M8)</f>
        <v>tier - 3</v>
      </c>
      <c r="J8" t="str">
        <f>IF(N8="?","tier - 2",N8)</f>
        <v>tier - 3</v>
      </c>
      <c r="K8" t="str">
        <f>IF(O8="?","Unknown",O8)</f>
        <v>R1013</v>
      </c>
      <c r="M8" t="s">
        <v>10</v>
      </c>
      <c r="N8" t="s">
        <v>10</v>
      </c>
      <c r="O8" t="s">
        <v>11</v>
      </c>
      <c r="R8">
        <v>1993</v>
      </c>
    </row>
    <row r="9" spans="1:24" x14ac:dyDescent="0.3">
      <c r="A9" t="s">
        <v>23</v>
      </c>
      <c r="B9">
        <v>4</v>
      </c>
      <c r="C9" s="54" t="s">
        <v>8</v>
      </c>
      <c r="D9" s="54">
        <f>IF(R9="?",AVERAGE($R$2:$R$2344),R9)</f>
        <v>1995</v>
      </c>
      <c r="E9" s="19" t="str">
        <f>CONCATENATE(B9,"-",C9,"-",D9)</f>
        <v>4-Jul-1995</v>
      </c>
      <c r="F9" s="26">
        <f t="shared" si="0"/>
        <v>27</v>
      </c>
      <c r="G9">
        <v>0</v>
      </c>
      <c r="H9" s="47">
        <v>650</v>
      </c>
      <c r="I9" t="str">
        <f>IF(M9="?","tier - 2",M9)</f>
        <v>tier - 3</v>
      </c>
      <c r="J9" t="str">
        <f>IF(N9="?","tier - 2",N9)</f>
        <v>tier - 3</v>
      </c>
      <c r="K9" t="str">
        <f>IF(O9="?","Unknown",O9)</f>
        <v>R1013</v>
      </c>
      <c r="M9" t="s">
        <v>10</v>
      </c>
      <c r="N9" t="s">
        <v>10</v>
      </c>
      <c r="O9" t="s">
        <v>11</v>
      </c>
      <c r="R9">
        <v>1995</v>
      </c>
    </row>
    <row r="10" spans="1:24" x14ac:dyDescent="0.3">
      <c r="A10" t="s">
        <v>24</v>
      </c>
      <c r="B10">
        <v>29</v>
      </c>
      <c r="C10" s="54" t="s">
        <v>13</v>
      </c>
      <c r="D10" s="54">
        <f>IF(R10="?",AVERAGE($R$2:$R$2344),R10)</f>
        <v>2002</v>
      </c>
      <c r="E10" s="19" t="str">
        <f>CONCATENATE(B10,"-",C10,"-",D10)</f>
        <v>29-Nov-2002</v>
      </c>
      <c r="F10" s="26">
        <f t="shared" si="0"/>
        <v>20</v>
      </c>
      <c r="G10">
        <v>0</v>
      </c>
      <c r="H10" s="47">
        <v>668</v>
      </c>
      <c r="I10" t="str">
        <f>IF(M10="?","tier - 2",M10)</f>
        <v>tier - 3</v>
      </c>
      <c r="J10" t="str">
        <f>IF(N10="?","tier - 2",N10)</f>
        <v>tier - 2</v>
      </c>
      <c r="K10" t="str">
        <f>IF(O10="?","Unknown",O10)</f>
        <v>R1012</v>
      </c>
      <c r="M10" t="s">
        <v>10</v>
      </c>
      <c r="N10" t="s">
        <v>9</v>
      </c>
      <c r="O10" t="s">
        <v>21</v>
      </c>
      <c r="R10">
        <v>2002</v>
      </c>
    </row>
    <row r="11" spans="1:24" x14ac:dyDescent="0.3">
      <c r="A11" t="s">
        <v>25</v>
      </c>
      <c r="B11">
        <v>9</v>
      </c>
      <c r="C11" s="54" t="s">
        <v>13</v>
      </c>
      <c r="D11" s="54">
        <f>IF(R11="?",AVERAGE($R$2:$R$2344),R11)</f>
        <v>1997</v>
      </c>
      <c r="E11" s="19" t="str">
        <f>CONCATENATE(B11,"-",C11,"-",D11)</f>
        <v>9-Nov-1997</v>
      </c>
      <c r="F11" s="26">
        <f t="shared" si="0"/>
        <v>25</v>
      </c>
      <c r="G11">
        <v>0</v>
      </c>
      <c r="H11" s="47">
        <v>670</v>
      </c>
      <c r="I11" t="str">
        <f>IF(M11="?","tier - 2",M11)</f>
        <v>tier - 3</v>
      </c>
      <c r="J11" t="str">
        <f>IF(N11="?","tier - 2",N11)</f>
        <v>tier - 3</v>
      </c>
      <c r="K11" t="str">
        <f>IF(O11="?","Unknown",O11)</f>
        <v>R1013</v>
      </c>
      <c r="M11" t="s">
        <v>10</v>
      </c>
      <c r="N11" t="s">
        <v>10</v>
      </c>
      <c r="O11" t="s">
        <v>11</v>
      </c>
      <c r="R11">
        <v>1997</v>
      </c>
    </row>
    <row r="12" spans="1:24" x14ac:dyDescent="0.3">
      <c r="A12" t="s">
        <v>26</v>
      </c>
      <c r="B12">
        <v>12</v>
      </c>
      <c r="C12" s="54" t="s">
        <v>18</v>
      </c>
      <c r="D12" s="54">
        <f>IF(R12="?",AVERAGE($R$2:$R$2344),R12)</f>
        <v>2001</v>
      </c>
      <c r="E12" s="19" t="str">
        <f>CONCATENATE(B12,"-",C12,"-",D12)</f>
        <v>12-Sep-2001</v>
      </c>
      <c r="F12" s="26">
        <f t="shared" si="0"/>
        <v>21</v>
      </c>
      <c r="G12">
        <v>0</v>
      </c>
      <c r="H12" s="47">
        <v>687.54</v>
      </c>
      <c r="I12" t="str">
        <f>IF(M12="?","tier - 2",M12)</f>
        <v>tier - 3</v>
      </c>
      <c r="J12" t="str">
        <f>IF(N12="?","tier - 2",N12)</f>
        <v>tier - 2</v>
      </c>
      <c r="K12" t="str">
        <f>IF(O12="?","Unknown",O12)</f>
        <v>R1013</v>
      </c>
      <c r="M12" t="s">
        <v>10</v>
      </c>
      <c r="N12" t="s">
        <v>9</v>
      </c>
      <c r="O12" t="s">
        <v>11</v>
      </c>
      <c r="R12">
        <v>2001</v>
      </c>
    </row>
    <row r="13" spans="1:24" x14ac:dyDescent="0.3">
      <c r="A13" t="s">
        <v>27</v>
      </c>
      <c r="B13">
        <v>26</v>
      </c>
      <c r="C13" s="54" t="s">
        <v>28</v>
      </c>
      <c r="D13" s="54">
        <f>IF(R13="?",AVERAGE($R$2:$R$2344),R13)</f>
        <v>1999</v>
      </c>
      <c r="E13" s="19" t="str">
        <f>CONCATENATE(B13,"-",C13,"-",D13)</f>
        <v>26-Dec-1999</v>
      </c>
      <c r="F13" s="26">
        <f t="shared" si="0"/>
        <v>23</v>
      </c>
      <c r="G13">
        <v>0</v>
      </c>
      <c r="H13" s="47">
        <v>700</v>
      </c>
      <c r="I13" t="str">
        <f>IF(M13="?","tier - 2",M13)</f>
        <v>tier - 2</v>
      </c>
      <c r="J13" t="str">
        <f>IF(N13="?","tier - 2",N13)</f>
        <v>tier - 3</v>
      </c>
      <c r="K13" t="str">
        <f>IF(O13="?","Unknown",O13)</f>
        <v>R1013</v>
      </c>
      <c r="M13" t="s">
        <v>29</v>
      </c>
      <c r="N13" t="s">
        <v>10</v>
      </c>
      <c r="O13" t="s">
        <v>11</v>
      </c>
      <c r="R13">
        <v>1999</v>
      </c>
    </row>
    <row r="14" spans="1:24" x14ac:dyDescent="0.3">
      <c r="A14" t="s">
        <v>30</v>
      </c>
      <c r="B14">
        <v>14</v>
      </c>
      <c r="C14" s="54" t="s">
        <v>28</v>
      </c>
      <c r="D14" s="54">
        <f>IF(R14="?",AVERAGE($R$2:$R$2344),R14)</f>
        <v>1999</v>
      </c>
      <c r="E14" s="19" t="str">
        <f>CONCATENATE(B14,"-",C14,"-",D14)</f>
        <v>14-Dec-1999</v>
      </c>
      <c r="F14" s="26">
        <f t="shared" si="0"/>
        <v>23</v>
      </c>
      <c r="G14">
        <v>0</v>
      </c>
      <c r="H14" s="47">
        <v>722.99</v>
      </c>
      <c r="I14" t="str">
        <f>IF(M14="?","tier - 2",M14)</f>
        <v>tier - 3</v>
      </c>
      <c r="J14" t="str">
        <f>IF(N14="?","tier - 2",N14)</f>
        <v>tier - 1</v>
      </c>
      <c r="K14" t="str">
        <f>IF(O14="?","Unknown",O14)</f>
        <v>R1013</v>
      </c>
      <c r="M14" t="s">
        <v>10</v>
      </c>
      <c r="N14" t="s">
        <v>14</v>
      </c>
      <c r="O14" t="s">
        <v>11</v>
      </c>
      <c r="R14">
        <v>1999</v>
      </c>
    </row>
    <row r="15" spans="1:24" x14ac:dyDescent="0.3">
      <c r="A15" t="s">
        <v>31</v>
      </c>
      <c r="B15">
        <v>19</v>
      </c>
      <c r="C15" s="54" t="s">
        <v>18</v>
      </c>
      <c r="D15" s="54">
        <f>IF(R15="?",AVERAGE($R$2:$R$2344),R15)</f>
        <v>2002</v>
      </c>
      <c r="E15" s="19" t="str">
        <f>CONCATENATE(B15,"-",C15,"-",D15)</f>
        <v>19-Sep-2002</v>
      </c>
      <c r="F15" s="26">
        <f t="shared" si="0"/>
        <v>20</v>
      </c>
      <c r="G15">
        <v>0</v>
      </c>
      <c r="H15" s="47">
        <v>750</v>
      </c>
      <c r="I15" t="str">
        <f>IF(M15="?","tier - 2",M15)</f>
        <v>tier - 3</v>
      </c>
      <c r="J15" t="str">
        <f>IF(N15="?","tier - 2",N15)</f>
        <v>tier - 1</v>
      </c>
      <c r="K15" t="str">
        <f>IF(O15="?","Unknown",O15)</f>
        <v>R1012</v>
      </c>
      <c r="M15" t="s">
        <v>10</v>
      </c>
      <c r="N15" t="s">
        <v>14</v>
      </c>
      <c r="O15" t="s">
        <v>21</v>
      </c>
      <c r="R15">
        <v>2002</v>
      </c>
    </row>
    <row r="16" spans="1:24" x14ac:dyDescent="0.3">
      <c r="A16" t="s">
        <v>32</v>
      </c>
      <c r="B16">
        <v>9</v>
      </c>
      <c r="C16" s="54" t="s">
        <v>33</v>
      </c>
      <c r="D16" s="54">
        <f>IF(R16="?",AVERAGE($R$2:$R$2344),R16)</f>
        <v>1993</v>
      </c>
      <c r="E16" s="19" t="str">
        <f>CONCATENATE(B16,"-",C16,"-",D16)</f>
        <v>9-Aug-1993</v>
      </c>
      <c r="F16" s="26">
        <f t="shared" si="0"/>
        <v>29</v>
      </c>
      <c r="G16">
        <v>0</v>
      </c>
      <c r="H16" s="47">
        <v>760</v>
      </c>
      <c r="I16" t="str">
        <f>IF(M16="?","tier - 2",M16)</f>
        <v>tier - 3</v>
      </c>
      <c r="J16" t="str">
        <f>IF(N16="?","tier - 2",N16)</f>
        <v>tier - 1</v>
      </c>
      <c r="K16" t="str">
        <f>IF(O16="?","Unknown",O16)</f>
        <v>R1013</v>
      </c>
      <c r="M16" t="s">
        <v>10</v>
      </c>
      <c r="N16" t="s">
        <v>14</v>
      </c>
      <c r="O16" t="s">
        <v>11</v>
      </c>
      <c r="R16">
        <v>1993</v>
      </c>
    </row>
    <row r="17" spans="1:18" x14ac:dyDescent="0.3">
      <c r="A17" t="s">
        <v>34</v>
      </c>
      <c r="B17">
        <v>22</v>
      </c>
      <c r="C17" s="54" t="s">
        <v>35</v>
      </c>
      <c r="D17" s="54">
        <f>IF(R17="?",AVERAGE($R$2:$R$2344),R17)</f>
        <v>1996</v>
      </c>
      <c r="E17" s="19" t="str">
        <f>CONCATENATE(B17,"-",C17,"-",D17)</f>
        <v>22-Oct-1996</v>
      </c>
      <c r="F17" s="26">
        <f t="shared" si="0"/>
        <v>26</v>
      </c>
      <c r="G17">
        <v>0</v>
      </c>
      <c r="H17" s="47">
        <v>760</v>
      </c>
      <c r="I17" t="str">
        <f>IF(M17="?","tier - 2",M17)</f>
        <v>tier - 3</v>
      </c>
      <c r="J17" t="str">
        <f>IF(N17="?","tier - 2",N17)</f>
        <v>tier - 3</v>
      </c>
      <c r="K17" t="str">
        <f>IF(O17="?","Unknown",O17)</f>
        <v>R1013</v>
      </c>
      <c r="M17" t="s">
        <v>10</v>
      </c>
      <c r="N17" t="s">
        <v>10</v>
      </c>
      <c r="O17" t="s">
        <v>11</v>
      </c>
      <c r="R17">
        <v>1996</v>
      </c>
    </row>
    <row r="18" spans="1:18" x14ac:dyDescent="0.3">
      <c r="A18" t="s">
        <v>36</v>
      </c>
      <c r="B18">
        <v>28</v>
      </c>
      <c r="C18" s="54" t="s">
        <v>16</v>
      </c>
      <c r="D18" s="54">
        <f>IF(R18="?",AVERAGE($R$2:$R$2344),R18)</f>
        <v>1993</v>
      </c>
      <c r="E18" s="19" t="str">
        <f>CONCATENATE(B18,"-",C18,"-",D18)</f>
        <v>28-Jun-1993</v>
      </c>
      <c r="F18" s="26">
        <f t="shared" si="0"/>
        <v>29</v>
      </c>
      <c r="G18">
        <v>0</v>
      </c>
      <c r="H18" s="47">
        <v>770</v>
      </c>
      <c r="I18" t="str">
        <f>IF(M18="?","tier - 2",M18)</f>
        <v>tier - 3</v>
      </c>
      <c r="J18" t="str">
        <f>IF(N18="?","tier - 2",N18)</f>
        <v>tier - 3</v>
      </c>
      <c r="K18" t="str">
        <f>IF(O18="?","Unknown",O18)</f>
        <v>R1013</v>
      </c>
      <c r="M18" t="s">
        <v>10</v>
      </c>
      <c r="N18" t="s">
        <v>10</v>
      </c>
      <c r="O18" t="s">
        <v>11</v>
      </c>
      <c r="R18">
        <v>1993</v>
      </c>
    </row>
    <row r="19" spans="1:18" x14ac:dyDescent="0.3">
      <c r="A19" t="s">
        <v>37</v>
      </c>
      <c r="B19">
        <v>18</v>
      </c>
      <c r="C19" s="54" t="s">
        <v>18</v>
      </c>
      <c r="D19" s="54">
        <f>IF(R19="?",AVERAGE($R$2:$R$2344),R19)</f>
        <v>1996</v>
      </c>
      <c r="E19" s="19" t="str">
        <f>CONCATENATE(B19,"-",C19,"-",D19)</f>
        <v>18-Sep-1996</v>
      </c>
      <c r="F19" s="26">
        <f t="shared" si="0"/>
        <v>26</v>
      </c>
      <c r="G19">
        <v>0</v>
      </c>
      <c r="H19" s="47">
        <v>770.38</v>
      </c>
      <c r="I19" t="str">
        <f>IF(M19="?","tier - 2",M19)</f>
        <v>tier - 3</v>
      </c>
      <c r="J19" t="str">
        <f>IF(N19="?","tier - 2",N19)</f>
        <v>tier - 2</v>
      </c>
      <c r="K19" t="str">
        <f>IF(O19="?","Unknown",O19)</f>
        <v>R1012</v>
      </c>
      <c r="M19" t="s">
        <v>10</v>
      </c>
      <c r="N19" t="s">
        <v>29</v>
      </c>
      <c r="O19" t="s">
        <v>21</v>
      </c>
      <c r="R19">
        <v>1996</v>
      </c>
    </row>
    <row r="20" spans="1:18" x14ac:dyDescent="0.3">
      <c r="A20" t="s">
        <v>38</v>
      </c>
      <c r="B20">
        <v>7</v>
      </c>
      <c r="C20" s="54" t="s">
        <v>28</v>
      </c>
      <c r="D20" s="54">
        <f>IF(R20="?",AVERAGE($R$2:$R$2344),R20)</f>
        <v>1995</v>
      </c>
      <c r="E20" s="19" t="str">
        <f>CONCATENATE(B20,"-",C20,"-",D20)</f>
        <v>7-Dec-1995</v>
      </c>
      <c r="F20" s="26">
        <f t="shared" si="0"/>
        <v>27</v>
      </c>
      <c r="G20">
        <v>0</v>
      </c>
      <c r="H20" s="47">
        <v>773.54</v>
      </c>
      <c r="I20" t="str">
        <f>IF(M20="?","tier - 2",M20)</f>
        <v>tier - 3</v>
      </c>
      <c r="J20" t="str">
        <f>IF(N20="?","tier - 2",N20)</f>
        <v>tier - 2</v>
      </c>
      <c r="K20" t="str">
        <f>IF(O20="?","Unknown",O20)</f>
        <v>R1013</v>
      </c>
      <c r="M20" t="s">
        <v>10</v>
      </c>
      <c r="N20" t="s">
        <v>9</v>
      </c>
      <c r="O20" t="s">
        <v>11</v>
      </c>
      <c r="R20">
        <v>1995</v>
      </c>
    </row>
    <row r="21" spans="1:18" x14ac:dyDescent="0.3">
      <c r="A21" t="s">
        <v>39</v>
      </c>
      <c r="B21">
        <v>7</v>
      </c>
      <c r="C21" s="54" t="s">
        <v>35</v>
      </c>
      <c r="D21" s="54">
        <f>IF(R21="?",AVERAGE($R$2:$R$2344),R21)</f>
        <v>2004</v>
      </c>
      <c r="E21" s="19" t="str">
        <f>CONCATENATE(B21,"-",C21,"-",D21)</f>
        <v>7-Oct-2004</v>
      </c>
      <c r="F21" s="26">
        <f t="shared" si="0"/>
        <v>18</v>
      </c>
      <c r="G21">
        <v>0</v>
      </c>
      <c r="H21" s="47">
        <v>830.52</v>
      </c>
      <c r="I21" t="str">
        <f>IF(M21="?","tier - 2",M21)</f>
        <v>tier - 3</v>
      </c>
      <c r="J21" t="str">
        <f>IF(N21="?","tier - 2",N21)</f>
        <v>tier - 2</v>
      </c>
      <c r="K21" t="str">
        <f>IF(O21="?","Unknown",O21)</f>
        <v>R1011</v>
      </c>
      <c r="M21" t="s">
        <v>10</v>
      </c>
      <c r="N21" t="s">
        <v>9</v>
      </c>
      <c r="O21" t="s">
        <v>40</v>
      </c>
      <c r="R21">
        <v>2004</v>
      </c>
    </row>
    <row r="22" spans="1:18" x14ac:dyDescent="0.3">
      <c r="A22" t="s">
        <v>41</v>
      </c>
      <c r="B22">
        <v>18</v>
      </c>
      <c r="C22" s="54" t="s">
        <v>13</v>
      </c>
      <c r="D22" s="54">
        <f>IF(R22="?",AVERAGE($R$2:$R$2344),R22)</f>
        <v>2000</v>
      </c>
      <c r="E22" s="19" t="str">
        <f>CONCATENATE(B22,"-",C22,"-",D22)</f>
        <v>18-Nov-2000</v>
      </c>
      <c r="F22" s="26">
        <f t="shared" si="0"/>
        <v>22</v>
      </c>
      <c r="G22">
        <v>0</v>
      </c>
      <c r="H22" s="47">
        <v>865.41</v>
      </c>
      <c r="I22" t="str">
        <f>IF(M22="?","tier - 2",M22)</f>
        <v>tier - 3</v>
      </c>
      <c r="J22" t="str">
        <f>IF(N22="?","tier - 2",N22)</f>
        <v>tier - 1</v>
      </c>
      <c r="K22" t="str">
        <f>IF(O22="?","Unknown",O22)</f>
        <v>R1013</v>
      </c>
      <c r="M22" t="s">
        <v>10</v>
      </c>
      <c r="N22" t="s">
        <v>14</v>
      </c>
      <c r="O22" t="s">
        <v>11</v>
      </c>
      <c r="R22">
        <v>2000</v>
      </c>
    </row>
    <row r="23" spans="1:18" x14ac:dyDescent="0.3">
      <c r="A23" t="s">
        <v>42</v>
      </c>
      <c r="B23">
        <v>27</v>
      </c>
      <c r="C23" s="54" t="s">
        <v>13</v>
      </c>
      <c r="D23" s="54">
        <f>IF(R23="?",AVERAGE($R$2:$R$2344),R23)</f>
        <v>1993</v>
      </c>
      <c r="E23" s="19" t="str">
        <f>CONCATENATE(B23,"-",C23,"-",D23)</f>
        <v>27-Nov-1993</v>
      </c>
      <c r="F23" s="26">
        <f t="shared" si="0"/>
        <v>29</v>
      </c>
      <c r="G23">
        <v>0</v>
      </c>
      <c r="H23" s="47">
        <v>896.21</v>
      </c>
      <c r="I23" t="str">
        <f>IF(M23="?","tier - 2",M23)</f>
        <v>tier - 3</v>
      </c>
      <c r="J23" t="str">
        <f>IF(N23="?","tier - 2",N23)</f>
        <v>tier - 1</v>
      </c>
      <c r="K23" t="str">
        <f>IF(O23="?","Unknown",O23)</f>
        <v>R1013</v>
      </c>
      <c r="M23" t="s">
        <v>10</v>
      </c>
      <c r="N23" t="s">
        <v>14</v>
      </c>
      <c r="O23" t="s">
        <v>11</v>
      </c>
      <c r="R23">
        <v>1993</v>
      </c>
    </row>
    <row r="24" spans="1:18" x14ac:dyDescent="0.3">
      <c r="A24" t="s">
        <v>43</v>
      </c>
      <c r="B24">
        <v>30</v>
      </c>
      <c r="C24" s="54" t="s">
        <v>35</v>
      </c>
      <c r="D24" s="54">
        <f>IF(R24="?",AVERAGE($R$2:$R$2344),R24)</f>
        <v>1994</v>
      </c>
      <c r="E24" s="19" t="str">
        <f>CONCATENATE(B24,"-",C24,"-",D24)</f>
        <v>30-Oct-1994</v>
      </c>
      <c r="F24" s="26">
        <f t="shared" si="0"/>
        <v>28</v>
      </c>
      <c r="G24">
        <v>0</v>
      </c>
      <c r="H24" s="47">
        <v>915.07</v>
      </c>
      <c r="I24" t="str">
        <f>IF(M24="?","tier - 2",M24)</f>
        <v>tier - 3</v>
      </c>
      <c r="J24" t="str">
        <f>IF(N24="?","tier - 2",N24)</f>
        <v>tier - 1</v>
      </c>
      <c r="K24" t="str">
        <f>IF(O24="?","Unknown",O24)</f>
        <v>R1013</v>
      </c>
      <c r="M24" t="s">
        <v>10</v>
      </c>
      <c r="N24" t="s">
        <v>14</v>
      </c>
      <c r="O24" t="s">
        <v>11</v>
      </c>
      <c r="R24">
        <v>1994</v>
      </c>
    </row>
    <row r="25" spans="1:18" x14ac:dyDescent="0.3">
      <c r="A25" t="s">
        <v>44</v>
      </c>
      <c r="B25">
        <v>28</v>
      </c>
      <c r="C25" s="54" t="s">
        <v>35</v>
      </c>
      <c r="D25" s="54">
        <f>IF(R25="?",AVERAGE($R$2:$R$2344),R25)</f>
        <v>1995</v>
      </c>
      <c r="E25" s="19" t="str">
        <f>CONCATENATE(B25,"-",C25,"-",D25)</f>
        <v>28-Oct-1995</v>
      </c>
      <c r="F25" s="26">
        <f t="shared" si="0"/>
        <v>27</v>
      </c>
      <c r="G25">
        <v>0</v>
      </c>
      <c r="H25" s="47">
        <v>928.59</v>
      </c>
      <c r="I25" t="str">
        <f>IF(M25="?","tier - 2",M25)</f>
        <v>tier - 3</v>
      </c>
      <c r="J25" t="str">
        <f>IF(N25="?","tier - 2",N25)</f>
        <v>tier - 1</v>
      </c>
      <c r="K25" t="str">
        <f>IF(O25="?","Unknown",O25)</f>
        <v>R1013</v>
      </c>
      <c r="M25" t="s">
        <v>10</v>
      </c>
      <c r="N25" t="s">
        <v>14</v>
      </c>
      <c r="O25" t="s">
        <v>11</v>
      </c>
      <c r="R25">
        <v>1995</v>
      </c>
    </row>
    <row r="26" spans="1:18" x14ac:dyDescent="0.3">
      <c r="A26" t="s">
        <v>45</v>
      </c>
      <c r="B26">
        <v>19</v>
      </c>
      <c r="C26" s="54" t="s">
        <v>33</v>
      </c>
      <c r="D26" s="54">
        <f>IF(R26="?",AVERAGE($R$2:$R$2344),R26)</f>
        <v>2001</v>
      </c>
      <c r="E26" s="19" t="str">
        <f>CONCATENATE(B26,"-",C26,"-",D26)</f>
        <v>19-Aug-2001</v>
      </c>
      <c r="F26" s="26">
        <f t="shared" si="0"/>
        <v>21</v>
      </c>
      <c r="G26">
        <v>0</v>
      </c>
      <c r="H26" s="47">
        <v>964.71</v>
      </c>
      <c r="I26" t="str">
        <f>IF(M26="?","tier - 2",M26)</f>
        <v>tier - 3</v>
      </c>
      <c r="J26" t="str">
        <f>IF(N26="?","tier - 2",N26)</f>
        <v>tier - 2</v>
      </c>
      <c r="K26" t="str">
        <f>IF(O26="?","Unknown",O26)</f>
        <v>R1013</v>
      </c>
      <c r="M26" t="s">
        <v>10</v>
      </c>
      <c r="N26" t="s">
        <v>9</v>
      </c>
      <c r="O26" t="s">
        <v>11</v>
      </c>
      <c r="R26">
        <v>2001</v>
      </c>
    </row>
    <row r="27" spans="1:18" x14ac:dyDescent="0.3">
      <c r="A27" t="s">
        <v>46</v>
      </c>
      <c r="B27">
        <v>22</v>
      </c>
      <c r="C27" s="54" t="s">
        <v>13</v>
      </c>
      <c r="D27" s="54">
        <f>IF(R27="?",AVERAGE($R$2:$R$2344),R27)</f>
        <v>1994</v>
      </c>
      <c r="E27" s="19" t="str">
        <f>CONCATENATE(B27,"-",C27,"-",D27)</f>
        <v>22-Nov-1994</v>
      </c>
      <c r="F27" s="26">
        <f t="shared" si="0"/>
        <v>28</v>
      </c>
      <c r="G27">
        <v>0</v>
      </c>
      <c r="H27" s="47">
        <v>1006.65</v>
      </c>
      <c r="I27" t="str">
        <f>IF(M27="?","tier - 2",M27)</f>
        <v>tier - 3</v>
      </c>
      <c r="J27" t="str">
        <f>IF(N27="?","tier - 2",N27)</f>
        <v>tier - 2</v>
      </c>
      <c r="K27" t="str">
        <f>IF(O27="?","Unknown",O27)</f>
        <v>R1013</v>
      </c>
      <c r="M27" t="s">
        <v>10</v>
      </c>
      <c r="N27" t="s">
        <v>9</v>
      </c>
      <c r="O27" t="s">
        <v>11</v>
      </c>
      <c r="R27">
        <v>1994</v>
      </c>
    </row>
    <row r="28" spans="1:18" x14ac:dyDescent="0.3">
      <c r="A28" t="s">
        <v>47</v>
      </c>
      <c r="B28">
        <v>9</v>
      </c>
      <c r="C28" s="54" t="s">
        <v>35</v>
      </c>
      <c r="D28" s="54">
        <f>IF(R28="?",AVERAGE($R$2:$R$2344),R28)</f>
        <v>2000</v>
      </c>
      <c r="E28" s="19" t="str">
        <f>CONCATENATE(B28,"-",C28,"-",D28)</f>
        <v>9-Oct-2000</v>
      </c>
      <c r="F28" s="26">
        <f t="shared" si="0"/>
        <v>22</v>
      </c>
      <c r="G28">
        <v>0</v>
      </c>
      <c r="H28" s="47">
        <v>1012</v>
      </c>
      <c r="I28" t="str">
        <f>IF(M28="?","tier - 2",M28)</f>
        <v>tier - 3</v>
      </c>
      <c r="J28" t="str">
        <f>IF(N28="?","tier - 2",N28)</f>
        <v>tier - 2</v>
      </c>
      <c r="K28" t="str">
        <f>IF(O28="?","Unknown",O28)</f>
        <v>R1013</v>
      </c>
      <c r="M28" t="s">
        <v>10</v>
      </c>
      <c r="N28" t="s">
        <v>9</v>
      </c>
      <c r="O28" t="s">
        <v>11</v>
      </c>
      <c r="R28">
        <v>2000</v>
      </c>
    </row>
    <row r="29" spans="1:18" x14ac:dyDescent="0.3">
      <c r="A29" t="s">
        <v>48</v>
      </c>
      <c r="B29">
        <v>5</v>
      </c>
      <c r="C29" s="54" t="s">
        <v>33</v>
      </c>
      <c r="D29" s="54">
        <f>IF(R29="?",AVERAGE($R$2:$R$2344),R29)</f>
        <v>1999</v>
      </c>
      <c r="E29" s="19" t="str">
        <f>CONCATENATE(B29,"-",C29,"-",D29)</f>
        <v>5-Aug-1999</v>
      </c>
      <c r="F29" s="26">
        <f t="shared" si="0"/>
        <v>23</v>
      </c>
      <c r="G29">
        <v>0</v>
      </c>
      <c r="H29" s="47">
        <v>1019</v>
      </c>
      <c r="I29" t="str">
        <f>IF(M29="?","tier - 2",M29)</f>
        <v>tier - 3</v>
      </c>
      <c r="J29" t="str">
        <f>IF(N29="?","tier - 2",N29)</f>
        <v>tier - 2</v>
      </c>
      <c r="K29" t="str">
        <f>IF(O29="?","Unknown",O29)</f>
        <v>R1013</v>
      </c>
      <c r="M29" t="s">
        <v>10</v>
      </c>
      <c r="N29" t="s">
        <v>9</v>
      </c>
      <c r="O29" t="s">
        <v>11</v>
      </c>
      <c r="R29">
        <v>1999</v>
      </c>
    </row>
    <row r="30" spans="1:18" x14ac:dyDescent="0.3">
      <c r="A30" t="s">
        <v>49</v>
      </c>
      <c r="B30">
        <v>5</v>
      </c>
      <c r="C30" s="54" t="s">
        <v>35</v>
      </c>
      <c r="D30" s="54">
        <f>IF(R30="?",AVERAGE($R$2:$R$2344),R30)</f>
        <v>1995</v>
      </c>
      <c r="E30" s="19" t="str">
        <f>CONCATENATE(B30,"-",C30,"-",D30)</f>
        <v>5-Oct-1995</v>
      </c>
      <c r="F30" s="26">
        <f t="shared" si="0"/>
        <v>27</v>
      </c>
      <c r="G30">
        <v>0</v>
      </c>
      <c r="H30" s="47">
        <v>1033.74</v>
      </c>
      <c r="I30" t="str">
        <f>IF(M30="?","tier - 2",M30)</f>
        <v>tier - 3</v>
      </c>
      <c r="J30" t="str">
        <f>IF(N30="?","tier - 2",N30)</f>
        <v>tier - 1</v>
      </c>
      <c r="K30" t="str">
        <f>IF(O30="?","Unknown",O30)</f>
        <v>R1013</v>
      </c>
      <c r="M30" t="s">
        <v>10</v>
      </c>
      <c r="N30" t="s">
        <v>14</v>
      </c>
      <c r="O30" t="s">
        <v>11</v>
      </c>
      <c r="R30">
        <v>1995</v>
      </c>
    </row>
    <row r="31" spans="1:18" x14ac:dyDescent="0.3">
      <c r="A31" t="s">
        <v>50</v>
      </c>
      <c r="B31">
        <v>17</v>
      </c>
      <c r="C31" s="54" t="s">
        <v>13</v>
      </c>
      <c r="D31" s="54">
        <f>IF(R31="?",AVERAGE($R$2:$R$2344),R31)</f>
        <v>1994</v>
      </c>
      <c r="E31" s="19" t="str">
        <f>CONCATENATE(B31,"-",C31,"-",D31)</f>
        <v>17-Nov-1994</v>
      </c>
      <c r="F31" s="26">
        <f t="shared" si="0"/>
        <v>28</v>
      </c>
      <c r="G31">
        <v>0</v>
      </c>
      <c r="H31" s="47">
        <v>1044</v>
      </c>
      <c r="I31" t="str">
        <f>IF(M31="?","tier - 2",M31)</f>
        <v>tier - 3</v>
      </c>
      <c r="J31" t="str">
        <f>IF(N31="?","tier - 2",N31)</f>
        <v>tier - 2</v>
      </c>
      <c r="K31" t="str">
        <f>IF(O31="?","Unknown",O31)</f>
        <v>R1013</v>
      </c>
      <c r="M31" t="s">
        <v>10</v>
      </c>
      <c r="N31" t="s">
        <v>9</v>
      </c>
      <c r="O31" t="s">
        <v>11</v>
      </c>
      <c r="R31">
        <v>1994</v>
      </c>
    </row>
    <row r="32" spans="1:18" x14ac:dyDescent="0.3">
      <c r="A32" t="s">
        <v>51</v>
      </c>
      <c r="B32">
        <v>20</v>
      </c>
      <c r="C32" s="54" t="s">
        <v>8</v>
      </c>
      <c r="D32" s="54">
        <f>IF(R32="?",AVERAGE($R$2:$R$2344),R32)</f>
        <v>2002</v>
      </c>
      <c r="E32" s="19" t="str">
        <f>CONCATENATE(B32,"-",C32,"-",D32)</f>
        <v>20-Jul-2002</v>
      </c>
      <c r="F32" s="26">
        <f t="shared" si="0"/>
        <v>20</v>
      </c>
      <c r="G32">
        <v>0</v>
      </c>
      <c r="H32" s="47">
        <v>1047</v>
      </c>
      <c r="I32" t="str">
        <f>IF(M32="?","tier - 2",M32)</f>
        <v>tier - 3</v>
      </c>
      <c r="J32" t="str">
        <f>IF(N32="?","tier - 2",N32)</f>
        <v>tier - 1</v>
      </c>
      <c r="K32" t="str">
        <f>IF(O32="?","Unknown",O32)</f>
        <v>R1013</v>
      </c>
      <c r="M32" t="s">
        <v>10</v>
      </c>
      <c r="N32" t="s">
        <v>14</v>
      </c>
      <c r="O32" t="s">
        <v>11</v>
      </c>
      <c r="R32">
        <v>2002</v>
      </c>
    </row>
    <row r="33" spans="1:18" x14ac:dyDescent="0.3">
      <c r="A33" t="s">
        <v>52</v>
      </c>
      <c r="B33">
        <v>1</v>
      </c>
      <c r="C33" s="54" t="s">
        <v>8</v>
      </c>
      <c r="D33" s="54">
        <f>IF(R33="?",AVERAGE($R$2:$R$2344),R33)</f>
        <v>2002</v>
      </c>
      <c r="E33" s="19" t="str">
        <f>CONCATENATE(B33,"-",C33,"-",D33)</f>
        <v>1-Jul-2002</v>
      </c>
      <c r="F33" s="26">
        <f t="shared" si="0"/>
        <v>20</v>
      </c>
      <c r="G33">
        <v>0</v>
      </c>
      <c r="H33" s="47">
        <v>1049</v>
      </c>
      <c r="I33" t="str">
        <f>IF(M33="?","tier - 2",M33)</f>
        <v>tier - 3</v>
      </c>
      <c r="J33" t="str">
        <f>IF(N33="?","tier - 2",N33)</f>
        <v>tier - 2</v>
      </c>
      <c r="K33" t="str">
        <f>IF(O33="?","Unknown",O33)</f>
        <v>R1012</v>
      </c>
      <c r="M33" t="s">
        <v>10</v>
      </c>
      <c r="N33" t="s">
        <v>9</v>
      </c>
      <c r="O33" t="s">
        <v>21</v>
      </c>
      <c r="R33">
        <v>2002</v>
      </c>
    </row>
    <row r="34" spans="1:18" x14ac:dyDescent="0.3">
      <c r="A34" t="s">
        <v>53</v>
      </c>
      <c r="B34">
        <v>1</v>
      </c>
      <c r="C34" s="54" t="s">
        <v>16</v>
      </c>
      <c r="D34" s="54">
        <f>IF(R34="?",AVERAGE($R$2:$R$2344),R34)</f>
        <v>1995</v>
      </c>
      <c r="E34" s="19" t="str">
        <f>CONCATENATE(B34,"-",C34,"-",D34)</f>
        <v>1-Jun-1995</v>
      </c>
      <c r="F34" s="26">
        <f t="shared" si="0"/>
        <v>28</v>
      </c>
      <c r="G34">
        <v>0</v>
      </c>
      <c r="H34" s="47">
        <v>1056</v>
      </c>
      <c r="I34" t="str">
        <f>IF(M34="?","tier - 2",M34)</f>
        <v>tier - 3</v>
      </c>
      <c r="J34" t="str">
        <f>IF(N34="?","tier - 2",N34)</f>
        <v>tier - 2</v>
      </c>
      <c r="K34" t="str">
        <f>IF(O34="?","Unknown",O34)</f>
        <v>R1013</v>
      </c>
      <c r="M34" t="s">
        <v>10</v>
      </c>
      <c r="N34" t="s">
        <v>9</v>
      </c>
      <c r="O34" t="s">
        <v>11</v>
      </c>
      <c r="R34">
        <v>1995</v>
      </c>
    </row>
    <row r="35" spans="1:18" x14ac:dyDescent="0.3">
      <c r="A35" t="s">
        <v>54</v>
      </c>
      <c r="B35">
        <v>28</v>
      </c>
      <c r="C35" s="54" t="s">
        <v>18</v>
      </c>
      <c r="D35" s="54">
        <f>IF(R35="?",AVERAGE($R$2:$R$2344),R35)</f>
        <v>1993</v>
      </c>
      <c r="E35" s="19" t="str">
        <f>CONCATENATE(B35,"-",C35,"-",D35)</f>
        <v>28-Sep-1993</v>
      </c>
      <c r="F35" s="26">
        <f t="shared" si="0"/>
        <v>29</v>
      </c>
      <c r="G35">
        <v>0</v>
      </c>
      <c r="H35" s="47">
        <v>1068</v>
      </c>
      <c r="I35" t="str">
        <f>IF(M35="?","tier - 2",M35)</f>
        <v>tier - 3</v>
      </c>
      <c r="J35" t="str">
        <f>IF(N35="?","tier - 2",N35)</f>
        <v>tier - 1</v>
      </c>
      <c r="K35" t="str">
        <f>IF(O35="?","Unknown",O35)</f>
        <v>R1013</v>
      </c>
      <c r="M35" t="s">
        <v>10</v>
      </c>
      <c r="N35" t="s">
        <v>14</v>
      </c>
      <c r="O35" t="s">
        <v>11</v>
      </c>
      <c r="R35">
        <v>1993</v>
      </c>
    </row>
    <row r="36" spans="1:18" x14ac:dyDescent="0.3">
      <c r="A36" t="s">
        <v>55</v>
      </c>
      <c r="B36">
        <v>24</v>
      </c>
      <c r="C36" s="54" t="s">
        <v>33</v>
      </c>
      <c r="D36" s="54">
        <f>IF(R36="?",AVERAGE($R$2:$R$2344),R36)</f>
        <v>2004</v>
      </c>
      <c r="E36" s="19" t="str">
        <f>CONCATENATE(B36,"-",C36,"-",D36)</f>
        <v>24-Aug-2004</v>
      </c>
      <c r="F36" s="26">
        <f t="shared" si="0"/>
        <v>18</v>
      </c>
      <c r="G36">
        <v>0</v>
      </c>
      <c r="H36" s="47">
        <v>1070</v>
      </c>
      <c r="I36" t="str">
        <f>IF(M36="?","tier - 2",M36)</f>
        <v>tier - 3</v>
      </c>
      <c r="J36" t="str">
        <f>IF(N36="?","tier - 2",N36)</f>
        <v>tier - 3</v>
      </c>
      <c r="K36" t="str">
        <f>IF(O36="?","Unknown",O36)</f>
        <v>R1013</v>
      </c>
      <c r="M36" t="s">
        <v>10</v>
      </c>
      <c r="N36" t="s">
        <v>10</v>
      </c>
      <c r="O36" t="s">
        <v>11</v>
      </c>
      <c r="R36">
        <v>2004</v>
      </c>
    </row>
    <row r="37" spans="1:18" x14ac:dyDescent="0.3">
      <c r="A37" t="s">
        <v>56</v>
      </c>
      <c r="B37">
        <v>13</v>
      </c>
      <c r="C37" s="54" t="s">
        <v>33</v>
      </c>
      <c r="D37" s="54">
        <f>IF(R37="?",AVERAGE($R$2:$R$2344),R37)</f>
        <v>1997</v>
      </c>
      <c r="E37" s="19" t="str">
        <f>CONCATENATE(B37,"-",C37,"-",D37)</f>
        <v>13-Aug-1997</v>
      </c>
      <c r="F37" s="26">
        <f t="shared" si="0"/>
        <v>25</v>
      </c>
      <c r="G37">
        <v>0</v>
      </c>
      <c r="H37" s="47">
        <v>1071</v>
      </c>
      <c r="I37" t="str">
        <f>IF(M37="?","tier - 2",M37)</f>
        <v>tier - 3</v>
      </c>
      <c r="J37" t="str">
        <f>IF(N37="?","tier - 2",N37)</f>
        <v>tier - 3</v>
      </c>
      <c r="K37" t="str">
        <f>IF(O37="?","Unknown",O37)</f>
        <v>R1013</v>
      </c>
      <c r="M37" t="s">
        <v>10</v>
      </c>
      <c r="N37" t="s">
        <v>10</v>
      </c>
      <c r="O37" t="s">
        <v>11</v>
      </c>
      <c r="R37">
        <v>1997</v>
      </c>
    </row>
    <row r="38" spans="1:18" x14ac:dyDescent="0.3">
      <c r="A38" t="s">
        <v>57</v>
      </c>
      <c r="B38">
        <v>26</v>
      </c>
      <c r="C38" s="54" t="s">
        <v>28</v>
      </c>
      <c r="D38" s="54">
        <f>IF(R38="?",AVERAGE($R$2:$R$2344),R38)</f>
        <v>1998</v>
      </c>
      <c r="E38" s="19" t="str">
        <f>CONCATENATE(B38,"-",C38,"-",D38)</f>
        <v>26-Dec-1998</v>
      </c>
      <c r="F38" s="26">
        <f t="shared" si="0"/>
        <v>24</v>
      </c>
      <c r="G38">
        <v>0</v>
      </c>
      <c r="H38" s="47">
        <v>1082</v>
      </c>
      <c r="I38" t="str">
        <f>IF(M38="?","tier - 2",M38)</f>
        <v>tier - 3</v>
      </c>
      <c r="J38" t="str">
        <f>IF(N38="?","tier - 2",N38)</f>
        <v>tier - 2</v>
      </c>
      <c r="K38" t="str">
        <f>IF(O38="?","Unknown",O38)</f>
        <v>R1013</v>
      </c>
      <c r="M38" t="s">
        <v>10</v>
      </c>
      <c r="N38" t="s">
        <v>9</v>
      </c>
      <c r="O38" t="s">
        <v>11</v>
      </c>
      <c r="R38">
        <v>1998</v>
      </c>
    </row>
    <row r="39" spans="1:18" x14ac:dyDescent="0.3">
      <c r="A39" t="s">
        <v>58</v>
      </c>
      <c r="B39">
        <v>13</v>
      </c>
      <c r="C39" s="54" t="s">
        <v>33</v>
      </c>
      <c r="D39" s="54">
        <f>IF(R39="?",AVERAGE($R$2:$R$2344),R39)</f>
        <v>2002</v>
      </c>
      <c r="E39" s="19" t="str">
        <f>CONCATENATE(B39,"-",C39,"-",D39)</f>
        <v>13-Aug-2002</v>
      </c>
      <c r="F39" s="26">
        <f t="shared" si="0"/>
        <v>20</v>
      </c>
      <c r="G39">
        <v>0</v>
      </c>
      <c r="H39" s="47">
        <v>1086</v>
      </c>
      <c r="I39" t="str">
        <f>IF(M39="?","tier - 2",M39)</f>
        <v>tier - 3</v>
      </c>
      <c r="J39" t="str">
        <f>IF(N39="?","tier - 2",N39)</f>
        <v>tier - 3</v>
      </c>
      <c r="K39" t="str">
        <f>IF(O39="?","Unknown",O39)</f>
        <v>R1013</v>
      </c>
      <c r="M39" t="s">
        <v>10</v>
      </c>
      <c r="N39" t="s">
        <v>10</v>
      </c>
      <c r="O39" t="s">
        <v>11</v>
      </c>
      <c r="R39">
        <v>2002</v>
      </c>
    </row>
    <row r="40" spans="1:18" x14ac:dyDescent="0.3">
      <c r="A40" t="s">
        <v>59</v>
      </c>
      <c r="B40">
        <v>12</v>
      </c>
      <c r="C40" s="54" t="s">
        <v>13</v>
      </c>
      <c r="D40" s="54">
        <f>IF(R40="?",AVERAGE($R$2:$R$2344),R40)</f>
        <v>2004</v>
      </c>
      <c r="E40" s="19" t="str">
        <f>CONCATENATE(B40,"-",C40,"-",D40)</f>
        <v>12-Nov-2004</v>
      </c>
      <c r="F40" s="26">
        <f t="shared" si="0"/>
        <v>18</v>
      </c>
      <c r="G40">
        <v>0</v>
      </c>
      <c r="H40" s="47">
        <v>1121.8699999999999</v>
      </c>
      <c r="I40" t="str">
        <f>IF(M40="?","tier - 2",M40)</f>
        <v>tier - 3</v>
      </c>
      <c r="J40" t="str">
        <f>IF(N40="?","tier - 2",N40)</f>
        <v>tier - 1</v>
      </c>
      <c r="K40" t="str">
        <f>IF(O40="?","Unknown",O40)</f>
        <v>R1013</v>
      </c>
      <c r="M40" t="s">
        <v>10</v>
      </c>
      <c r="N40" t="s">
        <v>14</v>
      </c>
      <c r="O40" t="s">
        <v>11</v>
      </c>
      <c r="R40">
        <v>2004</v>
      </c>
    </row>
    <row r="41" spans="1:18" x14ac:dyDescent="0.3">
      <c r="A41" t="s">
        <v>60</v>
      </c>
      <c r="B41">
        <v>14</v>
      </c>
      <c r="C41" s="54" t="s">
        <v>16</v>
      </c>
      <c r="D41" s="54">
        <f>IF(R41="?",AVERAGE($R$2:$R$2344),R41)</f>
        <v>2004</v>
      </c>
      <c r="E41" s="19" t="str">
        <f>CONCATENATE(B41,"-",C41,"-",D41)</f>
        <v>14-Jun-2004</v>
      </c>
      <c r="F41" s="26">
        <f t="shared" si="0"/>
        <v>18</v>
      </c>
      <c r="G41">
        <v>0</v>
      </c>
      <c r="H41" s="47">
        <v>1131.51</v>
      </c>
      <c r="I41" t="str">
        <f>IF(M41="?","tier - 2",M41)</f>
        <v>tier - 3</v>
      </c>
      <c r="J41" t="str">
        <f>IF(N41="?","tier - 2",N41)</f>
        <v>tier - 1</v>
      </c>
      <c r="K41" t="str">
        <f>IF(O41="?","Unknown",O41)</f>
        <v>R1013</v>
      </c>
      <c r="M41" t="s">
        <v>10</v>
      </c>
      <c r="N41" t="s">
        <v>14</v>
      </c>
      <c r="O41" t="s">
        <v>11</v>
      </c>
      <c r="R41">
        <v>2004</v>
      </c>
    </row>
    <row r="42" spans="1:18" x14ac:dyDescent="0.3">
      <c r="A42" t="s">
        <v>61</v>
      </c>
      <c r="B42">
        <v>19</v>
      </c>
      <c r="C42" s="54" t="s">
        <v>8</v>
      </c>
      <c r="D42" s="54">
        <f>IF(R42="?",AVERAGE($R$2:$R$2344),R42)</f>
        <v>2002</v>
      </c>
      <c r="E42" s="19" t="str">
        <f>CONCATENATE(B42,"-",C42,"-",D42)</f>
        <v>19-Jul-2002</v>
      </c>
      <c r="F42" s="26">
        <f t="shared" si="0"/>
        <v>20</v>
      </c>
      <c r="G42">
        <v>0</v>
      </c>
      <c r="H42" s="47">
        <v>1132</v>
      </c>
      <c r="I42" t="str">
        <f>IF(M42="?","tier - 2",M42)</f>
        <v>tier - 3</v>
      </c>
      <c r="J42" t="str">
        <f>IF(N42="?","tier - 2",N42)</f>
        <v>tier - 1</v>
      </c>
      <c r="K42" t="str">
        <f>IF(O42="?","Unknown",O42)</f>
        <v>R1013</v>
      </c>
      <c r="M42" t="s">
        <v>10</v>
      </c>
      <c r="N42" t="s">
        <v>14</v>
      </c>
      <c r="O42" t="s">
        <v>11</v>
      </c>
      <c r="R42">
        <v>2002</v>
      </c>
    </row>
    <row r="43" spans="1:18" x14ac:dyDescent="0.3">
      <c r="A43" t="s">
        <v>62</v>
      </c>
      <c r="B43">
        <v>6</v>
      </c>
      <c r="C43" s="54" t="s">
        <v>35</v>
      </c>
      <c r="D43" s="54">
        <f>IF(R43="?",AVERAGE($R$2:$R$2344),R43)</f>
        <v>2004</v>
      </c>
      <c r="E43" s="19" t="str">
        <f>CONCATENATE(B43,"-",C43,"-",D43)</f>
        <v>6-Oct-2004</v>
      </c>
      <c r="F43" s="26">
        <f t="shared" si="0"/>
        <v>18</v>
      </c>
      <c r="G43">
        <v>0</v>
      </c>
      <c r="H43" s="47">
        <v>1135</v>
      </c>
      <c r="I43" t="str">
        <f>IF(M43="?","tier - 2",M43)</f>
        <v>tier - 3</v>
      </c>
      <c r="J43" t="str">
        <f>IF(N43="?","tier - 2",N43)</f>
        <v>tier - 3</v>
      </c>
      <c r="K43" t="str">
        <f>IF(O43="?","Unknown",O43)</f>
        <v>R1013</v>
      </c>
      <c r="M43" t="s">
        <v>10</v>
      </c>
      <c r="N43" t="s">
        <v>10</v>
      </c>
      <c r="O43" t="s">
        <v>11</v>
      </c>
      <c r="R43">
        <v>2004</v>
      </c>
    </row>
    <row r="44" spans="1:18" x14ac:dyDescent="0.3">
      <c r="A44" t="s">
        <v>63</v>
      </c>
      <c r="B44">
        <v>11</v>
      </c>
      <c r="C44" s="54" t="s">
        <v>16</v>
      </c>
      <c r="D44" s="54">
        <f>IF(R44="?",AVERAGE($R$2:$R$2344),R44)</f>
        <v>2004</v>
      </c>
      <c r="E44" s="19" t="str">
        <f>CONCATENATE(B44,"-",C44,"-",D44)</f>
        <v>11-Jun-2004</v>
      </c>
      <c r="F44" s="26">
        <f t="shared" si="0"/>
        <v>18</v>
      </c>
      <c r="G44">
        <v>0</v>
      </c>
      <c r="H44" s="47">
        <v>1135.94</v>
      </c>
      <c r="I44" t="str">
        <f>IF(M44="?","tier - 2",M44)</f>
        <v>tier - 3</v>
      </c>
      <c r="J44" t="str">
        <f>IF(N44="?","tier - 2",N44)</f>
        <v>tier - 3</v>
      </c>
      <c r="K44" t="str">
        <f>IF(O44="?","Unknown",O44)</f>
        <v>R1013</v>
      </c>
      <c r="M44" t="s">
        <v>10</v>
      </c>
      <c r="N44" t="s">
        <v>10</v>
      </c>
      <c r="O44" t="s">
        <v>11</v>
      </c>
      <c r="R44">
        <v>2004</v>
      </c>
    </row>
    <row r="45" spans="1:18" x14ac:dyDescent="0.3">
      <c r="A45" t="s">
        <v>64</v>
      </c>
      <c r="B45">
        <v>28</v>
      </c>
      <c r="C45" s="54" t="s">
        <v>13</v>
      </c>
      <c r="D45" s="54">
        <f>IF(R45="?",AVERAGE($R$2:$R$2344),R45)</f>
        <v>2004</v>
      </c>
      <c r="E45" s="19" t="str">
        <f>CONCATENATE(B45,"-",C45,"-",D45)</f>
        <v>28-Nov-2004</v>
      </c>
      <c r="F45" s="26">
        <f t="shared" si="0"/>
        <v>18</v>
      </c>
      <c r="G45">
        <v>0</v>
      </c>
      <c r="H45" s="47">
        <v>1136.4000000000001</v>
      </c>
      <c r="I45" t="str">
        <f>IF(M45="?","tier - 2",M45)</f>
        <v>tier - 3</v>
      </c>
      <c r="J45" t="str">
        <f>IF(N45="?","tier - 2",N45)</f>
        <v>tier - 3</v>
      </c>
      <c r="K45" t="str">
        <f>IF(O45="?","Unknown",O45)</f>
        <v>R1013</v>
      </c>
      <c r="M45" t="s">
        <v>10</v>
      </c>
      <c r="N45" t="s">
        <v>10</v>
      </c>
      <c r="O45" t="s">
        <v>11</v>
      </c>
      <c r="R45">
        <v>2004</v>
      </c>
    </row>
    <row r="46" spans="1:18" x14ac:dyDescent="0.3">
      <c r="A46" t="s">
        <v>65</v>
      </c>
      <c r="B46">
        <v>11</v>
      </c>
      <c r="C46" s="54" t="s">
        <v>33</v>
      </c>
      <c r="D46" s="54">
        <f>IF(R46="?",AVERAGE($R$2:$R$2344),R46)</f>
        <v>2002</v>
      </c>
      <c r="E46" s="19" t="str">
        <f>CONCATENATE(B46,"-",C46,"-",D46)</f>
        <v>11-Aug-2002</v>
      </c>
      <c r="F46" s="26">
        <f t="shared" si="0"/>
        <v>20</v>
      </c>
      <c r="G46">
        <v>0</v>
      </c>
      <c r="H46" s="47">
        <v>1137</v>
      </c>
      <c r="I46" t="str">
        <f>IF(M46="?","tier - 2",M46)</f>
        <v>tier - 3</v>
      </c>
      <c r="J46" t="str">
        <f>IF(N46="?","tier - 2",N46)</f>
        <v>tier - 1</v>
      </c>
      <c r="K46" t="str">
        <f>IF(O46="?","Unknown",O46)</f>
        <v>R1013</v>
      </c>
      <c r="M46" t="s">
        <v>10</v>
      </c>
      <c r="N46" t="s">
        <v>14</v>
      </c>
      <c r="O46" t="s">
        <v>11</v>
      </c>
      <c r="R46">
        <v>2002</v>
      </c>
    </row>
    <row r="47" spans="1:18" x14ac:dyDescent="0.3">
      <c r="A47" t="s">
        <v>29</v>
      </c>
      <c r="B47">
        <v>6</v>
      </c>
      <c r="C47" s="54" t="s">
        <v>13</v>
      </c>
      <c r="D47" s="54">
        <f>IF(R47="?",AVERAGE($R$2:$R$2344),R47)</f>
        <v>2004</v>
      </c>
      <c r="E47" s="19" t="str">
        <f>CONCATENATE(B47,"-",C47,"-",D47)</f>
        <v>6-Nov-2004</v>
      </c>
      <c r="F47" s="26">
        <f t="shared" si="0"/>
        <v>18</v>
      </c>
      <c r="G47">
        <v>0</v>
      </c>
      <c r="H47" s="47">
        <v>1137.01</v>
      </c>
      <c r="I47" t="str">
        <f>IF(M47="?","tier - 2",M47)</f>
        <v>tier - 3</v>
      </c>
      <c r="J47" t="str">
        <f>IF(N47="?","tier - 2",N47)</f>
        <v>tier - 1</v>
      </c>
      <c r="K47" t="str">
        <f>IF(O47="?","Unknown",O47)</f>
        <v>R1013</v>
      </c>
      <c r="M47" t="s">
        <v>10</v>
      </c>
      <c r="N47" t="s">
        <v>14</v>
      </c>
      <c r="O47" t="s">
        <v>11</v>
      </c>
      <c r="R47">
        <v>2004</v>
      </c>
    </row>
    <row r="48" spans="1:18" x14ac:dyDescent="0.3">
      <c r="A48" t="s">
        <v>66</v>
      </c>
      <c r="B48">
        <v>15</v>
      </c>
      <c r="C48" s="54" t="s">
        <v>35</v>
      </c>
      <c r="D48" s="54">
        <f>IF(R48="?",AVERAGE($R$2:$R$2344),R48)</f>
        <v>2004</v>
      </c>
      <c r="E48" s="19" t="str">
        <f>CONCATENATE(B48,"-",C48,"-",D48)</f>
        <v>15-Oct-2004</v>
      </c>
      <c r="F48" s="26">
        <f t="shared" si="0"/>
        <v>18</v>
      </c>
      <c r="G48">
        <v>0</v>
      </c>
      <c r="H48" s="47">
        <v>1137.01</v>
      </c>
      <c r="I48" t="str">
        <f>IF(M48="?","tier - 2",M48)</f>
        <v>tier - 3</v>
      </c>
      <c r="J48" t="str">
        <f>IF(N48="?","tier - 2",N48)</f>
        <v>tier - 1</v>
      </c>
      <c r="K48" t="str">
        <f>IF(O48="?","Unknown",O48)</f>
        <v>R1013</v>
      </c>
      <c r="M48" t="s">
        <v>10</v>
      </c>
      <c r="N48" t="s">
        <v>14</v>
      </c>
      <c r="O48" t="s">
        <v>11</v>
      </c>
      <c r="R48">
        <v>2004</v>
      </c>
    </row>
    <row r="49" spans="1:18" x14ac:dyDescent="0.3">
      <c r="A49" t="s">
        <v>67</v>
      </c>
      <c r="B49">
        <v>27</v>
      </c>
      <c r="C49" s="54" t="s">
        <v>13</v>
      </c>
      <c r="D49" s="54">
        <f>IF(R49="?",AVERAGE($R$2:$R$2344),R49)</f>
        <v>2004</v>
      </c>
      <c r="E49" s="19" t="str">
        <f>CONCATENATE(B49,"-",C49,"-",D49)</f>
        <v>27-Nov-2004</v>
      </c>
      <c r="F49" s="26">
        <f t="shared" si="0"/>
        <v>18</v>
      </c>
      <c r="G49">
        <v>0</v>
      </c>
      <c r="H49" s="47">
        <v>1137.47</v>
      </c>
      <c r="I49" t="str">
        <f>IF(M49="?","tier - 2",M49)</f>
        <v>tier - 3</v>
      </c>
      <c r="J49" t="str">
        <f>IF(N49="?","tier - 2",N49)</f>
        <v>tier - 2</v>
      </c>
      <c r="K49" t="str">
        <f>IF(O49="?","Unknown",O49)</f>
        <v>R1013</v>
      </c>
      <c r="M49" t="s">
        <v>10</v>
      </c>
      <c r="N49" t="s">
        <v>9</v>
      </c>
      <c r="O49" t="s">
        <v>11</v>
      </c>
      <c r="R49">
        <v>2004</v>
      </c>
    </row>
    <row r="50" spans="1:18" x14ac:dyDescent="0.3">
      <c r="A50" t="s">
        <v>68</v>
      </c>
      <c r="B50">
        <v>25</v>
      </c>
      <c r="C50" s="54" t="s">
        <v>35</v>
      </c>
      <c r="D50" s="54">
        <f>IF(R50="?",AVERAGE($R$2:$R$2344),R50)</f>
        <v>2001</v>
      </c>
      <c r="E50" s="19" t="str">
        <f>CONCATENATE(B50,"-",C50,"-",D50)</f>
        <v>25-Oct-2001</v>
      </c>
      <c r="F50" s="26">
        <f t="shared" si="0"/>
        <v>21</v>
      </c>
      <c r="G50">
        <v>0</v>
      </c>
      <c r="H50" s="47">
        <v>1141</v>
      </c>
      <c r="I50" t="str">
        <f>IF(M50="?","tier - 2",M50)</f>
        <v>tier - 3</v>
      </c>
      <c r="J50" t="str">
        <f>IF(N50="?","tier - 2",N50)</f>
        <v>tier - 1</v>
      </c>
      <c r="K50" t="str">
        <f>IF(O50="?","Unknown",O50)</f>
        <v>R1013</v>
      </c>
      <c r="M50" t="s">
        <v>10</v>
      </c>
      <c r="N50" t="s">
        <v>14</v>
      </c>
      <c r="O50" t="s">
        <v>11</v>
      </c>
      <c r="R50">
        <v>2001</v>
      </c>
    </row>
    <row r="51" spans="1:18" x14ac:dyDescent="0.3">
      <c r="A51" t="s">
        <v>69</v>
      </c>
      <c r="B51">
        <v>12</v>
      </c>
      <c r="C51" s="54" t="s">
        <v>18</v>
      </c>
      <c r="D51" s="54">
        <f>IF(R51="?",AVERAGE($R$2:$R$2344),R51)</f>
        <v>2004</v>
      </c>
      <c r="E51" s="19" t="str">
        <f>CONCATENATE(B51,"-",C51,"-",D51)</f>
        <v>12-Sep-2004</v>
      </c>
      <c r="F51" s="26">
        <f t="shared" si="0"/>
        <v>18</v>
      </c>
      <c r="G51">
        <v>0</v>
      </c>
      <c r="H51" s="47">
        <v>1141.45</v>
      </c>
      <c r="I51" t="str">
        <f>IF(M51="?","tier - 2",M51)</f>
        <v>tier - 3</v>
      </c>
      <c r="J51" t="str">
        <f>IF(N51="?","tier - 2",N51)</f>
        <v>tier - 3</v>
      </c>
      <c r="K51" t="str">
        <f>IF(O51="?","Unknown",O51)</f>
        <v>R1013</v>
      </c>
      <c r="M51" t="s">
        <v>10</v>
      </c>
      <c r="N51" t="s">
        <v>10</v>
      </c>
      <c r="O51" t="s">
        <v>11</v>
      </c>
      <c r="R51">
        <v>2004</v>
      </c>
    </row>
    <row r="52" spans="1:18" x14ac:dyDescent="0.3">
      <c r="A52" t="s">
        <v>70</v>
      </c>
      <c r="B52">
        <v>1</v>
      </c>
      <c r="C52" s="54" t="s">
        <v>35</v>
      </c>
      <c r="D52" s="54">
        <f>IF(R52="?",AVERAGE($R$2:$R$2344),R52)</f>
        <v>2002</v>
      </c>
      <c r="E52" s="19" t="str">
        <f>CONCATENATE(B52,"-",C52,"-",D52)</f>
        <v>1-Oct-2002</v>
      </c>
      <c r="F52" s="26">
        <f t="shared" si="0"/>
        <v>20</v>
      </c>
      <c r="G52">
        <v>0</v>
      </c>
      <c r="H52" s="47">
        <v>1142</v>
      </c>
      <c r="I52" t="str">
        <f>IF(M52="?","tier - 2",M52)</f>
        <v>tier - 3</v>
      </c>
      <c r="J52" t="str">
        <f>IF(N52="?","tier - 2",N52)</f>
        <v>tier - 2</v>
      </c>
      <c r="K52" t="str">
        <f>IF(O52="?","Unknown",O52)</f>
        <v>R1011</v>
      </c>
      <c r="M52" t="s">
        <v>10</v>
      </c>
      <c r="N52" t="s">
        <v>9</v>
      </c>
      <c r="O52" t="s">
        <v>40</v>
      </c>
      <c r="R52">
        <v>2002</v>
      </c>
    </row>
    <row r="53" spans="1:18" x14ac:dyDescent="0.3">
      <c r="A53" t="s">
        <v>71</v>
      </c>
      <c r="B53">
        <v>10</v>
      </c>
      <c r="C53" s="54" t="s">
        <v>16</v>
      </c>
      <c r="D53" s="54">
        <f>IF(R53="?",AVERAGE($R$2:$R$2344),R53)</f>
        <v>2004</v>
      </c>
      <c r="E53" s="19" t="str">
        <f>CONCATENATE(B53,"-",C53,"-",D53)</f>
        <v>10-Jun-2004</v>
      </c>
      <c r="F53" s="26">
        <f t="shared" si="0"/>
        <v>18</v>
      </c>
      <c r="G53">
        <v>0</v>
      </c>
      <c r="H53" s="47">
        <v>1146.8</v>
      </c>
      <c r="I53" t="str">
        <f>IF(M53="?","tier - 2",M53)</f>
        <v>tier - 2</v>
      </c>
      <c r="J53" t="str">
        <f>IF(N53="?","tier - 2",N53)</f>
        <v>tier - 2</v>
      </c>
      <c r="K53" t="str">
        <f>IF(O53="?","Unknown",O53)</f>
        <v>R1013</v>
      </c>
      <c r="M53" t="s">
        <v>9</v>
      </c>
      <c r="N53" t="s">
        <v>9</v>
      </c>
      <c r="O53" t="s">
        <v>11</v>
      </c>
      <c r="R53">
        <v>2004</v>
      </c>
    </row>
    <row r="54" spans="1:18" x14ac:dyDescent="0.3">
      <c r="A54" t="s">
        <v>72</v>
      </c>
      <c r="B54">
        <v>12</v>
      </c>
      <c r="C54" s="54" t="s">
        <v>16</v>
      </c>
      <c r="D54" s="54">
        <f>IF(R54="?",AVERAGE($R$2:$R$2344),R54)</f>
        <v>2003</v>
      </c>
      <c r="E54" s="19" t="str">
        <f>CONCATENATE(B54,"-",C54,"-",D54)</f>
        <v>12-Jun-2003</v>
      </c>
      <c r="F54" s="26">
        <f t="shared" si="0"/>
        <v>19</v>
      </c>
      <c r="G54">
        <v>0</v>
      </c>
      <c r="H54" s="47">
        <v>1149</v>
      </c>
      <c r="I54" t="str">
        <f>IF(M54="?","tier - 2",M54)</f>
        <v>tier - 2</v>
      </c>
      <c r="J54" t="str">
        <f>IF(N54="?","tier - 2",N54)</f>
        <v>tier - 1</v>
      </c>
      <c r="K54" t="str">
        <f>IF(O54="?","Unknown",O54)</f>
        <v>R1012</v>
      </c>
      <c r="M54" t="s">
        <v>9</v>
      </c>
      <c r="N54" t="s">
        <v>14</v>
      </c>
      <c r="O54" t="s">
        <v>21</v>
      </c>
      <c r="R54">
        <v>2003</v>
      </c>
    </row>
    <row r="55" spans="1:18" x14ac:dyDescent="0.3">
      <c r="A55" t="s">
        <v>73</v>
      </c>
      <c r="B55">
        <v>18</v>
      </c>
      <c r="C55" s="54" t="s">
        <v>8</v>
      </c>
      <c r="D55" s="54">
        <f>IF(R55="?",AVERAGE($R$2:$R$2344),R55)</f>
        <v>2004</v>
      </c>
      <c r="E55" s="19" t="str">
        <f>CONCATENATE(B55,"-",C55,"-",D55)</f>
        <v>18-Jul-2004</v>
      </c>
      <c r="F55" s="26">
        <f t="shared" si="0"/>
        <v>18</v>
      </c>
      <c r="G55">
        <v>0</v>
      </c>
      <c r="H55" s="47">
        <v>1149.4000000000001</v>
      </c>
      <c r="I55" t="str">
        <f>IF(M55="?","tier - 2",M55)</f>
        <v>tier - 2</v>
      </c>
      <c r="J55" t="str">
        <f>IF(N55="?","tier - 2",N55)</f>
        <v>tier - 2</v>
      </c>
      <c r="K55" t="str">
        <f>IF(O55="?","Unknown",O55)</f>
        <v>R1013</v>
      </c>
      <c r="M55" t="s">
        <v>9</v>
      </c>
      <c r="N55" t="s">
        <v>9</v>
      </c>
      <c r="O55" t="s">
        <v>11</v>
      </c>
      <c r="R55">
        <v>2004</v>
      </c>
    </row>
    <row r="56" spans="1:18" x14ac:dyDescent="0.3">
      <c r="A56" t="s">
        <v>74</v>
      </c>
      <c r="B56">
        <v>26</v>
      </c>
      <c r="C56" s="54" t="s">
        <v>8</v>
      </c>
      <c r="D56" s="54">
        <f>IF(R56="?",AVERAGE($R$2:$R$2344),R56)</f>
        <v>1994</v>
      </c>
      <c r="E56" s="19" t="str">
        <f>CONCATENATE(B56,"-",C56,"-",D56)</f>
        <v>26-Jul-1994</v>
      </c>
      <c r="F56" s="26">
        <f t="shared" si="0"/>
        <v>28</v>
      </c>
      <c r="G56">
        <v>0</v>
      </c>
      <c r="H56" s="47">
        <v>1158.32</v>
      </c>
      <c r="I56" t="str">
        <f>IF(M56="?","tier - 2",M56)</f>
        <v>tier - 2</v>
      </c>
      <c r="J56" t="str">
        <f>IF(N56="?","tier - 2",N56)</f>
        <v>tier - 1</v>
      </c>
      <c r="K56" t="str">
        <f>IF(O56="?","Unknown",O56)</f>
        <v>R1013</v>
      </c>
      <c r="M56" t="s">
        <v>9</v>
      </c>
      <c r="N56" t="s">
        <v>14</v>
      </c>
      <c r="O56" t="s">
        <v>11</v>
      </c>
      <c r="R56">
        <v>1994</v>
      </c>
    </row>
    <row r="57" spans="1:18" x14ac:dyDescent="0.3">
      <c r="A57" t="s">
        <v>75</v>
      </c>
      <c r="B57">
        <v>11</v>
      </c>
      <c r="C57" s="54" t="s">
        <v>13</v>
      </c>
      <c r="D57" s="54">
        <f>IF(R57="?",AVERAGE($R$2:$R$2344),R57)</f>
        <v>2004</v>
      </c>
      <c r="E57" s="19" t="str">
        <f>CONCATENATE(B57,"-",C57,"-",D57)</f>
        <v>11-Nov-2004</v>
      </c>
      <c r="F57" s="26">
        <f t="shared" si="0"/>
        <v>18</v>
      </c>
      <c r="G57">
        <v>0</v>
      </c>
      <c r="H57" s="47">
        <v>1163.46</v>
      </c>
      <c r="I57" t="str">
        <f>IF(M57="?","tier - 2",M57)</f>
        <v>tier - 2</v>
      </c>
      <c r="J57" t="str">
        <f>IF(N57="?","tier - 2",N57)</f>
        <v>tier - 3</v>
      </c>
      <c r="K57" t="str">
        <f>IF(O57="?","Unknown",O57)</f>
        <v>R1013</v>
      </c>
      <c r="M57" t="s">
        <v>9</v>
      </c>
      <c r="N57" t="s">
        <v>10</v>
      </c>
      <c r="O57" t="s">
        <v>11</v>
      </c>
      <c r="R57">
        <v>2004</v>
      </c>
    </row>
    <row r="58" spans="1:18" x14ac:dyDescent="0.3">
      <c r="A58" t="s">
        <v>76</v>
      </c>
      <c r="B58">
        <v>11</v>
      </c>
      <c r="C58" s="54" t="s">
        <v>16</v>
      </c>
      <c r="D58" s="54">
        <f>IF(R58="?",AVERAGE($R$2:$R$2344),R58)</f>
        <v>2002</v>
      </c>
      <c r="E58" s="19" t="str">
        <f>CONCATENATE(B58,"-",C58,"-",D58)</f>
        <v>11-Jun-2002</v>
      </c>
      <c r="F58" s="26">
        <f t="shared" si="0"/>
        <v>20</v>
      </c>
      <c r="G58">
        <v>0</v>
      </c>
      <c r="H58" s="47">
        <v>1165</v>
      </c>
      <c r="I58" t="str">
        <f>IF(M58="?","tier - 2",M58)</f>
        <v>tier - 2</v>
      </c>
      <c r="J58" t="str">
        <f>IF(N58="?","tier - 2",N58)</f>
        <v>tier - 3</v>
      </c>
      <c r="K58" t="str">
        <f>IF(O58="?","Unknown",O58)</f>
        <v>R1012</v>
      </c>
      <c r="M58" t="s">
        <v>9</v>
      </c>
      <c r="N58" t="s">
        <v>10</v>
      </c>
      <c r="O58" t="s">
        <v>21</v>
      </c>
      <c r="R58">
        <v>2002</v>
      </c>
    </row>
    <row r="59" spans="1:18" x14ac:dyDescent="0.3">
      <c r="A59" t="s">
        <v>77</v>
      </c>
      <c r="B59">
        <v>12</v>
      </c>
      <c r="C59" s="54" t="s">
        <v>13</v>
      </c>
      <c r="D59" s="54">
        <f>IF(R59="?",AVERAGE($R$2:$R$2344),R59)</f>
        <v>2001</v>
      </c>
      <c r="E59" s="19" t="str">
        <f>CONCATENATE(B59,"-",C59,"-",D59)</f>
        <v>12-Nov-2001</v>
      </c>
      <c r="F59" s="26">
        <f t="shared" si="0"/>
        <v>21</v>
      </c>
      <c r="G59">
        <v>0</v>
      </c>
      <c r="H59" s="47">
        <v>1167</v>
      </c>
      <c r="I59" t="str">
        <f>IF(M59="?","tier - 2",M59)</f>
        <v>tier - 2</v>
      </c>
      <c r="J59" t="str">
        <f>IF(N59="?","tier - 2",N59)</f>
        <v>tier - 1</v>
      </c>
      <c r="K59" t="str">
        <f>IF(O59="?","Unknown",O59)</f>
        <v>R1013</v>
      </c>
      <c r="M59" t="s">
        <v>9</v>
      </c>
      <c r="N59" t="s">
        <v>14</v>
      </c>
      <c r="O59" t="s">
        <v>11</v>
      </c>
      <c r="R59">
        <v>2001</v>
      </c>
    </row>
    <row r="60" spans="1:18" x14ac:dyDescent="0.3">
      <c r="A60" t="s">
        <v>78</v>
      </c>
      <c r="B60">
        <v>11</v>
      </c>
      <c r="C60" s="54" t="s">
        <v>33</v>
      </c>
      <c r="D60" s="54">
        <f>IF(R60="?",AVERAGE($R$2:$R$2344),R60)</f>
        <v>1996</v>
      </c>
      <c r="E60" s="19" t="str">
        <f>CONCATENATE(B60,"-",C60,"-",D60)</f>
        <v>11-Aug-1996</v>
      </c>
      <c r="F60" s="26">
        <f t="shared" si="0"/>
        <v>26</v>
      </c>
      <c r="G60">
        <v>0</v>
      </c>
      <c r="H60" s="47">
        <v>1178</v>
      </c>
      <c r="I60" t="str">
        <f>IF(M60="?","tier - 2",M60)</f>
        <v>tier - 2</v>
      </c>
      <c r="J60" t="str">
        <f>IF(N60="?","tier - 2",N60)</f>
        <v>tier - 3</v>
      </c>
      <c r="K60" t="str">
        <f>IF(O60="?","Unknown",O60)</f>
        <v>R1013</v>
      </c>
      <c r="M60" t="s">
        <v>9</v>
      </c>
      <c r="N60" t="s">
        <v>10</v>
      </c>
      <c r="O60" t="s">
        <v>11</v>
      </c>
      <c r="R60">
        <v>1996</v>
      </c>
    </row>
    <row r="61" spans="1:18" x14ac:dyDescent="0.3">
      <c r="A61" t="s">
        <v>79</v>
      </c>
      <c r="B61">
        <v>28</v>
      </c>
      <c r="C61" s="54" t="s">
        <v>16</v>
      </c>
      <c r="D61" s="54">
        <f>IF(R61="?",AVERAGE($R$2:$R$2344),R61)</f>
        <v>1997</v>
      </c>
      <c r="E61" s="19" t="str">
        <f>CONCATENATE(B61,"-",C61,"-",D61)</f>
        <v>28-Jun-1997</v>
      </c>
      <c r="F61" s="26">
        <f t="shared" si="0"/>
        <v>25</v>
      </c>
      <c r="G61">
        <v>0</v>
      </c>
      <c r="H61" s="47">
        <v>1178.07</v>
      </c>
      <c r="I61" t="str">
        <f>IF(M61="?","tier - 2",M61)</f>
        <v>tier - 2</v>
      </c>
      <c r="J61" t="str">
        <f>IF(N61="?","tier - 2",N61)</f>
        <v>tier - 2</v>
      </c>
      <c r="K61" t="str">
        <f>IF(O61="?","Unknown",O61)</f>
        <v>R1013</v>
      </c>
      <c r="M61" t="s">
        <v>9</v>
      </c>
      <c r="N61" t="s">
        <v>9</v>
      </c>
      <c r="O61" t="s">
        <v>11</v>
      </c>
      <c r="R61">
        <v>1997</v>
      </c>
    </row>
    <row r="62" spans="1:18" x14ac:dyDescent="0.3">
      <c r="A62" t="s">
        <v>80</v>
      </c>
      <c r="B62">
        <v>26</v>
      </c>
      <c r="C62" s="54" t="s">
        <v>33</v>
      </c>
      <c r="D62" s="54">
        <f>IF(R62="?",AVERAGE($R$2:$R$2344),R62)</f>
        <v>2002</v>
      </c>
      <c r="E62" s="19" t="str">
        <f>CONCATENATE(B62,"-",C62,"-",D62)</f>
        <v>26-Aug-2002</v>
      </c>
      <c r="F62" s="26">
        <f t="shared" si="0"/>
        <v>20</v>
      </c>
      <c r="G62">
        <v>0</v>
      </c>
      <c r="H62" s="47">
        <v>1191</v>
      </c>
      <c r="I62" t="str">
        <f>IF(M62="?","tier - 2",M62)</f>
        <v>tier - 2</v>
      </c>
      <c r="J62" t="str">
        <f>IF(N62="?","tier - 2",N62)</f>
        <v>tier - 1</v>
      </c>
      <c r="K62" t="str">
        <f>IF(O62="?","Unknown",O62)</f>
        <v>R1013</v>
      </c>
      <c r="M62" t="s">
        <v>9</v>
      </c>
      <c r="N62" t="s">
        <v>14</v>
      </c>
      <c r="O62" t="s">
        <v>11</v>
      </c>
      <c r="R62">
        <v>2002</v>
      </c>
    </row>
    <row r="63" spans="1:18" x14ac:dyDescent="0.3">
      <c r="A63" t="s">
        <v>81</v>
      </c>
      <c r="B63">
        <v>28</v>
      </c>
      <c r="C63" s="54" t="s">
        <v>16</v>
      </c>
      <c r="D63" s="54">
        <f>IF(R63="?",AVERAGE($R$2:$R$2344),R63)</f>
        <v>1999</v>
      </c>
      <c r="E63" s="19" t="str">
        <f>CONCATENATE(B63,"-",C63,"-",D63)</f>
        <v>28-Jun-1999</v>
      </c>
      <c r="F63" s="26">
        <f t="shared" si="0"/>
        <v>23</v>
      </c>
      <c r="G63">
        <v>0</v>
      </c>
      <c r="H63" s="47">
        <v>1200</v>
      </c>
      <c r="I63" t="str">
        <f>IF(M63="?","tier - 2",M63)</f>
        <v>tier - 2</v>
      </c>
      <c r="J63" t="str">
        <f>IF(N63="?","tier - 2",N63)</f>
        <v>tier - 3</v>
      </c>
      <c r="K63" t="str">
        <f>IF(O63="?","Unknown",O63)</f>
        <v>R1012</v>
      </c>
      <c r="M63" t="s">
        <v>9</v>
      </c>
      <c r="N63" t="s">
        <v>10</v>
      </c>
      <c r="O63" t="s">
        <v>21</v>
      </c>
      <c r="R63">
        <v>1999</v>
      </c>
    </row>
    <row r="64" spans="1:18" x14ac:dyDescent="0.3">
      <c r="A64" t="s">
        <v>82</v>
      </c>
      <c r="B64">
        <v>6</v>
      </c>
      <c r="C64" s="54" t="s">
        <v>35</v>
      </c>
      <c r="D64" s="54">
        <f>IF(R64="?",AVERAGE($R$2:$R$2344),R64)</f>
        <v>1992</v>
      </c>
      <c r="E64" s="19" t="str">
        <f>CONCATENATE(B64,"-",C64,"-",D64)</f>
        <v>6-Oct-1992</v>
      </c>
      <c r="F64" s="26">
        <f t="shared" si="0"/>
        <v>30</v>
      </c>
      <c r="G64">
        <v>0</v>
      </c>
      <c r="H64" s="47">
        <v>1200.55</v>
      </c>
      <c r="I64" t="str">
        <f>IF(M64="?","tier - 2",M64)</f>
        <v>tier - 2</v>
      </c>
      <c r="J64" t="str">
        <f>IF(N64="?","tier - 2",N64)</f>
        <v>tier - 3</v>
      </c>
      <c r="K64" t="str">
        <f>IF(O64="?","Unknown",O64)</f>
        <v>R1013</v>
      </c>
      <c r="M64" t="s">
        <v>9</v>
      </c>
      <c r="N64" t="s">
        <v>10</v>
      </c>
      <c r="O64" t="s">
        <v>11</v>
      </c>
      <c r="R64">
        <v>1992</v>
      </c>
    </row>
    <row r="65" spans="1:18" x14ac:dyDescent="0.3">
      <c r="A65" t="s">
        <v>83</v>
      </c>
      <c r="B65">
        <v>2</v>
      </c>
      <c r="C65" s="54" t="s">
        <v>16</v>
      </c>
      <c r="D65" s="54">
        <f>IF(R65="?",AVERAGE($R$2:$R$2344),R65)</f>
        <v>2004</v>
      </c>
      <c r="E65" s="19" t="str">
        <f>CONCATENATE(B65,"-",C65,"-",D65)</f>
        <v>2-Jun-2004</v>
      </c>
      <c r="F65" s="26">
        <f t="shared" si="0"/>
        <v>19</v>
      </c>
      <c r="G65">
        <v>0</v>
      </c>
      <c r="H65" s="47">
        <v>1210</v>
      </c>
      <c r="I65" t="str">
        <f>IF(M65="?","tier - 2",M65)</f>
        <v>tier - 2</v>
      </c>
      <c r="J65" t="str">
        <f>IF(N65="?","tier - 2",N65)</f>
        <v>tier - 1</v>
      </c>
      <c r="K65" t="str">
        <f>IF(O65="?","Unknown",O65)</f>
        <v>R1013</v>
      </c>
      <c r="M65" t="s">
        <v>9</v>
      </c>
      <c r="N65" t="s">
        <v>14</v>
      </c>
      <c r="O65" t="s">
        <v>11</v>
      </c>
      <c r="R65">
        <v>2004</v>
      </c>
    </row>
    <row r="66" spans="1:18" x14ac:dyDescent="0.3">
      <c r="A66" t="s">
        <v>84</v>
      </c>
      <c r="B66">
        <v>4</v>
      </c>
      <c r="C66" s="54" t="s">
        <v>13</v>
      </c>
      <c r="D66" s="54">
        <f>IF(R66="?",AVERAGE($R$2:$R$2344),R66)</f>
        <v>1996</v>
      </c>
      <c r="E66" s="19" t="str">
        <f>CONCATENATE(B66,"-",C66,"-",D66)</f>
        <v>4-Nov-1996</v>
      </c>
      <c r="F66" s="26">
        <f t="shared" si="0"/>
        <v>26</v>
      </c>
      <c r="G66">
        <v>0</v>
      </c>
      <c r="H66" s="47">
        <v>1220</v>
      </c>
      <c r="I66" t="str">
        <f>IF(M66="?","tier - 2",M66)</f>
        <v>tier - 2</v>
      </c>
      <c r="J66" t="str">
        <f>IF(N66="?","tier - 2",N66)</f>
        <v>tier - 3</v>
      </c>
      <c r="K66" t="str">
        <f>IF(O66="?","Unknown",O66)</f>
        <v>R1012</v>
      </c>
      <c r="M66" t="s">
        <v>9</v>
      </c>
      <c r="N66" t="s">
        <v>10</v>
      </c>
      <c r="O66" t="s">
        <v>21</v>
      </c>
      <c r="R66">
        <v>1996</v>
      </c>
    </row>
    <row r="67" spans="1:18" x14ac:dyDescent="0.3">
      <c r="A67" t="s">
        <v>85</v>
      </c>
      <c r="B67">
        <v>9</v>
      </c>
      <c r="C67" s="54" t="s">
        <v>8</v>
      </c>
      <c r="D67" s="54">
        <f>IF(R67="?",AVERAGE($R$2:$R$2344),R67)</f>
        <v>2004</v>
      </c>
      <c r="E67" s="19" t="str">
        <f>CONCATENATE(B67,"-",C67,"-",D67)</f>
        <v>9-Jul-2004</v>
      </c>
      <c r="F67" s="26">
        <f t="shared" ref="F67:F130" si="1">DATEDIF(E67, DATE(2023,6,8), "Y")</f>
        <v>18</v>
      </c>
      <c r="G67">
        <v>0</v>
      </c>
      <c r="H67" s="47">
        <v>1224</v>
      </c>
      <c r="I67" t="str">
        <f>IF(M67="?","tier - 2",M67)</f>
        <v>tier - 2</v>
      </c>
      <c r="J67" t="str">
        <f>IF(N67="?","tier - 2",N67)</f>
        <v>tier - 1</v>
      </c>
      <c r="K67" t="str">
        <f>IF(O67="?","Unknown",O67)</f>
        <v>R1013</v>
      </c>
      <c r="M67" t="s">
        <v>9</v>
      </c>
      <c r="N67" t="s">
        <v>14</v>
      </c>
      <c r="O67" t="s">
        <v>11</v>
      </c>
      <c r="R67">
        <v>2004</v>
      </c>
    </row>
    <row r="68" spans="1:18" x14ac:dyDescent="0.3">
      <c r="A68" t="s">
        <v>86</v>
      </c>
      <c r="B68">
        <v>16</v>
      </c>
      <c r="C68" s="54" t="s">
        <v>35</v>
      </c>
      <c r="D68" s="54">
        <f>IF(R68="?",AVERAGE($R$2:$R$2344),R68)</f>
        <v>2004</v>
      </c>
      <c r="E68" s="19" t="str">
        <f>CONCATENATE(B68,"-",C68,"-",D68)</f>
        <v>16-Oct-2004</v>
      </c>
      <c r="F68" s="26">
        <f t="shared" si="1"/>
        <v>18</v>
      </c>
      <c r="G68">
        <v>0</v>
      </c>
      <c r="H68" s="47">
        <v>1228</v>
      </c>
      <c r="I68" t="str">
        <f>IF(M68="?","tier - 2",M68)</f>
        <v>tier - 2</v>
      </c>
      <c r="J68" t="str">
        <f>IF(N68="?","tier - 2",N68)</f>
        <v>tier - 1</v>
      </c>
      <c r="K68" t="str">
        <f>IF(O68="?","Unknown",O68)</f>
        <v>R1012</v>
      </c>
      <c r="M68" t="s">
        <v>9</v>
      </c>
      <c r="N68" t="s">
        <v>14</v>
      </c>
      <c r="O68" t="s">
        <v>21</v>
      </c>
      <c r="R68">
        <v>2004</v>
      </c>
    </row>
    <row r="69" spans="1:18" x14ac:dyDescent="0.3">
      <c r="A69" t="s">
        <v>87</v>
      </c>
      <c r="B69">
        <v>13</v>
      </c>
      <c r="C69" s="54" t="s">
        <v>8</v>
      </c>
      <c r="D69" s="54">
        <f>IF(R69="?",AVERAGE($R$2:$R$2344),R69)</f>
        <v>1998</v>
      </c>
      <c r="E69" s="19" t="str">
        <f>CONCATENATE(B69,"-",C69,"-",D69)</f>
        <v>13-Jul-1998</v>
      </c>
      <c r="F69" s="26">
        <f t="shared" si="1"/>
        <v>24</v>
      </c>
      <c r="G69">
        <v>0</v>
      </c>
      <c r="H69" s="47">
        <v>1234</v>
      </c>
      <c r="I69" t="str">
        <f>IF(M69="?","tier - 2",M69)</f>
        <v>tier - 2</v>
      </c>
      <c r="J69" t="str">
        <f>IF(N69="?","tier - 2",N69)</f>
        <v>tier - 1</v>
      </c>
      <c r="K69" t="str">
        <f>IF(O69="?","Unknown",O69)</f>
        <v>R1013</v>
      </c>
      <c r="M69" t="s">
        <v>9</v>
      </c>
      <c r="N69" t="s">
        <v>14</v>
      </c>
      <c r="O69" t="s">
        <v>11</v>
      </c>
      <c r="R69">
        <v>1998</v>
      </c>
    </row>
    <row r="70" spans="1:18" x14ac:dyDescent="0.3">
      <c r="A70" t="s">
        <v>88</v>
      </c>
      <c r="B70">
        <v>12</v>
      </c>
      <c r="C70" s="54" t="s">
        <v>28</v>
      </c>
      <c r="D70" s="54">
        <f>IF(R70="?",AVERAGE($R$2:$R$2344),R70)</f>
        <v>2002</v>
      </c>
      <c r="E70" s="19" t="str">
        <f>CONCATENATE(B70,"-",C70,"-",D70)</f>
        <v>12-Dec-2002</v>
      </c>
      <c r="F70" s="26">
        <f t="shared" si="1"/>
        <v>20</v>
      </c>
      <c r="G70">
        <v>0</v>
      </c>
      <c r="H70" s="47">
        <v>1237</v>
      </c>
      <c r="I70" t="str">
        <f>IF(M70="?","tier - 2",M70)</f>
        <v>tier - 2</v>
      </c>
      <c r="J70" t="str">
        <f>IF(N70="?","tier - 2",N70)</f>
        <v>tier - 2</v>
      </c>
      <c r="K70" t="str">
        <f>IF(O70="?","Unknown",O70)</f>
        <v>R1013</v>
      </c>
      <c r="M70" t="s">
        <v>9</v>
      </c>
      <c r="N70" t="s">
        <v>9</v>
      </c>
      <c r="O70" t="s">
        <v>11</v>
      </c>
      <c r="R70">
        <v>2002</v>
      </c>
    </row>
    <row r="71" spans="1:18" x14ac:dyDescent="0.3">
      <c r="A71" t="s">
        <v>89</v>
      </c>
      <c r="B71">
        <v>11</v>
      </c>
      <c r="C71" s="54" t="s">
        <v>35</v>
      </c>
      <c r="D71" s="54">
        <f>IF(R71="?",AVERAGE($R$2:$R$2344),R71)</f>
        <v>1998</v>
      </c>
      <c r="E71" s="19" t="str">
        <f>CONCATENATE(B71,"-",C71,"-",D71)</f>
        <v>11-Oct-1998</v>
      </c>
      <c r="F71" s="26">
        <f t="shared" si="1"/>
        <v>24</v>
      </c>
      <c r="G71">
        <v>0</v>
      </c>
      <c r="H71" s="47">
        <v>1240</v>
      </c>
      <c r="I71" t="str">
        <f>IF(M71="?","tier - 2",M71)</f>
        <v>tier - 2</v>
      </c>
      <c r="J71" t="str">
        <f>IF(N71="?","tier - 2",N71)</f>
        <v>tier - 1</v>
      </c>
      <c r="K71" t="str">
        <f>IF(O71="?","Unknown",O71)</f>
        <v>R1012</v>
      </c>
      <c r="M71" t="s">
        <v>9</v>
      </c>
      <c r="N71" t="s">
        <v>14</v>
      </c>
      <c r="O71" t="s">
        <v>21</v>
      </c>
      <c r="R71">
        <v>1998</v>
      </c>
    </row>
    <row r="72" spans="1:18" x14ac:dyDescent="0.3">
      <c r="A72" t="s">
        <v>90</v>
      </c>
      <c r="B72">
        <v>1</v>
      </c>
      <c r="C72" s="54" t="s">
        <v>8</v>
      </c>
      <c r="D72" s="54">
        <f>IF(R72="?",AVERAGE($R$2:$R$2344),R72)</f>
        <v>2002</v>
      </c>
      <c r="E72" s="19" t="str">
        <f>CONCATENATE(B72,"-",C72,"-",D72)</f>
        <v>1-Jul-2002</v>
      </c>
      <c r="F72" s="26">
        <f t="shared" si="1"/>
        <v>20</v>
      </c>
      <c r="G72">
        <v>0</v>
      </c>
      <c r="H72" s="47">
        <v>1241</v>
      </c>
      <c r="I72" t="str">
        <f>IF(M72="?","tier - 2",M72)</f>
        <v>tier - 2</v>
      </c>
      <c r="J72" t="str">
        <f>IF(N72="?","tier - 2",N72)</f>
        <v>tier - 2</v>
      </c>
      <c r="K72" t="str">
        <f>IF(O72="?","Unknown",O72)</f>
        <v>R1013</v>
      </c>
      <c r="M72" t="s">
        <v>9</v>
      </c>
      <c r="N72" t="s">
        <v>9</v>
      </c>
      <c r="O72" t="s">
        <v>11</v>
      </c>
      <c r="R72">
        <v>2002</v>
      </c>
    </row>
    <row r="73" spans="1:18" x14ac:dyDescent="0.3">
      <c r="A73" t="s">
        <v>91</v>
      </c>
      <c r="B73">
        <v>2</v>
      </c>
      <c r="C73" s="54" t="s">
        <v>33</v>
      </c>
      <c r="D73" s="54">
        <f>IF(R73="?",AVERAGE($R$2:$R$2344),R73)</f>
        <v>2003</v>
      </c>
      <c r="E73" s="19" t="str">
        <f>CONCATENATE(B73,"-",C73,"-",D73)</f>
        <v>2-Aug-2003</v>
      </c>
      <c r="F73" s="26">
        <f t="shared" si="1"/>
        <v>19</v>
      </c>
      <c r="G73">
        <v>0</v>
      </c>
      <c r="H73" s="47">
        <v>1241.57</v>
      </c>
      <c r="I73" t="str">
        <f>IF(M73="?","tier - 2",M73)</f>
        <v>tier - 2</v>
      </c>
      <c r="J73" t="str">
        <f>IF(N73="?","tier - 2",N73)</f>
        <v>tier - 2</v>
      </c>
      <c r="K73" t="str">
        <f>IF(O73="?","Unknown",O73)</f>
        <v>R1011</v>
      </c>
      <c r="M73" t="s">
        <v>9</v>
      </c>
      <c r="N73" t="s">
        <v>9</v>
      </c>
      <c r="O73" t="s">
        <v>40</v>
      </c>
      <c r="R73">
        <v>2003</v>
      </c>
    </row>
    <row r="74" spans="1:18" x14ac:dyDescent="0.3">
      <c r="A74" t="s">
        <v>92</v>
      </c>
      <c r="B74">
        <v>15</v>
      </c>
      <c r="C74" s="54" t="s">
        <v>18</v>
      </c>
      <c r="D74" s="54">
        <f>IF(R74="?",AVERAGE($R$2:$R$2344),R74)</f>
        <v>2003</v>
      </c>
      <c r="E74" s="19" t="str">
        <f>CONCATENATE(B74,"-",C74,"-",D74)</f>
        <v>15-Sep-2003</v>
      </c>
      <c r="F74" s="26">
        <f t="shared" si="1"/>
        <v>19</v>
      </c>
      <c r="G74">
        <v>0</v>
      </c>
      <c r="H74" s="47">
        <v>1242.26</v>
      </c>
      <c r="I74" t="str">
        <f>IF(M74="?","tier - 2",M74)</f>
        <v>tier - 2</v>
      </c>
      <c r="J74" t="str">
        <f>IF(N74="?","tier - 2",N74)</f>
        <v>tier - 1</v>
      </c>
      <c r="K74" t="str">
        <f>IF(O74="?","Unknown",O74)</f>
        <v>R1011</v>
      </c>
      <c r="M74" t="s">
        <v>9</v>
      </c>
      <c r="N74" t="s">
        <v>14</v>
      </c>
      <c r="O74" t="s">
        <v>40</v>
      </c>
      <c r="R74">
        <v>2003</v>
      </c>
    </row>
    <row r="75" spans="1:18" x14ac:dyDescent="0.3">
      <c r="A75" t="s">
        <v>93</v>
      </c>
      <c r="B75">
        <v>8</v>
      </c>
      <c r="C75" s="54" t="s">
        <v>18</v>
      </c>
      <c r="D75" s="54">
        <f>IF(R75="?",AVERAGE($R$2:$R$2344),R75)</f>
        <v>2003</v>
      </c>
      <c r="E75" s="19" t="str">
        <f>CONCATENATE(B75,"-",C75,"-",D75)</f>
        <v>8-Sep-2003</v>
      </c>
      <c r="F75" s="26">
        <f t="shared" si="1"/>
        <v>19</v>
      </c>
      <c r="G75">
        <v>0</v>
      </c>
      <c r="H75" s="47">
        <v>1242.82</v>
      </c>
      <c r="I75" t="str">
        <f>IF(M75="?","tier - 2",M75)</f>
        <v>tier - 2</v>
      </c>
      <c r="J75" t="str">
        <f>IF(N75="?","tier - 2",N75)</f>
        <v>tier - 1</v>
      </c>
      <c r="K75" t="str">
        <f>IF(O75="?","Unknown",O75)</f>
        <v>R1011</v>
      </c>
      <c r="M75" t="s">
        <v>9</v>
      </c>
      <c r="N75" t="s">
        <v>14</v>
      </c>
      <c r="O75" t="s">
        <v>40</v>
      </c>
      <c r="R75">
        <v>2003</v>
      </c>
    </row>
    <row r="76" spans="1:18" x14ac:dyDescent="0.3">
      <c r="A76" t="s">
        <v>94</v>
      </c>
      <c r="B76">
        <v>15</v>
      </c>
      <c r="C76" s="54" t="s">
        <v>18</v>
      </c>
      <c r="D76" s="54">
        <f>IF(R76="?",AVERAGE($R$2:$R$2344),R76)</f>
        <v>2003</v>
      </c>
      <c r="E76" s="19" t="str">
        <f>CONCATENATE(B76,"-",C76,"-",D76)</f>
        <v>15-Sep-2003</v>
      </c>
      <c r="F76" s="26">
        <f t="shared" si="1"/>
        <v>19</v>
      </c>
      <c r="G76">
        <v>0</v>
      </c>
      <c r="H76" s="47">
        <v>1252.4100000000001</v>
      </c>
      <c r="I76" t="str">
        <f>IF(M76="?","tier - 2",M76)</f>
        <v>tier - 2</v>
      </c>
      <c r="J76" t="str">
        <f>IF(N76="?","tier - 2",N76)</f>
        <v>tier - 3</v>
      </c>
      <c r="K76" t="str">
        <f>IF(O76="?","Unknown",O76)</f>
        <v>R1011</v>
      </c>
      <c r="M76" t="s">
        <v>9</v>
      </c>
      <c r="N76" t="s">
        <v>10</v>
      </c>
      <c r="O76" t="s">
        <v>40</v>
      </c>
      <c r="R76">
        <v>2003</v>
      </c>
    </row>
    <row r="77" spans="1:18" x14ac:dyDescent="0.3">
      <c r="A77" t="s">
        <v>95</v>
      </c>
      <c r="B77">
        <v>4</v>
      </c>
      <c r="C77" s="54" t="s">
        <v>13</v>
      </c>
      <c r="D77" s="54">
        <f>IF(R77="?",AVERAGE($R$2:$R$2344),R77)</f>
        <v>1997</v>
      </c>
      <c r="E77" s="19" t="str">
        <f>CONCATENATE(B77,"-",C77,"-",D77)</f>
        <v>4-Nov-1997</v>
      </c>
      <c r="F77" s="26">
        <f t="shared" si="1"/>
        <v>25</v>
      </c>
      <c r="G77">
        <v>0</v>
      </c>
      <c r="H77" s="47">
        <v>1253</v>
      </c>
      <c r="I77" t="str">
        <f>IF(M77="?","tier - 2",M77)</f>
        <v>tier - 2</v>
      </c>
      <c r="J77" t="str">
        <f>IF(N77="?","tier - 2",N77)</f>
        <v>tier - 2</v>
      </c>
      <c r="K77" t="str">
        <f>IF(O77="?","Unknown",O77)</f>
        <v>R1013</v>
      </c>
      <c r="M77" t="s">
        <v>9</v>
      </c>
      <c r="N77" t="s">
        <v>9</v>
      </c>
      <c r="O77" t="s">
        <v>11</v>
      </c>
      <c r="R77">
        <v>1997</v>
      </c>
    </row>
    <row r="78" spans="1:18" x14ac:dyDescent="0.3">
      <c r="A78" t="s">
        <v>96</v>
      </c>
      <c r="B78">
        <v>10</v>
      </c>
      <c r="C78" s="54" t="s">
        <v>28</v>
      </c>
      <c r="D78" s="54">
        <f>IF(R78="?",AVERAGE($R$2:$R$2344),R78)</f>
        <v>2003</v>
      </c>
      <c r="E78" s="19" t="str">
        <f>CONCATENATE(B78,"-",C78,"-",D78)</f>
        <v>10-Dec-2003</v>
      </c>
      <c r="F78" s="26">
        <f t="shared" si="1"/>
        <v>19</v>
      </c>
      <c r="G78">
        <v>0</v>
      </c>
      <c r="H78" s="47">
        <v>1253.94</v>
      </c>
      <c r="I78" t="str">
        <f>IF(M78="?","tier - 2",M78)</f>
        <v>tier - 2</v>
      </c>
      <c r="J78" t="str">
        <f>IF(N78="?","tier - 2",N78)</f>
        <v>tier - 2</v>
      </c>
      <c r="K78" t="str">
        <f>IF(O78="?","Unknown",O78)</f>
        <v>R1011</v>
      </c>
      <c r="M78" t="s">
        <v>9</v>
      </c>
      <c r="N78" t="s">
        <v>9</v>
      </c>
      <c r="O78" t="s">
        <v>40</v>
      </c>
      <c r="R78">
        <v>2003</v>
      </c>
    </row>
    <row r="79" spans="1:18" x14ac:dyDescent="0.3">
      <c r="A79" t="s">
        <v>97</v>
      </c>
      <c r="B79">
        <v>13</v>
      </c>
      <c r="C79" s="54" t="s">
        <v>35</v>
      </c>
      <c r="D79" s="54">
        <f>IF(R79="?",AVERAGE($R$2:$R$2344),R79)</f>
        <v>2003</v>
      </c>
      <c r="E79" s="19" t="str">
        <f>CONCATENATE(B79,"-",C79,"-",D79)</f>
        <v>13-Oct-2003</v>
      </c>
      <c r="F79" s="26">
        <f t="shared" si="1"/>
        <v>19</v>
      </c>
      <c r="G79">
        <v>0</v>
      </c>
      <c r="H79" s="47">
        <v>1256.3</v>
      </c>
      <c r="I79" t="str">
        <f>IF(M79="?","tier - 2",M79)</f>
        <v>tier - 2</v>
      </c>
      <c r="J79" t="str">
        <f>IF(N79="?","tier - 2",N79)</f>
        <v>tier - 3</v>
      </c>
      <c r="K79" t="str">
        <f>IF(O79="?","Unknown",O79)</f>
        <v>R1011</v>
      </c>
      <c r="M79" t="s">
        <v>9</v>
      </c>
      <c r="N79" t="s">
        <v>10</v>
      </c>
      <c r="O79" t="s">
        <v>40</v>
      </c>
      <c r="R79">
        <v>2003</v>
      </c>
    </row>
    <row r="80" spans="1:18" x14ac:dyDescent="0.3">
      <c r="A80" t="s">
        <v>98</v>
      </c>
      <c r="B80">
        <v>30</v>
      </c>
      <c r="C80" s="54" t="s">
        <v>35</v>
      </c>
      <c r="D80" s="54">
        <f>IF(R80="?",AVERAGE($R$2:$R$2344),R80)</f>
        <v>2003</v>
      </c>
      <c r="E80" s="19" t="str">
        <f>CONCATENATE(B80,"-",C80,"-",D80)</f>
        <v>30-Oct-2003</v>
      </c>
      <c r="F80" s="26">
        <f t="shared" si="1"/>
        <v>19</v>
      </c>
      <c r="G80">
        <v>0</v>
      </c>
      <c r="H80" s="47">
        <v>1261.44</v>
      </c>
      <c r="I80" t="str">
        <f>IF(M80="?","tier - 2",M80)</f>
        <v>tier - 2</v>
      </c>
      <c r="J80" t="str">
        <f>IF(N80="?","tier - 2",N80)</f>
        <v>tier - 3</v>
      </c>
      <c r="K80" t="str">
        <f>IF(O80="?","Unknown",O80)</f>
        <v>R1011</v>
      </c>
      <c r="M80" t="s">
        <v>9</v>
      </c>
      <c r="N80" t="s">
        <v>10</v>
      </c>
      <c r="O80" t="s">
        <v>40</v>
      </c>
      <c r="R80">
        <v>2003</v>
      </c>
    </row>
    <row r="81" spans="1:18" x14ac:dyDescent="0.3">
      <c r="A81" t="s">
        <v>99</v>
      </c>
      <c r="B81">
        <v>15</v>
      </c>
      <c r="C81" s="54" t="s">
        <v>33</v>
      </c>
      <c r="D81" s="54">
        <f>IF(R81="?",AVERAGE($R$2:$R$2344),R81)</f>
        <v>2003</v>
      </c>
      <c r="E81" s="19" t="str">
        <f>CONCATENATE(B81,"-",C81,"-",D81)</f>
        <v>15-Aug-2003</v>
      </c>
      <c r="F81" s="26">
        <f t="shared" si="1"/>
        <v>19</v>
      </c>
      <c r="G81">
        <v>0</v>
      </c>
      <c r="H81" s="47">
        <v>1261.8599999999999</v>
      </c>
      <c r="I81" t="str">
        <f>IF(M81="?","tier - 2",M81)</f>
        <v>tier - 2</v>
      </c>
      <c r="J81" t="str">
        <f>IF(N81="?","tier - 2",N81)</f>
        <v>tier - 3</v>
      </c>
      <c r="K81" t="str">
        <f>IF(O81="?","Unknown",O81)</f>
        <v>R1011</v>
      </c>
      <c r="M81" t="s">
        <v>9</v>
      </c>
      <c r="N81" t="s">
        <v>10</v>
      </c>
      <c r="O81" t="s">
        <v>40</v>
      </c>
      <c r="R81">
        <v>2003</v>
      </c>
    </row>
    <row r="82" spans="1:18" x14ac:dyDescent="0.3">
      <c r="A82" t="s">
        <v>100</v>
      </c>
      <c r="B82">
        <v>21</v>
      </c>
      <c r="C82" s="54" t="s">
        <v>13</v>
      </c>
      <c r="D82" s="54">
        <f>IF(R82="?",AVERAGE($R$2:$R$2344),R82)</f>
        <v>2003</v>
      </c>
      <c r="E82" s="19" t="str">
        <f>CONCATENATE(B82,"-",C82,"-",D82)</f>
        <v>21-Nov-2003</v>
      </c>
      <c r="F82" s="26">
        <f t="shared" si="1"/>
        <v>19</v>
      </c>
      <c r="G82">
        <v>0</v>
      </c>
      <c r="H82" s="47">
        <v>1263.25</v>
      </c>
      <c r="I82" t="str">
        <f>IF(M82="?","tier - 2",M82)</f>
        <v>tier - 2</v>
      </c>
      <c r="J82" t="str">
        <f>IF(N82="?","tier - 2",N82)</f>
        <v>tier - 3</v>
      </c>
      <c r="K82" t="str">
        <f>IF(O82="?","Unknown",O82)</f>
        <v>R1011</v>
      </c>
      <c r="M82" t="s">
        <v>9</v>
      </c>
      <c r="N82" t="s">
        <v>10</v>
      </c>
      <c r="O82" t="s">
        <v>40</v>
      </c>
      <c r="R82">
        <v>2003</v>
      </c>
    </row>
    <row r="83" spans="1:18" x14ac:dyDescent="0.3">
      <c r="A83" t="s">
        <v>101</v>
      </c>
      <c r="B83">
        <v>4</v>
      </c>
      <c r="C83" s="54" t="s">
        <v>28</v>
      </c>
      <c r="D83" s="54">
        <f>IF(R83="?",AVERAGE($R$2:$R$2344),R83)</f>
        <v>2002</v>
      </c>
      <c r="E83" s="19" t="str">
        <f>CONCATENATE(B83,"-",C83,"-",D83)</f>
        <v>4-Dec-2002</v>
      </c>
      <c r="F83" s="26">
        <f t="shared" si="1"/>
        <v>20</v>
      </c>
      <c r="G83">
        <v>0</v>
      </c>
      <c r="H83" s="47">
        <v>1267</v>
      </c>
      <c r="I83" t="str">
        <f>IF(M83="?","tier - 2",M83)</f>
        <v>tier - 2</v>
      </c>
      <c r="J83" t="str">
        <f>IF(N83="?","tier - 2",N83)</f>
        <v>tier - 1</v>
      </c>
      <c r="K83" t="str">
        <f>IF(O83="?","Unknown",O83)</f>
        <v>R1013</v>
      </c>
      <c r="M83" t="s">
        <v>9</v>
      </c>
      <c r="N83" t="s">
        <v>14</v>
      </c>
      <c r="O83" t="s">
        <v>11</v>
      </c>
      <c r="R83">
        <v>2002</v>
      </c>
    </row>
    <row r="84" spans="1:18" x14ac:dyDescent="0.3">
      <c r="A84" t="s">
        <v>102</v>
      </c>
      <c r="B84">
        <v>26</v>
      </c>
      <c r="C84" s="54" t="s">
        <v>35</v>
      </c>
      <c r="D84" s="54">
        <f>IF(R84="?",AVERAGE($R$2:$R$2344),R84)</f>
        <v>1997</v>
      </c>
      <c r="E84" s="19" t="str">
        <f>CONCATENATE(B84,"-",C84,"-",D84)</f>
        <v>26-Oct-1997</v>
      </c>
      <c r="F84" s="26">
        <f t="shared" si="1"/>
        <v>25</v>
      </c>
      <c r="G84">
        <v>0</v>
      </c>
      <c r="H84" s="47">
        <v>1276</v>
      </c>
      <c r="I84" t="str">
        <f>IF(M84="?","tier - 2",M84)</f>
        <v>tier - 2</v>
      </c>
      <c r="J84" t="str">
        <f>IF(N84="?","tier - 2",N84)</f>
        <v>tier - 2</v>
      </c>
      <c r="K84" t="str">
        <f>IF(O84="?","Unknown",O84)</f>
        <v>R1012</v>
      </c>
      <c r="M84" t="s">
        <v>9</v>
      </c>
      <c r="N84" t="s">
        <v>9</v>
      </c>
      <c r="O84" t="s">
        <v>21</v>
      </c>
      <c r="R84">
        <v>1997</v>
      </c>
    </row>
    <row r="85" spans="1:18" x14ac:dyDescent="0.3">
      <c r="A85" t="s">
        <v>103</v>
      </c>
      <c r="B85">
        <v>30</v>
      </c>
      <c r="C85" s="54" t="s">
        <v>18</v>
      </c>
      <c r="D85" s="54">
        <f>IF(R85="?",AVERAGE($R$2:$R$2344),R85)</f>
        <v>2004</v>
      </c>
      <c r="E85" s="19" t="str">
        <f>CONCATENATE(B85,"-",C85,"-",D85)</f>
        <v>30-Sep-2004</v>
      </c>
      <c r="F85" s="26">
        <f t="shared" si="1"/>
        <v>18</v>
      </c>
      <c r="G85">
        <v>0</v>
      </c>
      <c r="H85" s="47">
        <v>1283</v>
      </c>
      <c r="I85" t="str">
        <f>IF(M85="?","tier - 2",M85)</f>
        <v>tier - 2</v>
      </c>
      <c r="J85" t="str">
        <f>IF(N85="?","tier - 2",N85)</f>
        <v>tier - 1</v>
      </c>
      <c r="K85" t="str">
        <f>IF(O85="?","Unknown",O85)</f>
        <v>R1013</v>
      </c>
      <c r="M85" t="s">
        <v>9</v>
      </c>
      <c r="N85" t="s">
        <v>14</v>
      </c>
      <c r="O85" t="s">
        <v>11</v>
      </c>
      <c r="R85">
        <v>2004</v>
      </c>
    </row>
    <row r="86" spans="1:18" x14ac:dyDescent="0.3">
      <c r="A86" t="s">
        <v>104</v>
      </c>
      <c r="B86">
        <v>28</v>
      </c>
      <c r="C86" s="54" t="s">
        <v>8</v>
      </c>
      <c r="D86" s="54">
        <f>IF(R86="?",AVERAGE($R$2:$R$2344),R86)</f>
        <v>2004</v>
      </c>
      <c r="E86" s="19" t="str">
        <f>CONCATENATE(B86,"-",C86,"-",D86)</f>
        <v>28-Jul-2004</v>
      </c>
      <c r="F86" s="26">
        <f t="shared" si="1"/>
        <v>18</v>
      </c>
      <c r="G86">
        <v>0</v>
      </c>
      <c r="H86" s="47">
        <v>1285</v>
      </c>
      <c r="I86" t="str">
        <f>IF(M86="?","tier - 2",M86)</f>
        <v>tier - 2</v>
      </c>
      <c r="J86" t="str">
        <f>IF(N86="?","tier - 2",N86)</f>
        <v>tier - 3</v>
      </c>
      <c r="K86" t="str">
        <f>IF(O86="?","Unknown",O86)</f>
        <v>R1013</v>
      </c>
      <c r="M86" t="s">
        <v>9</v>
      </c>
      <c r="N86" t="s">
        <v>10</v>
      </c>
      <c r="O86" t="s">
        <v>11</v>
      </c>
      <c r="R86">
        <v>2004</v>
      </c>
    </row>
    <row r="87" spans="1:18" x14ac:dyDescent="0.3">
      <c r="A87" t="s">
        <v>105</v>
      </c>
      <c r="B87">
        <v>26</v>
      </c>
      <c r="C87" s="54" t="s">
        <v>16</v>
      </c>
      <c r="D87" s="54">
        <f>IF(R87="?",AVERAGE($R$2:$R$2344),R87)</f>
        <v>2000</v>
      </c>
      <c r="E87" s="19" t="str">
        <f>CONCATENATE(B87,"-",C87,"-",D87)</f>
        <v>26-Jun-2000</v>
      </c>
      <c r="F87" s="26">
        <f t="shared" si="1"/>
        <v>22</v>
      </c>
      <c r="G87">
        <v>0</v>
      </c>
      <c r="H87" s="47">
        <v>1286</v>
      </c>
      <c r="I87" t="str">
        <f>IF(M87="?","tier - 2",M87)</f>
        <v>tier - 2</v>
      </c>
      <c r="J87" t="str">
        <f>IF(N87="?","tier - 2",N87)</f>
        <v>tier - 2</v>
      </c>
      <c r="K87" t="str">
        <f>IF(O87="?","Unknown",O87)</f>
        <v>R1013</v>
      </c>
      <c r="M87" t="s">
        <v>9</v>
      </c>
      <c r="N87" t="s">
        <v>9</v>
      </c>
      <c r="O87" t="s">
        <v>11</v>
      </c>
      <c r="R87">
        <v>2000</v>
      </c>
    </row>
    <row r="88" spans="1:18" x14ac:dyDescent="0.3">
      <c r="A88" t="s">
        <v>106</v>
      </c>
      <c r="B88">
        <v>4</v>
      </c>
      <c r="C88" s="54" t="s">
        <v>16</v>
      </c>
      <c r="D88" s="54">
        <f>IF(R88="?",AVERAGE($R$2:$R$2344),R88)</f>
        <v>1998</v>
      </c>
      <c r="E88" s="19" t="str">
        <f>CONCATENATE(B88,"-",C88,"-",D88)</f>
        <v>4-Jun-1998</v>
      </c>
      <c r="F88" s="26">
        <f t="shared" si="1"/>
        <v>25</v>
      </c>
      <c r="G88">
        <v>0</v>
      </c>
      <c r="H88" s="47">
        <v>1290.93</v>
      </c>
      <c r="I88" t="str">
        <f>IF(M88="?","tier - 2",M88)</f>
        <v>tier - 2</v>
      </c>
      <c r="J88" t="str">
        <f>IF(N88="?","tier - 2",N88)</f>
        <v>tier - 2</v>
      </c>
      <c r="K88" t="str">
        <f>IF(O88="?","Unknown",O88)</f>
        <v>R1013</v>
      </c>
      <c r="M88" t="s">
        <v>9</v>
      </c>
      <c r="N88" t="s">
        <v>9</v>
      </c>
      <c r="O88" t="s">
        <v>11</v>
      </c>
      <c r="R88">
        <v>1998</v>
      </c>
    </row>
    <row r="89" spans="1:18" x14ac:dyDescent="0.3">
      <c r="A89" t="s">
        <v>107</v>
      </c>
      <c r="B89">
        <v>29</v>
      </c>
      <c r="C89" s="54" t="s">
        <v>13</v>
      </c>
      <c r="D89" s="54">
        <f>IF(R89="?",AVERAGE($R$2:$R$2344),R89)</f>
        <v>2001</v>
      </c>
      <c r="E89" s="19" t="str">
        <f>CONCATENATE(B89,"-",C89,"-",D89)</f>
        <v>29-Nov-2001</v>
      </c>
      <c r="F89" s="26">
        <f t="shared" si="1"/>
        <v>21</v>
      </c>
      <c r="G89">
        <v>0</v>
      </c>
      <c r="H89" s="47">
        <v>1293</v>
      </c>
      <c r="I89" t="str">
        <f>IF(M89="?","tier - 2",M89)</f>
        <v>tier - 2</v>
      </c>
      <c r="J89" t="str">
        <f>IF(N89="?","tier - 2",N89)</f>
        <v>tier - 3</v>
      </c>
      <c r="K89" t="str">
        <f>IF(O89="?","Unknown",O89)</f>
        <v>R1012</v>
      </c>
      <c r="M89" t="s">
        <v>9</v>
      </c>
      <c r="N89" t="s">
        <v>10</v>
      </c>
      <c r="O89" t="s">
        <v>21</v>
      </c>
      <c r="R89">
        <v>2001</v>
      </c>
    </row>
    <row r="90" spans="1:18" x14ac:dyDescent="0.3">
      <c r="A90" t="s">
        <v>108</v>
      </c>
      <c r="B90">
        <v>10</v>
      </c>
      <c r="C90" s="54" t="s">
        <v>28</v>
      </c>
      <c r="D90" s="54">
        <f>IF(R90="?",AVERAGE($R$2:$R$2344),R90)</f>
        <v>2002</v>
      </c>
      <c r="E90" s="19" t="str">
        <f>CONCATENATE(B90,"-",C90,"-",D90)</f>
        <v>10-Dec-2002</v>
      </c>
      <c r="F90" s="26">
        <f t="shared" si="1"/>
        <v>20</v>
      </c>
      <c r="G90">
        <v>0</v>
      </c>
      <c r="H90" s="47">
        <v>1304</v>
      </c>
      <c r="I90" t="str">
        <f>IF(M90="?","tier - 2",M90)</f>
        <v>tier - 2</v>
      </c>
      <c r="J90" t="str">
        <f>IF(N90="?","tier - 2",N90)</f>
        <v>tier - 2</v>
      </c>
      <c r="K90" t="str">
        <f>IF(O90="?","Unknown",O90)</f>
        <v>R1012</v>
      </c>
      <c r="M90" t="s">
        <v>9</v>
      </c>
      <c r="N90" t="s">
        <v>9</v>
      </c>
      <c r="O90" t="s">
        <v>21</v>
      </c>
      <c r="R90">
        <v>2002</v>
      </c>
    </row>
    <row r="91" spans="1:18" x14ac:dyDescent="0.3">
      <c r="A91" t="s">
        <v>109</v>
      </c>
      <c r="B91">
        <v>2</v>
      </c>
      <c r="C91" s="54" t="s">
        <v>28</v>
      </c>
      <c r="D91" s="54">
        <f>IF(R91="?",AVERAGE($R$2:$R$2344),R91)</f>
        <v>1999</v>
      </c>
      <c r="E91" s="19" t="str">
        <f>CONCATENATE(B91,"-",C91,"-",D91)</f>
        <v>2-Dec-1999</v>
      </c>
      <c r="F91" s="26">
        <f t="shared" si="1"/>
        <v>23</v>
      </c>
      <c r="G91">
        <v>0</v>
      </c>
      <c r="H91" s="47">
        <v>1304</v>
      </c>
      <c r="I91" t="str">
        <f>IF(M91="?","tier - 2",M91)</f>
        <v>tier - 2</v>
      </c>
      <c r="J91" t="str">
        <f>IF(N91="?","tier - 2",N91)</f>
        <v>tier - 2</v>
      </c>
      <c r="K91" t="str">
        <f>IF(O91="?","Unknown",O91)</f>
        <v>R1013</v>
      </c>
      <c r="M91" t="s">
        <v>9</v>
      </c>
      <c r="N91" t="s">
        <v>9</v>
      </c>
      <c r="O91" t="s">
        <v>11</v>
      </c>
      <c r="R91">
        <v>1999</v>
      </c>
    </row>
    <row r="92" spans="1:18" x14ac:dyDescent="0.3">
      <c r="A92" t="s">
        <v>110</v>
      </c>
      <c r="B92">
        <v>13</v>
      </c>
      <c r="C92" s="54" t="s">
        <v>35</v>
      </c>
      <c r="D92" s="54">
        <f>IF(R92="?",AVERAGE($R$2:$R$2344),R92)</f>
        <v>2002</v>
      </c>
      <c r="E92" s="19" t="str">
        <f>CONCATENATE(B92,"-",C92,"-",D92)</f>
        <v>13-Oct-2002</v>
      </c>
      <c r="F92" s="26">
        <f t="shared" si="1"/>
        <v>20</v>
      </c>
      <c r="G92">
        <v>0</v>
      </c>
      <c r="H92" s="47">
        <v>1315</v>
      </c>
      <c r="I92" t="str">
        <f>IF(M92="?","tier - 2",M92)</f>
        <v>tier - 2</v>
      </c>
      <c r="J92" t="str">
        <f>IF(N92="?","tier - 2",N92)</f>
        <v>tier - 2</v>
      </c>
      <c r="K92" t="str">
        <f>IF(O92="?","Unknown",O92)</f>
        <v>R1013</v>
      </c>
      <c r="M92" t="s">
        <v>9</v>
      </c>
      <c r="N92" t="s">
        <v>9</v>
      </c>
      <c r="O92" t="s">
        <v>11</v>
      </c>
      <c r="R92">
        <v>2002</v>
      </c>
    </row>
    <row r="93" spans="1:18" x14ac:dyDescent="0.3">
      <c r="A93" t="s">
        <v>111</v>
      </c>
      <c r="B93">
        <v>14</v>
      </c>
      <c r="C93" s="54" t="s">
        <v>35</v>
      </c>
      <c r="D93" s="54">
        <f>IF(R93="?",AVERAGE($R$2:$R$2344),R93)</f>
        <v>1999</v>
      </c>
      <c r="E93" s="19" t="str">
        <f>CONCATENATE(B93,"-",C93,"-",D93)</f>
        <v>14-Oct-1999</v>
      </c>
      <c r="F93" s="26">
        <f t="shared" si="1"/>
        <v>23</v>
      </c>
      <c r="G93">
        <v>0</v>
      </c>
      <c r="H93" s="47">
        <v>1329.17</v>
      </c>
      <c r="I93" t="str">
        <f>IF(M93="?","tier - 2",M93)</f>
        <v>tier - 2</v>
      </c>
      <c r="J93" t="str">
        <f>IF(N93="?","tier - 2",N93)</f>
        <v>tier - 3</v>
      </c>
      <c r="K93" t="str">
        <f>IF(O93="?","Unknown",O93)</f>
        <v>R1013</v>
      </c>
      <c r="M93" t="s">
        <v>9</v>
      </c>
      <c r="N93" t="s">
        <v>10</v>
      </c>
      <c r="O93" t="s">
        <v>11</v>
      </c>
      <c r="R93">
        <v>1999</v>
      </c>
    </row>
    <row r="94" spans="1:18" x14ac:dyDescent="0.3">
      <c r="A94" t="s">
        <v>112</v>
      </c>
      <c r="B94">
        <v>12</v>
      </c>
      <c r="C94" s="54" t="s">
        <v>8</v>
      </c>
      <c r="D94" s="54">
        <f>IF(R94="?",AVERAGE($R$2:$R$2344),R94)</f>
        <v>1998</v>
      </c>
      <c r="E94" s="19" t="str">
        <f>CONCATENATE(B94,"-",C94,"-",D94)</f>
        <v>12-Jul-1998</v>
      </c>
      <c r="F94" s="26">
        <f t="shared" si="1"/>
        <v>24</v>
      </c>
      <c r="G94">
        <v>0</v>
      </c>
      <c r="H94" s="47">
        <v>1332.61</v>
      </c>
      <c r="I94" t="str">
        <f>IF(M94="?","tier - 2",M94)</f>
        <v>tier - 2</v>
      </c>
      <c r="J94" t="str">
        <f>IF(N94="?","tier - 2",N94)</f>
        <v>tier - 3</v>
      </c>
      <c r="K94" t="str">
        <f>IF(O94="?","Unknown",O94)</f>
        <v>R1013</v>
      </c>
      <c r="M94" t="s">
        <v>9</v>
      </c>
      <c r="N94" t="s">
        <v>10</v>
      </c>
      <c r="O94" t="s">
        <v>11</v>
      </c>
      <c r="R94">
        <v>1998</v>
      </c>
    </row>
    <row r="95" spans="1:18" x14ac:dyDescent="0.3">
      <c r="A95" t="s">
        <v>113</v>
      </c>
      <c r="B95">
        <v>30</v>
      </c>
      <c r="C95" s="54" t="s">
        <v>8</v>
      </c>
      <c r="D95" s="54">
        <f>IF(R95="?",AVERAGE($R$2:$R$2344),R95)</f>
        <v>1995</v>
      </c>
      <c r="E95" s="19" t="str">
        <f>CONCATENATE(B95,"-",C95,"-",D95)</f>
        <v>30-Jul-1995</v>
      </c>
      <c r="F95" s="26">
        <f t="shared" si="1"/>
        <v>27</v>
      </c>
      <c r="G95">
        <v>0</v>
      </c>
      <c r="H95" s="47">
        <v>1338</v>
      </c>
      <c r="I95" t="str">
        <f>IF(M95="?","tier - 2",M95)</f>
        <v>tier - 2</v>
      </c>
      <c r="J95" t="str">
        <f>IF(N95="?","tier - 2",N95)</f>
        <v>tier - 3</v>
      </c>
      <c r="K95" t="str">
        <f>IF(O95="?","Unknown",O95)</f>
        <v>R1012</v>
      </c>
      <c r="M95" t="s">
        <v>9</v>
      </c>
      <c r="N95" t="s">
        <v>10</v>
      </c>
      <c r="O95" t="s">
        <v>21</v>
      </c>
      <c r="R95">
        <v>1995</v>
      </c>
    </row>
    <row r="96" spans="1:18" x14ac:dyDescent="0.3">
      <c r="A96" t="s">
        <v>114</v>
      </c>
      <c r="B96">
        <v>7</v>
      </c>
      <c r="C96" s="54" t="s">
        <v>13</v>
      </c>
      <c r="D96" s="54">
        <f>IF(R96="?",AVERAGE($R$2:$R$2344),R96)</f>
        <v>1997</v>
      </c>
      <c r="E96" s="19" t="str">
        <f>CONCATENATE(B96,"-",C96,"-",D96)</f>
        <v>7-Nov-1997</v>
      </c>
      <c r="F96" s="26">
        <f t="shared" si="1"/>
        <v>25</v>
      </c>
      <c r="G96">
        <v>0</v>
      </c>
      <c r="H96" s="47">
        <v>1341.16</v>
      </c>
      <c r="I96" t="str">
        <f>IF(M96="?","tier - 2",M96)</f>
        <v>tier - 2</v>
      </c>
      <c r="J96" t="str">
        <f>IF(N96="?","tier - 2",N96)</f>
        <v>tier - 2</v>
      </c>
      <c r="K96" t="str">
        <f>IF(O96="?","Unknown",O96)</f>
        <v>R1012</v>
      </c>
      <c r="M96" t="s">
        <v>9</v>
      </c>
      <c r="N96" t="s">
        <v>9</v>
      </c>
      <c r="O96" t="s">
        <v>21</v>
      </c>
      <c r="R96">
        <v>1997</v>
      </c>
    </row>
    <row r="97" spans="1:18" x14ac:dyDescent="0.3">
      <c r="A97" t="s">
        <v>115</v>
      </c>
      <c r="B97">
        <v>3</v>
      </c>
      <c r="C97" s="54" t="s">
        <v>28</v>
      </c>
      <c r="D97" s="54">
        <f>IF(R97="?",AVERAGE($R$2:$R$2344),R97)</f>
        <v>1998</v>
      </c>
      <c r="E97" s="19" t="str">
        <f>CONCATENATE(B97,"-",C97,"-",D97)</f>
        <v>3-Dec-1998</v>
      </c>
      <c r="F97" s="26">
        <f t="shared" si="1"/>
        <v>24</v>
      </c>
      <c r="G97">
        <v>0</v>
      </c>
      <c r="H97" s="47">
        <v>1359</v>
      </c>
      <c r="I97" t="str">
        <f>IF(M97="?","tier - 2",M97)</f>
        <v>tier - 2</v>
      </c>
      <c r="J97" t="str">
        <f>IF(N97="?","tier - 2",N97)</f>
        <v>tier - 1</v>
      </c>
      <c r="K97" t="str">
        <f>IF(O97="?","Unknown",O97)</f>
        <v>R1013</v>
      </c>
      <c r="M97" t="s">
        <v>9</v>
      </c>
      <c r="N97" t="s">
        <v>14</v>
      </c>
      <c r="O97" t="s">
        <v>11</v>
      </c>
      <c r="R97">
        <v>1998</v>
      </c>
    </row>
    <row r="98" spans="1:18" x14ac:dyDescent="0.3">
      <c r="A98" t="s">
        <v>116</v>
      </c>
      <c r="B98">
        <v>15</v>
      </c>
      <c r="C98" s="54" t="s">
        <v>33</v>
      </c>
      <c r="D98" s="54">
        <f>IF(R98="?",AVERAGE($R$2:$R$2344),R98)</f>
        <v>2002</v>
      </c>
      <c r="E98" s="19" t="str">
        <f>CONCATENATE(B98,"-",C98,"-",D98)</f>
        <v>15-Aug-2002</v>
      </c>
      <c r="F98" s="26">
        <f t="shared" si="1"/>
        <v>20</v>
      </c>
      <c r="G98">
        <v>0</v>
      </c>
      <c r="H98" s="47">
        <v>1382</v>
      </c>
      <c r="I98" t="str">
        <f>IF(M98="?","tier - 2",M98)</f>
        <v>tier - 2</v>
      </c>
      <c r="J98" t="str">
        <f>IF(N98="?","tier - 2",N98)</f>
        <v>tier - 1</v>
      </c>
      <c r="K98" t="str">
        <f>IF(O98="?","Unknown",O98)</f>
        <v>R1013</v>
      </c>
      <c r="M98" t="s">
        <v>9</v>
      </c>
      <c r="N98" t="s">
        <v>14</v>
      </c>
      <c r="O98" t="s">
        <v>11</v>
      </c>
      <c r="R98">
        <v>2002</v>
      </c>
    </row>
    <row r="99" spans="1:18" x14ac:dyDescent="0.3">
      <c r="A99" t="s">
        <v>117</v>
      </c>
      <c r="B99">
        <v>6</v>
      </c>
      <c r="C99" s="54" t="s">
        <v>8</v>
      </c>
      <c r="D99" s="54">
        <f>IF(R99="?",AVERAGE($R$2:$R$2344),R99)</f>
        <v>1999</v>
      </c>
      <c r="E99" s="19" t="str">
        <f>CONCATENATE(B99,"-",C99,"-",D99)</f>
        <v>6-Jul-1999</v>
      </c>
      <c r="F99" s="26">
        <f t="shared" si="1"/>
        <v>23</v>
      </c>
      <c r="G99">
        <v>0</v>
      </c>
      <c r="H99" s="47">
        <v>1389</v>
      </c>
      <c r="I99" t="str">
        <f>IF(M99="?","tier - 2",M99)</f>
        <v>tier - 2</v>
      </c>
      <c r="J99" t="str">
        <f>IF(N99="?","tier - 2",N99)</f>
        <v>tier - 2</v>
      </c>
      <c r="K99" t="str">
        <f>IF(O99="?","Unknown",O99)</f>
        <v>R1013</v>
      </c>
      <c r="M99" t="s">
        <v>9</v>
      </c>
      <c r="N99" t="s">
        <v>9</v>
      </c>
      <c r="O99" t="s">
        <v>11</v>
      </c>
      <c r="R99">
        <v>1999</v>
      </c>
    </row>
    <row r="100" spans="1:18" x14ac:dyDescent="0.3">
      <c r="A100" t="s">
        <v>118</v>
      </c>
      <c r="B100">
        <v>14</v>
      </c>
      <c r="C100" s="54" t="s">
        <v>13</v>
      </c>
      <c r="D100" s="54">
        <f>IF(R100="?",AVERAGE($R$2:$R$2344),R100)</f>
        <v>2002</v>
      </c>
      <c r="E100" s="19" t="str">
        <f>CONCATENATE(B100,"-",C100,"-",D100)</f>
        <v>14-Nov-2002</v>
      </c>
      <c r="F100" s="26">
        <f t="shared" si="1"/>
        <v>20</v>
      </c>
      <c r="G100">
        <v>0</v>
      </c>
      <c r="H100" s="47">
        <v>1390</v>
      </c>
      <c r="I100" t="str">
        <f>IF(M100="?","tier - 2",M100)</f>
        <v>tier - 2</v>
      </c>
      <c r="J100" t="str">
        <f>IF(N100="?","tier - 2",N100)</f>
        <v>tier - 2</v>
      </c>
      <c r="K100" t="str">
        <f>IF(O100="?","Unknown",O100)</f>
        <v>R1013</v>
      </c>
      <c r="M100" t="s">
        <v>9</v>
      </c>
      <c r="N100" t="s">
        <v>9</v>
      </c>
      <c r="O100" t="s">
        <v>11</v>
      </c>
      <c r="R100">
        <v>2002</v>
      </c>
    </row>
    <row r="101" spans="1:18" x14ac:dyDescent="0.3">
      <c r="A101" t="s">
        <v>119</v>
      </c>
      <c r="B101">
        <v>22</v>
      </c>
      <c r="C101" s="54" t="s">
        <v>28</v>
      </c>
      <c r="D101" s="54">
        <f>IF(R101="?",AVERAGE($R$2:$R$2344),R101)</f>
        <v>2002</v>
      </c>
      <c r="E101" s="19" t="str">
        <f>CONCATENATE(B101,"-",C101,"-",D101)</f>
        <v>22-Dec-2002</v>
      </c>
      <c r="F101" s="26">
        <f t="shared" si="1"/>
        <v>20</v>
      </c>
      <c r="G101">
        <v>0</v>
      </c>
      <c r="H101" s="47">
        <v>1391.53</v>
      </c>
      <c r="I101" t="str">
        <f>IF(M101="?","tier - 2",M101)</f>
        <v>tier - 2</v>
      </c>
      <c r="J101" t="str">
        <f>IF(N101="?","tier - 2",N101)</f>
        <v>tier - 1</v>
      </c>
      <c r="K101" t="str">
        <f>IF(O101="?","Unknown",O101)</f>
        <v>R1013</v>
      </c>
      <c r="M101" t="s">
        <v>9</v>
      </c>
      <c r="N101" t="s">
        <v>14</v>
      </c>
      <c r="O101" t="s">
        <v>11</v>
      </c>
      <c r="R101">
        <v>2002</v>
      </c>
    </row>
    <row r="102" spans="1:18" x14ac:dyDescent="0.3">
      <c r="A102" t="s">
        <v>120</v>
      </c>
      <c r="B102">
        <v>5</v>
      </c>
      <c r="C102" s="54" t="s">
        <v>18</v>
      </c>
      <c r="D102" s="54">
        <f>IF(R102="?",AVERAGE($R$2:$R$2344),R102)</f>
        <v>1998</v>
      </c>
      <c r="E102" s="19" t="str">
        <f>CONCATENATE(B102,"-",C102,"-",D102)</f>
        <v>5-Sep-1998</v>
      </c>
      <c r="F102" s="26">
        <f t="shared" si="1"/>
        <v>24</v>
      </c>
      <c r="G102">
        <v>0</v>
      </c>
      <c r="H102" s="47">
        <v>1400.44</v>
      </c>
      <c r="I102" t="str">
        <f>IF(M102="?","tier - 2",M102)</f>
        <v>tier - 2</v>
      </c>
      <c r="J102" t="str">
        <f>IF(N102="?","tier - 2",N102)</f>
        <v>tier - 2</v>
      </c>
      <c r="K102" t="str">
        <f>IF(O102="?","Unknown",O102)</f>
        <v>R1013</v>
      </c>
      <c r="M102" t="s">
        <v>9</v>
      </c>
      <c r="N102" t="s">
        <v>9</v>
      </c>
      <c r="O102" t="s">
        <v>11</v>
      </c>
      <c r="R102">
        <v>1998</v>
      </c>
    </row>
    <row r="103" spans="1:18" x14ac:dyDescent="0.3">
      <c r="A103" t="s">
        <v>121</v>
      </c>
      <c r="B103">
        <v>27</v>
      </c>
      <c r="C103" s="54" t="s">
        <v>35</v>
      </c>
      <c r="D103" s="54">
        <f>IF(R103="?",AVERAGE($R$2:$R$2344),R103)</f>
        <v>1997</v>
      </c>
      <c r="E103" s="19" t="str">
        <f>CONCATENATE(B103,"-",C103,"-",D103)</f>
        <v>27-Oct-1997</v>
      </c>
      <c r="F103" s="26">
        <f t="shared" si="1"/>
        <v>25</v>
      </c>
      <c r="G103">
        <v>0</v>
      </c>
      <c r="H103" s="47">
        <v>1402</v>
      </c>
      <c r="I103" t="str">
        <f>IF(M103="?","tier - 2",M103)</f>
        <v>tier - 2</v>
      </c>
      <c r="J103" t="str">
        <f>IF(N103="?","tier - 2",N103)</f>
        <v>tier - 3</v>
      </c>
      <c r="K103" t="str">
        <f>IF(O103="?","Unknown",O103)</f>
        <v>R1011</v>
      </c>
      <c r="M103" t="s">
        <v>9</v>
      </c>
      <c r="N103" t="s">
        <v>10</v>
      </c>
      <c r="O103" t="s">
        <v>40</v>
      </c>
      <c r="R103">
        <v>1997</v>
      </c>
    </row>
    <row r="104" spans="1:18" x14ac:dyDescent="0.3">
      <c r="A104" t="s">
        <v>122</v>
      </c>
      <c r="B104">
        <v>23</v>
      </c>
      <c r="C104" s="54" t="s">
        <v>16</v>
      </c>
      <c r="D104" s="54">
        <f>IF(R104="?",AVERAGE($R$2:$R$2344),R104)</f>
        <v>1996</v>
      </c>
      <c r="E104" s="19" t="str">
        <f>CONCATENATE(B104,"-",C104,"-",D104)</f>
        <v>23-Jun-1996</v>
      </c>
      <c r="F104" s="26">
        <f t="shared" si="1"/>
        <v>26</v>
      </c>
      <c r="G104">
        <v>0</v>
      </c>
      <c r="H104" s="47">
        <v>1417</v>
      </c>
      <c r="I104" t="str">
        <f>IF(M104="?","tier - 2",M104)</f>
        <v>tier - 2</v>
      </c>
      <c r="J104" t="str">
        <f>IF(N104="?","tier - 2",N104)</f>
        <v>tier - 3</v>
      </c>
      <c r="K104" t="str">
        <f>IF(O104="?","Unknown",O104)</f>
        <v>R1013</v>
      </c>
      <c r="M104" t="s">
        <v>9</v>
      </c>
      <c r="N104" t="s">
        <v>10</v>
      </c>
      <c r="O104" t="s">
        <v>11</v>
      </c>
      <c r="R104">
        <v>1996</v>
      </c>
    </row>
    <row r="105" spans="1:18" x14ac:dyDescent="0.3">
      <c r="A105" t="s">
        <v>123</v>
      </c>
      <c r="B105">
        <v>23</v>
      </c>
      <c r="C105" s="54" t="s">
        <v>33</v>
      </c>
      <c r="D105" s="54">
        <f>IF(R105="?",AVERAGE($R$2:$R$2344),R105)</f>
        <v>2001</v>
      </c>
      <c r="E105" s="19" t="str">
        <f>CONCATENATE(B105,"-",C105,"-",D105)</f>
        <v>23-Aug-2001</v>
      </c>
      <c r="F105" s="26">
        <f t="shared" si="1"/>
        <v>21</v>
      </c>
      <c r="G105">
        <v>0</v>
      </c>
      <c r="H105" s="47">
        <v>1421</v>
      </c>
      <c r="I105" t="str">
        <f>IF(M105="?","tier - 2",M105)</f>
        <v>tier - 2</v>
      </c>
      <c r="J105" t="str">
        <f>IF(N105="?","tier - 2",N105)</f>
        <v>tier - 2</v>
      </c>
      <c r="K105" t="str">
        <f>IF(O105="?","Unknown",O105)</f>
        <v>R1013</v>
      </c>
      <c r="M105" t="s">
        <v>9</v>
      </c>
      <c r="N105" t="s">
        <v>9</v>
      </c>
      <c r="O105" t="s">
        <v>11</v>
      </c>
      <c r="R105">
        <v>2001</v>
      </c>
    </row>
    <row r="106" spans="1:18" x14ac:dyDescent="0.3">
      <c r="A106" t="s">
        <v>124</v>
      </c>
      <c r="B106">
        <v>5</v>
      </c>
      <c r="C106" s="54" t="s">
        <v>28</v>
      </c>
      <c r="D106" s="54">
        <f>IF(R106="?",AVERAGE($R$2:$R$2344),R106)</f>
        <v>1997</v>
      </c>
      <c r="E106" s="19" t="str">
        <f>CONCATENATE(B106,"-",C106,"-",D106)</f>
        <v>5-Dec-1997</v>
      </c>
      <c r="F106" s="26">
        <f t="shared" si="1"/>
        <v>25</v>
      </c>
      <c r="G106">
        <v>0</v>
      </c>
      <c r="H106" s="47">
        <v>1422</v>
      </c>
      <c r="I106" t="str">
        <f>IF(M106="?","tier - 2",M106)</f>
        <v>tier - 2</v>
      </c>
      <c r="J106" t="str">
        <f>IF(N106="?","tier - 2",N106)</f>
        <v>tier - 2</v>
      </c>
      <c r="K106" t="str">
        <f>IF(O106="?","Unknown",O106)</f>
        <v>R1013</v>
      </c>
      <c r="M106" t="s">
        <v>9</v>
      </c>
      <c r="N106" t="s">
        <v>9</v>
      </c>
      <c r="O106" t="s">
        <v>11</v>
      </c>
      <c r="R106">
        <v>1997</v>
      </c>
    </row>
    <row r="107" spans="1:18" x14ac:dyDescent="0.3">
      <c r="A107" t="s">
        <v>125</v>
      </c>
      <c r="B107">
        <v>1</v>
      </c>
      <c r="C107" s="54" t="s">
        <v>18</v>
      </c>
      <c r="D107" s="54">
        <f>IF(R107="?",AVERAGE($R$2:$R$2344),R107)</f>
        <v>2000</v>
      </c>
      <c r="E107" s="19" t="str">
        <f>CONCATENATE(B107,"-",C107,"-",D107)</f>
        <v>1-Sep-2000</v>
      </c>
      <c r="F107" s="26">
        <f t="shared" si="1"/>
        <v>22</v>
      </c>
      <c r="G107">
        <v>0</v>
      </c>
      <c r="H107" s="47">
        <v>1438</v>
      </c>
      <c r="I107" t="str">
        <f>IF(M107="?","tier - 2",M107)</f>
        <v>tier - 2</v>
      </c>
      <c r="J107" t="str">
        <f>IF(N107="?","tier - 2",N107)</f>
        <v>tier - 2</v>
      </c>
      <c r="K107" t="str">
        <f>IF(O107="?","Unknown",O107)</f>
        <v>R1013</v>
      </c>
      <c r="M107" t="s">
        <v>9</v>
      </c>
      <c r="N107" t="s">
        <v>9</v>
      </c>
      <c r="O107" t="s">
        <v>11</v>
      </c>
      <c r="R107">
        <v>2000</v>
      </c>
    </row>
    <row r="108" spans="1:18" x14ac:dyDescent="0.3">
      <c r="A108" t="s">
        <v>126</v>
      </c>
      <c r="B108">
        <v>19</v>
      </c>
      <c r="C108" s="54" t="s">
        <v>16</v>
      </c>
      <c r="D108" s="54">
        <f>IF(R108="?",AVERAGE($R$2:$R$2344),R108)</f>
        <v>1997</v>
      </c>
      <c r="E108" s="19" t="str">
        <f>CONCATENATE(B108,"-",C108,"-",D108)</f>
        <v>19-Jun-1997</v>
      </c>
      <c r="F108" s="26">
        <f t="shared" si="1"/>
        <v>25</v>
      </c>
      <c r="G108">
        <v>0</v>
      </c>
      <c r="H108" s="47">
        <v>1445</v>
      </c>
      <c r="I108" t="str">
        <f>IF(M108="?","tier - 2",M108)</f>
        <v>tier - 2</v>
      </c>
      <c r="J108" t="str">
        <f>IF(N108="?","tier - 2",N108)</f>
        <v>tier - 1</v>
      </c>
      <c r="K108" t="str">
        <f>IF(O108="?","Unknown",O108)</f>
        <v>R1013</v>
      </c>
      <c r="M108" t="s">
        <v>9</v>
      </c>
      <c r="N108" t="s">
        <v>14</v>
      </c>
      <c r="O108" t="s">
        <v>11</v>
      </c>
      <c r="R108">
        <v>1997</v>
      </c>
    </row>
    <row r="109" spans="1:18" x14ac:dyDescent="0.3">
      <c r="A109" t="s">
        <v>127</v>
      </c>
      <c r="B109">
        <v>20</v>
      </c>
      <c r="C109" s="54" t="s">
        <v>16</v>
      </c>
      <c r="D109" s="54">
        <f>IF(R109="?",AVERAGE($R$2:$R$2344),R109)</f>
        <v>2003</v>
      </c>
      <c r="E109" s="19" t="str">
        <f>CONCATENATE(B109,"-",C109,"-",D109)</f>
        <v>20-Jun-2003</v>
      </c>
      <c r="F109" s="26">
        <f t="shared" si="1"/>
        <v>19</v>
      </c>
      <c r="G109">
        <v>0</v>
      </c>
      <c r="H109" s="47">
        <v>1467</v>
      </c>
      <c r="I109" t="str">
        <f>IF(M109="?","tier - 2",M109)</f>
        <v>tier - 2</v>
      </c>
      <c r="J109" t="str">
        <f>IF(N109="?","tier - 2",N109)</f>
        <v>tier - 2</v>
      </c>
      <c r="K109" t="str">
        <f>IF(O109="?","Unknown",O109)</f>
        <v>R1013</v>
      </c>
      <c r="M109" t="s">
        <v>9</v>
      </c>
      <c r="N109" t="s">
        <v>9</v>
      </c>
      <c r="O109" t="s">
        <v>11</v>
      </c>
      <c r="R109">
        <v>2003</v>
      </c>
    </row>
    <row r="110" spans="1:18" x14ac:dyDescent="0.3">
      <c r="A110" t="s">
        <v>128</v>
      </c>
      <c r="B110">
        <v>7</v>
      </c>
      <c r="C110" s="54" t="s">
        <v>28</v>
      </c>
      <c r="D110" s="54">
        <f>IF(R110="?",AVERAGE($R$2:$R$2344),R110)</f>
        <v>1998</v>
      </c>
      <c r="E110" s="19" t="str">
        <f>CONCATENATE(B110,"-",C110,"-",D110)</f>
        <v>7-Dec-1998</v>
      </c>
      <c r="F110" s="26">
        <f t="shared" si="1"/>
        <v>24</v>
      </c>
      <c r="G110">
        <v>0</v>
      </c>
      <c r="H110" s="47">
        <v>1477</v>
      </c>
      <c r="I110" t="str">
        <f>IF(M110="?","tier - 2",M110)</f>
        <v>tier - 2</v>
      </c>
      <c r="J110" t="str">
        <f>IF(N110="?","tier - 2",N110)</f>
        <v>tier - 1</v>
      </c>
      <c r="K110" t="str">
        <f>IF(O110="?","Unknown",O110)</f>
        <v>R1013</v>
      </c>
      <c r="M110" t="s">
        <v>9</v>
      </c>
      <c r="N110" t="s">
        <v>14</v>
      </c>
      <c r="O110" t="s">
        <v>11</v>
      </c>
      <c r="R110">
        <v>1998</v>
      </c>
    </row>
    <row r="111" spans="1:18" x14ac:dyDescent="0.3">
      <c r="A111" t="s">
        <v>129</v>
      </c>
      <c r="B111">
        <v>9</v>
      </c>
      <c r="C111" s="54" t="s">
        <v>16</v>
      </c>
      <c r="D111" s="54">
        <f>IF(R111="?",AVERAGE($R$2:$R$2344),R111)</f>
        <v>1997</v>
      </c>
      <c r="E111" s="19" t="str">
        <f>CONCATENATE(B111,"-",C111,"-",D111)</f>
        <v>9-Jun-1997</v>
      </c>
      <c r="F111" s="26">
        <f t="shared" si="1"/>
        <v>25</v>
      </c>
      <c r="G111">
        <v>0</v>
      </c>
      <c r="H111" s="47">
        <v>1481</v>
      </c>
      <c r="I111" t="str">
        <f>IF(M111="?","tier - 2",M111)</f>
        <v>tier - 2</v>
      </c>
      <c r="J111" t="str">
        <f>IF(N111="?","tier - 2",N111)</f>
        <v>tier - 1</v>
      </c>
      <c r="K111" t="str">
        <f>IF(O111="?","Unknown",O111)</f>
        <v>R1012</v>
      </c>
      <c r="M111" t="s">
        <v>9</v>
      </c>
      <c r="N111" t="s">
        <v>14</v>
      </c>
      <c r="O111" t="s">
        <v>21</v>
      </c>
      <c r="R111">
        <v>1997</v>
      </c>
    </row>
    <row r="112" spans="1:18" x14ac:dyDescent="0.3">
      <c r="A112" t="s">
        <v>130</v>
      </c>
      <c r="B112">
        <v>7</v>
      </c>
      <c r="C112" s="54" t="s">
        <v>35</v>
      </c>
      <c r="D112" s="54">
        <f>IF(R112="?",AVERAGE($R$2:$R$2344),R112)</f>
        <v>1995</v>
      </c>
      <c r="E112" s="19" t="str">
        <f>CONCATENATE(B112,"-",C112,"-",D112)</f>
        <v>7-Oct-1995</v>
      </c>
      <c r="F112" s="26">
        <f t="shared" si="1"/>
        <v>27</v>
      </c>
      <c r="G112">
        <v>0</v>
      </c>
      <c r="H112" s="47">
        <v>1493</v>
      </c>
      <c r="I112" t="str">
        <f>IF(M112="?","tier - 2",M112)</f>
        <v>tier - 2</v>
      </c>
      <c r="J112" t="str">
        <f>IF(N112="?","tier - 2",N112)</f>
        <v>tier - 3</v>
      </c>
      <c r="K112" t="str">
        <f>IF(O112="?","Unknown",O112)</f>
        <v>R1013</v>
      </c>
      <c r="M112" t="s">
        <v>9</v>
      </c>
      <c r="N112" t="s">
        <v>10</v>
      </c>
      <c r="O112" t="s">
        <v>11</v>
      </c>
      <c r="R112">
        <v>1995</v>
      </c>
    </row>
    <row r="113" spans="1:18" x14ac:dyDescent="0.3">
      <c r="A113" t="s">
        <v>131</v>
      </c>
      <c r="B113">
        <v>19</v>
      </c>
      <c r="C113" s="54" t="s">
        <v>16</v>
      </c>
      <c r="D113" s="54">
        <f>IF(R113="?",AVERAGE($R$2:$R$2344),R113)</f>
        <v>1998</v>
      </c>
      <c r="E113" s="19" t="str">
        <f>CONCATENATE(B113,"-",C113,"-",D113)</f>
        <v>19-Jun-1998</v>
      </c>
      <c r="F113" s="26">
        <f t="shared" si="1"/>
        <v>24</v>
      </c>
      <c r="G113">
        <v>0</v>
      </c>
      <c r="H113" s="47">
        <v>1497</v>
      </c>
      <c r="I113" t="str">
        <f>IF(M113="?","tier - 2",M113)</f>
        <v>tier - 2</v>
      </c>
      <c r="J113" t="str">
        <f>IF(N113="?","tier - 2",N113)</f>
        <v>tier - 2</v>
      </c>
      <c r="K113" t="str">
        <f>IF(O113="?","Unknown",O113)</f>
        <v>R1013</v>
      </c>
      <c r="M113" t="s">
        <v>9</v>
      </c>
      <c r="N113" t="s">
        <v>9</v>
      </c>
      <c r="O113" t="s">
        <v>11</v>
      </c>
      <c r="R113">
        <v>1998</v>
      </c>
    </row>
    <row r="114" spans="1:18" x14ac:dyDescent="0.3">
      <c r="A114" t="s">
        <v>132</v>
      </c>
      <c r="B114">
        <v>25</v>
      </c>
      <c r="C114" s="54" t="s">
        <v>33</v>
      </c>
      <c r="D114" s="54">
        <f>IF(R114="?",AVERAGE($R$2:$R$2344),R114)</f>
        <v>2001</v>
      </c>
      <c r="E114" s="19" t="str">
        <f>CONCATENATE(B114,"-",C114,"-",D114)</f>
        <v>25-Aug-2001</v>
      </c>
      <c r="F114" s="26">
        <f t="shared" si="1"/>
        <v>21</v>
      </c>
      <c r="G114">
        <v>0</v>
      </c>
      <c r="H114" s="47">
        <v>1515.34</v>
      </c>
      <c r="I114" t="str">
        <f>IF(M114="?","tier - 2",M114)</f>
        <v>tier - 2</v>
      </c>
      <c r="J114" t="str">
        <f>IF(N114="?","tier - 2",N114)</f>
        <v>tier - 3</v>
      </c>
      <c r="K114" t="str">
        <f>IF(O114="?","Unknown",O114)</f>
        <v>R1013</v>
      </c>
      <c r="M114" t="s">
        <v>9</v>
      </c>
      <c r="N114" t="s">
        <v>10</v>
      </c>
      <c r="O114" t="s">
        <v>11</v>
      </c>
      <c r="R114">
        <v>2001</v>
      </c>
    </row>
    <row r="115" spans="1:18" x14ac:dyDescent="0.3">
      <c r="A115" t="s">
        <v>133</v>
      </c>
      <c r="B115">
        <v>7</v>
      </c>
      <c r="C115" s="54" t="s">
        <v>8</v>
      </c>
      <c r="D115" s="54">
        <f>IF(R115="?",AVERAGE($R$2:$R$2344),R115)</f>
        <v>2001</v>
      </c>
      <c r="E115" s="19" t="str">
        <f>CONCATENATE(B115,"-",C115,"-",D115)</f>
        <v>7-Jul-2001</v>
      </c>
      <c r="F115" s="26">
        <f t="shared" si="1"/>
        <v>21</v>
      </c>
      <c r="G115">
        <v>0</v>
      </c>
      <c r="H115" s="47">
        <v>1526.31</v>
      </c>
      <c r="I115" t="str">
        <f>IF(M115="?","tier - 2",M115)</f>
        <v>tier - 2</v>
      </c>
      <c r="J115" t="str">
        <f>IF(N115="?","tier - 2",N115)</f>
        <v>tier - 3</v>
      </c>
      <c r="K115" t="str">
        <f>IF(O115="?","Unknown",O115)</f>
        <v>R1011</v>
      </c>
      <c r="M115" t="s">
        <v>9</v>
      </c>
      <c r="N115" t="s">
        <v>10</v>
      </c>
      <c r="O115" t="s">
        <v>40</v>
      </c>
      <c r="R115">
        <v>2001</v>
      </c>
    </row>
    <row r="116" spans="1:18" x14ac:dyDescent="0.3">
      <c r="A116" t="s">
        <v>134</v>
      </c>
      <c r="B116">
        <v>2</v>
      </c>
      <c r="C116" s="54" t="s">
        <v>16</v>
      </c>
      <c r="D116" s="54">
        <f>IF(R116="?",AVERAGE($R$2:$R$2344),R116)</f>
        <v>2001</v>
      </c>
      <c r="E116" s="19" t="str">
        <f>CONCATENATE(B116,"-",C116,"-",D116)</f>
        <v>2-Jun-2001</v>
      </c>
      <c r="F116" s="26">
        <f t="shared" si="1"/>
        <v>22</v>
      </c>
      <c r="G116">
        <v>0</v>
      </c>
      <c r="H116" s="47">
        <v>1532.47</v>
      </c>
      <c r="I116" t="str">
        <f>IF(M116="?","tier - 2",M116)</f>
        <v>tier - 2</v>
      </c>
      <c r="J116" t="str">
        <f>IF(N116="?","tier - 2",N116)</f>
        <v>tier - 2</v>
      </c>
      <c r="K116" t="str">
        <f>IF(O116="?","Unknown",O116)</f>
        <v>R1013</v>
      </c>
      <c r="M116" t="s">
        <v>9</v>
      </c>
      <c r="N116" t="s">
        <v>9</v>
      </c>
      <c r="O116" t="s">
        <v>11</v>
      </c>
      <c r="R116">
        <v>2001</v>
      </c>
    </row>
    <row r="117" spans="1:18" x14ac:dyDescent="0.3">
      <c r="A117" t="s">
        <v>135</v>
      </c>
      <c r="B117">
        <v>5</v>
      </c>
      <c r="C117" s="54" t="s">
        <v>28</v>
      </c>
      <c r="D117" s="54">
        <f>IF(R117="?",AVERAGE($R$2:$R$2344),R117)</f>
        <v>2001</v>
      </c>
      <c r="E117" s="19" t="str">
        <f>CONCATENATE(B117,"-",C117,"-",D117)</f>
        <v>5-Dec-2001</v>
      </c>
      <c r="F117" s="26">
        <f t="shared" si="1"/>
        <v>21</v>
      </c>
      <c r="G117">
        <v>0</v>
      </c>
      <c r="H117" s="47">
        <v>1534.3</v>
      </c>
      <c r="I117" t="str">
        <f>IF(M117="?","tier - 2",M117)</f>
        <v>tier - 2</v>
      </c>
      <c r="J117" t="str">
        <f>IF(N117="?","tier - 2",N117)</f>
        <v>tier - 2</v>
      </c>
      <c r="K117" t="str">
        <f>IF(O117="?","Unknown",O117)</f>
        <v>R1013</v>
      </c>
      <c r="M117" t="s">
        <v>9</v>
      </c>
      <c r="N117" t="s">
        <v>9</v>
      </c>
      <c r="O117" t="s">
        <v>11</v>
      </c>
      <c r="R117">
        <v>2001</v>
      </c>
    </row>
    <row r="118" spans="1:18" x14ac:dyDescent="0.3">
      <c r="A118" t="s">
        <v>136</v>
      </c>
      <c r="B118">
        <v>22</v>
      </c>
      <c r="C118" s="54" t="s">
        <v>18</v>
      </c>
      <c r="D118" s="54">
        <f>IF(R118="?",AVERAGE($R$2:$R$2344),R118)</f>
        <v>1992</v>
      </c>
      <c r="E118" s="19" t="str">
        <f>CONCATENATE(B118,"-",C118,"-",D118)</f>
        <v>22-Sep-1992</v>
      </c>
      <c r="F118" s="26">
        <f t="shared" si="1"/>
        <v>30</v>
      </c>
      <c r="G118">
        <v>0</v>
      </c>
      <c r="H118" s="47">
        <v>1566.88</v>
      </c>
      <c r="I118" t="str">
        <f>IF(M118="?","tier - 2",M118)</f>
        <v>tier - 2</v>
      </c>
      <c r="J118" t="str">
        <f>IF(N118="?","tier - 2",N118)</f>
        <v>tier - 1</v>
      </c>
      <c r="K118" t="str">
        <f>IF(O118="?","Unknown",O118)</f>
        <v>R1013</v>
      </c>
      <c r="M118" t="s">
        <v>9</v>
      </c>
      <c r="N118" t="s">
        <v>14</v>
      </c>
      <c r="O118" t="s">
        <v>11</v>
      </c>
      <c r="R118">
        <v>1992</v>
      </c>
    </row>
    <row r="119" spans="1:18" x14ac:dyDescent="0.3">
      <c r="A119" t="s">
        <v>137</v>
      </c>
      <c r="B119">
        <v>19</v>
      </c>
      <c r="C119" s="54" t="s">
        <v>13</v>
      </c>
      <c r="D119" s="54">
        <f>IF(R119="?",AVERAGE($R$2:$R$2344),R119)</f>
        <v>2004</v>
      </c>
      <c r="E119" s="19" t="str">
        <f>CONCATENATE(B119,"-",C119,"-",D119)</f>
        <v>19-Nov-2004</v>
      </c>
      <c r="F119" s="26">
        <f t="shared" si="1"/>
        <v>18</v>
      </c>
      <c r="G119">
        <v>0</v>
      </c>
      <c r="H119" s="47">
        <v>1607.51</v>
      </c>
      <c r="I119" t="str">
        <f>IF(M119="?","tier - 2",M119)</f>
        <v>tier - 2</v>
      </c>
      <c r="J119" t="str">
        <f>IF(N119="?","tier - 2",N119)</f>
        <v>tier - 3</v>
      </c>
      <c r="K119" t="str">
        <f>IF(O119="?","Unknown",O119)</f>
        <v>R1013</v>
      </c>
      <c r="M119" t="s">
        <v>9</v>
      </c>
      <c r="N119" t="s">
        <v>10</v>
      </c>
      <c r="O119" t="s">
        <v>11</v>
      </c>
      <c r="R119">
        <v>2004</v>
      </c>
    </row>
    <row r="120" spans="1:18" x14ac:dyDescent="0.3">
      <c r="A120" t="s">
        <v>138</v>
      </c>
      <c r="B120">
        <v>22</v>
      </c>
      <c r="C120" s="54" t="s">
        <v>8</v>
      </c>
      <c r="D120" s="54">
        <f>IF(R120="?",AVERAGE($R$2:$R$2344),R120)</f>
        <v>2004</v>
      </c>
      <c r="E120" s="19" t="str">
        <f>CONCATENATE(B120,"-",C120,"-",D120)</f>
        <v>22-Jul-2004</v>
      </c>
      <c r="F120" s="26">
        <f t="shared" si="1"/>
        <v>18</v>
      </c>
      <c r="G120">
        <v>0</v>
      </c>
      <c r="H120" s="47">
        <v>1615.77</v>
      </c>
      <c r="I120" t="str">
        <f>IF(M120="?","tier - 2",M120)</f>
        <v>tier - 2</v>
      </c>
      <c r="J120" t="str">
        <f>IF(N120="?","tier - 2",N120)</f>
        <v>tier - 1</v>
      </c>
      <c r="K120" t="str">
        <f>IF(O120="?","Unknown",O120)</f>
        <v>R1013</v>
      </c>
      <c r="M120" t="s">
        <v>9</v>
      </c>
      <c r="N120" t="s">
        <v>14</v>
      </c>
      <c r="O120" t="s">
        <v>11</v>
      </c>
      <c r="R120">
        <v>2004</v>
      </c>
    </row>
    <row r="121" spans="1:18" x14ac:dyDescent="0.3">
      <c r="A121" t="s">
        <v>139</v>
      </c>
      <c r="B121">
        <v>5</v>
      </c>
      <c r="C121" s="54" t="s">
        <v>33</v>
      </c>
      <c r="D121" s="54">
        <f>IF(R121="?",AVERAGE($R$2:$R$2344),R121)</f>
        <v>1995</v>
      </c>
      <c r="E121" s="19" t="str">
        <f>CONCATENATE(B121,"-",C121,"-",D121)</f>
        <v>5-Aug-1995</v>
      </c>
      <c r="F121" s="26">
        <f t="shared" si="1"/>
        <v>27</v>
      </c>
      <c r="G121">
        <v>0</v>
      </c>
      <c r="H121" s="47">
        <v>1617.16</v>
      </c>
      <c r="I121" t="str">
        <f>IF(M121="?","tier - 2",M121)</f>
        <v>tier - 2</v>
      </c>
      <c r="J121" t="str">
        <f>IF(N121="?","tier - 2",N121)</f>
        <v>tier - 1</v>
      </c>
      <c r="K121" t="str">
        <f>IF(O121="?","Unknown",O121)</f>
        <v>R1013</v>
      </c>
      <c r="M121" t="s">
        <v>9</v>
      </c>
      <c r="N121" t="s">
        <v>14</v>
      </c>
      <c r="O121" t="s">
        <v>11</v>
      </c>
      <c r="R121">
        <v>1995</v>
      </c>
    </row>
    <row r="122" spans="1:18" x14ac:dyDescent="0.3">
      <c r="A122" t="s">
        <v>140</v>
      </c>
      <c r="B122">
        <v>14</v>
      </c>
      <c r="C122" s="54" t="s">
        <v>18</v>
      </c>
      <c r="D122" s="54">
        <f>IF(R122="?",AVERAGE($R$2:$R$2344),R122)</f>
        <v>2003</v>
      </c>
      <c r="E122" s="19" t="str">
        <f>CONCATENATE(B122,"-",C122,"-",D122)</f>
        <v>14-Sep-2003</v>
      </c>
      <c r="F122" s="26">
        <f t="shared" si="1"/>
        <v>19</v>
      </c>
      <c r="G122">
        <v>0</v>
      </c>
      <c r="H122" s="47">
        <v>1621.34</v>
      </c>
      <c r="I122" t="str">
        <f>IF(M122="?","tier - 2",M122)</f>
        <v>tier - 2</v>
      </c>
      <c r="J122" t="str">
        <f>IF(N122="?","tier - 2",N122)</f>
        <v>tier - 2</v>
      </c>
      <c r="K122" t="str">
        <f>IF(O122="?","Unknown",O122)</f>
        <v>R1012</v>
      </c>
      <c r="M122" t="s">
        <v>9</v>
      </c>
      <c r="N122" t="s">
        <v>9</v>
      </c>
      <c r="O122" t="s">
        <v>21</v>
      </c>
      <c r="R122">
        <v>2003</v>
      </c>
    </row>
    <row r="123" spans="1:18" x14ac:dyDescent="0.3">
      <c r="A123" t="s">
        <v>141</v>
      </c>
      <c r="B123">
        <v>21</v>
      </c>
      <c r="C123" s="54" t="s">
        <v>33</v>
      </c>
      <c r="D123" s="54">
        <f>IF(R123="?",AVERAGE($R$2:$R$2344),R123)</f>
        <v>2004</v>
      </c>
      <c r="E123" s="19" t="str">
        <f>CONCATENATE(B123,"-",C123,"-",D123)</f>
        <v>21-Aug-2004</v>
      </c>
      <c r="F123" s="26">
        <f t="shared" si="1"/>
        <v>18</v>
      </c>
      <c r="G123">
        <v>0</v>
      </c>
      <c r="H123" s="47">
        <v>1621.88</v>
      </c>
      <c r="I123" t="str">
        <f>IF(M123="?","tier - 2",M123)</f>
        <v>tier - 2</v>
      </c>
      <c r="J123" t="str">
        <f>IF(N123="?","tier - 2",N123)</f>
        <v>tier - 2</v>
      </c>
      <c r="K123" t="str">
        <f>IF(O123="?","Unknown",O123)</f>
        <v>R1013</v>
      </c>
      <c r="M123" t="s">
        <v>9</v>
      </c>
      <c r="N123" t="s">
        <v>9</v>
      </c>
      <c r="O123" t="s">
        <v>11</v>
      </c>
      <c r="R123">
        <v>2004</v>
      </c>
    </row>
    <row r="124" spans="1:18" x14ac:dyDescent="0.3">
      <c r="A124" t="s">
        <v>142</v>
      </c>
      <c r="B124">
        <v>25</v>
      </c>
      <c r="C124" s="54" t="s">
        <v>8</v>
      </c>
      <c r="D124" s="54">
        <f>IF(R124="?",AVERAGE($R$2:$R$2344),R124)</f>
        <v>2004</v>
      </c>
      <c r="E124" s="19" t="str">
        <f>CONCATENATE(B124,"-",C124,"-",D124)</f>
        <v>25-Jul-2004</v>
      </c>
      <c r="F124" s="26">
        <f t="shared" si="1"/>
        <v>18</v>
      </c>
      <c r="G124">
        <v>0</v>
      </c>
      <c r="H124" s="47">
        <v>1622.19</v>
      </c>
      <c r="I124" t="str">
        <f>IF(M124="?","tier - 2",M124)</f>
        <v>tier - 2</v>
      </c>
      <c r="J124" t="str">
        <f>IF(N124="?","tier - 2",N124)</f>
        <v>tier - 1</v>
      </c>
      <c r="K124" t="str">
        <f>IF(O124="?","Unknown",O124)</f>
        <v>R1013</v>
      </c>
      <c r="M124" t="s">
        <v>9</v>
      </c>
      <c r="N124" t="s">
        <v>14</v>
      </c>
      <c r="O124" t="s">
        <v>11</v>
      </c>
      <c r="R124">
        <v>2004</v>
      </c>
    </row>
    <row r="125" spans="1:18" x14ac:dyDescent="0.3">
      <c r="A125" t="s">
        <v>143</v>
      </c>
      <c r="B125">
        <v>9</v>
      </c>
      <c r="C125" s="54" t="s">
        <v>18</v>
      </c>
      <c r="D125" s="54">
        <f>IF(R125="?",AVERAGE($R$2:$R$2344),R125)</f>
        <v>2003</v>
      </c>
      <c r="E125" s="19" t="str">
        <f>CONCATENATE(B125,"-",C125,"-",D125)</f>
        <v>9-Sep-2003</v>
      </c>
      <c r="F125" s="26">
        <f t="shared" si="1"/>
        <v>19</v>
      </c>
      <c r="G125">
        <v>0</v>
      </c>
      <c r="H125" s="47">
        <v>1625.43</v>
      </c>
      <c r="I125" t="str">
        <f>IF(M125="?","tier - 2",M125)</f>
        <v>tier - 2</v>
      </c>
      <c r="J125" t="str">
        <f>IF(N125="?","tier - 2",N125)</f>
        <v>tier - 3</v>
      </c>
      <c r="K125" t="str">
        <f>IF(O125="?","Unknown",O125)</f>
        <v>R1012</v>
      </c>
      <c r="M125" t="s">
        <v>9</v>
      </c>
      <c r="N125" t="s">
        <v>10</v>
      </c>
      <c r="O125" t="s">
        <v>21</v>
      </c>
      <c r="R125">
        <v>2003</v>
      </c>
    </row>
    <row r="126" spans="1:18" x14ac:dyDescent="0.3">
      <c r="A126" t="s">
        <v>144</v>
      </c>
      <c r="B126">
        <v>4</v>
      </c>
      <c r="C126" s="54" t="s">
        <v>28</v>
      </c>
      <c r="D126" s="54">
        <f>IF(R126="?",AVERAGE($R$2:$R$2344),R126)</f>
        <v>2003</v>
      </c>
      <c r="E126" s="19" t="str">
        <f>CONCATENATE(B126,"-",C126,"-",D126)</f>
        <v>4-Dec-2003</v>
      </c>
      <c r="F126" s="26">
        <f t="shared" si="1"/>
        <v>19</v>
      </c>
      <c r="G126">
        <v>0</v>
      </c>
      <c r="H126" s="47">
        <v>1627.28</v>
      </c>
      <c r="I126" t="str">
        <f>IF(M126="?","tier - 2",M126)</f>
        <v>tier - 2</v>
      </c>
      <c r="J126" t="str">
        <f>IF(N126="?","tier - 2",N126)</f>
        <v>tier - 2</v>
      </c>
      <c r="K126" t="str">
        <f>IF(O126="?","Unknown",O126)</f>
        <v>R1012</v>
      </c>
      <c r="M126" t="s">
        <v>9</v>
      </c>
      <c r="N126" t="s">
        <v>9</v>
      </c>
      <c r="O126" t="s">
        <v>21</v>
      </c>
      <c r="R126">
        <v>2003</v>
      </c>
    </row>
    <row r="127" spans="1:18" x14ac:dyDescent="0.3">
      <c r="A127" t="s">
        <v>145</v>
      </c>
      <c r="B127">
        <v>17</v>
      </c>
      <c r="C127" s="54" t="s">
        <v>8</v>
      </c>
      <c r="D127" s="54">
        <f>IF(R127="?",AVERAGE($R$2:$R$2344),R127)</f>
        <v>2003</v>
      </c>
      <c r="E127" s="19" t="str">
        <f>CONCATENATE(B127,"-",C127,"-",D127)</f>
        <v>17-Jul-2003</v>
      </c>
      <c r="F127" s="26">
        <f t="shared" si="1"/>
        <v>19</v>
      </c>
      <c r="G127">
        <v>0</v>
      </c>
      <c r="H127" s="47">
        <v>1628.47</v>
      </c>
      <c r="I127" t="str">
        <f>IF(M127="?","tier - 2",M127)</f>
        <v>tier - 2</v>
      </c>
      <c r="J127" t="str">
        <f>IF(N127="?","tier - 2",N127)</f>
        <v>tier - 1</v>
      </c>
      <c r="K127" t="str">
        <f>IF(O127="?","Unknown",O127)</f>
        <v>R1012</v>
      </c>
      <c r="M127" t="s">
        <v>9</v>
      </c>
      <c r="N127" t="s">
        <v>14</v>
      </c>
      <c r="O127" t="s">
        <v>21</v>
      </c>
      <c r="R127">
        <v>2003</v>
      </c>
    </row>
    <row r="128" spans="1:18" x14ac:dyDescent="0.3">
      <c r="A128" t="s">
        <v>146</v>
      </c>
      <c r="B128">
        <v>4</v>
      </c>
      <c r="C128" s="54" t="s">
        <v>35</v>
      </c>
      <c r="D128" s="54">
        <f>IF(R128="?",AVERAGE($R$2:$R$2344),R128)</f>
        <v>2004</v>
      </c>
      <c r="E128" s="19" t="str">
        <f>CONCATENATE(B128,"-",C128,"-",D128)</f>
        <v>4-Oct-2004</v>
      </c>
      <c r="F128" s="26">
        <f t="shared" si="1"/>
        <v>18</v>
      </c>
      <c r="G128">
        <v>0</v>
      </c>
      <c r="H128" s="47">
        <v>1629.83</v>
      </c>
      <c r="I128" t="str">
        <f>IF(M128="?","tier - 2",M128)</f>
        <v>tier - 2</v>
      </c>
      <c r="J128" t="str">
        <f>IF(N128="?","tier - 2",N128)</f>
        <v>tier - 2</v>
      </c>
      <c r="K128" t="str">
        <f>IF(O128="?","Unknown",O128)</f>
        <v>R1013</v>
      </c>
      <c r="M128" t="s">
        <v>9</v>
      </c>
      <c r="N128" t="s">
        <v>9</v>
      </c>
      <c r="O128" t="s">
        <v>11</v>
      </c>
      <c r="R128">
        <v>2004</v>
      </c>
    </row>
    <row r="129" spans="1:18" x14ac:dyDescent="0.3">
      <c r="A129" t="s">
        <v>147</v>
      </c>
      <c r="B129">
        <v>5</v>
      </c>
      <c r="C129" s="54" t="s">
        <v>28</v>
      </c>
      <c r="D129" s="54">
        <f>IF(R129="?",AVERAGE($R$2:$R$2344),R129)</f>
        <v>2004</v>
      </c>
      <c r="E129" s="19" t="str">
        <f>CONCATENATE(B129,"-",C129,"-",D129)</f>
        <v>5-Dec-2004</v>
      </c>
      <c r="F129" s="26">
        <f t="shared" si="1"/>
        <v>18</v>
      </c>
      <c r="G129">
        <v>0</v>
      </c>
      <c r="H129" s="47">
        <v>1631.67</v>
      </c>
      <c r="I129" t="str">
        <f>IF(M129="?","tier - 2",M129)</f>
        <v>tier - 2</v>
      </c>
      <c r="J129" t="str">
        <f>IF(N129="?","tier - 2",N129)</f>
        <v>tier - 3</v>
      </c>
      <c r="K129" t="str">
        <f>IF(O129="?","Unknown",O129)</f>
        <v>R1013</v>
      </c>
      <c r="M129" t="s">
        <v>9</v>
      </c>
      <c r="N129" t="s">
        <v>10</v>
      </c>
      <c r="O129" t="s">
        <v>11</v>
      </c>
      <c r="R129">
        <v>2004</v>
      </c>
    </row>
    <row r="130" spans="1:18" x14ac:dyDescent="0.3">
      <c r="A130" t="s">
        <v>148</v>
      </c>
      <c r="B130">
        <v>9</v>
      </c>
      <c r="C130" s="54" t="s">
        <v>8</v>
      </c>
      <c r="D130" s="54">
        <f>IF(R130="?",AVERAGE($R$2:$R$2344),R130)</f>
        <v>2004</v>
      </c>
      <c r="E130" s="19" t="str">
        <f>CONCATENATE(B130,"-",C130,"-",D130)</f>
        <v>9-Jul-2004</v>
      </c>
      <c r="F130" s="26">
        <f t="shared" si="1"/>
        <v>18</v>
      </c>
      <c r="G130">
        <v>0</v>
      </c>
      <c r="H130" s="47">
        <v>1631.82</v>
      </c>
      <c r="I130" t="str">
        <f>IF(M130="?","tier - 2",M130)</f>
        <v>tier - 2</v>
      </c>
      <c r="J130" t="str">
        <f>IF(N130="?","tier - 2",N130)</f>
        <v>tier - 1</v>
      </c>
      <c r="K130" t="str">
        <f>IF(O130="?","Unknown",O130)</f>
        <v>R1013</v>
      </c>
      <c r="M130" t="s">
        <v>9</v>
      </c>
      <c r="N130" t="s">
        <v>14</v>
      </c>
      <c r="O130" t="s">
        <v>11</v>
      </c>
      <c r="R130">
        <v>2004</v>
      </c>
    </row>
    <row r="131" spans="1:18" x14ac:dyDescent="0.3">
      <c r="A131" t="s">
        <v>149</v>
      </c>
      <c r="B131">
        <v>3</v>
      </c>
      <c r="C131" s="54" t="s">
        <v>35</v>
      </c>
      <c r="D131" s="54">
        <f>IF(R131="?",AVERAGE($R$2:$R$2344),R131)</f>
        <v>2003</v>
      </c>
      <c r="E131" s="19" t="str">
        <f>CONCATENATE(B131,"-",C131,"-",D131)</f>
        <v>3-Oct-2003</v>
      </c>
      <c r="F131" s="26">
        <f t="shared" ref="F131:F194" si="2">DATEDIF(E131, DATE(2023,6,8), "Y")</f>
        <v>19</v>
      </c>
      <c r="G131">
        <v>0</v>
      </c>
      <c r="H131" s="47">
        <v>1632.04</v>
      </c>
      <c r="I131" t="str">
        <f>IF(M131="?","tier - 2",M131)</f>
        <v>tier - 2</v>
      </c>
      <c r="J131" t="str">
        <f>IF(N131="?","tier - 2",N131)</f>
        <v>tier - 2</v>
      </c>
      <c r="K131" t="str">
        <f>IF(O131="?","Unknown",O131)</f>
        <v>R1012</v>
      </c>
      <c r="M131" t="s">
        <v>9</v>
      </c>
      <c r="N131" t="s">
        <v>9</v>
      </c>
      <c r="O131" t="s">
        <v>21</v>
      </c>
      <c r="R131">
        <v>2003</v>
      </c>
    </row>
    <row r="132" spans="1:18" x14ac:dyDescent="0.3">
      <c r="A132" t="s">
        <v>150</v>
      </c>
      <c r="B132">
        <v>16</v>
      </c>
      <c r="C132" s="54" t="s">
        <v>18</v>
      </c>
      <c r="D132" s="54">
        <f>IF(R132="?",AVERAGE($R$2:$R$2344),R132)</f>
        <v>2003</v>
      </c>
      <c r="E132" s="19" t="str">
        <f>CONCATENATE(B132,"-",C132,"-",D132)</f>
        <v>16-Sep-2003</v>
      </c>
      <c r="F132" s="26">
        <f t="shared" si="2"/>
        <v>19</v>
      </c>
      <c r="G132">
        <v>0</v>
      </c>
      <c r="H132" s="47">
        <v>1632.56</v>
      </c>
      <c r="I132" t="str">
        <f>IF(M132="?","tier - 2",M132)</f>
        <v>tier - 2</v>
      </c>
      <c r="J132" t="str">
        <f>IF(N132="?","tier - 2",N132)</f>
        <v>tier - 2</v>
      </c>
      <c r="K132" t="str">
        <f>IF(O132="?","Unknown",O132)</f>
        <v>R1012</v>
      </c>
      <c r="M132" t="s">
        <v>9</v>
      </c>
      <c r="N132" t="s">
        <v>9</v>
      </c>
      <c r="O132" t="s">
        <v>21</v>
      </c>
      <c r="R132">
        <v>2003</v>
      </c>
    </row>
    <row r="133" spans="1:18" x14ac:dyDescent="0.3">
      <c r="A133" t="s">
        <v>151</v>
      </c>
      <c r="B133">
        <v>13</v>
      </c>
      <c r="C133" s="54" t="s">
        <v>28</v>
      </c>
      <c r="D133" s="54">
        <f>IF(R133="?",AVERAGE($R$2:$R$2344),R133)</f>
        <v>2004</v>
      </c>
      <c r="E133" s="19" t="str">
        <f>CONCATENATE(B133,"-",C133,"-",D133)</f>
        <v>13-Dec-2004</v>
      </c>
      <c r="F133" s="26">
        <f t="shared" si="2"/>
        <v>18</v>
      </c>
      <c r="G133">
        <v>0</v>
      </c>
      <c r="H133" s="47">
        <v>1633.04</v>
      </c>
      <c r="I133" t="str">
        <f>IF(M133="?","tier - 2",M133)</f>
        <v>tier - 2</v>
      </c>
      <c r="J133" t="str">
        <f>IF(N133="?","tier - 2",N133)</f>
        <v>tier - 2</v>
      </c>
      <c r="K133" t="str">
        <f>IF(O133="?","Unknown",O133)</f>
        <v>R1013</v>
      </c>
      <c r="M133" t="s">
        <v>9</v>
      </c>
      <c r="N133" t="s">
        <v>9</v>
      </c>
      <c r="O133" t="s">
        <v>11</v>
      </c>
      <c r="R133">
        <v>2004</v>
      </c>
    </row>
    <row r="134" spans="1:18" x14ac:dyDescent="0.3">
      <c r="A134" t="s">
        <v>152</v>
      </c>
      <c r="B134">
        <v>8</v>
      </c>
      <c r="C134" s="54" t="s">
        <v>33</v>
      </c>
      <c r="D134" s="54">
        <f>IF(R134="?",AVERAGE($R$2:$R$2344),R134)</f>
        <v>2004</v>
      </c>
      <c r="E134" s="19" t="str">
        <f>CONCATENATE(B134,"-",C134,"-",D134)</f>
        <v>8-Aug-2004</v>
      </c>
      <c r="F134" s="26">
        <f t="shared" si="2"/>
        <v>18</v>
      </c>
      <c r="G134">
        <v>0</v>
      </c>
      <c r="H134" s="47">
        <v>1633.96</v>
      </c>
      <c r="I134" t="str">
        <f>IF(M134="?","tier - 2",M134)</f>
        <v>tier - 2</v>
      </c>
      <c r="J134" t="str">
        <f>IF(N134="?","tier - 2",N134)</f>
        <v>tier - 1</v>
      </c>
      <c r="K134" t="str">
        <f>IF(O134="?","Unknown",O134)</f>
        <v>R1013</v>
      </c>
      <c r="M134" t="s">
        <v>9</v>
      </c>
      <c r="N134" t="s">
        <v>14</v>
      </c>
      <c r="O134" t="s">
        <v>11</v>
      </c>
      <c r="R134">
        <v>2004</v>
      </c>
    </row>
    <row r="135" spans="1:18" x14ac:dyDescent="0.3">
      <c r="A135" t="s">
        <v>153</v>
      </c>
      <c r="B135">
        <v>13</v>
      </c>
      <c r="C135" s="54" t="s">
        <v>16</v>
      </c>
      <c r="D135" s="54">
        <f>IF(R135="?",AVERAGE($R$2:$R$2344),R135)</f>
        <v>2004</v>
      </c>
      <c r="E135" s="19" t="str">
        <f>CONCATENATE(B135,"-",C135,"-",D135)</f>
        <v>13-Jun-2004</v>
      </c>
      <c r="F135" s="26">
        <f t="shared" si="2"/>
        <v>18</v>
      </c>
      <c r="G135">
        <v>0</v>
      </c>
      <c r="H135" s="47">
        <v>1634.57</v>
      </c>
      <c r="I135" t="str">
        <f>IF(M135="?","tier - 2",M135)</f>
        <v>tier - 2</v>
      </c>
      <c r="J135" t="str">
        <f>IF(N135="?","tier - 2",N135)</f>
        <v>tier - 2</v>
      </c>
      <c r="K135" t="str">
        <f>IF(O135="?","Unknown",O135)</f>
        <v>R1013</v>
      </c>
      <c r="M135" t="s">
        <v>9</v>
      </c>
      <c r="N135" t="s">
        <v>9</v>
      </c>
      <c r="O135" t="s">
        <v>11</v>
      </c>
      <c r="R135">
        <v>2004</v>
      </c>
    </row>
    <row r="136" spans="1:18" x14ac:dyDescent="0.3">
      <c r="A136" t="s">
        <v>154</v>
      </c>
      <c r="B136">
        <v>30</v>
      </c>
      <c r="C136" s="54" t="s">
        <v>28</v>
      </c>
      <c r="D136" s="54">
        <f>IF(R136="?",AVERAGE($R$2:$R$2344),R136)</f>
        <v>2003</v>
      </c>
      <c r="E136" s="19" t="str">
        <f>CONCATENATE(B136,"-",C136,"-",D136)</f>
        <v>30-Dec-2003</v>
      </c>
      <c r="F136" s="26">
        <f t="shared" si="2"/>
        <v>19</v>
      </c>
      <c r="G136">
        <v>0</v>
      </c>
      <c r="H136" s="47">
        <v>1635.73</v>
      </c>
      <c r="I136" t="str">
        <f>IF(M136="?","tier - 2",M136)</f>
        <v>tier - 2</v>
      </c>
      <c r="J136" t="str">
        <f>IF(N136="?","tier - 2",N136)</f>
        <v>tier - 3</v>
      </c>
      <c r="K136" t="str">
        <f>IF(O136="?","Unknown",O136)</f>
        <v>R1012</v>
      </c>
      <c r="M136" t="s">
        <v>9</v>
      </c>
      <c r="N136" t="s">
        <v>10</v>
      </c>
      <c r="O136" t="s">
        <v>21</v>
      </c>
      <c r="R136">
        <v>2003</v>
      </c>
    </row>
    <row r="137" spans="1:18" x14ac:dyDescent="0.3">
      <c r="A137" t="s">
        <v>155</v>
      </c>
      <c r="B137">
        <v>16</v>
      </c>
      <c r="C137" s="54" t="s">
        <v>18</v>
      </c>
      <c r="D137" s="54">
        <f>IF(R137="?",AVERAGE($R$2:$R$2344),R137)</f>
        <v>2003</v>
      </c>
      <c r="E137" s="19" t="str">
        <f>CONCATENATE(B137,"-",C137,"-",D137)</f>
        <v>16-Sep-2003</v>
      </c>
      <c r="F137" s="26">
        <f t="shared" si="2"/>
        <v>19</v>
      </c>
      <c r="G137">
        <v>0</v>
      </c>
      <c r="H137" s="47">
        <v>1639.56</v>
      </c>
      <c r="I137" t="str">
        <f>IF(M137="?","tier - 2",M137)</f>
        <v>tier - 2</v>
      </c>
      <c r="J137" t="str">
        <f>IF(N137="?","tier - 2",N137)</f>
        <v>tier - 2</v>
      </c>
      <c r="K137" t="str">
        <f>IF(O137="?","Unknown",O137)</f>
        <v>R1012</v>
      </c>
      <c r="M137" t="s">
        <v>9</v>
      </c>
      <c r="N137" t="s">
        <v>9</v>
      </c>
      <c r="O137" t="s">
        <v>21</v>
      </c>
      <c r="R137">
        <v>2003</v>
      </c>
    </row>
    <row r="138" spans="1:18" x14ac:dyDescent="0.3">
      <c r="A138" t="s">
        <v>156</v>
      </c>
      <c r="B138">
        <v>21</v>
      </c>
      <c r="C138" s="54" t="s">
        <v>33</v>
      </c>
      <c r="D138" s="54">
        <f>IF(R138="?",AVERAGE($R$2:$R$2344),R138)</f>
        <v>2003</v>
      </c>
      <c r="E138" s="19" t="str">
        <f>CONCATENATE(B138,"-",C138,"-",D138)</f>
        <v>21-Aug-2003</v>
      </c>
      <c r="F138" s="26">
        <f t="shared" si="2"/>
        <v>19</v>
      </c>
      <c r="G138">
        <v>0</v>
      </c>
      <c r="H138" s="47">
        <v>1639.56</v>
      </c>
      <c r="I138" t="str">
        <f>IF(M138="?","tier - 2",M138)</f>
        <v>tier - 2</v>
      </c>
      <c r="J138" t="str">
        <f>IF(N138="?","tier - 2",N138)</f>
        <v>tier - 2</v>
      </c>
      <c r="K138" t="str">
        <f>IF(O138="?","Unknown",O138)</f>
        <v>R1012</v>
      </c>
      <c r="M138" t="s">
        <v>9</v>
      </c>
      <c r="N138" t="s">
        <v>9</v>
      </c>
      <c r="O138" t="s">
        <v>21</v>
      </c>
      <c r="R138">
        <v>2003</v>
      </c>
    </row>
    <row r="139" spans="1:18" x14ac:dyDescent="0.3">
      <c r="A139" t="s">
        <v>157</v>
      </c>
      <c r="B139">
        <v>30</v>
      </c>
      <c r="C139" s="54" t="s">
        <v>28</v>
      </c>
      <c r="D139" s="54">
        <f>IF(R139="?",AVERAGE($R$2:$R$2344),R139)</f>
        <v>2003</v>
      </c>
      <c r="E139" s="19" t="str">
        <f>CONCATENATE(B139,"-",C139,"-",D139)</f>
        <v>30-Dec-2003</v>
      </c>
      <c r="F139" s="26">
        <f t="shared" si="2"/>
        <v>19</v>
      </c>
      <c r="G139">
        <v>0</v>
      </c>
      <c r="H139" s="47">
        <v>1646.43</v>
      </c>
      <c r="I139" t="str">
        <f>IF(M139="?","tier - 2",M139)</f>
        <v>tier - 2</v>
      </c>
      <c r="J139" t="str">
        <f>IF(N139="?","tier - 2",N139)</f>
        <v>tier - 1</v>
      </c>
      <c r="K139" t="str">
        <f>IF(O139="?","Unknown",O139)</f>
        <v>R1012</v>
      </c>
      <c r="M139" t="s">
        <v>9</v>
      </c>
      <c r="N139" t="s">
        <v>14</v>
      </c>
      <c r="O139" t="s">
        <v>21</v>
      </c>
      <c r="R139">
        <v>2003</v>
      </c>
    </row>
    <row r="140" spans="1:18" x14ac:dyDescent="0.3">
      <c r="A140" t="s">
        <v>158</v>
      </c>
      <c r="B140">
        <v>23</v>
      </c>
      <c r="C140" s="54" t="s">
        <v>35</v>
      </c>
      <c r="D140" s="54">
        <f>IF(R140="?",AVERAGE($R$2:$R$2344),R140)</f>
        <v>2000</v>
      </c>
      <c r="E140" s="19" t="str">
        <f>CONCATENATE(B140,"-",C140,"-",D140)</f>
        <v>23-Oct-2000</v>
      </c>
      <c r="F140" s="26">
        <f t="shared" si="2"/>
        <v>22</v>
      </c>
      <c r="G140">
        <v>0</v>
      </c>
      <c r="H140" s="47">
        <v>1665</v>
      </c>
      <c r="I140" t="str">
        <f>IF(M140="?","tier - 2",M140)</f>
        <v>tier - 2</v>
      </c>
      <c r="J140" t="str">
        <f>IF(N140="?","tier - 2",N140)</f>
        <v>tier - 2</v>
      </c>
      <c r="K140" t="str">
        <f>IF(O140="?","Unknown",O140)</f>
        <v>R1013</v>
      </c>
      <c r="M140" t="s">
        <v>9</v>
      </c>
      <c r="N140" t="s">
        <v>9</v>
      </c>
      <c r="O140" t="s">
        <v>11</v>
      </c>
      <c r="R140">
        <v>2000</v>
      </c>
    </row>
    <row r="141" spans="1:18" x14ac:dyDescent="0.3">
      <c r="A141" t="s">
        <v>159</v>
      </c>
      <c r="B141">
        <v>10</v>
      </c>
      <c r="C141" s="54" t="s">
        <v>16</v>
      </c>
      <c r="D141" s="54">
        <f>IF(R141="?",AVERAGE($R$2:$R$2344),R141)</f>
        <v>2000</v>
      </c>
      <c r="E141" s="19" t="str">
        <f>CONCATENATE(B141,"-",C141,"-",D141)</f>
        <v>10-Jun-2000</v>
      </c>
      <c r="F141" s="26">
        <f t="shared" si="2"/>
        <v>22</v>
      </c>
      <c r="G141">
        <v>0</v>
      </c>
      <c r="H141" s="47">
        <v>1674.63</v>
      </c>
      <c r="I141" t="str">
        <f>IF(M141="?","tier - 2",M141)</f>
        <v>tier - 2</v>
      </c>
      <c r="J141" t="str">
        <f>IF(N141="?","tier - 2",N141)</f>
        <v>tier - 2</v>
      </c>
      <c r="K141" t="str">
        <f>IF(O141="?","Unknown",O141)</f>
        <v>R1013</v>
      </c>
      <c r="M141" t="s">
        <v>9</v>
      </c>
      <c r="N141" t="s">
        <v>9</v>
      </c>
      <c r="O141" t="s">
        <v>11</v>
      </c>
      <c r="R141">
        <v>2000</v>
      </c>
    </row>
    <row r="142" spans="1:18" x14ac:dyDescent="0.3">
      <c r="A142" t="s">
        <v>160</v>
      </c>
      <c r="B142">
        <v>21</v>
      </c>
      <c r="C142" s="54" t="s">
        <v>35</v>
      </c>
      <c r="D142" s="54">
        <f>IF(R142="?",AVERAGE($R$2:$R$2344),R142)</f>
        <v>2000</v>
      </c>
      <c r="E142" s="19" t="str">
        <f>CONCATENATE(B142,"-",C142,"-",D142)</f>
        <v>21-Oct-2000</v>
      </c>
      <c r="F142" s="26">
        <f t="shared" si="2"/>
        <v>22</v>
      </c>
      <c r="G142">
        <v>0</v>
      </c>
      <c r="H142" s="47">
        <v>1682.6</v>
      </c>
      <c r="I142" t="str">
        <f>IF(M142="?","tier - 2",M142)</f>
        <v>tier - 2</v>
      </c>
      <c r="J142" t="str">
        <f>IF(N142="?","tier - 2",N142)</f>
        <v>tier - 2</v>
      </c>
      <c r="K142" t="str">
        <f>IF(O142="?","Unknown",O142)</f>
        <v>R1011</v>
      </c>
      <c r="M142" t="s">
        <v>9</v>
      </c>
      <c r="N142" t="s">
        <v>9</v>
      </c>
      <c r="O142" t="s">
        <v>40</v>
      </c>
      <c r="R142">
        <v>2000</v>
      </c>
    </row>
    <row r="143" spans="1:18" x14ac:dyDescent="0.3">
      <c r="A143" t="s">
        <v>161</v>
      </c>
      <c r="B143">
        <v>17</v>
      </c>
      <c r="C143" s="54" t="s">
        <v>13</v>
      </c>
      <c r="D143" s="54">
        <f>IF(R143="?",AVERAGE($R$2:$R$2344),R143)</f>
        <v>2004</v>
      </c>
      <c r="E143" s="19" t="str">
        <f>CONCATENATE(B143,"-",C143,"-",D143)</f>
        <v>17-Nov-2004</v>
      </c>
      <c r="F143" s="26">
        <f t="shared" si="2"/>
        <v>18</v>
      </c>
      <c r="G143">
        <v>0</v>
      </c>
      <c r="H143" s="47">
        <v>1694.8</v>
      </c>
      <c r="I143" t="str">
        <f>IF(M143="?","tier - 2",M143)</f>
        <v>tier - 2</v>
      </c>
      <c r="J143" t="str">
        <f>IF(N143="?","tier - 2",N143)</f>
        <v>tier - 2</v>
      </c>
      <c r="K143" t="str">
        <f>IF(O143="?","Unknown",O143)</f>
        <v>R1015</v>
      </c>
      <c r="M143" t="s">
        <v>9</v>
      </c>
      <c r="N143" t="s">
        <v>9</v>
      </c>
      <c r="O143" t="s">
        <v>162</v>
      </c>
      <c r="R143">
        <v>2004</v>
      </c>
    </row>
    <row r="144" spans="1:18" x14ac:dyDescent="0.3">
      <c r="A144" t="s">
        <v>163</v>
      </c>
      <c r="B144">
        <v>10</v>
      </c>
      <c r="C144" s="54" t="s">
        <v>28</v>
      </c>
      <c r="D144" s="54">
        <f>IF(R144="?",AVERAGE($R$2:$R$2344),R144)</f>
        <v>2004</v>
      </c>
      <c r="E144" s="19" t="str">
        <f>CONCATENATE(B144,"-",C144,"-",D144)</f>
        <v>10-Dec-2004</v>
      </c>
      <c r="F144" s="26">
        <f t="shared" si="2"/>
        <v>18</v>
      </c>
      <c r="G144">
        <v>0</v>
      </c>
      <c r="H144" s="47">
        <v>1702.46</v>
      </c>
      <c r="I144" t="str">
        <f>IF(M144="?","tier - 2",M144)</f>
        <v>tier - 2</v>
      </c>
      <c r="J144" t="str">
        <f>IF(N144="?","tier - 2",N144)</f>
        <v>tier - 3</v>
      </c>
      <c r="K144" t="str">
        <f>IF(O144="?","Unknown",O144)</f>
        <v>R1019</v>
      </c>
      <c r="M144" t="s">
        <v>9</v>
      </c>
      <c r="N144" t="s">
        <v>10</v>
      </c>
      <c r="O144" t="s">
        <v>164</v>
      </c>
      <c r="R144">
        <v>2004</v>
      </c>
    </row>
    <row r="145" spans="1:18" x14ac:dyDescent="0.3">
      <c r="A145" t="s">
        <v>165</v>
      </c>
      <c r="B145">
        <v>7</v>
      </c>
      <c r="C145" s="54" t="s">
        <v>13</v>
      </c>
      <c r="D145" s="54">
        <f>IF(R145="?",AVERAGE($R$2:$R$2344),R145)</f>
        <v>2004</v>
      </c>
      <c r="E145" s="19" t="str">
        <f>CONCATENATE(B145,"-",C145,"-",D145)</f>
        <v>7-Nov-2004</v>
      </c>
      <c r="F145" s="26">
        <f t="shared" si="2"/>
        <v>18</v>
      </c>
      <c r="G145">
        <v>0</v>
      </c>
      <c r="H145" s="47">
        <v>1704.57</v>
      </c>
      <c r="I145" t="str">
        <f>IF(M145="?","tier - 2",M145)</f>
        <v>tier - 2</v>
      </c>
      <c r="J145" t="str">
        <f>IF(N145="?","tier - 2",N145)</f>
        <v>tier - 1</v>
      </c>
      <c r="K145" t="str">
        <f>IF(O145="?","Unknown",O145)</f>
        <v>R1016</v>
      </c>
      <c r="M145" t="s">
        <v>9</v>
      </c>
      <c r="N145" t="s">
        <v>14</v>
      </c>
      <c r="O145" t="s">
        <v>166</v>
      </c>
      <c r="R145">
        <v>2004</v>
      </c>
    </row>
    <row r="146" spans="1:18" x14ac:dyDescent="0.3">
      <c r="A146" t="s">
        <v>167</v>
      </c>
      <c r="B146">
        <v>14</v>
      </c>
      <c r="C146" s="54" t="s">
        <v>28</v>
      </c>
      <c r="D146" s="54">
        <f>IF(R146="?",AVERAGE($R$2:$R$2344),R146)</f>
        <v>2004</v>
      </c>
      <c r="E146" s="19" t="str">
        <f>CONCATENATE(B146,"-",C146,"-",D146)</f>
        <v>14-Dec-2004</v>
      </c>
      <c r="F146" s="26">
        <f t="shared" si="2"/>
        <v>18</v>
      </c>
      <c r="G146">
        <v>0</v>
      </c>
      <c r="H146" s="47">
        <v>1704.7</v>
      </c>
      <c r="I146" t="str">
        <f>IF(M146="?","tier - 2",M146)</f>
        <v>tier - 2</v>
      </c>
      <c r="J146" t="str">
        <f>IF(N146="?","tier - 2",N146)</f>
        <v>tier - 3</v>
      </c>
      <c r="K146" t="str">
        <f>IF(O146="?","Unknown",O146)</f>
        <v>R1018</v>
      </c>
      <c r="M146" t="s">
        <v>9</v>
      </c>
      <c r="N146" t="s">
        <v>10</v>
      </c>
      <c r="O146" t="s">
        <v>168</v>
      </c>
      <c r="R146">
        <v>2004</v>
      </c>
    </row>
    <row r="147" spans="1:18" x14ac:dyDescent="0.3">
      <c r="A147" t="s">
        <v>169</v>
      </c>
      <c r="B147">
        <v>6</v>
      </c>
      <c r="C147" s="54" t="s">
        <v>28</v>
      </c>
      <c r="D147" s="54">
        <f>IF(R147="?",AVERAGE($R$2:$R$2344),R147)</f>
        <v>2004</v>
      </c>
      <c r="E147" s="19" t="str">
        <f>CONCATENATE(B147,"-",C147,"-",D147)</f>
        <v>6-Dec-2004</v>
      </c>
      <c r="F147" s="26">
        <f t="shared" si="2"/>
        <v>18</v>
      </c>
      <c r="G147">
        <v>0</v>
      </c>
      <c r="H147" s="47">
        <v>1705.62</v>
      </c>
      <c r="I147" t="str">
        <f>IF(M147="?","tier - 2",M147)</f>
        <v>tier - 2</v>
      </c>
      <c r="J147" t="str">
        <f>IF(N147="?","tier - 2",N147)</f>
        <v>tier - 2</v>
      </c>
      <c r="K147" t="str">
        <f>IF(O147="?","Unknown",O147)</f>
        <v>R1015</v>
      </c>
      <c r="M147" t="s">
        <v>9</v>
      </c>
      <c r="N147" t="s">
        <v>9</v>
      </c>
      <c r="O147" t="s">
        <v>162</v>
      </c>
      <c r="R147">
        <v>2004</v>
      </c>
    </row>
    <row r="148" spans="1:18" x14ac:dyDescent="0.3">
      <c r="A148" t="s">
        <v>170</v>
      </c>
      <c r="B148">
        <v>17</v>
      </c>
      <c r="C148" s="54" t="s">
        <v>35</v>
      </c>
      <c r="D148" s="54">
        <f>IF(R148="?",AVERAGE($R$2:$R$2344),R148)</f>
        <v>2004</v>
      </c>
      <c r="E148" s="19" t="str">
        <f>CONCATENATE(B148,"-",C148,"-",D148)</f>
        <v>17-Oct-2004</v>
      </c>
      <c r="F148" s="26">
        <f t="shared" si="2"/>
        <v>18</v>
      </c>
      <c r="G148">
        <v>0</v>
      </c>
      <c r="H148" s="47">
        <v>1708</v>
      </c>
      <c r="I148" t="str">
        <f>IF(M148="?","tier - 2",M148)</f>
        <v>tier - 3</v>
      </c>
      <c r="J148" t="str">
        <f>IF(N148="?","tier - 2",N148)</f>
        <v>tier - 2</v>
      </c>
      <c r="K148" t="str">
        <f>IF(O148="?","Unknown",O148)</f>
        <v>R1016</v>
      </c>
      <c r="M148" t="s">
        <v>10</v>
      </c>
      <c r="N148" t="s">
        <v>9</v>
      </c>
      <c r="O148" t="s">
        <v>166</v>
      </c>
      <c r="R148">
        <v>2004</v>
      </c>
    </row>
    <row r="149" spans="1:18" x14ac:dyDescent="0.3">
      <c r="A149" t="s">
        <v>171</v>
      </c>
      <c r="B149">
        <v>12</v>
      </c>
      <c r="C149" s="54" t="s">
        <v>28</v>
      </c>
      <c r="D149" s="54">
        <f>IF(R149="?",AVERAGE($R$2:$R$2344),R149)</f>
        <v>2004</v>
      </c>
      <c r="E149" s="19" t="str">
        <f>CONCATENATE(B149,"-",C149,"-",D149)</f>
        <v>12-Dec-2004</v>
      </c>
      <c r="F149" s="26">
        <f t="shared" si="2"/>
        <v>18</v>
      </c>
      <c r="G149">
        <v>0</v>
      </c>
      <c r="H149" s="47">
        <v>1708.93</v>
      </c>
      <c r="I149" t="str">
        <f>IF(M149="?","tier - 2",M149)</f>
        <v>tier - 3</v>
      </c>
      <c r="J149" t="str">
        <f>IF(N149="?","tier - 2",N149)</f>
        <v>tier - 1</v>
      </c>
      <c r="K149" t="str">
        <f>IF(O149="?","Unknown",O149)</f>
        <v>R1019</v>
      </c>
      <c r="M149" t="s">
        <v>10</v>
      </c>
      <c r="N149" t="s">
        <v>14</v>
      </c>
      <c r="O149" t="s">
        <v>164</v>
      </c>
      <c r="R149">
        <v>2004</v>
      </c>
    </row>
    <row r="150" spans="1:18" x14ac:dyDescent="0.3">
      <c r="A150" t="s">
        <v>172</v>
      </c>
      <c r="B150">
        <v>19</v>
      </c>
      <c r="C150" s="54" t="s">
        <v>18</v>
      </c>
      <c r="D150" s="54">
        <f>IF(R150="?",AVERAGE($R$2:$R$2344),R150)</f>
        <v>2004</v>
      </c>
      <c r="E150" s="19" t="str">
        <f>CONCATENATE(B150,"-",C150,"-",D150)</f>
        <v>19-Sep-2004</v>
      </c>
      <c r="F150" s="26">
        <f t="shared" si="2"/>
        <v>18</v>
      </c>
      <c r="G150">
        <v>1</v>
      </c>
      <c r="H150" s="47">
        <v>1711.03</v>
      </c>
      <c r="I150" t="str">
        <f>IF(M150="?","tier - 2",M150)</f>
        <v>tier - 3</v>
      </c>
      <c r="J150" t="str">
        <f>IF(N150="?","tier - 2",N150)</f>
        <v>tier - 3</v>
      </c>
      <c r="K150" t="str">
        <f>IF(O150="?","Unknown",O150)</f>
        <v>R1013</v>
      </c>
      <c r="M150" t="s">
        <v>10</v>
      </c>
      <c r="N150" t="s">
        <v>10</v>
      </c>
      <c r="O150" t="s">
        <v>11</v>
      </c>
      <c r="R150">
        <v>2004</v>
      </c>
    </row>
    <row r="151" spans="1:18" x14ac:dyDescent="0.3">
      <c r="A151" t="s">
        <v>173</v>
      </c>
      <c r="B151">
        <v>21</v>
      </c>
      <c r="C151" s="54" t="s">
        <v>18</v>
      </c>
      <c r="D151" s="54">
        <f>IF(R151="?",AVERAGE($R$2:$R$2344),R151)</f>
        <v>2004</v>
      </c>
      <c r="E151" s="19" t="str">
        <f>CONCATENATE(B151,"-",C151,"-",D151)</f>
        <v>21-Sep-2004</v>
      </c>
      <c r="F151" s="26">
        <f t="shared" si="2"/>
        <v>18</v>
      </c>
      <c r="G151">
        <v>0</v>
      </c>
      <c r="H151" s="47">
        <v>1712.23</v>
      </c>
      <c r="I151" t="str">
        <f>IF(M151="?","tier - 2",M151)</f>
        <v>tier - 3</v>
      </c>
      <c r="J151" t="str">
        <f>IF(N151="?","tier - 2",N151)</f>
        <v>tier - 1</v>
      </c>
      <c r="K151" t="str">
        <f>IF(O151="?","Unknown",O151)</f>
        <v>R1016</v>
      </c>
      <c r="M151" t="s">
        <v>10</v>
      </c>
      <c r="N151" t="s">
        <v>14</v>
      </c>
      <c r="O151" t="s">
        <v>166</v>
      </c>
      <c r="R151">
        <v>2004</v>
      </c>
    </row>
    <row r="152" spans="1:18" x14ac:dyDescent="0.3">
      <c r="A152" t="s">
        <v>174</v>
      </c>
      <c r="B152">
        <v>10</v>
      </c>
      <c r="C152" s="54" t="s">
        <v>16</v>
      </c>
      <c r="D152" s="54">
        <f>IF(R152="?",AVERAGE($R$2:$R$2344),R152)</f>
        <v>2004</v>
      </c>
      <c r="E152" s="19" t="str">
        <f>CONCATENATE(B152,"-",C152,"-",D152)</f>
        <v>10-Jun-2004</v>
      </c>
      <c r="F152" s="26">
        <f t="shared" si="2"/>
        <v>18</v>
      </c>
      <c r="G152">
        <v>1</v>
      </c>
      <c r="H152" s="47">
        <v>1719.44</v>
      </c>
      <c r="I152" t="str">
        <f>IF(M152="?","tier - 2",M152)</f>
        <v>tier - 3</v>
      </c>
      <c r="J152" t="str">
        <f>IF(N152="?","tier - 2",N152)</f>
        <v>tier - 3</v>
      </c>
      <c r="K152" t="str">
        <f>IF(O152="?","Unknown",O152)</f>
        <v>R1013</v>
      </c>
      <c r="M152" t="s">
        <v>10</v>
      </c>
      <c r="N152" t="s">
        <v>10</v>
      </c>
      <c r="O152" t="s">
        <v>11</v>
      </c>
      <c r="R152">
        <v>2004</v>
      </c>
    </row>
    <row r="153" spans="1:18" x14ac:dyDescent="0.3">
      <c r="A153" t="s">
        <v>175</v>
      </c>
      <c r="B153">
        <v>11</v>
      </c>
      <c r="C153" s="54" t="s">
        <v>18</v>
      </c>
      <c r="D153" s="54">
        <f>IF(R153="?",AVERAGE($R$2:$R$2344),R153)</f>
        <v>2004</v>
      </c>
      <c r="E153" s="19" t="str">
        <f>CONCATENATE(B153,"-",C153,"-",D153)</f>
        <v>11-Sep-2004</v>
      </c>
      <c r="F153" s="26">
        <f t="shared" si="2"/>
        <v>18</v>
      </c>
      <c r="G153">
        <v>1</v>
      </c>
      <c r="H153" s="47">
        <v>1720.35</v>
      </c>
      <c r="I153" t="str">
        <f>IF(M153="?","tier - 2",M153)</f>
        <v>tier - 3</v>
      </c>
      <c r="J153" t="str">
        <f>IF(N153="?","tier - 2",N153)</f>
        <v>tier - 3</v>
      </c>
      <c r="K153" t="str">
        <f>IF(O153="?","Unknown",O153)</f>
        <v>R1013</v>
      </c>
      <c r="M153" t="s">
        <v>10</v>
      </c>
      <c r="N153" t="s">
        <v>10</v>
      </c>
      <c r="O153" t="s">
        <v>11</v>
      </c>
      <c r="R153">
        <v>2004</v>
      </c>
    </row>
    <row r="154" spans="1:18" x14ac:dyDescent="0.3">
      <c r="A154" t="s">
        <v>176</v>
      </c>
      <c r="B154">
        <v>21</v>
      </c>
      <c r="C154" s="54" t="s">
        <v>35</v>
      </c>
      <c r="D154" s="54">
        <f>IF(R154="?",AVERAGE($R$2:$R$2344),R154)</f>
        <v>2004</v>
      </c>
      <c r="E154" s="19" t="str">
        <f>CONCATENATE(B154,"-",C154,"-",D154)</f>
        <v>21-Oct-2004</v>
      </c>
      <c r="F154" s="26">
        <f t="shared" si="2"/>
        <v>18</v>
      </c>
      <c r="G154">
        <v>1</v>
      </c>
      <c r="H154" s="47">
        <v>1725.55</v>
      </c>
      <c r="I154" t="str">
        <f>IF(M154="?","tier - 2",M154)</f>
        <v>tier - 3</v>
      </c>
      <c r="J154" t="str">
        <f>IF(N154="?","tier - 2",N154)</f>
        <v>tier - 2</v>
      </c>
      <c r="K154" t="str">
        <f>IF(O154="?","Unknown",O154)</f>
        <v>R1013</v>
      </c>
      <c r="M154" t="s">
        <v>10</v>
      </c>
      <c r="N154" t="s">
        <v>9</v>
      </c>
      <c r="O154" t="s">
        <v>11</v>
      </c>
      <c r="R154">
        <v>2004</v>
      </c>
    </row>
    <row r="155" spans="1:18" x14ac:dyDescent="0.3">
      <c r="A155" t="s">
        <v>177</v>
      </c>
      <c r="B155">
        <v>9</v>
      </c>
      <c r="C155" s="54" t="s">
        <v>18</v>
      </c>
      <c r="D155" s="54">
        <f>IF(R155="?",AVERAGE($R$2:$R$2344),R155)</f>
        <v>2004</v>
      </c>
      <c r="E155" s="19" t="str">
        <f>CONCATENATE(B155,"-",C155,"-",D155)</f>
        <v>9-Sep-2004</v>
      </c>
      <c r="F155" s="26">
        <f t="shared" si="2"/>
        <v>18</v>
      </c>
      <c r="G155">
        <v>1</v>
      </c>
      <c r="H155" s="47">
        <v>1727.54</v>
      </c>
      <c r="I155" t="str">
        <f>IF(M155="?","tier - 2",M155)</f>
        <v>tier - 3</v>
      </c>
      <c r="J155" t="str">
        <f>IF(N155="?","tier - 2",N155)</f>
        <v>tier - 1</v>
      </c>
      <c r="K155" t="str">
        <f>IF(O155="?","Unknown",O155)</f>
        <v>R1013</v>
      </c>
      <c r="M155" t="s">
        <v>10</v>
      </c>
      <c r="N155" t="s">
        <v>14</v>
      </c>
      <c r="O155" t="s">
        <v>11</v>
      </c>
      <c r="R155">
        <v>2004</v>
      </c>
    </row>
    <row r="156" spans="1:18" x14ac:dyDescent="0.3">
      <c r="A156" t="s">
        <v>178</v>
      </c>
      <c r="B156">
        <v>21</v>
      </c>
      <c r="C156" s="54" t="s">
        <v>13</v>
      </c>
      <c r="D156" s="54">
        <f>IF(R156="?",AVERAGE($R$2:$R$2344),R156)</f>
        <v>2003</v>
      </c>
      <c r="E156" s="19" t="str">
        <f>CONCATENATE(B156,"-",C156,"-",D156)</f>
        <v>21-Nov-2003</v>
      </c>
      <c r="F156" s="26">
        <f t="shared" si="2"/>
        <v>19</v>
      </c>
      <c r="G156">
        <v>0</v>
      </c>
      <c r="H156" s="47">
        <v>1727.79</v>
      </c>
      <c r="I156" t="str">
        <f>IF(M156="?","tier - 2",M156)</f>
        <v>tier - 3</v>
      </c>
      <c r="J156" t="str">
        <f>IF(N156="?","tier - 2",N156)</f>
        <v>tier - 3</v>
      </c>
      <c r="K156" t="str">
        <f>IF(O156="?","Unknown",O156)</f>
        <v>R1011</v>
      </c>
      <c r="M156" t="s">
        <v>10</v>
      </c>
      <c r="N156" t="s">
        <v>10</v>
      </c>
      <c r="O156" t="s">
        <v>40</v>
      </c>
      <c r="R156">
        <v>2003</v>
      </c>
    </row>
    <row r="157" spans="1:18" x14ac:dyDescent="0.3">
      <c r="A157" t="s">
        <v>179</v>
      </c>
      <c r="B157">
        <v>1</v>
      </c>
      <c r="C157" s="54" t="s">
        <v>18</v>
      </c>
      <c r="D157" s="54">
        <f>IF(R157="?",AVERAGE($R$2:$R$2344),R157)</f>
        <v>2003</v>
      </c>
      <c r="E157" s="19" t="str">
        <f>CONCATENATE(B157,"-",C157,"-",D157)</f>
        <v>1-Sep-2003</v>
      </c>
      <c r="F157" s="26">
        <f t="shared" si="2"/>
        <v>19</v>
      </c>
      <c r="G157">
        <v>0</v>
      </c>
      <c r="H157" s="47">
        <v>1728.9</v>
      </c>
      <c r="I157" t="str">
        <f>IF(M157="?","tier - 2",M157)</f>
        <v>tier - 3</v>
      </c>
      <c r="J157" t="str">
        <f>IF(N157="?","tier - 2",N157)</f>
        <v>tier - 2</v>
      </c>
      <c r="K157" t="str">
        <f>IF(O157="?","Unknown",O157)</f>
        <v>R1011</v>
      </c>
      <c r="M157" t="s">
        <v>10</v>
      </c>
      <c r="N157" t="s">
        <v>9</v>
      </c>
      <c r="O157" t="s">
        <v>40</v>
      </c>
      <c r="R157">
        <v>2003</v>
      </c>
    </row>
    <row r="158" spans="1:18" x14ac:dyDescent="0.3">
      <c r="A158" t="s">
        <v>180</v>
      </c>
      <c r="B158">
        <v>9</v>
      </c>
      <c r="C158" s="54" t="s">
        <v>13</v>
      </c>
      <c r="D158" s="54">
        <f>IF(R158="?",AVERAGE($R$2:$R$2344),R158)</f>
        <v>2003</v>
      </c>
      <c r="E158" s="19" t="str">
        <f>CONCATENATE(B158,"-",C158,"-",D158)</f>
        <v>9-Nov-2003</v>
      </c>
      <c r="F158" s="26">
        <f t="shared" si="2"/>
        <v>19</v>
      </c>
      <c r="G158">
        <v>0</v>
      </c>
      <c r="H158" s="47">
        <v>1731.68</v>
      </c>
      <c r="I158" t="str">
        <f>IF(M158="?","tier - 2",M158)</f>
        <v>tier - 3</v>
      </c>
      <c r="J158" t="str">
        <f>IF(N158="?","tier - 2",N158)</f>
        <v>tier - 2</v>
      </c>
      <c r="K158" t="str">
        <f>IF(O158="?","Unknown",O158)</f>
        <v>R1011</v>
      </c>
      <c r="M158" t="s">
        <v>10</v>
      </c>
      <c r="N158" t="s">
        <v>9</v>
      </c>
      <c r="O158" t="s">
        <v>40</v>
      </c>
      <c r="R158">
        <v>2003</v>
      </c>
    </row>
    <row r="159" spans="1:18" x14ac:dyDescent="0.3">
      <c r="A159" t="s">
        <v>181</v>
      </c>
      <c r="B159">
        <v>14</v>
      </c>
      <c r="C159" s="54" t="s">
        <v>13</v>
      </c>
      <c r="D159" s="54">
        <f>IF(R159="?",AVERAGE($R$2:$R$2344),R159)</f>
        <v>2003</v>
      </c>
      <c r="E159" s="19" t="str">
        <f>CONCATENATE(B159,"-",C159,"-",D159)</f>
        <v>14-Nov-2003</v>
      </c>
      <c r="F159" s="26">
        <f t="shared" si="2"/>
        <v>19</v>
      </c>
      <c r="G159">
        <v>0</v>
      </c>
      <c r="H159" s="47">
        <v>1737.38</v>
      </c>
      <c r="I159" t="str">
        <f>IF(M159="?","tier - 2",M159)</f>
        <v>tier - 3</v>
      </c>
      <c r="J159" t="str">
        <f>IF(N159="?","tier - 2",N159)</f>
        <v>tier - 2</v>
      </c>
      <c r="K159" t="str">
        <f>IF(O159="?","Unknown",O159)</f>
        <v>R1011</v>
      </c>
      <c r="M159" t="s">
        <v>10</v>
      </c>
      <c r="N159" t="s">
        <v>9</v>
      </c>
      <c r="O159" t="s">
        <v>40</v>
      </c>
      <c r="R159">
        <v>2003</v>
      </c>
    </row>
    <row r="160" spans="1:18" x14ac:dyDescent="0.3">
      <c r="A160" t="s">
        <v>182</v>
      </c>
      <c r="B160">
        <v>25</v>
      </c>
      <c r="C160" s="54" t="s">
        <v>8</v>
      </c>
      <c r="D160" s="54">
        <f>IF(R160="?",AVERAGE($R$2:$R$2344),R160)</f>
        <v>2003</v>
      </c>
      <c r="E160" s="19" t="str">
        <f>CONCATENATE(B160,"-",C160,"-",D160)</f>
        <v>25-Jul-2003</v>
      </c>
      <c r="F160" s="26">
        <f t="shared" si="2"/>
        <v>19</v>
      </c>
      <c r="G160">
        <v>0</v>
      </c>
      <c r="H160" s="47">
        <v>1743.21</v>
      </c>
      <c r="I160" t="str">
        <f>IF(M160="?","tier - 2",M160)</f>
        <v>tier - 3</v>
      </c>
      <c r="J160" t="str">
        <f>IF(N160="?","tier - 2",N160)</f>
        <v>tier - 1</v>
      </c>
      <c r="K160" t="str">
        <f>IF(O160="?","Unknown",O160)</f>
        <v>R1011</v>
      </c>
      <c r="M160" t="s">
        <v>10</v>
      </c>
      <c r="N160" t="s">
        <v>14</v>
      </c>
      <c r="O160" t="s">
        <v>40</v>
      </c>
      <c r="R160">
        <v>2003</v>
      </c>
    </row>
    <row r="161" spans="1:18" x14ac:dyDescent="0.3">
      <c r="A161" t="s">
        <v>183</v>
      </c>
      <c r="B161">
        <v>28</v>
      </c>
      <c r="C161" s="54" t="s">
        <v>8</v>
      </c>
      <c r="D161" s="54">
        <f>IF(R161="?",AVERAGE($R$2:$R$2344),R161)</f>
        <v>2003</v>
      </c>
      <c r="E161" s="19" t="str">
        <f>CONCATENATE(B161,"-",C161,"-",D161)</f>
        <v>28-Jul-2003</v>
      </c>
      <c r="F161" s="26">
        <f t="shared" si="2"/>
        <v>19</v>
      </c>
      <c r="G161">
        <v>0</v>
      </c>
      <c r="H161" s="47">
        <v>1744.47</v>
      </c>
      <c r="I161" t="str">
        <f>IF(M161="?","tier - 2",M161)</f>
        <v>tier - 3</v>
      </c>
      <c r="J161" t="str">
        <f>IF(N161="?","tier - 2",N161)</f>
        <v>tier - 1</v>
      </c>
      <c r="K161" t="str">
        <f>IF(O161="?","Unknown",O161)</f>
        <v>R1011</v>
      </c>
      <c r="M161" t="s">
        <v>10</v>
      </c>
      <c r="N161" t="s">
        <v>14</v>
      </c>
      <c r="O161" t="s">
        <v>40</v>
      </c>
      <c r="R161">
        <v>2003</v>
      </c>
    </row>
    <row r="162" spans="1:18" x14ac:dyDescent="0.3">
      <c r="A162" t="s">
        <v>184</v>
      </c>
      <c r="B162">
        <v>26</v>
      </c>
      <c r="C162" s="54" t="s">
        <v>18</v>
      </c>
      <c r="D162" s="54">
        <f>IF(R162="?",AVERAGE($R$2:$R$2344),R162)</f>
        <v>2003</v>
      </c>
      <c r="E162" s="19" t="str">
        <f>CONCATENATE(B162,"-",C162,"-",D162)</f>
        <v>26-Sep-2003</v>
      </c>
      <c r="F162" s="26">
        <f t="shared" si="2"/>
        <v>19</v>
      </c>
      <c r="G162">
        <v>0</v>
      </c>
      <c r="H162" s="47">
        <v>1748.77</v>
      </c>
      <c r="I162" t="str">
        <f>IF(M162="?","tier - 2",M162)</f>
        <v>tier - 3</v>
      </c>
      <c r="J162" t="str">
        <f>IF(N162="?","tier - 2",N162)</f>
        <v>tier - 1</v>
      </c>
      <c r="K162" t="str">
        <f>IF(O162="?","Unknown",O162)</f>
        <v>R1011</v>
      </c>
      <c r="M162" t="s">
        <v>10</v>
      </c>
      <c r="N162" t="s">
        <v>14</v>
      </c>
      <c r="O162" t="s">
        <v>40</v>
      </c>
      <c r="R162">
        <v>2003</v>
      </c>
    </row>
    <row r="163" spans="1:18" x14ac:dyDescent="0.3">
      <c r="A163" t="s">
        <v>185</v>
      </c>
      <c r="B163">
        <v>7</v>
      </c>
      <c r="C163" s="54" t="s">
        <v>35</v>
      </c>
      <c r="D163" s="54">
        <f>IF(R163="?",AVERAGE($R$2:$R$2344),R163)</f>
        <v>1998</v>
      </c>
      <c r="E163" s="19" t="str">
        <f>CONCATENATE(B163,"-",C163,"-",D163)</f>
        <v>7-Oct-1998</v>
      </c>
      <c r="F163" s="26">
        <f t="shared" si="2"/>
        <v>24</v>
      </c>
      <c r="G163">
        <v>0</v>
      </c>
      <c r="H163" s="47">
        <v>1756.6</v>
      </c>
      <c r="I163" t="str">
        <f>IF(M163="?","tier - 2",M163)</f>
        <v>tier - 3</v>
      </c>
      <c r="J163" t="str">
        <f>IF(N163="?","tier - 2",N163)</f>
        <v>tier - 3</v>
      </c>
      <c r="K163" t="str">
        <f>IF(O163="?","Unknown",O163)</f>
        <v>R1013</v>
      </c>
      <c r="M163" t="s">
        <v>10</v>
      </c>
      <c r="N163" t="s">
        <v>10</v>
      </c>
      <c r="O163" t="s">
        <v>11</v>
      </c>
      <c r="R163">
        <v>1998</v>
      </c>
    </row>
    <row r="164" spans="1:18" x14ac:dyDescent="0.3">
      <c r="A164" t="s">
        <v>186</v>
      </c>
      <c r="B164">
        <v>19</v>
      </c>
      <c r="C164" s="54" t="s">
        <v>13</v>
      </c>
      <c r="D164" s="54">
        <f>IF(R164="?",AVERAGE($R$2:$R$2344),R164)</f>
        <v>2003</v>
      </c>
      <c r="E164" s="19" t="str">
        <f>CONCATENATE(B164,"-",C164,"-",D164)</f>
        <v>19-Nov-2003</v>
      </c>
      <c r="F164" s="26">
        <f t="shared" si="2"/>
        <v>19</v>
      </c>
      <c r="G164">
        <v>0</v>
      </c>
      <c r="H164" s="47">
        <v>1759.34</v>
      </c>
      <c r="I164" t="str">
        <f>IF(M164="?","tier - 2",M164)</f>
        <v>tier - 3</v>
      </c>
      <c r="J164" t="str">
        <f>IF(N164="?","tier - 2",N164)</f>
        <v>tier - 1</v>
      </c>
      <c r="K164" t="str">
        <f>IF(O164="?","Unknown",O164)</f>
        <v>R1011</v>
      </c>
      <c r="M164" t="s">
        <v>10</v>
      </c>
      <c r="N164" t="s">
        <v>14</v>
      </c>
      <c r="O164" t="s">
        <v>40</v>
      </c>
      <c r="R164">
        <v>2003</v>
      </c>
    </row>
    <row r="165" spans="1:18" x14ac:dyDescent="0.3">
      <c r="A165" t="s">
        <v>187</v>
      </c>
      <c r="B165">
        <v>13</v>
      </c>
      <c r="C165" s="54" t="s">
        <v>28</v>
      </c>
      <c r="D165" s="54">
        <f>IF(R165="?",AVERAGE($R$2:$R$2344),R165)</f>
        <v>2002</v>
      </c>
      <c r="E165" s="19" t="str">
        <f>CONCATENATE(B165,"-",C165,"-",D165)</f>
        <v>13-Dec-2002</v>
      </c>
      <c r="F165" s="26">
        <f t="shared" si="2"/>
        <v>20</v>
      </c>
      <c r="G165">
        <v>0</v>
      </c>
      <c r="H165" s="47">
        <v>1769.53</v>
      </c>
      <c r="I165" t="str">
        <f>IF(M165="?","tier - 2",M165)</f>
        <v>tier - 3</v>
      </c>
      <c r="J165" t="str">
        <f>IF(N165="?","tier - 2",N165)</f>
        <v>tier - 3</v>
      </c>
      <c r="K165" t="str">
        <f>IF(O165="?","Unknown",O165)</f>
        <v>R1012</v>
      </c>
      <c r="M165" t="s">
        <v>10</v>
      </c>
      <c r="N165" t="s">
        <v>10</v>
      </c>
      <c r="O165" t="s">
        <v>21</v>
      </c>
      <c r="R165">
        <v>2002</v>
      </c>
    </row>
    <row r="166" spans="1:18" x14ac:dyDescent="0.3">
      <c r="A166" t="s">
        <v>188</v>
      </c>
      <c r="B166">
        <v>25</v>
      </c>
      <c r="C166" s="54" t="s">
        <v>18</v>
      </c>
      <c r="D166" s="54">
        <f>IF(R166="?",AVERAGE($R$2:$R$2344),R166)</f>
        <v>1999</v>
      </c>
      <c r="E166" s="19" t="str">
        <f>CONCATENATE(B166,"-",C166,"-",D166)</f>
        <v>25-Sep-1999</v>
      </c>
      <c r="F166" s="26">
        <f t="shared" si="2"/>
        <v>23</v>
      </c>
      <c r="G166">
        <v>0</v>
      </c>
      <c r="H166" s="47">
        <v>1815.88</v>
      </c>
      <c r="I166" t="str">
        <f>IF(M166="?","tier - 2",M166)</f>
        <v>tier - 3</v>
      </c>
      <c r="J166" t="str">
        <f>IF(N166="?","tier - 2",N166)</f>
        <v>tier - 3</v>
      </c>
      <c r="K166" t="str">
        <f>IF(O166="?","Unknown",O166)</f>
        <v>R1013</v>
      </c>
      <c r="M166" t="s">
        <v>10</v>
      </c>
      <c r="N166" t="s">
        <v>10</v>
      </c>
      <c r="O166" t="s">
        <v>11</v>
      </c>
      <c r="R166">
        <v>1999</v>
      </c>
    </row>
    <row r="167" spans="1:18" x14ac:dyDescent="0.3">
      <c r="A167" t="s">
        <v>189</v>
      </c>
      <c r="B167">
        <v>19</v>
      </c>
      <c r="C167" s="54" t="s">
        <v>33</v>
      </c>
      <c r="D167" s="54">
        <f>IF(R167="?",AVERAGE($R$2:$R$2344),R167)</f>
        <v>2004</v>
      </c>
      <c r="E167" s="19" t="str">
        <f>CONCATENATE(B167,"-",C167,"-",D167)</f>
        <v>19-Aug-2004</v>
      </c>
      <c r="F167" s="26">
        <f t="shared" si="2"/>
        <v>18</v>
      </c>
      <c r="G167">
        <v>0</v>
      </c>
      <c r="H167" s="47">
        <v>1822.54</v>
      </c>
      <c r="I167" t="str">
        <f>IF(M167="?","tier - 2",M167)</f>
        <v>tier - 3</v>
      </c>
      <c r="J167" t="str">
        <f>IF(N167="?","tier - 2",N167)</f>
        <v>tier - 1</v>
      </c>
      <c r="K167" t="str">
        <f>IF(O167="?","Unknown",O167)</f>
        <v>R1012</v>
      </c>
      <c r="M167" t="s">
        <v>10</v>
      </c>
      <c r="N167" t="s">
        <v>14</v>
      </c>
      <c r="O167" t="s">
        <v>21</v>
      </c>
      <c r="R167">
        <v>2004</v>
      </c>
    </row>
    <row r="168" spans="1:18" x14ac:dyDescent="0.3">
      <c r="A168" t="s">
        <v>190</v>
      </c>
      <c r="B168">
        <v>17</v>
      </c>
      <c r="C168" s="54" t="s">
        <v>13</v>
      </c>
      <c r="D168" s="54">
        <f>IF(R168="?",AVERAGE($R$2:$R$2344),R168)</f>
        <v>1999</v>
      </c>
      <c r="E168" s="19" t="str">
        <f>CONCATENATE(B168,"-",C168,"-",D168)</f>
        <v>17-Nov-1999</v>
      </c>
      <c r="F168" s="26">
        <f t="shared" si="2"/>
        <v>23</v>
      </c>
      <c r="G168">
        <v>0</v>
      </c>
      <c r="H168" s="47">
        <v>1824.29</v>
      </c>
      <c r="I168" t="str">
        <f>IF(M168="?","tier - 2",M168)</f>
        <v>tier - 3</v>
      </c>
      <c r="J168" t="str">
        <f>IF(N168="?","tier - 2",N168)</f>
        <v>tier - 3</v>
      </c>
      <c r="K168" t="str">
        <f>IF(O168="?","Unknown",O168)</f>
        <v>R1013</v>
      </c>
      <c r="M168" t="s">
        <v>10</v>
      </c>
      <c r="N168" t="s">
        <v>10</v>
      </c>
      <c r="O168" t="s">
        <v>11</v>
      </c>
      <c r="R168">
        <v>1999</v>
      </c>
    </row>
    <row r="169" spans="1:18" x14ac:dyDescent="0.3">
      <c r="A169" t="s">
        <v>191</v>
      </c>
      <c r="B169">
        <v>1</v>
      </c>
      <c r="C169" s="54" t="s">
        <v>35</v>
      </c>
      <c r="D169" s="54">
        <f>IF(R169="?",AVERAGE($R$2:$R$2344),R169)</f>
        <v>1999</v>
      </c>
      <c r="E169" s="19" t="str">
        <f>CONCATENATE(B169,"-",C169,"-",D169)</f>
        <v>1-Oct-1999</v>
      </c>
      <c r="F169" s="26">
        <f t="shared" si="2"/>
        <v>23</v>
      </c>
      <c r="G169">
        <v>0</v>
      </c>
      <c r="H169" s="47">
        <v>1826.84</v>
      </c>
      <c r="I169" t="str">
        <f>IF(M169="?","tier - 2",M169)</f>
        <v>tier - 3</v>
      </c>
      <c r="J169" t="str">
        <f>IF(N169="?","tier - 2",N169)</f>
        <v>tier - 2</v>
      </c>
      <c r="K169" t="str">
        <f>IF(O169="?","Unknown",O169)</f>
        <v>R1011</v>
      </c>
      <c r="M169" t="s">
        <v>10</v>
      </c>
      <c r="N169" t="s">
        <v>9</v>
      </c>
      <c r="O169" t="s">
        <v>40</v>
      </c>
      <c r="R169">
        <v>1999</v>
      </c>
    </row>
    <row r="170" spans="1:18" x14ac:dyDescent="0.3">
      <c r="A170" t="s">
        <v>192</v>
      </c>
      <c r="B170">
        <v>11</v>
      </c>
      <c r="C170" s="54" t="s">
        <v>33</v>
      </c>
      <c r="D170" s="54">
        <f>IF(R170="?",AVERAGE($R$2:$R$2344),R170)</f>
        <v>2003</v>
      </c>
      <c r="E170" s="19" t="str">
        <f>CONCATENATE(B170,"-",C170,"-",D170)</f>
        <v>11-Aug-2003</v>
      </c>
      <c r="F170" s="26">
        <f t="shared" si="2"/>
        <v>19</v>
      </c>
      <c r="G170">
        <v>1</v>
      </c>
      <c r="H170" s="47">
        <v>1832.09</v>
      </c>
      <c r="I170" t="str">
        <f>IF(M170="?","tier - 2",M170)</f>
        <v>tier - 3</v>
      </c>
      <c r="J170" t="str">
        <f>IF(N170="?","tier - 2",N170)</f>
        <v>tier - 3</v>
      </c>
      <c r="K170" t="str">
        <f>IF(O170="?","Unknown",O170)</f>
        <v>R1011</v>
      </c>
      <c r="M170" t="s">
        <v>10</v>
      </c>
      <c r="N170" t="s">
        <v>10</v>
      </c>
      <c r="O170" t="s">
        <v>40</v>
      </c>
      <c r="R170">
        <v>2003</v>
      </c>
    </row>
    <row r="171" spans="1:18" x14ac:dyDescent="0.3">
      <c r="A171" t="s">
        <v>193</v>
      </c>
      <c r="B171">
        <v>4</v>
      </c>
      <c r="C171" s="54" t="s">
        <v>33</v>
      </c>
      <c r="D171" s="54">
        <f>IF(R171="?",AVERAGE($R$2:$R$2344),R171)</f>
        <v>2003</v>
      </c>
      <c r="E171" s="19" t="str">
        <f>CONCATENATE(B171,"-",C171,"-",D171)</f>
        <v>4-Aug-2003</v>
      </c>
      <c r="F171" s="26">
        <f t="shared" si="2"/>
        <v>19</v>
      </c>
      <c r="G171">
        <v>1</v>
      </c>
      <c r="H171" s="47">
        <v>1837.24</v>
      </c>
      <c r="I171" t="str">
        <f>IF(M171="?","tier - 2",M171)</f>
        <v>tier - 3</v>
      </c>
      <c r="J171" t="str">
        <f>IF(N171="?","tier - 2",N171)</f>
        <v>tier - 2</v>
      </c>
      <c r="K171" t="str">
        <f>IF(O171="?","Unknown",O171)</f>
        <v>R1011</v>
      </c>
      <c r="M171" t="s">
        <v>10</v>
      </c>
      <c r="N171" t="s">
        <v>9</v>
      </c>
      <c r="O171" t="s">
        <v>40</v>
      </c>
      <c r="R171">
        <v>2003</v>
      </c>
    </row>
    <row r="172" spans="1:18" x14ac:dyDescent="0.3">
      <c r="A172" t="s">
        <v>194</v>
      </c>
      <c r="B172">
        <v>12</v>
      </c>
      <c r="C172" s="54" t="s">
        <v>28</v>
      </c>
      <c r="D172" s="54">
        <f>IF(R172="?",AVERAGE($R$2:$R$2344),R172)</f>
        <v>1999</v>
      </c>
      <c r="E172" s="19" t="str">
        <f>CONCATENATE(B172,"-",C172,"-",D172)</f>
        <v>12-Dec-1999</v>
      </c>
      <c r="F172" s="26">
        <f t="shared" si="2"/>
        <v>23</v>
      </c>
      <c r="G172">
        <v>0</v>
      </c>
      <c r="H172" s="47">
        <v>1837.28</v>
      </c>
      <c r="I172" t="str">
        <f>IF(M172="?","tier - 2",M172)</f>
        <v>tier - 3</v>
      </c>
      <c r="J172" t="str">
        <f>IF(N172="?","tier - 2",N172)</f>
        <v>tier - 2</v>
      </c>
      <c r="K172" t="str">
        <f>IF(O172="?","Unknown",O172)</f>
        <v>R1013</v>
      </c>
      <c r="M172" t="s">
        <v>10</v>
      </c>
      <c r="N172" t="s">
        <v>9</v>
      </c>
      <c r="O172" t="s">
        <v>11</v>
      </c>
      <c r="R172">
        <v>1999</v>
      </c>
    </row>
    <row r="173" spans="1:18" x14ac:dyDescent="0.3">
      <c r="A173" t="s">
        <v>195</v>
      </c>
      <c r="B173">
        <v>20</v>
      </c>
      <c r="C173" s="54" t="s">
        <v>8</v>
      </c>
      <c r="D173" s="54">
        <f>IF(R173="?",AVERAGE($R$2:$R$2344),R173)</f>
        <v>2003</v>
      </c>
      <c r="E173" s="19" t="str">
        <f>CONCATENATE(B173,"-",C173,"-",D173)</f>
        <v>20-Jul-2003</v>
      </c>
      <c r="F173" s="26">
        <f t="shared" si="2"/>
        <v>19</v>
      </c>
      <c r="G173">
        <v>1</v>
      </c>
      <c r="H173" s="47">
        <v>1842.52</v>
      </c>
      <c r="I173" t="str">
        <f>IF(M173="?","tier - 2",M173)</f>
        <v>tier - 3</v>
      </c>
      <c r="J173" t="str">
        <f>IF(N173="?","tier - 2",N173)</f>
        <v>tier - 2</v>
      </c>
      <c r="K173" t="str">
        <f>IF(O173="?","Unknown",O173)</f>
        <v>R1011</v>
      </c>
      <c r="M173" t="s">
        <v>10</v>
      </c>
      <c r="N173" t="s">
        <v>9</v>
      </c>
      <c r="O173" t="s">
        <v>40</v>
      </c>
      <c r="R173">
        <v>2003</v>
      </c>
    </row>
    <row r="174" spans="1:18" x14ac:dyDescent="0.3">
      <c r="A174" t="s">
        <v>196</v>
      </c>
      <c r="B174">
        <v>6</v>
      </c>
      <c r="C174" s="54" t="s">
        <v>28</v>
      </c>
      <c r="D174" s="54">
        <f>IF(R174="?",AVERAGE($R$2:$R$2344),R174)</f>
        <v>1994</v>
      </c>
      <c r="E174" s="19" t="str">
        <f>CONCATENATE(B174,"-",C174,"-",D174)</f>
        <v>6-Dec-1994</v>
      </c>
      <c r="F174" s="26">
        <f t="shared" si="2"/>
        <v>28</v>
      </c>
      <c r="G174">
        <v>0</v>
      </c>
      <c r="H174" s="47">
        <v>1850.55</v>
      </c>
      <c r="I174" t="str">
        <f>IF(M174="?","tier - 2",M174)</f>
        <v>tier - 3</v>
      </c>
      <c r="J174" t="str">
        <f>IF(N174="?","tier - 2",N174)</f>
        <v>tier - 2</v>
      </c>
      <c r="K174" t="str">
        <f>IF(O174="?","Unknown",O174)</f>
        <v>R1012</v>
      </c>
      <c r="M174" t="s">
        <v>10</v>
      </c>
      <c r="N174" t="s">
        <v>9</v>
      </c>
      <c r="O174" t="s">
        <v>21</v>
      </c>
      <c r="R174">
        <v>1994</v>
      </c>
    </row>
    <row r="175" spans="1:18" x14ac:dyDescent="0.3">
      <c r="A175" t="s">
        <v>197</v>
      </c>
      <c r="B175">
        <v>27</v>
      </c>
      <c r="C175" s="54" t="s">
        <v>28</v>
      </c>
      <c r="D175" s="54">
        <f>IF(R175="?",AVERAGE($R$2:$R$2344),R175)</f>
        <v>2004</v>
      </c>
      <c r="E175" s="19" t="str">
        <f>CONCATENATE(B175,"-",C175,"-",D175)</f>
        <v>27-Dec-2004</v>
      </c>
      <c r="F175" s="26">
        <f t="shared" si="2"/>
        <v>18</v>
      </c>
      <c r="G175">
        <v>0</v>
      </c>
      <c r="H175" s="47">
        <v>1863.45</v>
      </c>
      <c r="I175" t="str">
        <f>IF(M175="?","tier - 2",M175)</f>
        <v>tier - 3</v>
      </c>
      <c r="J175" t="str">
        <f>IF(N175="?","tier - 2",N175)</f>
        <v>tier - 1</v>
      </c>
      <c r="K175" t="str">
        <f>IF(O175="?","Unknown",O175)</f>
        <v>R1025</v>
      </c>
      <c r="M175" t="s">
        <v>10</v>
      </c>
      <c r="N175" t="s">
        <v>14</v>
      </c>
      <c r="O175" t="s">
        <v>198</v>
      </c>
      <c r="R175">
        <v>2004</v>
      </c>
    </row>
    <row r="176" spans="1:18" x14ac:dyDescent="0.3">
      <c r="A176" t="s">
        <v>199</v>
      </c>
      <c r="B176">
        <v>2</v>
      </c>
      <c r="C176" s="54" t="s">
        <v>8</v>
      </c>
      <c r="D176" s="54">
        <f>IF(R176="?",AVERAGE($R$2:$R$2344),R176)</f>
        <v>1996</v>
      </c>
      <c r="E176" s="19" t="str">
        <f>CONCATENATE(B176,"-",C176,"-",D176)</f>
        <v>2-Jul-1996</v>
      </c>
      <c r="F176" s="26">
        <f t="shared" si="2"/>
        <v>26</v>
      </c>
      <c r="G176">
        <v>0</v>
      </c>
      <c r="H176" s="47">
        <v>1865.98</v>
      </c>
      <c r="I176" t="str">
        <f>IF(M176="?","tier - 2",M176)</f>
        <v>tier - 3</v>
      </c>
      <c r="J176" t="str">
        <f>IF(N176="?","tier - 2",N176)</f>
        <v>tier - 3</v>
      </c>
      <c r="K176" t="str">
        <f>IF(O176="?","Unknown",O176)</f>
        <v>R1012</v>
      </c>
      <c r="M176" t="s">
        <v>10</v>
      </c>
      <c r="N176" t="s">
        <v>10</v>
      </c>
      <c r="O176" t="s">
        <v>21</v>
      </c>
      <c r="R176">
        <v>1996</v>
      </c>
    </row>
    <row r="177" spans="1:18" x14ac:dyDescent="0.3">
      <c r="A177" t="s">
        <v>200</v>
      </c>
      <c r="B177">
        <v>22</v>
      </c>
      <c r="C177" s="54" t="s">
        <v>18</v>
      </c>
      <c r="D177" s="54">
        <f>IF(R177="?",AVERAGE($R$2:$R$2344),R177)</f>
        <v>2002</v>
      </c>
      <c r="E177" s="19" t="str">
        <f>CONCATENATE(B177,"-",C177,"-",D177)</f>
        <v>22-Sep-2002</v>
      </c>
      <c r="F177" s="26">
        <f t="shared" si="2"/>
        <v>20</v>
      </c>
      <c r="G177">
        <v>0</v>
      </c>
      <c r="H177" s="47">
        <v>1875.34</v>
      </c>
      <c r="I177" t="str">
        <f>IF(M177="?","tier - 2",M177)</f>
        <v>tier - 3</v>
      </c>
      <c r="J177" t="str">
        <f>IF(N177="?","tier - 2",N177)</f>
        <v>tier - 2</v>
      </c>
      <c r="K177" t="str">
        <f>IF(O177="?","Unknown",O177)</f>
        <v>R1011</v>
      </c>
      <c r="M177" t="s">
        <v>10</v>
      </c>
      <c r="N177" t="s">
        <v>9</v>
      </c>
      <c r="O177" t="s">
        <v>40</v>
      </c>
      <c r="R177">
        <v>2002</v>
      </c>
    </row>
    <row r="178" spans="1:18" x14ac:dyDescent="0.3">
      <c r="A178" t="s">
        <v>201</v>
      </c>
      <c r="B178">
        <v>29</v>
      </c>
      <c r="C178" s="54" t="s">
        <v>35</v>
      </c>
      <c r="D178" s="54">
        <f>IF(R178="?",AVERAGE($R$2:$R$2344),R178)</f>
        <v>2002</v>
      </c>
      <c r="E178" s="19" t="str">
        <f>CONCATENATE(B178,"-",C178,"-",D178)</f>
        <v>29-Oct-2002</v>
      </c>
      <c r="F178" s="26">
        <f t="shared" si="2"/>
        <v>20</v>
      </c>
      <c r="G178">
        <v>0</v>
      </c>
      <c r="H178" s="47">
        <v>1877.93</v>
      </c>
      <c r="I178" t="str">
        <f>IF(M178="?","tier - 2",M178)</f>
        <v>tier - 3</v>
      </c>
      <c r="J178" t="str">
        <f>IF(N178="?","tier - 2",N178)</f>
        <v>tier - 1</v>
      </c>
      <c r="K178" t="str">
        <f>IF(O178="?","Unknown",O178)</f>
        <v>R1013</v>
      </c>
      <c r="M178" t="s">
        <v>10</v>
      </c>
      <c r="N178" t="s">
        <v>14</v>
      </c>
      <c r="O178" t="s">
        <v>11</v>
      </c>
      <c r="R178">
        <v>2002</v>
      </c>
    </row>
    <row r="179" spans="1:18" x14ac:dyDescent="0.3">
      <c r="A179" t="s">
        <v>202</v>
      </c>
      <c r="B179">
        <v>29</v>
      </c>
      <c r="C179" s="54" t="s">
        <v>33</v>
      </c>
      <c r="D179" s="54">
        <f>IF(R179="?",AVERAGE($R$2:$R$2344),R179)</f>
        <v>2002</v>
      </c>
      <c r="E179" s="19" t="str">
        <f>CONCATENATE(B179,"-",C179,"-",D179)</f>
        <v>29-Aug-2002</v>
      </c>
      <c r="F179" s="26">
        <f t="shared" si="2"/>
        <v>20</v>
      </c>
      <c r="G179">
        <v>0</v>
      </c>
      <c r="H179" s="47">
        <v>1880.07</v>
      </c>
      <c r="I179" t="str">
        <f>IF(M179="?","tier - 2",M179)</f>
        <v>tier - 3</v>
      </c>
      <c r="J179" t="str">
        <f>IF(N179="?","tier - 2",N179)</f>
        <v>tier - 2</v>
      </c>
      <c r="K179" t="str">
        <f>IF(O179="?","Unknown",O179)</f>
        <v>R1013</v>
      </c>
      <c r="M179" t="s">
        <v>10</v>
      </c>
      <c r="N179" t="s">
        <v>9</v>
      </c>
      <c r="O179" t="s">
        <v>11</v>
      </c>
      <c r="R179">
        <v>2002</v>
      </c>
    </row>
    <row r="180" spans="1:18" x14ac:dyDescent="0.3">
      <c r="A180" t="s">
        <v>203</v>
      </c>
      <c r="B180">
        <v>21</v>
      </c>
      <c r="C180" s="54" t="s">
        <v>33</v>
      </c>
      <c r="D180" s="54">
        <f>IF(R180="?",AVERAGE($R$2:$R$2344),R180)</f>
        <v>2002</v>
      </c>
      <c r="E180" s="19" t="str">
        <f>CONCATENATE(B180,"-",C180,"-",D180)</f>
        <v>21-Aug-2002</v>
      </c>
      <c r="F180" s="26">
        <f t="shared" si="2"/>
        <v>20</v>
      </c>
      <c r="G180">
        <v>0</v>
      </c>
      <c r="H180" s="47">
        <v>1880.49</v>
      </c>
      <c r="I180" t="str">
        <f>IF(M180="?","tier - 2",M180)</f>
        <v>tier - 3</v>
      </c>
      <c r="J180" t="str">
        <f>IF(N180="?","tier - 2",N180)</f>
        <v>tier - 1</v>
      </c>
      <c r="K180" t="str">
        <f>IF(O180="?","Unknown",O180)</f>
        <v>R1011</v>
      </c>
      <c r="M180" t="s">
        <v>10</v>
      </c>
      <c r="N180" t="s">
        <v>14</v>
      </c>
      <c r="O180" t="s">
        <v>40</v>
      </c>
      <c r="R180">
        <v>2002</v>
      </c>
    </row>
    <row r="181" spans="1:18" x14ac:dyDescent="0.3">
      <c r="A181" t="s">
        <v>204</v>
      </c>
      <c r="B181">
        <v>10</v>
      </c>
      <c r="C181" s="54" t="s">
        <v>33</v>
      </c>
      <c r="D181" s="54">
        <f>IF(R181="?",AVERAGE($R$2:$R$2344),R181)</f>
        <v>2001</v>
      </c>
      <c r="E181" s="19" t="str">
        <f>CONCATENATE(B181,"-",C181,"-",D181)</f>
        <v>10-Aug-2001</v>
      </c>
      <c r="F181" s="26">
        <f t="shared" si="2"/>
        <v>21</v>
      </c>
      <c r="G181">
        <v>0</v>
      </c>
      <c r="H181" s="47">
        <v>1906.36</v>
      </c>
      <c r="I181" t="str">
        <f>IF(M181="?","tier - 2",M181)</f>
        <v>tier - 3</v>
      </c>
      <c r="J181" t="str">
        <f>IF(N181="?","tier - 2",N181)</f>
        <v>tier - 1</v>
      </c>
      <c r="K181" t="str">
        <f>IF(O181="?","Unknown",O181)</f>
        <v>R1012</v>
      </c>
      <c r="M181" t="s">
        <v>10</v>
      </c>
      <c r="N181" t="s">
        <v>14</v>
      </c>
      <c r="O181" t="s">
        <v>21</v>
      </c>
      <c r="R181">
        <v>2001</v>
      </c>
    </row>
    <row r="182" spans="1:18" x14ac:dyDescent="0.3">
      <c r="A182" t="s">
        <v>205</v>
      </c>
      <c r="B182">
        <v>6</v>
      </c>
      <c r="C182" s="54" t="s">
        <v>35</v>
      </c>
      <c r="D182" s="54">
        <f>IF(R182="?",AVERAGE($R$2:$R$2344),R182)</f>
        <v>1994</v>
      </c>
      <c r="E182" s="19" t="str">
        <f>CONCATENATE(B182,"-",C182,"-",D182)</f>
        <v>6-Oct-1994</v>
      </c>
      <c r="F182" s="26">
        <f t="shared" si="2"/>
        <v>28</v>
      </c>
      <c r="G182">
        <v>0</v>
      </c>
      <c r="H182" s="47">
        <v>1908.9</v>
      </c>
      <c r="I182" t="str">
        <f>IF(M182="?","tier - 2",M182)</f>
        <v>tier - 3</v>
      </c>
      <c r="J182" t="str">
        <f>IF(N182="?","tier - 2",N182)</f>
        <v>tier - 3</v>
      </c>
      <c r="K182" t="str">
        <f>IF(O182="?","Unknown",O182)</f>
        <v>R1013</v>
      </c>
      <c r="M182" t="s">
        <v>10</v>
      </c>
      <c r="N182" t="s">
        <v>10</v>
      </c>
      <c r="O182" t="s">
        <v>11</v>
      </c>
      <c r="R182">
        <v>1994</v>
      </c>
    </row>
    <row r="183" spans="1:18" x14ac:dyDescent="0.3">
      <c r="A183" t="s">
        <v>206</v>
      </c>
      <c r="B183">
        <v>3</v>
      </c>
      <c r="C183" s="54" t="s">
        <v>33</v>
      </c>
      <c r="D183" s="54">
        <f>IF(R183="?",AVERAGE($R$2:$R$2344),R183)</f>
        <v>2001</v>
      </c>
      <c r="E183" s="19" t="str">
        <f>CONCATENATE(B183,"-",C183,"-",D183)</f>
        <v>3-Aug-2001</v>
      </c>
      <c r="F183" s="26">
        <f t="shared" si="2"/>
        <v>21</v>
      </c>
      <c r="G183">
        <v>0</v>
      </c>
      <c r="H183" s="47">
        <v>1909.53</v>
      </c>
      <c r="I183" t="str">
        <f>IF(M183="?","tier - 2",M183)</f>
        <v>tier - 3</v>
      </c>
      <c r="J183" t="str">
        <f>IF(N183="?","tier - 2",N183)</f>
        <v>tier - 3</v>
      </c>
      <c r="K183" t="str">
        <f>IF(O183="?","Unknown",O183)</f>
        <v>R1012</v>
      </c>
      <c r="M183" t="s">
        <v>10</v>
      </c>
      <c r="N183" t="s">
        <v>10</v>
      </c>
      <c r="O183" t="s">
        <v>21</v>
      </c>
      <c r="R183">
        <v>2001</v>
      </c>
    </row>
    <row r="184" spans="1:18" x14ac:dyDescent="0.3">
      <c r="A184" t="s">
        <v>207</v>
      </c>
      <c r="B184">
        <v>9</v>
      </c>
      <c r="C184" s="54" t="s">
        <v>28</v>
      </c>
      <c r="D184" s="54">
        <f>IF(R184="?",AVERAGE($R$2:$R$2344),R184)</f>
        <v>2001</v>
      </c>
      <c r="E184" s="19" t="str">
        <f>CONCATENATE(B184,"-",C184,"-",D184)</f>
        <v>9-Dec-2001</v>
      </c>
      <c r="F184" s="26">
        <f t="shared" si="2"/>
        <v>21</v>
      </c>
      <c r="G184">
        <v>0</v>
      </c>
      <c r="H184" s="47">
        <v>1917.32</v>
      </c>
      <c r="I184" t="str">
        <f>IF(M184="?","tier - 2",M184)</f>
        <v>tier - 3</v>
      </c>
      <c r="J184" t="str">
        <f>IF(N184="?","tier - 2",N184)</f>
        <v>tier - 2</v>
      </c>
      <c r="K184" t="str">
        <f>IF(O184="?","Unknown",O184)</f>
        <v>R1012</v>
      </c>
      <c r="M184" t="s">
        <v>10</v>
      </c>
      <c r="N184" t="s">
        <v>9</v>
      </c>
      <c r="O184" t="s">
        <v>21</v>
      </c>
      <c r="R184">
        <v>2001</v>
      </c>
    </row>
    <row r="185" spans="1:18" x14ac:dyDescent="0.3">
      <c r="A185" t="s">
        <v>208</v>
      </c>
      <c r="B185">
        <v>7</v>
      </c>
      <c r="C185" s="54" t="s">
        <v>18</v>
      </c>
      <c r="D185" s="54">
        <f>IF(R185="?",AVERAGE($R$2:$R$2344),R185)</f>
        <v>2002</v>
      </c>
      <c r="E185" s="19" t="str">
        <f>CONCATENATE(B185,"-",C185,"-",D185)</f>
        <v>7-Sep-2002</v>
      </c>
      <c r="F185" s="26">
        <f t="shared" si="2"/>
        <v>20</v>
      </c>
      <c r="G185">
        <v>1</v>
      </c>
      <c r="H185" s="47">
        <v>1964.78</v>
      </c>
      <c r="I185" t="str">
        <f>IF(M185="?","tier - 2",M185)</f>
        <v>tier - 3</v>
      </c>
      <c r="J185" t="str">
        <f>IF(N185="?","tier - 2",N185)</f>
        <v>tier - 1</v>
      </c>
      <c r="K185" t="str">
        <f>IF(O185="?","Unknown",O185)</f>
        <v>R1011</v>
      </c>
      <c r="M185" t="s">
        <v>10</v>
      </c>
      <c r="N185" t="s">
        <v>14</v>
      </c>
      <c r="O185" t="s">
        <v>40</v>
      </c>
      <c r="R185">
        <v>2002</v>
      </c>
    </row>
    <row r="186" spans="1:18" x14ac:dyDescent="0.3">
      <c r="A186" t="s">
        <v>209</v>
      </c>
      <c r="B186">
        <v>29</v>
      </c>
      <c r="C186" s="54" t="s">
        <v>8</v>
      </c>
      <c r="D186" s="54">
        <f>IF(R186="?",AVERAGE($R$2:$R$2344),R186)</f>
        <v>2002</v>
      </c>
      <c r="E186" s="19" t="str">
        <f>CONCATENATE(B186,"-",C186,"-",D186)</f>
        <v>29-Jul-2002</v>
      </c>
      <c r="F186" s="26">
        <f t="shared" si="2"/>
        <v>20</v>
      </c>
      <c r="G186">
        <v>0</v>
      </c>
      <c r="H186" s="47">
        <v>1967.02</v>
      </c>
      <c r="I186" t="str">
        <f>IF(M186="?","tier - 2",M186)</f>
        <v>tier - 3</v>
      </c>
      <c r="J186" t="str">
        <f>IF(N186="?","tier - 2",N186)</f>
        <v>tier - 2</v>
      </c>
      <c r="K186" t="str">
        <f>IF(O186="?","Unknown",O186)</f>
        <v>R1016</v>
      </c>
      <c r="M186" t="s">
        <v>10</v>
      </c>
      <c r="N186" t="s">
        <v>9</v>
      </c>
      <c r="O186" t="s">
        <v>166</v>
      </c>
      <c r="R186">
        <v>2002</v>
      </c>
    </row>
    <row r="187" spans="1:18" x14ac:dyDescent="0.3">
      <c r="A187" t="s">
        <v>210</v>
      </c>
      <c r="B187">
        <v>28</v>
      </c>
      <c r="C187" s="54" t="s">
        <v>18</v>
      </c>
      <c r="D187" s="54">
        <f>IF(R187="?",AVERAGE($R$2:$R$2344),R187)</f>
        <v>1998</v>
      </c>
      <c r="E187" s="19" t="str">
        <f>CONCATENATE(B187,"-",C187,"-",D187)</f>
        <v>28-Sep-1998</v>
      </c>
      <c r="F187" s="26">
        <f t="shared" si="2"/>
        <v>24</v>
      </c>
      <c r="G187">
        <v>0</v>
      </c>
      <c r="H187" s="47">
        <v>1969.61</v>
      </c>
      <c r="I187" t="str">
        <f>IF(M187="?","tier - 2",M187)</f>
        <v>tier - 3</v>
      </c>
      <c r="J187" t="str">
        <f>IF(N187="?","tier - 2",N187)</f>
        <v>tier - 3</v>
      </c>
      <c r="K187" t="str">
        <f>IF(O187="?","Unknown",O187)</f>
        <v>R1011</v>
      </c>
      <c r="M187" t="s">
        <v>10</v>
      </c>
      <c r="N187" t="s">
        <v>10</v>
      </c>
      <c r="O187" t="s">
        <v>40</v>
      </c>
      <c r="R187">
        <v>1998</v>
      </c>
    </row>
    <row r="188" spans="1:18" x14ac:dyDescent="0.3">
      <c r="A188" t="s">
        <v>211</v>
      </c>
      <c r="B188">
        <v>5</v>
      </c>
      <c r="C188" s="54" t="s">
        <v>35</v>
      </c>
      <c r="D188" s="54">
        <f>IF(R188="?",AVERAGE($R$2:$R$2344),R188)</f>
        <v>1998</v>
      </c>
      <c r="E188" s="19" t="str">
        <f>CONCATENATE(B188,"-",C188,"-",D188)</f>
        <v>5-Oct-1998</v>
      </c>
      <c r="F188" s="26">
        <f t="shared" si="2"/>
        <v>24</v>
      </c>
      <c r="G188">
        <v>0</v>
      </c>
      <c r="H188" s="47">
        <v>1972.95</v>
      </c>
      <c r="I188" t="str">
        <f>IF(M188="?","tier - 2",M188)</f>
        <v>tier - 3</v>
      </c>
      <c r="J188" t="str">
        <f>IF(N188="?","tier - 2",N188)</f>
        <v>tier - 1</v>
      </c>
      <c r="K188" t="str">
        <f>IF(O188="?","Unknown",O188)</f>
        <v>R1011</v>
      </c>
      <c r="M188" t="s">
        <v>10</v>
      </c>
      <c r="N188" t="s">
        <v>14</v>
      </c>
      <c r="O188" t="s">
        <v>40</v>
      </c>
      <c r="R188">
        <v>1998</v>
      </c>
    </row>
    <row r="189" spans="1:18" x14ac:dyDescent="0.3">
      <c r="A189" t="s">
        <v>212</v>
      </c>
      <c r="B189">
        <v>29</v>
      </c>
      <c r="C189" s="54" t="s">
        <v>18</v>
      </c>
      <c r="D189" s="54">
        <f>IF(R189="?",AVERAGE($R$2:$R$2344),R189)</f>
        <v>1998</v>
      </c>
      <c r="E189" s="19" t="str">
        <f>CONCATENATE(B189,"-",C189,"-",D189)</f>
        <v>29-Sep-1998</v>
      </c>
      <c r="F189" s="26">
        <f t="shared" si="2"/>
        <v>24</v>
      </c>
      <c r="G189">
        <v>0</v>
      </c>
      <c r="H189" s="47">
        <v>1977.82</v>
      </c>
      <c r="I189" t="str">
        <f>IF(M189="?","tier - 2",M189)</f>
        <v>tier - 3</v>
      </c>
      <c r="J189" t="str">
        <f>IF(N189="?","tier - 2",N189)</f>
        <v>tier - 1</v>
      </c>
      <c r="K189" t="str">
        <f>IF(O189="?","Unknown",O189)</f>
        <v>R1011</v>
      </c>
      <c r="M189" t="s">
        <v>10</v>
      </c>
      <c r="N189" t="s">
        <v>14</v>
      </c>
      <c r="O189" t="s">
        <v>40</v>
      </c>
      <c r="R189">
        <v>1998</v>
      </c>
    </row>
    <row r="190" spans="1:18" x14ac:dyDescent="0.3">
      <c r="A190" t="s">
        <v>213</v>
      </c>
      <c r="B190">
        <v>16</v>
      </c>
      <c r="C190" s="54" t="s">
        <v>8</v>
      </c>
      <c r="D190" s="54">
        <f>IF(R190="?",AVERAGE($R$2:$R$2344),R190)</f>
        <v>2002</v>
      </c>
      <c r="E190" s="19" t="str">
        <f>CONCATENATE(B190,"-",C190,"-",D190)</f>
        <v>16-Jul-2002</v>
      </c>
      <c r="F190" s="26">
        <f t="shared" si="2"/>
        <v>20</v>
      </c>
      <c r="G190">
        <v>1</v>
      </c>
      <c r="H190" s="47">
        <v>1980.07</v>
      </c>
      <c r="I190" t="str">
        <f>IF(M190="?","tier - 2",M190)</f>
        <v>tier - 3</v>
      </c>
      <c r="J190" t="str">
        <f>IF(N190="?","tier - 2",N190)</f>
        <v>tier - 3</v>
      </c>
      <c r="K190" t="str">
        <f>IF(O190="?","Unknown",O190)</f>
        <v>R1011</v>
      </c>
      <c r="M190" t="s">
        <v>10</v>
      </c>
      <c r="N190" t="s">
        <v>10</v>
      </c>
      <c r="O190" t="s">
        <v>40</v>
      </c>
      <c r="R190">
        <v>2002</v>
      </c>
    </row>
    <row r="191" spans="1:18" x14ac:dyDescent="0.3">
      <c r="A191" t="s">
        <v>214</v>
      </c>
      <c r="B191">
        <v>29</v>
      </c>
      <c r="C191" s="54" t="s">
        <v>28</v>
      </c>
      <c r="D191" s="54">
        <f>IF(R191="?",AVERAGE($R$2:$R$2344),R191)</f>
        <v>1998</v>
      </c>
      <c r="E191" s="19" t="str">
        <f>CONCATENATE(B191,"-",C191,"-",D191)</f>
        <v>29-Dec-1998</v>
      </c>
      <c r="F191" s="26">
        <f t="shared" si="2"/>
        <v>24</v>
      </c>
      <c r="G191">
        <v>0</v>
      </c>
      <c r="H191" s="47">
        <v>1981.58</v>
      </c>
      <c r="I191" t="str">
        <f>IF(M191="?","tier - 2",M191)</f>
        <v>tier - 3</v>
      </c>
      <c r="J191" t="str">
        <f>IF(N191="?","tier - 2",N191)</f>
        <v>tier - 1</v>
      </c>
      <c r="K191" t="str">
        <f>IF(O191="?","Unknown",O191)</f>
        <v>R1013</v>
      </c>
      <c r="M191" t="s">
        <v>10</v>
      </c>
      <c r="N191" t="s">
        <v>14</v>
      </c>
      <c r="O191" t="s">
        <v>11</v>
      </c>
      <c r="R191">
        <v>1998</v>
      </c>
    </row>
    <row r="192" spans="1:18" x14ac:dyDescent="0.3">
      <c r="A192" t="s">
        <v>215</v>
      </c>
      <c r="B192">
        <v>29</v>
      </c>
      <c r="C192" s="54" t="s">
        <v>18</v>
      </c>
      <c r="D192" s="54">
        <f>IF(R192="?",AVERAGE($R$2:$R$2344),R192)</f>
        <v>2002</v>
      </c>
      <c r="E192" s="19" t="str">
        <f>CONCATENATE(B192,"-",C192,"-",D192)</f>
        <v>29-Sep-2002</v>
      </c>
      <c r="F192" s="26">
        <f t="shared" si="2"/>
        <v>20</v>
      </c>
      <c r="G192">
        <v>0</v>
      </c>
      <c r="H192" s="47">
        <v>1984.45</v>
      </c>
      <c r="I192" t="str">
        <f>IF(M192="?","tier - 2",M192)</f>
        <v>tier - 3</v>
      </c>
      <c r="J192" t="str">
        <f>IF(N192="?","tier - 2",N192)</f>
        <v>tier - 3</v>
      </c>
      <c r="K192" t="str">
        <f>IF(O192="?","Unknown",O192)</f>
        <v>R1016</v>
      </c>
      <c r="M192" t="s">
        <v>10</v>
      </c>
      <c r="N192" t="s">
        <v>10</v>
      </c>
      <c r="O192" t="s">
        <v>166</v>
      </c>
      <c r="R192">
        <v>2002</v>
      </c>
    </row>
    <row r="193" spans="1:18" x14ac:dyDescent="0.3">
      <c r="A193" t="s">
        <v>216</v>
      </c>
      <c r="B193">
        <v>14</v>
      </c>
      <c r="C193" s="54" t="s">
        <v>18</v>
      </c>
      <c r="D193" s="54">
        <f>IF(R193="?",AVERAGE($R$2:$R$2344),R193)</f>
        <v>1998</v>
      </c>
      <c r="E193" s="19" t="str">
        <f>CONCATENATE(B193,"-",C193,"-",D193)</f>
        <v>14-Sep-1998</v>
      </c>
      <c r="F193" s="26">
        <f t="shared" si="2"/>
        <v>24</v>
      </c>
      <c r="G193">
        <v>0</v>
      </c>
      <c r="H193" s="47">
        <v>1986.93</v>
      </c>
      <c r="I193" t="str">
        <f>IF(M193="?","tier - 2",M193)</f>
        <v>tier - 3</v>
      </c>
      <c r="J193" t="str">
        <f>IF(N193="?","tier - 2",N193)</f>
        <v>tier - 2</v>
      </c>
      <c r="K193" t="str">
        <f>IF(O193="?","Unknown",O193)</f>
        <v>R1013</v>
      </c>
      <c r="M193" t="s">
        <v>10</v>
      </c>
      <c r="N193" t="s">
        <v>9</v>
      </c>
      <c r="O193" t="s">
        <v>11</v>
      </c>
      <c r="R193">
        <v>1998</v>
      </c>
    </row>
    <row r="194" spans="1:18" x14ac:dyDescent="0.3">
      <c r="A194" t="s">
        <v>217</v>
      </c>
      <c r="B194">
        <v>14</v>
      </c>
      <c r="C194" s="54" t="s">
        <v>33</v>
      </c>
      <c r="D194" s="54">
        <f>IF(R194="?",AVERAGE($R$2:$R$2344),R194)</f>
        <v>2001</v>
      </c>
      <c r="E194" s="19" t="str">
        <f>CONCATENATE(B194,"-",C194,"-",D194)</f>
        <v>14-Aug-2001</v>
      </c>
      <c r="F194" s="26">
        <f t="shared" si="2"/>
        <v>21</v>
      </c>
      <c r="G194">
        <v>0</v>
      </c>
      <c r="H194" s="47">
        <v>2007.95</v>
      </c>
      <c r="I194" t="str">
        <f>IF(M194="?","tier - 2",M194)</f>
        <v>tier - 3</v>
      </c>
      <c r="J194" t="str">
        <f>IF(N194="?","tier - 2",N194)</f>
        <v>tier - 2</v>
      </c>
      <c r="K194" t="str">
        <f>IF(O194="?","Unknown",O194)</f>
        <v>R1011</v>
      </c>
      <c r="M194" t="s">
        <v>10</v>
      </c>
      <c r="N194" t="s">
        <v>9</v>
      </c>
      <c r="O194" t="s">
        <v>40</v>
      </c>
      <c r="R194">
        <v>2001</v>
      </c>
    </row>
    <row r="195" spans="1:18" x14ac:dyDescent="0.3">
      <c r="A195" t="s">
        <v>218</v>
      </c>
      <c r="B195">
        <v>1</v>
      </c>
      <c r="C195" s="54" t="s">
        <v>8</v>
      </c>
      <c r="D195" s="54">
        <f>IF(R195="?",AVERAGE($R$2:$R$2344),R195)</f>
        <v>2001</v>
      </c>
      <c r="E195" s="19" t="str">
        <f>CONCATENATE(B195,"-",C195,"-",D195)</f>
        <v>1-Jul-2001</v>
      </c>
      <c r="F195" s="26">
        <f t="shared" ref="F195:F258" si="3">DATEDIF(E195, DATE(2023,6,8), "Y")</f>
        <v>21</v>
      </c>
      <c r="G195">
        <v>0</v>
      </c>
      <c r="H195" s="47">
        <v>2020.18</v>
      </c>
      <c r="I195" t="str">
        <f>IF(M195="?","tier - 2",M195)</f>
        <v>tier - 3</v>
      </c>
      <c r="J195" t="str">
        <f>IF(N195="?","tier - 2",N195)</f>
        <v>tier - 1</v>
      </c>
      <c r="K195" t="str">
        <f>IF(O195="?","Unknown",O195)</f>
        <v>R1011</v>
      </c>
      <c r="M195" t="s">
        <v>10</v>
      </c>
      <c r="N195" t="s">
        <v>14</v>
      </c>
      <c r="O195" t="s">
        <v>40</v>
      </c>
      <c r="R195">
        <v>2001</v>
      </c>
    </row>
    <row r="196" spans="1:18" x14ac:dyDescent="0.3">
      <c r="A196" t="s">
        <v>219</v>
      </c>
      <c r="B196">
        <v>6</v>
      </c>
      <c r="C196" s="54" t="s">
        <v>18</v>
      </c>
      <c r="D196" s="54">
        <f>IF(R196="?",AVERAGE($R$2:$R$2344),R196)</f>
        <v>2001</v>
      </c>
      <c r="E196" s="19" t="str">
        <f>CONCATENATE(B196,"-",C196,"-",D196)</f>
        <v>6-Sep-2001</v>
      </c>
      <c r="F196" s="26">
        <f t="shared" si="3"/>
        <v>21</v>
      </c>
      <c r="G196">
        <v>0</v>
      </c>
      <c r="H196" s="47">
        <v>2020.55</v>
      </c>
      <c r="I196" t="str">
        <f>IF(M196="?","tier - 2",M196)</f>
        <v>tier - 3</v>
      </c>
      <c r="J196" t="str">
        <f>IF(N196="?","tier - 2",N196)</f>
        <v>tier - 2</v>
      </c>
      <c r="K196" t="str">
        <f>IF(O196="?","Unknown",O196)</f>
        <v>R1013</v>
      </c>
      <c r="M196" t="s">
        <v>10</v>
      </c>
      <c r="N196" t="s">
        <v>9</v>
      </c>
      <c r="O196" t="s">
        <v>11</v>
      </c>
      <c r="R196">
        <v>2001</v>
      </c>
    </row>
    <row r="197" spans="1:18" x14ac:dyDescent="0.3">
      <c r="A197" t="s">
        <v>220</v>
      </c>
      <c r="B197">
        <v>4</v>
      </c>
      <c r="C197" s="54" t="s">
        <v>33</v>
      </c>
      <c r="D197" s="54">
        <f>IF(R197="?",AVERAGE($R$2:$R$2344),R197)</f>
        <v>2001</v>
      </c>
      <c r="E197" s="19" t="str">
        <f>CONCATENATE(B197,"-",C197,"-",D197)</f>
        <v>4-Aug-2001</v>
      </c>
      <c r="F197" s="26">
        <f t="shared" si="3"/>
        <v>21</v>
      </c>
      <c r="G197">
        <v>0</v>
      </c>
      <c r="H197" s="47">
        <v>2026.97</v>
      </c>
      <c r="I197" t="str">
        <f>IF(M197="?","tier - 2",M197)</f>
        <v>tier - 3</v>
      </c>
      <c r="J197" t="str">
        <f>IF(N197="?","tier - 2",N197)</f>
        <v>tier - 2</v>
      </c>
      <c r="K197" t="str">
        <f>IF(O197="?","Unknown",O197)</f>
        <v>R1013</v>
      </c>
      <c r="M197" t="s">
        <v>10</v>
      </c>
      <c r="N197" t="s">
        <v>9</v>
      </c>
      <c r="O197" t="s">
        <v>11</v>
      </c>
      <c r="R197">
        <v>2001</v>
      </c>
    </row>
    <row r="198" spans="1:18" x14ac:dyDescent="0.3">
      <c r="A198" t="s">
        <v>221</v>
      </c>
      <c r="B198">
        <v>2</v>
      </c>
      <c r="C198" s="54" t="s">
        <v>18</v>
      </c>
      <c r="D198" s="54">
        <f>IF(R198="?",AVERAGE($R$2:$R$2344),R198)</f>
        <v>2000</v>
      </c>
      <c r="E198" s="19" t="str">
        <f>CONCATENATE(B198,"-",C198,"-",D198)</f>
        <v>2-Sep-2000</v>
      </c>
      <c r="F198" s="26">
        <f t="shared" si="3"/>
        <v>22</v>
      </c>
      <c r="G198">
        <v>0</v>
      </c>
      <c r="H198" s="47">
        <v>2045.69</v>
      </c>
      <c r="I198" t="str">
        <f>IF(M198="?","tier - 2",M198)</f>
        <v>tier - 3</v>
      </c>
      <c r="J198" t="str">
        <f>IF(N198="?","tier - 2",N198)</f>
        <v>tier - 3</v>
      </c>
      <c r="K198" t="str">
        <f>IF(O198="?","Unknown",O198)</f>
        <v>R1012</v>
      </c>
      <c r="M198" t="s">
        <v>10</v>
      </c>
      <c r="N198" t="s">
        <v>10</v>
      </c>
      <c r="O198" t="s">
        <v>21</v>
      </c>
      <c r="R198">
        <v>2000</v>
      </c>
    </row>
    <row r="199" spans="1:18" x14ac:dyDescent="0.3">
      <c r="A199" t="s">
        <v>222</v>
      </c>
      <c r="B199">
        <v>26</v>
      </c>
      <c r="C199" s="54" t="s">
        <v>8</v>
      </c>
      <c r="D199" s="54">
        <f>IF(R199="?",AVERAGE($R$2:$R$2344),R199)</f>
        <v>2000</v>
      </c>
      <c r="E199" s="19" t="str">
        <f>CONCATENATE(B199,"-",C199,"-",D199)</f>
        <v>26-Jul-2000</v>
      </c>
      <c r="F199" s="26">
        <f t="shared" si="3"/>
        <v>22</v>
      </c>
      <c r="G199">
        <v>0</v>
      </c>
      <c r="H199" s="47">
        <v>2055.3200000000002</v>
      </c>
      <c r="I199" t="str">
        <f>IF(M199="?","tier - 2",M199)</f>
        <v>tier - 3</v>
      </c>
      <c r="J199" t="str">
        <f>IF(N199="?","tier - 2",N199)</f>
        <v>tier - 3</v>
      </c>
      <c r="K199" t="str">
        <f>IF(O199="?","Unknown",O199)</f>
        <v>R1012</v>
      </c>
      <c r="M199" t="s">
        <v>10</v>
      </c>
      <c r="N199" t="s">
        <v>10</v>
      </c>
      <c r="O199" t="s">
        <v>21</v>
      </c>
      <c r="R199">
        <v>2000</v>
      </c>
    </row>
    <row r="200" spans="1:18" x14ac:dyDescent="0.3">
      <c r="A200" t="s">
        <v>223</v>
      </c>
      <c r="B200">
        <v>12</v>
      </c>
      <c r="C200" s="54" t="s">
        <v>16</v>
      </c>
      <c r="D200" s="54">
        <f>IF(R200="?",AVERAGE($R$2:$R$2344),R200)</f>
        <v>2004</v>
      </c>
      <c r="E200" s="19" t="str">
        <f>CONCATENATE(B200,"-",C200,"-",D200)</f>
        <v>12-Jun-2004</v>
      </c>
      <c r="F200" s="26">
        <f t="shared" si="3"/>
        <v>18</v>
      </c>
      <c r="G200">
        <v>0</v>
      </c>
      <c r="H200" s="47">
        <v>2094.1</v>
      </c>
      <c r="I200" t="str">
        <f>IF(M200="?","tier - 2",M200)</f>
        <v>tier - 3</v>
      </c>
      <c r="J200" t="str">
        <f>IF(N200="?","tier - 2",N200)</f>
        <v>tier - 2</v>
      </c>
      <c r="K200" t="str">
        <f>IF(O200="?","Unknown",O200)</f>
        <v>R1025</v>
      </c>
      <c r="M200" t="s">
        <v>10</v>
      </c>
      <c r="N200" t="s">
        <v>9</v>
      </c>
      <c r="O200" t="s">
        <v>198</v>
      </c>
      <c r="R200">
        <v>2004</v>
      </c>
    </row>
    <row r="201" spans="1:18" x14ac:dyDescent="0.3">
      <c r="A201" t="s">
        <v>224</v>
      </c>
      <c r="B201">
        <v>14</v>
      </c>
      <c r="C201" s="54" t="s">
        <v>33</v>
      </c>
      <c r="D201" s="54">
        <f>IF(R201="?",AVERAGE($R$2:$R$2344),R201)</f>
        <v>2001</v>
      </c>
      <c r="E201" s="19" t="str">
        <f>CONCATENATE(B201,"-",C201,"-",D201)</f>
        <v>14-Aug-2001</v>
      </c>
      <c r="F201" s="26">
        <f t="shared" si="3"/>
        <v>21</v>
      </c>
      <c r="G201">
        <v>0</v>
      </c>
      <c r="H201" s="47">
        <v>2102.2600000000002</v>
      </c>
      <c r="I201" t="str">
        <f>IF(M201="?","tier - 2",M201)</f>
        <v>tier - 3</v>
      </c>
      <c r="J201" t="str">
        <f>IF(N201="?","tier - 2",N201)</f>
        <v>tier - 2</v>
      </c>
      <c r="K201" t="str">
        <f>IF(O201="?","Unknown",O201)</f>
        <v>R1019</v>
      </c>
      <c r="M201" t="s">
        <v>10</v>
      </c>
      <c r="N201" t="s">
        <v>9</v>
      </c>
      <c r="O201" t="s">
        <v>164</v>
      </c>
      <c r="R201">
        <v>2001</v>
      </c>
    </row>
    <row r="202" spans="1:18" x14ac:dyDescent="0.3">
      <c r="A202" t="s">
        <v>225</v>
      </c>
      <c r="B202">
        <v>22</v>
      </c>
      <c r="C202" s="54" t="s">
        <v>16</v>
      </c>
      <c r="D202" s="54">
        <f>IF(R202="?",AVERAGE($R$2:$R$2344),R202)</f>
        <v>2001</v>
      </c>
      <c r="E202" s="19" t="str">
        <f>CONCATENATE(B202,"-",C202,"-",D202)</f>
        <v>22-Jun-2001</v>
      </c>
      <c r="F202" s="26">
        <f t="shared" si="3"/>
        <v>21</v>
      </c>
      <c r="G202">
        <v>1</v>
      </c>
      <c r="H202" s="47">
        <v>2103.08</v>
      </c>
      <c r="I202" t="str">
        <f>IF(M202="?","tier - 2",M202)</f>
        <v>tier - 3</v>
      </c>
      <c r="J202" t="str">
        <f>IF(N202="?","tier - 2",N202)</f>
        <v>tier - 2</v>
      </c>
      <c r="K202" t="str">
        <f>IF(O202="?","Unknown",O202)</f>
        <v>R1011</v>
      </c>
      <c r="M202" t="s">
        <v>10</v>
      </c>
      <c r="N202" t="s">
        <v>9</v>
      </c>
      <c r="O202" t="s">
        <v>40</v>
      </c>
      <c r="R202">
        <v>2001</v>
      </c>
    </row>
    <row r="203" spans="1:18" x14ac:dyDescent="0.3">
      <c r="A203" t="s">
        <v>226</v>
      </c>
      <c r="B203">
        <v>28</v>
      </c>
      <c r="C203" s="54" t="s">
        <v>13</v>
      </c>
      <c r="D203" s="54">
        <f>IF(R203="?",AVERAGE($R$2:$R$2344),R203)</f>
        <v>2001</v>
      </c>
      <c r="E203" s="19" t="str">
        <f>CONCATENATE(B203,"-",C203,"-",D203)</f>
        <v>28-Nov-2001</v>
      </c>
      <c r="F203" s="26">
        <f t="shared" si="3"/>
        <v>21</v>
      </c>
      <c r="G203">
        <v>0</v>
      </c>
      <c r="H203" s="47">
        <v>2104.11</v>
      </c>
      <c r="I203" t="str">
        <f>IF(M203="?","tier - 2",M203)</f>
        <v>tier - 2</v>
      </c>
      <c r="J203" t="str">
        <f>IF(N203="?","tier - 2",N203)</f>
        <v>tier - 1</v>
      </c>
      <c r="K203" t="str">
        <f>IF(O203="?","Unknown",O203)</f>
        <v>R1016</v>
      </c>
      <c r="M203" t="s">
        <v>9</v>
      </c>
      <c r="N203" t="s">
        <v>14</v>
      </c>
      <c r="O203" t="s">
        <v>166</v>
      </c>
      <c r="R203">
        <v>2001</v>
      </c>
    </row>
    <row r="204" spans="1:18" x14ac:dyDescent="0.3">
      <c r="A204" t="s">
        <v>227</v>
      </c>
      <c r="B204">
        <v>21</v>
      </c>
      <c r="C204" s="54" t="s">
        <v>8</v>
      </c>
      <c r="D204" s="54">
        <f>IF(R204="?",AVERAGE($R$2:$R$2344),R204)</f>
        <v>1989</v>
      </c>
      <c r="E204" s="19" t="str">
        <f>CONCATENATE(B204,"-",C204,"-",D204)</f>
        <v>21-Jul-1989</v>
      </c>
      <c r="F204" s="26">
        <f t="shared" si="3"/>
        <v>33</v>
      </c>
      <c r="G204">
        <v>3</v>
      </c>
      <c r="H204" s="47">
        <v>2106.2600000000002</v>
      </c>
      <c r="I204" t="str">
        <f>IF(M204="?","tier - 2",M204)</f>
        <v>tier - 2</v>
      </c>
      <c r="J204" t="str">
        <f>IF(N204="?","tier - 2",N204)</f>
        <v>tier - 2</v>
      </c>
      <c r="K204" t="str">
        <f>IF(O204="?","Unknown",O204)</f>
        <v>R1013</v>
      </c>
      <c r="M204" t="s">
        <v>9</v>
      </c>
      <c r="N204" t="s">
        <v>9</v>
      </c>
      <c r="O204" t="s">
        <v>11</v>
      </c>
      <c r="R204">
        <v>1989</v>
      </c>
    </row>
    <row r="205" spans="1:18" x14ac:dyDescent="0.3">
      <c r="A205" t="s">
        <v>228</v>
      </c>
      <c r="B205">
        <v>30</v>
      </c>
      <c r="C205" s="54" t="s">
        <v>18</v>
      </c>
      <c r="D205" s="54">
        <f>IF(R205="?",AVERAGE($R$2:$R$2344),R205)</f>
        <v>2003</v>
      </c>
      <c r="E205" s="19" t="str">
        <f>CONCATENATE(B205,"-",C205,"-",D205)</f>
        <v>30-Sep-2003</v>
      </c>
      <c r="F205" s="26">
        <f t="shared" si="3"/>
        <v>19</v>
      </c>
      <c r="G205">
        <v>0</v>
      </c>
      <c r="H205" s="47">
        <v>2117.34</v>
      </c>
      <c r="I205" t="str">
        <f>IF(M205="?","tier - 2",M205)</f>
        <v>tier - 2</v>
      </c>
      <c r="J205" t="str">
        <f>IF(N205="?","tier - 2",N205)</f>
        <v>tier - 3</v>
      </c>
      <c r="K205" t="str">
        <f>IF(O205="?","Unknown",O205)</f>
        <v>R1012</v>
      </c>
      <c r="M205" t="s">
        <v>9</v>
      </c>
      <c r="N205" t="s">
        <v>10</v>
      </c>
      <c r="O205" t="s">
        <v>21</v>
      </c>
      <c r="R205">
        <v>2003</v>
      </c>
    </row>
    <row r="206" spans="1:18" x14ac:dyDescent="0.3">
      <c r="A206" t="s">
        <v>229</v>
      </c>
      <c r="B206">
        <v>4</v>
      </c>
      <c r="C206" s="54" t="s">
        <v>13</v>
      </c>
      <c r="D206" s="54">
        <f>IF(R206="?",AVERAGE($R$2:$R$2344),R206)</f>
        <v>2004</v>
      </c>
      <c r="E206" s="19" t="str">
        <f>CONCATENATE(B206,"-",C206,"-",D206)</f>
        <v>4-Nov-2004</v>
      </c>
      <c r="F206" s="26">
        <f t="shared" si="3"/>
        <v>18</v>
      </c>
      <c r="G206">
        <v>0</v>
      </c>
      <c r="H206" s="47">
        <v>2118.61</v>
      </c>
      <c r="I206" t="str">
        <f>IF(M206="?","tier - 2",M206)</f>
        <v>tier - 2</v>
      </c>
      <c r="J206" t="str">
        <f>IF(N206="?","tier - 2",N206)</f>
        <v>tier - 1</v>
      </c>
      <c r="K206" t="str">
        <f>IF(O206="?","Unknown",O206)</f>
        <v>R1012</v>
      </c>
      <c r="M206" t="s">
        <v>9</v>
      </c>
      <c r="N206" t="s">
        <v>14</v>
      </c>
      <c r="O206" t="s">
        <v>21</v>
      </c>
      <c r="R206">
        <v>2004</v>
      </c>
    </row>
    <row r="207" spans="1:18" x14ac:dyDescent="0.3">
      <c r="A207" t="s">
        <v>230</v>
      </c>
      <c r="B207">
        <v>30</v>
      </c>
      <c r="C207" s="54" t="s">
        <v>33</v>
      </c>
      <c r="D207" s="54">
        <f>IF(R207="?",AVERAGE($R$2:$R$2344),R207)</f>
        <v>2003</v>
      </c>
      <c r="E207" s="19" t="str">
        <f>CONCATENATE(B207,"-",C207,"-",D207)</f>
        <v>30-Aug-2003</v>
      </c>
      <c r="F207" s="26">
        <f t="shared" si="3"/>
        <v>19</v>
      </c>
      <c r="G207">
        <v>0</v>
      </c>
      <c r="H207" s="47">
        <v>2128.4299999999998</v>
      </c>
      <c r="I207" t="str">
        <f>IF(M207="?","tier - 2",M207)</f>
        <v>tier - 2</v>
      </c>
      <c r="J207" t="str">
        <f>IF(N207="?","tier - 2",N207)</f>
        <v>tier - 1</v>
      </c>
      <c r="K207" t="str">
        <f>IF(O207="?","Unknown",O207)</f>
        <v>R1012</v>
      </c>
      <c r="M207" t="s">
        <v>9</v>
      </c>
      <c r="N207" t="s">
        <v>14</v>
      </c>
      <c r="O207" t="s">
        <v>21</v>
      </c>
      <c r="R207">
        <v>2003</v>
      </c>
    </row>
    <row r="208" spans="1:18" x14ac:dyDescent="0.3">
      <c r="A208" t="s">
        <v>231</v>
      </c>
      <c r="B208">
        <v>22</v>
      </c>
      <c r="C208" s="54" t="s">
        <v>28</v>
      </c>
      <c r="D208" s="54">
        <f>IF(R208="?",AVERAGE($R$2:$R$2344),R208)</f>
        <v>2003</v>
      </c>
      <c r="E208" s="19" t="str">
        <f>CONCATENATE(B208,"-",C208,"-",D208)</f>
        <v>22-Dec-2003</v>
      </c>
      <c r="F208" s="26">
        <f t="shared" si="3"/>
        <v>19</v>
      </c>
      <c r="G208">
        <v>0</v>
      </c>
      <c r="H208" s="47">
        <v>2130.6799999999998</v>
      </c>
      <c r="I208" t="str">
        <f>IF(M208="?","tier - 2",M208)</f>
        <v>tier - 2</v>
      </c>
      <c r="J208" t="str">
        <f>IF(N208="?","tier - 2",N208)</f>
        <v>tier - 3</v>
      </c>
      <c r="K208" t="str">
        <f>IF(O208="?","Unknown",O208)</f>
        <v>R1012</v>
      </c>
      <c r="M208" t="s">
        <v>9</v>
      </c>
      <c r="N208" t="s">
        <v>10</v>
      </c>
      <c r="O208" t="s">
        <v>21</v>
      </c>
      <c r="R208">
        <v>2003</v>
      </c>
    </row>
    <row r="209" spans="1:18" x14ac:dyDescent="0.3">
      <c r="A209" t="s">
        <v>232</v>
      </c>
      <c r="B209">
        <v>1</v>
      </c>
      <c r="C209" s="54" t="s">
        <v>18</v>
      </c>
      <c r="D209" s="54">
        <f>IF(R209="?",AVERAGE($R$2:$R$2344),R209)</f>
        <v>2003</v>
      </c>
      <c r="E209" s="19" t="str">
        <f>CONCATENATE(B209,"-",C209,"-",D209)</f>
        <v>1-Sep-2003</v>
      </c>
      <c r="F209" s="26">
        <f t="shared" si="3"/>
        <v>19</v>
      </c>
      <c r="G209">
        <v>0</v>
      </c>
      <c r="H209" s="47">
        <v>2134.9</v>
      </c>
      <c r="I209" t="str">
        <f>IF(M209="?","tier - 2",M209)</f>
        <v>tier - 2</v>
      </c>
      <c r="J209" t="str">
        <f>IF(N209="?","tier - 2",N209)</f>
        <v>tier - 3</v>
      </c>
      <c r="K209" t="str">
        <f>IF(O209="?","Unknown",O209)</f>
        <v>R1012</v>
      </c>
      <c r="M209" t="s">
        <v>9</v>
      </c>
      <c r="N209" t="s">
        <v>10</v>
      </c>
      <c r="O209" t="s">
        <v>21</v>
      </c>
      <c r="R209">
        <v>2003</v>
      </c>
    </row>
    <row r="210" spans="1:18" x14ac:dyDescent="0.3">
      <c r="A210" t="s">
        <v>233</v>
      </c>
      <c r="B210">
        <v>26</v>
      </c>
      <c r="C210" s="54" t="s">
        <v>18</v>
      </c>
      <c r="D210" s="54">
        <f>IF(R210="?",AVERAGE($R$2:$R$2344),R210)</f>
        <v>2003</v>
      </c>
      <c r="E210" s="19" t="str">
        <f>CONCATENATE(B210,"-",C210,"-",D210)</f>
        <v>26-Sep-2003</v>
      </c>
      <c r="F210" s="26">
        <f t="shared" si="3"/>
        <v>19</v>
      </c>
      <c r="G210">
        <v>0</v>
      </c>
      <c r="H210" s="47">
        <v>2136.88</v>
      </c>
      <c r="I210" t="str">
        <f>IF(M210="?","tier - 2",M210)</f>
        <v>tier - 2</v>
      </c>
      <c r="J210" t="str">
        <f>IF(N210="?","tier - 2",N210)</f>
        <v>tier - 2</v>
      </c>
      <c r="K210" t="str">
        <f>IF(O210="?","Unknown",O210)</f>
        <v>R1012</v>
      </c>
      <c r="M210" t="s">
        <v>9</v>
      </c>
      <c r="N210" t="s">
        <v>9</v>
      </c>
      <c r="O210" t="s">
        <v>21</v>
      </c>
      <c r="R210">
        <v>2003</v>
      </c>
    </row>
    <row r="211" spans="1:18" x14ac:dyDescent="0.3">
      <c r="A211" t="s">
        <v>234</v>
      </c>
      <c r="B211">
        <v>3</v>
      </c>
      <c r="C211" s="54" t="s">
        <v>18</v>
      </c>
      <c r="D211" s="54">
        <f>IF(R211="?",AVERAGE($R$2:$R$2344),R211)</f>
        <v>1997</v>
      </c>
      <c r="E211" s="19" t="str">
        <f>CONCATENATE(B211,"-",C211,"-",D211)</f>
        <v>3-Sep-1997</v>
      </c>
      <c r="F211" s="26">
        <f t="shared" si="3"/>
        <v>25</v>
      </c>
      <c r="G211">
        <v>0</v>
      </c>
      <c r="H211" s="47">
        <v>2137.65</v>
      </c>
      <c r="I211" t="str">
        <f>IF(M211="?","tier - 2",M211)</f>
        <v>tier - 3</v>
      </c>
      <c r="J211" t="str">
        <f>IF(N211="?","tier - 2",N211)</f>
        <v>tier - 1</v>
      </c>
      <c r="K211" t="str">
        <f>IF(O211="?","Unknown",O211)</f>
        <v>R1013</v>
      </c>
      <c r="M211" t="s">
        <v>10</v>
      </c>
      <c r="N211" t="s">
        <v>14</v>
      </c>
      <c r="O211" t="s">
        <v>11</v>
      </c>
      <c r="R211">
        <v>1997</v>
      </c>
    </row>
    <row r="212" spans="1:18" x14ac:dyDescent="0.3">
      <c r="A212" t="s">
        <v>235</v>
      </c>
      <c r="B212">
        <v>19</v>
      </c>
      <c r="C212" s="54" t="s">
        <v>33</v>
      </c>
      <c r="D212" s="54">
        <f>IF(R212="?",AVERAGE($R$2:$R$2344),R212)</f>
        <v>2003</v>
      </c>
      <c r="E212" s="19" t="str">
        <f>CONCATENATE(B212,"-",C212,"-",D212)</f>
        <v>19-Aug-2003</v>
      </c>
      <c r="F212" s="26">
        <f t="shared" si="3"/>
        <v>19</v>
      </c>
      <c r="G212">
        <v>0</v>
      </c>
      <c r="H212" s="47">
        <v>2138.0700000000002</v>
      </c>
      <c r="I212" t="str">
        <f>IF(M212="?","tier - 2",M212)</f>
        <v>tier - 2</v>
      </c>
      <c r="J212" t="str">
        <f>IF(N212="?","tier - 2",N212)</f>
        <v>tier - 1</v>
      </c>
      <c r="K212" t="str">
        <f>IF(O212="?","Unknown",O212)</f>
        <v>R1012</v>
      </c>
      <c r="M212" t="s">
        <v>9</v>
      </c>
      <c r="N212" t="s">
        <v>14</v>
      </c>
      <c r="O212" t="s">
        <v>21</v>
      </c>
      <c r="R212">
        <v>2003</v>
      </c>
    </row>
    <row r="213" spans="1:18" x14ac:dyDescent="0.3">
      <c r="A213" t="s">
        <v>236</v>
      </c>
      <c r="B213">
        <v>4</v>
      </c>
      <c r="C213" s="54" t="s">
        <v>35</v>
      </c>
      <c r="D213" s="54">
        <f>IF(R213="?",AVERAGE($R$2:$R$2344),R213)</f>
        <v>2004</v>
      </c>
      <c r="E213" s="19" t="str">
        <f>CONCATENATE(B213,"-",C213,"-",D213)</f>
        <v>4-Oct-2004</v>
      </c>
      <c r="F213" s="26">
        <f t="shared" si="3"/>
        <v>18</v>
      </c>
      <c r="G213">
        <v>0</v>
      </c>
      <c r="H213" s="47">
        <v>2144.85</v>
      </c>
      <c r="I213" t="str">
        <f>IF(M213="?","tier - 2",M213)</f>
        <v>tier - 2</v>
      </c>
      <c r="J213" t="str">
        <f>IF(N213="?","tier - 2",N213)</f>
        <v>tier - 1</v>
      </c>
      <c r="K213" t="str">
        <f>IF(O213="?","Unknown",O213)</f>
        <v>R1011</v>
      </c>
      <c r="M213" t="s">
        <v>9</v>
      </c>
      <c r="N213" t="s">
        <v>14</v>
      </c>
      <c r="O213" t="s">
        <v>40</v>
      </c>
      <c r="R213">
        <v>2004</v>
      </c>
    </row>
    <row r="214" spans="1:18" x14ac:dyDescent="0.3">
      <c r="A214" t="s">
        <v>237</v>
      </c>
      <c r="B214">
        <v>27</v>
      </c>
      <c r="C214" s="54" t="s">
        <v>28</v>
      </c>
      <c r="D214" s="54">
        <f>IF(R214="?",AVERAGE($R$2:$R$2344),R214)</f>
        <v>2000</v>
      </c>
      <c r="E214" s="19" t="str">
        <f>CONCATENATE(B214,"-",C214,"-",D214)</f>
        <v>27-Dec-2000</v>
      </c>
      <c r="F214" s="26">
        <f t="shared" si="3"/>
        <v>22</v>
      </c>
      <c r="G214">
        <v>0</v>
      </c>
      <c r="H214" s="47">
        <v>2150.4699999999998</v>
      </c>
      <c r="I214" t="str">
        <f>IF(M214="?","tier - 2",M214)</f>
        <v>tier - 2</v>
      </c>
      <c r="J214" t="str">
        <f>IF(N214="?","tier - 2",N214)</f>
        <v>tier - 3</v>
      </c>
      <c r="K214" t="str">
        <f>IF(O214="?","Unknown",O214)</f>
        <v>R1011</v>
      </c>
      <c r="M214" t="s">
        <v>9</v>
      </c>
      <c r="N214" t="s">
        <v>10</v>
      </c>
      <c r="O214" t="s">
        <v>40</v>
      </c>
      <c r="R214">
        <v>2000</v>
      </c>
    </row>
    <row r="215" spans="1:18" x14ac:dyDescent="0.3">
      <c r="A215" t="s">
        <v>238</v>
      </c>
      <c r="B215">
        <v>22</v>
      </c>
      <c r="C215" s="54" t="s">
        <v>35</v>
      </c>
      <c r="D215" s="54">
        <f>IF(R215="?",AVERAGE($R$2:$R$2344),R215)</f>
        <v>2000</v>
      </c>
      <c r="E215" s="19" t="str">
        <f>CONCATENATE(B215,"-",C215,"-",D215)</f>
        <v>22-Oct-2000</v>
      </c>
      <c r="F215" s="26">
        <f t="shared" si="3"/>
        <v>22</v>
      </c>
      <c r="G215">
        <v>0</v>
      </c>
      <c r="H215" s="47">
        <v>2154.36</v>
      </c>
      <c r="I215" t="str">
        <f>IF(M215="?","tier - 2",M215)</f>
        <v>tier - 2</v>
      </c>
      <c r="J215" t="str">
        <f>IF(N215="?","tier - 2",N215)</f>
        <v>tier - 2</v>
      </c>
      <c r="K215" t="str">
        <f>IF(O215="?","Unknown",O215)</f>
        <v>R1011</v>
      </c>
      <c r="M215" t="s">
        <v>9</v>
      </c>
      <c r="N215" t="s">
        <v>9</v>
      </c>
      <c r="O215" t="s">
        <v>40</v>
      </c>
      <c r="R215">
        <v>2000</v>
      </c>
    </row>
    <row r="216" spans="1:18" x14ac:dyDescent="0.3">
      <c r="A216" t="s">
        <v>239</v>
      </c>
      <c r="B216">
        <v>29</v>
      </c>
      <c r="C216" s="54" t="s">
        <v>13</v>
      </c>
      <c r="D216" s="54">
        <f>IF(R216="?",AVERAGE($R$2:$R$2344),R216)</f>
        <v>2000</v>
      </c>
      <c r="E216" s="19" t="str">
        <f>CONCATENATE(B216,"-",C216,"-",D216)</f>
        <v>29-Nov-2000</v>
      </c>
      <c r="F216" s="26">
        <f t="shared" si="3"/>
        <v>22</v>
      </c>
      <c r="G216">
        <v>0</v>
      </c>
      <c r="H216" s="47">
        <v>2155.6799999999998</v>
      </c>
      <c r="I216" t="str">
        <f>IF(M216="?","tier - 2",M216)</f>
        <v>tier - 2</v>
      </c>
      <c r="J216" t="str">
        <f>IF(N216="?","tier - 2",N216)</f>
        <v>tier - 3</v>
      </c>
      <c r="K216" t="str">
        <f>IF(O216="?","Unknown",O216)</f>
        <v>R1013</v>
      </c>
      <c r="M216" t="s">
        <v>9</v>
      </c>
      <c r="N216" t="s">
        <v>10</v>
      </c>
      <c r="O216" t="s">
        <v>11</v>
      </c>
      <c r="R216">
        <v>2000</v>
      </c>
    </row>
    <row r="217" spans="1:18" x14ac:dyDescent="0.3">
      <c r="A217" t="s">
        <v>240</v>
      </c>
      <c r="B217">
        <v>10</v>
      </c>
      <c r="C217" s="54" t="s">
        <v>28</v>
      </c>
      <c r="D217" s="54">
        <f>IF(R217="?",AVERAGE($R$2:$R$2344),R217)</f>
        <v>2000</v>
      </c>
      <c r="E217" s="19" t="str">
        <f>CONCATENATE(B217,"-",C217,"-",D217)</f>
        <v>10-Dec-2000</v>
      </c>
      <c r="F217" s="26">
        <f t="shared" si="3"/>
        <v>22</v>
      </c>
      <c r="G217">
        <v>0</v>
      </c>
      <c r="H217" s="47">
        <v>2156.75</v>
      </c>
      <c r="I217" t="str">
        <f>IF(M217="?","tier - 2",M217)</f>
        <v>tier - 2</v>
      </c>
      <c r="J217" t="str">
        <f>IF(N217="?","tier - 2",N217)</f>
        <v>tier - 2</v>
      </c>
      <c r="K217" t="str">
        <f>IF(O217="?","Unknown",O217)</f>
        <v>R1013</v>
      </c>
      <c r="M217" t="s">
        <v>9</v>
      </c>
      <c r="N217" t="s">
        <v>9</v>
      </c>
      <c r="O217" t="s">
        <v>11</v>
      </c>
      <c r="R217">
        <v>2000</v>
      </c>
    </row>
    <row r="218" spans="1:18" x14ac:dyDescent="0.3">
      <c r="A218" t="s">
        <v>241</v>
      </c>
      <c r="B218">
        <v>23</v>
      </c>
      <c r="C218" s="54" t="s">
        <v>33</v>
      </c>
      <c r="D218" s="54">
        <f>IF(R218="?",AVERAGE($R$2:$R$2344),R218)</f>
        <v>2000</v>
      </c>
      <c r="E218" s="19" t="str">
        <f>CONCATENATE(B218,"-",C218,"-",D218)</f>
        <v>23-Aug-2000</v>
      </c>
      <c r="F218" s="26">
        <f t="shared" si="3"/>
        <v>22</v>
      </c>
      <c r="G218">
        <v>0</v>
      </c>
      <c r="H218" s="47">
        <v>2166.73</v>
      </c>
      <c r="I218" t="str">
        <f>IF(M218="?","tier - 2",M218)</f>
        <v>tier - 2</v>
      </c>
      <c r="J218" t="str">
        <f>IF(N218="?","tier - 2",N218)</f>
        <v>tier - 2</v>
      </c>
      <c r="K218" t="str">
        <f>IF(O218="?","Unknown",O218)</f>
        <v>R1011</v>
      </c>
      <c r="M218" t="s">
        <v>9</v>
      </c>
      <c r="N218" t="s">
        <v>9</v>
      </c>
      <c r="O218" t="s">
        <v>40</v>
      </c>
      <c r="R218">
        <v>2000</v>
      </c>
    </row>
    <row r="219" spans="1:18" x14ac:dyDescent="0.3">
      <c r="A219" t="s">
        <v>242</v>
      </c>
      <c r="B219">
        <v>27</v>
      </c>
      <c r="C219" s="54" t="s">
        <v>18</v>
      </c>
      <c r="D219" s="54">
        <f>IF(R219="?",AVERAGE($R$2:$R$2344),R219)</f>
        <v>1994</v>
      </c>
      <c r="E219" s="19" t="str">
        <f>CONCATENATE(B219,"-",C219,"-",D219)</f>
        <v>27-Sep-1994</v>
      </c>
      <c r="F219" s="26">
        <f t="shared" si="3"/>
        <v>28</v>
      </c>
      <c r="G219">
        <v>0</v>
      </c>
      <c r="H219" s="47">
        <v>2170.08</v>
      </c>
      <c r="I219" t="str">
        <f>IF(M219="?","tier - 2",M219)</f>
        <v>tier - 2</v>
      </c>
      <c r="J219" t="str">
        <f>IF(N219="?","tier - 2",N219)</f>
        <v>tier - 2</v>
      </c>
      <c r="K219" t="str">
        <f>IF(O219="?","Unknown",O219)</f>
        <v>R1013</v>
      </c>
      <c r="M219" t="s">
        <v>9</v>
      </c>
      <c r="N219" t="s">
        <v>9</v>
      </c>
      <c r="O219" t="s">
        <v>11</v>
      </c>
      <c r="R219">
        <v>1994</v>
      </c>
    </row>
    <row r="220" spans="1:18" x14ac:dyDescent="0.3">
      <c r="A220" t="s">
        <v>243</v>
      </c>
      <c r="B220">
        <v>16</v>
      </c>
      <c r="C220" s="54" t="s">
        <v>28</v>
      </c>
      <c r="D220" s="54">
        <f>IF(R220="?",AVERAGE($R$2:$R$2344),R220)</f>
        <v>1991</v>
      </c>
      <c r="E220" s="19" t="str">
        <f>CONCATENATE(B220,"-",C220,"-",D220)</f>
        <v>16-Dec-1991</v>
      </c>
      <c r="F220" s="26">
        <f t="shared" si="3"/>
        <v>31</v>
      </c>
      <c r="G220">
        <v>3</v>
      </c>
      <c r="H220" s="47">
        <v>2193.1999999999998</v>
      </c>
      <c r="I220" t="str">
        <f>IF(M220="?","tier - 2",M220)</f>
        <v>tier - 2</v>
      </c>
      <c r="J220" t="str">
        <f>IF(N220="?","tier - 2",N220)</f>
        <v>tier - 2</v>
      </c>
      <c r="K220" t="str">
        <f>IF(O220="?","Unknown",O220)</f>
        <v>R1012</v>
      </c>
      <c r="M220" t="s">
        <v>9</v>
      </c>
      <c r="N220" t="s">
        <v>9</v>
      </c>
      <c r="O220" t="s">
        <v>21</v>
      </c>
      <c r="R220">
        <v>1991</v>
      </c>
    </row>
    <row r="221" spans="1:18" x14ac:dyDescent="0.3">
      <c r="A221" t="s">
        <v>244</v>
      </c>
      <c r="B221">
        <v>7</v>
      </c>
      <c r="C221" s="54" t="s">
        <v>28</v>
      </c>
      <c r="D221" s="54">
        <f>IF(R221="?",AVERAGE($R$2:$R$2344),R221)</f>
        <v>2004</v>
      </c>
      <c r="E221" s="19" t="str">
        <f>CONCATENATE(B221,"-",C221,"-",D221)</f>
        <v>7-Dec-2004</v>
      </c>
      <c r="F221" s="26">
        <f t="shared" si="3"/>
        <v>18</v>
      </c>
      <c r="G221">
        <v>0</v>
      </c>
      <c r="H221" s="47">
        <v>2196.4699999999998</v>
      </c>
      <c r="I221" t="str">
        <f>IF(M221="?","tier - 2",M221)</f>
        <v>tier - 2</v>
      </c>
      <c r="J221" t="str">
        <f>IF(N221="?","tier - 2",N221)</f>
        <v>tier - 3</v>
      </c>
      <c r="K221" t="str">
        <f>IF(O221="?","Unknown",O221)</f>
        <v>R1024</v>
      </c>
      <c r="M221" t="s">
        <v>9</v>
      </c>
      <c r="N221" t="s">
        <v>10</v>
      </c>
      <c r="O221" t="s">
        <v>245</v>
      </c>
      <c r="R221">
        <v>2004</v>
      </c>
    </row>
    <row r="222" spans="1:18" x14ac:dyDescent="0.3">
      <c r="A222" t="s">
        <v>246</v>
      </c>
      <c r="B222">
        <v>3</v>
      </c>
      <c r="C222" s="54" t="s">
        <v>18</v>
      </c>
      <c r="D222" s="54">
        <f>IF(R222="?",AVERAGE($R$2:$R$2344),R222)</f>
        <v>2004</v>
      </c>
      <c r="E222" s="19" t="str">
        <f>CONCATENATE(B222,"-",C222,"-",D222)</f>
        <v>3-Sep-2004</v>
      </c>
      <c r="F222" s="26">
        <f t="shared" si="3"/>
        <v>18</v>
      </c>
      <c r="G222">
        <v>0</v>
      </c>
      <c r="H222" s="47">
        <v>2198.19</v>
      </c>
      <c r="I222" t="str">
        <f>IF(M222="?","tier - 2",M222)</f>
        <v>tier - 2</v>
      </c>
      <c r="J222" t="str">
        <f>IF(N222="?","tier - 2",N222)</f>
        <v>tier - 1</v>
      </c>
      <c r="K222" t="str">
        <f>IF(O222="?","Unknown",O222)</f>
        <v>R1023</v>
      </c>
      <c r="M222" t="s">
        <v>9</v>
      </c>
      <c r="N222" t="s">
        <v>14</v>
      </c>
      <c r="O222" t="s">
        <v>247</v>
      </c>
      <c r="R222">
        <v>2004</v>
      </c>
    </row>
    <row r="223" spans="1:18" x14ac:dyDescent="0.3">
      <c r="A223" t="s">
        <v>248</v>
      </c>
      <c r="B223">
        <v>12</v>
      </c>
      <c r="C223" s="54" t="s">
        <v>18</v>
      </c>
      <c r="D223" s="54">
        <f>IF(R223="?",AVERAGE($R$2:$R$2344),R223)</f>
        <v>2004</v>
      </c>
      <c r="E223" s="19" t="str">
        <f>CONCATENATE(B223,"-",C223,"-",D223)</f>
        <v>12-Sep-2004</v>
      </c>
      <c r="F223" s="26">
        <f t="shared" si="3"/>
        <v>18</v>
      </c>
      <c r="G223">
        <v>0</v>
      </c>
      <c r="H223" s="47">
        <v>2200.83</v>
      </c>
      <c r="I223" t="str">
        <f>IF(M223="?","tier - 2",M223)</f>
        <v>tier - 2</v>
      </c>
      <c r="J223" t="str">
        <f>IF(N223="?","tier - 2",N223)</f>
        <v>tier - 2</v>
      </c>
      <c r="K223" t="str">
        <f>IF(O223="?","Unknown",O223)</f>
        <v>R1024</v>
      </c>
      <c r="M223" t="s">
        <v>9</v>
      </c>
      <c r="N223" t="s">
        <v>9</v>
      </c>
      <c r="O223" t="s">
        <v>245</v>
      </c>
      <c r="R223">
        <v>2004</v>
      </c>
    </row>
    <row r="224" spans="1:18" x14ac:dyDescent="0.3">
      <c r="A224" t="s">
        <v>249</v>
      </c>
      <c r="B224">
        <v>27</v>
      </c>
      <c r="C224" s="54" t="s">
        <v>8</v>
      </c>
      <c r="D224" s="54">
        <f>IF(R224="?",AVERAGE($R$2:$R$2344),R224)</f>
        <v>2004</v>
      </c>
      <c r="E224" s="19" t="str">
        <f>CONCATENATE(B224,"-",C224,"-",D224)</f>
        <v>27-Jul-2004</v>
      </c>
      <c r="F224" s="26">
        <f t="shared" si="3"/>
        <v>18</v>
      </c>
      <c r="G224">
        <v>1</v>
      </c>
      <c r="H224" s="47">
        <v>2201.1</v>
      </c>
      <c r="I224" t="str">
        <f>IF(M224="?","tier - 2",M224)</f>
        <v>tier - 2</v>
      </c>
      <c r="J224" t="str">
        <f>IF(N224="?","tier - 2",N224)</f>
        <v>tier - 3</v>
      </c>
      <c r="K224" t="str">
        <f>IF(O224="?","Unknown",O224)</f>
        <v>R1013</v>
      </c>
      <c r="M224" t="s">
        <v>9</v>
      </c>
      <c r="N224" t="s">
        <v>10</v>
      </c>
      <c r="O224" t="s">
        <v>11</v>
      </c>
      <c r="R224">
        <v>2004</v>
      </c>
    </row>
    <row r="225" spans="1:18" x14ac:dyDescent="0.3">
      <c r="A225" t="s">
        <v>250</v>
      </c>
      <c r="B225">
        <v>6</v>
      </c>
      <c r="C225" s="54" t="s">
        <v>33</v>
      </c>
      <c r="D225" s="54">
        <f>IF(R225="?",AVERAGE($R$2:$R$2344),R225)</f>
        <v>2004</v>
      </c>
      <c r="E225" s="19" t="str">
        <f>CONCATENATE(B225,"-",C225,"-",D225)</f>
        <v>6-Aug-2004</v>
      </c>
      <c r="F225" s="26">
        <f t="shared" si="3"/>
        <v>18</v>
      </c>
      <c r="G225">
        <v>0</v>
      </c>
      <c r="H225" s="47">
        <v>2203.4699999999998</v>
      </c>
      <c r="I225" t="str">
        <f>IF(M225="?","tier - 2",M225)</f>
        <v>tier - 2</v>
      </c>
      <c r="J225" t="str">
        <f>IF(N225="?","tier - 2",N225)</f>
        <v>tier - 2</v>
      </c>
      <c r="K225" t="str">
        <f>IF(O225="?","Unknown",O225)</f>
        <v>R1024</v>
      </c>
      <c r="M225" t="s">
        <v>9</v>
      </c>
      <c r="N225" t="s">
        <v>9</v>
      </c>
      <c r="O225" t="s">
        <v>245</v>
      </c>
      <c r="R225">
        <v>2004</v>
      </c>
    </row>
    <row r="226" spans="1:18" x14ac:dyDescent="0.3">
      <c r="A226" t="s">
        <v>251</v>
      </c>
      <c r="B226">
        <v>28</v>
      </c>
      <c r="C226" s="54" t="s">
        <v>35</v>
      </c>
      <c r="D226" s="54">
        <f>IF(R226="?",AVERAGE($R$2:$R$2344),R226)</f>
        <v>2004</v>
      </c>
      <c r="E226" s="19" t="str">
        <f>CONCATENATE(B226,"-",C226,"-",D226)</f>
        <v>28-Oct-2004</v>
      </c>
      <c r="F226" s="26">
        <f t="shared" si="3"/>
        <v>18</v>
      </c>
      <c r="G226">
        <v>0</v>
      </c>
      <c r="H226" s="47">
        <v>2203.7399999999998</v>
      </c>
      <c r="I226" t="str">
        <f>IF(M226="?","tier - 2",M226)</f>
        <v>tier - 2</v>
      </c>
      <c r="J226" t="str">
        <f>IF(N226="?","tier - 2",N226)</f>
        <v>tier - 2</v>
      </c>
      <c r="K226" t="str">
        <f>IF(O226="?","Unknown",O226)</f>
        <v>R1024</v>
      </c>
      <c r="M226" t="s">
        <v>9</v>
      </c>
      <c r="N226" t="s">
        <v>9</v>
      </c>
      <c r="O226" t="s">
        <v>245</v>
      </c>
      <c r="R226">
        <v>2004</v>
      </c>
    </row>
    <row r="227" spans="1:18" x14ac:dyDescent="0.3">
      <c r="A227" t="s">
        <v>252</v>
      </c>
      <c r="B227">
        <v>13</v>
      </c>
      <c r="C227" s="54" t="s">
        <v>13</v>
      </c>
      <c r="D227" s="54">
        <f>IF(R227="?",AVERAGE($R$2:$R$2344),R227)</f>
        <v>2004</v>
      </c>
      <c r="E227" s="19" t="str">
        <f>CONCATENATE(B227,"-",C227,"-",D227)</f>
        <v>13-Nov-2004</v>
      </c>
      <c r="F227" s="26">
        <f t="shared" si="3"/>
        <v>18</v>
      </c>
      <c r="G227">
        <v>0</v>
      </c>
      <c r="H227" s="47">
        <v>2205.98</v>
      </c>
      <c r="I227" t="str">
        <f>IF(M227="?","tier - 2",M227)</f>
        <v>tier - 2</v>
      </c>
      <c r="J227" t="str">
        <f>IF(N227="?","tier - 2",N227)</f>
        <v>tier - 3</v>
      </c>
      <c r="K227" t="str">
        <f>IF(O227="?","Unknown",O227)</f>
        <v>R1024</v>
      </c>
      <c r="M227" t="s">
        <v>9</v>
      </c>
      <c r="N227" t="s">
        <v>10</v>
      </c>
      <c r="O227" t="s">
        <v>245</v>
      </c>
      <c r="R227">
        <v>2004</v>
      </c>
    </row>
    <row r="228" spans="1:18" x14ac:dyDescent="0.3">
      <c r="A228" t="s">
        <v>253</v>
      </c>
      <c r="B228">
        <v>6</v>
      </c>
      <c r="C228" s="54" t="s">
        <v>33</v>
      </c>
      <c r="D228" s="54">
        <f>IF(R228="?",AVERAGE($R$2:$R$2344),R228)</f>
        <v>2004</v>
      </c>
      <c r="E228" s="19" t="str">
        <f>CONCATENATE(B228,"-",C228,"-",D228)</f>
        <v>6-Aug-2004</v>
      </c>
      <c r="F228" s="26">
        <f t="shared" si="3"/>
        <v>18</v>
      </c>
      <c r="G228">
        <v>0</v>
      </c>
      <c r="H228" s="47">
        <v>2207.6999999999998</v>
      </c>
      <c r="I228" t="str">
        <f>IF(M228="?","tier - 2",M228)</f>
        <v>tier - 2</v>
      </c>
      <c r="J228" t="str">
        <f>IF(N228="?","tier - 2",N228)</f>
        <v>tier - 2</v>
      </c>
      <c r="K228" t="str">
        <f>IF(O228="?","Unknown",O228)</f>
        <v>R1024</v>
      </c>
      <c r="M228" t="s">
        <v>9</v>
      </c>
      <c r="N228" t="s">
        <v>9</v>
      </c>
      <c r="O228" t="s">
        <v>245</v>
      </c>
      <c r="R228">
        <v>2004</v>
      </c>
    </row>
    <row r="229" spans="1:18" x14ac:dyDescent="0.3">
      <c r="A229" t="s">
        <v>254</v>
      </c>
      <c r="B229">
        <v>27</v>
      </c>
      <c r="C229" s="54" t="s">
        <v>8</v>
      </c>
      <c r="D229" s="54">
        <f>IF(R229="?",AVERAGE($R$2:$R$2344),R229)</f>
        <v>2004</v>
      </c>
      <c r="E229" s="19" t="str">
        <f>CONCATENATE(B229,"-",C229,"-",D229)</f>
        <v>27-Jul-2004</v>
      </c>
      <c r="F229" s="26">
        <f t="shared" si="3"/>
        <v>18</v>
      </c>
      <c r="G229">
        <v>0</v>
      </c>
      <c r="H229" s="47">
        <v>2211.13</v>
      </c>
      <c r="I229" t="str">
        <f>IF(M229="?","tier - 2",M229)</f>
        <v>tier - 2</v>
      </c>
      <c r="J229" t="str">
        <f>IF(N229="?","tier - 2",N229)</f>
        <v>tier - 2</v>
      </c>
      <c r="K229" t="str">
        <f>IF(O229="?","Unknown",O229)</f>
        <v>R1024</v>
      </c>
      <c r="M229" t="s">
        <v>9</v>
      </c>
      <c r="N229" t="s">
        <v>9</v>
      </c>
      <c r="O229" t="s">
        <v>245</v>
      </c>
      <c r="R229">
        <v>2004</v>
      </c>
    </row>
    <row r="230" spans="1:18" x14ac:dyDescent="0.3">
      <c r="A230" t="s">
        <v>255</v>
      </c>
      <c r="B230">
        <v>17</v>
      </c>
      <c r="C230" s="54" t="s">
        <v>13</v>
      </c>
      <c r="D230" s="54">
        <f>IF(R230="?",AVERAGE($R$2:$R$2344),R230)</f>
        <v>1994</v>
      </c>
      <c r="E230" s="19" t="str">
        <f>CONCATENATE(B230,"-",C230,"-",D230)</f>
        <v>17-Nov-1994</v>
      </c>
      <c r="F230" s="26">
        <f t="shared" si="3"/>
        <v>28</v>
      </c>
      <c r="G230">
        <v>0</v>
      </c>
      <c r="H230" s="47">
        <v>2213.21</v>
      </c>
      <c r="I230" t="str">
        <f>IF(M230="?","tier - 2",M230)</f>
        <v>tier - 2</v>
      </c>
      <c r="J230" t="str">
        <f>IF(N230="?","tier - 2",N230)</f>
        <v>tier - 2</v>
      </c>
      <c r="K230" t="str">
        <f>IF(O230="?","Unknown",O230)</f>
        <v>R1013</v>
      </c>
      <c r="M230" t="s">
        <v>9</v>
      </c>
      <c r="N230" t="s">
        <v>9</v>
      </c>
      <c r="O230" t="s">
        <v>11</v>
      </c>
      <c r="R230">
        <v>1994</v>
      </c>
    </row>
    <row r="231" spans="1:18" x14ac:dyDescent="0.3">
      <c r="A231" t="s">
        <v>256</v>
      </c>
      <c r="B231">
        <v>13</v>
      </c>
      <c r="C231" s="54" t="s">
        <v>16</v>
      </c>
      <c r="D231" s="54">
        <f>IF(R231="?",AVERAGE($R$2:$R$2344),R231)</f>
        <v>2004</v>
      </c>
      <c r="E231" s="19" t="str">
        <f>CONCATENATE(B231,"-",C231,"-",D231)</f>
        <v>13-Jun-2004</v>
      </c>
      <c r="F231" s="26">
        <f t="shared" si="3"/>
        <v>18</v>
      </c>
      <c r="G231">
        <v>0</v>
      </c>
      <c r="H231" s="47">
        <v>2217.4699999999998</v>
      </c>
      <c r="I231" t="str">
        <f>IF(M231="?","tier - 2",M231)</f>
        <v>tier - 2</v>
      </c>
      <c r="J231" t="str">
        <f>IF(N231="?","tier - 2",N231)</f>
        <v>tier - 1</v>
      </c>
      <c r="K231" t="str">
        <f>IF(O231="?","Unknown",O231)</f>
        <v>R1024</v>
      </c>
      <c r="M231" t="s">
        <v>9</v>
      </c>
      <c r="N231" t="s">
        <v>14</v>
      </c>
      <c r="O231" t="s">
        <v>245</v>
      </c>
      <c r="R231">
        <v>2004</v>
      </c>
    </row>
    <row r="232" spans="1:18" x14ac:dyDescent="0.3">
      <c r="A232" t="s">
        <v>257</v>
      </c>
      <c r="B232">
        <v>25</v>
      </c>
      <c r="C232" s="54" t="s">
        <v>18</v>
      </c>
      <c r="D232" s="54">
        <f>IF(R232="?",AVERAGE($R$2:$R$2344),R232)</f>
        <v>2004</v>
      </c>
      <c r="E232" s="19" t="str">
        <f>CONCATENATE(B232,"-",C232,"-",D232)</f>
        <v>25-Sep-2004</v>
      </c>
      <c r="F232" s="26">
        <f t="shared" si="3"/>
        <v>18</v>
      </c>
      <c r="G232">
        <v>0</v>
      </c>
      <c r="H232" s="47">
        <v>2217.6</v>
      </c>
      <c r="I232" t="str">
        <f>IF(M232="?","tier - 2",M232)</f>
        <v>tier - 2</v>
      </c>
      <c r="J232" t="str">
        <f>IF(N232="?","tier - 2",N232)</f>
        <v>tier - 1</v>
      </c>
      <c r="K232" t="str">
        <f>IF(O232="?","Unknown",O232)</f>
        <v>R1024</v>
      </c>
      <c r="M232" t="s">
        <v>9</v>
      </c>
      <c r="N232" t="s">
        <v>14</v>
      </c>
      <c r="O232" t="s">
        <v>245</v>
      </c>
      <c r="R232">
        <v>2004</v>
      </c>
    </row>
    <row r="233" spans="1:18" x14ac:dyDescent="0.3">
      <c r="A233" t="s">
        <v>258</v>
      </c>
      <c r="B233">
        <v>12</v>
      </c>
      <c r="C233" s="54" t="s">
        <v>28</v>
      </c>
      <c r="D233" s="54">
        <f>IF(R233="?",AVERAGE($R$2:$R$2344),R233)</f>
        <v>2004</v>
      </c>
      <c r="E233" s="19" t="str">
        <f>CONCATENATE(B233,"-",C233,"-",D233)</f>
        <v>12-Dec-2004</v>
      </c>
      <c r="F233" s="26">
        <f t="shared" si="3"/>
        <v>18</v>
      </c>
      <c r="G233">
        <v>1</v>
      </c>
      <c r="H233" s="47">
        <v>2219.4499999999998</v>
      </c>
      <c r="I233" t="str">
        <f>IF(M233="?","tier - 2",M233)</f>
        <v>tier - 2</v>
      </c>
      <c r="J233" t="str">
        <f>IF(N233="?","tier - 2",N233)</f>
        <v>tier - 1</v>
      </c>
      <c r="K233" t="str">
        <f>IF(O233="?","Unknown",O233)</f>
        <v>R1013</v>
      </c>
      <c r="M233" t="s">
        <v>9</v>
      </c>
      <c r="N233" t="s">
        <v>14</v>
      </c>
      <c r="O233" t="s">
        <v>11</v>
      </c>
      <c r="R233">
        <v>2004</v>
      </c>
    </row>
    <row r="234" spans="1:18" x14ac:dyDescent="0.3">
      <c r="A234" t="s">
        <v>259</v>
      </c>
      <c r="B234">
        <v>10</v>
      </c>
      <c r="C234" s="54" t="s">
        <v>28</v>
      </c>
      <c r="D234" s="54">
        <f>IF(R234="?",AVERAGE($R$2:$R$2344),R234)</f>
        <v>2003</v>
      </c>
      <c r="E234" s="19" t="str">
        <f>CONCATENATE(B234,"-",C234,"-",D234)</f>
        <v>10-Dec-2003</v>
      </c>
      <c r="F234" s="26">
        <f t="shared" si="3"/>
        <v>19</v>
      </c>
      <c r="G234">
        <v>1</v>
      </c>
      <c r="H234" s="47">
        <v>2221.56</v>
      </c>
      <c r="I234" t="str">
        <f>IF(M234="?","tier - 2",M234)</f>
        <v>tier - 2</v>
      </c>
      <c r="J234" t="str">
        <f>IF(N234="?","tier - 2",N234)</f>
        <v>tier - 3</v>
      </c>
      <c r="K234" t="str">
        <f>IF(O234="?","Unknown",O234)</f>
        <v>R1012</v>
      </c>
      <c r="M234" t="s">
        <v>9</v>
      </c>
      <c r="N234" t="s">
        <v>10</v>
      </c>
      <c r="O234" t="s">
        <v>21</v>
      </c>
      <c r="R234">
        <v>2003</v>
      </c>
    </row>
    <row r="235" spans="1:18" x14ac:dyDescent="0.3">
      <c r="A235" t="s">
        <v>260</v>
      </c>
      <c r="B235">
        <v>30</v>
      </c>
      <c r="C235" s="54" t="s">
        <v>16</v>
      </c>
      <c r="D235" s="54">
        <f>IF(R235="?",AVERAGE($R$2:$R$2344),R235)</f>
        <v>2000</v>
      </c>
      <c r="E235" s="19" t="str">
        <f>CONCATENATE(B235,"-",C235,"-",D235)</f>
        <v>30-Jun-2000</v>
      </c>
      <c r="F235" s="26">
        <f t="shared" si="3"/>
        <v>22</v>
      </c>
      <c r="G235">
        <v>0</v>
      </c>
      <c r="H235" s="47">
        <v>2250.84</v>
      </c>
      <c r="I235" t="str">
        <f>IF(M235="?","tier - 2",M235)</f>
        <v>tier - 2</v>
      </c>
      <c r="J235" t="str">
        <f>IF(N235="?","tier - 2",N235)</f>
        <v>tier - 2</v>
      </c>
      <c r="K235" t="str">
        <f>IF(O235="?","Unknown",O235)</f>
        <v>R1018</v>
      </c>
      <c r="M235" t="s">
        <v>9</v>
      </c>
      <c r="N235" t="s">
        <v>9</v>
      </c>
      <c r="O235" t="s">
        <v>168</v>
      </c>
      <c r="R235">
        <v>2000</v>
      </c>
    </row>
    <row r="236" spans="1:18" x14ac:dyDescent="0.3">
      <c r="A236" t="s">
        <v>261</v>
      </c>
      <c r="B236">
        <v>11</v>
      </c>
      <c r="C236" s="54" t="s">
        <v>28</v>
      </c>
      <c r="D236" s="54">
        <f>IF(R236="?",AVERAGE($R$2:$R$2344),R236)</f>
        <v>2000</v>
      </c>
      <c r="E236" s="19" t="str">
        <f>CONCATENATE(B236,"-",C236,"-",D236)</f>
        <v>11-Dec-2000</v>
      </c>
      <c r="F236" s="26">
        <f t="shared" si="3"/>
        <v>22</v>
      </c>
      <c r="G236">
        <v>0</v>
      </c>
      <c r="H236" s="47">
        <v>2254.8000000000002</v>
      </c>
      <c r="I236" t="str">
        <f>IF(M236="?","tier - 2",M236)</f>
        <v>tier - 2</v>
      </c>
      <c r="J236" t="str">
        <f>IF(N236="?","tier - 2",N236)</f>
        <v>tier - 3</v>
      </c>
      <c r="K236" t="str">
        <f>IF(O236="?","Unknown",O236)</f>
        <v>R1016</v>
      </c>
      <c r="M236" t="s">
        <v>9</v>
      </c>
      <c r="N236" t="s">
        <v>10</v>
      </c>
      <c r="O236" t="s">
        <v>166</v>
      </c>
      <c r="R236">
        <v>2000</v>
      </c>
    </row>
    <row r="237" spans="1:18" x14ac:dyDescent="0.3">
      <c r="A237" t="s">
        <v>262</v>
      </c>
      <c r="B237">
        <v>15</v>
      </c>
      <c r="C237" s="54" t="s">
        <v>8</v>
      </c>
      <c r="D237" s="54">
        <f>IF(R237="?",AVERAGE($R$2:$R$2344),R237)</f>
        <v>2002</v>
      </c>
      <c r="E237" s="19" t="str">
        <f>CONCATENATE(B237,"-",C237,"-",D237)</f>
        <v>15-Jul-2002</v>
      </c>
      <c r="F237" s="26">
        <f t="shared" si="3"/>
        <v>20</v>
      </c>
      <c r="G237">
        <v>0</v>
      </c>
      <c r="H237" s="47">
        <v>2257.48</v>
      </c>
      <c r="I237" t="str">
        <f>IF(M237="?","tier - 2",M237)</f>
        <v>tier - 2</v>
      </c>
      <c r="J237" t="str">
        <f>IF(N237="?","tier - 2",N237)</f>
        <v>tier - 1</v>
      </c>
      <c r="K237" t="str">
        <f>IF(O237="?","Unknown",O237)</f>
        <v>R1012</v>
      </c>
      <c r="M237" t="s">
        <v>9</v>
      </c>
      <c r="N237" t="s">
        <v>14</v>
      </c>
      <c r="O237" t="s">
        <v>21</v>
      </c>
      <c r="R237">
        <v>2002</v>
      </c>
    </row>
    <row r="238" spans="1:18" x14ac:dyDescent="0.3">
      <c r="A238" t="s">
        <v>263</v>
      </c>
      <c r="B238">
        <v>12</v>
      </c>
      <c r="C238" s="54" t="s">
        <v>13</v>
      </c>
      <c r="D238" s="54">
        <f>IF(R238="?",AVERAGE($R$2:$R$2344),R238)</f>
        <v>2002</v>
      </c>
      <c r="E238" s="19" t="str">
        <f>CONCATENATE(B238,"-",C238,"-",D238)</f>
        <v>12-Nov-2002</v>
      </c>
      <c r="F238" s="26">
        <f t="shared" si="3"/>
        <v>20</v>
      </c>
      <c r="G238">
        <v>0</v>
      </c>
      <c r="H238" s="47">
        <v>2261.5700000000002</v>
      </c>
      <c r="I238" t="str">
        <f>IF(M238="?","tier - 2",M238)</f>
        <v>tier - 2</v>
      </c>
      <c r="J238" t="str">
        <f>IF(N238="?","tier - 2",N238)</f>
        <v>tier - 1</v>
      </c>
      <c r="K238" t="str">
        <f>IF(O238="?","Unknown",O238)</f>
        <v>R1012</v>
      </c>
      <c r="M238" t="s">
        <v>9</v>
      </c>
      <c r="N238" t="s">
        <v>14</v>
      </c>
      <c r="O238" t="s">
        <v>21</v>
      </c>
      <c r="R238">
        <v>2002</v>
      </c>
    </row>
    <row r="239" spans="1:18" x14ac:dyDescent="0.3">
      <c r="A239" t="s">
        <v>264</v>
      </c>
      <c r="B239">
        <v>16</v>
      </c>
      <c r="C239" s="54" t="s">
        <v>16</v>
      </c>
      <c r="D239" s="54">
        <f>IF(R239="?",AVERAGE($R$2:$R$2344),R239)</f>
        <v>1991</v>
      </c>
      <c r="E239" s="19" t="str">
        <f>CONCATENATE(B239,"-",C239,"-",D239)</f>
        <v>16-Jun-1991</v>
      </c>
      <c r="F239" s="26">
        <f t="shared" si="3"/>
        <v>31</v>
      </c>
      <c r="G239">
        <v>3</v>
      </c>
      <c r="H239" s="47">
        <v>2277.7199999999998</v>
      </c>
      <c r="I239" t="str">
        <f>IF(M239="?","tier - 2",M239)</f>
        <v>tier - 2</v>
      </c>
      <c r="J239" t="str">
        <f>IF(N239="?","tier - 2",N239)</f>
        <v>tier - 1</v>
      </c>
      <c r="K239" t="str">
        <f>IF(O239="?","Unknown",O239)</f>
        <v>R1013</v>
      </c>
      <c r="M239" t="s">
        <v>9</v>
      </c>
      <c r="N239" t="s">
        <v>14</v>
      </c>
      <c r="O239" t="s">
        <v>11</v>
      </c>
      <c r="R239">
        <v>1991</v>
      </c>
    </row>
    <row r="240" spans="1:18" x14ac:dyDescent="0.3">
      <c r="A240" t="s">
        <v>265</v>
      </c>
      <c r="B240">
        <v>5</v>
      </c>
      <c r="C240" s="54" t="s">
        <v>35</v>
      </c>
      <c r="D240" s="54">
        <f>IF(R240="?",AVERAGE($R$2:$R$2344),R240)</f>
        <v>1989</v>
      </c>
      <c r="E240" s="19" t="str">
        <f>CONCATENATE(B240,"-",C240,"-",D240)</f>
        <v>5-Oct-1989</v>
      </c>
      <c r="F240" s="26">
        <f t="shared" si="3"/>
        <v>33</v>
      </c>
      <c r="G240">
        <v>3</v>
      </c>
      <c r="H240" s="47">
        <v>2295.2399999999998</v>
      </c>
      <c r="I240" t="str">
        <f>IF(M240="?","tier - 2",M240)</f>
        <v>tier - 2</v>
      </c>
      <c r="J240" t="str">
        <f>IF(N240="?","tier - 2",N240)</f>
        <v>tier - 1</v>
      </c>
      <c r="K240" t="str">
        <f>IF(O240="?","Unknown",O240)</f>
        <v>R1013</v>
      </c>
      <c r="M240" t="s">
        <v>9</v>
      </c>
      <c r="N240" t="s">
        <v>14</v>
      </c>
      <c r="O240" t="s">
        <v>11</v>
      </c>
      <c r="R240">
        <v>1989</v>
      </c>
    </row>
    <row r="241" spans="1:18" x14ac:dyDescent="0.3">
      <c r="A241" t="s">
        <v>266</v>
      </c>
      <c r="B241">
        <v>28</v>
      </c>
      <c r="C241" s="54" t="s">
        <v>13</v>
      </c>
      <c r="D241" s="54">
        <f>IF(R241="?",AVERAGE($R$2:$R$2344),R241)</f>
        <v>1996</v>
      </c>
      <c r="E241" s="19" t="str">
        <f>CONCATENATE(B241,"-",C241,"-",D241)</f>
        <v>28-Nov-1996</v>
      </c>
      <c r="F241" s="26">
        <f t="shared" si="3"/>
        <v>26</v>
      </c>
      <c r="G241">
        <v>0</v>
      </c>
      <c r="H241" s="47">
        <v>2302.3000000000002</v>
      </c>
      <c r="I241" t="str">
        <f>IF(M241="?","tier - 2",M241)</f>
        <v>tier - 1</v>
      </c>
      <c r="J241" t="str">
        <f>IF(N241="?","tier - 2",N241)</f>
        <v>tier - 2</v>
      </c>
      <c r="K241" t="str">
        <f>IF(O241="?","Unknown",O241)</f>
        <v>R1011</v>
      </c>
      <c r="M241" t="s">
        <v>14</v>
      </c>
      <c r="N241" t="s">
        <v>9</v>
      </c>
      <c r="O241" t="s">
        <v>40</v>
      </c>
      <c r="R241">
        <v>1996</v>
      </c>
    </row>
    <row r="242" spans="1:18" x14ac:dyDescent="0.3">
      <c r="A242" t="s">
        <v>267</v>
      </c>
      <c r="B242">
        <v>6</v>
      </c>
      <c r="C242" s="54" t="s">
        <v>18</v>
      </c>
      <c r="D242" s="54">
        <f>IF(R242="?",AVERAGE($R$2:$R$2344),R242)</f>
        <v>2004</v>
      </c>
      <c r="E242" s="19" t="str">
        <f>CONCATENATE(B242,"-",C242,"-",D242)</f>
        <v>6-Sep-2004</v>
      </c>
      <c r="F242" s="26">
        <f t="shared" si="3"/>
        <v>18</v>
      </c>
      <c r="G242">
        <v>2</v>
      </c>
      <c r="H242" s="47">
        <v>2304</v>
      </c>
      <c r="I242" t="str">
        <f>IF(M242="?","tier - 2",M242)</f>
        <v>tier - 2</v>
      </c>
      <c r="J242" t="str">
        <f>IF(N242="?","tier - 2",N242)</f>
        <v>tier - 3</v>
      </c>
      <c r="K242" t="str">
        <f>IF(O242="?","Unknown",O242)</f>
        <v>R1013</v>
      </c>
      <c r="M242" t="s">
        <v>9</v>
      </c>
      <c r="N242" t="s">
        <v>10</v>
      </c>
      <c r="O242" t="s">
        <v>11</v>
      </c>
      <c r="R242">
        <v>2004</v>
      </c>
    </row>
    <row r="243" spans="1:18" x14ac:dyDescent="0.3">
      <c r="A243" t="s">
        <v>268</v>
      </c>
      <c r="B243">
        <v>17</v>
      </c>
      <c r="C243" s="54" t="s">
        <v>28</v>
      </c>
      <c r="D243" s="54">
        <f>IF(R243="?",AVERAGE($R$2:$R$2344),R243)</f>
        <v>1996</v>
      </c>
      <c r="E243" s="19" t="str">
        <f>CONCATENATE(B243,"-",C243,"-",D243)</f>
        <v>17-Dec-1996</v>
      </c>
      <c r="F243" s="26">
        <f t="shared" si="3"/>
        <v>26</v>
      </c>
      <c r="G243">
        <v>0</v>
      </c>
      <c r="H243" s="47">
        <v>2322.62</v>
      </c>
      <c r="I243" t="str">
        <f>IF(M243="?","tier - 2",M243)</f>
        <v>tier - 2</v>
      </c>
      <c r="J243" t="str">
        <f>IF(N243="?","tier - 2",N243)</f>
        <v>tier - 1</v>
      </c>
      <c r="K243" t="str">
        <f>IF(O243="?","Unknown",O243)</f>
        <v>R1013</v>
      </c>
      <c r="M243" t="s">
        <v>9</v>
      </c>
      <c r="N243" t="s">
        <v>14</v>
      </c>
      <c r="O243" t="s">
        <v>11</v>
      </c>
      <c r="R243">
        <v>1996</v>
      </c>
    </row>
    <row r="244" spans="1:18" x14ac:dyDescent="0.3">
      <c r="A244" t="s">
        <v>269</v>
      </c>
      <c r="B244">
        <v>18</v>
      </c>
      <c r="C244" s="54" t="s">
        <v>13</v>
      </c>
      <c r="D244" s="54">
        <f>IF(R244="?",AVERAGE($R$2:$R$2344),R244)</f>
        <v>2003</v>
      </c>
      <c r="E244" s="19" t="str">
        <f>CONCATENATE(B244,"-",C244,"-",D244)</f>
        <v>18-Nov-2003</v>
      </c>
      <c r="F244" s="26">
        <f t="shared" si="3"/>
        <v>19</v>
      </c>
      <c r="G244">
        <v>1</v>
      </c>
      <c r="H244" s="47">
        <v>2331.52</v>
      </c>
      <c r="I244" t="str">
        <f>IF(M244="?","tier - 2",M244)</f>
        <v>tier - 2</v>
      </c>
      <c r="J244" t="str">
        <f>IF(N244="?","tier - 2",N244)</f>
        <v>tier - 3</v>
      </c>
      <c r="K244" t="str">
        <f>IF(O244="?","Unknown",O244)</f>
        <v>R1011</v>
      </c>
      <c r="M244" t="s">
        <v>9</v>
      </c>
      <c r="N244" t="s">
        <v>10</v>
      </c>
      <c r="O244" t="s">
        <v>40</v>
      </c>
      <c r="R244">
        <v>2003</v>
      </c>
    </row>
    <row r="245" spans="1:18" x14ac:dyDescent="0.3">
      <c r="A245" t="s">
        <v>270</v>
      </c>
      <c r="B245">
        <v>21</v>
      </c>
      <c r="C245" s="54" t="s">
        <v>35</v>
      </c>
      <c r="D245" s="54">
        <f>IF(R245="?",AVERAGE($R$2:$R$2344),R245)</f>
        <v>1998</v>
      </c>
      <c r="E245" s="19" t="str">
        <f>CONCATENATE(B245,"-",C245,"-",D245)</f>
        <v>21-Oct-1998</v>
      </c>
      <c r="F245" s="26">
        <f t="shared" si="3"/>
        <v>24</v>
      </c>
      <c r="G245">
        <v>0</v>
      </c>
      <c r="H245" s="47">
        <v>2352.9699999999998</v>
      </c>
      <c r="I245" t="str">
        <f>IF(M245="?","tier - 2",M245)</f>
        <v>tier - 3</v>
      </c>
      <c r="J245" t="str">
        <f>IF(N245="?","tier - 2",N245)</f>
        <v>tier - 3</v>
      </c>
      <c r="K245" t="str">
        <f>IF(O245="?","Unknown",O245)</f>
        <v>R1012</v>
      </c>
      <c r="M245" t="s">
        <v>10</v>
      </c>
      <c r="N245" t="s">
        <v>10</v>
      </c>
      <c r="O245" t="s">
        <v>21</v>
      </c>
      <c r="R245">
        <v>1998</v>
      </c>
    </row>
    <row r="246" spans="1:18" x14ac:dyDescent="0.3">
      <c r="A246" t="s">
        <v>271</v>
      </c>
      <c r="B246">
        <v>5</v>
      </c>
      <c r="C246" s="54" t="s">
        <v>13</v>
      </c>
      <c r="D246" s="54">
        <f>IF(R246="?",AVERAGE($R$2:$R$2344),R246)</f>
        <v>2002</v>
      </c>
      <c r="E246" s="19" t="str">
        <f>CONCATENATE(B246,"-",C246,"-",D246)</f>
        <v>5-Nov-2002</v>
      </c>
      <c r="F246" s="26">
        <f t="shared" si="3"/>
        <v>20</v>
      </c>
      <c r="G246">
        <v>1</v>
      </c>
      <c r="H246" s="47">
        <v>2362.23</v>
      </c>
      <c r="I246" t="str">
        <f>IF(M246="?","tier - 2",M246)</f>
        <v>tier - 2</v>
      </c>
      <c r="J246" t="str">
        <f>IF(N246="?","tier - 2",N246)</f>
        <v>tier - 1</v>
      </c>
      <c r="K246" t="str">
        <f>IF(O246="?","Unknown",O246)</f>
        <v>R1012</v>
      </c>
      <c r="M246" t="s">
        <v>9</v>
      </c>
      <c r="N246" t="s">
        <v>14</v>
      </c>
      <c r="O246" t="s">
        <v>21</v>
      </c>
      <c r="R246">
        <v>2002</v>
      </c>
    </row>
    <row r="247" spans="1:18" x14ac:dyDescent="0.3">
      <c r="A247" t="s">
        <v>272</v>
      </c>
      <c r="B247">
        <v>12</v>
      </c>
      <c r="C247" s="54" t="s">
        <v>28</v>
      </c>
      <c r="D247" s="54">
        <f>IF(R247="?",AVERAGE($R$2:$R$2344),R247)</f>
        <v>1988</v>
      </c>
      <c r="E247" s="19" t="str">
        <f>CONCATENATE(B247,"-",C247,"-",D247)</f>
        <v>12-Dec-1988</v>
      </c>
      <c r="F247" s="26">
        <f t="shared" si="3"/>
        <v>34</v>
      </c>
      <c r="G247">
        <v>3</v>
      </c>
      <c r="H247" s="47">
        <v>2373.3000000000002</v>
      </c>
      <c r="I247" t="str">
        <f>IF(M247="?","tier - 2",M247)</f>
        <v>tier - 2</v>
      </c>
      <c r="J247" t="str">
        <f>IF(N247="?","tier - 2",N247)</f>
        <v>tier - 2</v>
      </c>
      <c r="K247" t="str">
        <f>IF(O247="?","Unknown",O247)</f>
        <v>R1013</v>
      </c>
      <c r="M247" t="s">
        <v>9</v>
      </c>
      <c r="N247" t="s">
        <v>9</v>
      </c>
      <c r="O247" t="s">
        <v>11</v>
      </c>
      <c r="R247">
        <v>1988</v>
      </c>
    </row>
    <row r="248" spans="1:18" x14ac:dyDescent="0.3">
      <c r="A248" t="s">
        <v>273</v>
      </c>
      <c r="B248">
        <v>17</v>
      </c>
      <c r="C248" s="54" t="s">
        <v>28</v>
      </c>
      <c r="D248" s="54">
        <f>IF(R248="?",AVERAGE($R$2:$R$2344),R248)</f>
        <v>1999</v>
      </c>
      <c r="E248" s="19" t="str">
        <f>CONCATENATE(B248,"-",C248,"-",D248)</f>
        <v>17-Dec-1999</v>
      </c>
      <c r="F248" s="26">
        <f t="shared" si="3"/>
        <v>23</v>
      </c>
      <c r="G248">
        <v>0</v>
      </c>
      <c r="H248" s="47">
        <v>2395.17</v>
      </c>
      <c r="I248" t="str">
        <f>IF(M248="?","tier - 2",M248)</f>
        <v>tier - 2</v>
      </c>
      <c r="J248" t="str">
        <f>IF(N248="?","tier - 2",N248)</f>
        <v>tier - 1</v>
      </c>
      <c r="K248" t="str">
        <f>IF(O248="?","Unknown",O248)</f>
        <v>R1014</v>
      </c>
      <c r="M248" t="s">
        <v>9</v>
      </c>
      <c r="N248" t="s">
        <v>14</v>
      </c>
      <c r="O248" t="s">
        <v>274</v>
      </c>
      <c r="R248">
        <v>1999</v>
      </c>
    </row>
    <row r="249" spans="1:18" x14ac:dyDescent="0.3">
      <c r="A249" t="s">
        <v>275</v>
      </c>
      <c r="B249">
        <v>10</v>
      </c>
      <c r="C249" s="54" t="s">
        <v>33</v>
      </c>
      <c r="D249" s="54">
        <f>IF(R249="?",AVERAGE($R$2:$R$2344),R249)</f>
        <v>1999</v>
      </c>
      <c r="E249" s="19" t="str">
        <f>CONCATENATE(B249,"-",C249,"-",D249)</f>
        <v>10-Aug-1999</v>
      </c>
      <c r="F249" s="26">
        <f t="shared" si="3"/>
        <v>23</v>
      </c>
      <c r="G249">
        <v>0</v>
      </c>
      <c r="H249" s="47">
        <v>2396.1</v>
      </c>
      <c r="I249" t="str">
        <f>IF(M249="?","tier - 2",M249)</f>
        <v>tier - 2</v>
      </c>
      <c r="J249" t="str">
        <f>IF(N249="?","tier - 2",N249)</f>
        <v>tier - 1</v>
      </c>
      <c r="K249" t="str">
        <f>IF(O249="?","Unknown",O249)</f>
        <v>R1019</v>
      </c>
      <c r="M249" t="s">
        <v>9</v>
      </c>
      <c r="N249" t="s">
        <v>14</v>
      </c>
      <c r="O249" t="s">
        <v>164</v>
      </c>
      <c r="R249">
        <v>1999</v>
      </c>
    </row>
    <row r="250" spans="1:18" x14ac:dyDescent="0.3">
      <c r="A250" t="s">
        <v>276</v>
      </c>
      <c r="B250">
        <v>3</v>
      </c>
      <c r="C250" s="54" t="s">
        <v>16</v>
      </c>
      <c r="D250" s="54">
        <f>IF(R250="?",AVERAGE($R$2:$R$2344),R250)</f>
        <v>2001</v>
      </c>
      <c r="E250" s="19" t="str">
        <f>CONCATENATE(B250,"-",C250,"-",D250)</f>
        <v>3-Jun-2001</v>
      </c>
      <c r="F250" s="26">
        <f t="shared" si="3"/>
        <v>22</v>
      </c>
      <c r="G250">
        <v>0</v>
      </c>
      <c r="H250" s="47">
        <v>2404.73</v>
      </c>
      <c r="I250" t="str">
        <f>IF(M250="?","tier - 2",M250)</f>
        <v>tier - 2</v>
      </c>
      <c r="J250" t="str">
        <f>IF(N250="?","tier - 2",N250)</f>
        <v>tier - 3</v>
      </c>
      <c r="K250" t="str">
        <f>IF(O250="?","Unknown",O250)</f>
        <v>R1012</v>
      </c>
      <c r="M250" t="s">
        <v>9</v>
      </c>
      <c r="N250" t="s">
        <v>10</v>
      </c>
      <c r="O250" t="s">
        <v>21</v>
      </c>
      <c r="R250">
        <v>2001</v>
      </c>
    </row>
    <row r="251" spans="1:18" x14ac:dyDescent="0.3">
      <c r="A251" t="s">
        <v>277</v>
      </c>
      <c r="B251">
        <v>12</v>
      </c>
      <c r="C251" s="54" t="s">
        <v>13</v>
      </c>
      <c r="D251" s="54">
        <f>IF(R251="?",AVERAGE($R$2:$R$2344),R251)</f>
        <v>1999</v>
      </c>
      <c r="E251" s="19" t="str">
        <f>CONCATENATE(B251,"-",C251,"-",D251)</f>
        <v>12-Nov-1999</v>
      </c>
      <c r="F251" s="26">
        <f t="shared" si="3"/>
        <v>23</v>
      </c>
      <c r="G251">
        <v>1</v>
      </c>
      <c r="H251" s="47">
        <v>2416.96</v>
      </c>
      <c r="I251" t="str">
        <f>IF(M251="?","tier - 2",M251)</f>
        <v>tier - 2</v>
      </c>
      <c r="J251" t="str">
        <f>IF(N251="?","tier - 2",N251)</f>
        <v>tier - 2</v>
      </c>
      <c r="K251" t="str">
        <f>IF(O251="?","Unknown",O251)</f>
        <v>R1011</v>
      </c>
      <c r="M251" t="s">
        <v>9</v>
      </c>
      <c r="N251" t="s">
        <v>9</v>
      </c>
      <c r="O251" t="s">
        <v>40</v>
      </c>
      <c r="R251">
        <v>1999</v>
      </c>
    </row>
    <row r="252" spans="1:18" x14ac:dyDescent="0.3">
      <c r="A252" t="s">
        <v>278</v>
      </c>
      <c r="B252">
        <v>21</v>
      </c>
      <c r="C252" s="54" t="s">
        <v>13</v>
      </c>
      <c r="D252" s="54">
        <f>IF(R252="?",AVERAGE($R$2:$R$2344),R252)</f>
        <v>1999</v>
      </c>
      <c r="E252" s="19" t="str">
        <f>CONCATENATE(B252,"-",C252,"-",D252)</f>
        <v>21-Nov-1999</v>
      </c>
      <c r="F252" s="26">
        <f t="shared" si="3"/>
        <v>23</v>
      </c>
      <c r="G252">
        <v>1</v>
      </c>
      <c r="H252" s="47">
        <v>2438.06</v>
      </c>
      <c r="I252" t="str">
        <f>IF(M252="?","tier - 2",M252)</f>
        <v>tier - 2</v>
      </c>
      <c r="J252" t="str">
        <f>IF(N252="?","tier - 2",N252)</f>
        <v>tier - 2</v>
      </c>
      <c r="K252" t="str">
        <f>IF(O252="?","Unknown",O252)</f>
        <v>R1013</v>
      </c>
      <c r="M252" t="s">
        <v>9</v>
      </c>
      <c r="N252" t="s">
        <v>9</v>
      </c>
      <c r="O252" t="s">
        <v>11</v>
      </c>
      <c r="R252">
        <v>1999</v>
      </c>
    </row>
    <row r="253" spans="1:18" x14ac:dyDescent="0.3">
      <c r="A253" t="s">
        <v>279</v>
      </c>
      <c r="B253">
        <v>29</v>
      </c>
      <c r="C253" s="54" t="s">
        <v>8</v>
      </c>
      <c r="D253" s="54">
        <f>IF(R253="?",AVERAGE($R$2:$R$2344),R253)</f>
        <v>2002</v>
      </c>
      <c r="E253" s="19" t="str">
        <f>CONCATENATE(B253,"-",C253,"-",D253)</f>
        <v>29-Jul-2002</v>
      </c>
      <c r="F253" s="26">
        <f t="shared" si="3"/>
        <v>20</v>
      </c>
      <c r="G253">
        <v>0</v>
      </c>
      <c r="H253" s="47">
        <v>2457.21</v>
      </c>
      <c r="I253" t="str">
        <f>IF(M253="?","tier - 2",M253)</f>
        <v>tier - 2</v>
      </c>
      <c r="J253" t="str">
        <f>IF(N253="?","tier - 2",N253)</f>
        <v>tier - 1</v>
      </c>
      <c r="K253" t="str">
        <f>IF(O253="?","Unknown",O253)</f>
        <v>R1024</v>
      </c>
      <c r="M253" t="s">
        <v>9</v>
      </c>
      <c r="N253" t="s">
        <v>14</v>
      </c>
      <c r="O253" t="s">
        <v>245</v>
      </c>
      <c r="R253">
        <v>2002</v>
      </c>
    </row>
    <row r="254" spans="1:18" x14ac:dyDescent="0.3">
      <c r="A254" t="s">
        <v>280</v>
      </c>
      <c r="B254">
        <v>19</v>
      </c>
      <c r="C254" s="54" t="s">
        <v>13</v>
      </c>
      <c r="D254" s="54">
        <f>IF(R254="?",AVERAGE($R$2:$R$2344),R254)</f>
        <v>1998</v>
      </c>
      <c r="E254" s="19" t="str">
        <f>CONCATENATE(B254,"-",C254,"-",D254)</f>
        <v>19-Nov-1998</v>
      </c>
      <c r="F254" s="26">
        <f t="shared" si="3"/>
        <v>24</v>
      </c>
      <c r="G254">
        <v>0</v>
      </c>
      <c r="H254" s="47">
        <v>2457.5</v>
      </c>
      <c r="I254" t="str">
        <f>IF(M254="?","tier - 2",M254)</f>
        <v>tier - 2</v>
      </c>
      <c r="J254" t="str">
        <f>IF(N254="?","tier - 2",N254)</f>
        <v>tier - 1</v>
      </c>
      <c r="K254" t="str">
        <f>IF(O254="?","Unknown",O254)</f>
        <v>R1011</v>
      </c>
      <c r="M254" t="s">
        <v>9</v>
      </c>
      <c r="N254" t="s">
        <v>14</v>
      </c>
      <c r="O254" t="s">
        <v>40</v>
      </c>
      <c r="R254">
        <v>1998</v>
      </c>
    </row>
    <row r="255" spans="1:18" x14ac:dyDescent="0.3">
      <c r="A255" t="s">
        <v>281</v>
      </c>
      <c r="B255">
        <v>11</v>
      </c>
      <c r="C255" s="54" t="s">
        <v>8</v>
      </c>
      <c r="D255" s="54">
        <f>IF(R255="?",AVERAGE($R$2:$R$2344),R255)</f>
        <v>2002</v>
      </c>
      <c r="E255" s="19" t="str">
        <f>CONCATENATE(B255,"-",C255,"-",D255)</f>
        <v>11-Jul-2002</v>
      </c>
      <c r="F255" s="26">
        <f t="shared" si="3"/>
        <v>20</v>
      </c>
      <c r="G255">
        <v>0</v>
      </c>
      <c r="H255" s="47">
        <v>2459.7199999999998</v>
      </c>
      <c r="I255" t="str">
        <f>IF(M255="?","tier - 2",M255)</f>
        <v>tier - 2</v>
      </c>
      <c r="J255" t="str">
        <f>IF(N255="?","tier - 2",N255)</f>
        <v>tier - 2</v>
      </c>
      <c r="K255" t="str">
        <f>IF(O255="?","Unknown",O255)</f>
        <v>R1024</v>
      </c>
      <c r="M255" t="s">
        <v>9</v>
      </c>
      <c r="N255" t="s">
        <v>9</v>
      </c>
      <c r="O255" t="s">
        <v>245</v>
      </c>
      <c r="R255">
        <v>2002</v>
      </c>
    </row>
    <row r="256" spans="1:18" x14ac:dyDescent="0.3">
      <c r="A256" t="s">
        <v>282</v>
      </c>
      <c r="B256">
        <v>17</v>
      </c>
      <c r="C256" s="54" t="s">
        <v>33</v>
      </c>
      <c r="D256" s="54">
        <f>IF(R256="?",AVERAGE($R$2:$R$2344),R256)</f>
        <v>1998</v>
      </c>
      <c r="E256" s="19" t="str">
        <f>CONCATENATE(B256,"-",C256,"-",D256)</f>
        <v>17-Aug-1998</v>
      </c>
      <c r="F256" s="26">
        <f t="shared" si="3"/>
        <v>24</v>
      </c>
      <c r="G256">
        <v>0</v>
      </c>
      <c r="H256" s="47">
        <v>2464.62</v>
      </c>
      <c r="I256" t="str">
        <f>IF(M256="?","tier - 2",M256)</f>
        <v>tier - 2</v>
      </c>
      <c r="J256" t="str">
        <f>IF(N256="?","tier - 2",N256)</f>
        <v>tier - 3</v>
      </c>
      <c r="K256" t="str">
        <f>IF(O256="?","Unknown",O256)</f>
        <v>R1013</v>
      </c>
      <c r="M256" t="s">
        <v>9</v>
      </c>
      <c r="N256" t="s">
        <v>10</v>
      </c>
      <c r="O256" t="s">
        <v>11</v>
      </c>
      <c r="R256">
        <v>1998</v>
      </c>
    </row>
    <row r="257" spans="1:18" x14ac:dyDescent="0.3">
      <c r="A257" t="s">
        <v>283</v>
      </c>
      <c r="B257">
        <v>2</v>
      </c>
      <c r="C257" s="54" t="s">
        <v>8</v>
      </c>
      <c r="D257" s="54">
        <f>IF(R257="?",AVERAGE($R$2:$R$2344),R257)</f>
        <v>1998</v>
      </c>
      <c r="E257" s="19" t="str">
        <f>CONCATENATE(B257,"-",C257,"-",D257)</f>
        <v>2-Jul-1998</v>
      </c>
      <c r="F257" s="26">
        <f t="shared" si="3"/>
        <v>24</v>
      </c>
      <c r="G257">
        <v>0</v>
      </c>
      <c r="H257" s="47">
        <v>2473.33</v>
      </c>
      <c r="I257" t="str">
        <f>IF(M257="?","tier - 2",M257)</f>
        <v>tier - 2</v>
      </c>
      <c r="J257" t="str">
        <f>IF(N257="?","tier - 2",N257)</f>
        <v>tier - 3</v>
      </c>
      <c r="K257" t="str">
        <f>IF(O257="?","Unknown",O257)</f>
        <v>R1013</v>
      </c>
      <c r="M257" t="s">
        <v>9</v>
      </c>
      <c r="N257" t="s">
        <v>10</v>
      </c>
      <c r="O257" t="s">
        <v>11</v>
      </c>
      <c r="R257">
        <v>1998</v>
      </c>
    </row>
    <row r="258" spans="1:18" x14ac:dyDescent="0.3">
      <c r="A258" t="s">
        <v>284</v>
      </c>
      <c r="B258">
        <v>20</v>
      </c>
      <c r="C258" s="54" t="s">
        <v>16</v>
      </c>
      <c r="D258" s="54">
        <f>IF(R258="?",AVERAGE($R$2:$R$2344),R258)</f>
        <v>1998</v>
      </c>
      <c r="E258" s="19" t="str">
        <f>CONCATENATE(B258,"-",C258,"-",D258)</f>
        <v>20-Jun-1998</v>
      </c>
      <c r="F258" s="26">
        <f t="shared" si="3"/>
        <v>24</v>
      </c>
      <c r="G258">
        <v>0</v>
      </c>
      <c r="H258" s="47">
        <v>2480.98</v>
      </c>
      <c r="I258" t="str">
        <f>IF(M258="?","tier - 2",M258)</f>
        <v>tier - 2</v>
      </c>
      <c r="J258" t="str">
        <f>IF(N258="?","tier - 2",N258)</f>
        <v>tier - 2</v>
      </c>
      <c r="K258" t="str">
        <f>IF(O258="?","Unknown",O258)</f>
        <v>R1013</v>
      </c>
      <c r="M258" t="s">
        <v>9</v>
      </c>
      <c r="N258" t="s">
        <v>9</v>
      </c>
      <c r="O258" t="s">
        <v>11</v>
      </c>
      <c r="R258">
        <v>1998</v>
      </c>
    </row>
    <row r="259" spans="1:18" x14ac:dyDescent="0.3">
      <c r="A259" t="s">
        <v>285</v>
      </c>
      <c r="B259">
        <v>6</v>
      </c>
      <c r="C259" s="54" t="s">
        <v>13</v>
      </c>
      <c r="D259" s="54">
        <f>IF(R259="?",AVERAGE($R$2:$R$2344),R259)</f>
        <v>1995</v>
      </c>
      <c r="E259" s="19" t="str">
        <f>CONCATENATE(B259,"-",C259,"-",D259)</f>
        <v>6-Nov-1995</v>
      </c>
      <c r="F259" s="26">
        <f t="shared" ref="F259:F322" si="4">DATEDIF(E259, DATE(2023,6,8), "Y")</f>
        <v>27</v>
      </c>
      <c r="G259">
        <v>0</v>
      </c>
      <c r="H259" s="47">
        <v>2483.7399999999998</v>
      </c>
      <c r="I259" t="str">
        <f>IF(M259="?","tier - 2",M259)</f>
        <v>tier - 3</v>
      </c>
      <c r="J259" t="str">
        <f>IF(N259="?","tier - 2",N259)</f>
        <v>tier - 2</v>
      </c>
      <c r="K259" t="str">
        <f>IF(O259="?","Unknown",O259)</f>
        <v>R1013</v>
      </c>
      <c r="M259" t="s">
        <v>10</v>
      </c>
      <c r="N259" t="s">
        <v>9</v>
      </c>
      <c r="O259" t="s">
        <v>11</v>
      </c>
      <c r="R259">
        <v>1995</v>
      </c>
    </row>
    <row r="260" spans="1:18" x14ac:dyDescent="0.3">
      <c r="A260" t="s">
        <v>286</v>
      </c>
      <c r="B260">
        <v>14</v>
      </c>
      <c r="C260" s="54" t="s">
        <v>35</v>
      </c>
      <c r="D260" s="54">
        <f>IF(R260="?",AVERAGE($R$2:$R$2344),R260)</f>
        <v>1995</v>
      </c>
      <c r="E260" s="19" t="str">
        <f>CONCATENATE(B260,"-",C260,"-",D260)</f>
        <v>14-Oct-1995</v>
      </c>
      <c r="F260" s="26">
        <f t="shared" si="4"/>
        <v>27</v>
      </c>
      <c r="G260">
        <v>0</v>
      </c>
      <c r="H260" s="47">
        <v>2494.02</v>
      </c>
      <c r="I260" t="str">
        <f>IF(M260="?","tier - 2",M260)</f>
        <v>tier - 3</v>
      </c>
      <c r="J260" t="str">
        <f>IF(N260="?","tier - 2",N260)</f>
        <v>tier - 1</v>
      </c>
      <c r="K260" t="str">
        <f>IF(O260="?","Unknown",O260)</f>
        <v>R1011</v>
      </c>
      <c r="M260" t="s">
        <v>10</v>
      </c>
      <c r="N260" t="s">
        <v>14</v>
      </c>
      <c r="O260" t="s">
        <v>40</v>
      </c>
      <c r="R260">
        <v>1995</v>
      </c>
    </row>
    <row r="261" spans="1:18" x14ac:dyDescent="0.3">
      <c r="A261" t="s">
        <v>287</v>
      </c>
      <c r="B261">
        <v>9</v>
      </c>
      <c r="C261" s="54" t="s">
        <v>8</v>
      </c>
      <c r="D261" s="54">
        <f>IF(R261="?",AVERAGE($R$2:$R$2344),R261)</f>
        <v>1995</v>
      </c>
      <c r="E261" s="19" t="str">
        <f>CONCATENATE(B261,"-",C261,"-",D261)</f>
        <v>9-Jul-1995</v>
      </c>
      <c r="F261" s="26">
        <f t="shared" si="4"/>
        <v>27</v>
      </c>
      <c r="G261">
        <v>0</v>
      </c>
      <c r="H261" s="47">
        <v>2497.04</v>
      </c>
      <c r="I261" t="str">
        <f>IF(M261="?","tier - 2",M261)</f>
        <v>tier - 3</v>
      </c>
      <c r="J261" t="str">
        <f>IF(N261="?","tier - 2",N261)</f>
        <v>tier - 3</v>
      </c>
      <c r="K261" t="str">
        <f>IF(O261="?","Unknown",O261)</f>
        <v>R1013</v>
      </c>
      <c r="M261" t="s">
        <v>10</v>
      </c>
      <c r="N261" t="s">
        <v>10</v>
      </c>
      <c r="O261" t="s">
        <v>11</v>
      </c>
      <c r="R261">
        <v>1995</v>
      </c>
    </row>
    <row r="262" spans="1:18" x14ac:dyDescent="0.3">
      <c r="A262" t="s">
        <v>288</v>
      </c>
      <c r="B262">
        <v>15</v>
      </c>
      <c r="C262" s="54" t="s">
        <v>35</v>
      </c>
      <c r="D262" s="54">
        <f>IF(R262="?",AVERAGE($R$2:$R$2344),R262)</f>
        <v>1995</v>
      </c>
      <c r="E262" s="19" t="str">
        <f>CONCATENATE(B262,"-",C262,"-",D262)</f>
        <v>15-Oct-1995</v>
      </c>
      <c r="F262" s="26">
        <f t="shared" si="4"/>
        <v>27</v>
      </c>
      <c r="G262">
        <v>0</v>
      </c>
      <c r="H262" s="47">
        <v>2498.41</v>
      </c>
      <c r="I262" t="str">
        <f>IF(M262="?","tier - 2",M262)</f>
        <v>tier - 3</v>
      </c>
      <c r="J262" t="str">
        <f>IF(N262="?","tier - 2",N262)</f>
        <v>tier - 3</v>
      </c>
      <c r="K262" t="str">
        <f>IF(O262="?","Unknown",O262)</f>
        <v>R1013</v>
      </c>
      <c r="M262" t="s">
        <v>10</v>
      </c>
      <c r="N262" t="s">
        <v>10</v>
      </c>
      <c r="O262" t="s">
        <v>11</v>
      </c>
      <c r="R262">
        <v>1995</v>
      </c>
    </row>
    <row r="263" spans="1:18" x14ac:dyDescent="0.3">
      <c r="A263" t="s">
        <v>289</v>
      </c>
      <c r="B263">
        <v>6</v>
      </c>
      <c r="C263" s="54" t="s">
        <v>18</v>
      </c>
      <c r="D263" s="54">
        <f>IF(R263="?",AVERAGE($R$2:$R$2344),R263)</f>
        <v>2004</v>
      </c>
      <c r="E263" s="19" t="str">
        <f>CONCATENATE(B263,"-",C263,"-",D263)</f>
        <v>6-Sep-2004</v>
      </c>
      <c r="F263" s="26">
        <f t="shared" si="4"/>
        <v>18</v>
      </c>
      <c r="G263">
        <v>0</v>
      </c>
      <c r="H263" s="47">
        <v>2500.9299999999998</v>
      </c>
      <c r="I263" t="str">
        <f>IF(M263="?","tier - 2",M263)</f>
        <v>tier - 2</v>
      </c>
      <c r="J263" t="str">
        <f>IF(N263="?","tier - 2",N263)</f>
        <v>tier - 2</v>
      </c>
      <c r="K263" t="str">
        <f>IF(O263="?","Unknown",O263)</f>
        <v>R1012</v>
      </c>
      <c r="M263" t="s">
        <v>9</v>
      </c>
      <c r="N263" t="s">
        <v>9</v>
      </c>
      <c r="O263" t="s">
        <v>21</v>
      </c>
      <c r="R263">
        <v>2004</v>
      </c>
    </row>
    <row r="264" spans="1:18" x14ac:dyDescent="0.3">
      <c r="A264" t="s">
        <v>290</v>
      </c>
      <c r="B264">
        <v>5</v>
      </c>
      <c r="C264" s="54" t="s">
        <v>33</v>
      </c>
      <c r="D264" s="54">
        <f>IF(R264="?",AVERAGE($R$2:$R$2344),R264)</f>
        <v>1991</v>
      </c>
      <c r="E264" s="19" t="str">
        <f>CONCATENATE(B264,"-",C264,"-",D264)</f>
        <v>5-Aug-1991</v>
      </c>
      <c r="F264" s="26">
        <f t="shared" si="4"/>
        <v>31</v>
      </c>
      <c r="G264">
        <v>3</v>
      </c>
      <c r="H264" s="47">
        <v>2510.79</v>
      </c>
      <c r="I264" t="str">
        <f>IF(M264="?","tier - 2",M264)</f>
        <v>tier - 2</v>
      </c>
      <c r="J264" t="str">
        <f>IF(N264="?","tier - 2",N264)</f>
        <v>tier - 1</v>
      </c>
      <c r="K264" t="str">
        <f>IF(O264="?","Unknown",O264)</f>
        <v>R1013</v>
      </c>
      <c r="M264" t="s">
        <v>9</v>
      </c>
      <c r="N264" t="s">
        <v>14</v>
      </c>
      <c r="O264" t="s">
        <v>11</v>
      </c>
      <c r="R264">
        <v>1991</v>
      </c>
    </row>
    <row r="265" spans="1:18" x14ac:dyDescent="0.3">
      <c r="A265" t="s">
        <v>291</v>
      </c>
      <c r="B265">
        <v>2</v>
      </c>
      <c r="C265" s="54" t="s">
        <v>13</v>
      </c>
      <c r="D265" s="54">
        <f>IF(R265="?",AVERAGE($R$2:$R$2344),R265)</f>
        <v>1997</v>
      </c>
      <c r="E265" s="19" t="str">
        <f>CONCATENATE(B265,"-",C265,"-",D265)</f>
        <v>2-Nov-1997</v>
      </c>
      <c r="F265" s="26">
        <f t="shared" si="4"/>
        <v>25</v>
      </c>
      <c r="G265">
        <v>0</v>
      </c>
      <c r="H265" s="47">
        <v>2523.17</v>
      </c>
      <c r="I265" t="str">
        <f>IF(M265="?","tier - 2",M265)</f>
        <v>tier - 3</v>
      </c>
      <c r="J265" t="str">
        <f>IF(N265="?","tier - 2",N265)</f>
        <v>tier - 1</v>
      </c>
      <c r="K265" t="str">
        <f>IF(O265="?","Unknown",O265)</f>
        <v>R1012</v>
      </c>
      <c r="M265" t="s">
        <v>10</v>
      </c>
      <c r="N265" t="s">
        <v>14</v>
      </c>
      <c r="O265" t="s">
        <v>21</v>
      </c>
      <c r="R265">
        <v>1997</v>
      </c>
    </row>
    <row r="266" spans="1:18" x14ac:dyDescent="0.3">
      <c r="A266" t="s">
        <v>292</v>
      </c>
      <c r="B266">
        <v>25</v>
      </c>
      <c r="C266" s="54" t="s">
        <v>33</v>
      </c>
      <c r="D266" s="54">
        <f>IF(R266="?",AVERAGE($R$2:$R$2344),R266)</f>
        <v>2000</v>
      </c>
      <c r="E266" s="19" t="str">
        <f>CONCATENATE(B266,"-",C266,"-",D266)</f>
        <v>25-Aug-2000</v>
      </c>
      <c r="F266" s="26">
        <f t="shared" si="4"/>
        <v>22</v>
      </c>
      <c r="G266">
        <v>0</v>
      </c>
      <c r="H266" s="47">
        <v>2527.8200000000002</v>
      </c>
      <c r="I266" t="str">
        <f>IF(M266="?","tier - 2",M266)</f>
        <v>tier - 2</v>
      </c>
      <c r="J266" t="str">
        <f>IF(N266="?","tier - 2",N266)</f>
        <v>tier - 3</v>
      </c>
      <c r="K266" t="str">
        <f>IF(O266="?","Unknown",O266)</f>
        <v>R1012</v>
      </c>
      <c r="M266" t="s">
        <v>9</v>
      </c>
      <c r="N266" t="s">
        <v>10</v>
      </c>
      <c r="O266" t="s">
        <v>21</v>
      </c>
      <c r="R266">
        <v>2000</v>
      </c>
    </row>
    <row r="267" spans="1:18" x14ac:dyDescent="0.3">
      <c r="A267" t="s">
        <v>293</v>
      </c>
      <c r="B267">
        <v>28</v>
      </c>
      <c r="C267" s="54" t="s">
        <v>8</v>
      </c>
      <c r="D267" s="54">
        <f>IF(R267="?",AVERAGE($R$2:$R$2344),R267)</f>
        <v>1997</v>
      </c>
      <c r="E267" s="19" t="str">
        <f>CONCATENATE(B267,"-",C267,"-",D267)</f>
        <v>28-Jul-1997</v>
      </c>
      <c r="F267" s="26">
        <f t="shared" si="4"/>
        <v>25</v>
      </c>
      <c r="G267">
        <v>0</v>
      </c>
      <c r="H267" s="47">
        <v>2534.39</v>
      </c>
      <c r="I267" t="str">
        <f>IF(M267="?","tier - 2",M267)</f>
        <v>tier - 3</v>
      </c>
      <c r="J267" t="str">
        <f>IF(N267="?","tier - 2",N267)</f>
        <v>tier - 3</v>
      </c>
      <c r="K267" t="str">
        <f>IF(O267="?","Unknown",O267)</f>
        <v>R1012</v>
      </c>
      <c r="M267" t="s">
        <v>10</v>
      </c>
      <c r="N267" t="s">
        <v>10</v>
      </c>
      <c r="O267" t="s">
        <v>21</v>
      </c>
      <c r="R267">
        <v>1997</v>
      </c>
    </row>
    <row r="268" spans="1:18" x14ac:dyDescent="0.3">
      <c r="A268" t="s">
        <v>294</v>
      </c>
      <c r="B268">
        <v>1</v>
      </c>
      <c r="C268" s="54" t="s">
        <v>35</v>
      </c>
      <c r="D268" s="54">
        <f>IF(R268="?",AVERAGE($R$2:$R$2344),R268)</f>
        <v>1990</v>
      </c>
      <c r="E268" s="19" t="str">
        <f>CONCATENATE(B268,"-",C268,"-",D268)</f>
        <v>1-Oct-1990</v>
      </c>
      <c r="F268" s="26">
        <f t="shared" si="4"/>
        <v>32</v>
      </c>
      <c r="G268">
        <v>3</v>
      </c>
      <c r="H268" s="47">
        <v>2540.39</v>
      </c>
      <c r="I268" t="str">
        <f>IF(M268="?","tier - 2",M268)</f>
        <v>tier - 2</v>
      </c>
      <c r="J268" t="str">
        <f>IF(N268="?","tier - 2",N268)</f>
        <v>tier - 2</v>
      </c>
      <c r="K268" t="str">
        <f>IF(O268="?","Unknown",O268)</f>
        <v>R1013</v>
      </c>
      <c r="M268" t="s">
        <v>9</v>
      </c>
      <c r="N268" t="s">
        <v>9</v>
      </c>
      <c r="O268" t="s">
        <v>11</v>
      </c>
      <c r="R268">
        <v>1990</v>
      </c>
    </row>
    <row r="269" spans="1:18" x14ac:dyDescent="0.3">
      <c r="A269" t="s">
        <v>295</v>
      </c>
      <c r="B269">
        <v>17</v>
      </c>
      <c r="C269" s="54" t="s">
        <v>13</v>
      </c>
      <c r="D269" s="54">
        <f>IF(R269="?",AVERAGE($R$2:$R$2344),R269)</f>
        <v>1991</v>
      </c>
      <c r="E269" s="19" t="str">
        <f>CONCATENATE(B269,"-",C269,"-",D269)</f>
        <v>17-Nov-1991</v>
      </c>
      <c r="F269" s="26">
        <f t="shared" si="4"/>
        <v>31</v>
      </c>
      <c r="G269">
        <v>3</v>
      </c>
      <c r="H269" s="47">
        <v>2545.6799999999998</v>
      </c>
      <c r="I269" t="str">
        <f>IF(M269="?","tier - 2",M269)</f>
        <v>tier - 2</v>
      </c>
      <c r="J269" t="str">
        <f>IF(N269="?","tier - 2",N269)</f>
        <v>tier - 1</v>
      </c>
      <c r="K269" t="str">
        <f>IF(O269="?","Unknown",O269)</f>
        <v>R1013</v>
      </c>
      <c r="M269" t="s">
        <v>9</v>
      </c>
      <c r="N269" t="s">
        <v>14</v>
      </c>
      <c r="O269" t="s">
        <v>11</v>
      </c>
      <c r="R269">
        <v>1991</v>
      </c>
    </row>
    <row r="270" spans="1:18" x14ac:dyDescent="0.3">
      <c r="A270" t="s">
        <v>296</v>
      </c>
      <c r="B270">
        <v>11</v>
      </c>
      <c r="C270" s="54" t="s">
        <v>35</v>
      </c>
      <c r="D270" s="54">
        <f>IF(R270="?",AVERAGE($R$2:$R$2344),R270)</f>
        <v>2002</v>
      </c>
      <c r="E270" s="19" t="str">
        <f>CONCATENATE(B270,"-",C270,"-",D270)</f>
        <v>11-Oct-2002</v>
      </c>
      <c r="F270" s="26">
        <f t="shared" si="4"/>
        <v>20</v>
      </c>
      <c r="G270">
        <v>2</v>
      </c>
      <c r="H270" s="47">
        <v>2566.4699999999998</v>
      </c>
      <c r="I270" t="str">
        <f>IF(M270="?","tier - 2",M270)</f>
        <v>tier - 2</v>
      </c>
      <c r="J270" t="str">
        <f>IF(N270="?","tier - 2",N270)</f>
        <v>tier - 3</v>
      </c>
      <c r="K270" t="str">
        <f>IF(O270="?","Unknown",O270)</f>
        <v>R1013</v>
      </c>
      <c r="M270" t="s">
        <v>9</v>
      </c>
      <c r="N270" t="s">
        <v>10</v>
      </c>
      <c r="O270" t="s">
        <v>11</v>
      </c>
      <c r="R270">
        <v>2002</v>
      </c>
    </row>
    <row r="271" spans="1:18" x14ac:dyDescent="0.3">
      <c r="A271" t="s">
        <v>297</v>
      </c>
      <c r="B271">
        <v>20</v>
      </c>
      <c r="C271" s="54" t="s">
        <v>8</v>
      </c>
      <c r="D271" s="54">
        <f>IF(R271="?",AVERAGE($R$2:$R$2344),R271)</f>
        <v>2002</v>
      </c>
      <c r="E271" s="19" t="str">
        <f>CONCATENATE(B271,"-",C271,"-",D271)</f>
        <v>20-Jul-2002</v>
      </c>
      <c r="F271" s="26">
        <f t="shared" si="4"/>
        <v>20</v>
      </c>
      <c r="G271">
        <v>0</v>
      </c>
      <c r="H271" s="47">
        <v>2585.04</v>
      </c>
      <c r="I271" t="str">
        <f>IF(M271="?","tier - 2",M271)</f>
        <v>tier - 2</v>
      </c>
      <c r="J271" t="str">
        <f>IF(N271="?","tier - 2",N271)</f>
        <v>tier - 2</v>
      </c>
      <c r="K271" t="str">
        <f>IF(O271="?","Unknown",O271)</f>
        <v>R1021</v>
      </c>
      <c r="M271" t="s">
        <v>9</v>
      </c>
      <c r="N271" t="s">
        <v>9</v>
      </c>
      <c r="O271" t="s">
        <v>298</v>
      </c>
      <c r="R271">
        <v>2002</v>
      </c>
    </row>
    <row r="272" spans="1:18" x14ac:dyDescent="0.3">
      <c r="A272" t="s">
        <v>299</v>
      </c>
      <c r="B272">
        <v>15</v>
      </c>
      <c r="C272" s="54" t="s">
        <v>35</v>
      </c>
      <c r="D272" s="54">
        <f>IF(R272="?",AVERAGE($R$2:$R$2344),R272)</f>
        <v>2001</v>
      </c>
      <c r="E272" s="19" t="str">
        <f>CONCATENATE(B272,"-",C272,"-",D272)</f>
        <v>15-Oct-2001</v>
      </c>
      <c r="F272" s="26">
        <f t="shared" si="4"/>
        <v>21</v>
      </c>
      <c r="G272">
        <v>1</v>
      </c>
      <c r="H272" s="47">
        <v>2585.27</v>
      </c>
      <c r="I272" t="str">
        <f>IF(M272="?","tier - 2",M272)</f>
        <v>tier - 2</v>
      </c>
      <c r="J272" t="str">
        <f>IF(N272="?","tier - 2",N272)</f>
        <v>tier - 3</v>
      </c>
      <c r="K272" t="str">
        <f>IF(O272="?","Unknown",O272)</f>
        <v>R1011</v>
      </c>
      <c r="M272" t="s">
        <v>9</v>
      </c>
      <c r="N272" t="s">
        <v>10</v>
      </c>
      <c r="O272" t="s">
        <v>40</v>
      </c>
      <c r="R272">
        <v>2001</v>
      </c>
    </row>
    <row r="273" spans="1:18" x14ac:dyDescent="0.3">
      <c r="A273" t="s">
        <v>300</v>
      </c>
      <c r="B273">
        <v>28</v>
      </c>
      <c r="C273" s="54" t="s">
        <v>8</v>
      </c>
      <c r="D273" s="54">
        <f>IF(R273="?",AVERAGE($R$2:$R$2344),R273)</f>
        <v>2001</v>
      </c>
      <c r="E273" s="19" t="str">
        <f>CONCATENATE(B273,"-",C273,"-",D273)</f>
        <v>28-Jul-2001</v>
      </c>
      <c r="F273" s="26">
        <f t="shared" si="4"/>
        <v>21</v>
      </c>
      <c r="G273">
        <v>0</v>
      </c>
      <c r="H273" s="47">
        <v>2585.85</v>
      </c>
      <c r="I273" t="str">
        <f>IF(M273="?","tier - 2",M273)</f>
        <v>tier - 2</v>
      </c>
      <c r="J273" t="str">
        <f>IF(N273="?","tier - 2",N273)</f>
        <v>tier - 2</v>
      </c>
      <c r="K273" t="str">
        <f>IF(O273="?","Unknown",O273)</f>
        <v>R1024</v>
      </c>
      <c r="M273" t="s">
        <v>9</v>
      </c>
      <c r="N273" t="s">
        <v>9</v>
      </c>
      <c r="O273" t="s">
        <v>245</v>
      </c>
      <c r="R273">
        <v>2001</v>
      </c>
    </row>
    <row r="274" spans="1:18" x14ac:dyDescent="0.3">
      <c r="A274" t="s">
        <v>301</v>
      </c>
      <c r="B274">
        <v>26</v>
      </c>
      <c r="C274" s="54" t="s">
        <v>33</v>
      </c>
      <c r="D274" s="54">
        <f>IF(R274="?",AVERAGE($R$2:$R$2344),R274)</f>
        <v>2001</v>
      </c>
      <c r="E274" s="19" t="str">
        <f>CONCATENATE(B274,"-",C274,"-",D274)</f>
        <v>26-Aug-2001</v>
      </c>
      <c r="F274" s="26">
        <f t="shared" si="4"/>
        <v>21</v>
      </c>
      <c r="G274">
        <v>1</v>
      </c>
      <c r="H274" s="47">
        <v>2597.7800000000002</v>
      </c>
      <c r="I274" t="str">
        <f>IF(M274="?","tier - 2",M274)</f>
        <v>tier - 2</v>
      </c>
      <c r="J274" t="str">
        <f>IF(N274="?","tier - 2",N274)</f>
        <v>tier - 1</v>
      </c>
      <c r="K274" t="str">
        <f>IF(O274="?","Unknown",O274)</f>
        <v>R1011</v>
      </c>
      <c r="M274" t="s">
        <v>9</v>
      </c>
      <c r="N274" t="s">
        <v>14</v>
      </c>
      <c r="O274" t="s">
        <v>40</v>
      </c>
      <c r="R274">
        <v>2001</v>
      </c>
    </row>
    <row r="275" spans="1:18" x14ac:dyDescent="0.3">
      <c r="A275" t="s">
        <v>302</v>
      </c>
      <c r="B275">
        <v>26</v>
      </c>
      <c r="C275" s="54" t="s">
        <v>33</v>
      </c>
      <c r="D275" s="54">
        <f>IF(R275="?",AVERAGE($R$2:$R$2344),R275)</f>
        <v>1997</v>
      </c>
      <c r="E275" s="19" t="str">
        <f>CONCATENATE(B275,"-",C275,"-",D275)</f>
        <v>26-Aug-1997</v>
      </c>
      <c r="F275" s="26">
        <f t="shared" si="4"/>
        <v>25</v>
      </c>
      <c r="G275">
        <v>0</v>
      </c>
      <c r="H275" s="47">
        <v>2632.99</v>
      </c>
      <c r="I275" t="str">
        <f>IF(M275="?","tier - 2",M275)</f>
        <v>tier - 2</v>
      </c>
      <c r="J275" t="str">
        <f>IF(N275="?","tier - 2",N275)</f>
        <v>tier - 1</v>
      </c>
      <c r="K275" t="str">
        <f>IF(O275="?","Unknown",O275)</f>
        <v>R1011</v>
      </c>
      <c r="M275" t="s">
        <v>9</v>
      </c>
      <c r="N275" t="s">
        <v>14</v>
      </c>
      <c r="O275" t="s">
        <v>40</v>
      </c>
      <c r="R275">
        <v>1997</v>
      </c>
    </row>
    <row r="276" spans="1:18" x14ac:dyDescent="0.3">
      <c r="A276" t="s">
        <v>303</v>
      </c>
      <c r="B276">
        <v>24</v>
      </c>
      <c r="C276" s="54" t="s">
        <v>16</v>
      </c>
      <c r="D276" s="54">
        <f>IF(R276="?",AVERAGE($R$2:$R$2344),R276)</f>
        <v>2000</v>
      </c>
      <c r="E276" s="19" t="str">
        <f>CONCATENATE(B276,"-",C276,"-",D276)</f>
        <v>24-Jun-2000</v>
      </c>
      <c r="F276" s="26">
        <f t="shared" si="4"/>
        <v>22</v>
      </c>
      <c r="G276">
        <v>1</v>
      </c>
      <c r="H276" s="47">
        <v>2639.04</v>
      </c>
      <c r="I276" t="str">
        <f>IF(M276="?","tier - 2",M276)</f>
        <v>tier - 2</v>
      </c>
      <c r="J276" t="str">
        <f>IF(N276="?","tier - 2",N276)</f>
        <v>tier - 2</v>
      </c>
      <c r="K276" t="str">
        <f>IF(O276="?","Unknown",O276)</f>
        <v>R1012</v>
      </c>
      <c r="M276" t="s">
        <v>9</v>
      </c>
      <c r="N276" t="s">
        <v>9</v>
      </c>
      <c r="O276" t="s">
        <v>21</v>
      </c>
      <c r="R276">
        <v>2000</v>
      </c>
    </row>
    <row r="277" spans="1:18" x14ac:dyDescent="0.3">
      <c r="A277" t="s">
        <v>304</v>
      </c>
      <c r="B277">
        <v>9</v>
      </c>
      <c r="C277" s="54" t="s">
        <v>28</v>
      </c>
      <c r="D277" s="54">
        <f>IF(R277="?",AVERAGE($R$2:$R$2344),R277)</f>
        <v>2000</v>
      </c>
      <c r="E277" s="19" t="str">
        <f>CONCATENATE(B277,"-",C277,"-",D277)</f>
        <v>9-Dec-2000</v>
      </c>
      <c r="F277" s="26">
        <f t="shared" si="4"/>
        <v>22</v>
      </c>
      <c r="G277">
        <v>1</v>
      </c>
      <c r="H277" s="47">
        <v>2643.27</v>
      </c>
      <c r="I277" t="str">
        <f>IF(M277="?","tier - 2",M277)</f>
        <v>tier - 2</v>
      </c>
      <c r="J277" t="str">
        <f>IF(N277="?","tier - 2",N277)</f>
        <v>tier - 1</v>
      </c>
      <c r="K277" t="str">
        <f>IF(O277="?","Unknown",O277)</f>
        <v>R1012</v>
      </c>
      <c r="M277" t="s">
        <v>9</v>
      </c>
      <c r="N277" t="s">
        <v>14</v>
      </c>
      <c r="O277" t="s">
        <v>21</v>
      </c>
      <c r="R277">
        <v>2000</v>
      </c>
    </row>
    <row r="278" spans="1:18" x14ac:dyDescent="0.3">
      <c r="A278" t="s">
        <v>305</v>
      </c>
      <c r="B278">
        <v>5</v>
      </c>
      <c r="C278" s="54" t="s">
        <v>33</v>
      </c>
      <c r="D278" s="54">
        <f>IF(R278="?",AVERAGE($R$2:$R$2344),R278)</f>
        <v>1996</v>
      </c>
      <c r="E278" s="19" t="str">
        <f>CONCATENATE(B278,"-",C278,"-",D278)</f>
        <v>5-Aug-1996</v>
      </c>
      <c r="F278" s="26">
        <f t="shared" si="4"/>
        <v>26</v>
      </c>
      <c r="G278">
        <v>0</v>
      </c>
      <c r="H278" s="47">
        <v>2680.95</v>
      </c>
      <c r="I278" t="str">
        <f>IF(M278="?","tier - 2",M278)</f>
        <v>tier - 3</v>
      </c>
      <c r="J278" t="str">
        <f>IF(N278="?","tier - 2",N278)</f>
        <v>tier - 2</v>
      </c>
      <c r="K278" t="str">
        <f>IF(O278="?","Unknown",O278)</f>
        <v>R1012</v>
      </c>
      <c r="M278" t="s">
        <v>10</v>
      </c>
      <c r="N278" t="s">
        <v>9</v>
      </c>
      <c r="O278" t="s">
        <v>21</v>
      </c>
      <c r="R278">
        <v>1996</v>
      </c>
    </row>
    <row r="279" spans="1:18" x14ac:dyDescent="0.3">
      <c r="A279" t="s">
        <v>306</v>
      </c>
      <c r="B279">
        <v>17</v>
      </c>
      <c r="C279" s="54" t="s">
        <v>18</v>
      </c>
      <c r="D279" s="54">
        <f>IF(R279="?",AVERAGE($R$2:$R$2344),R279)</f>
        <v>1994</v>
      </c>
      <c r="E279" s="19" t="str">
        <f>CONCATENATE(B279,"-",C279,"-",D279)</f>
        <v>17-Sep-1994</v>
      </c>
      <c r="F279" s="26">
        <f t="shared" si="4"/>
        <v>28</v>
      </c>
      <c r="G279">
        <v>0</v>
      </c>
      <c r="H279" s="47">
        <v>2684.69</v>
      </c>
      <c r="I279" t="str">
        <f>IF(M279="?","tier - 2",M279)</f>
        <v>tier - 2</v>
      </c>
      <c r="J279" t="str">
        <f>IF(N279="?","tier - 2",N279)</f>
        <v>tier - 2</v>
      </c>
      <c r="K279" t="str">
        <f>IF(O279="?","Unknown",O279)</f>
        <v>R1013</v>
      </c>
      <c r="M279" t="s">
        <v>9</v>
      </c>
      <c r="N279" t="s">
        <v>9</v>
      </c>
      <c r="O279" t="s">
        <v>11</v>
      </c>
      <c r="R279">
        <v>1994</v>
      </c>
    </row>
    <row r="280" spans="1:18" x14ac:dyDescent="0.3">
      <c r="A280" t="s">
        <v>307</v>
      </c>
      <c r="B280">
        <v>2</v>
      </c>
      <c r="C280" s="54" t="s">
        <v>35</v>
      </c>
      <c r="D280" s="54">
        <f>IF(R280="?",AVERAGE($R$2:$R$2344),R280)</f>
        <v>1994</v>
      </c>
      <c r="E280" s="19" t="str">
        <f>CONCATENATE(B280,"-",C280,"-",D280)</f>
        <v>2-Oct-1994</v>
      </c>
      <c r="F280" s="26">
        <f t="shared" si="4"/>
        <v>28</v>
      </c>
      <c r="G280">
        <v>0</v>
      </c>
      <c r="H280" s="47">
        <v>2689.5</v>
      </c>
      <c r="I280" t="str">
        <f>IF(M280="?","tier - 2",M280)</f>
        <v>tier - 3</v>
      </c>
      <c r="J280" t="str">
        <f>IF(N280="?","tier - 2",N280)</f>
        <v>tier - 2</v>
      </c>
      <c r="K280" t="str">
        <f>IF(O280="?","Unknown",O280)</f>
        <v>R1013</v>
      </c>
      <c r="M280" t="s">
        <v>10</v>
      </c>
      <c r="N280" t="s">
        <v>9</v>
      </c>
      <c r="O280" t="s">
        <v>11</v>
      </c>
      <c r="R280">
        <v>1994</v>
      </c>
    </row>
    <row r="281" spans="1:18" x14ac:dyDescent="0.3">
      <c r="A281" t="s">
        <v>308</v>
      </c>
      <c r="B281">
        <v>11</v>
      </c>
      <c r="C281" s="54" t="s">
        <v>16</v>
      </c>
      <c r="D281" s="54">
        <f>IF(R281="?",AVERAGE($R$2:$R$2344),R281)</f>
        <v>1999</v>
      </c>
      <c r="E281" s="19" t="str">
        <f>CONCATENATE(B281,"-",C281,"-",D281)</f>
        <v>11-Jun-1999</v>
      </c>
      <c r="F281" s="26">
        <f t="shared" si="4"/>
        <v>23</v>
      </c>
      <c r="G281">
        <v>0</v>
      </c>
      <c r="H281" s="47">
        <v>2690.11</v>
      </c>
      <c r="I281" t="str">
        <f>IF(M281="?","tier - 2",M281)</f>
        <v>tier - 2</v>
      </c>
      <c r="J281" t="str">
        <f>IF(N281="?","tier - 2",N281)</f>
        <v>tier - 2</v>
      </c>
      <c r="K281" t="str">
        <f>IF(O281="?","Unknown",O281)</f>
        <v>R1012</v>
      </c>
      <c r="M281" t="s">
        <v>9</v>
      </c>
      <c r="N281" t="s">
        <v>9</v>
      </c>
      <c r="O281" t="s">
        <v>21</v>
      </c>
      <c r="R281">
        <v>1999</v>
      </c>
    </row>
    <row r="282" spans="1:18" x14ac:dyDescent="0.3">
      <c r="A282" t="s">
        <v>309</v>
      </c>
      <c r="B282">
        <v>13</v>
      </c>
      <c r="C282" s="54" t="s">
        <v>16</v>
      </c>
      <c r="D282" s="54">
        <f>IF(R282="?",AVERAGE($R$2:$R$2344),R282)</f>
        <v>1996</v>
      </c>
      <c r="E282" s="19" t="str">
        <f>CONCATENATE(B282,"-",C282,"-",D282)</f>
        <v>13-Jun-1996</v>
      </c>
      <c r="F282" s="26">
        <f t="shared" si="4"/>
        <v>26</v>
      </c>
      <c r="G282">
        <v>0</v>
      </c>
      <c r="H282" s="47">
        <v>2699.57</v>
      </c>
      <c r="I282" t="str">
        <f>IF(M282="?","tier - 2",M282)</f>
        <v>tier - 2</v>
      </c>
      <c r="J282" t="str">
        <f>IF(N282="?","tier - 2",N282)</f>
        <v>tier - 1</v>
      </c>
      <c r="K282" t="str">
        <f>IF(O282="?","Unknown",O282)</f>
        <v>R1012</v>
      </c>
      <c r="M282" t="s">
        <v>9</v>
      </c>
      <c r="N282" t="s">
        <v>14</v>
      </c>
      <c r="O282" t="s">
        <v>21</v>
      </c>
      <c r="R282">
        <v>1996</v>
      </c>
    </row>
    <row r="283" spans="1:18" x14ac:dyDescent="0.3">
      <c r="A283" t="s">
        <v>310</v>
      </c>
      <c r="B283">
        <v>17</v>
      </c>
      <c r="C283" s="54" t="s">
        <v>8</v>
      </c>
      <c r="D283" s="54">
        <f>IF(R283="?",AVERAGE($R$2:$R$2344),R283)</f>
        <v>2003</v>
      </c>
      <c r="E283" s="19" t="str">
        <f>CONCATENATE(B283,"-",C283,"-",D283)</f>
        <v>17-Jul-2003</v>
      </c>
      <c r="F283" s="26">
        <f t="shared" si="4"/>
        <v>19</v>
      </c>
      <c r="G283">
        <v>1</v>
      </c>
      <c r="H283" s="47">
        <v>2709.11</v>
      </c>
      <c r="I283" t="str">
        <f>IF(M283="?","tier - 2",M283)</f>
        <v>tier - 2</v>
      </c>
      <c r="J283" t="str">
        <f>IF(N283="?","tier - 2",N283)</f>
        <v>tier - 2</v>
      </c>
      <c r="K283" t="str">
        <f>IF(O283="?","Unknown",O283)</f>
        <v>R1012</v>
      </c>
      <c r="M283" t="s">
        <v>9</v>
      </c>
      <c r="N283" t="s">
        <v>9</v>
      </c>
      <c r="O283" t="s">
        <v>21</v>
      </c>
      <c r="R283">
        <v>2003</v>
      </c>
    </row>
    <row r="284" spans="1:18" x14ac:dyDescent="0.3">
      <c r="A284" t="s">
        <v>311</v>
      </c>
      <c r="B284">
        <v>21</v>
      </c>
      <c r="C284" s="54" t="s">
        <v>13</v>
      </c>
      <c r="D284" s="54">
        <f>IF(R284="?",AVERAGE($R$2:$R$2344),R284)</f>
        <v>2003</v>
      </c>
      <c r="E284" s="19" t="str">
        <f>CONCATENATE(B284,"-",C284,"-",D284)</f>
        <v>21-Nov-2003</v>
      </c>
      <c r="F284" s="26">
        <f t="shared" si="4"/>
        <v>19</v>
      </c>
      <c r="G284">
        <v>1</v>
      </c>
      <c r="H284" s="47">
        <v>2709.24</v>
      </c>
      <c r="I284" t="str">
        <f>IF(M284="?","tier - 2",M284)</f>
        <v>tier - 2</v>
      </c>
      <c r="J284" t="str">
        <f>IF(N284="?","tier - 2",N284)</f>
        <v>tier - 2</v>
      </c>
      <c r="K284" t="str">
        <f>IF(O284="?","Unknown",O284)</f>
        <v>R1012</v>
      </c>
      <c r="M284" t="s">
        <v>9</v>
      </c>
      <c r="N284" t="s">
        <v>9</v>
      </c>
      <c r="O284" t="s">
        <v>21</v>
      </c>
      <c r="R284">
        <v>2003</v>
      </c>
    </row>
    <row r="285" spans="1:18" x14ac:dyDescent="0.3">
      <c r="A285" t="s">
        <v>312</v>
      </c>
      <c r="B285">
        <v>1</v>
      </c>
      <c r="C285" s="54" t="s">
        <v>28</v>
      </c>
      <c r="D285" s="54">
        <f>IF(R285="?",AVERAGE($R$2:$R$2344),R285)</f>
        <v>2003</v>
      </c>
      <c r="E285" s="19" t="str">
        <f>CONCATENATE(B285,"-",C285,"-",D285)</f>
        <v>1-Dec-2003</v>
      </c>
      <c r="F285" s="26">
        <f t="shared" si="4"/>
        <v>19</v>
      </c>
      <c r="G285">
        <v>1</v>
      </c>
      <c r="H285" s="47">
        <v>2710.83</v>
      </c>
      <c r="I285" t="str">
        <f>IF(M285="?","tier - 2",M285)</f>
        <v>tier - 2</v>
      </c>
      <c r="J285" t="str">
        <f>IF(N285="?","tier - 2",N285)</f>
        <v>tier - 3</v>
      </c>
      <c r="K285" t="str">
        <f>IF(O285="?","Unknown",O285)</f>
        <v>R1012</v>
      </c>
      <c r="M285" t="s">
        <v>9</v>
      </c>
      <c r="N285" t="s">
        <v>10</v>
      </c>
      <c r="O285" t="s">
        <v>21</v>
      </c>
      <c r="R285">
        <v>2003</v>
      </c>
    </row>
    <row r="286" spans="1:18" x14ac:dyDescent="0.3">
      <c r="A286" t="s">
        <v>313</v>
      </c>
      <c r="B286">
        <v>6</v>
      </c>
      <c r="C286" s="54" t="s">
        <v>33</v>
      </c>
      <c r="D286" s="54">
        <f>IF(R286="?",AVERAGE($R$2:$R$2344),R286)</f>
        <v>2003</v>
      </c>
      <c r="E286" s="19" t="str">
        <f>CONCATENATE(B286,"-",C286,"-",D286)</f>
        <v>6-Aug-2003</v>
      </c>
      <c r="F286" s="26">
        <f t="shared" si="4"/>
        <v>19</v>
      </c>
      <c r="G286">
        <v>1</v>
      </c>
      <c r="H286" s="47">
        <v>2719.28</v>
      </c>
      <c r="I286" t="str">
        <f>IF(M286="?","tier - 2",M286)</f>
        <v>tier - 2</v>
      </c>
      <c r="J286" t="str">
        <f>IF(N286="?","tier - 2",N286)</f>
        <v>tier - 2</v>
      </c>
      <c r="K286" t="str">
        <f>IF(O286="?","Unknown",O286)</f>
        <v>R1012</v>
      </c>
      <c r="M286" t="s">
        <v>9</v>
      </c>
      <c r="N286" t="s">
        <v>9</v>
      </c>
      <c r="O286" t="s">
        <v>21</v>
      </c>
      <c r="R286">
        <v>2003</v>
      </c>
    </row>
    <row r="287" spans="1:18" x14ac:dyDescent="0.3">
      <c r="A287" t="s">
        <v>314</v>
      </c>
      <c r="B287">
        <v>30</v>
      </c>
      <c r="C287" s="54" t="s">
        <v>35</v>
      </c>
      <c r="D287" s="54">
        <f>IF(R287="?",AVERAGE($R$2:$R$2344),R287)</f>
        <v>1997</v>
      </c>
      <c r="E287" s="19" t="str">
        <f>CONCATENATE(B287,"-",C287,"-",D287)</f>
        <v>30-Oct-1997</v>
      </c>
      <c r="F287" s="26">
        <f t="shared" si="4"/>
        <v>25</v>
      </c>
      <c r="G287">
        <v>0</v>
      </c>
      <c r="H287" s="47">
        <v>2721.32</v>
      </c>
      <c r="I287" t="str">
        <f>IF(M287="?","tier - 2",M287)</f>
        <v>tier - 1</v>
      </c>
      <c r="J287" t="str">
        <f>IF(N287="?","tier - 2",N287)</f>
        <v>tier - 3</v>
      </c>
      <c r="K287" t="str">
        <f>IF(O287="?","Unknown",O287)</f>
        <v>R1014</v>
      </c>
      <c r="M287" t="s">
        <v>14</v>
      </c>
      <c r="N287" t="s">
        <v>10</v>
      </c>
      <c r="O287" t="s">
        <v>274</v>
      </c>
      <c r="R287">
        <v>1997</v>
      </c>
    </row>
    <row r="288" spans="1:18" x14ac:dyDescent="0.3">
      <c r="A288" t="s">
        <v>315</v>
      </c>
      <c r="B288">
        <v>20</v>
      </c>
      <c r="C288" s="54" t="s">
        <v>33</v>
      </c>
      <c r="D288" s="54">
        <f>IF(R288="?",AVERAGE($R$2:$R$2344),R288)</f>
        <v>1988</v>
      </c>
      <c r="E288" s="19" t="str">
        <f>CONCATENATE(B288,"-",C288,"-",D288)</f>
        <v>20-Aug-1988</v>
      </c>
      <c r="F288" s="26">
        <f t="shared" si="4"/>
        <v>34</v>
      </c>
      <c r="G288">
        <v>3</v>
      </c>
      <c r="H288" s="47">
        <v>2726.06</v>
      </c>
      <c r="I288" t="str">
        <f>IF(M288="?","tier - 2",M288)</f>
        <v>tier - 2</v>
      </c>
      <c r="J288" t="str">
        <f>IF(N288="?","tier - 2",N288)</f>
        <v>tier - 2</v>
      </c>
      <c r="K288" t="str">
        <f>IF(O288="?","Unknown",O288)</f>
        <v>R1013</v>
      </c>
      <c r="M288" t="s">
        <v>9</v>
      </c>
      <c r="N288" t="s">
        <v>9</v>
      </c>
      <c r="O288" t="s">
        <v>11</v>
      </c>
      <c r="R288">
        <v>1988</v>
      </c>
    </row>
    <row r="289" spans="1:18" x14ac:dyDescent="0.3">
      <c r="A289" t="s">
        <v>316</v>
      </c>
      <c r="B289">
        <v>6</v>
      </c>
      <c r="C289" s="54" t="s">
        <v>35</v>
      </c>
      <c r="D289" s="54">
        <f>IF(R289="?",AVERAGE($R$2:$R$2344),R289)</f>
        <v>1997</v>
      </c>
      <c r="E289" s="19" t="str">
        <f>CONCATENATE(B289,"-",C289,"-",D289)</f>
        <v>6-Oct-1997</v>
      </c>
      <c r="F289" s="26">
        <f t="shared" si="4"/>
        <v>25</v>
      </c>
      <c r="G289">
        <v>0</v>
      </c>
      <c r="H289" s="47">
        <v>2727.4</v>
      </c>
      <c r="I289" t="str">
        <f>IF(M289="?","tier - 2",M289)</f>
        <v>tier - 3</v>
      </c>
      <c r="J289" t="str">
        <f>IF(N289="?","tier - 2",N289)</f>
        <v>tier - 3</v>
      </c>
      <c r="K289" t="str">
        <f>IF(O289="?","Unknown",O289)</f>
        <v>R1016</v>
      </c>
      <c r="M289" t="s">
        <v>10</v>
      </c>
      <c r="N289" t="s">
        <v>10</v>
      </c>
      <c r="O289" t="s">
        <v>166</v>
      </c>
      <c r="R289">
        <v>1997</v>
      </c>
    </row>
    <row r="290" spans="1:18" x14ac:dyDescent="0.3">
      <c r="A290" t="s">
        <v>317</v>
      </c>
      <c r="B290">
        <v>3</v>
      </c>
      <c r="C290" s="54" t="s">
        <v>28</v>
      </c>
      <c r="D290" s="54">
        <f>IF(R290="?",AVERAGE($R$2:$R$2344),R290)</f>
        <v>2003</v>
      </c>
      <c r="E290" s="19" t="str">
        <f>CONCATENATE(B290,"-",C290,"-",D290)</f>
        <v>3-Dec-2003</v>
      </c>
      <c r="F290" s="26">
        <f t="shared" si="4"/>
        <v>19</v>
      </c>
      <c r="G290">
        <v>1</v>
      </c>
      <c r="H290" s="47">
        <v>2730.11</v>
      </c>
      <c r="I290" t="str">
        <f>IF(M290="?","tier - 2",M290)</f>
        <v>tier - 2</v>
      </c>
      <c r="J290" t="str">
        <f>IF(N290="?","tier - 2",N290)</f>
        <v>tier - 3</v>
      </c>
      <c r="K290" t="str">
        <f>IF(O290="?","Unknown",O290)</f>
        <v>R1012</v>
      </c>
      <c r="M290" t="s">
        <v>9</v>
      </c>
      <c r="N290" t="s">
        <v>10</v>
      </c>
      <c r="O290" t="s">
        <v>21</v>
      </c>
      <c r="R290">
        <v>2003</v>
      </c>
    </row>
    <row r="291" spans="1:18" x14ac:dyDescent="0.3">
      <c r="A291" t="s">
        <v>318</v>
      </c>
      <c r="B291">
        <v>17</v>
      </c>
      <c r="C291" s="54" t="s">
        <v>28</v>
      </c>
      <c r="D291" s="54">
        <f>IF(R291="?",AVERAGE($R$2:$R$2344),R291)</f>
        <v>2000</v>
      </c>
      <c r="E291" s="19" t="str">
        <f>CONCATENATE(B291,"-",C291,"-",D291)</f>
        <v>17-Dec-2000</v>
      </c>
      <c r="F291" s="26">
        <f t="shared" si="4"/>
        <v>22</v>
      </c>
      <c r="G291">
        <v>0</v>
      </c>
      <c r="H291" s="47">
        <v>2731.91</v>
      </c>
      <c r="I291" t="str">
        <f>IF(M291="?","tier - 2",M291)</f>
        <v>tier - 2</v>
      </c>
      <c r="J291" t="str">
        <f>IF(N291="?","tier - 2",N291)</f>
        <v>tier - 3</v>
      </c>
      <c r="K291" t="str">
        <f>IF(O291="?","Unknown",O291)</f>
        <v>R1024</v>
      </c>
      <c r="M291" t="s">
        <v>9</v>
      </c>
      <c r="N291" t="s">
        <v>10</v>
      </c>
      <c r="O291" t="s">
        <v>245</v>
      </c>
      <c r="R291">
        <v>2000</v>
      </c>
    </row>
    <row r="292" spans="1:18" x14ac:dyDescent="0.3">
      <c r="A292" t="s">
        <v>319</v>
      </c>
      <c r="B292">
        <v>3</v>
      </c>
      <c r="C292" s="54" t="s">
        <v>35</v>
      </c>
      <c r="D292" s="54">
        <f>IF(R292="?",AVERAGE($R$2:$R$2344),R292)</f>
        <v>2000</v>
      </c>
      <c r="E292" s="19" t="str">
        <f>CONCATENATE(B292,"-",C292,"-",D292)</f>
        <v>3-Oct-2000</v>
      </c>
      <c r="F292" s="26">
        <f t="shared" si="4"/>
        <v>22</v>
      </c>
      <c r="G292">
        <v>0</v>
      </c>
      <c r="H292" s="47">
        <v>2741.95</v>
      </c>
      <c r="I292" t="str">
        <f>IF(M292="?","tier - 2",M292)</f>
        <v>tier - 2</v>
      </c>
      <c r="J292" t="str">
        <f>IF(N292="?","tier - 2",N292)</f>
        <v>tier - 3</v>
      </c>
      <c r="K292" t="str">
        <f>IF(O292="?","Unknown",O292)</f>
        <v>R1024</v>
      </c>
      <c r="M292" t="s">
        <v>9</v>
      </c>
      <c r="N292" t="s">
        <v>10</v>
      </c>
      <c r="O292" t="s">
        <v>245</v>
      </c>
      <c r="R292">
        <v>2000</v>
      </c>
    </row>
    <row r="293" spans="1:18" x14ac:dyDescent="0.3">
      <c r="A293" t="s">
        <v>320</v>
      </c>
      <c r="B293">
        <v>11</v>
      </c>
      <c r="C293" s="54" t="s">
        <v>35</v>
      </c>
      <c r="D293" s="54">
        <f>IF(R293="?",AVERAGE($R$2:$R$2344),R293)</f>
        <v>2000</v>
      </c>
      <c r="E293" s="19" t="str">
        <f>CONCATENATE(B293,"-",C293,"-",D293)</f>
        <v>11-Oct-2000</v>
      </c>
      <c r="F293" s="26">
        <f t="shared" si="4"/>
        <v>22</v>
      </c>
      <c r="G293">
        <v>0</v>
      </c>
      <c r="H293" s="47">
        <v>2755.02</v>
      </c>
      <c r="I293" t="str">
        <f>IF(M293="?","tier - 2",M293)</f>
        <v>tier - 2</v>
      </c>
      <c r="J293" t="str">
        <f>IF(N293="?","tier - 2",N293)</f>
        <v>tier - 1</v>
      </c>
      <c r="K293" t="str">
        <f>IF(O293="?","Unknown",O293)</f>
        <v>R1024</v>
      </c>
      <c r="M293" t="s">
        <v>9</v>
      </c>
      <c r="N293" t="s">
        <v>14</v>
      </c>
      <c r="O293" t="s">
        <v>245</v>
      </c>
      <c r="R293">
        <v>2000</v>
      </c>
    </row>
    <row r="294" spans="1:18" x14ac:dyDescent="0.3">
      <c r="A294" t="s">
        <v>321</v>
      </c>
      <c r="B294">
        <v>10</v>
      </c>
      <c r="C294" s="54" t="s">
        <v>33</v>
      </c>
      <c r="D294" s="54">
        <f>IF(R294="?",AVERAGE($R$2:$R$2344),R294)</f>
        <v>1997</v>
      </c>
      <c r="E294" s="19" t="str">
        <f>CONCATENATE(B294,"-",C294,"-",D294)</f>
        <v>10-Aug-1997</v>
      </c>
      <c r="F294" s="26">
        <f t="shared" si="4"/>
        <v>25</v>
      </c>
      <c r="G294">
        <v>0</v>
      </c>
      <c r="H294" s="47">
        <v>2758.99</v>
      </c>
      <c r="I294" t="str">
        <f>IF(M294="?","tier - 2",M294)</f>
        <v>tier - 2</v>
      </c>
      <c r="J294" t="str">
        <f>IF(N294="?","tier - 2",N294)</f>
        <v>tier - 1</v>
      </c>
      <c r="K294" t="str">
        <f>IF(O294="?","Unknown",O294)</f>
        <v>R1012</v>
      </c>
      <c r="M294" t="s">
        <v>9</v>
      </c>
      <c r="N294" t="s">
        <v>14</v>
      </c>
      <c r="O294" t="s">
        <v>21</v>
      </c>
      <c r="R294">
        <v>1997</v>
      </c>
    </row>
    <row r="295" spans="1:18" x14ac:dyDescent="0.3">
      <c r="A295" t="s">
        <v>322</v>
      </c>
      <c r="B295">
        <v>14</v>
      </c>
      <c r="C295" s="54" t="s">
        <v>13</v>
      </c>
      <c r="D295" s="54">
        <f>IF(R295="?",AVERAGE($R$2:$R$2344),R295)</f>
        <v>2004</v>
      </c>
      <c r="E295" s="19" t="str">
        <f>CONCATENATE(B295,"-",C295,"-",D295)</f>
        <v>14-Nov-2004</v>
      </c>
      <c r="F295" s="26">
        <f t="shared" si="4"/>
        <v>18</v>
      </c>
      <c r="G295">
        <v>0</v>
      </c>
      <c r="H295" s="47">
        <v>2773.46</v>
      </c>
      <c r="I295" t="str">
        <f>IF(M295="?","tier - 2",M295)</f>
        <v>tier - 2</v>
      </c>
      <c r="J295" t="str">
        <f>IF(N295="?","tier - 2",N295)</f>
        <v>tier - 1</v>
      </c>
      <c r="K295" t="str">
        <f>IF(O295="?","Unknown",O295)</f>
        <v>R1021</v>
      </c>
      <c r="M295" t="s">
        <v>9</v>
      </c>
      <c r="N295" t="s">
        <v>14</v>
      </c>
      <c r="O295" t="s">
        <v>298</v>
      </c>
      <c r="R295">
        <v>2004</v>
      </c>
    </row>
    <row r="296" spans="1:18" x14ac:dyDescent="0.3">
      <c r="A296" t="s">
        <v>29</v>
      </c>
      <c r="B296">
        <v>9</v>
      </c>
      <c r="C296" s="54" t="s">
        <v>16</v>
      </c>
      <c r="D296" s="54">
        <f>IF(R296="?",AVERAGE($R$2:$R$2344),R296)</f>
        <v>1999</v>
      </c>
      <c r="E296" s="19" t="str">
        <f>CONCATENATE(B296,"-",C296,"-",D296)</f>
        <v>9-Jun-1999</v>
      </c>
      <c r="F296" s="26">
        <f t="shared" si="4"/>
        <v>23</v>
      </c>
      <c r="G296">
        <v>1</v>
      </c>
      <c r="H296" s="47">
        <v>2775.19</v>
      </c>
      <c r="I296" t="str">
        <f>IF(M296="?","tier - 2",M296)</f>
        <v>tier - 2</v>
      </c>
      <c r="J296" t="str">
        <f>IF(N296="?","tier - 2",N296)</f>
        <v>tier - 1</v>
      </c>
      <c r="K296" t="str">
        <f>IF(O296="?","Unknown",O296)</f>
        <v>R1012</v>
      </c>
      <c r="M296" t="s">
        <v>9</v>
      </c>
      <c r="N296" t="s">
        <v>14</v>
      </c>
      <c r="O296" t="s">
        <v>21</v>
      </c>
      <c r="R296">
        <v>1999</v>
      </c>
    </row>
    <row r="297" spans="1:18" x14ac:dyDescent="0.3">
      <c r="A297" t="s">
        <v>323</v>
      </c>
      <c r="B297">
        <v>29</v>
      </c>
      <c r="C297" s="54" t="s">
        <v>33</v>
      </c>
      <c r="D297" s="54">
        <f>IF(R297="?",AVERAGE($R$2:$R$2344),R297)</f>
        <v>1999</v>
      </c>
      <c r="E297" s="19" t="str">
        <f>CONCATENATE(B297,"-",C297,"-",D297)</f>
        <v>29-Aug-1999</v>
      </c>
      <c r="F297" s="26">
        <f t="shared" si="4"/>
        <v>23</v>
      </c>
      <c r="G297">
        <v>1</v>
      </c>
      <c r="H297" s="47">
        <v>2775.19</v>
      </c>
      <c r="I297" t="str">
        <f>IF(M297="?","tier - 2",M297)</f>
        <v>tier - 2</v>
      </c>
      <c r="J297" t="str">
        <f>IF(N297="?","tier - 2",N297)</f>
        <v>tier - 1</v>
      </c>
      <c r="K297" t="str">
        <f>IF(O297="?","Unknown",O297)</f>
        <v>R1012</v>
      </c>
      <c r="M297" t="s">
        <v>9</v>
      </c>
      <c r="N297" t="s">
        <v>14</v>
      </c>
      <c r="O297" t="s">
        <v>21</v>
      </c>
      <c r="R297">
        <v>1999</v>
      </c>
    </row>
    <row r="298" spans="1:18" x14ac:dyDescent="0.3">
      <c r="A298" t="s">
        <v>324</v>
      </c>
      <c r="B298">
        <v>24</v>
      </c>
      <c r="C298" s="54" t="s">
        <v>28</v>
      </c>
      <c r="D298" s="54">
        <f>IF(R298="?",AVERAGE($R$2:$R$2344),R298)</f>
        <v>1999</v>
      </c>
      <c r="E298" s="19" t="str">
        <f>CONCATENATE(B298,"-",C298,"-",D298)</f>
        <v>24-Dec-1999</v>
      </c>
      <c r="F298" s="26">
        <f t="shared" si="4"/>
        <v>23</v>
      </c>
      <c r="G298">
        <v>1</v>
      </c>
      <c r="H298" s="47">
        <v>2789.06</v>
      </c>
      <c r="I298" t="str">
        <f>IF(M298="?","tier - 2",M298)</f>
        <v>tier - 2</v>
      </c>
      <c r="J298" t="str">
        <f>IF(N298="?","tier - 2",N298)</f>
        <v>tier - 3</v>
      </c>
      <c r="K298" t="str">
        <f>IF(O298="?","Unknown",O298)</f>
        <v>R1012</v>
      </c>
      <c r="M298" t="s">
        <v>9</v>
      </c>
      <c r="N298" t="s">
        <v>10</v>
      </c>
      <c r="O298" t="s">
        <v>21</v>
      </c>
      <c r="R298">
        <v>1999</v>
      </c>
    </row>
    <row r="299" spans="1:18" x14ac:dyDescent="0.3">
      <c r="A299" t="s">
        <v>325</v>
      </c>
      <c r="B299">
        <v>4</v>
      </c>
      <c r="C299" s="54" t="s">
        <v>33</v>
      </c>
      <c r="D299" s="54">
        <f>IF(R299="?",AVERAGE($R$2:$R$2344),R299)</f>
        <v>2004</v>
      </c>
      <c r="E299" s="19" t="str">
        <f>CONCATENATE(B299,"-",C299,"-",D299)</f>
        <v>4-Aug-2004</v>
      </c>
      <c r="F299" s="26">
        <f t="shared" si="4"/>
        <v>18</v>
      </c>
      <c r="G299">
        <v>2</v>
      </c>
      <c r="H299" s="47">
        <v>2801.26</v>
      </c>
      <c r="I299" t="str">
        <f>IF(M299="?","tier - 2",M299)</f>
        <v>tier - 2</v>
      </c>
      <c r="J299" t="str">
        <f>IF(N299="?","tier - 2",N299)</f>
        <v>tier - 3</v>
      </c>
      <c r="K299" t="str">
        <f>IF(O299="?","Unknown",O299)</f>
        <v>R1013</v>
      </c>
      <c r="M299" t="s">
        <v>9</v>
      </c>
      <c r="N299" t="s">
        <v>10</v>
      </c>
      <c r="O299" t="s">
        <v>11</v>
      </c>
      <c r="R299">
        <v>2004</v>
      </c>
    </row>
    <row r="300" spans="1:18" x14ac:dyDescent="0.3">
      <c r="A300" t="s">
        <v>326</v>
      </c>
      <c r="B300">
        <v>23</v>
      </c>
      <c r="C300" s="54" t="s">
        <v>18</v>
      </c>
      <c r="D300" s="54">
        <f>IF(R300="?",AVERAGE($R$2:$R$2344),R300)</f>
        <v>2003</v>
      </c>
      <c r="E300" s="19" t="str">
        <f>CONCATENATE(B300,"-",C300,"-",D300)</f>
        <v>23-Sep-2003</v>
      </c>
      <c r="F300" s="26">
        <f t="shared" si="4"/>
        <v>19</v>
      </c>
      <c r="G300">
        <v>2</v>
      </c>
      <c r="H300" s="47">
        <v>2803.7</v>
      </c>
      <c r="I300" t="str">
        <f>IF(M300="?","tier - 2",M300)</f>
        <v>tier - 2</v>
      </c>
      <c r="J300" t="str">
        <f>IF(N300="?","tier - 2",N300)</f>
        <v>tier - 1</v>
      </c>
      <c r="K300" t="str">
        <f>IF(O300="?","Unknown",O300)</f>
        <v>R1012</v>
      </c>
      <c r="M300" t="s">
        <v>9</v>
      </c>
      <c r="N300" t="s">
        <v>14</v>
      </c>
      <c r="O300" t="s">
        <v>21</v>
      </c>
      <c r="R300">
        <v>2003</v>
      </c>
    </row>
    <row r="301" spans="1:18" x14ac:dyDescent="0.3">
      <c r="A301" t="s">
        <v>327</v>
      </c>
      <c r="B301">
        <v>1</v>
      </c>
      <c r="C301" s="54" t="s">
        <v>35</v>
      </c>
      <c r="D301" s="54">
        <f>IF(R301="?",AVERAGE($R$2:$R$2344),R301)</f>
        <v>2000</v>
      </c>
      <c r="E301" s="19" t="str">
        <f>CONCATENATE(B301,"-",C301,"-",D301)</f>
        <v>1-Oct-2000</v>
      </c>
      <c r="F301" s="26">
        <f t="shared" si="4"/>
        <v>22</v>
      </c>
      <c r="G301">
        <v>0</v>
      </c>
      <c r="H301" s="47">
        <v>2819.51</v>
      </c>
      <c r="I301" t="str">
        <f>IF(M301="?","tier - 2",M301)</f>
        <v>tier - 2</v>
      </c>
      <c r="J301" t="str">
        <f>IF(N301="?","tier - 2",N301)</f>
        <v>tier - 3</v>
      </c>
      <c r="K301" t="str">
        <f>IF(O301="?","Unknown",O301)</f>
        <v>R1011</v>
      </c>
      <c r="M301" t="s">
        <v>9</v>
      </c>
      <c r="N301" t="s">
        <v>10</v>
      </c>
      <c r="O301" t="s">
        <v>40</v>
      </c>
      <c r="R301">
        <v>2000</v>
      </c>
    </row>
    <row r="302" spans="1:18" x14ac:dyDescent="0.3">
      <c r="A302" t="s">
        <v>328</v>
      </c>
      <c r="B302">
        <v>15</v>
      </c>
      <c r="C302" s="54" t="s">
        <v>13</v>
      </c>
      <c r="D302" s="54">
        <f>IF(R302="?",AVERAGE($R$2:$R$2344),R302)</f>
        <v>1998</v>
      </c>
      <c r="E302" s="19" t="str">
        <f>CONCATENATE(B302,"-",C302,"-",D302)</f>
        <v>15-Nov-1998</v>
      </c>
      <c r="F302" s="26">
        <f t="shared" si="4"/>
        <v>24</v>
      </c>
      <c r="G302">
        <v>0</v>
      </c>
      <c r="H302" s="47">
        <v>2842.76</v>
      </c>
      <c r="I302" t="str">
        <f>IF(M302="?","tier - 2",M302)</f>
        <v>tier - 2</v>
      </c>
      <c r="J302" t="str">
        <f>IF(N302="?","tier - 2",N302)</f>
        <v>tier - 3</v>
      </c>
      <c r="K302" t="str">
        <f>IF(O302="?","Unknown",O302)</f>
        <v>R1012</v>
      </c>
      <c r="M302" t="s">
        <v>9</v>
      </c>
      <c r="N302" t="s">
        <v>10</v>
      </c>
      <c r="O302" t="s">
        <v>21</v>
      </c>
      <c r="R302">
        <v>1998</v>
      </c>
    </row>
    <row r="303" spans="1:18" x14ac:dyDescent="0.3">
      <c r="A303" t="s">
        <v>329</v>
      </c>
      <c r="B303">
        <v>17</v>
      </c>
      <c r="C303" s="54" t="s">
        <v>16</v>
      </c>
      <c r="D303" s="54">
        <f>IF(R303="?",AVERAGE($R$2:$R$2344),R303)</f>
        <v>1998</v>
      </c>
      <c r="E303" s="19" t="str">
        <f>CONCATENATE(B303,"-",C303,"-",D303)</f>
        <v>17-Jun-1998</v>
      </c>
      <c r="F303" s="26">
        <f t="shared" si="4"/>
        <v>24</v>
      </c>
      <c r="G303">
        <v>0</v>
      </c>
      <c r="H303" s="47">
        <v>2850.68</v>
      </c>
      <c r="I303" t="str">
        <f>IF(M303="?","tier - 2",M303)</f>
        <v>tier - 2</v>
      </c>
      <c r="J303" t="str">
        <f>IF(N303="?","tier - 2",N303)</f>
        <v>tier - 3</v>
      </c>
      <c r="K303" t="str">
        <f>IF(O303="?","Unknown",O303)</f>
        <v>R1012</v>
      </c>
      <c r="M303" t="s">
        <v>9</v>
      </c>
      <c r="N303" t="s">
        <v>10</v>
      </c>
      <c r="O303" t="s">
        <v>21</v>
      </c>
      <c r="R303">
        <v>1998</v>
      </c>
    </row>
    <row r="304" spans="1:18" x14ac:dyDescent="0.3">
      <c r="A304" t="s">
        <v>330</v>
      </c>
      <c r="B304">
        <v>4</v>
      </c>
      <c r="C304" s="54" t="s">
        <v>18</v>
      </c>
      <c r="D304" s="54">
        <f>IF(R304="?",AVERAGE($R$2:$R$2344),R304)</f>
        <v>1998</v>
      </c>
      <c r="E304" s="19" t="str">
        <f>CONCATENATE(B304,"-",C304,"-",D304)</f>
        <v>4-Sep-1998</v>
      </c>
      <c r="F304" s="26">
        <f t="shared" si="4"/>
        <v>24</v>
      </c>
      <c r="G304">
        <v>0</v>
      </c>
      <c r="H304" s="47">
        <v>2855.44</v>
      </c>
      <c r="I304" t="str">
        <f>IF(M304="?","tier - 2",M304)</f>
        <v>tier - 2</v>
      </c>
      <c r="J304" t="str">
        <f>IF(N304="?","tier - 2",N304)</f>
        <v>tier - 3</v>
      </c>
      <c r="K304" t="str">
        <f>IF(O304="?","Unknown",O304)</f>
        <v>R1012</v>
      </c>
      <c r="M304" t="s">
        <v>9</v>
      </c>
      <c r="N304" t="s">
        <v>10</v>
      </c>
      <c r="O304" t="s">
        <v>21</v>
      </c>
      <c r="R304">
        <v>1998</v>
      </c>
    </row>
    <row r="305" spans="1:18" x14ac:dyDescent="0.3">
      <c r="A305" t="s">
        <v>331</v>
      </c>
      <c r="B305">
        <v>1</v>
      </c>
      <c r="C305" s="54" t="s">
        <v>13</v>
      </c>
      <c r="D305" s="54">
        <f>IF(R305="?",AVERAGE($R$2:$R$2344),R305)</f>
        <v>1993</v>
      </c>
      <c r="E305" s="19" t="str">
        <f>CONCATENATE(B305,"-",C305,"-",D305)</f>
        <v>1-Nov-1993</v>
      </c>
      <c r="F305" s="26">
        <f t="shared" si="4"/>
        <v>29</v>
      </c>
      <c r="G305">
        <v>0</v>
      </c>
      <c r="H305" s="47">
        <v>2866.09</v>
      </c>
      <c r="I305" t="str">
        <f>IF(M305="?","tier - 2",M305)</f>
        <v>tier - 3</v>
      </c>
      <c r="J305" t="str">
        <f>IF(N305="?","tier - 2",N305)</f>
        <v>tier - 3</v>
      </c>
      <c r="K305" t="str">
        <f>IF(O305="?","Unknown",O305)</f>
        <v>R1011</v>
      </c>
      <c r="M305" t="s">
        <v>10</v>
      </c>
      <c r="N305" t="s">
        <v>10</v>
      </c>
      <c r="O305" t="s">
        <v>40</v>
      </c>
      <c r="R305">
        <v>1993</v>
      </c>
    </row>
    <row r="306" spans="1:18" x14ac:dyDescent="0.3">
      <c r="A306" t="s">
        <v>332</v>
      </c>
      <c r="B306">
        <v>12</v>
      </c>
      <c r="C306" s="54" t="s">
        <v>33</v>
      </c>
      <c r="D306" s="54">
        <f>IF(R306="?",AVERAGE($R$2:$R$2344),R306)</f>
        <v>1993</v>
      </c>
      <c r="E306" s="19" t="str">
        <f>CONCATENATE(B306,"-",C306,"-",D306)</f>
        <v>12-Aug-1993</v>
      </c>
      <c r="F306" s="26">
        <f t="shared" si="4"/>
        <v>29</v>
      </c>
      <c r="G306">
        <v>0</v>
      </c>
      <c r="H306" s="47">
        <v>2867.12</v>
      </c>
      <c r="I306" t="str">
        <f>IF(M306="?","tier - 2",M306)</f>
        <v>tier - 1</v>
      </c>
      <c r="J306" t="str">
        <f>IF(N306="?","tier - 2",N306)</f>
        <v>tier - 3</v>
      </c>
      <c r="K306" t="str">
        <f>IF(O306="?","Unknown",O306)</f>
        <v>R1013</v>
      </c>
      <c r="M306" t="s">
        <v>14</v>
      </c>
      <c r="N306" t="s">
        <v>10</v>
      </c>
      <c r="O306" t="s">
        <v>11</v>
      </c>
      <c r="R306">
        <v>1993</v>
      </c>
    </row>
    <row r="307" spans="1:18" x14ac:dyDescent="0.3">
      <c r="A307" t="s">
        <v>333</v>
      </c>
      <c r="B307">
        <v>21</v>
      </c>
      <c r="C307" s="54" t="s">
        <v>16</v>
      </c>
      <c r="D307" s="54">
        <f>IF(R307="?",AVERAGE($R$2:$R$2344),R307)</f>
        <v>1996</v>
      </c>
      <c r="E307" s="19" t="str">
        <f>CONCATENATE(B307,"-",C307,"-",D307)</f>
        <v>21-Jun-1996</v>
      </c>
      <c r="F307" s="26">
        <f t="shared" si="4"/>
        <v>26</v>
      </c>
      <c r="G307">
        <v>0</v>
      </c>
      <c r="H307" s="47">
        <v>2897.32</v>
      </c>
      <c r="I307" t="str">
        <f>IF(M307="?","tier - 2",M307)</f>
        <v>tier - 3</v>
      </c>
      <c r="J307" t="str">
        <f>IF(N307="?","tier - 2",N307)</f>
        <v>tier - 3</v>
      </c>
      <c r="K307" t="str">
        <f>IF(O307="?","Unknown",O307)</f>
        <v>R1016</v>
      </c>
      <c r="M307" t="s">
        <v>10</v>
      </c>
      <c r="N307" t="s">
        <v>10</v>
      </c>
      <c r="O307" t="s">
        <v>166</v>
      </c>
      <c r="R307">
        <v>1996</v>
      </c>
    </row>
    <row r="308" spans="1:18" x14ac:dyDescent="0.3">
      <c r="A308" t="s">
        <v>334</v>
      </c>
      <c r="B308">
        <v>14</v>
      </c>
      <c r="C308" s="54" t="s">
        <v>8</v>
      </c>
      <c r="D308" s="54">
        <f>IF(R308="?",AVERAGE($R$2:$R$2344),R308)</f>
        <v>2000</v>
      </c>
      <c r="E308" s="19" t="str">
        <f>CONCATENATE(B308,"-",C308,"-",D308)</f>
        <v>14-Jul-2000</v>
      </c>
      <c r="F308" s="26">
        <f t="shared" si="4"/>
        <v>22</v>
      </c>
      <c r="G308">
        <v>0</v>
      </c>
      <c r="H308" s="47">
        <v>2897.46</v>
      </c>
      <c r="I308" t="str">
        <f>IF(M308="?","tier - 2",M308)</f>
        <v>tier - 2</v>
      </c>
      <c r="J308" t="str">
        <f>IF(N308="?","tier - 2",N308)</f>
        <v>tier - 1</v>
      </c>
      <c r="K308" t="str">
        <f>IF(O308="?","Unknown",O308)</f>
        <v>R1012</v>
      </c>
      <c r="M308" t="s">
        <v>9</v>
      </c>
      <c r="N308" t="s">
        <v>14</v>
      </c>
      <c r="O308" t="s">
        <v>21</v>
      </c>
      <c r="R308">
        <v>2000</v>
      </c>
    </row>
    <row r="309" spans="1:18" x14ac:dyDescent="0.3">
      <c r="A309" t="s">
        <v>335</v>
      </c>
      <c r="B309">
        <v>1</v>
      </c>
      <c r="C309" s="54" t="s">
        <v>13</v>
      </c>
      <c r="D309" s="54">
        <f>IF(R309="?",AVERAGE($R$2:$R$2344),R309)</f>
        <v>1999</v>
      </c>
      <c r="E309" s="19" t="str">
        <f>CONCATENATE(B309,"-",C309,"-",D309)</f>
        <v>1-Nov-1999</v>
      </c>
      <c r="F309" s="26">
        <f t="shared" si="4"/>
        <v>23</v>
      </c>
      <c r="G309">
        <v>0</v>
      </c>
      <c r="H309" s="47">
        <v>2899.49</v>
      </c>
      <c r="I309" t="str">
        <f>IF(M309="?","tier - 2",M309)</f>
        <v>tier - 2</v>
      </c>
      <c r="J309" t="str">
        <f>IF(N309="?","tier - 2",N309)</f>
        <v>tier - 2</v>
      </c>
      <c r="K309" t="str">
        <f>IF(O309="?","Unknown",O309)</f>
        <v>R1024</v>
      </c>
      <c r="M309" t="s">
        <v>9</v>
      </c>
      <c r="N309" t="s">
        <v>9</v>
      </c>
      <c r="O309" t="s">
        <v>245</v>
      </c>
      <c r="R309">
        <v>1999</v>
      </c>
    </row>
    <row r="310" spans="1:18" x14ac:dyDescent="0.3">
      <c r="A310" t="s">
        <v>336</v>
      </c>
      <c r="B310">
        <v>24</v>
      </c>
      <c r="C310" s="54" t="s">
        <v>35</v>
      </c>
      <c r="D310" s="54">
        <f>IF(R310="?",AVERAGE($R$2:$R$2344),R310)</f>
        <v>1996</v>
      </c>
      <c r="E310" s="19" t="str">
        <f>CONCATENATE(B310,"-",C310,"-",D310)</f>
        <v>24-Oct-1996</v>
      </c>
      <c r="F310" s="26">
        <f t="shared" si="4"/>
        <v>26</v>
      </c>
      <c r="G310">
        <v>1</v>
      </c>
      <c r="H310" s="47">
        <v>2902.91</v>
      </c>
      <c r="I310" t="str">
        <f>IF(M310="?","tier - 2",M310)</f>
        <v>tier - 2</v>
      </c>
      <c r="J310" t="str">
        <f>IF(N310="?","tier - 2",N310)</f>
        <v>tier - 2</v>
      </c>
      <c r="K310" t="str">
        <f>IF(O310="?","Unknown",O310)</f>
        <v>R1013</v>
      </c>
      <c r="M310" t="s">
        <v>9</v>
      </c>
      <c r="N310" t="s">
        <v>9</v>
      </c>
      <c r="O310" t="s">
        <v>11</v>
      </c>
      <c r="R310">
        <v>1996</v>
      </c>
    </row>
    <row r="311" spans="1:18" x14ac:dyDescent="0.3">
      <c r="A311" t="s">
        <v>337</v>
      </c>
      <c r="B311">
        <v>13</v>
      </c>
      <c r="C311" s="54" t="s">
        <v>16</v>
      </c>
      <c r="D311" s="54">
        <f>IF(R311="?",AVERAGE($R$2:$R$2344),R311)</f>
        <v>1996</v>
      </c>
      <c r="E311" s="19" t="str">
        <f>CONCATENATE(B311,"-",C311,"-",D311)</f>
        <v>13-Jun-1996</v>
      </c>
      <c r="F311" s="26">
        <f t="shared" si="4"/>
        <v>26</v>
      </c>
      <c r="G311">
        <v>1</v>
      </c>
      <c r="H311" s="47">
        <v>2904.09</v>
      </c>
      <c r="I311" t="str">
        <f>IF(M311="?","tier - 2",M311)</f>
        <v>tier - 2</v>
      </c>
      <c r="J311" t="str">
        <f>IF(N311="?","tier - 2",N311)</f>
        <v>tier - 2</v>
      </c>
      <c r="K311" t="str">
        <f>IF(O311="?","Unknown",O311)</f>
        <v>R1011</v>
      </c>
      <c r="M311" t="s">
        <v>9</v>
      </c>
      <c r="N311" t="s">
        <v>9</v>
      </c>
      <c r="O311" t="s">
        <v>40</v>
      </c>
      <c r="R311">
        <v>1996</v>
      </c>
    </row>
    <row r="312" spans="1:18" x14ac:dyDescent="0.3">
      <c r="A312" t="s">
        <v>338</v>
      </c>
      <c r="B312">
        <v>5</v>
      </c>
      <c r="C312" s="54" t="s">
        <v>16</v>
      </c>
      <c r="D312" s="54">
        <f>IF(R312="?",AVERAGE($R$2:$R$2344),R312)</f>
        <v>2003</v>
      </c>
      <c r="E312" s="19" t="str">
        <f>CONCATENATE(B312,"-",C312,"-",D312)</f>
        <v>5-Jun-2003</v>
      </c>
      <c r="F312" s="26">
        <f t="shared" si="4"/>
        <v>20</v>
      </c>
      <c r="G312">
        <v>2</v>
      </c>
      <c r="H312" s="47">
        <v>2913.57</v>
      </c>
      <c r="I312" t="str">
        <f>IF(M312="?","tier - 2",M312)</f>
        <v>tier - 2</v>
      </c>
      <c r="J312" t="str">
        <f>IF(N312="?","tier - 2",N312)</f>
        <v>tier - 2</v>
      </c>
      <c r="K312" t="str">
        <f>IF(O312="?","Unknown",O312)</f>
        <v>R1011</v>
      </c>
      <c r="M312" t="s">
        <v>9</v>
      </c>
      <c r="N312" t="s">
        <v>9</v>
      </c>
      <c r="O312" t="s">
        <v>40</v>
      </c>
      <c r="R312">
        <v>2003</v>
      </c>
    </row>
    <row r="313" spans="1:18" x14ac:dyDescent="0.3">
      <c r="A313" t="s">
        <v>339</v>
      </c>
      <c r="B313">
        <v>30</v>
      </c>
      <c r="C313" s="54" t="s">
        <v>16</v>
      </c>
      <c r="D313" s="54">
        <f>IF(R313="?",AVERAGE($R$2:$R$2344),R313)</f>
        <v>1996</v>
      </c>
      <c r="E313" s="19" t="str">
        <f>CONCATENATE(B313,"-",C313,"-",D313)</f>
        <v>30-Jun-1996</v>
      </c>
      <c r="F313" s="26">
        <f t="shared" si="4"/>
        <v>26</v>
      </c>
      <c r="G313">
        <v>1</v>
      </c>
      <c r="H313" s="47">
        <v>2927.06</v>
      </c>
      <c r="I313" t="str">
        <f>IF(M313="?","tier - 2",M313)</f>
        <v>tier - 2</v>
      </c>
      <c r="J313" t="str">
        <f>IF(N313="?","tier - 2",N313)</f>
        <v>tier - 2</v>
      </c>
      <c r="K313" t="str">
        <f>IF(O313="?","Unknown",O313)</f>
        <v>R1013</v>
      </c>
      <c r="M313" t="s">
        <v>9</v>
      </c>
      <c r="N313" t="s">
        <v>9</v>
      </c>
      <c r="O313" t="s">
        <v>11</v>
      </c>
      <c r="R313">
        <v>1996</v>
      </c>
    </row>
    <row r="314" spans="1:18" x14ac:dyDescent="0.3">
      <c r="A314" t="s">
        <v>340</v>
      </c>
      <c r="B314">
        <v>30</v>
      </c>
      <c r="C314" s="54" t="s">
        <v>18</v>
      </c>
      <c r="D314" s="54">
        <f>IF(R314="?",AVERAGE($R$2:$R$2344),R314)</f>
        <v>2002</v>
      </c>
      <c r="E314" s="19" t="str">
        <f>CONCATENATE(B314,"-",C314,"-",D314)</f>
        <v>30-Sep-2002</v>
      </c>
      <c r="F314" s="26">
        <f t="shared" si="4"/>
        <v>20</v>
      </c>
      <c r="G314">
        <v>0</v>
      </c>
      <c r="H314" s="47">
        <v>2943.41</v>
      </c>
      <c r="I314" t="str">
        <f>IF(M314="?","tier - 2",M314)</f>
        <v>tier - 2</v>
      </c>
      <c r="J314" t="str">
        <f>IF(N314="?","tier - 2",N314)</f>
        <v>tier - 3</v>
      </c>
      <c r="K314" t="str">
        <f>IF(O314="?","Unknown",O314)</f>
        <v>R1012</v>
      </c>
      <c r="M314" t="s">
        <v>9</v>
      </c>
      <c r="N314" t="s">
        <v>10</v>
      </c>
      <c r="O314" t="s">
        <v>21</v>
      </c>
      <c r="R314">
        <v>2002</v>
      </c>
    </row>
    <row r="315" spans="1:18" x14ac:dyDescent="0.3">
      <c r="A315" t="s">
        <v>341</v>
      </c>
      <c r="B315">
        <v>24</v>
      </c>
      <c r="C315" s="54" t="s">
        <v>18</v>
      </c>
      <c r="D315" s="54">
        <f>IF(R315="?",AVERAGE($R$2:$R$2344),R315)</f>
        <v>1995</v>
      </c>
      <c r="E315" s="19" t="str">
        <f>CONCATENATE(B315,"-",C315,"-",D315)</f>
        <v>24-Sep-1995</v>
      </c>
      <c r="F315" s="26">
        <f t="shared" si="4"/>
        <v>27</v>
      </c>
      <c r="G315">
        <v>0</v>
      </c>
      <c r="H315" s="47">
        <v>2974.13</v>
      </c>
      <c r="I315" t="str">
        <f>IF(M315="?","tier - 2",M315)</f>
        <v>tier - 2</v>
      </c>
      <c r="J315" t="str">
        <f>IF(N315="?","tier - 2",N315)</f>
        <v>tier - 1</v>
      </c>
      <c r="K315" t="str">
        <f>IF(O315="?","Unknown",O315)</f>
        <v>R1011</v>
      </c>
      <c r="M315" t="s">
        <v>9</v>
      </c>
      <c r="N315" t="s">
        <v>14</v>
      </c>
      <c r="O315" t="s">
        <v>40</v>
      </c>
      <c r="R315">
        <v>1995</v>
      </c>
    </row>
    <row r="316" spans="1:18" x14ac:dyDescent="0.3">
      <c r="A316" t="s">
        <v>342</v>
      </c>
      <c r="B316">
        <v>18</v>
      </c>
      <c r="C316" s="54" t="s">
        <v>16</v>
      </c>
      <c r="D316" s="54">
        <f>IF(R316="?",AVERAGE($R$2:$R$2344),R316)</f>
        <v>1987</v>
      </c>
      <c r="E316" s="19" t="str">
        <f>CONCATENATE(B316,"-",C316,"-",D316)</f>
        <v>18-Jun-1987</v>
      </c>
      <c r="F316" s="26">
        <f t="shared" si="4"/>
        <v>35</v>
      </c>
      <c r="G316">
        <v>3</v>
      </c>
      <c r="H316" s="47">
        <v>2979.52</v>
      </c>
      <c r="I316" t="str">
        <f>IF(M316="?","tier - 2",M316)</f>
        <v>tier - 2</v>
      </c>
      <c r="J316" t="str">
        <f>IF(N316="?","tier - 2",N316)</f>
        <v>tier - 3</v>
      </c>
      <c r="K316" t="str">
        <f>IF(O316="?","Unknown",O316)</f>
        <v>R1013</v>
      </c>
      <c r="M316" t="s">
        <v>9</v>
      </c>
      <c r="N316" t="s">
        <v>10</v>
      </c>
      <c r="O316" t="s">
        <v>11</v>
      </c>
      <c r="R316">
        <v>1987</v>
      </c>
    </row>
    <row r="317" spans="1:18" x14ac:dyDescent="0.3">
      <c r="A317" t="s">
        <v>343</v>
      </c>
      <c r="B317">
        <v>20</v>
      </c>
      <c r="C317" s="54" t="s">
        <v>13</v>
      </c>
      <c r="D317" s="54">
        <f>IF(R317="?",AVERAGE($R$2:$R$2344),R317)</f>
        <v>1991</v>
      </c>
      <c r="E317" s="19" t="str">
        <f>CONCATENATE(B317,"-",C317,"-",D317)</f>
        <v>20-Nov-1991</v>
      </c>
      <c r="F317" s="26">
        <f t="shared" si="4"/>
        <v>31</v>
      </c>
      <c r="G317">
        <v>3</v>
      </c>
      <c r="H317" s="47">
        <v>2985.67</v>
      </c>
      <c r="I317" t="str">
        <f>IF(M317="?","tier - 2",M317)</f>
        <v>tier - 2</v>
      </c>
      <c r="J317" t="str">
        <f>IF(N317="?","tier - 2",N317)</f>
        <v>tier - 2</v>
      </c>
      <c r="K317" t="str">
        <f>IF(O317="?","Unknown",O317)</f>
        <v>R1013</v>
      </c>
      <c r="M317" t="s">
        <v>9</v>
      </c>
      <c r="N317" t="s">
        <v>9</v>
      </c>
      <c r="O317" t="s">
        <v>11</v>
      </c>
      <c r="R317">
        <v>1991</v>
      </c>
    </row>
    <row r="318" spans="1:18" x14ac:dyDescent="0.3">
      <c r="A318" t="s">
        <v>344</v>
      </c>
      <c r="B318">
        <v>15</v>
      </c>
      <c r="C318" s="54" t="s">
        <v>28</v>
      </c>
      <c r="D318" s="54">
        <f>IF(R318="?",AVERAGE($R$2:$R$2344),R318)</f>
        <v>2002</v>
      </c>
      <c r="E318" s="19" t="str">
        <f>CONCATENATE(B318,"-",C318,"-",D318)</f>
        <v>15-Dec-2002</v>
      </c>
      <c r="F318" s="26">
        <f t="shared" si="4"/>
        <v>20</v>
      </c>
      <c r="G318">
        <v>0</v>
      </c>
      <c r="H318" s="47">
        <v>3012.22</v>
      </c>
      <c r="I318" t="str">
        <f>IF(M318="?","tier - 2",M318)</f>
        <v>tier - 2</v>
      </c>
      <c r="J318" t="str">
        <f>IF(N318="?","tier - 2",N318)</f>
        <v>tier - 3</v>
      </c>
      <c r="K318" t="str">
        <f>IF(O318="?","Unknown",O318)</f>
        <v>R1012</v>
      </c>
      <c r="M318" t="s">
        <v>9</v>
      </c>
      <c r="N318" t="s">
        <v>10</v>
      </c>
      <c r="O318" t="s">
        <v>21</v>
      </c>
      <c r="R318">
        <v>2002</v>
      </c>
    </row>
    <row r="319" spans="1:18" x14ac:dyDescent="0.3">
      <c r="A319" t="s">
        <v>345</v>
      </c>
      <c r="B319">
        <v>28</v>
      </c>
      <c r="C319" s="54" t="s">
        <v>18</v>
      </c>
      <c r="D319" s="54">
        <f>IF(R319="?",AVERAGE($R$2:$R$2344),R319)</f>
        <v>1988</v>
      </c>
      <c r="E319" s="19" t="str">
        <f>CONCATENATE(B319,"-",C319,"-",D319)</f>
        <v>28-Sep-1988</v>
      </c>
      <c r="F319" s="26">
        <f t="shared" si="4"/>
        <v>34</v>
      </c>
      <c r="G319">
        <v>3</v>
      </c>
      <c r="H319" s="47">
        <v>3018.04</v>
      </c>
      <c r="I319" t="str">
        <f>IF(M319="?","tier - 2",M319)</f>
        <v>tier - 2</v>
      </c>
      <c r="J319" t="str">
        <f>IF(N319="?","tier - 2",N319)</f>
        <v>tier - 2</v>
      </c>
      <c r="K319" t="str">
        <f>IF(O319="?","Unknown",O319)</f>
        <v>R1012</v>
      </c>
      <c r="M319" t="s">
        <v>9</v>
      </c>
      <c r="N319" t="s">
        <v>9</v>
      </c>
      <c r="O319" t="s">
        <v>21</v>
      </c>
      <c r="R319">
        <v>1988</v>
      </c>
    </row>
    <row r="320" spans="1:18" x14ac:dyDescent="0.3">
      <c r="A320" t="s">
        <v>346</v>
      </c>
      <c r="B320">
        <v>19</v>
      </c>
      <c r="C320" s="54" t="s">
        <v>28</v>
      </c>
      <c r="D320" s="54">
        <f>IF(R320="?",AVERAGE($R$2:$R$2344),R320)</f>
        <v>1997</v>
      </c>
      <c r="E320" s="19" t="str">
        <f>CONCATENATE(B320,"-",C320,"-",D320)</f>
        <v>19-Dec-1997</v>
      </c>
      <c r="F320" s="26">
        <f t="shared" si="4"/>
        <v>25</v>
      </c>
      <c r="G320">
        <v>0</v>
      </c>
      <c r="H320" s="47">
        <v>3021.81</v>
      </c>
      <c r="I320" t="str">
        <f>IF(M320="?","tier - 2",M320)</f>
        <v>tier - 2</v>
      </c>
      <c r="J320" t="str">
        <f>IF(N320="?","tier - 2",N320)</f>
        <v>tier - 3</v>
      </c>
      <c r="K320" t="str">
        <f>IF(O320="?","Unknown",O320)</f>
        <v>R1012</v>
      </c>
      <c r="M320" t="s">
        <v>9</v>
      </c>
      <c r="N320" t="s">
        <v>10</v>
      </c>
      <c r="O320" t="s">
        <v>21</v>
      </c>
      <c r="R320">
        <v>1997</v>
      </c>
    </row>
    <row r="321" spans="1:18" x14ac:dyDescent="0.3">
      <c r="A321" t="s">
        <v>347</v>
      </c>
      <c r="B321">
        <v>15</v>
      </c>
      <c r="C321" s="54" t="s">
        <v>18</v>
      </c>
      <c r="D321" s="54">
        <f>IF(R321="?",AVERAGE($R$2:$R$2344),R321)</f>
        <v>1998</v>
      </c>
      <c r="E321" s="19" t="str">
        <f>CONCATENATE(B321,"-",C321,"-",D321)</f>
        <v>15-Sep-1998</v>
      </c>
      <c r="F321" s="26">
        <f t="shared" si="4"/>
        <v>24</v>
      </c>
      <c r="G321">
        <v>0</v>
      </c>
      <c r="H321" s="47">
        <v>3044.21</v>
      </c>
      <c r="I321" t="str">
        <f>IF(M321="?","tier - 2",M321)</f>
        <v>tier - 2</v>
      </c>
      <c r="J321" t="str">
        <f>IF(N321="?","tier - 2",N321)</f>
        <v>tier - 3</v>
      </c>
      <c r="K321" t="str">
        <f>IF(O321="?","Unknown",O321)</f>
        <v>R1024</v>
      </c>
      <c r="M321" t="s">
        <v>9</v>
      </c>
      <c r="N321" t="s">
        <v>10</v>
      </c>
      <c r="O321" t="s">
        <v>245</v>
      </c>
      <c r="R321">
        <v>1998</v>
      </c>
    </row>
    <row r="322" spans="1:18" x14ac:dyDescent="0.3">
      <c r="A322" t="s">
        <v>348</v>
      </c>
      <c r="B322">
        <v>9</v>
      </c>
      <c r="C322" s="54" t="s">
        <v>33</v>
      </c>
      <c r="D322" s="54">
        <f>IF(R322="?",AVERAGE($R$2:$R$2344),R322)</f>
        <v>1998</v>
      </c>
      <c r="E322" s="19" t="str">
        <f>CONCATENATE(B322,"-",C322,"-",D322)</f>
        <v>9-Aug-1998</v>
      </c>
      <c r="F322" s="26">
        <f t="shared" si="4"/>
        <v>24</v>
      </c>
      <c r="G322">
        <v>0</v>
      </c>
      <c r="H322" s="47">
        <v>3046.06</v>
      </c>
      <c r="I322" t="str">
        <f>IF(M322="?","tier - 2",M322)</f>
        <v>tier - 2</v>
      </c>
      <c r="J322" t="str">
        <f>IF(N322="?","tier - 2",N322)</f>
        <v>tier - 1</v>
      </c>
      <c r="K322" t="str">
        <f>IF(O322="?","Unknown",O322)</f>
        <v>R1023</v>
      </c>
      <c r="M322" t="s">
        <v>9</v>
      </c>
      <c r="N322" t="s">
        <v>14</v>
      </c>
      <c r="O322" t="s">
        <v>247</v>
      </c>
      <c r="R322">
        <v>1998</v>
      </c>
    </row>
    <row r="323" spans="1:18" x14ac:dyDescent="0.3">
      <c r="A323" t="s">
        <v>349</v>
      </c>
      <c r="B323">
        <v>22</v>
      </c>
      <c r="C323" s="54" t="s">
        <v>28</v>
      </c>
      <c r="D323" s="54">
        <f>IF(R323="?",AVERAGE($R$2:$R$2344),R323)</f>
        <v>1997</v>
      </c>
      <c r="E323" s="19" t="str">
        <f>CONCATENATE(B323,"-",C323,"-",D323)</f>
        <v>22-Dec-1997</v>
      </c>
      <c r="F323" s="26">
        <f t="shared" ref="F323:F386" si="5">DATEDIF(E323, DATE(2023,6,8), "Y")</f>
        <v>25</v>
      </c>
      <c r="G323">
        <v>0</v>
      </c>
      <c r="H323" s="47">
        <v>3051.73</v>
      </c>
      <c r="I323" t="str">
        <f>IF(M323="?","tier - 2",M323)</f>
        <v>tier - 2</v>
      </c>
      <c r="J323" t="str">
        <f>IF(N323="?","tier - 2",N323)</f>
        <v>tier - 2</v>
      </c>
      <c r="K323" t="str">
        <f>IF(O323="?","Unknown",O323)</f>
        <v>R1011</v>
      </c>
      <c r="M323" t="s">
        <v>9</v>
      </c>
      <c r="N323" t="s">
        <v>9</v>
      </c>
      <c r="O323" t="s">
        <v>40</v>
      </c>
      <c r="R323">
        <v>1997</v>
      </c>
    </row>
    <row r="324" spans="1:18" x14ac:dyDescent="0.3">
      <c r="A324" t="s">
        <v>350</v>
      </c>
      <c r="B324">
        <v>21</v>
      </c>
      <c r="C324" s="54" t="s">
        <v>16</v>
      </c>
      <c r="D324" s="54">
        <f>IF(R324="?",AVERAGE($R$2:$R$2344),R324)</f>
        <v>2002</v>
      </c>
      <c r="E324" s="19" t="str">
        <f>CONCATENATE(B324,"-",C324,"-",D324)</f>
        <v>21-Jun-2002</v>
      </c>
      <c r="F324" s="26">
        <f t="shared" si="5"/>
        <v>20</v>
      </c>
      <c r="G324">
        <v>2</v>
      </c>
      <c r="H324" s="47">
        <v>3056.39</v>
      </c>
      <c r="I324" t="str">
        <f>IF(M324="?","tier - 2",M324)</f>
        <v>tier - 2</v>
      </c>
      <c r="J324" t="str">
        <f>IF(N324="?","tier - 2",N324)</f>
        <v>tier - 3</v>
      </c>
      <c r="K324" t="str">
        <f>IF(O324="?","Unknown",O324)</f>
        <v>R1013</v>
      </c>
      <c r="M324" t="s">
        <v>9</v>
      </c>
      <c r="N324" t="s">
        <v>10</v>
      </c>
      <c r="O324" t="s">
        <v>11</v>
      </c>
      <c r="R324">
        <v>2002</v>
      </c>
    </row>
    <row r="325" spans="1:18" x14ac:dyDescent="0.3">
      <c r="A325" t="s">
        <v>351</v>
      </c>
      <c r="B325">
        <v>26</v>
      </c>
      <c r="C325" s="54" t="s">
        <v>18</v>
      </c>
      <c r="D325" s="54">
        <f>IF(R325="?",AVERAGE($R$2:$R$2344),R325)</f>
        <v>1994</v>
      </c>
      <c r="E325" s="19" t="str">
        <f>CONCATENATE(B325,"-",C325,"-",D325)</f>
        <v>26-Sep-1994</v>
      </c>
      <c r="F325" s="26">
        <f t="shared" si="5"/>
        <v>28</v>
      </c>
      <c r="G325">
        <v>0</v>
      </c>
      <c r="H325" s="47">
        <v>3062.51</v>
      </c>
      <c r="I325" t="str">
        <f>IF(M325="?","tier - 2",M325)</f>
        <v>tier - 3</v>
      </c>
      <c r="J325" t="str">
        <f>IF(N325="?","tier - 2",N325)</f>
        <v>tier - 1</v>
      </c>
      <c r="K325" t="str">
        <f>IF(O325="?","Unknown",O325)</f>
        <v>R1012</v>
      </c>
      <c r="M325" t="s">
        <v>10</v>
      </c>
      <c r="N325" t="s">
        <v>14</v>
      </c>
      <c r="O325" t="s">
        <v>21</v>
      </c>
      <c r="R325">
        <v>1994</v>
      </c>
    </row>
    <row r="326" spans="1:18" x14ac:dyDescent="0.3">
      <c r="A326" t="s">
        <v>352</v>
      </c>
      <c r="B326">
        <v>1</v>
      </c>
      <c r="C326" s="54" t="s">
        <v>35</v>
      </c>
      <c r="D326" s="54">
        <f>IF(R326="?",AVERAGE($R$2:$R$2344),R326)</f>
        <v>1989</v>
      </c>
      <c r="E326" s="19" t="str">
        <f>CONCATENATE(B326,"-",C326,"-",D326)</f>
        <v>1-Oct-1989</v>
      </c>
      <c r="F326" s="26">
        <f t="shared" si="5"/>
        <v>33</v>
      </c>
      <c r="G326">
        <v>3</v>
      </c>
      <c r="H326" s="47">
        <v>3065.49</v>
      </c>
      <c r="I326" t="str">
        <f>IF(M326="?","tier - 2",M326)</f>
        <v>tier - 2</v>
      </c>
      <c r="J326" t="str">
        <f>IF(N326="?","tier - 2",N326)</f>
        <v>tier - 1</v>
      </c>
      <c r="K326" t="str">
        <f>IF(O326="?","Unknown",O326)</f>
        <v>R1012</v>
      </c>
      <c r="M326" t="s">
        <v>9</v>
      </c>
      <c r="N326" t="s">
        <v>14</v>
      </c>
      <c r="O326" t="s">
        <v>21</v>
      </c>
      <c r="R326">
        <v>1989</v>
      </c>
    </row>
    <row r="327" spans="1:18" x14ac:dyDescent="0.3">
      <c r="A327" t="s">
        <v>353</v>
      </c>
      <c r="B327">
        <v>10</v>
      </c>
      <c r="C327" s="54" t="s">
        <v>18</v>
      </c>
      <c r="D327" s="54">
        <f>IF(R327="?",AVERAGE($R$2:$R$2344),R327)</f>
        <v>1995</v>
      </c>
      <c r="E327" s="19" t="str">
        <f>CONCATENATE(B327,"-",C327,"-",D327)</f>
        <v>10-Sep-1995</v>
      </c>
      <c r="F327" s="26">
        <f t="shared" si="5"/>
        <v>27</v>
      </c>
      <c r="G327">
        <v>0</v>
      </c>
      <c r="H327" s="47">
        <v>3070.81</v>
      </c>
      <c r="I327" t="str">
        <f>IF(M327="?","tier - 2",M327)</f>
        <v>tier - 3</v>
      </c>
      <c r="J327" t="str">
        <f>IF(N327="?","tier - 2",N327)</f>
        <v>tier - 1</v>
      </c>
      <c r="K327" t="str">
        <f>IF(O327="?","Unknown",O327)</f>
        <v>R1017</v>
      </c>
      <c r="M327" t="s">
        <v>10</v>
      </c>
      <c r="N327" t="s">
        <v>14</v>
      </c>
      <c r="O327" t="s">
        <v>354</v>
      </c>
      <c r="R327">
        <v>1995</v>
      </c>
    </row>
    <row r="328" spans="1:18" x14ac:dyDescent="0.3">
      <c r="A328" t="s">
        <v>355</v>
      </c>
      <c r="B328">
        <v>13</v>
      </c>
      <c r="C328" s="54" t="s">
        <v>35</v>
      </c>
      <c r="D328" s="54">
        <f>IF(R328="?",AVERAGE($R$2:$R$2344),R328)</f>
        <v>2001</v>
      </c>
      <c r="E328" s="19" t="str">
        <f>CONCATENATE(B328,"-",C328,"-",D328)</f>
        <v>13-Oct-2001</v>
      </c>
      <c r="F328" s="26">
        <f t="shared" si="5"/>
        <v>21</v>
      </c>
      <c r="G328">
        <v>2</v>
      </c>
      <c r="H328" s="47">
        <v>3077.1</v>
      </c>
      <c r="I328" t="str">
        <f>IF(M328="?","tier - 2",M328)</f>
        <v>tier - 2</v>
      </c>
      <c r="J328" t="str">
        <f>IF(N328="?","tier - 2",N328)</f>
        <v>tier - 1</v>
      </c>
      <c r="K328" t="str">
        <f>IF(O328="?","Unknown",O328)</f>
        <v>R1012</v>
      </c>
      <c r="M328" t="s">
        <v>9</v>
      </c>
      <c r="N328" t="s">
        <v>14</v>
      </c>
      <c r="O328" t="s">
        <v>21</v>
      </c>
      <c r="R328">
        <v>2001</v>
      </c>
    </row>
    <row r="329" spans="1:18" x14ac:dyDescent="0.3">
      <c r="A329" t="s">
        <v>356</v>
      </c>
      <c r="B329">
        <v>1</v>
      </c>
      <c r="C329" s="54" t="s">
        <v>33</v>
      </c>
      <c r="D329" s="54">
        <f>IF(R329="?",AVERAGE($R$2:$R$2344),R329)</f>
        <v>1987</v>
      </c>
      <c r="E329" s="19" t="str">
        <f>CONCATENATE(B329,"-",C329,"-",D329)</f>
        <v>1-Aug-1987</v>
      </c>
      <c r="F329" s="26">
        <f t="shared" si="5"/>
        <v>35</v>
      </c>
      <c r="G329">
        <v>3</v>
      </c>
      <c r="H329" s="47">
        <v>3088.06</v>
      </c>
      <c r="I329" t="str">
        <f>IF(M329="?","tier - 2",M329)</f>
        <v>tier - 2</v>
      </c>
      <c r="J329" t="str">
        <f>IF(N329="?","tier - 2",N329)</f>
        <v>tier - 2</v>
      </c>
      <c r="K329" t="str">
        <f>IF(O329="?","Unknown",O329)</f>
        <v>R1013</v>
      </c>
      <c r="M329" t="s">
        <v>9</v>
      </c>
      <c r="N329" t="s">
        <v>9</v>
      </c>
      <c r="O329" t="s">
        <v>11</v>
      </c>
      <c r="R329">
        <v>1987</v>
      </c>
    </row>
    <row r="330" spans="1:18" x14ac:dyDescent="0.3">
      <c r="A330" t="s">
        <v>357</v>
      </c>
      <c r="B330">
        <v>25</v>
      </c>
      <c r="C330" s="54" t="s">
        <v>16</v>
      </c>
      <c r="D330" s="54">
        <f>IF(R330="?",AVERAGE($R$2:$R$2344),R330)</f>
        <v>1999</v>
      </c>
      <c r="E330" s="19" t="str">
        <f>CONCATENATE(B330,"-",C330,"-",D330)</f>
        <v>25-Jun-1999</v>
      </c>
      <c r="F330" s="26">
        <f t="shared" si="5"/>
        <v>23</v>
      </c>
      <c r="G330">
        <v>0</v>
      </c>
      <c r="H330" s="47">
        <v>3128.35</v>
      </c>
      <c r="I330" t="str">
        <f>IF(M330="?","tier - 2",M330)</f>
        <v>tier - 2</v>
      </c>
      <c r="J330" t="str">
        <f>IF(N330="?","tier - 2",N330)</f>
        <v>tier - 3</v>
      </c>
      <c r="K330" t="str">
        <f>IF(O330="?","Unknown",O330)</f>
        <v>R1021</v>
      </c>
      <c r="M330" t="s">
        <v>9</v>
      </c>
      <c r="N330" t="s">
        <v>10</v>
      </c>
      <c r="O330" t="s">
        <v>298</v>
      </c>
      <c r="R330">
        <v>1999</v>
      </c>
    </row>
    <row r="331" spans="1:18" x14ac:dyDescent="0.3">
      <c r="A331" t="s">
        <v>358</v>
      </c>
      <c r="B331">
        <v>10</v>
      </c>
      <c r="C331" s="54" t="s">
        <v>8</v>
      </c>
      <c r="D331" s="54">
        <f>IF(R331="?",AVERAGE($R$2:$R$2344),R331)</f>
        <v>1994</v>
      </c>
      <c r="E331" s="19" t="str">
        <f>CONCATENATE(B331,"-",C331,"-",D331)</f>
        <v>10-Jul-1994</v>
      </c>
      <c r="F331" s="26">
        <f t="shared" si="5"/>
        <v>28</v>
      </c>
      <c r="G331">
        <v>0</v>
      </c>
      <c r="H331" s="47">
        <v>3161.45</v>
      </c>
      <c r="I331" t="str">
        <f>IF(M331="?","tier - 2",M331)</f>
        <v>tier - 2</v>
      </c>
      <c r="J331" t="str">
        <f>IF(N331="?","tier - 2",N331)</f>
        <v>tier - 1</v>
      </c>
      <c r="K331" t="str">
        <f>IF(O331="?","Unknown",O331)</f>
        <v>R1011</v>
      </c>
      <c r="M331" t="s">
        <v>9</v>
      </c>
      <c r="N331" t="s">
        <v>14</v>
      </c>
      <c r="O331" t="s">
        <v>40</v>
      </c>
      <c r="R331">
        <v>1994</v>
      </c>
    </row>
    <row r="332" spans="1:18" x14ac:dyDescent="0.3">
      <c r="A332" t="s">
        <v>359</v>
      </c>
      <c r="B332">
        <v>25</v>
      </c>
      <c r="C332" s="54" t="s">
        <v>18</v>
      </c>
      <c r="D332" s="54">
        <f>IF(R332="?",AVERAGE($R$2:$R$2344),R332)</f>
        <v>1993</v>
      </c>
      <c r="E332" s="19" t="str">
        <f>CONCATENATE(B332,"-",C332,"-",D332)</f>
        <v>25-Sep-1993</v>
      </c>
      <c r="F332" s="26">
        <f t="shared" si="5"/>
        <v>29</v>
      </c>
      <c r="G332">
        <v>0</v>
      </c>
      <c r="H332" s="47">
        <v>3162.02</v>
      </c>
      <c r="I332" t="str">
        <f>IF(M332="?","tier - 2",M332)</f>
        <v>tier - 2</v>
      </c>
      <c r="J332" t="str">
        <f>IF(N332="?","tier - 2",N332)</f>
        <v>tier - 3</v>
      </c>
      <c r="K332" t="str">
        <f>IF(O332="?","Unknown",O332)</f>
        <v>R1013</v>
      </c>
      <c r="M332" t="s">
        <v>9</v>
      </c>
      <c r="N332" t="s">
        <v>10</v>
      </c>
      <c r="O332" t="s">
        <v>11</v>
      </c>
      <c r="R332">
        <v>1993</v>
      </c>
    </row>
    <row r="333" spans="1:18" x14ac:dyDescent="0.3">
      <c r="A333" t="s">
        <v>360</v>
      </c>
      <c r="B333">
        <v>29</v>
      </c>
      <c r="C333" s="54" t="s">
        <v>33</v>
      </c>
      <c r="D333" s="54">
        <f>IF(R333="?",AVERAGE($R$2:$R$2344),R333)</f>
        <v>2001</v>
      </c>
      <c r="E333" s="19" t="str">
        <f>CONCATENATE(B333,"-",C333,"-",D333)</f>
        <v>29-Aug-2001</v>
      </c>
      <c r="F333" s="26">
        <f t="shared" si="5"/>
        <v>21</v>
      </c>
      <c r="G333">
        <v>1</v>
      </c>
      <c r="H333" s="47">
        <v>3167.46</v>
      </c>
      <c r="I333" t="str">
        <f>IF(M333="?","tier - 2",M333)</f>
        <v>tier - 2</v>
      </c>
      <c r="J333" t="str">
        <f>IF(N333="?","tier - 2",N333)</f>
        <v>tier - 3</v>
      </c>
      <c r="K333" t="str">
        <f>IF(O333="?","Unknown",O333)</f>
        <v>R1024</v>
      </c>
      <c r="M333" t="s">
        <v>9</v>
      </c>
      <c r="N333" t="s">
        <v>10</v>
      </c>
      <c r="O333" t="s">
        <v>245</v>
      </c>
      <c r="R333">
        <v>2001</v>
      </c>
    </row>
    <row r="334" spans="1:18" x14ac:dyDescent="0.3">
      <c r="A334" t="s">
        <v>361</v>
      </c>
      <c r="B334">
        <v>25</v>
      </c>
      <c r="C334" s="54" t="s">
        <v>35</v>
      </c>
      <c r="D334" s="54">
        <f>IF(R334="?",AVERAGE($R$2:$R$2344),R334)</f>
        <v>1994</v>
      </c>
      <c r="E334" s="19" t="str">
        <f>CONCATENATE(B334,"-",C334,"-",D334)</f>
        <v>25-Oct-1994</v>
      </c>
      <c r="F334" s="26">
        <f t="shared" si="5"/>
        <v>28</v>
      </c>
      <c r="G334">
        <v>0</v>
      </c>
      <c r="H334" s="47">
        <v>3171.61</v>
      </c>
      <c r="I334" t="str">
        <f>IF(M334="?","tier - 2",M334)</f>
        <v>tier - 2</v>
      </c>
      <c r="J334" t="str">
        <f>IF(N334="?","tier - 2",N334)</f>
        <v>tier - 3</v>
      </c>
      <c r="K334" t="str">
        <f>IF(O334="?","Unknown",O334)</f>
        <v>R1013</v>
      </c>
      <c r="M334" t="s">
        <v>9</v>
      </c>
      <c r="N334" t="s">
        <v>10</v>
      </c>
      <c r="O334" t="s">
        <v>11</v>
      </c>
      <c r="R334">
        <v>1994</v>
      </c>
    </row>
    <row r="335" spans="1:18" x14ac:dyDescent="0.3">
      <c r="A335" t="s">
        <v>362</v>
      </c>
      <c r="B335">
        <v>6</v>
      </c>
      <c r="C335" s="54" t="s">
        <v>8</v>
      </c>
      <c r="D335" s="54">
        <f>IF(R335="?",AVERAGE($R$2:$R$2344),R335)</f>
        <v>1994</v>
      </c>
      <c r="E335" s="19" t="str">
        <f>CONCATENATE(B335,"-",C335,"-",D335)</f>
        <v>6-Jul-1994</v>
      </c>
      <c r="F335" s="26">
        <f t="shared" si="5"/>
        <v>28</v>
      </c>
      <c r="G335">
        <v>0</v>
      </c>
      <c r="H335" s="47">
        <v>3172.02</v>
      </c>
      <c r="I335" t="str">
        <f>IF(M335="?","tier - 2",M335)</f>
        <v>tier - 2</v>
      </c>
      <c r="J335" t="str">
        <f>IF(N335="?","tier - 2",N335)</f>
        <v>tier - 1</v>
      </c>
      <c r="K335" t="str">
        <f>IF(O335="?","Unknown",O335)</f>
        <v>R1011</v>
      </c>
      <c r="M335" t="s">
        <v>9</v>
      </c>
      <c r="N335" t="s">
        <v>14</v>
      </c>
      <c r="O335" t="s">
        <v>40</v>
      </c>
      <c r="R335">
        <v>1994</v>
      </c>
    </row>
    <row r="336" spans="1:18" x14ac:dyDescent="0.3">
      <c r="A336" t="s">
        <v>363</v>
      </c>
      <c r="B336">
        <v>14</v>
      </c>
      <c r="C336" s="54" t="s">
        <v>33</v>
      </c>
      <c r="D336" s="54">
        <f>IF(R336="?",AVERAGE($R$2:$R$2344),R336)</f>
        <v>1996</v>
      </c>
      <c r="E336" s="19" t="str">
        <f>CONCATENATE(B336,"-",C336,"-",D336)</f>
        <v>14-Aug-1996</v>
      </c>
      <c r="F336" s="26">
        <f t="shared" si="5"/>
        <v>26</v>
      </c>
      <c r="G336">
        <v>0</v>
      </c>
      <c r="H336" s="47">
        <v>3176.29</v>
      </c>
      <c r="I336" t="str">
        <f>IF(M336="?","tier - 2",M336)</f>
        <v>tier - 2</v>
      </c>
      <c r="J336" t="str">
        <f>IF(N336="?","tier - 2",N336)</f>
        <v>tier - 2</v>
      </c>
      <c r="K336" t="str">
        <f>IF(O336="?","Unknown",O336)</f>
        <v>R1012</v>
      </c>
      <c r="M336" t="s">
        <v>9</v>
      </c>
      <c r="N336" t="s">
        <v>9</v>
      </c>
      <c r="O336" t="s">
        <v>21</v>
      </c>
      <c r="R336">
        <v>1996</v>
      </c>
    </row>
    <row r="337" spans="1:18" x14ac:dyDescent="0.3">
      <c r="A337" t="s">
        <v>364</v>
      </c>
      <c r="B337">
        <v>3</v>
      </c>
      <c r="C337" s="54" t="s">
        <v>8</v>
      </c>
      <c r="D337" s="54">
        <f>IF(R337="?",AVERAGE($R$2:$R$2344),R337)</f>
        <v>1996</v>
      </c>
      <c r="E337" s="19" t="str">
        <f>CONCATENATE(B337,"-",C337,"-",D337)</f>
        <v>3-Jul-1996</v>
      </c>
      <c r="F337" s="26">
        <f t="shared" si="5"/>
        <v>26</v>
      </c>
      <c r="G337">
        <v>0</v>
      </c>
      <c r="H337" s="47">
        <v>3176.82</v>
      </c>
      <c r="I337" t="str">
        <f>IF(M337="?","tier - 2",M337)</f>
        <v>tier - 2</v>
      </c>
      <c r="J337" t="str">
        <f>IF(N337="?","tier - 2",N337)</f>
        <v>tier - 1</v>
      </c>
      <c r="K337" t="str">
        <f>IF(O337="?","Unknown",O337)</f>
        <v>R1012</v>
      </c>
      <c r="M337" t="s">
        <v>9</v>
      </c>
      <c r="N337" t="s">
        <v>14</v>
      </c>
      <c r="O337" t="s">
        <v>21</v>
      </c>
      <c r="R337">
        <v>1996</v>
      </c>
    </row>
    <row r="338" spans="1:18" x14ac:dyDescent="0.3">
      <c r="A338" t="s">
        <v>365</v>
      </c>
      <c r="B338">
        <v>23</v>
      </c>
      <c r="C338" s="54" t="s">
        <v>18</v>
      </c>
      <c r="D338" s="54">
        <f>IF(R338="?",AVERAGE($R$2:$R$2344),R338)</f>
        <v>2000</v>
      </c>
      <c r="E338" s="19" t="str">
        <f>CONCATENATE(B338,"-",C338,"-",D338)</f>
        <v>23-Sep-2000</v>
      </c>
      <c r="F338" s="26">
        <f t="shared" si="5"/>
        <v>22</v>
      </c>
      <c r="G338">
        <v>0</v>
      </c>
      <c r="H338" s="47">
        <v>3179.96</v>
      </c>
      <c r="I338" t="str">
        <f>IF(M338="?","tier - 2",M338)</f>
        <v>tier - 2</v>
      </c>
      <c r="J338" t="str">
        <f>IF(N338="?","tier - 2",N338)</f>
        <v>tier - 2</v>
      </c>
      <c r="K338" t="str">
        <f>IF(O338="?","Unknown",O338)</f>
        <v>R1012</v>
      </c>
      <c r="M338" t="s">
        <v>9</v>
      </c>
      <c r="N338" t="s">
        <v>9</v>
      </c>
      <c r="O338" t="s">
        <v>21</v>
      </c>
      <c r="R338">
        <v>2000</v>
      </c>
    </row>
    <row r="339" spans="1:18" x14ac:dyDescent="0.3">
      <c r="A339" t="s">
        <v>366</v>
      </c>
      <c r="B339">
        <v>2</v>
      </c>
      <c r="C339" s="54" t="s">
        <v>18</v>
      </c>
      <c r="D339" s="54">
        <f>IF(R339="?",AVERAGE($R$2:$R$2344),R339)</f>
        <v>2001</v>
      </c>
      <c r="E339" s="19" t="str">
        <f>CONCATENATE(B339,"-",C339,"-",D339)</f>
        <v>2-Sep-2001</v>
      </c>
      <c r="F339" s="26">
        <f t="shared" si="5"/>
        <v>21</v>
      </c>
      <c r="G339">
        <v>2</v>
      </c>
      <c r="H339" s="47">
        <v>3180.51</v>
      </c>
      <c r="I339" t="str">
        <f>IF(M339="?","tier - 2",M339)</f>
        <v>tier - 2</v>
      </c>
      <c r="J339" t="str">
        <f>IF(N339="?","tier - 2",N339)</f>
        <v>tier - 2</v>
      </c>
      <c r="K339" t="str">
        <f>IF(O339="?","Unknown",O339)</f>
        <v>R1013</v>
      </c>
      <c r="M339" t="s">
        <v>9</v>
      </c>
      <c r="N339" t="s">
        <v>9</v>
      </c>
      <c r="O339" t="s">
        <v>11</v>
      </c>
      <c r="R339">
        <v>2001</v>
      </c>
    </row>
    <row r="340" spans="1:18" x14ac:dyDescent="0.3">
      <c r="A340" t="s">
        <v>367</v>
      </c>
      <c r="B340">
        <v>11</v>
      </c>
      <c r="C340" s="54" t="s">
        <v>35</v>
      </c>
      <c r="D340" s="54">
        <f>IF(R340="?",AVERAGE($R$2:$R$2344),R340)</f>
        <v>1996</v>
      </c>
      <c r="E340" s="19" t="str">
        <f>CONCATENATE(B340,"-",C340,"-",D340)</f>
        <v>11-Oct-1996</v>
      </c>
      <c r="F340" s="26">
        <f t="shared" si="5"/>
        <v>26</v>
      </c>
      <c r="G340">
        <v>0</v>
      </c>
      <c r="H340" s="47">
        <v>3201.25</v>
      </c>
      <c r="I340" t="str">
        <f>IF(M340="?","tier - 2",M340)</f>
        <v>tier - 2</v>
      </c>
      <c r="J340" t="str">
        <f>IF(N340="?","tier - 2",N340)</f>
        <v>tier - 3</v>
      </c>
      <c r="K340" t="str">
        <f>IF(O340="?","Unknown",O340)</f>
        <v>R1012</v>
      </c>
      <c r="M340" t="s">
        <v>9</v>
      </c>
      <c r="N340" t="s">
        <v>10</v>
      </c>
      <c r="O340" t="s">
        <v>21</v>
      </c>
      <c r="R340">
        <v>1996</v>
      </c>
    </row>
    <row r="341" spans="1:18" x14ac:dyDescent="0.3">
      <c r="A341" t="s">
        <v>368</v>
      </c>
      <c r="B341">
        <v>5</v>
      </c>
      <c r="C341" s="54" t="s">
        <v>8</v>
      </c>
      <c r="D341" s="54">
        <f>IF(R341="?",AVERAGE($R$2:$R$2344),R341)</f>
        <v>1997</v>
      </c>
      <c r="E341" s="19" t="str">
        <f>CONCATENATE(B341,"-",C341,"-",D341)</f>
        <v>5-Jul-1997</v>
      </c>
      <c r="F341" s="26">
        <f t="shared" si="5"/>
        <v>25</v>
      </c>
      <c r="G341">
        <v>0</v>
      </c>
      <c r="H341" s="47">
        <v>3206.49</v>
      </c>
      <c r="I341" t="str">
        <f>IF(M341="?","tier - 2",M341)</f>
        <v>tier - 2</v>
      </c>
      <c r="J341" t="str">
        <f>IF(N341="?","tier - 2",N341)</f>
        <v>tier - 3</v>
      </c>
      <c r="K341" t="str">
        <f>IF(O341="?","Unknown",O341)</f>
        <v>R1024</v>
      </c>
      <c r="M341" t="s">
        <v>9</v>
      </c>
      <c r="N341" t="s">
        <v>10</v>
      </c>
      <c r="O341" t="s">
        <v>245</v>
      </c>
      <c r="R341">
        <v>1997</v>
      </c>
    </row>
    <row r="342" spans="1:18" x14ac:dyDescent="0.3">
      <c r="A342" t="s">
        <v>369</v>
      </c>
      <c r="B342">
        <v>22</v>
      </c>
      <c r="C342" s="54" t="s">
        <v>28</v>
      </c>
      <c r="D342" s="54">
        <f>IF(R342="?",AVERAGE($R$2:$R$2344),R342)</f>
        <v>1997</v>
      </c>
      <c r="E342" s="19" t="str">
        <f>CONCATENATE(B342,"-",C342,"-",D342)</f>
        <v>22-Dec-1997</v>
      </c>
      <c r="F342" s="26">
        <f t="shared" si="5"/>
        <v>25</v>
      </c>
      <c r="G342">
        <v>1</v>
      </c>
      <c r="H342" s="47">
        <v>3208.79</v>
      </c>
      <c r="I342" t="str">
        <f>IF(M342="?","tier - 2",M342)</f>
        <v>tier - 2</v>
      </c>
      <c r="J342" t="str">
        <f>IF(N342="?","tier - 2",N342)</f>
        <v>tier - 3</v>
      </c>
      <c r="K342" t="str">
        <f>IF(O342="?","Unknown",O342)</f>
        <v>R1011</v>
      </c>
      <c r="M342" t="s">
        <v>9</v>
      </c>
      <c r="N342" t="s">
        <v>10</v>
      </c>
      <c r="O342" t="s">
        <v>40</v>
      </c>
      <c r="R342">
        <v>1997</v>
      </c>
    </row>
    <row r="343" spans="1:18" x14ac:dyDescent="0.3">
      <c r="A343" t="s">
        <v>370</v>
      </c>
      <c r="B343">
        <v>6</v>
      </c>
      <c r="C343" s="54" t="s">
        <v>8</v>
      </c>
      <c r="D343" s="54">
        <f>IF(R343="?",AVERAGE($R$2:$R$2344),R343)</f>
        <v>1997</v>
      </c>
      <c r="E343" s="19" t="str">
        <f>CONCATENATE(B343,"-",C343,"-",D343)</f>
        <v>6-Jul-1997</v>
      </c>
      <c r="F343" s="26">
        <f t="shared" si="5"/>
        <v>25</v>
      </c>
      <c r="G343">
        <v>0</v>
      </c>
      <c r="H343" s="47">
        <v>3213.62</v>
      </c>
      <c r="I343" t="str">
        <f>IF(M343="?","tier - 2",M343)</f>
        <v>tier - 2</v>
      </c>
      <c r="J343" t="str">
        <f>IF(N343="?","tier - 2",N343)</f>
        <v>tier - 2</v>
      </c>
      <c r="K343" t="str">
        <f>IF(O343="?","Unknown",O343)</f>
        <v>R1024</v>
      </c>
      <c r="M343" t="s">
        <v>9</v>
      </c>
      <c r="N343" t="s">
        <v>9</v>
      </c>
      <c r="O343" t="s">
        <v>245</v>
      </c>
      <c r="R343">
        <v>1997</v>
      </c>
    </row>
    <row r="344" spans="1:18" x14ac:dyDescent="0.3">
      <c r="A344" t="s">
        <v>371</v>
      </c>
      <c r="B344">
        <v>2</v>
      </c>
      <c r="C344" s="54" t="s">
        <v>33</v>
      </c>
      <c r="D344" s="54">
        <f>IF(R344="?",AVERAGE($R$2:$R$2344),R344)</f>
        <v>1997</v>
      </c>
      <c r="E344" s="19" t="str">
        <f>CONCATENATE(B344,"-",C344,"-",D344)</f>
        <v>2-Aug-1997</v>
      </c>
      <c r="F344" s="26">
        <f t="shared" si="5"/>
        <v>25</v>
      </c>
      <c r="G344">
        <v>1</v>
      </c>
      <c r="H344" s="47">
        <v>3227.12</v>
      </c>
      <c r="I344" t="str">
        <f>IF(M344="?","tier - 2",M344)</f>
        <v>tier - 2</v>
      </c>
      <c r="J344" t="str">
        <f>IF(N344="?","tier - 2",N344)</f>
        <v>tier - 3</v>
      </c>
      <c r="K344" t="str">
        <f>IF(O344="?","Unknown",O344)</f>
        <v>R1013</v>
      </c>
      <c r="M344" t="s">
        <v>9</v>
      </c>
      <c r="N344" t="s">
        <v>10</v>
      </c>
      <c r="O344" t="s">
        <v>11</v>
      </c>
      <c r="R344">
        <v>1997</v>
      </c>
    </row>
    <row r="345" spans="1:18" x14ac:dyDescent="0.3">
      <c r="A345" t="s">
        <v>372</v>
      </c>
      <c r="B345">
        <v>2</v>
      </c>
      <c r="C345" s="54" t="s">
        <v>18</v>
      </c>
      <c r="D345" s="54">
        <f>IF(R345="?",AVERAGE($R$2:$R$2344),R345)</f>
        <v>1997</v>
      </c>
      <c r="E345" s="19" t="str">
        <f>CONCATENATE(B345,"-",C345,"-",D345)</f>
        <v>2-Sep-1997</v>
      </c>
      <c r="F345" s="26">
        <f t="shared" si="5"/>
        <v>25</v>
      </c>
      <c r="G345">
        <v>1</v>
      </c>
      <c r="H345" s="47">
        <v>3238.44</v>
      </c>
      <c r="I345" t="str">
        <f>IF(M345="?","tier - 2",M345)</f>
        <v>tier - 2</v>
      </c>
      <c r="J345" t="str">
        <f>IF(N345="?","tier - 2",N345)</f>
        <v>tier - 3</v>
      </c>
      <c r="K345" t="str">
        <f>IF(O345="?","Unknown",O345)</f>
        <v>R1013</v>
      </c>
      <c r="M345" t="s">
        <v>9</v>
      </c>
      <c r="N345" t="s">
        <v>10</v>
      </c>
      <c r="O345" t="s">
        <v>11</v>
      </c>
      <c r="R345">
        <v>1997</v>
      </c>
    </row>
    <row r="346" spans="1:18" x14ac:dyDescent="0.3">
      <c r="A346" t="s">
        <v>373</v>
      </c>
      <c r="B346">
        <v>13</v>
      </c>
      <c r="C346" s="54" t="s">
        <v>13</v>
      </c>
      <c r="D346" s="54">
        <f>IF(R346="?",AVERAGE($R$2:$R$2344),R346)</f>
        <v>1991</v>
      </c>
      <c r="E346" s="19" t="str">
        <f>CONCATENATE(B346,"-",C346,"-",D346)</f>
        <v>13-Nov-1991</v>
      </c>
      <c r="F346" s="26">
        <f t="shared" si="5"/>
        <v>31</v>
      </c>
      <c r="G346">
        <v>0</v>
      </c>
      <c r="H346" s="47">
        <v>3260.2</v>
      </c>
      <c r="I346" t="str">
        <f>IF(M346="?","tier - 2",M346)</f>
        <v>tier - 3</v>
      </c>
      <c r="J346" t="str">
        <f>IF(N346="?","tier - 2",N346)</f>
        <v>tier - 2</v>
      </c>
      <c r="K346" t="str">
        <f>IF(O346="?","Unknown",O346)</f>
        <v>R1011</v>
      </c>
      <c r="M346" t="s">
        <v>10</v>
      </c>
      <c r="N346" t="s">
        <v>9</v>
      </c>
      <c r="O346" t="s">
        <v>40</v>
      </c>
      <c r="R346">
        <v>1991</v>
      </c>
    </row>
    <row r="347" spans="1:18" x14ac:dyDescent="0.3">
      <c r="A347" t="s">
        <v>374</v>
      </c>
      <c r="B347">
        <v>2</v>
      </c>
      <c r="C347" s="54" t="s">
        <v>28</v>
      </c>
      <c r="D347" s="54">
        <f>IF(R347="?",AVERAGE($R$2:$R$2344),R347)</f>
        <v>1994</v>
      </c>
      <c r="E347" s="19" t="str">
        <f>CONCATENATE(B347,"-",C347,"-",D347)</f>
        <v>2-Dec-1994</v>
      </c>
      <c r="F347" s="26">
        <f t="shared" si="5"/>
        <v>28</v>
      </c>
      <c r="G347">
        <v>0</v>
      </c>
      <c r="H347" s="47">
        <v>3268.85</v>
      </c>
      <c r="I347" t="str">
        <f>IF(M347="?","tier - 2",M347)</f>
        <v>tier - 3</v>
      </c>
      <c r="J347" t="str">
        <f>IF(N347="?","tier - 2",N347)</f>
        <v>tier - 1</v>
      </c>
      <c r="K347" t="str">
        <f>IF(O347="?","Unknown",O347)</f>
        <v>R1016</v>
      </c>
      <c r="M347" t="s">
        <v>10</v>
      </c>
      <c r="N347" t="s">
        <v>14</v>
      </c>
      <c r="O347" t="s">
        <v>166</v>
      </c>
      <c r="R347">
        <v>1994</v>
      </c>
    </row>
    <row r="348" spans="1:18" x14ac:dyDescent="0.3">
      <c r="A348" t="s">
        <v>375</v>
      </c>
      <c r="B348">
        <v>1</v>
      </c>
      <c r="C348" s="54" t="s">
        <v>8</v>
      </c>
      <c r="D348" s="54">
        <f>IF(R348="?",AVERAGE($R$2:$R$2344),R348)</f>
        <v>1994</v>
      </c>
      <c r="E348" s="19" t="str">
        <f>CONCATENATE(B348,"-",C348,"-",D348)</f>
        <v>1-Jul-1994</v>
      </c>
      <c r="F348" s="26">
        <f t="shared" si="5"/>
        <v>28</v>
      </c>
      <c r="G348">
        <v>1</v>
      </c>
      <c r="H348" s="47">
        <v>3277.16</v>
      </c>
      <c r="I348" t="str">
        <f>IF(M348="?","tier - 2",M348)</f>
        <v>tier - 2</v>
      </c>
      <c r="J348" t="str">
        <f>IF(N348="?","tier - 2",N348)</f>
        <v>tier - 3</v>
      </c>
      <c r="K348" t="str">
        <f>IF(O348="?","Unknown",O348)</f>
        <v>R1011</v>
      </c>
      <c r="M348" t="s">
        <v>9</v>
      </c>
      <c r="N348" t="s">
        <v>10</v>
      </c>
      <c r="O348" t="s">
        <v>40</v>
      </c>
      <c r="R348">
        <v>1994</v>
      </c>
    </row>
    <row r="349" spans="1:18" x14ac:dyDescent="0.3">
      <c r="A349" t="s">
        <v>376</v>
      </c>
      <c r="B349">
        <v>6</v>
      </c>
      <c r="C349" s="54" t="s">
        <v>35</v>
      </c>
      <c r="D349" s="54">
        <f>IF(R349="?",AVERAGE($R$2:$R$2344),R349)</f>
        <v>2001</v>
      </c>
      <c r="E349" s="19" t="str">
        <f>CONCATENATE(B349,"-",C349,"-",D349)</f>
        <v>6-Oct-2001</v>
      </c>
      <c r="F349" s="26">
        <f t="shared" si="5"/>
        <v>21</v>
      </c>
      <c r="G349">
        <v>2</v>
      </c>
      <c r="H349" s="47">
        <v>3279.87</v>
      </c>
      <c r="I349" t="str">
        <f>IF(M349="?","tier - 2",M349)</f>
        <v>tier - 2</v>
      </c>
      <c r="J349" t="str">
        <f>IF(N349="?","tier - 2",N349)</f>
        <v>tier - 1</v>
      </c>
      <c r="K349" t="str">
        <f>IF(O349="?","Unknown",O349)</f>
        <v>R1017</v>
      </c>
      <c r="M349" t="s">
        <v>9</v>
      </c>
      <c r="N349" t="s">
        <v>14</v>
      </c>
      <c r="O349" t="s">
        <v>354</v>
      </c>
      <c r="R349">
        <v>2001</v>
      </c>
    </row>
    <row r="350" spans="1:18" x14ac:dyDescent="0.3">
      <c r="A350" t="s">
        <v>377</v>
      </c>
      <c r="B350">
        <v>3</v>
      </c>
      <c r="C350" s="54" t="s">
        <v>8</v>
      </c>
      <c r="D350" s="54">
        <f>IF(R350="?",AVERAGE($R$2:$R$2344),R350)</f>
        <v>2003</v>
      </c>
      <c r="E350" s="19" t="str">
        <f>CONCATENATE(B350,"-",C350,"-",D350)</f>
        <v>3-Jul-2003</v>
      </c>
      <c r="F350" s="26">
        <f t="shared" si="5"/>
        <v>19</v>
      </c>
      <c r="G350">
        <v>0</v>
      </c>
      <c r="H350" s="47">
        <v>3280.22</v>
      </c>
      <c r="I350" t="str">
        <f>IF(M350="?","tier - 2",M350)</f>
        <v>tier - 2</v>
      </c>
      <c r="J350" t="str">
        <f>IF(N350="?","tier - 2",N350)</f>
        <v>tier - 3</v>
      </c>
      <c r="K350" t="str">
        <f>IF(O350="?","Unknown",O350)</f>
        <v>R1011</v>
      </c>
      <c r="M350" t="s">
        <v>9</v>
      </c>
      <c r="N350" t="s">
        <v>10</v>
      </c>
      <c r="O350" t="s">
        <v>40</v>
      </c>
      <c r="R350">
        <v>2003</v>
      </c>
    </row>
    <row r="351" spans="1:18" x14ac:dyDescent="0.3">
      <c r="A351" t="s">
        <v>378</v>
      </c>
      <c r="B351">
        <v>17</v>
      </c>
      <c r="C351" s="54" t="s">
        <v>13</v>
      </c>
      <c r="D351" s="54">
        <f>IF(R351="?",AVERAGE($R$2:$R$2344),R351)</f>
        <v>1996</v>
      </c>
      <c r="E351" s="19" t="str">
        <f>CONCATENATE(B351,"-",C351,"-",D351)</f>
        <v>17-Nov-1996</v>
      </c>
      <c r="F351" s="26">
        <f t="shared" si="5"/>
        <v>26</v>
      </c>
      <c r="G351">
        <v>1</v>
      </c>
      <c r="H351" s="47">
        <v>3292.53</v>
      </c>
      <c r="I351" t="str">
        <f>IF(M351="?","tier - 2",M351)</f>
        <v>tier - 2</v>
      </c>
      <c r="J351" t="str">
        <f>IF(N351="?","tier - 2",N351)</f>
        <v>tier - 2</v>
      </c>
      <c r="K351" t="str">
        <f>IF(O351="?","Unknown",O351)</f>
        <v>R1012</v>
      </c>
      <c r="M351" t="s">
        <v>9</v>
      </c>
      <c r="N351" t="s">
        <v>9</v>
      </c>
      <c r="O351" t="s">
        <v>21</v>
      </c>
      <c r="R351">
        <v>1996</v>
      </c>
    </row>
    <row r="352" spans="1:18" x14ac:dyDescent="0.3">
      <c r="A352" t="s">
        <v>379</v>
      </c>
      <c r="B352">
        <v>5</v>
      </c>
      <c r="C352" s="54" t="s">
        <v>28</v>
      </c>
      <c r="D352" s="54">
        <f>IF(R352="?",AVERAGE($R$2:$R$2344),R352)</f>
        <v>2003</v>
      </c>
      <c r="E352" s="19" t="str">
        <f>CONCATENATE(B352,"-",C352,"-",D352)</f>
        <v>5-Dec-2003</v>
      </c>
      <c r="F352" s="26">
        <f t="shared" si="5"/>
        <v>19</v>
      </c>
      <c r="G352">
        <v>0</v>
      </c>
      <c r="H352" s="47">
        <v>3300.7</v>
      </c>
      <c r="I352" t="str">
        <f>IF(M352="?","tier - 2",M352)</f>
        <v>tier - 2</v>
      </c>
      <c r="J352" t="str">
        <f>IF(N352="?","tier - 2",N352)</f>
        <v>tier - 2</v>
      </c>
      <c r="K352" t="str">
        <f>IF(O352="?","Unknown",O352)</f>
        <v>R1025</v>
      </c>
      <c r="M352" t="s">
        <v>9</v>
      </c>
      <c r="N352" t="s">
        <v>9</v>
      </c>
      <c r="O352" t="s">
        <v>198</v>
      </c>
      <c r="R352">
        <v>2003</v>
      </c>
    </row>
    <row r="353" spans="1:18" x14ac:dyDescent="0.3">
      <c r="A353" t="s">
        <v>380</v>
      </c>
      <c r="B353">
        <v>18</v>
      </c>
      <c r="C353" s="54" t="s">
        <v>13</v>
      </c>
      <c r="D353" s="54">
        <f>IF(R353="?",AVERAGE($R$2:$R$2344),R353)</f>
        <v>2003</v>
      </c>
      <c r="E353" s="19" t="str">
        <f>CONCATENATE(B353,"-",C353,"-",D353)</f>
        <v>18-Nov-2003</v>
      </c>
      <c r="F353" s="26">
        <f t="shared" si="5"/>
        <v>19</v>
      </c>
      <c r="G353">
        <v>0</v>
      </c>
      <c r="H353" s="47">
        <v>3308.46</v>
      </c>
      <c r="I353" t="str">
        <f>IF(M353="?","tier - 2",M353)</f>
        <v>tier - 2</v>
      </c>
      <c r="J353" t="str">
        <f>IF(N353="?","tier - 2",N353)</f>
        <v>tier - 1</v>
      </c>
      <c r="K353" t="str">
        <f>IF(O353="?","Unknown",O353)</f>
        <v>R1021</v>
      </c>
      <c r="M353" t="s">
        <v>9</v>
      </c>
      <c r="N353" t="s">
        <v>14</v>
      </c>
      <c r="O353" t="s">
        <v>298</v>
      </c>
      <c r="R353">
        <v>2003</v>
      </c>
    </row>
    <row r="354" spans="1:18" x14ac:dyDescent="0.3">
      <c r="A354" t="s">
        <v>381</v>
      </c>
      <c r="B354">
        <v>20</v>
      </c>
      <c r="C354" s="54" t="s">
        <v>16</v>
      </c>
      <c r="D354" s="54">
        <f>IF(R354="?",AVERAGE($R$2:$R$2344),R354)</f>
        <v>1997</v>
      </c>
      <c r="E354" s="19" t="str">
        <f>CONCATENATE(B354,"-",C354,"-",D354)</f>
        <v>20-Jun-1997</v>
      </c>
      <c r="F354" s="26">
        <f t="shared" si="5"/>
        <v>25</v>
      </c>
      <c r="G354">
        <v>1</v>
      </c>
      <c r="H354" s="47">
        <v>3309.79</v>
      </c>
      <c r="I354" t="str">
        <f>IF(M354="?","tier - 2",M354)</f>
        <v>tier - 3</v>
      </c>
      <c r="J354" t="str">
        <f>IF(N354="?","tier - 2",N354)</f>
        <v>tier - 3</v>
      </c>
      <c r="K354" t="str">
        <f>IF(O354="?","Unknown",O354)</f>
        <v>R1017</v>
      </c>
      <c r="M354" t="s">
        <v>10</v>
      </c>
      <c r="N354" t="s">
        <v>10</v>
      </c>
      <c r="O354" t="s">
        <v>354</v>
      </c>
      <c r="R354">
        <v>1997</v>
      </c>
    </row>
    <row r="355" spans="1:18" x14ac:dyDescent="0.3">
      <c r="A355" t="s">
        <v>382</v>
      </c>
      <c r="B355">
        <v>1</v>
      </c>
      <c r="C355" s="54" t="s">
        <v>18</v>
      </c>
      <c r="D355" s="54">
        <f>IF(R355="?",AVERAGE($R$2:$R$2344),R355)</f>
        <v>1991</v>
      </c>
      <c r="E355" s="19" t="str">
        <f>CONCATENATE(B355,"-",C355,"-",D355)</f>
        <v>1-Sep-1991</v>
      </c>
      <c r="F355" s="26">
        <f t="shared" si="5"/>
        <v>31</v>
      </c>
      <c r="G355">
        <v>3</v>
      </c>
      <c r="H355" s="47">
        <v>3342.79</v>
      </c>
      <c r="I355" t="str">
        <f>IF(M355="?","tier - 2",M355)</f>
        <v>tier - 2</v>
      </c>
      <c r="J355" t="str">
        <f>IF(N355="?","tier - 2",N355)</f>
        <v>tier - 1</v>
      </c>
      <c r="K355" t="str">
        <f>IF(O355="?","Unknown",O355)</f>
        <v>R1013</v>
      </c>
      <c r="M355" t="s">
        <v>9</v>
      </c>
      <c r="N355" t="s">
        <v>14</v>
      </c>
      <c r="O355" t="s">
        <v>11</v>
      </c>
      <c r="R355">
        <v>1991</v>
      </c>
    </row>
    <row r="356" spans="1:18" x14ac:dyDescent="0.3">
      <c r="A356" t="s">
        <v>383</v>
      </c>
      <c r="B356">
        <v>28</v>
      </c>
      <c r="C356" s="54" t="s">
        <v>35</v>
      </c>
      <c r="D356" s="54">
        <f>IF(R356="?",AVERAGE($R$2:$R$2344),R356)</f>
        <v>1993</v>
      </c>
      <c r="E356" s="19" t="str">
        <f>CONCATENATE(B356,"-",C356,"-",D356)</f>
        <v>28-Oct-1993</v>
      </c>
      <c r="F356" s="26">
        <f t="shared" si="5"/>
        <v>29</v>
      </c>
      <c r="G356">
        <v>0</v>
      </c>
      <c r="H356" s="47">
        <v>3353.28</v>
      </c>
      <c r="I356" t="str">
        <f>IF(M356="?","tier - 2",M356)</f>
        <v>tier - 2</v>
      </c>
      <c r="J356" t="str">
        <f>IF(N356="?","tier - 2",N356)</f>
        <v>tier - 1</v>
      </c>
      <c r="K356" t="str">
        <f>IF(O356="?","Unknown",O356)</f>
        <v>R1011</v>
      </c>
      <c r="M356" t="s">
        <v>9</v>
      </c>
      <c r="N356" t="s">
        <v>14</v>
      </c>
      <c r="O356" t="s">
        <v>40</v>
      </c>
      <c r="R356">
        <v>1993</v>
      </c>
    </row>
    <row r="357" spans="1:18" x14ac:dyDescent="0.3">
      <c r="A357" t="s">
        <v>384</v>
      </c>
      <c r="B357">
        <v>23</v>
      </c>
      <c r="C357" s="54" t="s">
        <v>16</v>
      </c>
      <c r="D357" s="54">
        <f>IF(R357="?",AVERAGE($R$2:$R$2344),R357)</f>
        <v>1995</v>
      </c>
      <c r="E357" s="19" t="str">
        <f>CONCATENATE(B357,"-",C357,"-",D357)</f>
        <v>23-Jun-1995</v>
      </c>
      <c r="F357" s="26">
        <f t="shared" si="5"/>
        <v>27</v>
      </c>
      <c r="G357">
        <v>0</v>
      </c>
      <c r="H357" s="47">
        <v>3353.47</v>
      </c>
      <c r="I357" t="str">
        <f>IF(M357="?","tier - 2",M357)</f>
        <v>tier - 2</v>
      </c>
      <c r="J357" t="str">
        <f>IF(N357="?","tier - 2",N357)</f>
        <v>tier - 3</v>
      </c>
      <c r="K357" t="str">
        <f>IF(O357="?","Unknown",O357)</f>
        <v>R1012</v>
      </c>
      <c r="M357" t="s">
        <v>9</v>
      </c>
      <c r="N357" t="s">
        <v>10</v>
      </c>
      <c r="O357" t="s">
        <v>21</v>
      </c>
      <c r="R357">
        <v>1995</v>
      </c>
    </row>
    <row r="358" spans="1:18" x14ac:dyDescent="0.3">
      <c r="A358" t="s">
        <v>385</v>
      </c>
      <c r="B358">
        <v>7</v>
      </c>
      <c r="C358" s="54" t="s">
        <v>35</v>
      </c>
      <c r="D358" s="54">
        <f>IF(R358="?",AVERAGE($R$2:$R$2344),R358)</f>
        <v>1993</v>
      </c>
      <c r="E358" s="19" t="str">
        <f>CONCATENATE(B358,"-",C358,"-",D358)</f>
        <v>7-Oct-1993</v>
      </c>
      <c r="F358" s="26">
        <f t="shared" si="5"/>
        <v>29</v>
      </c>
      <c r="G358">
        <v>0</v>
      </c>
      <c r="H358" s="47">
        <v>3366.67</v>
      </c>
      <c r="I358" t="str">
        <f>IF(M358="?","tier - 2",M358)</f>
        <v>tier - 2</v>
      </c>
      <c r="J358" t="str">
        <f>IF(N358="?","tier - 2",N358)</f>
        <v>tier - 2</v>
      </c>
      <c r="K358" t="str">
        <f>IF(O358="?","Unknown",O358)</f>
        <v>R1013</v>
      </c>
      <c r="M358" t="s">
        <v>9</v>
      </c>
      <c r="N358" t="s">
        <v>9</v>
      </c>
      <c r="O358" t="s">
        <v>11</v>
      </c>
      <c r="R358">
        <v>1993</v>
      </c>
    </row>
    <row r="359" spans="1:18" x14ac:dyDescent="0.3">
      <c r="A359" t="s">
        <v>386</v>
      </c>
      <c r="B359">
        <v>14</v>
      </c>
      <c r="C359" s="54" t="s">
        <v>28</v>
      </c>
      <c r="D359" s="54">
        <f>IF(R359="?",AVERAGE($R$2:$R$2344),R359)</f>
        <v>1996</v>
      </c>
      <c r="E359" s="19" t="str">
        <f>CONCATENATE(B359,"-",C359,"-",D359)</f>
        <v>14-Dec-1996</v>
      </c>
      <c r="F359" s="26">
        <f t="shared" si="5"/>
        <v>26</v>
      </c>
      <c r="G359">
        <v>1</v>
      </c>
      <c r="H359" s="47">
        <v>3378.91</v>
      </c>
      <c r="I359" t="str">
        <f>IF(M359="?","tier - 2",M359)</f>
        <v>tier - 2</v>
      </c>
      <c r="J359" t="str">
        <f>IF(N359="?","tier - 2",N359)</f>
        <v>tier - 1</v>
      </c>
      <c r="K359" t="str">
        <f>IF(O359="?","Unknown",O359)</f>
        <v>R1011</v>
      </c>
      <c r="M359" t="s">
        <v>9</v>
      </c>
      <c r="N359" t="s">
        <v>14</v>
      </c>
      <c r="O359" t="s">
        <v>40</v>
      </c>
      <c r="R359">
        <v>1996</v>
      </c>
    </row>
    <row r="360" spans="1:18" x14ac:dyDescent="0.3">
      <c r="A360" t="s">
        <v>387</v>
      </c>
      <c r="B360">
        <v>13</v>
      </c>
      <c r="C360" s="54" t="s">
        <v>13</v>
      </c>
      <c r="D360" s="54">
        <f>IF(R360="?",AVERAGE($R$2:$R$2344),R360)</f>
        <v>1996</v>
      </c>
      <c r="E360" s="19" t="str">
        <f>CONCATENATE(B360,"-",C360,"-",D360)</f>
        <v>13-Nov-1996</v>
      </c>
      <c r="F360" s="26">
        <f t="shared" si="5"/>
        <v>26</v>
      </c>
      <c r="G360">
        <v>0</v>
      </c>
      <c r="H360" s="47">
        <v>3385.4</v>
      </c>
      <c r="I360" t="str">
        <f>IF(M360="?","tier - 2",M360)</f>
        <v>tier - 2</v>
      </c>
      <c r="J360" t="str">
        <f>IF(N360="?","tier - 2",N360)</f>
        <v>tier - 2</v>
      </c>
      <c r="K360" t="str">
        <f>IF(O360="?","Unknown",O360)</f>
        <v>R1024</v>
      </c>
      <c r="M360" t="s">
        <v>9</v>
      </c>
      <c r="N360" t="s">
        <v>9</v>
      </c>
      <c r="O360" t="s">
        <v>245</v>
      </c>
      <c r="R360">
        <v>1996</v>
      </c>
    </row>
    <row r="361" spans="1:18" x14ac:dyDescent="0.3">
      <c r="A361" t="s">
        <v>388</v>
      </c>
      <c r="B361">
        <v>10</v>
      </c>
      <c r="C361" s="54" t="s">
        <v>33</v>
      </c>
      <c r="D361" s="54">
        <f>IF(R361="?",AVERAGE($R$2:$R$2344),R361)</f>
        <v>1996</v>
      </c>
      <c r="E361" s="19" t="str">
        <f>CONCATENATE(B361,"-",C361,"-",D361)</f>
        <v>10-Aug-1996</v>
      </c>
      <c r="F361" s="26">
        <f t="shared" si="5"/>
        <v>26</v>
      </c>
      <c r="G361">
        <v>1</v>
      </c>
      <c r="H361" s="47">
        <v>3392.37</v>
      </c>
      <c r="I361" t="str">
        <f>IF(M361="?","tier - 2",M361)</f>
        <v>tier - 2</v>
      </c>
      <c r="J361" t="str">
        <f>IF(N361="?","tier - 2",N361)</f>
        <v>tier - 3</v>
      </c>
      <c r="K361" t="str">
        <f>IF(O361="?","Unknown",O361)</f>
        <v>R1013</v>
      </c>
      <c r="M361" t="s">
        <v>9</v>
      </c>
      <c r="N361" t="s">
        <v>10</v>
      </c>
      <c r="O361" t="s">
        <v>11</v>
      </c>
      <c r="R361">
        <v>1996</v>
      </c>
    </row>
    <row r="362" spans="1:18" x14ac:dyDescent="0.3">
      <c r="A362" t="s">
        <v>389</v>
      </c>
      <c r="B362">
        <v>27</v>
      </c>
      <c r="C362" s="54" t="s">
        <v>35</v>
      </c>
      <c r="D362" s="54">
        <f>IF(R362="?",AVERAGE($R$2:$R$2344),R362)</f>
        <v>1996</v>
      </c>
      <c r="E362" s="19" t="str">
        <f>CONCATENATE(B362,"-",C362,"-",D362)</f>
        <v>27-Oct-1996</v>
      </c>
      <c r="F362" s="26">
        <f t="shared" si="5"/>
        <v>26</v>
      </c>
      <c r="G362">
        <v>1</v>
      </c>
      <c r="H362" s="47">
        <v>3392.98</v>
      </c>
      <c r="I362" t="str">
        <f>IF(M362="?","tier - 2",M362)</f>
        <v>tier - 2</v>
      </c>
      <c r="J362" t="str">
        <f>IF(N362="?","tier - 2",N362)</f>
        <v>tier - 3</v>
      </c>
      <c r="K362" t="str">
        <f>IF(O362="?","Unknown",O362)</f>
        <v>R1013</v>
      </c>
      <c r="M362" t="s">
        <v>9</v>
      </c>
      <c r="N362" t="s">
        <v>10</v>
      </c>
      <c r="O362" t="s">
        <v>11</v>
      </c>
      <c r="R362">
        <v>1996</v>
      </c>
    </row>
    <row r="363" spans="1:18" x14ac:dyDescent="0.3">
      <c r="A363" t="s">
        <v>390</v>
      </c>
      <c r="B363">
        <v>16</v>
      </c>
      <c r="C363" s="54" t="s">
        <v>8</v>
      </c>
      <c r="D363" s="54">
        <f>IF(R363="?",AVERAGE($R$2:$R$2344),R363)</f>
        <v>2004</v>
      </c>
      <c r="E363" s="19" t="str">
        <f>CONCATENATE(B363,"-",C363,"-",D363)</f>
        <v>16-Jul-2004</v>
      </c>
      <c r="F363" s="26">
        <f t="shared" si="5"/>
        <v>18</v>
      </c>
      <c r="G363">
        <v>2</v>
      </c>
      <c r="H363" s="47">
        <v>3393.36</v>
      </c>
      <c r="I363" t="str">
        <f>IF(M363="?","tier - 2",M363)</f>
        <v>tier - 2</v>
      </c>
      <c r="J363" t="str">
        <f>IF(N363="?","tier - 2",N363)</f>
        <v>tier - 2</v>
      </c>
      <c r="K363" t="str">
        <f>IF(O363="?","Unknown",O363)</f>
        <v>R1023</v>
      </c>
      <c r="M363" t="s">
        <v>9</v>
      </c>
      <c r="N363" t="s">
        <v>9</v>
      </c>
      <c r="O363" t="s">
        <v>247</v>
      </c>
      <c r="R363">
        <v>2004</v>
      </c>
    </row>
    <row r="364" spans="1:18" x14ac:dyDescent="0.3">
      <c r="A364" t="s">
        <v>391</v>
      </c>
      <c r="B364">
        <v>19</v>
      </c>
      <c r="C364" s="54" t="s">
        <v>28</v>
      </c>
      <c r="D364" s="54">
        <f>IF(R364="?",AVERAGE($R$2:$R$2344),R364)</f>
        <v>1996</v>
      </c>
      <c r="E364" s="19" t="str">
        <f>CONCATENATE(B364,"-",C364,"-",D364)</f>
        <v>19-Dec-1996</v>
      </c>
      <c r="F364" s="26">
        <f t="shared" si="5"/>
        <v>26</v>
      </c>
      <c r="G364">
        <v>1</v>
      </c>
      <c r="H364" s="47">
        <v>3410.32</v>
      </c>
      <c r="I364" t="str">
        <f>IF(M364="?","tier - 2",M364)</f>
        <v>tier - 2</v>
      </c>
      <c r="J364" t="str">
        <f>IF(N364="?","tier - 2",N364)</f>
        <v>tier - 2</v>
      </c>
      <c r="K364" t="str">
        <f>IF(O364="?","Unknown",O364)</f>
        <v>R1011</v>
      </c>
      <c r="M364" t="s">
        <v>9</v>
      </c>
      <c r="N364" t="s">
        <v>9</v>
      </c>
      <c r="O364" t="s">
        <v>40</v>
      </c>
      <c r="R364">
        <v>1996</v>
      </c>
    </row>
    <row r="365" spans="1:18" x14ac:dyDescent="0.3">
      <c r="A365" t="s">
        <v>392</v>
      </c>
      <c r="B365">
        <v>26</v>
      </c>
      <c r="C365" s="54" t="s">
        <v>28</v>
      </c>
      <c r="D365" s="54">
        <f>IF(R365="?",AVERAGE($R$2:$R$2344),R365)</f>
        <v>2001</v>
      </c>
      <c r="E365" s="19" t="str">
        <f>CONCATENATE(B365,"-",C365,"-",D365)</f>
        <v>26-Dec-2001</v>
      </c>
      <c r="F365" s="26">
        <f t="shared" si="5"/>
        <v>21</v>
      </c>
      <c r="G365">
        <v>0</v>
      </c>
      <c r="H365" s="47">
        <v>3434.38</v>
      </c>
      <c r="I365" t="str">
        <f>IF(M365="?","tier - 2",M365)</f>
        <v>tier - 2</v>
      </c>
      <c r="J365" t="str">
        <f>IF(N365="?","tier - 2",N365)</f>
        <v>tier - 2</v>
      </c>
      <c r="K365" t="str">
        <f>IF(O365="?","Unknown",O365)</f>
        <v>R1011</v>
      </c>
      <c r="M365" t="s">
        <v>9</v>
      </c>
      <c r="N365" t="s">
        <v>9</v>
      </c>
      <c r="O365" t="s">
        <v>40</v>
      </c>
      <c r="R365">
        <v>2001</v>
      </c>
    </row>
    <row r="366" spans="1:18" x14ac:dyDescent="0.3">
      <c r="A366" t="s">
        <v>393</v>
      </c>
      <c r="B366">
        <v>27</v>
      </c>
      <c r="C366" s="54" t="s">
        <v>33</v>
      </c>
      <c r="D366" s="54">
        <f>IF(R366="?",AVERAGE($R$2:$R$2344),R366)</f>
        <v>1986</v>
      </c>
      <c r="E366" s="19" t="str">
        <f>CONCATENATE(B366,"-",C366,"-",D366)</f>
        <v>27-Aug-1986</v>
      </c>
      <c r="F366" s="26">
        <f t="shared" si="5"/>
        <v>36</v>
      </c>
      <c r="G366">
        <v>3</v>
      </c>
      <c r="H366" s="47">
        <v>3436.5</v>
      </c>
      <c r="I366" t="str">
        <f>IF(M366="?","tier - 2",M366)</f>
        <v>tier - 2</v>
      </c>
      <c r="J366" t="str">
        <f>IF(N366="?","tier - 2",N366)</f>
        <v>tier - 1</v>
      </c>
      <c r="K366" t="str">
        <f>IF(O366="?","Unknown",O366)</f>
        <v>R1013</v>
      </c>
      <c r="M366" t="s">
        <v>9</v>
      </c>
      <c r="N366" t="s">
        <v>14</v>
      </c>
      <c r="O366" t="s">
        <v>11</v>
      </c>
      <c r="R366">
        <v>1986</v>
      </c>
    </row>
    <row r="367" spans="1:18" x14ac:dyDescent="0.3">
      <c r="A367" t="s">
        <v>394</v>
      </c>
      <c r="B367">
        <v>20</v>
      </c>
      <c r="C367" s="54" t="s">
        <v>16</v>
      </c>
      <c r="D367" s="54">
        <f>IF(R367="?",AVERAGE($R$2:$R$2344),R367)</f>
        <v>2000</v>
      </c>
      <c r="E367" s="19" t="str">
        <f>CONCATENATE(B367,"-",C367,"-",D367)</f>
        <v>20-Jun-2000</v>
      </c>
      <c r="F367" s="26">
        <f t="shared" si="5"/>
        <v>22</v>
      </c>
      <c r="G367">
        <v>3</v>
      </c>
      <c r="H367" s="47">
        <v>3443.06</v>
      </c>
      <c r="I367" t="str">
        <f>IF(M367="?","tier - 2",M367)</f>
        <v>tier - 2</v>
      </c>
      <c r="J367" t="str">
        <f>IF(N367="?","tier - 2",N367)</f>
        <v>tier - 1</v>
      </c>
      <c r="K367" t="str">
        <f>IF(O367="?","Unknown",O367)</f>
        <v>R1011</v>
      </c>
      <c r="M367" t="s">
        <v>9</v>
      </c>
      <c r="N367" t="s">
        <v>14</v>
      </c>
      <c r="O367" t="s">
        <v>40</v>
      </c>
      <c r="R367">
        <v>2000</v>
      </c>
    </row>
    <row r="368" spans="1:18" x14ac:dyDescent="0.3">
      <c r="A368" t="s">
        <v>395</v>
      </c>
      <c r="B368">
        <v>14</v>
      </c>
      <c r="C368" s="54" t="s">
        <v>18</v>
      </c>
      <c r="D368" s="54">
        <f>IF(R368="?",AVERAGE($R$2:$R$2344),R368)</f>
        <v>1987</v>
      </c>
      <c r="E368" s="19" t="str">
        <f>CONCATENATE(B368,"-",C368,"-",D368)</f>
        <v>14-Sep-1987</v>
      </c>
      <c r="F368" s="26">
        <f t="shared" si="5"/>
        <v>35</v>
      </c>
      <c r="G368">
        <v>3</v>
      </c>
      <c r="H368" s="47">
        <v>3453.77</v>
      </c>
      <c r="I368" t="str">
        <f>IF(M368="?","tier - 2",M368)</f>
        <v>tier - 2</v>
      </c>
      <c r="J368" t="str">
        <f>IF(N368="?","tier - 2",N368)</f>
        <v>tier - 1</v>
      </c>
      <c r="K368" t="str">
        <f>IF(O368="?","Unknown",O368)</f>
        <v>R1011</v>
      </c>
      <c r="M368" t="s">
        <v>9</v>
      </c>
      <c r="N368" t="s">
        <v>14</v>
      </c>
      <c r="O368" t="s">
        <v>40</v>
      </c>
      <c r="R368">
        <v>1987</v>
      </c>
    </row>
    <row r="369" spans="1:18" x14ac:dyDescent="0.3">
      <c r="A369" t="s">
        <v>396</v>
      </c>
      <c r="B369">
        <v>29</v>
      </c>
      <c r="C369" s="54" t="s">
        <v>8</v>
      </c>
      <c r="D369" s="54">
        <f>IF(R369="?",AVERAGE($R$2:$R$2344),R369)</f>
        <v>2003</v>
      </c>
      <c r="E369" s="19" t="str">
        <f>CONCATENATE(B369,"-",C369,"-",D369)</f>
        <v>29-Jul-2003</v>
      </c>
      <c r="F369" s="26">
        <f t="shared" si="5"/>
        <v>19</v>
      </c>
      <c r="G369">
        <v>0</v>
      </c>
      <c r="H369" s="47">
        <v>3463.51</v>
      </c>
      <c r="I369" t="str">
        <f>IF(M369="?","tier - 2",M369)</f>
        <v>tier - 2</v>
      </c>
      <c r="J369" t="str">
        <f>IF(N369="?","tier - 2",N369)</f>
        <v>tier - 1</v>
      </c>
      <c r="K369" t="str">
        <f>IF(O369="?","Unknown",O369)</f>
        <v>R1025</v>
      </c>
      <c r="M369" t="s">
        <v>9</v>
      </c>
      <c r="N369" t="s">
        <v>14</v>
      </c>
      <c r="O369" t="s">
        <v>198</v>
      </c>
      <c r="R369">
        <v>2003</v>
      </c>
    </row>
    <row r="370" spans="1:18" x14ac:dyDescent="0.3">
      <c r="A370" t="s">
        <v>397</v>
      </c>
      <c r="B370">
        <v>12</v>
      </c>
      <c r="C370" s="54" t="s">
        <v>35</v>
      </c>
      <c r="D370" s="54">
        <f>IF(R370="?",AVERAGE($R$2:$R$2344),R370)</f>
        <v>1993</v>
      </c>
      <c r="E370" s="19" t="str">
        <f>CONCATENATE(B370,"-",C370,"-",D370)</f>
        <v>12-Oct-1993</v>
      </c>
      <c r="F370" s="26">
        <f t="shared" si="5"/>
        <v>29</v>
      </c>
      <c r="G370">
        <v>1</v>
      </c>
      <c r="H370" s="47">
        <v>3471.41</v>
      </c>
      <c r="I370" t="str">
        <f>IF(M370="?","tier - 2",M370)</f>
        <v>tier - 2</v>
      </c>
      <c r="J370" t="str">
        <f>IF(N370="?","tier - 2",N370)</f>
        <v>tier - 2</v>
      </c>
      <c r="K370" t="str">
        <f>IF(O370="?","Unknown",O370)</f>
        <v>R1013</v>
      </c>
      <c r="M370" t="s">
        <v>9</v>
      </c>
      <c r="N370" t="s">
        <v>9</v>
      </c>
      <c r="O370" t="s">
        <v>11</v>
      </c>
      <c r="R370">
        <v>1993</v>
      </c>
    </row>
    <row r="371" spans="1:18" x14ac:dyDescent="0.3">
      <c r="A371" t="s">
        <v>398</v>
      </c>
      <c r="B371">
        <v>26</v>
      </c>
      <c r="C371" s="54" t="s">
        <v>16</v>
      </c>
      <c r="D371" s="54">
        <f>IF(R371="?",AVERAGE($R$2:$R$2344),R371)</f>
        <v>2004</v>
      </c>
      <c r="E371" s="19" t="str">
        <f>CONCATENATE(B371,"-",C371,"-",D371)</f>
        <v>26-Jun-2004</v>
      </c>
      <c r="F371" s="26">
        <f t="shared" si="5"/>
        <v>18</v>
      </c>
      <c r="G371">
        <v>3</v>
      </c>
      <c r="H371" s="47">
        <v>3481.87</v>
      </c>
      <c r="I371" t="str">
        <f>IF(M371="?","tier - 2",M371)</f>
        <v>tier - 2</v>
      </c>
      <c r="J371" t="str">
        <f>IF(N371="?","tier - 2",N371)</f>
        <v>tier - 3</v>
      </c>
      <c r="K371" t="str">
        <f>IF(O371="?","Unknown",O371)</f>
        <v>R1016</v>
      </c>
      <c r="M371" t="s">
        <v>9</v>
      </c>
      <c r="N371" t="s">
        <v>10</v>
      </c>
      <c r="O371" t="s">
        <v>166</v>
      </c>
      <c r="R371">
        <v>2004</v>
      </c>
    </row>
    <row r="372" spans="1:18" x14ac:dyDescent="0.3">
      <c r="A372" t="s">
        <v>399</v>
      </c>
      <c r="B372">
        <v>19</v>
      </c>
      <c r="C372" s="54" t="s">
        <v>18</v>
      </c>
      <c r="D372" s="54">
        <f>IF(R372="?",AVERAGE($R$2:$R$2344),R372)</f>
        <v>1996</v>
      </c>
      <c r="E372" s="19" t="str">
        <f>CONCATENATE(B372,"-",C372,"-",D372)</f>
        <v>19-Sep-1996</v>
      </c>
      <c r="F372" s="26">
        <f t="shared" si="5"/>
        <v>26</v>
      </c>
      <c r="G372">
        <v>2</v>
      </c>
      <c r="H372" s="47">
        <v>3484.33</v>
      </c>
      <c r="I372" t="str">
        <f>IF(M372="?","tier - 2",M372)</f>
        <v>tier - 3</v>
      </c>
      <c r="J372" t="str">
        <f>IF(N372="?","tier - 2",N372)</f>
        <v>tier - 3</v>
      </c>
      <c r="K372" t="str">
        <f>IF(O372="?","Unknown",O372)</f>
        <v>R1011</v>
      </c>
      <c r="M372" t="s">
        <v>10</v>
      </c>
      <c r="N372" t="s">
        <v>10</v>
      </c>
      <c r="O372" t="s">
        <v>40</v>
      </c>
      <c r="R372">
        <v>1996</v>
      </c>
    </row>
    <row r="373" spans="1:18" x14ac:dyDescent="0.3">
      <c r="A373" t="s">
        <v>400</v>
      </c>
      <c r="B373">
        <v>18</v>
      </c>
      <c r="C373" s="54" t="s">
        <v>18</v>
      </c>
      <c r="D373" s="54">
        <f>IF(R373="?",AVERAGE($R$2:$R$2344),R373)</f>
        <v>1996</v>
      </c>
      <c r="E373" s="19" t="str">
        <f>CONCATENATE(B373,"-",C373,"-",D373)</f>
        <v>18-Sep-1996</v>
      </c>
      <c r="F373" s="26">
        <f t="shared" si="5"/>
        <v>26</v>
      </c>
      <c r="G373">
        <v>1</v>
      </c>
      <c r="H373" s="47">
        <v>3490.55</v>
      </c>
      <c r="I373" t="str">
        <f>IF(M373="?","tier - 2",M373)</f>
        <v>tier - 1</v>
      </c>
      <c r="J373" t="str">
        <f>IF(N373="?","tier - 2",N373)</f>
        <v>tier - 2</v>
      </c>
      <c r="K373" t="str">
        <f>IF(O373="?","Unknown",O373)</f>
        <v>R1015</v>
      </c>
      <c r="M373" t="s">
        <v>14</v>
      </c>
      <c r="N373" t="s">
        <v>9</v>
      </c>
      <c r="O373" t="s">
        <v>162</v>
      </c>
      <c r="R373">
        <v>1996</v>
      </c>
    </row>
    <row r="374" spans="1:18" x14ac:dyDescent="0.3">
      <c r="A374" t="s">
        <v>401</v>
      </c>
      <c r="B374">
        <v>22</v>
      </c>
      <c r="C374" s="54" t="s">
        <v>18</v>
      </c>
      <c r="D374" s="54">
        <f>IF(R374="?",AVERAGE($R$2:$R$2344),R374)</f>
        <v>1999</v>
      </c>
      <c r="E374" s="19" t="str">
        <f>CONCATENATE(B374,"-",C374,"-",D374)</f>
        <v>22-Sep-1999</v>
      </c>
      <c r="F374" s="26">
        <f t="shared" si="5"/>
        <v>23</v>
      </c>
      <c r="G374">
        <v>2</v>
      </c>
      <c r="H374" s="47">
        <v>3500.61</v>
      </c>
      <c r="I374" t="str">
        <f>IF(M374="?","tier - 2",M374)</f>
        <v>tier - 2</v>
      </c>
      <c r="J374" t="str">
        <f>IF(N374="?","tier - 2",N374)</f>
        <v>tier - 2</v>
      </c>
      <c r="K374" t="str">
        <f>IF(O374="?","Unknown",O374)</f>
        <v>R1013</v>
      </c>
      <c r="M374" t="s">
        <v>9</v>
      </c>
      <c r="N374" t="s">
        <v>9</v>
      </c>
      <c r="O374" t="s">
        <v>11</v>
      </c>
      <c r="R374">
        <v>1999</v>
      </c>
    </row>
    <row r="375" spans="1:18" x14ac:dyDescent="0.3">
      <c r="A375" t="s">
        <v>402</v>
      </c>
      <c r="B375">
        <v>16</v>
      </c>
      <c r="C375" s="54" t="s">
        <v>18</v>
      </c>
      <c r="D375" s="54">
        <f>IF(R375="?",AVERAGE($R$2:$R$2344),R375)</f>
        <v>1998</v>
      </c>
      <c r="E375" s="19" t="str">
        <f>CONCATENATE(B375,"-",C375,"-",D375)</f>
        <v>16-Sep-1998</v>
      </c>
      <c r="F375" s="26">
        <f t="shared" si="5"/>
        <v>24</v>
      </c>
      <c r="G375">
        <v>2</v>
      </c>
      <c r="H375" s="47">
        <v>3537.7</v>
      </c>
      <c r="I375" t="str">
        <f>IF(M375="?","tier - 2",M375)</f>
        <v>tier - 3</v>
      </c>
      <c r="J375" t="str">
        <f>IF(N375="?","tier - 2",N375)</f>
        <v>tier - 3</v>
      </c>
      <c r="K375" t="str">
        <f>IF(O375="?","Unknown",O375)</f>
        <v>R1012</v>
      </c>
      <c r="M375" t="s">
        <v>10</v>
      </c>
      <c r="N375" t="s">
        <v>10</v>
      </c>
      <c r="O375" t="s">
        <v>21</v>
      </c>
      <c r="R375">
        <v>1998</v>
      </c>
    </row>
    <row r="376" spans="1:18" x14ac:dyDescent="0.3">
      <c r="A376" t="s">
        <v>403</v>
      </c>
      <c r="B376">
        <v>24</v>
      </c>
      <c r="C376" s="54" t="s">
        <v>33</v>
      </c>
      <c r="D376" s="54">
        <f>IF(R376="?",AVERAGE($R$2:$R$2344),R376)</f>
        <v>2003</v>
      </c>
      <c r="E376" s="19" t="str">
        <f>CONCATENATE(B376,"-",C376,"-",D376)</f>
        <v>24-Aug-2003</v>
      </c>
      <c r="F376" s="26">
        <f t="shared" si="5"/>
        <v>19</v>
      </c>
      <c r="G376">
        <v>0</v>
      </c>
      <c r="H376" s="47">
        <v>3538.9</v>
      </c>
      <c r="I376" t="str">
        <f>IF(M376="?","tier - 2",M376)</f>
        <v>tier - 2</v>
      </c>
      <c r="J376" t="str">
        <f>IF(N376="?","tier - 2",N376)</f>
        <v>tier - 2</v>
      </c>
      <c r="K376" t="str">
        <f>IF(O376="?","Unknown",O376)</f>
        <v>R1012</v>
      </c>
      <c r="M376" t="s">
        <v>9</v>
      </c>
      <c r="N376" t="s">
        <v>9</v>
      </c>
      <c r="O376" t="s">
        <v>21</v>
      </c>
      <c r="R376">
        <v>2003</v>
      </c>
    </row>
    <row r="377" spans="1:18" x14ac:dyDescent="0.3">
      <c r="A377" t="s">
        <v>404</v>
      </c>
      <c r="B377">
        <v>15</v>
      </c>
      <c r="C377" s="54" t="s">
        <v>35</v>
      </c>
      <c r="D377" s="54">
        <f>IF(R377="?",AVERAGE($R$2:$R$2344),R377)</f>
        <v>1988</v>
      </c>
      <c r="E377" s="19" t="str">
        <f>CONCATENATE(B377,"-",C377,"-",D377)</f>
        <v>15-Oct-1988</v>
      </c>
      <c r="F377" s="26">
        <f t="shared" si="5"/>
        <v>34</v>
      </c>
      <c r="G377">
        <v>3</v>
      </c>
      <c r="H377" s="47">
        <v>3540.12</v>
      </c>
      <c r="I377" t="str">
        <f>IF(M377="?","tier - 2",M377)</f>
        <v>tier - 2</v>
      </c>
      <c r="J377" t="str">
        <f>IF(N377="?","tier - 2",N377)</f>
        <v>tier - 1</v>
      </c>
      <c r="K377" t="str">
        <f>IF(O377="?","Unknown",O377)</f>
        <v>R1013</v>
      </c>
      <c r="M377" t="s">
        <v>9</v>
      </c>
      <c r="N377" t="s">
        <v>14</v>
      </c>
      <c r="O377" t="s">
        <v>11</v>
      </c>
      <c r="R377">
        <v>1988</v>
      </c>
    </row>
    <row r="378" spans="1:18" x14ac:dyDescent="0.3">
      <c r="A378" t="s">
        <v>405</v>
      </c>
      <c r="B378">
        <v>22</v>
      </c>
      <c r="C378" s="54" t="s">
        <v>28</v>
      </c>
      <c r="D378" s="54">
        <f>IF(R378="?",AVERAGE($R$2:$R$2344),R378)</f>
        <v>1992</v>
      </c>
      <c r="E378" s="19" t="str">
        <f>CONCATENATE(B378,"-",C378,"-",D378)</f>
        <v>22-Dec-1992</v>
      </c>
      <c r="F378" s="26">
        <f t="shared" si="5"/>
        <v>30</v>
      </c>
      <c r="G378">
        <v>0</v>
      </c>
      <c r="H378" s="47">
        <v>3554.2</v>
      </c>
      <c r="I378" t="str">
        <f>IF(M378="?","tier - 2",M378)</f>
        <v>tier - 2</v>
      </c>
      <c r="J378" t="str">
        <f>IF(N378="?","tier - 2",N378)</f>
        <v>tier - 3</v>
      </c>
      <c r="K378" t="str">
        <f>IF(O378="?","Unknown",O378)</f>
        <v>R1011</v>
      </c>
      <c r="M378" t="s">
        <v>9</v>
      </c>
      <c r="N378" t="s">
        <v>10</v>
      </c>
      <c r="O378" t="s">
        <v>40</v>
      </c>
      <c r="R378">
        <v>1992</v>
      </c>
    </row>
    <row r="379" spans="1:18" x14ac:dyDescent="0.3">
      <c r="A379" t="s">
        <v>406</v>
      </c>
      <c r="B379">
        <v>24</v>
      </c>
      <c r="C379" s="54" t="s">
        <v>18</v>
      </c>
      <c r="D379" s="54">
        <f>IF(R379="?",AVERAGE($R$2:$R$2344),R379)</f>
        <v>1994</v>
      </c>
      <c r="E379" s="19" t="str">
        <f>CONCATENATE(B379,"-",C379,"-",D379)</f>
        <v>24-Sep-1994</v>
      </c>
      <c r="F379" s="26">
        <f t="shared" si="5"/>
        <v>28</v>
      </c>
      <c r="G379">
        <v>0</v>
      </c>
      <c r="H379" s="47">
        <v>3556.92</v>
      </c>
      <c r="I379" t="str">
        <f>IF(M379="?","tier - 2",M379)</f>
        <v>tier - 2</v>
      </c>
      <c r="J379" t="str">
        <f>IF(N379="?","tier - 2",N379)</f>
        <v>tier - 3</v>
      </c>
      <c r="K379" t="str">
        <f>IF(O379="?","Unknown",O379)</f>
        <v>R1012</v>
      </c>
      <c r="M379" t="s">
        <v>9</v>
      </c>
      <c r="N379" t="s">
        <v>10</v>
      </c>
      <c r="O379" t="s">
        <v>21</v>
      </c>
      <c r="R379">
        <v>1994</v>
      </c>
    </row>
    <row r="380" spans="1:18" x14ac:dyDescent="0.3">
      <c r="A380" t="s">
        <v>407</v>
      </c>
      <c r="B380">
        <v>9</v>
      </c>
      <c r="C380" s="54" t="s">
        <v>35</v>
      </c>
      <c r="D380" s="54">
        <f>IF(R380="?",AVERAGE($R$2:$R$2344),R380)</f>
        <v>1995</v>
      </c>
      <c r="E380" s="19" t="str">
        <f>CONCATENATE(B380,"-",C380,"-",D380)</f>
        <v>9-Oct-1995</v>
      </c>
      <c r="F380" s="26">
        <f t="shared" si="5"/>
        <v>27</v>
      </c>
      <c r="G380">
        <v>0</v>
      </c>
      <c r="H380" s="47">
        <v>3558.62</v>
      </c>
      <c r="I380" t="str">
        <f>IF(M380="?","tier - 2",M380)</f>
        <v>tier - 2</v>
      </c>
      <c r="J380" t="str">
        <f>IF(N380="?","tier - 2",N380)</f>
        <v>tier - 3</v>
      </c>
      <c r="K380" t="str">
        <f>IF(O380="?","Unknown",O380)</f>
        <v>R1024</v>
      </c>
      <c r="M380" t="s">
        <v>9</v>
      </c>
      <c r="N380" t="s">
        <v>10</v>
      </c>
      <c r="O380" t="s">
        <v>245</v>
      </c>
      <c r="R380">
        <v>1995</v>
      </c>
    </row>
    <row r="381" spans="1:18" x14ac:dyDescent="0.3">
      <c r="A381" t="s">
        <v>408</v>
      </c>
      <c r="B381">
        <v>16</v>
      </c>
      <c r="C381" s="54" t="s">
        <v>16</v>
      </c>
      <c r="D381" s="54">
        <f>IF(R381="?",AVERAGE($R$2:$R$2344),R381)</f>
        <v>1995</v>
      </c>
      <c r="E381" s="19" t="str">
        <f>CONCATENATE(B381,"-",C381,"-",D381)</f>
        <v>16-Jun-1995</v>
      </c>
      <c r="F381" s="26">
        <f t="shared" si="5"/>
        <v>27</v>
      </c>
      <c r="G381">
        <v>1</v>
      </c>
      <c r="H381" s="47">
        <v>3561.89</v>
      </c>
      <c r="I381" t="str">
        <f>IF(M381="?","tier - 2",M381)</f>
        <v>tier - 2</v>
      </c>
      <c r="J381" t="str">
        <f>IF(N381="?","tier - 2",N381)</f>
        <v>tier - 1</v>
      </c>
      <c r="K381" t="str">
        <f>IF(O381="?","Unknown",O381)</f>
        <v>R1013</v>
      </c>
      <c r="M381" t="s">
        <v>9</v>
      </c>
      <c r="N381" t="s">
        <v>14</v>
      </c>
      <c r="O381" t="s">
        <v>11</v>
      </c>
      <c r="R381">
        <v>1995</v>
      </c>
    </row>
    <row r="382" spans="1:18" x14ac:dyDescent="0.3">
      <c r="A382" t="s">
        <v>409</v>
      </c>
      <c r="B382">
        <v>10</v>
      </c>
      <c r="C382" s="54" t="s">
        <v>35</v>
      </c>
      <c r="D382" s="54">
        <f>IF(R382="?",AVERAGE($R$2:$R$2344),R382)</f>
        <v>1981</v>
      </c>
      <c r="E382" s="19" t="str">
        <f>CONCATENATE(B382,"-",C382,"-",D382)</f>
        <v>10-Oct-1981</v>
      </c>
      <c r="F382" s="26">
        <f t="shared" si="5"/>
        <v>41</v>
      </c>
      <c r="G382">
        <v>1</v>
      </c>
      <c r="H382" s="47">
        <v>3562.87</v>
      </c>
      <c r="I382" t="str">
        <f>IF(M382="?","tier - 2",M382)</f>
        <v>tier - 2</v>
      </c>
      <c r="J382" t="str">
        <f>IF(N382="?","tier - 2",N382)</f>
        <v>tier - 1</v>
      </c>
      <c r="K382" t="str">
        <f>IF(O382="?","Unknown",O382)</f>
        <v>R1013</v>
      </c>
      <c r="M382" t="s">
        <v>9</v>
      </c>
      <c r="N382" t="s">
        <v>14</v>
      </c>
      <c r="O382" t="s">
        <v>11</v>
      </c>
      <c r="R382">
        <v>1981</v>
      </c>
    </row>
    <row r="383" spans="1:18" x14ac:dyDescent="0.3">
      <c r="A383" t="s">
        <v>410</v>
      </c>
      <c r="B383">
        <v>18</v>
      </c>
      <c r="C383" s="54" t="s">
        <v>33</v>
      </c>
      <c r="D383" s="54">
        <f>IF(R383="?",AVERAGE($R$2:$R$2344),R383)</f>
        <v>1988</v>
      </c>
      <c r="E383" s="19" t="str">
        <f>CONCATENATE(B383,"-",C383,"-",D383)</f>
        <v>18-Aug-1988</v>
      </c>
      <c r="F383" s="26">
        <f t="shared" si="5"/>
        <v>34</v>
      </c>
      <c r="G383">
        <v>3</v>
      </c>
      <c r="H383" s="47">
        <v>3569.96</v>
      </c>
      <c r="I383" t="str">
        <f>IF(M383="?","tier - 2",M383)</f>
        <v>tier - 2</v>
      </c>
      <c r="J383" t="str">
        <f>IF(N383="?","tier - 2",N383)</f>
        <v>tier - 1</v>
      </c>
      <c r="K383" t="str">
        <f>IF(O383="?","Unknown",O383)</f>
        <v>R1012</v>
      </c>
      <c r="M383" t="s">
        <v>9</v>
      </c>
      <c r="N383" t="s">
        <v>14</v>
      </c>
      <c r="O383" t="s">
        <v>21</v>
      </c>
      <c r="R383">
        <v>1988</v>
      </c>
    </row>
    <row r="384" spans="1:18" x14ac:dyDescent="0.3">
      <c r="A384" t="s">
        <v>411</v>
      </c>
      <c r="B384">
        <v>23</v>
      </c>
      <c r="C384" s="54" t="s">
        <v>33</v>
      </c>
      <c r="D384" s="54">
        <f>IF(R384="?",AVERAGE($R$2:$R$2344),R384)</f>
        <v>1995</v>
      </c>
      <c r="E384" s="19" t="str">
        <f>CONCATENATE(B384,"-",C384,"-",D384)</f>
        <v>23-Aug-1995</v>
      </c>
      <c r="F384" s="26">
        <f t="shared" si="5"/>
        <v>27</v>
      </c>
      <c r="G384">
        <v>1</v>
      </c>
      <c r="H384" s="47">
        <v>3578</v>
      </c>
      <c r="I384" t="str">
        <f>IF(M384="?","tier - 2",M384)</f>
        <v>tier - 2</v>
      </c>
      <c r="J384" t="str">
        <f>IF(N384="?","tier - 2",N384)</f>
        <v>tier - 3</v>
      </c>
      <c r="K384" t="str">
        <f>IF(O384="?","Unknown",O384)</f>
        <v>R1011</v>
      </c>
      <c r="M384" t="s">
        <v>9</v>
      </c>
      <c r="N384" t="s">
        <v>10</v>
      </c>
      <c r="O384" t="s">
        <v>40</v>
      </c>
      <c r="R384">
        <v>1995</v>
      </c>
    </row>
    <row r="385" spans="1:18" x14ac:dyDescent="0.3">
      <c r="A385" t="s">
        <v>412</v>
      </c>
      <c r="B385">
        <v>11</v>
      </c>
      <c r="C385" s="54" t="s">
        <v>13</v>
      </c>
      <c r="D385" s="54">
        <f>IF(R385="?",AVERAGE($R$2:$R$2344),R385)</f>
        <v>2001</v>
      </c>
      <c r="E385" s="19" t="str">
        <f>CONCATENATE(B385,"-",C385,"-",D385)</f>
        <v>11-Nov-2001</v>
      </c>
      <c r="F385" s="26">
        <f t="shared" si="5"/>
        <v>21</v>
      </c>
      <c r="G385">
        <v>2</v>
      </c>
      <c r="H385" s="47">
        <v>3579.83</v>
      </c>
      <c r="I385" t="str">
        <f>IF(M385="?","tier - 2",M385)</f>
        <v>tier - 2</v>
      </c>
      <c r="J385" t="str">
        <f>IF(N385="?","tier - 2",N385)</f>
        <v>tier - 2</v>
      </c>
      <c r="K385" t="str">
        <f>IF(O385="?","Unknown",O385)</f>
        <v>R1012</v>
      </c>
      <c r="M385" t="s">
        <v>9</v>
      </c>
      <c r="N385" t="s">
        <v>9</v>
      </c>
      <c r="O385" t="s">
        <v>21</v>
      </c>
      <c r="R385">
        <v>2001</v>
      </c>
    </row>
    <row r="386" spans="1:18" x14ac:dyDescent="0.3">
      <c r="A386" t="s">
        <v>413</v>
      </c>
      <c r="B386">
        <v>27</v>
      </c>
      <c r="C386" s="54" t="s">
        <v>28</v>
      </c>
      <c r="D386" s="54">
        <f>IF(R386="?",AVERAGE($R$2:$R$2344),R386)</f>
        <v>1986</v>
      </c>
      <c r="E386" s="19" t="str">
        <f>CONCATENATE(B386,"-",C386,"-",D386)</f>
        <v>27-Dec-1986</v>
      </c>
      <c r="F386" s="26">
        <f t="shared" si="5"/>
        <v>36</v>
      </c>
      <c r="G386">
        <v>3</v>
      </c>
      <c r="H386" s="47">
        <v>3589.14</v>
      </c>
      <c r="I386" t="str">
        <f>IF(M386="?","tier - 2",M386)</f>
        <v>tier - 2</v>
      </c>
      <c r="J386" t="str">
        <f>IF(N386="?","tier - 2",N386)</f>
        <v>tier - 2</v>
      </c>
      <c r="K386" t="str">
        <f>IF(O386="?","Unknown",O386)</f>
        <v>R1013</v>
      </c>
      <c r="M386" t="s">
        <v>9</v>
      </c>
      <c r="N386" t="s">
        <v>9</v>
      </c>
      <c r="O386" t="s">
        <v>11</v>
      </c>
      <c r="R386">
        <v>1986</v>
      </c>
    </row>
    <row r="387" spans="1:18" x14ac:dyDescent="0.3">
      <c r="A387" t="s">
        <v>414</v>
      </c>
      <c r="B387">
        <v>6</v>
      </c>
      <c r="C387" s="54" t="s">
        <v>16</v>
      </c>
      <c r="D387" s="54">
        <f>IF(R387="?",AVERAGE($R$2:$R$2344),R387)</f>
        <v>1999</v>
      </c>
      <c r="E387" s="19" t="str">
        <f>CONCATENATE(B387,"-",C387,"-",D387)</f>
        <v>6-Jun-1999</v>
      </c>
      <c r="F387" s="26">
        <f t="shared" ref="F387:F450" si="6">DATEDIF(E387, DATE(2023,6,8), "Y")</f>
        <v>24</v>
      </c>
      <c r="G387">
        <v>3</v>
      </c>
      <c r="H387" s="47">
        <v>3591.48</v>
      </c>
      <c r="I387" t="str">
        <f>IF(M387="?","tier - 2",M387)</f>
        <v>tier - 2</v>
      </c>
      <c r="J387" t="str">
        <f>IF(N387="?","tier - 2",N387)</f>
        <v>tier - 3</v>
      </c>
      <c r="K387" t="str">
        <f>IF(O387="?","Unknown",O387)</f>
        <v>R1011</v>
      </c>
      <c r="M387" t="s">
        <v>9</v>
      </c>
      <c r="N387" t="s">
        <v>10</v>
      </c>
      <c r="O387" t="s">
        <v>40</v>
      </c>
      <c r="R387">
        <v>1999</v>
      </c>
    </row>
    <row r="388" spans="1:18" x14ac:dyDescent="0.3">
      <c r="A388" t="s">
        <v>415</v>
      </c>
      <c r="B388">
        <v>4</v>
      </c>
      <c r="C388" s="54" t="s">
        <v>13</v>
      </c>
      <c r="D388" s="54">
        <f>IF(R388="?",AVERAGE($R$2:$R$2344),R388)</f>
        <v>1997</v>
      </c>
      <c r="E388" s="19" t="str">
        <f>CONCATENATE(B388,"-",C388,"-",D388)</f>
        <v>4-Nov-1997</v>
      </c>
      <c r="F388" s="26">
        <f t="shared" si="6"/>
        <v>25</v>
      </c>
      <c r="G388">
        <v>1</v>
      </c>
      <c r="H388" s="47">
        <v>3594.17</v>
      </c>
      <c r="I388" t="str">
        <f>IF(M388="?","tier - 2",M388)</f>
        <v>tier - 2</v>
      </c>
      <c r="J388" t="str">
        <f>IF(N388="?","tier - 2",N388)</f>
        <v>tier - 2</v>
      </c>
      <c r="K388" t="str">
        <f>IF(O388="?","Unknown",O388)</f>
        <v>R1012</v>
      </c>
      <c r="M388" t="s">
        <v>9</v>
      </c>
      <c r="N388" t="s">
        <v>9</v>
      </c>
      <c r="O388" t="s">
        <v>21</v>
      </c>
      <c r="R388">
        <v>1997</v>
      </c>
    </row>
    <row r="389" spans="1:18" x14ac:dyDescent="0.3">
      <c r="A389" t="s">
        <v>416</v>
      </c>
      <c r="B389">
        <v>12</v>
      </c>
      <c r="C389" s="54" t="s">
        <v>33</v>
      </c>
      <c r="D389" s="54">
        <f>IF(R389="?",AVERAGE($R$2:$R$2344),R389)</f>
        <v>1999</v>
      </c>
      <c r="E389" s="19" t="str">
        <f>CONCATENATE(B389,"-",C389,"-",D389)</f>
        <v>12-Aug-1999</v>
      </c>
      <c r="F389" s="26">
        <f t="shared" si="6"/>
        <v>23</v>
      </c>
      <c r="G389">
        <v>3</v>
      </c>
      <c r="H389" s="47">
        <v>3597.6</v>
      </c>
      <c r="I389" t="str">
        <f>IF(M389="?","tier - 2",M389)</f>
        <v>tier - 2</v>
      </c>
      <c r="J389" t="str">
        <f>IF(N389="?","tier - 2",N389)</f>
        <v>tier - 2</v>
      </c>
      <c r="K389" t="str">
        <f>IF(O389="?","Unknown",O389)</f>
        <v>R1011</v>
      </c>
      <c r="M389" t="s">
        <v>9</v>
      </c>
      <c r="N389" t="s">
        <v>9</v>
      </c>
      <c r="O389" t="s">
        <v>40</v>
      </c>
      <c r="R389">
        <v>1999</v>
      </c>
    </row>
    <row r="390" spans="1:18" x14ac:dyDescent="0.3">
      <c r="A390" t="s">
        <v>417</v>
      </c>
      <c r="B390">
        <v>4</v>
      </c>
      <c r="C390" s="54" t="s">
        <v>13</v>
      </c>
      <c r="D390" s="54">
        <f>IF(R390="?",AVERAGE($R$2:$R$2344),R390)</f>
        <v>1988</v>
      </c>
      <c r="E390" s="19" t="str">
        <f>CONCATENATE(B390,"-",C390,"-",D390)</f>
        <v>4-Nov-1988</v>
      </c>
      <c r="F390" s="26">
        <f t="shared" si="6"/>
        <v>34</v>
      </c>
      <c r="G390">
        <v>3</v>
      </c>
      <c r="H390" s="47">
        <v>3603.6</v>
      </c>
      <c r="I390" t="str">
        <f>IF(M390="?","tier - 2",M390)</f>
        <v>tier - 2</v>
      </c>
      <c r="J390" t="str">
        <f>IF(N390="?","tier - 2",N390)</f>
        <v>tier - 1</v>
      </c>
      <c r="K390" t="str">
        <f>IF(O390="?","Unknown",O390)</f>
        <v>R1013</v>
      </c>
      <c r="M390" t="s">
        <v>9</v>
      </c>
      <c r="N390" t="s">
        <v>14</v>
      </c>
      <c r="O390" t="s">
        <v>11</v>
      </c>
      <c r="R390">
        <v>1988</v>
      </c>
    </row>
    <row r="391" spans="1:18" x14ac:dyDescent="0.3">
      <c r="A391" t="s">
        <v>418</v>
      </c>
      <c r="B391">
        <v>11</v>
      </c>
      <c r="C391" s="54" t="s">
        <v>35</v>
      </c>
      <c r="D391" s="54">
        <f>IF(R391="?",AVERAGE($R$2:$R$2344),R391)</f>
        <v>1990</v>
      </c>
      <c r="E391" s="19" t="str">
        <f>CONCATENATE(B391,"-",C391,"-",D391)</f>
        <v>11-Oct-1990</v>
      </c>
      <c r="F391" s="26">
        <f t="shared" si="6"/>
        <v>32</v>
      </c>
      <c r="G391">
        <v>3</v>
      </c>
      <c r="H391" s="47">
        <v>3606.43</v>
      </c>
      <c r="I391" t="str">
        <f>IF(M391="?","tier - 2",M391)</f>
        <v>tier - 2</v>
      </c>
      <c r="J391" t="str">
        <f>IF(N391="?","tier - 2",N391)</f>
        <v>tier - 1</v>
      </c>
      <c r="K391" t="str">
        <f>IF(O391="?","Unknown",O391)</f>
        <v>R1013</v>
      </c>
      <c r="M391" t="s">
        <v>9</v>
      </c>
      <c r="N391" t="s">
        <v>14</v>
      </c>
      <c r="O391" t="s">
        <v>11</v>
      </c>
      <c r="R391">
        <v>1990</v>
      </c>
    </row>
    <row r="392" spans="1:18" x14ac:dyDescent="0.3">
      <c r="A392" t="s">
        <v>419</v>
      </c>
      <c r="B392">
        <v>14</v>
      </c>
      <c r="C392" s="54" t="s">
        <v>16</v>
      </c>
      <c r="D392" s="54">
        <f>IF(R392="?",AVERAGE($R$2:$R$2344),R392)</f>
        <v>1985</v>
      </c>
      <c r="E392" s="19" t="str">
        <f>CONCATENATE(B392,"-",C392,"-",D392)</f>
        <v>14-Jun-1985</v>
      </c>
      <c r="F392" s="26">
        <f t="shared" si="6"/>
        <v>37</v>
      </c>
      <c r="G392">
        <v>3</v>
      </c>
      <c r="H392" s="47">
        <v>3622.13</v>
      </c>
      <c r="I392" t="str">
        <f>IF(M392="?","tier - 2",M392)</f>
        <v>tier - 2</v>
      </c>
      <c r="J392" t="str">
        <f>IF(N392="?","tier - 2",N392)</f>
        <v>tier - 1</v>
      </c>
      <c r="K392" t="str">
        <f>IF(O392="?","Unknown",O392)</f>
        <v>R1013</v>
      </c>
      <c r="M392" t="s">
        <v>9</v>
      </c>
      <c r="N392" t="s">
        <v>14</v>
      </c>
      <c r="O392" t="s">
        <v>11</v>
      </c>
      <c r="R392">
        <v>1985</v>
      </c>
    </row>
    <row r="393" spans="1:18" x14ac:dyDescent="0.3">
      <c r="A393" t="s">
        <v>420</v>
      </c>
      <c r="B393">
        <v>17</v>
      </c>
      <c r="C393" s="54" t="s">
        <v>13</v>
      </c>
      <c r="D393" s="54">
        <f>IF(R393="?",AVERAGE($R$2:$R$2344),R393)</f>
        <v>1992</v>
      </c>
      <c r="E393" s="19" t="str">
        <f>CONCATENATE(B393,"-",C393,"-",D393)</f>
        <v>17-Nov-1992</v>
      </c>
      <c r="F393" s="26">
        <f t="shared" si="6"/>
        <v>30</v>
      </c>
      <c r="G393">
        <v>0</v>
      </c>
      <c r="H393" s="47">
        <v>3645.09</v>
      </c>
      <c r="I393" t="str">
        <f>IF(M393="?","tier - 2",M393)</f>
        <v>tier - 1</v>
      </c>
      <c r="J393" t="str">
        <f>IF(N393="?","tier - 2",N393)</f>
        <v>tier - 2</v>
      </c>
      <c r="K393" t="str">
        <f>IF(O393="?","Unknown",O393)</f>
        <v>R1014</v>
      </c>
      <c r="M393" t="s">
        <v>14</v>
      </c>
      <c r="N393" t="s">
        <v>9</v>
      </c>
      <c r="O393" t="s">
        <v>274</v>
      </c>
      <c r="R393">
        <v>1992</v>
      </c>
    </row>
    <row r="394" spans="1:18" x14ac:dyDescent="0.3">
      <c r="A394" t="s">
        <v>421</v>
      </c>
      <c r="B394">
        <v>8</v>
      </c>
      <c r="C394" s="54" t="s">
        <v>13</v>
      </c>
      <c r="D394" s="54">
        <f>IF(R394="?",AVERAGE($R$2:$R$2344),R394)</f>
        <v>1990</v>
      </c>
      <c r="E394" s="19" t="str">
        <f>CONCATENATE(B394,"-",C394,"-",D394)</f>
        <v>8-Nov-1990</v>
      </c>
      <c r="F394" s="26">
        <f t="shared" si="6"/>
        <v>32</v>
      </c>
      <c r="G394">
        <v>3</v>
      </c>
      <c r="H394" s="47">
        <v>3653.29</v>
      </c>
      <c r="I394" t="str">
        <f>IF(M394="?","tier - 2",M394)</f>
        <v>tier - 2</v>
      </c>
      <c r="J394" t="str">
        <f>IF(N394="?","tier - 2",N394)</f>
        <v>tier - 3</v>
      </c>
      <c r="K394" t="str">
        <f>IF(O394="?","Unknown",O394)</f>
        <v>R1011</v>
      </c>
      <c r="M394" t="s">
        <v>9</v>
      </c>
      <c r="N394" t="s">
        <v>10</v>
      </c>
      <c r="O394" t="s">
        <v>40</v>
      </c>
      <c r="R394">
        <v>1990</v>
      </c>
    </row>
    <row r="395" spans="1:18" x14ac:dyDescent="0.3">
      <c r="A395" t="s">
        <v>422</v>
      </c>
      <c r="B395">
        <v>14</v>
      </c>
      <c r="C395" s="54" t="s">
        <v>18</v>
      </c>
      <c r="D395" s="54">
        <f>IF(R395="?",AVERAGE($R$2:$R$2344),R395)</f>
        <v>1992</v>
      </c>
      <c r="E395" s="19" t="str">
        <f>CONCATENATE(B395,"-",C395,"-",D395)</f>
        <v>14-Sep-1992</v>
      </c>
      <c r="F395" s="26">
        <f t="shared" si="6"/>
        <v>30</v>
      </c>
      <c r="G395">
        <v>1</v>
      </c>
      <c r="H395" s="47">
        <v>3659.35</v>
      </c>
      <c r="I395" t="str">
        <f>IF(M395="?","tier - 2",M395)</f>
        <v>tier - 3</v>
      </c>
      <c r="J395" t="str">
        <f>IF(N395="?","tier - 2",N395)</f>
        <v>tier - 1</v>
      </c>
      <c r="K395" t="str">
        <f>IF(O395="?","Unknown",O395)</f>
        <v>R1011</v>
      </c>
      <c r="M395" t="s">
        <v>10</v>
      </c>
      <c r="N395" t="s">
        <v>14</v>
      </c>
      <c r="O395" t="s">
        <v>40</v>
      </c>
      <c r="R395">
        <v>1992</v>
      </c>
    </row>
    <row r="396" spans="1:18" x14ac:dyDescent="0.3">
      <c r="A396" t="s">
        <v>423</v>
      </c>
      <c r="B396">
        <v>6</v>
      </c>
      <c r="C396" s="54" t="s">
        <v>8</v>
      </c>
      <c r="D396" s="54">
        <f>IF(R396="?",AVERAGE($R$2:$R$2344),R396)</f>
        <v>1984</v>
      </c>
      <c r="E396" s="19" t="str">
        <f>CONCATENATE(B396,"-",C396,"-",D396)</f>
        <v>6-Jul-1984</v>
      </c>
      <c r="F396" s="26">
        <f t="shared" si="6"/>
        <v>38</v>
      </c>
      <c r="G396">
        <v>3</v>
      </c>
      <c r="H396" s="47">
        <v>3678.86</v>
      </c>
      <c r="I396" t="str">
        <f>IF(M396="?","tier - 2",M396)</f>
        <v>tier - 2</v>
      </c>
      <c r="J396" t="str">
        <f>IF(N396="?","tier - 2",N396)</f>
        <v>tier - 3</v>
      </c>
      <c r="K396" t="str">
        <f>IF(O396="?","Unknown",O396)</f>
        <v>R1013</v>
      </c>
      <c r="M396" t="s">
        <v>9</v>
      </c>
      <c r="N396" t="s">
        <v>10</v>
      </c>
      <c r="O396" t="s">
        <v>11</v>
      </c>
      <c r="R396">
        <v>1984</v>
      </c>
    </row>
    <row r="397" spans="1:18" x14ac:dyDescent="0.3">
      <c r="A397" t="s">
        <v>424</v>
      </c>
      <c r="B397">
        <v>10</v>
      </c>
      <c r="C397" s="54" t="s">
        <v>8</v>
      </c>
      <c r="D397" s="54">
        <f>IF(R397="?",AVERAGE($R$2:$R$2344),R397)</f>
        <v>2003</v>
      </c>
      <c r="E397" s="19" t="str">
        <f>CONCATENATE(B397,"-",C397,"-",D397)</f>
        <v>10-Jul-2003</v>
      </c>
      <c r="F397" s="26">
        <f t="shared" si="6"/>
        <v>19</v>
      </c>
      <c r="G397">
        <v>0</v>
      </c>
      <c r="H397" s="47">
        <v>3688.35</v>
      </c>
      <c r="I397" t="str">
        <f>IF(M397="?","tier - 2",M397)</f>
        <v>tier - 2</v>
      </c>
      <c r="J397" t="str">
        <f>IF(N397="?","tier - 2",N397)</f>
        <v>tier - 2</v>
      </c>
      <c r="K397" t="str">
        <f>IF(O397="?","Unknown",O397)</f>
        <v>R1021</v>
      </c>
      <c r="M397" t="s">
        <v>9</v>
      </c>
      <c r="N397" t="s">
        <v>9</v>
      </c>
      <c r="O397" t="s">
        <v>298</v>
      </c>
      <c r="R397">
        <v>2003</v>
      </c>
    </row>
    <row r="398" spans="1:18" x14ac:dyDescent="0.3">
      <c r="A398" t="s">
        <v>425</v>
      </c>
      <c r="B398">
        <v>14</v>
      </c>
      <c r="C398" s="54" t="s">
        <v>28</v>
      </c>
      <c r="D398" s="54">
        <f>IF(R398="?",AVERAGE($R$2:$R$2344),R398)</f>
        <v>1981</v>
      </c>
      <c r="E398" s="19" t="str">
        <f>CONCATENATE(B398,"-",C398,"-",D398)</f>
        <v>14-Dec-1981</v>
      </c>
      <c r="F398" s="26">
        <f t="shared" si="6"/>
        <v>41</v>
      </c>
      <c r="G398">
        <v>1</v>
      </c>
      <c r="H398" s="47">
        <v>3688.38</v>
      </c>
      <c r="I398" t="str">
        <f>IF(M398="?","tier - 2",M398)</f>
        <v>tier - 2</v>
      </c>
      <c r="J398" t="str">
        <f>IF(N398="?","tier - 2",N398)</f>
        <v>tier - 2</v>
      </c>
      <c r="K398" t="str">
        <f>IF(O398="?","Unknown",O398)</f>
        <v>R1013</v>
      </c>
      <c r="M398" t="s">
        <v>9</v>
      </c>
      <c r="N398" t="s">
        <v>9</v>
      </c>
      <c r="O398" t="s">
        <v>11</v>
      </c>
      <c r="R398">
        <v>1981</v>
      </c>
    </row>
    <row r="399" spans="1:18" x14ac:dyDescent="0.3">
      <c r="A399" t="s">
        <v>426</v>
      </c>
      <c r="B399">
        <v>21</v>
      </c>
      <c r="C399" s="54" t="s">
        <v>35</v>
      </c>
      <c r="D399" s="54">
        <f>IF(R399="?",AVERAGE($R$2:$R$2344),R399)</f>
        <v>1995</v>
      </c>
      <c r="E399" s="19" t="str">
        <f>CONCATENATE(B399,"-",C399,"-",D399)</f>
        <v>21-Oct-1995</v>
      </c>
      <c r="F399" s="26">
        <f t="shared" si="6"/>
        <v>27</v>
      </c>
      <c r="G399">
        <v>2</v>
      </c>
      <c r="H399" s="47">
        <v>3693.43</v>
      </c>
      <c r="I399" t="str">
        <f>IF(M399="?","tier - 2",M399)</f>
        <v>tier - 2</v>
      </c>
      <c r="J399" t="str">
        <f>IF(N399="?","tier - 2",N399)</f>
        <v>tier - 3</v>
      </c>
      <c r="K399" t="str">
        <f>IF(O399="?","Unknown",O399)</f>
        <v>R1011</v>
      </c>
      <c r="M399" t="s">
        <v>9</v>
      </c>
      <c r="N399" t="s">
        <v>10</v>
      </c>
      <c r="O399" t="s">
        <v>40</v>
      </c>
      <c r="R399">
        <v>1995</v>
      </c>
    </row>
    <row r="400" spans="1:18" x14ac:dyDescent="0.3">
      <c r="A400" t="s">
        <v>427</v>
      </c>
      <c r="B400">
        <v>18</v>
      </c>
      <c r="C400" s="54" t="s">
        <v>33</v>
      </c>
      <c r="D400" s="54">
        <f>IF(R400="?",AVERAGE($R$2:$R$2344),R400)</f>
        <v>1988</v>
      </c>
      <c r="E400" s="19" t="str">
        <f>CONCATENATE(B400,"-",C400,"-",D400)</f>
        <v>18-Aug-1988</v>
      </c>
      <c r="F400" s="26">
        <f t="shared" si="6"/>
        <v>34</v>
      </c>
      <c r="G400">
        <v>3</v>
      </c>
      <c r="H400" s="47">
        <v>3699.54</v>
      </c>
      <c r="I400" t="str">
        <f>IF(M400="?","tier - 2",M400)</f>
        <v>tier - 2</v>
      </c>
      <c r="J400" t="str">
        <f>IF(N400="?","tier - 2",N400)</f>
        <v>tier - 3</v>
      </c>
      <c r="K400" t="str">
        <f>IF(O400="?","Unknown",O400)</f>
        <v>R1013</v>
      </c>
      <c r="M400" t="s">
        <v>9</v>
      </c>
      <c r="N400" t="s">
        <v>10</v>
      </c>
      <c r="O400" t="s">
        <v>11</v>
      </c>
      <c r="R400">
        <v>1988</v>
      </c>
    </row>
    <row r="401" spans="1:18" x14ac:dyDescent="0.3">
      <c r="A401" t="s">
        <v>428</v>
      </c>
      <c r="B401">
        <v>2</v>
      </c>
      <c r="C401" s="54" t="s">
        <v>28</v>
      </c>
      <c r="D401" s="54">
        <f>IF(R401="?",AVERAGE($R$2:$R$2344),R401)</f>
        <v>1989</v>
      </c>
      <c r="E401" s="19" t="str">
        <f>CONCATENATE(B401,"-",C401,"-",D401)</f>
        <v>2-Dec-1989</v>
      </c>
      <c r="F401" s="26">
        <f t="shared" si="6"/>
        <v>33</v>
      </c>
      <c r="G401">
        <v>0</v>
      </c>
      <c r="H401" s="47">
        <v>3704.35</v>
      </c>
      <c r="I401" t="str">
        <f>IF(M401="?","tier - 2",M401)</f>
        <v>tier - 2</v>
      </c>
      <c r="J401" t="str">
        <f>IF(N401="?","tier - 2",N401)</f>
        <v>tier - 2</v>
      </c>
      <c r="K401" t="str">
        <f>IF(O401="?","Unknown",O401)</f>
        <v>R1013</v>
      </c>
      <c r="M401" t="s">
        <v>9</v>
      </c>
      <c r="N401" t="s">
        <v>9</v>
      </c>
      <c r="O401" t="s">
        <v>11</v>
      </c>
      <c r="R401">
        <v>1989</v>
      </c>
    </row>
    <row r="402" spans="1:18" x14ac:dyDescent="0.3">
      <c r="A402" t="s">
        <v>429</v>
      </c>
      <c r="B402">
        <v>5</v>
      </c>
      <c r="C402" s="54" t="s">
        <v>13</v>
      </c>
      <c r="D402" s="54">
        <f>IF(R402="?",AVERAGE($R$2:$R$2344),R402)</f>
        <v>2004</v>
      </c>
      <c r="E402" s="19" t="str">
        <f>CONCATENATE(B402,"-",C402,"-",D402)</f>
        <v>5-Nov-2004</v>
      </c>
      <c r="F402" s="26">
        <f t="shared" si="6"/>
        <v>18</v>
      </c>
      <c r="G402">
        <v>0</v>
      </c>
      <c r="H402" s="47">
        <v>3722.23</v>
      </c>
      <c r="I402" t="str">
        <f>IF(M402="?","tier - 2",M402)</f>
        <v>tier - 2</v>
      </c>
      <c r="J402" t="str">
        <f>IF(N402="?","tier - 2",N402)</f>
        <v>tier - 2</v>
      </c>
      <c r="K402" t="str">
        <f>IF(O402="?","Unknown",O402)</f>
        <v>R1025</v>
      </c>
      <c r="M402" t="s">
        <v>9</v>
      </c>
      <c r="N402" t="s">
        <v>9</v>
      </c>
      <c r="O402" t="s">
        <v>198</v>
      </c>
      <c r="R402">
        <v>2004</v>
      </c>
    </row>
    <row r="403" spans="1:18" x14ac:dyDescent="0.3">
      <c r="A403" t="s">
        <v>430</v>
      </c>
      <c r="B403">
        <v>1</v>
      </c>
      <c r="C403" s="54" t="s">
        <v>28</v>
      </c>
      <c r="D403" s="54">
        <f>IF(R403="?",AVERAGE($R$2:$R$2344),R403)</f>
        <v>1986</v>
      </c>
      <c r="E403" s="19" t="str">
        <f>CONCATENATE(B403,"-",C403,"-",D403)</f>
        <v>1-Dec-1986</v>
      </c>
      <c r="F403" s="26">
        <f t="shared" si="6"/>
        <v>36</v>
      </c>
      <c r="G403">
        <v>3</v>
      </c>
      <c r="H403" s="47">
        <v>3731.6</v>
      </c>
      <c r="I403" t="str">
        <f>IF(M403="?","tier - 2",M403)</f>
        <v>tier - 2</v>
      </c>
      <c r="J403" t="str">
        <f>IF(N403="?","tier - 2",N403)</f>
        <v>tier - 2</v>
      </c>
      <c r="K403" t="str">
        <f>IF(O403="?","Unknown",O403)</f>
        <v>R1013</v>
      </c>
      <c r="M403" t="s">
        <v>9</v>
      </c>
      <c r="N403" t="s">
        <v>9</v>
      </c>
      <c r="O403" t="s">
        <v>11</v>
      </c>
      <c r="R403">
        <v>1986</v>
      </c>
    </row>
    <row r="404" spans="1:18" x14ac:dyDescent="0.3">
      <c r="A404" t="s">
        <v>431</v>
      </c>
      <c r="B404">
        <v>22</v>
      </c>
      <c r="C404" s="54" t="s">
        <v>33</v>
      </c>
      <c r="D404" s="54">
        <f>IF(R404="?",AVERAGE($R$2:$R$2344),R404)</f>
        <v>1994</v>
      </c>
      <c r="E404" s="19" t="str">
        <f>CONCATENATE(B404,"-",C404,"-",D404)</f>
        <v>22-Aug-1994</v>
      </c>
      <c r="F404" s="26">
        <f t="shared" si="6"/>
        <v>28</v>
      </c>
      <c r="G404">
        <v>0</v>
      </c>
      <c r="H404" s="47">
        <v>3732.63</v>
      </c>
      <c r="I404" t="str">
        <f>IF(M404="?","tier - 2",M404)</f>
        <v>tier - 2</v>
      </c>
      <c r="J404" t="str">
        <f>IF(N404="?","tier - 2",N404)</f>
        <v>tier - 3</v>
      </c>
      <c r="K404" t="str">
        <f>IF(O404="?","Unknown",O404)</f>
        <v>R1024</v>
      </c>
      <c r="M404" t="s">
        <v>9</v>
      </c>
      <c r="N404" t="s">
        <v>10</v>
      </c>
      <c r="O404" t="s">
        <v>245</v>
      </c>
      <c r="R404">
        <v>1994</v>
      </c>
    </row>
    <row r="405" spans="1:18" x14ac:dyDescent="0.3">
      <c r="A405" t="s">
        <v>432</v>
      </c>
      <c r="B405">
        <v>22</v>
      </c>
      <c r="C405" s="54" t="s">
        <v>16</v>
      </c>
      <c r="D405" s="54">
        <f>IF(R405="?",AVERAGE($R$2:$R$2344),R405)</f>
        <v>1993</v>
      </c>
      <c r="E405" s="19" t="str">
        <f>CONCATENATE(B405,"-",C405,"-",D405)</f>
        <v>22-Jun-1993</v>
      </c>
      <c r="F405" s="26">
        <f t="shared" si="6"/>
        <v>29</v>
      </c>
      <c r="G405">
        <v>0</v>
      </c>
      <c r="H405" s="47">
        <v>3736.46</v>
      </c>
      <c r="I405" t="str">
        <f>IF(M405="?","tier - 2",M405)</f>
        <v>tier - 2</v>
      </c>
      <c r="J405" t="str">
        <f>IF(N405="?","tier - 2",N405)</f>
        <v>tier - 2</v>
      </c>
      <c r="K405" t="str">
        <f>IF(O405="?","Unknown",O405)</f>
        <v>R1012</v>
      </c>
      <c r="M405" t="s">
        <v>9</v>
      </c>
      <c r="N405" t="s">
        <v>9</v>
      </c>
      <c r="O405" t="s">
        <v>21</v>
      </c>
      <c r="R405">
        <v>1993</v>
      </c>
    </row>
    <row r="406" spans="1:18" x14ac:dyDescent="0.3">
      <c r="A406" t="s">
        <v>433</v>
      </c>
      <c r="B406">
        <v>9</v>
      </c>
      <c r="C406" s="54" t="s">
        <v>18</v>
      </c>
      <c r="D406" s="54">
        <f>IF(R406="?",AVERAGE($R$2:$R$2344),R406)</f>
        <v>1986</v>
      </c>
      <c r="E406" s="19" t="str">
        <f>CONCATENATE(B406,"-",C406,"-",D406)</f>
        <v>9-Sep-1986</v>
      </c>
      <c r="F406" s="26">
        <f t="shared" si="6"/>
        <v>36</v>
      </c>
      <c r="G406">
        <v>3</v>
      </c>
      <c r="H406" s="47">
        <v>3748.56</v>
      </c>
      <c r="I406" t="str">
        <f>IF(M406="?","tier - 2",M406)</f>
        <v>tier - 2</v>
      </c>
      <c r="J406" t="str">
        <f>IF(N406="?","tier - 2",N406)</f>
        <v>tier - 2</v>
      </c>
      <c r="K406" t="str">
        <f>IF(O406="?","Unknown",O406)</f>
        <v>R1013</v>
      </c>
      <c r="M406" t="s">
        <v>9</v>
      </c>
      <c r="N406" t="s">
        <v>9</v>
      </c>
      <c r="O406" t="s">
        <v>11</v>
      </c>
      <c r="R406">
        <v>1986</v>
      </c>
    </row>
    <row r="407" spans="1:18" x14ac:dyDescent="0.3">
      <c r="A407" t="s">
        <v>434</v>
      </c>
      <c r="B407">
        <v>28</v>
      </c>
      <c r="C407" s="54" t="s">
        <v>35</v>
      </c>
      <c r="D407" s="54">
        <f>IF(R407="?",AVERAGE($R$2:$R$2344),R407)</f>
        <v>1991</v>
      </c>
      <c r="E407" s="19" t="str">
        <f>CONCATENATE(B407,"-",C407,"-",D407)</f>
        <v>28-Oct-1991</v>
      </c>
      <c r="F407" s="26">
        <f t="shared" si="6"/>
        <v>31</v>
      </c>
      <c r="G407">
        <v>0</v>
      </c>
      <c r="H407" s="47">
        <v>3756.62</v>
      </c>
      <c r="I407" t="str">
        <f>IF(M407="?","tier - 2",M407)</f>
        <v>tier - 2</v>
      </c>
      <c r="J407" t="str">
        <f>IF(N407="?","tier - 2",N407)</f>
        <v>tier - 2</v>
      </c>
      <c r="K407" t="str">
        <f>IF(O407="?","Unknown",O407)</f>
        <v>R1013</v>
      </c>
      <c r="M407" t="s">
        <v>9</v>
      </c>
      <c r="N407" t="s">
        <v>9</v>
      </c>
      <c r="O407" t="s">
        <v>11</v>
      </c>
      <c r="R407">
        <v>1991</v>
      </c>
    </row>
    <row r="408" spans="1:18" x14ac:dyDescent="0.3">
      <c r="A408" t="s">
        <v>435</v>
      </c>
      <c r="B408">
        <v>25</v>
      </c>
      <c r="C408" s="54" t="s">
        <v>33</v>
      </c>
      <c r="D408" s="54">
        <f>IF(R408="?",AVERAGE($R$2:$R$2344),R408)</f>
        <v>1991</v>
      </c>
      <c r="E408" s="19" t="str">
        <f>CONCATENATE(B408,"-",C408,"-",D408)</f>
        <v>25-Aug-1991</v>
      </c>
      <c r="F408" s="26">
        <f t="shared" si="6"/>
        <v>31</v>
      </c>
      <c r="G408">
        <v>0</v>
      </c>
      <c r="H408" s="47">
        <v>3757.84</v>
      </c>
      <c r="I408" t="str">
        <f>IF(M408="?","tier - 2",M408)</f>
        <v>tier - 2</v>
      </c>
      <c r="J408" t="str">
        <f>IF(N408="?","tier - 2",N408)</f>
        <v>tier - 1</v>
      </c>
      <c r="K408" t="str">
        <f>IF(O408="?","Unknown",O408)</f>
        <v>R1013</v>
      </c>
      <c r="M408" t="s">
        <v>9</v>
      </c>
      <c r="N408" t="s">
        <v>14</v>
      </c>
      <c r="O408" t="s">
        <v>11</v>
      </c>
      <c r="R408">
        <v>1991</v>
      </c>
    </row>
    <row r="409" spans="1:18" x14ac:dyDescent="0.3">
      <c r="A409" t="s">
        <v>436</v>
      </c>
      <c r="B409">
        <v>24</v>
      </c>
      <c r="C409" s="54" t="s">
        <v>35</v>
      </c>
      <c r="D409" s="54">
        <f>IF(R409="?",AVERAGE($R$2:$R$2344),R409)</f>
        <v>1991</v>
      </c>
      <c r="E409" s="19" t="str">
        <f>CONCATENATE(B409,"-",C409,"-",D409)</f>
        <v>24-Oct-1991</v>
      </c>
      <c r="F409" s="26">
        <f t="shared" si="6"/>
        <v>31</v>
      </c>
      <c r="G409">
        <v>0</v>
      </c>
      <c r="H409" s="47">
        <v>3761.29</v>
      </c>
      <c r="I409" t="str">
        <f>IF(M409="?","tier - 2",M409)</f>
        <v>tier - 2</v>
      </c>
      <c r="J409" t="str">
        <f>IF(N409="?","tier - 2",N409)</f>
        <v>tier - 3</v>
      </c>
      <c r="K409" t="str">
        <f>IF(O409="?","Unknown",O409)</f>
        <v>R1011</v>
      </c>
      <c r="M409" t="s">
        <v>9</v>
      </c>
      <c r="N409" t="s">
        <v>10</v>
      </c>
      <c r="O409" t="s">
        <v>40</v>
      </c>
      <c r="R409">
        <v>1991</v>
      </c>
    </row>
    <row r="410" spans="1:18" x14ac:dyDescent="0.3">
      <c r="A410" t="s">
        <v>437</v>
      </c>
      <c r="B410">
        <v>21</v>
      </c>
      <c r="C410" s="54" t="s">
        <v>13</v>
      </c>
      <c r="D410" s="54">
        <f>IF(R410="?",AVERAGE($R$2:$R$2344),R410)</f>
        <v>1994</v>
      </c>
      <c r="E410" s="19" t="str">
        <f>CONCATENATE(B410,"-",C410,"-",D410)</f>
        <v>21-Nov-1994</v>
      </c>
      <c r="F410" s="26">
        <f t="shared" si="6"/>
        <v>28</v>
      </c>
      <c r="G410">
        <v>1</v>
      </c>
      <c r="H410" s="47">
        <v>3766.88</v>
      </c>
      <c r="I410" t="str">
        <f>IF(M410="?","tier - 2",M410)</f>
        <v>tier - 2</v>
      </c>
      <c r="J410" t="str">
        <f>IF(N410="?","tier - 2",N410)</f>
        <v>tier - 1</v>
      </c>
      <c r="K410" t="str">
        <f>IF(O410="?","Unknown",O410)</f>
        <v>R1013</v>
      </c>
      <c r="M410" t="s">
        <v>9</v>
      </c>
      <c r="N410" t="s">
        <v>14</v>
      </c>
      <c r="O410" t="s">
        <v>11</v>
      </c>
      <c r="R410">
        <v>1994</v>
      </c>
    </row>
    <row r="411" spans="1:18" x14ac:dyDescent="0.3">
      <c r="A411" t="s">
        <v>438</v>
      </c>
      <c r="B411">
        <v>24</v>
      </c>
      <c r="C411" s="54" t="s">
        <v>35</v>
      </c>
      <c r="D411" s="54">
        <f>IF(R411="?",AVERAGE($R$2:$R$2344),R411)</f>
        <v>1987</v>
      </c>
      <c r="E411" s="19" t="str">
        <f>CONCATENATE(B411,"-",C411,"-",D411)</f>
        <v>24-Oct-1987</v>
      </c>
      <c r="F411" s="26">
        <f t="shared" si="6"/>
        <v>35</v>
      </c>
      <c r="G411">
        <v>3</v>
      </c>
      <c r="H411" s="47">
        <v>3773.23</v>
      </c>
      <c r="I411" t="str">
        <f>IF(M411="?","tier - 2",M411)</f>
        <v>tier - 2</v>
      </c>
      <c r="J411" t="str">
        <f>IF(N411="?","tier - 2",N411)</f>
        <v>tier - 3</v>
      </c>
      <c r="K411" t="str">
        <f>IF(O411="?","Unknown",O411)</f>
        <v>R1013</v>
      </c>
      <c r="M411" t="s">
        <v>9</v>
      </c>
      <c r="N411" t="s">
        <v>10</v>
      </c>
      <c r="O411" t="s">
        <v>11</v>
      </c>
      <c r="R411">
        <v>1987</v>
      </c>
    </row>
    <row r="412" spans="1:18" x14ac:dyDescent="0.3">
      <c r="A412" t="s">
        <v>439</v>
      </c>
      <c r="B412">
        <v>13</v>
      </c>
      <c r="C412" s="54" t="s">
        <v>28</v>
      </c>
      <c r="D412" s="54">
        <f>IF(R412="?",AVERAGE($R$2:$R$2344),R412)</f>
        <v>1981</v>
      </c>
      <c r="E412" s="19" t="str">
        <f>CONCATENATE(B412,"-",C412,"-",D412)</f>
        <v>13-Dec-1981</v>
      </c>
      <c r="F412" s="26">
        <f t="shared" si="6"/>
        <v>41</v>
      </c>
      <c r="G412">
        <v>1</v>
      </c>
      <c r="H412" s="47">
        <v>3785.77</v>
      </c>
      <c r="I412" t="str">
        <f>IF(M412="?","tier - 2",M412)</f>
        <v>tier - 2</v>
      </c>
      <c r="J412" t="str">
        <f>IF(N412="?","tier - 2",N412)</f>
        <v>tier - 1</v>
      </c>
      <c r="K412" t="str">
        <f>IF(O412="?","Unknown",O412)</f>
        <v>R1013</v>
      </c>
      <c r="M412" t="s">
        <v>9</v>
      </c>
      <c r="N412" t="s">
        <v>14</v>
      </c>
      <c r="O412" t="s">
        <v>11</v>
      </c>
      <c r="R412">
        <v>1981</v>
      </c>
    </row>
    <row r="413" spans="1:18" x14ac:dyDescent="0.3">
      <c r="A413" t="s">
        <v>440</v>
      </c>
      <c r="B413">
        <v>28</v>
      </c>
      <c r="C413" s="54" t="s">
        <v>33</v>
      </c>
      <c r="D413" s="54">
        <f>IF(R413="?",AVERAGE($R$2:$R$2344),R413)</f>
        <v>1988</v>
      </c>
      <c r="E413" s="19" t="str">
        <f>CONCATENATE(B413,"-",C413,"-",D413)</f>
        <v>28-Aug-1988</v>
      </c>
      <c r="F413" s="26">
        <f t="shared" si="6"/>
        <v>34</v>
      </c>
      <c r="G413">
        <v>3</v>
      </c>
      <c r="H413" s="47">
        <v>3793.55</v>
      </c>
      <c r="I413" t="str">
        <f>IF(M413="?","tier - 2",M413)</f>
        <v>tier - 2</v>
      </c>
      <c r="J413" t="str">
        <f>IF(N413="?","tier - 2",N413)</f>
        <v>tier - 3</v>
      </c>
      <c r="K413" t="str">
        <f>IF(O413="?","Unknown",O413)</f>
        <v>R1013</v>
      </c>
      <c r="M413" t="s">
        <v>9</v>
      </c>
      <c r="N413" t="s">
        <v>10</v>
      </c>
      <c r="O413" t="s">
        <v>11</v>
      </c>
      <c r="R413">
        <v>1988</v>
      </c>
    </row>
    <row r="414" spans="1:18" x14ac:dyDescent="0.3">
      <c r="A414" t="s">
        <v>441</v>
      </c>
      <c r="B414">
        <v>24</v>
      </c>
      <c r="C414" s="54" t="s">
        <v>16</v>
      </c>
      <c r="D414" s="54">
        <f>IF(R414="?",AVERAGE($R$2:$R$2344),R414)</f>
        <v>1999</v>
      </c>
      <c r="E414" s="19" t="str">
        <f>CONCATENATE(B414,"-",C414,"-",D414)</f>
        <v>24-Jun-1999</v>
      </c>
      <c r="F414" s="26">
        <f t="shared" si="6"/>
        <v>23</v>
      </c>
      <c r="G414">
        <v>0</v>
      </c>
      <c r="H414" s="47">
        <v>3796.36</v>
      </c>
      <c r="I414" t="str">
        <f>IF(M414="?","tier - 2",M414)</f>
        <v>tier - 2</v>
      </c>
      <c r="J414" t="str">
        <f>IF(N414="?","tier - 2",N414)</f>
        <v>tier - 3</v>
      </c>
      <c r="K414" t="str">
        <f>IF(O414="?","Unknown",O414)</f>
        <v>R1012</v>
      </c>
      <c r="M414" t="s">
        <v>9</v>
      </c>
      <c r="N414" t="s">
        <v>10</v>
      </c>
      <c r="O414" t="s">
        <v>21</v>
      </c>
      <c r="R414">
        <v>1999</v>
      </c>
    </row>
    <row r="415" spans="1:18" x14ac:dyDescent="0.3">
      <c r="A415" t="s">
        <v>442</v>
      </c>
      <c r="B415">
        <v>29</v>
      </c>
      <c r="C415" s="54" t="s">
        <v>18</v>
      </c>
      <c r="D415" s="54">
        <f>IF(R415="?",AVERAGE($R$2:$R$2344),R415)</f>
        <v>1981</v>
      </c>
      <c r="E415" s="19" t="str">
        <f>CONCATENATE(B415,"-",C415,"-",D415)</f>
        <v>29-Sep-1981</v>
      </c>
      <c r="F415" s="26">
        <f t="shared" si="6"/>
        <v>41</v>
      </c>
      <c r="G415">
        <v>1</v>
      </c>
      <c r="H415" s="47">
        <v>3797.2</v>
      </c>
      <c r="I415" t="str">
        <f>IF(M415="?","tier - 2",M415)</f>
        <v>tier - 2</v>
      </c>
      <c r="J415" t="str">
        <f>IF(N415="?","tier - 2",N415)</f>
        <v>tier - 3</v>
      </c>
      <c r="K415" t="str">
        <f>IF(O415="?","Unknown",O415)</f>
        <v>R1012</v>
      </c>
      <c r="M415" t="s">
        <v>9</v>
      </c>
      <c r="N415" t="s">
        <v>10</v>
      </c>
      <c r="O415" t="s">
        <v>21</v>
      </c>
      <c r="R415">
        <v>1981</v>
      </c>
    </row>
    <row r="416" spans="1:18" x14ac:dyDescent="0.3">
      <c r="A416" t="s">
        <v>443</v>
      </c>
      <c r="B416">
        <v>12</v>
      </c>
      <c r="C416" s="54" t="s">
        <v>33</v>
      </c>
      <c r="D416" s="54">
        <f>IF(R416="?",AVERAGE($R$2:$R$2344),R416)</f>
        <v>1994</v>
      </c>
      <c r="E416" s="19" t="str">
        <f>CONCATENATE(B416,"-",C416,"-",D416)</f>
        <v>12-Aug-1994</v>
      </c>
      <c r="F416" s="26">
        <f t="shared" si="6"/>
        <v>28</v>
      </c>
      <c r="G416">
        <v>2</v>
      </c>
      <c r="H416" s="47">
        <v>3847.67</v>
      </c>
      <c r="I416" t="str">
        <f>IF(M416="?","tier - 2",M416)</f>
        <v>tier - 3</v>
      </c>
      <c r="J416" t="str">
        <f>IF(N416="?","tier - 2",N416)</f>
        <v>tier - 2</v>
      </c>
      <c r="K416" t="str">
        <f>IF(O416="?","Unknown",O416)</f>
        <v>R1011</v>
      </c>
      <c r="M416" t="s">
        <v>10</v>
      </c>
      <c r="N416" t="s">
        <v>9</v>
      </c>
      <c r="O416" t="s">
        <v>40</v>
      </c>
      <c r="R416">
        <v>1994</v>
      </c>
    </row>
    <row r="417" spans="1:18" x14ac:dyDescent="0.3">
      <c r="A417" t="s">
        <v>444</v>
      </c>
      <c r="B417">
        <v>19</v>
      </c>
      <c r="C417" s="54" t="s">
        <v>33</v>
      </c>
      <c r="D417" s="54">
        <f>IF(R417="?",AVERAGE($R$2:$R$2344),R417)</f>
        <v>1991</v>
      </c>
      <c r="E417" s="19" t="str">
        <f>CONCATENATE(B417,"-",C417,"-",D417)</f>
        <v>19-Aug-1991</v>
      </c>
      <c r="F417" s="26">
        <f t="shared" si="6"/>
        <v>31</v>
      </c>
      <c r="G417">
        <v>0</v>
      </c>
      <c r="H417" s="47">
        <v>3857.76</v>
      </c>
      <c r="I417" t="str">
        <f>IF(M417="?","tier - 2",M417)</f>
        <v>tier - 3</v>
      </c>
      <c r="J417" t="str">
        <f>IF(N417="?","tier - 2",N417)</f>
        <v>tier - 1</v>
      </c>
      <c r="K417" t="str">
        <f>IF(O417="?","Unknown",O417)</f>
        <v>R1016</v>
      </c>
      <c r="M417" t="s">
        <v>10</v>
      </c>
      <c r="N417" t="s">
        <v>14</v>
      </c>
      <c r="O417" t="s">
        <v>166</v>
      </c>
      <c r="R417">
        <v>1991</v>
      </c>
    </row>
    <row r="418" spans="1:18" x14ac:dyDescent="0.3">
      <c r="A418" t="s">
        <v>445</v>
      </c>
      <c r="B418">
        <v>6</v>
      </c>
      <c r="C418" s="54" t="s">
        <v>16</v>
      </c>
      <c r="D418" s="54">
        <f>IF(R418="?",AVERAGE($R$2:$R$2344),R418)</f>
        <v>2001</v>
      </c>
      <c r="E418" s="19" t="str">
        <f>CONCATENATE(B418,"-",C418,"-",D418)</f>
        <v>6-Jun-2001</v>
      </c>
      <c r="F418" s="26">
        <f t="shared" si="6"/>
        <v>22</v>
      </c>
      <c r="G418">
        <v>0</v>
      </c>
      <c r="H418" s="47">
        <v>3858.51</v>
      </c>
      <c r="I418" t="str">
        <f>IF(M418="?","tier - 2",M418)</f>
        <v>tier - 2</v>
      </c>
      <c r="J418" t="str">
        <f>IF(N418="?","tier - 2",N418)</f>
        <v>tier - 3</v>
      </c>
      <c r="K418" t="str">
        <f>IF(O418="?","Unknown",O418)</f>
        <v>R1025</v>
      </c>
      <c r="M418" t="s">
        <v>9</v>
      </c>
      <c r="N418" t="s">
        <v>10</v>
      </c>
      <c r="O418" t="s">
        <v>198</v>
      </c>
      <c r="R418">
        <v>2001</v>
      </c>
    </row>
    <row r="419" spans="1:18" x14ac:dyDescent="0.3">
      <c r="A419" t="s">
        <v>446</v>
      </c>
      <c r="B419">
        <v>18</v>
      </c>
      <c r="C419" s="54" t="s">
        <v>35</v>
      </c>
      <c r="D419" s="54">
        <f>IF(R419="?",AVERAGE($R$2:$R$2344),R419)</f>
        <v>2001</v>
      </c>
      <c r="E419" s="19" t="str">
        <f>CONCATENATE(B419,"-",C419,"-",D419)</f>
        <v>18-Oct-2001</v>
      </c>
      <c r="F419" s="26">
        <f t="shared" si="6"/>
        <v>21</v>
      </c>
      <c r="G419">
        <v>3</v>
      </c>
      <c r="H419" s="47">
        <v>3861.21</v>
      </c>
      <c r="I419" t="str">
        <f>IF(M419="?","tier - 2",M419)</f>
        <v>tier - 2</v>
      </c>
      <c r="J419" t="str">
        <f>IF(N419="?","tier - 2",N419)</f>
        <v>tier - 2</v>
      </c>
      <c r="K419" t="str">
        <f>IF(O419="?","Unknown",O419)</f>
        <v>R1016</v>
      </c>
      <c r="M419" t="s">
        <v>9</v>
      </c>
      <c r="N419" t="s">
        <v>9</v>
      </c>
      <c r="O419" t="s">
        <v>166</v>
      </c>
      <c r="R419">
        <v>2001</v>
      </c>
    </row>
    <row r="420" spans="1:18" x14ac:dyDescent="0.3">
      <c r="A420" t="s">
        <v>447</v>
      </c>
      <c r="B420">
        <v>24</v>
      </c>
      <c r="C420" s="54" t="s">
        <v>16</v>
      </c>
      <c r="D420" s="54">
        <f>IF(R420="?",AVERAGE($R$2:$R$2344),R420)</f>
        <v>1990</v>
      </c>
      <c r="E420" s="19" t="str">
        <f>CONCATENATE(B420,"-",C420,"-",D420)</f>
        <v>24-Jun-1990</v>
      </c>
      <c r="F420" s="26">
        <f t="shared" si="6"/>
        <v>32</v>
      </c>
      <c r="G420">
        <v>0</v>
      </c>
      <c r="H420" s="47">
        <v>3866.86</v>
      </c>
      <c r="I420" t="str">
        <f>IF(M420="?","tier - 2",M420)</f>
        <v>tier - 1</v>
      </c>
      <c r="J420" t="str">
        <f>IF(N420="?","tier - 2",N420)</f>
        <v>tier - 1</v>
      </c>
      <c r="K420" t="str">
        <f>IF(O420="?","Unknown",O420)</f>
        <v>R1012</v>
      </c>
      <c r="M420" t="s">
        <v>14</v>
      </c>
      <c r="N420" t="s">
        <v>14</v>
      </c>
      <c r="O420" t="s">
        <v>21</v>
      </c>
      <c r="R420">
        <v>1990</v>
      </c>
    </row>
    <row r="421" spans="1:18" x14ac:dyDescent="0.3">
      <c r="A421" t="s">
        <v>448</v>
      </c>
      <c r="B421">
        <v>25</v>
      </c>
      <c r="C421" s="54" t="s">
        <v>8</v>
      </c>
      <c r="D421" s="54">
        <f>IF(R421="?",AVERAGE($R$2:$R$2344),R421)</f>
        <v>1991</v>
      </c>
      <c r="E421" s="19" t="str">
        <f>CONCATENATE(B421,"-",C421,"-",D421)</f>
        <v>25-Jul-1991</v>
      </c>
      <c r="F421" s="26">
        <f t="shared" si="6"/>
        <v>31</v>
      </c>
      <c r="G421">
        <v>1</v>
      </c>
      <c r="H421" s="47">
        <v>3875.73</v>
      </c>
      <c r="I421" t="str">
        <f>IF(M421="?","tier - 2",M421)</f>
        <v>tier - 2</v>
      </c>
      <c r="J421" t="str">
        <f>IF(N421="?","tier - 2",N421)</f>
        <v>tier - 3</v>
      </c>
      <c r="K421" t="str">
        <f>IF(O421="?","Unknown",O421)</f>
        <v>R1013</v>
      </c>
      <c r="M421" t="s">
        <v>9</v>
      </c>
      <c r="N421" t="s">
        <v>10</v>
      </c>
      <c r="O421" t="s">
        <v>11</v>
      </c>
      <c r="R421">
        <v>1991</v>
      </c>
    </row>
    <row r="422" spans="1:18" x14ac:dyDescent="0.3">
      <c r="A422" t="s">
        <v>449</v>
      </c>
      <c r="B422">
        <v>23</v>
      </c>
      <c r="C422" s="54" t="s">
        <v>35</v>
      </c>
      <c r="D422" s="54">
        <f>IF(R422="?",AVERAGE($R$2:$R$2344),R422)</f>
        <v>1996</v>
      </c>
      <c r="E422" s="19" t="str">
        <f>CONCATENATE(B422,"-",C422,"-",D422)</f>
        <v>23-Oct-1996</v>
      </c>
      <c r="F422" s="26">
        <f t="shared" si="6"/>
        <v>26</v>
      </c>
      <c r="G422">
        <v>2</v>
      </c>
      <c r="H422" s="47">
        <v>3877.3</v>
      </c>
      <c r="I422" t="str">
        <f>IF(M422="?","tier - 2",M422)</f>
        <v>tier - 1</v>
      </c>
      <c r="J422" t="str">
        <f>IF(N422="?","tier - 2",N422)</f>
        <v>tier - 3</v>
      </c>
      <c r="K422" t="str">
        <f>IF(O422="?","Unknown",O422)</f>
        <v>R1012</v>
      </c>
      <c r="M422" t="s">
        <v>14</v>
      </c>
      <c r="N422" t="s">
        <v>10</v>
      </c>
      <c r="O422" t="s">
        <v>21</v>
      </c>
      <c r="R422">
        <v>1996</v>
      </c>
    </row>
    <row r="423" spans="1:18" x14ac:dyDescent="0.3">
      <c r="A423" t="s">
        <v>450</v>
      </c>
      <c r="B423">
        <v>13</v>
      </c>
      <c r="C423" s="54" t="s">
        <v>8</v>
      </c>
      <c r="D423" s="54">
        <f>IF(R423="?",AVERAGE($R$2:$R$2344),R423)</f>
        <v>2004</v>
      </c>
      <c r="E423" s="19" t="str">
        <f>CONCATENATE(B423,"-",C423,"-",D423)</f>
        <v>13-Jul-2004</v>
      </c>
      <c r="F423" s="26">
        <f t="shared" si="6"/>
        <v>18</v>
      </c>
      <c r="G423">
        <v>0</v>
      </c>
      <c r="H423" s="47">
        <v>3889.2</v>
      </c>
      <c r="I423" t="str">
        <f>IF(M423="?","tier - 2",M423)</f>
        <v>tier - 2</v>
      </c>
      <c r="J423" t="str">
        <f>IF(N423="?","tier - 2",N423)</f>
        <v>tier - 2</v>
      </c>
      <c r="K423" t="str">
        <f>IF(O423="?","Unknown",O423)</f>
        <v>R1012</v>
      </c>
      <c r="M423" t="s">
        <v>9</v>
      </c>
      <c r="N423" t="s">
        <v>9</v>
      </c>
      <c r="O423" t="s">
        <v>21</v>
      </c>
      <c r="R423">
        <v>2004</v>
      </c>
    </row>
    <row r="424" spans="1:18" x14ac:dyDescent="0.3">
      <c r="A424" t="s">
        <v>451</v>
      </c>
      <c r="B424">
        <v>14</v>
      </c>
      <c r="C424" s="54" t="s">
        <v>18</v>
      </c>
      <c r="D424" s="54">
        <f>IF(R424="?",AVERAGE($R$2:$R$2344),R424)</f>
        <v>1993</v>
      </c>
      <c r="E424" s="19" t="str">
        <f>CONCATENATE(B424,"-",C424,"-",D424)</f>
        <v>14-Sep-1993</v>
      </c>
      <c r="F424" s="26">
        <f t="shared" si="6"/>
        <v>29</v>
      </c>
      <c r="G424">
        <v>0</v>
      </c>
      <c r="H424" s="47">
        <v>3898.35</v>
      </c>
      <c r="I424" t="str">
        <f>IF(M424="?","tier - 2",M424)</f>
        <v>tier - 2</v>
      </c>
      <c r="J424" t="str">
        <f>IF(N424="?","tier - 2",N424)</f>
        <v>tier - 2</v>
      </c>
      <c r="K424" t="str">
        <f>IF(O424="?","Unknown",O424)</f>
        <v>R1012</v>
      </c>
      <c r="M424" t="s">
        <v>9</v>
      </c>
      <c r="N424" t="s">
        <v>9</v>
      </c>
      <c r="O424" t="s">
        <v>21</v>
      </c>
      <c r="R424">
        <v>1993</v>
      </c>
    </row>
    <row r="425" spans="1:18" x14ac:dyDescent="0.3">
      <c r="A425" t="s">
        <v>452</v>
      </c>
      <c r="B425">
        <v>27</v>
      </c>
      <c r="C425" s="54" t="s">
        <v>33</v>
      </c>
      <c r="D425" s="54">
        <f>IF(R425="?",AVERAGE($R$2:$R$2344),R425)</f>
        <v>1981</v>
      </c>
      <c r="E425" s="19" t="str">
        <f>CONCATENATE(B425,"-",C425,"-",D425)</f>
        <v>27-Aug-1981</v>
      </c>
      <c r="F425" s="26">
        <f t="shared" si="6"/>
        <v>41</v>
      </c>
      <c r="G425">
        <v>1</v>
      </c>
      <c r="H425" s="47">
        <v>3902.07</v>
      </c>
      <c r="I425" t="str">
        <f>IF(M425="?","tier - 2",M425)</f>
        <v>tier - 2</v>
      </c>
      <c r="J425" t="str">
        <f>IF(N425="?","tier - 2",N425)</f>
        <v>tier - 2</v>
      </c>
      <c r="K425" t="str">
        <f>IF(O425="?","Unknown",O425)</f>
        <v>R1013</v>
      </c>
      <c r="M425" t="s">
        <v>9</v>
      </c>
      <c r="N425" t="s">
        <v>9</v>
      </c>
      <c r="O425" t="s">
        <v>11</v>
      </c>
      <c r="R425">
        <v>1981</v>
      </c>
    </row>
    <row r="426" spans="1:18" x14ac:dyDescent="0.3">
      <c r="A426" t="s">
        <v>453</v>
      </c>
      <c r="B426">
        <v>24</v>
      </c>
      <c r="C426" s="54" t="s">
        <v>13</v>
      </c>
      <c r="D426" s="54">
        <f>IF(R426="?",AVERAGE($R$2:$R$2344),R426)</f>
        <v>1997</v>
      </c>
      <c r="E426" s="19" t="str">
        <f>CONCATENATE(B426,"-",C426,"-",D426)</f>
        <v>24-Nov-1997</v>
      </c>
      <c r="F426" s="26">
        <f t="shared" si="6"/>
        <v>25</v>
      </c>
      <c r="G426">
        <v>3</v>
      </c>
      <c r="H426" s="47">
        <v>3906.13</v>
      </c>
      <c r="I426" t="str">
        <f>IF(M426="?","tier - 2",M426)</f>
        <v>tier - 3</v>
      </c>
      <c r="J426" t="str">
        <f>IF(N426="?","tier - 2",N426)</f>
        <v>tier - 3</v>
      </c>
      <c r="K426" t="str">
        <f>IF(O426="?","Unknown",O426)</f>
        <v>R1011</v>
      </c>
      <c r="M426" t="s">
        <v>10</v>
      </c>
      <c r="N426" t="s">
        <v>10</v>
      </c>
      <c r="O426" t="s">
        <v>40</v>
      </c>
      <c r="R426">
        <v>1997</v>
      </c>
    </row>
    <row r="427" spans="1:18" x14ac:dyDescent="0.3">
      <c r="A427" t="s">
        <v>454</v>
      </c>
      <c r="B427">
        <v>5</v>
      </c>
      <c r="C427" s="54" t="s">
        <v>8</v>
      </c>
      <c r="D427" s="54">
        <f>IF(R427="?",AVERAGE($R$2:$R$2344),R427)</f>
        <v>1985</v>
      </c>
      <c r="E427" s="19" t="str">
        <f>CONCATENATE(B427,"-",C427,"-",D427)</f>
        <v>5-Jul-1985</v>
      </c>
      <c r="F427" s="26">
        <f t="shared" si="6"/>
        <v>37</v>
      </c>
      <c r="G427">
        <v>3</v>
      </c>
      <c r="H427" s="47">
        <v>3910.44</v>
      </c>
      <c r="I427" t="str">
        <f>IF(M427="?","tier - 2",M427)</f>
        <v>tier - 2</v>
      </c>
      <c r="J427" t="str">
        <f>IF(N427="?","tier - 2",N427)</f>
        <v>tier - 2</v>
      </c>
      <c r="K427" t="str">
        <f>IF(O427="?","Unknown",O427)</f>
        <v>R1013</v>
      </c>
      <c r="M427" t="s">
        <v>9</v>
      </c>
      <c r="N427" t="s">
        <v>9</v>
      </c>
      <c r="O427" t="s">
        <v>11</v>
      </c>
      <c r="R427">
        <v>1985</v>
      </c>
    </row>
    <row r="428" spans="1:18" x14ac:dyDescent="0.3">
      <c r="A428" t="s">
        <v>455</v>
      </c>
      <c r="B428">
        <v>10</v>
      </c>
      <c r="C428" s="54" t="s">
        <v>8</v>
      </c>
      <c r="D428" s="54">
        <f>IF(R428="?",AVERAGE($R$2:$R$2344),R428)</f>
        <v>2000</v>
      </c>
      <c r="E428" s="19" t="str">
        <f>CONCATENATE(B428,"-",C428,"-",D428)</f>
        <v>10-Jul-2000</v>
      </c>
      <c r="F428" s="26">
        <f t="shared" si="6"/>
        <v>22</v>
      </c>
      <c r="G428">
        <v>2</v>
      </c>
      <c r="H428" s="47">
        <v>3925.76</v>
      </c>
      <c r="I428" t="str">
        <f>IF(M428="?","tier - 2",M428)</f>
        <v>tier - 2</v>
      </c>
      <c r="J428" t="str">
        <f>IF(N428="?","tier - 2",N428)</f>
        <v>tier - 2</v>
      </c>
      <c r="K428" t="str">
        <f>IF(O428="?","Unknown",O428)</f>
        <v>R1024</v>
      </c>
      <c r="M428" t="s">
        <v>9</v>
      </c>
      <c r="N428" t="s">
        <v>9</v>
      </c>
      <c r="O428" t="s">
        <v>245</v>
      </c>
      <c r="R428">
        <v>2000</v>
      </c>
    </row>
    <row r="429" spans="1:18" x14ac:dyDescent="0.3">
      <c r="A429" t="s">
        <v>456</v>
      </c>
      <c r="B429">
        <v>15</v>
      </c>
      <c r="C429" s="54" t="s">
        <v>16</v>
      </c>
      <c r="D429" s="54">
        <f>IF(R429="?",AVERAGE($R$2:$R$2344),R429)</f>
        <v>2002</v>
      </c>
      <c r="E429" s="19" t="str">
        <f>CONCATENATE(B429,"-",C429,"-",D429)</f>
        <v>15-Jun-2002</v>
      </c>
      <c r="F429" s="26">
        <f t="shared" si="6"/>
        <v>20</v>
      </c>
      <c r="G429">
        <v>0</v>
      </c>
      <c r="H429" s="47">
        <v>3931.51</v>
      </c>
      <c r="I429" t="str">
        <f>IF(M429="?","tier - 2",M429)</f>
        <v>tier - 2</v>
      </c>
      <c r="J429" t="str">
        <f>IF(N429="?","tier - 2",N429)</f>
        <v>tier - 3</v>
      </c>
      <c r="K429" t="str">
        <f>IF(O429="?","Unknown",O429)</f>
        <v>R1011</v>
      </c>
      <c r="M429" t="s">
        <v>9</v>
      </c>
      <c r="N429" t="s">
        <v>10</v>
      </c>
      <c r="O429" t="s">
        <v>40</v>
      </c>
      <c r="R429">
        <v>2002</v>
      </c>
    </row>
    <row r="430" spans="1:18" x14ac:dyDescent="0.3">
      <c r="A430" t="s">
        <v>457</v>
      </c>
      <c r="B430">
        <v>24</v>
      </c>
      <c r="C430" s="54" t="s">
        <v>35</v>
      </c>
      <c r="D430" s="54">
        <f>IF(R430="?",AVERAGE($R$2:$R$2344),R430)</f>
        <v>1988</v>
      </c>
      <c r="E430" s="19" t="str">
        <f>CONCATENATE(B430,"-",C430,"-",D430)</f>
        <v>24-Oct-1988</v>
      </c>
      <c r="F430" s="26">
        <f t="shared" si="6"/>
        <v>34</v>
      </c>
      <c r="G430">
        <v>0</v>
      </c>
      <c r="H430" s="47">
        <v>3935.18</v>
      </c>
      <c r="I430" t="str">
        <f>IF(M430="?","tier - 2",M430)</f>
        <v>tier - 3</v>
      </c>
      <c r="J430" t="str">
        <f>IF(N430="?","tier - 2",N430)</f>
        <v>tier - 1</v>
      </c>
      <c r="K430" t="str">
        <f>IF(O430="?","Unknown",O430)</f>
        <v>R1013</v>
      </c>
      <c r="M430" t="s">
        <v>10</v>
      </c>
      <c r="N430" t="s">
        <v>14</v>
      </c>
      <c r="O430" t="s">
        <v>11</v>
      </c>
      <c r="R430">
        <v>1988</v>
      </c>
    </row>
    <row r="431" spans="1:18" x14ac:dyDescent="0.3">
      <c r="A431" t="s">
        <v>458</v>
      </c>
      <c r="B431">
        <v>29</v>
      </c>
      <c r="C431" s="54" t="s">
        <v>18</v>
      </c>
      <c r="D431" s="54">
        <f>IF(R431="?",AVERAGE($R$2:$R$2344),R431)</f>
        <v>1993</v>
      </c>
      <c r="E431" s="19" t="str">
        <f>CONCATENATE(B431,"-",C431,"-",D431)</f>
        <v>29-Sep-1993</v>
      </c>
      <c r="F431" s="26">
        <f t="shared" si="6"/>
        <v>29</v>
      </c>
      <c r="G431">
        <v>0</v>
      </c>
      <c r="H431" s="47">
        <v>3943.6</v>
      </c>
      <c r="I431" t="str">
        <f>IF(M431="?","tier - 2",M431)</f>
        <v>tier - 2</v>
      </c>
      <c r="J431" t="str">
        <f>IF(N431="?","tier - 2",N431)</f>
        <v>tier - 3</v>
      </c>
      <c r="K431" t="str">
        <f>IF(O431="?","Unknown",O431)</f>
        <v>R1024</v>
      </c>
      <c r="M431" t="s">
        <v>9</v>
      </c>
      <c r="N431" t="s">
        <v>10</v>
      </c>
      <c r="O431" t="s">
        <v>245</v>
      </c>
      <c r="R431">
        <v>1993</v>
      </c>
    </row>
    <row r="432" spans="1:18" x14ac:dyDescent="0.3">
      <c r="A432" t="s">
        <v>459</v>
      </c>
      <c r="B432">
        <v>11</v>
      </c>
      <c r="C432" s="54" t="s">
        <v>13</v>
      </c>
      <c r="D432" s="54">
        <f>IF(R432="?",AVERAGE($R$2:$R$2344),R432)</f>
        <v>1993</v>
      </c>
      <c r="E432" s="19" t="str">
        <f>CONCATENATE(B432,"-",C432,"-",D432)</f>
        <v>11-Nov-1993</v>
      </c>
      <c r="F432" s="26">
        <f t="shared" si="6"/>
        <v>29</v>
      </c>
      <c r="G432">
        <v>1</v>
      </c>
      <c r="H432" s="47">
        <v>3947.41</v>
      </c>
      <c r="I432" t="str">
        <f>IF(M432="?","tier - 2",M432)</f>
        <v>tier - 2</v>
      </c>
      <c r="J432" t="str">
        <f>IF(N432="?","tier - 2",N432)</f>
        <v>tier - 2</v>
      </c>
      <c r="K432" t="str">
        <f>IF(O432="?","Unknown",O432)</f>
        <v>R1013</v>
      </c>
      <c r="M432" t="s">
        <v>9</v>
      </c>
      <c r="N432" t="s">
        <v>9</v>
      </c>
      <c r="O432" t="s">
        <v>11</v>
      </c>
      <c r="R432">
        <v>1993</v>
      </c>
    </row>
    <row r="433" spans="1:18" x14ac:dyDescent="0.3">
      <c r="A433" t="s">
        <v>460</v>
      </c>
      <c r="B433">
        <v>10</v>
      </c>
      <c r="C433" s="54" t="s">
        <v>8</v>
      </c>
      <c r="D433" s="54">
        <f>IF(R433="?",AVERAGE($R$2:$R$2344),R433)</f>
        <v>1999</v>
      </c>
      <c r="E433" s="19" t="str">
        <f>CONCATENATE(B433,"-",C433,"-",D433)</f>
        <v>10-Jul-1999</v>
      </c>
      <c r="F433" s="26">
        <f t="shared" si="6"/>
        <v>23</v>
      </c>
      <c r="G433">
        <v>0</v>
      </c>
      <c r="H433" s="47">
        <v>3955.98</v>
      </c>
      <c r="I433" t="str">
        <f>IF(M433="?","tier - 2",M433)</f>
        <v>tier - 2</v>
      </c>
      <c r="J433" t="str">
        <f>IF(N433="?","tier - 2",N433)</f>
        <v>tier - 3</v>
      </c>
      <c r="K433" t="str">
        <f>IF(O433="?","Unknown",O433)</f>
        <v>R1021</v>
      </c>
      <c r="M433" t="s">
        <v>9</v>
      </c>
      <c r="N433" t="s">
        <v>10</v>
      </c>
      <c r="O433" t="s">
        <v>298</v>
      </c>
      <c r="R433">
        <v>1999</v>
      </c>
    </row>
    <row r="434" spans="1:18" x14ac:dyDescent="0.3">
      <c r="A434" t="s">
        <v>461</v>
      </c>
      <c r="B434">
        <v>11</v>
      </c>
      <c r="C434" s="54" t="s">
        <v>8</v>
      </c>
      <c r="D434" s="54">
        <f>IF(R434="?",AVERAGE($R$2:$R$2344),R434)</f>
        <v>1995</v>
      </c>
      <c r="E434" s="19" t="str">
        <f>CONCATENATE(B434,"-",C434,"-",D434)</f>
        <v>11-Jul-1995</v>
      </c>
      <c r="F434" s="26">
        <f t="shared" si="6"/>
        <v>27</v>
      </c>
      <c r="G434">
        <v>1</v>
      </c>
      <c r="H434" s="47">
        <v>3956.07</v>
      </c>
      <c r="I434" t="str">
        <f>IF(M434="?","tier - 2",M434)</f>
        <v>tier - 2</v>
      </c>
      <c r="J434" t="str">
        <f>IF(N434="?","tier - 2",N434)</f>
        <v>tier - 2</v>
      </c>
      <c r="K434" t="str">
        <f>IF(O434="?","Unknown",O434)</f>
        <v>R1012</v>
      </c>
      <c r="M434" t="s">
        <v>9</v>
      </c>
      <c r="N434" t="s">
        <v>9</v>
      </c>
      <c r="O434" t="s">
        <v>21</v>
      </c>
      <c r="R434">
        <v>1995</v>
      </c>
    </row>
    <row r="435" spans="1:18" x14ac:dyDescent="0.3">
      <c r="A435" t="s">
        <v>462</v>
      </c>
      <c r="B435">
        <v>29</v>
      </c>
      <c r="C435" s="54" t="s">
        <v>8</v>
      </c>
      <c r="D435" s="54">
        <f>IF(R435="?",AVERAGE($R$2:$R$2344),R435)</f>
        <v>1990</v>
      </c>
      <c r="E435" s="19" t="str">
        <f>CONCATENATE(B435,"-",C435,"-",D435)</f>
        <v>29-Jul-1990</v>
      </c>
      <c r="F435" s="26">
        <f t="shared" si="6"/>
        <v>32</v>
      </c>
      <c r="G435">
        <v>0</v>
      </c>
      <c r="H435" s="47">
        <v>3972.92</v>
      </c>
      <c r="I435" t="str">
        <f>IF(M435="?","tier - 2",M435)</f>
        <v>tier - 2</v>
      </c>
      <c r="J435" t="str">
        <f>IF(N435="?","tier - 2",N435)</f>
        <v>tier - 3</v>
      </c>
      <c r="K435" t="str">
        <f>IF(O435="?","Unknown",O435)</f>
        <v>R1013</v>
      </c>
      <c r="M435" t="s">
        <v>9</v>
      </c>
      <c r="N435" t="s">
        <v>10</v>
      </c>
      <c r="O435" t="s">
        <v>11</v>
      </c>
      <c r="R435">
        <v>1990</v>
      </c>
    </row>
    <row r="436" spans="1:18" x14ac:dyDescent="0.3">
      <c r="A436" t="s">
        <v>463</v>
      </c>
      <c r="B436">
        <v>17</v>
      </c>
      <c r="C436" s="54" t="s">
        <v>33</v>
      </c>
      <c r="D436" s="54">
        <f>IF(R436="?",AVERAGE($R$2:$R$2344),R436)</f>
        <v>1996</v>
      </c>
      <c r="E436" s="19" t="str">
        <f>CONCATENATE(B436,"-",C436,"-",D436)</f>
        <v>17-Aug-1996</v>
      </c>
      <c r="F436" s="26">
        <f t="shared" si="6"/>
        <v>26</v>
      </c>
      <c r="G436">
        <v>2</v>
      </c>
      <c r="H436" s="47">
        <v>3981.98</v>
      </c>
      <c r="I436" t="str">
        <f>IF(M436="?","tier - 2",M436)</f>
        <v>tier - 2</v>
      </c>
      <c r="J436" t="str">
        <f>IF(N436="?","tier - 2",N436)</f>
        <v>tier - 2</v>
      </c>
      <c r="K436" t="str">
        <f>IF(O436="?","Unknown",O436)</f>
        <v>R1013</v>
      </c>
      <c r="M436" t="s">
        <v>9</v>
      </c>
      <c r="N436" t="s">
        <v>9</v>
      </c>
      <c r="O436" t="s">
        <v>11</v>
      </c>
      <c r="R436">
        <v>1996</v>
      </c>
    </row>
    <row r="437" spans="1:18" x14ac:dyDescent="0.3">
      <c r="A437" t="s">
        <v>464</v>
      </c>
      <c r="B437">
        <v>8</v>
      </c>
      <c r="C437" s="54" t="s">
        <v>18</v>
      </c>
      <c r="D437" s="54">
        <f>IF(R437="?",AVERAGE($R$2:$R$2344),R437)</f>
        <v>1996</v>
      </c>
      <c r="E437" s="19" t="str">
        <f>CONCATENATE(B437,"-",C437,"-",D437)</f>
        <v>8-Sep-1996</v>
      </c>
      <c r="F437" s="26">
        <f t="shared" si="6"/>
        <v>26</v>
      </c>
      <c r="G437">
        <v>2</v>
      </c>
      <c r="H437" s="47">
        <v>3987.93</v>
      </c>
      <c r="I437" t="str">
        <f>IF(M437="?","tier - 2",M437)</f>
        <v>tier - 2</v>
      </c>
      <c r="J437" t="str">
        <f>IF(N437="?","tier - 2",N437)</f>
        <v>tier - 2</v>
      </c>
      <c r="K437" t="str">
        <f>IF(O437="?","Unknown",O437)</f>
        <v>R1011</v>
      </c>
      <c r="M437" t="s">
        <v>9</v>
      </c>
      <c r="N437" t="s">
        <v>9</v>
      </c>
      <c r="O437" t="s">
        <v>40</v>
      </c>
      <c r="R437">
        <v>1996</v>
      </c>
    </row>
    <row r="438" spans="1:18" x14ac:dyDescent="0.3">
      <c r="A438" t="s">
        <v>465</v>
      </c>
      <c r="B438">
        <v>22</v>
      </c>
      <c r="C438" s="54" t="s">
        <v>13</v>
      </c>
      <c r="D438" s="54">
        <f>IF(R438="?",AVERAGE($R$2:$R$2344),R438)</f>
        <v>1990</v>
      </c>
      <c r="E438" s="19" t="str">
        <f>CONCATENATE(B438,"-",C438,"-",D438)</f>
        <v>22-Nov-1990</v>
      </c>
      <c r="F438" s="26">
        <f t="shared" si="6"/>
        <v>32</v>
      </c>
      <c r="G438">
        <v>0</v>
      </c>
      <c r="H438" s="47">
        <v>3989.84</v>
      </c>
      <c r="I438" t="str">
        <f>IF(M438="?","tier - 2",M438)</f>
        <v>tier - 2</v>
      </c>
      <c r="J438" t="str">
        <f>IF(N438="?","tier - 2",N438)</f>
        <v>tier - 2</v>
      </c>
      <c r="K438" t="str">
        <f>IF(O438="?","Unknown",O438)</f>
        <v>R1011</v>
      </c>
      <c r="M438" t="s">
        <v>9</v>
      </c>
      <c r="N438" t="s">
        <v>9</v>
      </c>
      <c r="O438" t="s">
        <v>40</v>
      </c>
      <c r="R438">
        <v>1990</v>
      </c>
    </row>
    <row r="439" spans="1:18" x14ac:dyDescent="0.3">
      <c r="A439" t="s">
        <v>466</v>
      </c>
      <c r="B439">
        <v>1</v>
      </c>
      <c r="C439" s="54" t="s">
        <v>13</v>
      </c>
      <c r="D439" s="54">
        <f>IF(R439="?",AVERAGE($R$2:$R$2344),R439)</f>
        <v>1990</v>
      </c>
      <c r="E439" s="19" t="str">
        <f>CONCATENATE(B439,"-",C439,"-",D439)</f>
        <v>1-Nov-1990</v>
      </c>
      <c r="F439" s="26">
        <f t="shared" si="6"/>
        <v>32</v>
      </c>
      <c r="G439">
        <v>0</v>
      </c>
      <c r="H439" s="47">
        <v>3994.18</v>
      </c>
      <c r="I439" t="str">
        <f>IF(M439="?","tier - 2",M439)</f>
        <v>tier - 2</v>
      </c>
      <c r="J439" t="str">
        <f>IF(N439="?","tier - 2",N439)</f>
        <v>tier - 2</v>
      </c>
      <c r="K439" t="str">
        <f>IF(O439="?","Unknown",O439)</f>
        <v>R1013</v>
      </c>
      <c r="M439" t="s">
        <v>9</v>
      </c>
      <c r="N439" t="s">
        <v>9</v>
      </c>
      <c r="O439" t="s">
        <v>11</v>
      </c>
      <c r="R439">
        <v>1990</v>
      </c>
    </row>
    <row r="440" spans="1:18" x14ac:dyDescent="0.3">
      <c r="A440" t="s">
        <v>467</v>
      </c>
      <c r="B440">
        <v>10</v>
      </c>
      <c r="C440" s="54" t="s">
        <v>8</v>
      </c>
      <c r="D440" s="54">
        <f>IF(R440="?",AVERAGE($R$2:$R$2344),R440)</f>
        <v>1989</v>
      </c>
      <c r="E440" s="19" t="str">
        <f>CONCATENATE(B440,"-",C440,"-",D440)</f>
        <v>10-Jul-1989</v>
      </c>
      <c r="F440" s="26">
        <f t="shared" si="6"/>
        <v>33</v>
      </c>
      <c r="G440">
        <v>3</v>
      </c>
      <c r="H440" s="47">
        <v>4002.36</v>
      </c>
      <c r="I440" t="str">
        <f>IF(M440="?","tier - 2",M440)</f>
        <v>tier - 2</v>
      </c>
      <c r="J440" t="str">
        <f>IF(N440="?","tier - 2",N440)</f>
        <v>tier - 1</v>
      </c>
      <c r="K440" t="str">
        <f>IF(O440="?","Unknown",O440)</f>
        <v>R1013</v>
      </c>
      <c r="M440" t="s">
        <v>9</v>
      </c>
      <c r="N440" t="s">
        <v>14</v>
      </c>
      <c r="O440" t="s">
        <v>11</v>
      </c>
      <c r="R440">
        <v>1989</v>
      </c>
    </row>
    <row r="441" spans="1:18" x14ac:dyDescent="0.3">
      <c r="A441" t="s">
        <v>468</v>
      </c>
      <c r="B441">
        <v>13</v>
      </c>
      <c r="C441" s="54" t="s">
        <v>18</v>
      </c>
      <c r="D441" s="54">
        <f>IF(R441="?",AVERAGE($R$2:$R$2344),R441)</f>
        <v>2000</v>
      </c>
      <c r="E441" s="19" t="str">
        <f>CONCATENATE(B441,"-",C441,"-",D441)</f>
        <v>13-Sep-2000</v>
      </c>
      <c r="F441" s="26">
        <f t="shared" si="6"/>
        <v>22</v>
      </c>
      <c r="G441">
        <v>3</v>
      </c>
      <c r="H441" s="47">
        <v>4005.42</v>
      </c>
      <c r="I441" t="str">
        <f>IF(M441="?","tier - 2",M441)</f>
        <v>tier - 2</v>
      </c>
      <c r="J441" t="str">
        <f>IF(N441="?","tier - 2",N441)</f>
        <v>tier - 1</v>
      </c>
      <c r="K441" t="str">
        <f>IF(O441="?","Unknown",O441)</f>
        <v>R1015</v>
      </c>
      <c r="M441" t="s">
        <v>9</v>
      </c>
      <c r="N441" t="s">
        <v>14</v>
      </c>
      <c r="O441" t="s">
        <v>162</v>
      </c>
      <c r="R441">
        <v>2000</v>
      </c>
    </row>
    <row r="442" spans="1:18" x14ac:dyDescent="0.3">
      <c r="A442" t="s">
        <v>469</v>
      </c>
      <c r="B442">
        <v>11</v>
      </c>
      <c r="C442" s="54" t="s">
        <v>35</v>
      </c>
      <c r="D442" s="54">
        <f>IF(R442="?",AVERAGE($R$2:$R$2344),R442)</f>
        <v>1992</v>
      </c>
      <c r="E442" s="19" t="str">
        <f>CONCATENATE(B442,"-",C442,"-",D442)</f>
        <v>11-Oct-1992</v>
      </c>
      <c r="F442" s="26">
        <f t="shared" si="6"/>
        <v>30</v>
      </c>
      <c r="G442">
        <v>1</v>
      </c>
      <c r="H442" s="47">
        <v>4032.24</v>
      </c>
      <c r="I442" t="str">
        <f>IF(M442="?","tier - 2",M442)</f>
        <v>tier - 3</v>
      </c>
      <c r="J442" t="str">
        <f>IF(N442="?","tier - 2",N442)</f>
        <v>tier - 3</v>
      </c>
      <c r="K442" t="str">
        <f>IF(O442="?","Unknown",O442)</f>
        <v>R1012</v>
      </c>
      <c r="M442" t="s">
        <v>10</v>
      </c>
      <c r="N442" t="s">
        <v>10</v>
      </c>
      <c r="O442" t="s">
        <v>21</v>
      </c>
      <c r="R442">
        <v>1992</v>
      </c>
    </row>
    <row r="443" spans="1:18" x14ac:dyDescent="0.3">
      <c r="A443" t="s">
        <v>470</v>
      </c>
      <c r="B443">
        <v>7</v>
      </c>
      <c r="C443" s="54" t="s">
        <v>8</v>
      </c>
      <c r="D443" s="54">
        <f>IF(R443="?",AVERAGE($R$2:$R$2344),R443)</f>
        <v>1984</v>
      </c>
      <c r="E443" s="19" t="str">
        <f>CONCATENATE(B443,"-",C443,"-",D443)</f>
        <v>7-Jul-1984</v>
      </c>
      <c r="F443" s="26">
        <f t="shared" si="6"/>
        <v>38</v>
      </c>
      <c r="G443">
        <v>3</v>
      </c>
      <c r="H443" s="47">
        <v>4038.41</v>
      </c>
      <c r="I443" t="str">
        <f>IF(M443="?","tier - 2",M443)</f>
        <v>tier - 2</v>
      </c>
      <c r="J443" t="str">
        <f>IF(N443="?","tier - 2",N443)</f>
        <v>tier - 1</v>
      </c>
      <c r="K443" t="str">
        <f>IF(O443="?","Unknown",O443)</f>
        <v>R1013</v>
      </c>
      <c r="M443" t="s">
        <v>9</v>
      </c>
      <c r="N443" t="s">
        <v>14</v>
      </c>
      <c r="O443" t="s">
        <v>11</v>
      </c>
      <c r="R443">
        <v>1984</v>
      </c>
    </row>
    <row r="444" spans="1:18" x14ac:dyDescent="0.3">
      <c r="A444" t="s">
        <v>471</v>
      </c>
      <c r="B444">
        <v>10</v>
      </c>
      <c r="C444" s="54" t="s">
        <v>13</v>
      </c>
      <c r="D444" s="54">
        <f>IF(R444="?",AVERAGE($R$2:$R$2344),R444)</f>
        <v>1983</v>
      </c>
      <c r="E444" s="19" t="str">
        <f>CONCATENATE(B444,"-",C444,"-",D444)</f>
        <v>10-Nov-1983</v>
      </c>
      <c r="F444" s="26">
        <f t="shared" si="6"/>
        <v>39</v>
      </c>
      <c r="G444">
        <v>3</v>
      </c>
      <c r="H444" s="47">
        <v>4039.9</v>
      </c>
      <c r="I444" t="str">
        <f>IF(M444="?","tier - 2",M444)</f>
        <v>tier - 2</v>
      </c>
      <c r="J444" t="str">
        <f>IF(N444="?","tier - 2",N444)</f>
        <v>tier - 1</v>
      </c>
      <c r="K444" t="str">
        <f>IF(O444="?","Unknown",O444)</f>
        <v>R1013</v>
      </c>
      <c r="M444" t="s">
        <v>9</v>
      </c>
      <c r="N444" t="s">
        <v>14</v>
      </c>
      <c r="O444" t="s">
        <v>11</v>
      </c>
      <c r="R444">
        <v>1983</v>
      </c>
    </row>
    <row r="445" spans="1:18" x14ac:dyDescent="0.3">
      <c r="A445" t="s">
        <v>472</v>
      </c>
      <c r="B445">
        <v>26</v>
      </c>
      <c r="C445" s="54" t="s">
        <v>28</v>
      </c>
      <c r="D445" s="54">
        <f>IF(R445="?",AVERAGE($R$2:$R$2344),R445)</f>
        <v>1993</v>
      </c>
      <c r="E445" s="19" t="str">
        <f>CONCATENATE(B445,"-",C445,"-",D445)</f>
        <v>26-Dec-1993</v>
      </c>
      <c r="F445" s="26">
        <f t="shared" si="6"/>
        <v>29</v>
      </c>
      <c r="G445">
        <v>1</v>
      </c>
      <c r="H445" s="47">
        <v>4040.56</v>
      </c>
      <c r="I445" t="str">
        <f>IF(M445="?","tier - 2",M445)</f>
        <v>tier - 3</v>
      </c>
      <c r="J445" t="str">
        <f>IF(N445="?","tier - 2",N445)</f>
        <v>tier - 3</v>
      </c>
      <c r="K445" t="str">
        <f>IF(O445="?","Unknown",O445)</f>
        <v>R1015</v>
      </c>
      <c r="M445" t="s">
        <v>10</v>
      </c>
      <c r="N445" t="s">
        <v>10</v>
      </c>
      <c r="O445" t="s">
        <v>162</v>
      </c>
      <c r="R445">
        <v>1993</v>
      </c>
    </row>
    <row r="446" spans="1:18" x14ac:dyDescent="0.3">
      <c r="A446" t="s">
        <v>473</v>
      </c>
      <c r="B446">
        <v>30</v>
      </c>
      <c r="C446" s="54" t="s">
        <v>13</v>
      </c>
      <c r="D446" s="54">
        <f>IF(R446="?",AVERAGE($R$2:$R$2344),R446)</f>
        <v>1988</v>
      </c>
      <c r="E446" s="19" t="str">
        <f>CONCATENATE(B446,"-",C446,"-",D446)</f>
        <v>30-Nov-1988</v>
      </c>
      <c r="F446" s="26">
        <f t="shared" si="6"/>
        <v>34</v>
      </c>
      <c r="G446">
        <v>3</v>
      </c>
      <c r="H446" s="47">
        <v>4047.94</v>
      </c>
      <c r="I446" t="str">
        <f>IF(M446="?","tier - 2",M446)</f>
        <v>tier - 2</v>
      </c>
      <c r="J446" t="str">
        <f>IF(N446="?","tier - 2",N446)</f>
        <v>tier - 1</v>
      </c>
      <c r="K446" t="str">
        <f>IF(O446="?","Unknown",O446)</f>
        <v>R1013</v>
      </c>
      <c r="M446" t="s">
        <v>9</v>
      </c>
      <c r="N446" t="s">
        <v>14</v>
      </c>
      <c r="O446" t="s">
        <v>11</v>
      </c>
      <c r="R446">
        <v>1988</v>
      </c>
    </row>
    <row r="447" spans="1:18" x14ac:dyDescent="0.3">
      <c r="A447" t="s">
        <v>474</v>
      </c>
      <c r="B447">
        <v>13</v>
      </c>
      <c r="C447" s="54" t="s">
        <v>33</v>
      </c>
      <c r="D447" s="54">
        <f>IF(R447="?",AVERAGE($R$2:$R$2344),R447)</f>
        <v>1993</v>
      </c>
      <c r="E447" s="19" t="str">
        <f>CONCATENATE(B447,"-",C447,"-",D447)</f>
        <v>13-Aug-1993</v>
      </c>
      <c r="F447" s="26">
        <f t="shared" si="6"/>
        <v>29</v>
      </c>
      <c r="G447">
        <v>2</v>
      </c>
      <c r="H447" s="47">
        <v>4058.12</v>
      </c>
      <c r="I447" t="str">
        <f>IF(M447="?","tier - 2",M447)</f>
        <v>tier - 2</v>
      </c>
      <c r="J447" t="str">
        <f>IF(N447="?","tier - 2",N447)</f>
        <v>tier - 1</v>
      </c>
      <c r="K447" t="str">
        <f>IF(O447="?","Unknown",O447)</f>
        <v>R1013</v>
      </c>
      <c r="M447" t="s">
        <v>9</v>
      </c>
      <c r="N447" t="s">
        <v>14</v>
      </c>
      <c r="O447" t="s">
        <v>11</v>
      </c>
      <c r="R447">
        <v>1993</v>
      </c>
    </row>
    <row r="448" spans="1:18" x14ac:dyDescent="0.3">
      <c r="A448" t="s">
        <v>475</v>
      </c>
      <c r="B448">
        <v>14</v>
      </c>
      <c r="C448" s="54" t="s">
        <v>18</v>
      </c>
      <c r="D448" s="54">
        <f>IF(R448="?",AVERAGE($R$2:$R$2344),R448)</f>
        <v>1995</v>
      </c>
      <c r="E448" s="19" t="str">
        <f>CONCATENATE(B448,"-",C448,"-",D448)</f>
        <v>14-Sep-1995</v>
      </c>
      <c r="F448" s="26">
        <f t="shared" si="6"/>
        <v>27</v>
      </c>
      <c r="G448">
        <v>2</v>
      </c>
      <c r="H448" s="47">
        <v>4058.71</v>
      </c>
      <c r="I448" t="str">
        <f>IF(M448="?","tier - 2",M448)</f>
        <v>tier - 3</v>
      </c>
      <c r="J448" t="str">
        <f>IF(N448="?","tier - 2",N448)</f>
        <v>tier - 3</v>
      </c>
      <c r="K448" t="str">
        <f>IF(O448="?","Unknown",O448)</f>
        <v>R1012</v>
      </c>
      <c r="M448" t="s">
        <v>10</v>
      </c>
      <c r="N448" t="s">
        <v>10</v>
      </c>
      <c r="O448" t="s">
        <v>21</v>
      </c>
      <c r="R448">
        <v>1995</v>
      </c>
    </row>
    <row r="449" spans="1:18" x14ac:dyDescent="0.3">
      <c r="A449" t="s">
        <v>476</v>
      </c>
      <c r="B449">
        <v>16</v>
      </c>
      <c r="C449" s="54" t="s">
        <v>18</v>
      </c>
      <c r="D449" s="54">
        <f>IF(R449="?",AVERAGE($R$2:$R$2344),R449)</f>
        <v>1983</v>
      </c>
      <c r="E449" s="19" t="str">
        <f>CONCATENATE(B449,"-",C449,"-",D449)</f>
        <v>16-Sep-1983</v>
      </c>
      <c r="F449" s="26">
        <f t="shared" si="6"/>
        <v>39</v>
      </c>
      <c r="G449">
        <v>3</v>
      </c>
      <c r="H449" s="47">
        <v>4070.42</v>
      </c>
      <c r="I449" t="str">
        <f>IF(M449="?","tier - 2",M449)</f>
        <v>tier - 2</v>
      </c>
      <c r="J449" t="str">
        <f>IF(N449="?","tier - 2",N449)</f>
        <v>tier - 1</v>
      </c>
      <c r="K449" t="str">
        <f>IF(O449="?","Unknown",O449)</f>
        <v>R1013</v>
      </c>
      <c r="M449" t="s">
        <v>9</v>
      </c>
      <c r="N449" t="s">
        <v>14</v>
      </c>
      <c r="O449" t="s">
        <v>11</v>
      </c>
      <c r="R449">
        <v>1983</v>
      </c>
    </row>
    <row r="450" spans="1:18" x14ac:dyDescent="0.3">
      <c r="A450" t="s">
        <v>477</v>
      </c>
      <c r="B450">
        <v>18</v>
      </c>
      <c r="C450" s="54" t="s">
        <v>35</v>
      </c>
      <c r="D450" s="54">
        <f>IF(R450="?",AVERAGE($R$2:$R$2344),R450)</f>
        <v>2002</v>
      </c>
      <c r="E450" s="19" t="str">
        <f>CONCATENATE(B450,"-",C450,"-",D450)</f>
        <v>18-Oct-2002</v>
      </c>
      <c r="F450" s="26">
        <f t="shared" si="6"/>
        <v>20</v>
      </c>
      <c r="G450">
        <v>0</v>
      </c>
      <c r="H450" s="47">
        <v>4070.51</v>
      </c>
      <c r="I450" t="str">
        <f>IF(M450="?","tier - 2",M450)</f>
        <v>tier - 2</v>
      </c>
      <c r="J450" t="str">
        <f>IF(N450="?","tier - 2",N450)</f>
        <v>tier - 1</v>
      </c>
      <c r="K450" t="str">
        <f>IF(O450="?","Unknown",O450)</f>
        <v>R1012</v>
      </c>
      <c r="M450" t="s">
        <v>9</v>
      </c>
      <c r="N450" t="s">
        <v>14</v>
      </c>
      <c r="O450" t="s">
        <v>21</v>
      </c>
      <c r="R450">
        <v>2002</v>
      </c>
    </row>
    <row r="451" spans="1:18" x14ac:dyDescent="0.3">
      <c r="A451" t="s">
        <v>478</v>
      </c>
      <c r="B451">
        <v>1</v>
      </c>
      <c r="C451" s="54" t="s">
        <v>28</v>
      </c>
      <c r="D451" s="54">
        <f>IF(R451="?",AVERAGE($R$2:$R$2344),R451)</f>
        <v>1990</v>
      </c>
      <c r="E451" s="19" t="str">
        <f>CONCATENATE(B451,"-",C451,"-",D451)</f>
        <v>1-Dec-1990</v>
      </c>
      <c r="F451" s="26">
        <f t="shared" ref="F451:F514" si="7">DATEDIF(E451, DATE(2023,6,8), "Y")</f>
        <v>32</v>
      </c>
      <c r="G451">
        <v>1</v>
      </c>
      <c r="H451" s="47">
        <v>4074.45</v>
      </c>
      <c r="I451" t="str">
        <f>IF(M451="?","tier - 2",M451)</f>
        <v>tier - 3</v>
      </c>
      <c r="J451" t="str">
        <f>IF(N451="?","tier - 2",N451)</f>
        <v>tier - 2</v>
      </c>
      <c r="K451" t="str">
        <f>IF(O451="?","Unknown",O451)</f>
        <v>R1013</v>
      </c>
      <c r="M451" t="s">
        <v>10</v>
      </c>
      <c r="N451" t="s">
        <v>9</v>
      </c>
      <c r="O451" t="s">
        <v>11</v>
      </c>
      <c r="R451">
        <v>1990</v>
      </c>
    </row>
    <row r="452" spans="1:18" x14ac:dyDescent="0.3">
      <c r="A452" t="s">
        <v>479</v>
      </c>
      <c r="B452">
        <v>14</v>
      </c>
      <c r="C452" s="54" t="s">
        <v>28</v>
      </c>
      <c r="D452" s="54">
        <f>IF(R452="?",AVERAGE($R$2:$R$2344),R452)</f>
        <v>1990</v>
      </c>
      <c r="E452" s="19" t="str">
        <f>CONCATENATE(B452,"-",C452,"-",D452)</f>
        <v>14-Dec-1990</v>
      </c>
      <c r="F452" s="26">
        <f t="shared" si="7"/>
        <v>32</v>
      </c>
      <c r="G452">
        <v>1</v>
      </c>
      <c r="H452" s="47">
        <v>4076.5</v>
      </c>
      <c r="I452" t="str">
        <f>IF(M452="?","tier - 2",M452)</f>
        <v>tier - 2</v>
      </c>
      <c r="J452" t="str">
        <f>IF(N452="?","tier - 2",N452)</f>
        <v>tier - 3</v>
      </c>
      <c r="K452" t="str">
        <f>IF(O452="?","Unknown",O452)</f>
        <v>R1011</v>
      </c>
      <c r="M452" t="s">
        <v>9</v>
      </c>
      <c r="N452" t="s">
        <v>10</v>
      </c>
      <c r="O452" t="s">
        <v>40</v>
      </c>
      <c r="R452">
        <v>1990</v>
      </c>
    </row>
    <row r="453" spans="1:18" x14ac:dyDescent="0.3">
      <c r="A453" t="s">
        <v>480</v>
      </c>
      <c r="B453">
        <v>21</v>
      </c>
      <c r="C453" s="54" t="s">
        <v>33</v>
      </c>
      <c r="D453" s="54">
        <f>IF(R453="?",AVERAGE($R$2:$R$2344),R453)</f>
        <v>1994</v>
      </c>
      <c r="E453" s="19" t="str">
        <f>CONCATENATE(B453,"-",C453,"-",D453)</f>
        <v>21-Aug-1994</v>
      </c>
      <c r="F453" s="26">
        <f t="shared" si="7"/>
        <v>28</v>
      </c>
      <c r="G453">
        <v>1</v>
      </c>
      <c r="H453" s="47">
        <v>4133.6400000000003</v>
      </c>
      <c r="I453" t="str">
        <f>IF(M453="?","tier - 2",M453)</f>
        <v>tier - 2</v>
      </c>
      <c r="J453" t="str">
        <f>IF(N453="?","tier - 2",N453)</f>
        <v>tier - 3</v>
      </c>
      <c r="K453" t="str">
        <f>IF(O453="?","Unknown",O453)</f>
        <v>R1012</v>
      </c>
      <c r="M453" t="s">
        <v>9</v>
      </c>
      <c r="N453" t="s">
        <v>10</v>
      </c>
      <c r="O453" t="s">
        <v>21</v>
      </c>
      <c r="R453">
        <v>1994</v>
      </c>
    </row>
    <row r="454" spans="1:18" x14ac:dyDescent="0.3">
      <c r="A454" t="s">
        <v>481</v>
      </c>
      <c r="B454">
        <v>6</v>
      </c>
      <c r="C454" s="54" t="s">
        <v>33</v>
      </c>
      <c r="D454" s="54">
        <f>IF(R454="?",AVERAGE($R$2:$R$2344),R454)</f>
        <v>1991</v>
      </c>
      <c r="E454" s="19" t="str">
        <f>CONCATENATE(B454,"-",C454,"-",D454)</f>
        <v>6-Aug-1991</v>
      </c>
      <c r="F454" s="26">
        <f t="shared" si="7"/>
        <v>31</v>
      </c>
      <c r="G454">
        <v>0</v>
      </c>
      <c r="H454" s="47">
        <v>4134.08</v>
      </c>
      <c r="I454" t="str">
        <f>IF(M454="?","tier - 2",M454)</f>
        <v>tier - 2</v>
      </c>
      <c r="J454" t="str">
        <f>IF(N454="?","tier - 2",N454)</f>
        <v>tier - 1</v>
      </c>
      <c r="K454" t="str">
        <f>IF(O454="?","Unknown",O454)</f>
        <v>R1012</v>
      </c>
      <c r="M454" t="s">
        <v>9</v>
      </c>
      <c r="N454" t="s">
        <v>14</v>
      </c>
      <c r="O454" t="s">
        <v>21</v>
      </c>
      <c r="R454">
        <v>1991</v>
      </c>
    </row>
    <row r="455" spans="1:18" x14ac:dyDescent="0.3">
      <c r="A455" t="s">
        <v>482</v>
      </c>
      <c r="B455">
        <v>18</v>
      </c>
      <c r="C455" s="54" t="s">
        <v>16</v>
      </c>
      <c r="D455" s="54">
        <f>IF(R455="?",AVERAGE($R$2:$R$2344),R455)</f>
        <v>1992</v>
      </c>
      <c r="E455" s="19" t="str">
        <f>CONCATENATE(B455,"-",C455,"-",D455)</f>
        <v>18-Jun-1992</v>
      </c>
      <c r="F455" s="26">
        <f t="shared" si="7"/>
        <v>30</v>
      </c>
      <c r="G455">
        <v>0</v>
      </c>
      <c r="H455" s="47">
        <v>4137.5200000000004</v>
      </c>
      <c r="I455" t="str">
        <f>IF(M455="?","tier - 2",M455)</f>
        <v>tier - 2</v>
      </c>
      <c r="J455" t="str">
        <f>IF(N455="?","tier - 2",N455)</f>
        <v>tier - 3</v>
      </c>
      <c r="K455" t="str">
        <f>IF(O455="?","Unknown",O455)</f>
        <v>R1024</v>
      </c>
      <c r="M455" t="s">
        <v>9</v>
      </c>
      <c r="N455" t="s">
        <v>10</v>
      </c>
      <c r="O455" t="s">
        <v>245</v>
      </c>
      <c r="R455">
        <v>1992</v>
      </c>
    </row>
    <row r="456" spans="1:18" x14ac:dyDescent="0.3">
      <c r="A456" t="s">
        <v>483</v>
      </c>
      <c r="B456">
        <v>28</v>
      </c>
      <c r="C456" s="54" t="s">
        <v>16</v>
      </c>
      <c r="D456" s="54">
        <f>IF(R456="?",AVERAGE($R$2:$R$2344),R456)</f>
        <v>1992</v>
      </c>
      <c r="E456" s="19" t="str">
        <f>CONCATENATE(B456,"-",C456,"-",D456)</f>
        <v>28-Jun-1992</v>
      </c>
      <c r="F456" s="26">
        <f t="shared" si="7"/>
        <v>30</v>
      </c>
      <c r="G456">
        <v>1</v>
      </c>
      <c r="H456" s="47">
        <v>4149.74</v>
      </c>
      <c r="I456" t="str">
        <f>IF(M456="?","tier - 2",M456)</f>
        <v>tier - 2</v>
      </c>
      <c r="J456" t="str">
        <f>IF(N456="?","tier - 2",N456)</f>
        <v>tier - 1</v>
      </c>
      <c r="K456" t="str">
        <f>IF(O456="?","Unknown",O456)</f>
        <v>R1011</v>
      </c>
      <c r="M456" t="s">
        <v>9</v>
      </c>
      <c r="N456" t="s">
        <v>14</v>
      </c>
      <c r="O456" t="s">
        <v>40</v>
      </c>
      <c r="R456">
        <v>1992</v>
      </c>
    </row>
    <row r="457" spans="1:18" x14ac:dyDescent="0.3">
      <c r="A457" t="s">
        <v>484</v>
      </c>
      <c r="B457">
        <v>4</v>
      </c>
      <c r="C457" s="54" t="s">
        <v>33</v>
      </c>
      <c r="D457" s="54">
        <f>IF(R457="?",AVERAGE($R$2:$R$2344),R457)</f>
        <v>1992</v>
      </c>
      <c r="E457" s="19" t="str">
        <f>CONCATENATE(B457,"-",C457,"-",D457)</f>
        <v>4-Aug-1992</v>
      </c>
      <c r="F457" s="26">
        <f t="shared" si="7"/>
        <v>30</v>
      </c>
      <c r="G457">
        <v>1</v>
      </c>
      <c r="H457" s="47">
        <v>4151.03</v>
      </c>
      <c r="I457" t="str">
        <f>IF(M457="?","tier - 2",M457)</f>
        <v>tier - 2</v>
      </c>
      <c r="J457" t="str">
        <f>IF(N457="?","tier - 2",N457)</f>
        <v>tier - 2</v>
      </c>
      <c r="K457" t="str">
        <f>IF(O457="?","Unknown",O457)</f>
        <v>R1013</v>
      </c>
      <c r="M457" t="s">
        <v>9</v>
      </c>
      <c r="N457" t="s">
        <v>9</v>
      </c>
      <c r="O457" t="s">
        <v>11</v>
      </c>
      <c r="R457">
        <v>1992</v>
      </c>
    </row>
    <row r="458" spans="1:18" x14ac:dyDescent="0.3">
      <c r="A458" t="s">
        <v>485</v>
      </c>
      <c r="B458">
        <v>26</v>
      </c>
      <c r="C458" s="54" t="s">
        <v>13</v>
      </c>
      <c r="D458" s="54">
        <f>IF(R458="?",AVERAGE($R$2:$R$2344),R458)</f>
        <v>1998</v>
      </c>
      <c r="E458" s="19" t="str">
        <f>CONCATENATE(B458,"-",C458,"-",D458)</f>
        <v>26-Nov-1998</v>
      </c>
      <c r="F458" s="26">
        <f t="shared" si="7"/>
        <v>24</v>
      </c>
      <c r="G458">
        <v>0</v>
      </c>
      <c r="H458" s="47">
        <v>4154.97</v>
      </c>
      <c r="I458" t="str">
        <f>IF(M458="?","tier - 2",M458)</f>
        <v>tier - 2</v>
      </c>
      <c r="J458" t="str">
        <f>IF(N458="?","tier - 2",N458)</f>
        <v>tier - 1</v>
      </c>
      <c r="K458" t="str">
        <f>IF(O458="?","Unknown",O458)</f>
        <v>R1012</v>
      </c>
      <c r="M458" t="s">
        <v>9</v>
      </c>
      <c r="N458" t="s">
        <v>14</v>
      </c>
      <c r="O458" t="s">
        <v>21</v>
      </c>
      <c r="R458">
        <v>1998</v>
      </c>
    </row>
    <row r="459" spans="1:18" x14ac:dyDescent="0.3">
      <c r="A459" t="s">
        <v>486</v>
      </c>
      <c r="B459">
        <v>16</v>
      </c>
      <c r="C459" s="54" t="s">
        <v>18</v>
      </c>
      <c r="D459" s="54">
        <f>IF(R459="?",AVERAGE($R$2:$R$2344),R459)</f>
        <v>1984</v>
      </c>
      <c r="E459" s="19" t="str">
        <f>CONCATENATE(B459,"-",C459,"-",D459)</f>
        <v>16-Sep-1984</v>
      </c>
      <c r="F459" s="26">
        <f t="shared" si="7"/>
        <v>38</v>
      </c>
      <c r="G459">
        <v>3</v>
      </c>
      <c r="H459" s="47">
        <v>4163.21</v>
      </c>
      <c r="I459" t="str">
        <f>IF(M459="?","tier - 2",M459)</f>
        <v>tier - 2</v>
      </c>
      <c r="J459" t="str">
        <f>IF(N459="?","tier - 2",N459)</f>
        <v>tier - 2</v>
      </c>
      <c r="K459" t="str">
        <f>IF(O459="?","Unknown",O459)</f>
        <v>R1012</v>
      </c>
      <c r="M459" t="s">
        <v>9</v>
      </c>
      <c r="N459" t="s">
        <v>9</v>
      </c>
      <c r="O459" t="s">
        <v>21</v>
      </c>
      <c r="R459">
        <v>1984</v>
      </c>
    </row>
    <row r="460" spans="1:18" x14ac:dyDescent="0.3">
      <c r="A460" t="s">
        <v>487</v>
      </c>
      <c r="B460">
        <v>25</v>
      </c>
      <c r="C460" s="54" t="s">
        <v>16</v>
      </c>
      <c r="D460" s="54">
        <f>IF(R460="?",AVERAGE($R$2:$R$2344),R460)</f>
        <v>1989</v>
      </c>
      <c r="E460" s="19" t="str">
        <f>CONCATENATE(B460,"-",C460,"-",D460)</f>
        <v>25-Jun-1989</v>
      </c>
      <c r="F460" s="26">
        <f t="shared" si="7"/>
        <v>33</v>
      </c>
      <c r="G460">
        <v>0</v>
      </c>
      <c r="H460" s="47">
        <v>4185.1000000000004</v>
      </c>
      <c r="I460" t="str">
        <f>IF(M460="?","tier - 2",M460)</f>
        <v>tier - 2</v>
      </c>
      <c r="J460" t="str">
        <f>IF(N460="?","tier - 2",N460)</f>
        <v>tier - 3</v>
      </c>
      <c r="K460" t="str">
        <f>IF(O460="?","Unknown",O460)</f>
        <v>R1013</v>
      </c>
      <c r="M460" t="s">
        <v>9</v>
      </c>
      <c r="N460" t="s">
        <v>10</v>
      </c>
      <c r="O460" t="s">
        <v>11</v>
      </c>
      <c r="R460">
        <v>1989</v>
      </c>
    </row>
    <row r="461" spans="1:18" x14ac:dyDescent="0.3">
      <c r="A461" t="s">
        <v>488</v>
      </c>
      <c r="B461">
        <v>3</v>
      </c>
      <c r="C461" s="54" t="s">
        <v>35</v>
      </c>
      <c r="D461" s="54">
        <f>IF(R461="?",AVERAGE($R$2:$R$2344),R461)</f>
        <v>1995</v>
      </c>
      <c r="E461" s="19" t="str">
        <f>CONCATENATE(B461,"-",C461,"-",D461)</f>
        <v>3-Oct-1995</v>
      </c>
      <c r="F461" s="26">
        <f t="shared" si="7"/>
        <v>27</v>
      </c>
      <c r="G461">
        <v>0</v>
      </c>
      <c r="H461" s="47">
        <v>4188.7299999999996</v>
      </c>
      <c r="I461" t="str">
        <f>IF(M461="?","tier - 2",M461)</f>
        <v>tier - 2</v>
      </c>
      <c r="J461" t="str">
        <f>IF(N461="?","tier - 2",N461)</f>
        <v>tier - 2</v>
      </c>
      <c r="K461" t="str">
        <f>IF(O461="?","Unknown",O461)</f>
        <v>R1025</v>
      </c>
      <c r="M461" t="s">
        <v>9</v>
      </c>
      <c r="N461" t="s">
        <v>9</v>
      </c>
      <c r="O461" t="s">
        <v>198</v>
      </c>
      <c r="R461">
        <v>1995</v>
      </c>
    </row>
    <row r="462" spans="1:18" x14ac:dyDescent="0.3">
      <c r="A462" t="s">
        <v>489</v>
      </c>
      <c r="B462">
        <v>6</v>
      </c>
      <c r="C462" s="54" t="s">
        <v>18</v>
      </c>
      <c r="D462" s="54">
        <f>IF(R462="?",AVERAGE($R$2:$R$2344),R462)</f>
        <v>1997</v>
      </c>
      <c r="E462" s="19" t="str">
        <f>CONCATENATE(B462,"-",C462,"-",D462)</f>
        <v>6-Sep-1997</v>
      </c>
      <c r="F462" s="26">
        <f t="shared" si="7"/>
        <v>25</v>
      </c>
      <c r="G462">
        <v>2</v>
      </c>
      <c r="H462" s="47">
        <v>4189.1099999999997</v>
      </c>
      <c r="I462" t="str">
        <f>IF(M462="?","tier - 2",M462)</f>
        <v>tier - 2</v>
      </c>
      <c r="J462" t="str">
        <f>IF(N462="?","tier - 2",N462)</f>
        <v>tier - 2</v>
      </c>
      <c r="K462" t="str">
        <f>IF(O462="?","Unknown",O462)</f>
        <v>R1012</v>
      </c>
      <c r="M462" t="s">
        <v>9</v>
      </c>
      <c r="N462" t="s">
        <v>9</v>
      </c>
      <c r="O462" t="s">
        <v>21</v>
      </c>
      <c r="R462">
        <v>1997</v>
      </c>
    </row>
    <row r="463" spans="1:18" x14ac:dyDescent="0.3">
      <c r="A463" t="s">
        <v>490</v>
      </c>
      <c r="B463">
        <v>14</v>
      </c>
      <c r="C463" s="54" t="s">
        <v>28</v>
      </c>
      <c r="D463" s="54">
        <f>IF(R463="?",AVERAGE($R$2:$R$2344),R463)</f>
        <v>1998</v>
      </c>
      <c r="E463" s="19" t="str">
        <f>CONCATENATE(B463,"-",C463,"-",D463)</f>
        <v>14-Dec-1998</v>
      </c>
      <c r="F463" s="26">
        <f t="shared" si="7"/>
        <v>24</v>
      </c>
      <c r="G463">
        <v>3</v>
      </c>
      <c r="H463" s="47">
        <v>4234.93</v>
      </c>
      <c r="I463" t="str">
        <f>IF(M463="?","tier - 2",M463)</f>
        <v>tier - 2</v>
      </c>
      <c r="J463" t="str">
        <f>IF(N463="?","tier - 2",N463)</f>
        <v>tier - 1</v>
      </c>
      <c r="K463" t="str">
        <f>IF(O463="?","Unknown",O463)</f>
        <v>R1011</v>
      </c>
      <c r="M463" t="s">
        <v>9</v>
      </c>
      <c r="N463" t="s">
        <v>14</v>
      </c>
      <c r="O463" t="s">
        <v>40</v>
      </c>
      <c r="R463">
        <v>1998</v>
      </c>
    </row>
    <row r="464" spans="1:18" x14ac:dyDescent="0.3">
      <c r="A464" t="s">
        <v>491</v>
      </c>
      <c r="B464">
        <v>27</v>
      </c>
      <c r="C464" s="54" t="s">
        <v>16</v>
      </c>
      <c r="D464" s="54">
        <f>IF(R464="?",AVERAGE($R$2:$R$2344),R464)</f>
        <v>1992</v>
      </c>
      <c r="E464" s="19" t="str">
        <f>CONCATENATE(B464,"-",C464,"-",D464)</f>
        <v>27-Jun-1992</v>
      </c>
      <c r="F464" s="26">
        <f t="shared" si="7"/>
        <v>30</v>
      </c>
      <c r="G464">
        <v>1</v>
      </c>
      <c r="H464" s="47">
        <v>4237.13</v>
      </c>
      <c r="I464" t="str">
        <f>IF(M464="?","tier - 2",M464)</f>
        <v>tier - 3</v>
      </c>
      <c r="J464" t="str">
        <f>IF(N464="?","tier - 2",N464)</f>
        <v>tier - 1</v>
      </c>
      <c r="K464" t="str">
        <f>IF(O464="?","Unknown",O464)</f>
        <v>R1016</v>
      </c>
      <c r="M464" t="s">
        <v>10</v>
      </c>
      <c r="N464" t="s">
        <v>14</v>
      </c>
      <c r="O464" t="s">
        <v>166</v>
      </c>
      <c r="R464">
        <v>1992</v>
      </c>
    </row>
    <row r="465" spans="1:18" x14ac:dyDescent="0.3">
      <c r="A465" t="s">
        <v>492</v>
      </c>
      <c r="B465">
        <v>3</v>
      </c>
      <c r="C465" s="54" t="s">
        <v>13</v>
      </c>
      <c r="D465" s="54">
        <f>IF(R465="?",AVERAGE($R$2:$R$2344),R465)</f>
        <v>1991</v>
      </c>
      <c r="E465" s="19" t="str">
        <f>CONCATENATE(B465,"-",C465,"-",D465)</f>
        <v>3-Nov-1991</v>
      </c>
      <c r="F465" s="26">
        <f t="shared" si="7"/>
        <v>31</v>
      </c>
      <c r="G465">
        <v>1</v>
      </c>
      <c r="H465" s="47">
        <v>4239.8900000000003</v>
      </c>
      <c r="I465" t="str">
        <f>IF(M465="?","tier - 2",M465)</f>
        <v>tier - 2</v>
      </c>
      <c r="J465" t="str">
        <f>IF(N465="?","tier - 2",N465)</f>
        <v>tier - 2</v>
      </c>
      <c r="K465" t="str">
        <f>IF(O465="?","Unknown",O465)</f>
        <v>R1012</v>
      </c>
      <c r="M465" t="s">
        <v>9</v>
      </c>
      <c r="N465" t="s">
        <v>9</v>
      </c>
      <c r="O465" t="s">
        <v>21</v>
      </c>
      <c r="R465">
        <v>1991</v>
      </c>
    </row>
    <row r="466" spans="1:18" x14ac:dyDescent="0.3">
      <c r="A466" t="s">
        <v>493</v>
      </c>
      <c r="B466">
        <v>1</v>
      </c>
      <c r="C466" s="54" t="s">
        <v>28</v>
      </c>
      <c r="D466" s="54">
        <f>IF(R466="?",AVERAGE($R$2:$R$2344),R466)</f>
        <v>1991</v>
      </c>
      <c r="E466" s="19" t="str">
        <f>CONCATENATE(B466,"-",C466,"-",D466)</f>
        <v>1-Dec-1991</v>
      </c>
      <c r="F466" s="26">
        <f t="shared" si="7"/>
        <v>31</v>
      </c>
      <c r="G466">
        <v>1</v>
      </c>
      <c r="H466" s="47">
        <v>4243.59</v>
      </c>
      <c r="I466" t="str">
        <f>IF(M466="?","tier - 2",M466)</f>
        <v>tier - 3</v>
      </c>
      <c r="J466" t="str">
        <f>IF(N466="?","tier - 2",N466)</f>
        <v>tier - 1</v>
      </c>
      <c r="K466" t="str">
        <f>IF(O466="?","Unknown",O466)</f>
        <v>R1012</v>
      </c>
      <c r="M466" t="s">
        <v>10</v>
      </c>
      <c r="N466" t="s">
        <v>14</v>
      </c>
      <c r="O466" t="s">
        <v>21</v>
      </c>
      <c r="R466">
        <v>1991</v>
      </c>
    </row>
    <row r="467" spans="1:18" x14ac:dyDescent="0.3">
      <c r="A467" t="s">
        <v>494</v>
      </c>
      <c r="B467">
        <v>16</v>
      </c>
      <c r="C467" s="54" t="s">
        <v>16</v>
      </c>
      <c r="D467" s="54">
        <f>IF(R467="?",AVERAGE($R$2:$R$2344),R467)</f>
        <v>1982</v>
      </c>
      <c r="E467" s="19" t="str">
        <f>CONCATENATE(B467,"-",C467,"-",D467)</f>
        <v>16-Jun-1982</v>
      </c>
      <c r="F467" s="26">
        <f t="shared" si="7"/>
        <v>40</v>
      </c>
      <c r="G467">
        <v>3</v>
      </c>
      <c r="H467" s="47">
        <v>4250.24</v>
      </c>
      <c r="I467" t="str">
        <f>IF(M467="?","tier - 2",M467)</f>
        <v>tier - 2</v>
      </c>
      <c r="J467" t="str">
        <f>IF(N467="?","tier - 2",N467)</f>
        <v>tier - 3</v>
      </c>
      <c r="K467" t="str">
        <f>IF(O467="?","Unknown",O467)</f>
        <v>R1013</v>
      </c>
      <c r="M467" t="s">
        <v>9</v>
      </c>
      <c r="N467" t="s">
        <v>10</v>
      </c>
      <c r="O467" t="s">
        <v>11</v>
      </c>
      <c r="R467">
        <v>1982</v>
      </c>
    </row>
    <row r="468" spans="1:18" x14ac:dyDescent="0.3">
      <c r="A468" t="s">
        <v>495</v>
      </c>
      <c r="B468">
        <v>14</v>
      </c>
      <c r="C468" s="54" t="s">
        <v>35</v>
      </c>
      <c r="D468" s="54">
        <f>IF(R468="?",AVERAGE($R$2:$R$2344),R468)</f>
        <v>1995</v>
      </c>
      <c r="E468" s="19" t="str">
        <f>CONCATENATE(B468,"-",C468,"-",D468)</f>
        <v>14-Oct-1995</v>
      </c>
      <c r="F468" s="26">
        <f t="shared" si="7"/>
        <v>27</v>
      </c>
      <c r="G468">
        <v>3</v>
      </c>
      <c r="H468" s="47">
        <v>4260.74</v>
      </c>
      <c r="I468" t="str">
        <f>IF(M468="?","tier - 2",M468)</f>
        <v>tier - 3</v>
      </c>
      <c r="J468" t="str">
        <f>IF(N468="?","tier - 2",N468)</f>
        <v>tier - 2</v>
      </c>
      <c r="K468" t="str">
        <f>IF(O468="?","Unknown",O468)</f>
        <v>R1011</v>
      </c>
      <c r="M468" t="s">
        <v>10</v>
      </c>
      <c r="N468" t="s">
        <v>9</v>
      </c>
      <c r="O468" t="s">
        <v>40</v>
      </c>
      <c r="R468">
        <v>1995</v>
      </c>
    </row>
    <row r="469" spans="1:18" x14ac:dyDescent="0.3">
      <c r="A469" t="s">
        <v>496</v>
      </c>
      <c r="B469">
        <v>20</v>
      </c>
      <c r="C469" s="54" t="s">
        <v>13</v>
      </c>
      <c r="D469" s="54">
        <f>IF(R469="?",AVERAGE($R$2:$R$2344),R469)</f>
        <v>1983</v>
      </c>
      <c r="E469" s="19" t="str">
        <f>CONCATENATE(B469,"-",C469,"-",D469)</f>
        <v>20-Nov-1983</v>
      </c>
      <c r="F469" s="26">
        <f t="shared" si="7"/>
        <v>39</v>
      </c>
      <c r="G469">
        <v>3</v>
      </c>
      <c r="H469" s="47">
        <v>4265.01</v>
      </c>
      <c r="I469" t="str">
        <f>IF(M469="?","tier - 2",M469)</f>
        <v>tier - 2</v>
      </c>
      <c r="J469" t="str">
        <f>IF(N469="?","tier - 2",N469)</f>
        <v>tier - 1</v>
      </c>
      <c r="K469" t="str">
        <f>IF(O469="?","Unknown",O469)</f>
        <v>R1012</v>
      </c>
      <c r="M469" t="s">
        <v>9</v>
      </c>
      <c r="N469" t="s">
        <v>14</v>
      </c>
      <c r="O469" t="s">
        <v>21</v>
      </c>
      <c r="R469">
        <v>1983</v>
      </c>
    </row>
    <row r="470" spans="1:18" x14ac:dyDescent="0.3">
      <c r="A470" t="s">
        <v>497</v>
      </c>
      <c r="B470">
        <v>18</v>
      </c>
      <c r="C470" s="54" t="s">
        <v>16</v>
      </c>
      <c r="D470" s="54">
        <f>IF(R470="?",AVERAGE($R$2:$R$2344),R470)</f>
        <v>1992</v>
      </c>
      <c r="E470" s="19" t="str">
        <f>CONCATENATE(B470,"-",C470,"-",D470)</f>
        <v>18-Jun-1992</v>
      </c>
      <c r="F470" s="26">
        <f t="shared" si="7"/>
        <v>30</v>
      </c>
      <c r="G470">
        <v>2</v>
      </c>
      <c r="H470" s="47">
        <v>4266.17</v>
      </c>
      <c r="I470" t="str">
        <f>IF(M470="?","tier - 2",M470)</f>
        <v>tier - 3</v>
      </c>
      <c r="J470" t="str">
        <f>IF(N470="?","tier - 2",N470)</f>
        <v>tier - 2</v>
      </c>
      <c r="K470" t="str">
        <f>IF(O470="?","Unknown",O470)</f>
        <v>R1013</v>
      </c>
      <c r="M470" t="s">
        <v>10</v>
      </c>
      <c r="N470" t="s">
        <v>9</v>
      </c>
      <c r="O470" t="s">
        <v>11</v>
      </c>
      <c r="R470">
        <v>1992</v>
      </c>
    </row>
    <row r="471" spans="1:18" x14ac:dyDescent="0.3">
      <c r="A471" t="s">
        <v>498</v>
      </c>
      <c r="B471">
        <v>8</v>
      </c>
      <c r="C471" s="54" t="s">
        <v>16</v>
      </c>
      <c r="D471" s="54">
        <f>IF(R471="?",AVERAGE($R$2:$R$2344),R471)</f>
        <v>2003</v>
      </c>
      <c r="E471" s="19" t="str">
        <f>CONCATENATE(B471,"-",C471,"-",D471)</f>
        <v>8-Jun-2003</v>
      </c>
      <c r="F471" s="26">
        <f t="shared" si="7"/>
        <v>20</v>
      </c>
      <c r="G471">
        <v>0</v>
      </c>
      <c r="H471" s="47">
        <v>4278.55</v>
      </c>
      <c r="I471" t="str">
        <f>IF(M471="?","tier - 2",M471)</f>
        <v>tier - 2</v>
      </c>
      <c r="J471" t="str">
        <f>IF(N471="?","tier - 2",N471)</f>
        <v>tier - 1</v>
      </c>
      <c r="K471" t="str">
        <f>IF(O471="?","Unknown",O471)</f>
        <v>R1021</v>
      </c>
      <c r="M471" t="s">
        <v>9</v>
      </c>
      <c r="N471" t="s">
        <v>14</v>
      </c>
      <c r="O471" t="s">
        <v>298</v>
      </c>
      <c r="R471">
        <v>2003</v>
      </c>
    </row>
    <row r="472" spans="1:18" x14ac:dyDescent="0.3">
      <c r="A472" t="s">
        <v>499</v>
      </c>
      <c r="B472">
        <v>25</v>
      </c>
      <c r="C472" s="54" t="s">
        <v>13</v>
      </c>
      <c r="D472" s="54">
        <f>IF(R472="?",AVERAGE($R$2:$R$2344),R472)</f>
        <v>2000</v>
      </c>
      <c r="E472" s="19" t="str">
        <f>CONCATENATE(B472,"-",C472,"-",D472)</f>
        <v>25-Nov-2000</v>
      </c>
      <c r="F472" s="26">
        <f t="shared" si="7"/>
        <v>22</v>
      </c>
      <c r="G472">
        <v>3</v>
      </c>
      <c r="H472" s="47">
        <v>4296.2700000000004</v>
      </c>
      <c r="I472" t="str">
        <f>IF(M472="?","tier - 2",M472)</f>
        <v>tier - 2</v>
      </c>
      <c r="J472" t="str">
        <f>IF(N472="?","tier - 2",N472)</f>
        <v>tier - 3</v>
      </c>
      <c r="K472" t="str">
        <f>IF(O472="?","Unknown",O472)</f>
        <v>R1012</v>
      </c>
      <c r="M472" t="s">
        <v>9</v>
      </c>
      <c r="N472" t="s">
        <v>10</v>
      </c>
      <c r="O472" t="s">
        <v>21</v>
      </c>
      <c r="R472">
        <v>2000</v>
      </c>
    </row>
    <row r="473" spans="1:18" x14ac:dyDescent="0.3">
      <c r="A473" t="s">
        <v>500</v>
      </c>
      <c r="B473">
        <v>19</v>
      </c>
      <c r="C473" s="54" t="s">
        <v>28</v>
      </c>
      <c r="D473" s="54">
        <f>IF(R473="?",AVERAGE($R$2:$R$2344),R473)</f>
        <v>1988</v>
      </c>
      <c r="E473" s="19" t="str">
        <f>CONCATENATE(B473,"-",C473,"-",D473)</f>
        <v>19-Dec-1988</v>
      </c>
      <c r="F473" s="26">
        <f t="shared" si="7"/>
        <v>34</v>
      </c>
      <c r="G473">
        <v>0</v>
      </c>
      <c r="H473" s="47">
        <v>4320.41</v>
      </c>
      <c r="I473" t="str">
        <f>IF(M473="?","tier - 2",M473)</f>
        <v>tier - 2</v>
      </c>
      <c r="J473" t="str">
        <f>IF(N473="?","tier - 2",N473)</f>
        <v>tier - 1</v>
      </c>
      <c r="K473" t="str">
        <f>IF(O473="?","Unknown",O473)</f>
        <v>R1012</v>
      </c>
      <c r="M473" t="s">
        <v>9</v>
      </c>
      <c r="N473" t="s">
        <v>14</v>
      </c>
      <c r="O473" t="s">
        <v>21</v>
      </c>
      <c r="R473">
        <v>1988</v>
      </c>
    </row>
    <row r="474" spans="1:18" x14ac:dyDescent="0.3">
      <c r="A474" t="s">
        <v>501</v>
      </c>
      <c r="B474">
        <v>2</v>
      </c>
      <c r="C474" s="54" t="s">
        <v>13</v>
      </c>
      <c r="D474" s="54">
        <f>IF(R474="?",AVERAGE($R$2:$R$2344),R474)</f>
        <v>1994</v>
      </c>
      <c r="E474" s="19" t="str">
        <f>CONCATENATE(B474,"-",C474,"-",D474)</f>
        <v>2-Nov-1994</v>
      </c>
      <c r="F474" s="26">
        <f t="shared" si="7"/>
        <v>28</v>
      </c>
      <c r="G474">
        <v>1</v>
      </c>
      <c r="H474" s="47">
        <v>4337.74</v>
      </c>
      <c r="I474" t="str">
        <f>IF(M474="?","tier - 2",M474)</f>
        <v>tier - 2</v>
      </c>
      <c r="J474" t="str">
        <f>IF(N474="?","tier - 2",N474)</f>
        <v>tier - 1</v>
      </c>
      <c r="K474" t="str">
        <f>IF(O474="?","Unknown",O474)</f>
        <v>R1024</v>
      </c>
      <c r="M474" t="s">
        <v>9</v>
      </c>
      <c r="N474" t="s">
        <v>14</v>
      </c>
      <c r="O474" t="s">
        <v>245</v>
      </c>
      <c r="R474">
        <v>1994</v>
      </c>
    </row>
    <row r="475" spans="1:18" x14ac:dyDescent="0.3">
      <c r="A475" t="s">
        <v>502</v>
      </c>
      <c r="B475">
        <v>26</v>
      </c>
      <c r="C475" s="54" t="s">
        <v>35</v>
      </c>
      <c r="D475" s="54">
        <f>IF(R475="?",AVERAGE($R$2:$R$2344),R475)</f>
        <v>1994</v>
      </c>
      <c r="E475" s="19" t="str">
        <f>CONCATENATE(B475,"-",C475,"-",D475)</f>
        <v>26-Oct-1994</v>
      </c>
      <c r="F475" s="26">
        <f t="shared" si="7"/>
        <v>28</v>
      </c>
      <c r="G475">
        <v>2</v>
      </c>
      <c r="H475" s="47">
        <v>4340.4399999999996</v>
      </c>
      <c r="I475" t="str">
        <f>IF(M475="?","tier - 2",M475)</f>
        <v>tier - 2</v>
      </c>
      <c r="J475" t="str">
        <f>IF(N475="?","tier - 2",N475)</f>
        <v>tier - 1</v>
      </c>
      <c r="K475" t="str">
        <f>IF(O475="?","Unknown",O475)</f>
        <v>R1013</v>
      </c>
      <c r="M475" t="s">
        <v>9</v>
      </c>
      <c r="N475" t="s">
        <v>14</v>
      </c>
      <c r="O475" t="s">
        <v>11</v>
      </c>
      <c r="R475">
        <v>1994</v>
      </c>
    </row>
    <row r="476" spans="1:18" x14ac:dyDescent="0.3">
      <c r="A476" t="s">
        <v>503</v>
      </c>
      <c r="B476">
        <v>1</v>
      </c>
      <c r="C476" s="54" t="s">
        <v>16</v>
      </c>
      <c r="D476" s="54">
        <f>IF(R476="?",AVERAGE($R$2:$R$2344),R476)</f>
        <v>1991</v>
      </c>
      <c r="E476" s="19" t="str">
        <f>CONCATENATE(B476,"-",C476,"-",D476)</f>
        <v>1-Jun-1991</v>
      </c>
      <c r="F476" s="26">
        <f t="shared" si="7"/>
        <v>32</v>
      </c>
      <c r="G476">
        <v>0</v>
      </c>
      <c r="H476" s="47">
        <v>4347.0200000000004</v>
      </c>
      <c r="I476" t="str">
        <f>IF(M476="?","tier - 2",M476)</f>
        <v>tier - 2</v>
      </c>
      <c r="J476" t="str">
        <f>IF(N476="?","tier - 2",N476)</f>
        <v>tier - 1</v>
      </c>
      <c r="K476" t="str">
        <f>IF(O476="?","Unknown",O476)</f>
        <v>R1024</v>
      </c>
      <c r="M476" t="s">
        <v>9</v>
      </c>
      <c r="N476" t="s">
        <v>14</v>
      </c>
      <c r="O476" t="s">
        <v>245</v>
      </c>
      <c r="R476">
        <v>1991</v>
      </c>
    </row>
    <row r="477" spans="1:18" x14ac:dyDescent="0.3">
      <c r="A477" t="s">
        <v>504</v>
      </c>
      <c r="B477">
        <v>1</v>
      </c>
      <c r="C477" s="54" t="s">
        <v>13</v>
      </c>
      <c r="D477" s="54">
        <f>IF(R477="?",AVERAGE($R$2:$R$2344),R477)</f>
        <v>1994</v>
      </c>
      <c r="E477" s="19" t="str">
        <f>CONCATENATE(B477,"-",C477,"-",D477)</f>
        <v>1-Nov-1994</v>
      </c>
      <c r="F477" s="26">
        <f t="shared" si="7"/>
        <v>28</v>
      </c>
      <c r="G477">
        <v>2</v>
      </c>
      <c r="H477" s="47">
        <v>4349.46</v>
      </c>
      <c r="I477" t="str">
        <f>IF(M477="?","tier - 2",M477)</f>
        <v>tier - 2</v>
      </c>
      <c r="J477" t="str">
        <f>IF(N477="?","tier - 2",N477)</f>
        <v>tier - 2</v>
      </c>
      <c r="K477" t="str">
        <f>IF(O477="?","Unknown",O477)</f>
        <v>R1013</v>
      </c>
      <c r="M477" t="s">
        <v>9</v>
      </c>
      <c r="N477" t="s">
        <v>9</v>
      </c>
      <c r="O477" t="s">
        <v>11</v>
      </c>
      <c r="R477">
        <v>1994</v>
      </c>
    </row>
    <row r="478" spans="1:18" x14ac:dyDescent="0.3">
      <c r="A478" t="s">
        <v>505</v>
      </c>
      <c r="B478">
        <v>13</v>
      </c>
      <c r="C478" s="54" t="s">
        <v>18</v>
      </c>
      <c r="D478" s="54">
        <f>IF(R478="?",AVERAGE($R$2:$R$2344),R478)</f>
        <v>1991</v>
      </c>
      <c r="E478" s="19" t="str">
        <f>CONCATENATE(B478,"-",C478,"-",D478)</f>
        <v>13-Sep-1991</v>
      </c>
      <c r="F478" s="26">
        <f t="shared" si="7"/>
        <v>31</v>
      </c>
      <c r="G478">
        <v>1</v>
      </c>
      <c r="H478" s="47">
        <v>4350.51</v>
      </c>
      <c r="I478" t="str">
        <f>IF(M478="?","tier - 2",M478)</f>
        <v>tier - 2</v>
      </c>
      <c r="J478" t="str">
        <f>IF(N478="?","tier - 2",N478)</f>
        <v>tier - 2</v>
      </c>
      <c r="K478" t="str">
        <f>IF(O478="?","Unknown",O478)</f>
        <v>R1013</v>
      </c>
      <c r="M478" t="s">
        <v>9</v>
      </c>
      <c r="N478" t="s">
        <v>9</v>
      </c>
      <c r="O478" t="s">
        <v>11</v>
      </c>
      <c r="R478">
        <v>1991</v>
      </c>
    </row>
    <row r="479" spans="1:18" x14ac:dyDescent="0.3">
      <c r="A479" t="s">
        <v>506</v>
      </c>
      <c r="B479">
        <v>28</v>
      </c>
      <c r="C479" s="54" t="s">
        <v>33</v>
      </c>
      <c r="D479" s="54">
        <f>IF(R479="?",AVERAGE($R$2:$R$2344),R479)</f>
        <v>1990</v>
      </c>
      <c r="E479" s="19" t="str">
        <f>CONCATENATE(B479,"-",C479,"-",D479)</f>
        <v>28-Aug-1990</v>
      </c>
      <c r="F479" s="26">
        <f t="shared" si="7"/>
        <v>32</v>
      </c>
      <c r="G479">
        <v>0</v>
      </c>
      <c r="H479" s="47">
        <v>4357.04</v>
      </c>
      <c r="I479" t="str">
        <f>IF(M479="?","tier - 2",M479)</f>
        <v>tier - 2</v>
      </c>
      <c r="J479" t="str">
        <f>IF(N479="?","tier - 2",N479)</f>
        <v>tier - 3</v>
      </c>
      <c r="K479" t="str">
        <f>IF(O479="?","Unknown",O479)</f>
        <v>R1012</v>
      </c>
      <c r="M479" t="s">
        <v>9</v>
      </c>
      <c r="N479" t="s">
        <v>10</v>
      </c>
      <c r="O479" t="s">
        <v>21</v>
      </c>
      <c r="R479">
        <v>1990</v>
      </c>
    </row>
    <row r="480" spans="1:18" x14ac:dyDescent="0.3">
      <c r="A480" t="s">
        <v>507</v>
      </c>
      <c r="B480">
        <v>29</v>
      </c>
      <c r="C480" s="54" t="s">
        <v>13</v>
      </c>
      <c r="D480" s="54">
        <f>IF(R480="?",AVERAGE($R$2:$R$2344),R480)</f>
        <v>1997</v>
      </c>
      <c r="E480" s="19" t="str">
        <f>CONCATENATE(B480,"-",C480,"-",D480)</f>
        <v>29-Nov-1997</v>
      </c>
      <c r="F480" s="26">
        <f t="shared" si="7"/>
        <v>25</v>
      </c>
      <c r="G480">
        <v>3</v>
      </c>
      <c r="H480" s="47">
        <v>4391.6499999999996</v>
      </c>
      <c r="I480" t="str">
        <f>IF(M480="?","tier - 2",M480)</f>
        <v>tier - 2</v>
      </c>
      <c r="J480" t="str">
        <f>IF(N480="?","tier - 2",N480)</f>
        <v>tier - 2</v>
      </c>
      <c r="K480" t="str">
        <f>IF(O480="?","Unknown",O480)</f>
        <v>R1011</v>
      </c>
      <c r="M480" t="s">
        <v>9</v>
      </c>
      <c r="N480" t="s">
        <v>9</v>
      </c>
      <c r="O480" t="s">
        <v>40</v>
      </c>
      <c r="R480">
        <v>1997</v>
      </c>
    </row>
    <row r="481" spans="1:18" x14ac:dyDescent="0.3">
      <c r="A481" t="s">
        <v>508</v>
      </c>
      <c r="B481">
        <v>29</v>
      </c>
      <c r="C481" s="54" t="s">
        <v>16</v>
      </c>
      <c r="D481" s="54">
        <f>IF(R481="?",AVERAGE($R$2:$R$2344),R481)</f>
        <v>1982</v>
      </c>
      <c r="E481" s="19" t="str">
        <f>CONCATENATE(B481,"-",C481,"-",D481)</f>
        <v>29-Jun-1982</v>
      </c>
      <c r="F481" s="26">
        <f t="shared" si="7"/>
        <v>40</v>
      </c>
      <c r="G481">
        <v>3</v>
      </c>
      <c r="H481" s="47">
        <v>4392.7</v>
      </c>
      <c r="I481" t="str">
        <f>IF(M481="?","tier - 2",M481)</f>
        <v>tier - 2</v>
      </c>
      <c r="J481" t="str">
        <f>IF(N481="?","tier - 2",N481)</f>
        <v>tier - 2</v>
      </c>
      <c r="K481" t="str">
        <f>IF(O481="?","Unknown",O481)</f>
        <v>R1013</v>
      </c>
      <c r="M481" t="s">
        <v>9</v>
      </c>
      <c r="N481" t="s">
        <v>9</v>
      </c>
      <c r="O481" t="s">
        <v>11</v>
      </c>
      <c r="R481">
        <v>1982</v>
      </c>
    </row>
    <row r="482" spans="1:18" x14ac:dyDescent="0.3">
      <c r="A482" t="s">
        <v>509</v>
      </c>
      <c r="B482">
        <v>18</v>
      </c>
      <c r="C482" s="54" t="s">
        <v>8</v>
      </c>
      <c r="D482" s="54">
        <f>IF(R482="?",AVERAGE($R$2:$R$2344),R482)</f>
        <v>1988</v>
      </c>
      <c r="E482" s="19" t="str">
        <f>CONCATENATE(B482,"-",C482,"-",D482)</f>
        <v>18-Jul-1988</v>
      </c>
      <c r="F482" s="26">
        <f t="shared" si="7"/>
        <v>34</v>
      </c>
      <c r="G482">
        <v>3</v>
      </c>
      <c r="H482" s="47">
        <v>4397.3100000000004</v>
      </c>
      <c r="I482" t="str">
        <f>IF(M482="?","tier - 2",M482)</f>
        <v>tier - 2</v>
      </c>
      <c r="J482" t="str">
        <f>IF(N482="?","tier - 2",N482)</f>
        <v>tier - 2</v>
      </c>
      <c r="K482" t="str">
        <f>IF(O482="?","Unknown",O482)</f>
        <v>R1013</v>
      </c>
      <c r="M482" t="s">
        <v>9</v>
      </c>
      <c r="N482" t="s">
        <v>9</v>
      </c>
      <c r="O482" t="s">
        <v>11</v>
      </c>
      <c r="R482">
        <v>1988</v>
      </c>
    </row>
    <row r="483" spans="1:18" x14ac:dyDescent="0.3">
      <c r="A483" t="s">
        <v>510</v>
      </c>
      <c r="B483">
        <v>11</v>
      </c>
      <c r="C483" s="54" t="s">
        <v>33</v>
      </c>
      <c r="D483" s="54">
        <f>IF(R483="?",AVERAGE($R$2:$R$2344),R483)</f>
        <v>1986</v>
      </c>
      <c r="E483" s="19" t="str">
        <f>CONCATENATE(B483,"-",C483,"-",D483)</f>
        <v>11-Aug-1986</v>
      </c>
      <c r="F483" s="26">
        <f t="shared" si="7"/>
        <v>36</v>
      </c>
      <c r="G483">
        <v>0</v>
      </c>
      <c r="H483" s="47">
        <v>4399.7299999999996</v>
      </c>
      <c r="I483" t="str">
        <f>IF(M483="?","tier - 2",M483)</f>
        <v>tier - 3</v>
      </c>
      <c r="J483" t="str">
        <f>IF(N483="?","tier - 2",N483)</f>
        <v>tier - 2</v>
      </c>
      <c r="K483" t="str">
        <f>IF(O483="?","Unknown",O483)</f>
        <v>R1013</v>
      </c>
      <c r="M483" t="s">
        <v>10</v>
      </c>
      <c r="N483" t="s">
        <v>9</v>
      </c>
      <c r="O483" t="s">
        <v>11</v>
      </c>
      <c r="R483">
        <v>1986</v>
      </c>
    </row>
    <row r="484" spans="1:18" x14ac:dyDescent="0.3">
      <c r="A484" t="s">
        <v>511</v>
      </c>
      <c r="B484">
        <v>13</v>
      </c>
      <c r="C484" s="54" t="s">
        <v>8</v>
      </c>
      <c r="D484" s="54">
        <f>IF(R484="?",AVERAGE($R$2:$R$2344),R484)</f>
        <v>1986</v>
      </c>
      <c r="E484" s="19" t="str">
        <f>CONCATENATE(B484,"-",C484,"-",D484)</f>
        <v>13-Jul-1986</v>
      </c>
      <c r="F484" s="26">
        <f t="shared" si="7"/>
        <v>36</v>
      </c>
      <c r="G484">
        <v>0</v>
      </c>
      <c r="H484" s="47">
        <v>4402.2299999999996</v>
      </c>
      <c r="I484" t="str">
        <f>IF(M484="?","tier - 2",M484)</f>
        <v>tier - 2</v>
      </c>
      <c r="J484" t="str">
        <f>IF(N484="?","tier - 2",N484)</f>
        <v>tier - 2</v>
      </c>
      <c r="K484" t="str">
        <f>IF(O484="?","Unknown",O484)</f>
        <v>R1011</v>
      </c>
      <c r="M484" t="s">
        <v>9</v>
      </c>
      <c r="N484" t="s">
        <v>9</v>
      </c>
      <c r="O484" t="s">
        <v>40</v>
      </c>
      <c r="R484">
        <v>1986</v>
      </c>
    </row>
    <row r="485" spans="1:18" x14ac:dyDescent="0.3">
      <c r="A485" t="s">
        <v>512</v>
      </c>
      <c r="B485">
        <v>16</v>
      </c>
      <c r="C485" s="54" t="s">
        <v>18</v>
      </c>
      <c r="D485" s="54">
        <f>IF(R485="?",AVERAGE($R$2:$R$2344),R485)</f>
        <v>1988</v>
      </c>
      <c r="E485" s="19" t="str">
        <f>CONCATENATE(B485,"-",C485,"-",D485)</f>
        <v>16-Sep-1988</v>
      </c>
      <c r="F485" s="26">
        <f t="shared" si="7"/>
        <v>34</v>
      </c>
      <c r="G485">
        <v>0</v>
      </c>
      <c r="H485" s="47">
        <v>4415.16</v>
      </c>
      <c r="I485" t="str">
        <f>IF(M485="?","tier - 2",M485)</f>
        <v>tier - 2</v>
      </c>
      <c r="J485" t="str">
        <f>IF(N485="?","tier - 2",N485)</f>
        <v>tier - 1</v>
      </c>
      <c r="K485" t="str">
        <f>IF(O485="?","Unknown",O485)</f>
        <v>R1013</v>
      </c>
      <c r="M485" t="s">
        <v>9</v>
      </c>
      <c r="N485" t="s">
        <v>14</v>
      </c>
      <c r="O485" t="s">
        <v>11</v>
      </c>
      <c r="R485">
        <v>1988</v>
      </c>
    </row>
    <row r="486" spans="1:18" x14ac:dyDescent="0.3">
      <c r="A486" t="s">
        <v>513</v>
      </c>
      <c r="B486">
        <v>15</v>
      </c>
      <c r="C486" s="54" t="s">
        <v>33</v>
      </c>
      <c r="D486" s="54">
        <f>IF(R486="?",AVERAGE($R$2:$R$2344),R486)</f>
        <v>1992</v>
      </c>
      <c r="E486" s="19" t="str">
        <f>CONCATENATE(B486,"-",C486,"-",D486)</f>
        <v>15-Aug-1992</v>
      </c>
      <c r="F486" s="26">
        <f t="shared" si="7"/>
        <v>30</v>
      </c>
      <c r="G486">
        <v>0</v>
      </c>
      <c r="H486" s="47">
        <v>4420.95</v>
      </c>
      <c r="I486" t="str">
        <f>IF(M486="?","tier - 2",M486)</f>
        <v>tier - 2</v>
      </c>
      <c r="J486" t="str">
        <f>IF(N486="?","tier - 2",N486)</f>
        <v>tier - 3</v>
      </c>
      <c r="K486" t="str">
        <f>IF(O486="?","Unknown",O486)</f>
        <v>R1020</v>
      </c>
      <c r="M486" t="s">
        <v>9</v>
      </c>
      <c r="N486" t="s">
        <v>10</v>
      </c>
      <c r="O486" t="s">
        <v>514</v>
      </c>
      <c r="R486">
        <v>1992</v>
      </c>
    </row>
    <row r="487" spans="1:18" x14ac:dyDescent="0.3">
      <c r="A487" t="s">
        <v>515</v>
      </c>
      <c r="B487">
        <v>29</v>
      </c>
      <c r="C487" s="54" t="s">
        <v>28</v>
      </c>
      <c r="D487" s="54">
        <f>IF(R487="?",AVERAGE($R$2:$R$2344),R487)</f>
        <v>1994</v>
      </c>
      <c r="E487" s="19" t="str">
        <f>CONCATENATE(B487,"-",C487,"-",D487)</f>
        <v>29-Dec-1994</v>
      </c>
      <c r="F487" s="26">
        <f t="shared" si="7"/>
        <v>28</v>
      </c>
      <c r="G487">
        <v>2</v>
      </c>
      <c r="H487" s="47">
        <v>4428.8900000000003</v>
      </c>
      <c r="I487" t="str">
        <f>IF(M487="?","tier - 2",M487)</f>
        <v>tier - 3</v>
      </c>
      <c r="J487" t="str">
        <f>IF(N487="?","tier - 2",N487)</f>
        <v>tier - 1</v>
      </c>
      <c r="K487" t="str">
        <f>IF(O487="?","Unknown",O487)</f>
        <v>R1017</v>
      </c>
      <c r="M487" t="s">
        <v>10</v>
      </c>
      <c r="N487" t="s">
        <v>14</v>
      </c>
      <c r="O487" t="s">
        <v>354</v>
      </c>
      <c r="R487">
        <v>1994</v>
      </c>
    </row>
    <row r="488" spans="1:18" x14ac:dyDescent="0.3">
      <c r="A488" t="s">
        <v>516</v>
      </c>
      <c r="B488">
        <v>4</v>
      </c>
      <c r="C488" s="54" t="s">
        <v>18</v>
      </c>
      <c r="D488" s="54">
        <f>IF(R488="?",AVERAGE($R$2:$R$2344),R488)</f>
        <v>1993</v>
      </c>
      <c r="E488" s="19" t="str">
        <f>CONCATENATE(B488,"-",C488,"-",D488)</f>
        <v>4-Sep-1993</v>
      </c>
      <c r="F488" s="26">
        <f t="shared" si="7"/>
        <v>29</v>
      </c>
      <c r="G488">
        <v>2</v>
      </c>
      <c r="H488" s="47">
        <v>4433.3900000000003</v>
      </c>
      <c r="I488" t="str">
        <f>IF(M488="?","tier - 2",M488)</f>
        <v>tier - 2</v>
      </c>
      <c r="J488" t="str">
        <f>IF(N488="?","tier - 2",N488)</f>
        <v>tier - 3</v>
      </c>
      <c r="K488" t="str">
        <f>IF(O488="?","Unknown",O488)</f>
        <v>R1012</v>
      </c>
      <c r="M488" t="s">
        <v>9</v>
      </c>
      <c r="N488" t="s">
        <v>10</v>
      </c>
      <c r="O488" t="s">
        <v>21</v>
      </c>
      <c r="R488">
        <v>1993</v>
      </c>
    </row>
    <row r="489" spans="1:18" x14ac:dyDescent="0.3">
      <c r="A489" t="s">
        <v>517</v>
      </c>
      <c r="B489">
        <v>23</v>
      </c>
      <c r="C489" s="54" t="s">
        <v>28</v>
      </c>
      <c r="D489" s="54">
        <f>IF(R489="?",AVERAGE($R$2:$R$2344),R489)</f>
        <v>1993</v>
      </c>
      <c r="E489" s="19" t="str">
        <f>CONCATENATE(B489,"-",C489,"-",D489)</f>
        <v>23-Dec-1993</v>
      </c>
      <c r="F489" s="26">
        <f t="shared" si="7"/>
        <v>29</v>
      </c>
      <c r="G489">
        <v>2</v>
      </c>
      <c r="H489" s="47">
        <v>4433.92</v>
      </c>
      <c r="I489" t="str">
        <f>IF(M489="?","tier - 2",M489)</f>
        <v>tier - 2</v>
      </c>
      <c r="J489" t="str">
        <f>IF(N489="?","tier - 2",N489)</f>
        <v>tier - 2</v>
      </c>
      <c r="K489" t="str">
        <f>IF(O489="?","Unknown",O489)</f>
        <v>R1012</v>
      </c>
      <c r="M489" t="s">
        <v>9</v>
      </c>
      <c r="N489" t="s">
        <v>9</v>
      </c>
      <c r="O489" t="s">
        <v>21</v>
      </c>
      <c r="R489">
        <v>1993</v>
      </c>
    </row>
    <row r="490" spans="1:18" x14ac:dyDescent="0.3">
      <c r="A490" t="s">
        <v>518</v>
      </c>
      <c r="B490">
        <v>8</v>
      </c>
      <c r="C490" s="54" t="s">
        <v>35</v>
      </c>
      <c r="D490" s="54">
        <f>IF(R490="?",AVERAGE($R$2:$R$2344),R490)</f>
        <v>1994</v>
      </c>
      <c r="E490" s="19" t="str">
        <f>CONCATENATE(B490,"-",C490,"-",D490)</f>
        <v>8-Oct-1994</v>
      </c>
      <c r="F490" s="26">
        <f t="shared" si="7"/>
        <v>28</v>
      </c>
      <c r="G490">
        <v>2</v>
      </c>
      <c r="H490" s="47">
        <v>4435.09</v>
      </c>
      <c r="I490" t="str">
        <f>IF(M490="?","tier - 2",M490)</f>
        <v>tier - 3</v>
      </c>
      <c r="J490" t="str">
        <f>IF(N490="?","tier - 2",N490)</f>
        <v>tier - 2</v>
      </c>
      <c r="K490" t="str">
        <f>IF(O490="?","Unknown",O490)</f>
        <v>R1016</v>
      </c>
      <c r="M490" t="s">
        <v>10</v>
      </c>
      <c r="N490" t="s">
        <v>9</v>
      </c>
      <c r="O490" t="s">
        <v>166</v>
      </c>
      <c r="R490">
        <v>1994</v>
      </c>
    </row>
    <row r="491" spans="1:18" x14ac:dyDescent="0.3">
      <c r="A491" t="s">
        <v>519</v>
      </c>
      <c r="B491">
        <v>24</v>
      </c>
      <c r="C491" s="54" t="s">
        <v>35</v>
      </c>
      <c r="D491" s="54">
        <f>IF(R491="?",AVERAGE($R$2:$R$2344),R491)</f>
        <v>1994</v>
      </c>
      <c r="E491" s="19" t="str">
        <f>CONCATENATE(B491,"-",C491,"-",D491)</f>
        <v>24-Oct-1994</v>
      </c>
      <c r="F491" s="26">
        <f t="shared" si="7"/>
        <v>28</v>
      </c>
      <c r="G491">
        <v>2</v>
      </c>
      <c r="H491" s="47">
        <v>4438.26</v>
      </c>
      <c r="I491" t="str">
        <f>IF(M491="?","tier - 2",M491)</f>
        <v>tier - 2</v>
      </c>
      <c r="J491" t="str">
        <f>IF(N491="?","tier - 2",N491)</f>
        <v>tier - 3</v>
      </c>
      <c r="K491" t="str">
        <f>IF(O491="?","Unknown",O491)</f>
        <v>R1017</v>
      </c>
      <c r="M491" t="s">
        <v>9</v>
      </c>
      <c r="N491" t="s">
        <v>10</v>
      </c>
      <c r="O491" t="s">
        <v>354</v>
      </c>
      <c r="R491">
        <v>1994</v>
      </c>
    </row>
    <row r="492" spans="1:18" x14ac:dyDescent="0.3">
      <c r="A492" t="s">
        <v>520</v>
      </c>
      <c r="B492">
        <v>3</v>
      </c>
      <c r="C492" s="54" t="s">
        <v>18</v>
      </c>
      <c r="D492" s="54">
        <f>IF(R492="?",AVERAGE($R$2:$R$2344),R492)</f>
        <v>1991</v>
      </c>
      <c r="E492" s="19" t="str">
        <f>CONCATENATE(B492,"-",C492,"-",D492)</f>
        <v>3-Sep-1991</v>
      </c>
      <c r="F492" s="26">
        <f t="shared" si="7"/>
        <v>31</v>
      </c>
      <c r="G492">
        <v>1</v>
      </c>
      <c r="H492" s="47">
        <v>4441.21</v>
      </c>
      <c r="I492" t="str">
        <f>IF(M492="?","tier - 2",M492)</f>
        <v>tier - 1</v>
      </c>
      <c r="J492" t="str">
        <f>IF(N492="?","tier - 2",N492)</f>
        <v>tier - 2</v>
      </c>
      <c r="K492" t="str">
        <f>IF(O492="?","Unknown",O492)</f>
        <v>R1014</v>
      </c>
      <c r="M492" t="s">
        <v>14</v>
      </c>
      <c r="N492" t="s">
        <v>9</v>
      </c>
      <c r="O492" t="s">
        <v>274</v>
      </c>
      <c r="R492">
        <v>1991</v>
      </c>
    </row>
    <row r="493" spans="1:18" x14ac:dyDescent="0.3">
      <c r="A493" t="s">
        <v>521</v>
      </c>
      <c r="B493">
        <v>28</v>
      </c>
      <c r="C493" s="54" t="s">
        <v>16</v>
      </c>
      <c r="D493" s="54">
        <f>IF(R493="?",AVERAGE($R$2:$R$2344),R493)</f>
        <v>1994</v>
      </c>
      <c r="E493" s="19" t="str">
        <f>CONCATENATE(B493,"-",C493,"-",D493)</f>
        <v>28-Jun-1994</v>
      </c>
      <c r="F493" s="26">
        <f t="shared" si="7"/>
        <v>28</v>
      </c>
      <c r="G493">
        <v>3</v>
      </c>
      <c r="H493" s="47">
        <v>4449.46</v>
      </c>
      <c r="I493" t="str">
        <f>IF(M493="?","tier - 2",M493)</f>
        <v>tier - 1</v>
      </c>
      <c r="J493" t="str">
        <f>IF(N493="?","tier - 2",N493)</f>
        <v>tier - 2</v>
      </c>
      <c r="K493" t="str">
        <f>IF(O493="?","Unknown",O493)</f>
        <v>R1013</v>
      </c>
      <c r="M493" t="s">
        <v>14</v>
      </c>
      <c r="N493" t="s">
        <v>9</v>
      </c>
      <c r="O493" t="s">
        <v>11</v>
      </c>
      <c r="R493">
        <v>1994</v>
      </c>
    </row>
    <row r="494" spans="1:18" x14ac:dyDescent="0.3">
      <c r="A494" t="s">
        <v>522</v>
      </c>
      <c r="B494">
        <v>8</v>
      </c>
      <c r="C494" s="54" t="s">
        <v>33</v>
      </c>
      <c r="D494" s="54">
        <f>IF(R494="?",AVERAGE($R$2:$R$2344),R494)</f>
        <v>1990</v>
      </c>
      <c r="E494" s="19" t="str">
        <f>CONCATENATE(B494,"-",C494,"-",D494)</f>
        <v>8-Aug-1990</v>
      </c>
      <c r="F494" s="26">
        <f t="shared" si="7"/>
        <v>32</v>
      </c>
      <c r="G494">
        <v>1</v>
      </c>
      <c r="H494" s="47">
        <v>4454.3999999999996</v>
      </c>
      <c r="I494" t="str">
        <f>IF(M494="?","tier - 2",M494)</f>
        <v>tier - 2</v>
      </c>
      <c r="J494" t="str">
        <f>IF(N494="?","tier - 2",N494)</f>
        <v>tier - 3</v>
      </c>
      <c r="K494" t="str">
        <f>IF(O494="?","Unknown",O494)</f>
        <v>R1012</v>
      </c>
      <c r="M494" t="s">
        <v>9</v>
      </c>
      <c r="N494" t="s">
        <v>10</v>
      </c>
      <c r="O494" t="s">
        <v>21</v>
      </c>
      <c r="R494">
        <v>1990</v>
      </c>
    </row>
    <row r="495" spans="1:18" x14ac:dyDescent="0.3">
      <c r="A495" t="s">
        <v>523</v>
      </c>
      <c r="B495">
        <v>15</v>
      </c>
      <c r="C495" s="54" t="s">
        <v>8</v>
      </c>
      <c r="D495" s="54">
        <f>IF(R495="?",AVERAGE($R$2:$R$2344),R495)</f>
        <v>1990</v>
      </c>
      <c r="E495" s="19" t="str">
        <f>CONCATENATE(B495,"-",C495,"-",D495)</f>
        <v>15-Jul-1990</v>
      </c>
      <c r="F495" s="26">
        <f t="shared" si="7"/>
        <v>32</v>
      </c>
      <c r="G495">
        <v>1</v>
      </c>
      <c r="H495" s="47">
        <v>4462.72</v>
      </c>
      <c r="I495" t="str">
        <f>IF(M495="?","tier - 2",M495)</f>
        <v>tier - 2</v>
      </c>
      <c r="J495" t="str">
        <f>IF(N495="?","tier - 2",N495)</f>
        <v>tier - 3</v>
      </c>
      <c r="K495" t="str">
        <f>IF(O495="?","Unknown",O495)</f>
        <v>R1012</v>
      </c>
      <c r="M495" t="s">
        <v>9</v>
      </c>
      <c r="N495" t="s">
        <v>10</v>
      </c>
      <c r="O495" t="s">
        <v>21</v>
      </c>
      <c r="R495">
        <v>1990</v>
      </c>
    </row>
    <row r="496" spans="1:18" x14ac:dyDescent="0.3">
      <c r="A496" t="s">
        <v>524</v>
      </c>
      <c r="B496">
        <v>4</v>
      </c>
      <c r="C496" s="54" t="s">
        <v>8</v>
      </c>
      <c r="D496" s="54">
        <f>IF(R496="?",AVERAGE($R$2:$R$2344),R496)</f>
        <v>1991</v>
      </c>
      <c r="E496" s="19" t="str">
        <f>CONCATENATE(B496,"-",C496,"-",D496)</f>
        <v>4-Jul-1991</v>
      </c>
      <c r="F496" s="26">
        <f t="shared" si="7"/>
        <v>31</v>
      </c>
      <c r="G496">
        <v>2</v>
      </c>
      <c r="H496" s="47">
        <v>4463.21</v>
      </c>
      <c r="I496" t="str">
        <f>IF(M496="?","tier - 2",M496)</f>
        <v>tier - 3</v>
      </c>
      <c r="J496" t="str">
        <f>IF(N496="?","tier - 2",N496)</f>
        <v>tier - 3</v>
      </c>
      <c r="K496" t="str">
        <f>IF(O496="?","Unknown",O496)</f>
        <v>R1013</v>
      </c>
      <c r="M496" t="s">
        <v>10</v>
      </c>
      <c r="N496" t="s">
        <v>10</v>
      </c>
      <c r="O496" t="s">
        <v>11</v>
      </c>
      <c r="R496">
        <v>1991</v>
      </c>
    </row>
    <row r="497" spans="1:18" x14ac:dyDescent="0.3">
      <c r="A497" t="s">
        <v>525</v>
      </c>
      <c r="B497">
        <v>20</v>
      </c>
      <c r="C497" s="54" t="s">
        <v>13</v>
      </c>
      <c r="D497" s="54">
        <f>IF(R497="?",AVERAGE($R$2:$R$2344),R497)</f>
        <v>1999</v>
      </c>
      <c r="E497" s="19" t="str">
        <f>CONCATENATE(B497,"-",C497,"-",D497)</f>
        <v>20-Nov-1999</v>
      </c>
      <c r="F497" s="26">
        <f t="shared" si="7"/>
        <v>23</v>
      </c>
      <c r="G497">
        <v>3</v>
      </c>
      <c r="H497" s="47">
        <v>4466.62</v>
      </c>
      <c r="I497" t="str">
        <f>IF(M497="?","tier - 2",M497)</f>
        <v>tier - 2</v>
      </c>
      <c r="J497" t="str">
        <f>IF(N497="?","tier - 2",N497)</f>
        <v>tier - 2</v>
      </c>
      <c r="K497" t="str">
        <f>IF(O497="?","Unknown",O497)</f>
        <v>R1012</v>
      </c>
      <c r="M497" t="s">
        <v>9</v>
      </c>
      <c r="N497" t="s">
        <v>9</v>
      </c>
      <c r="O497" t="s">
        <v>21</v>
      </c>
      <c r="R497">
        <v>1999</v>
      </c>
    </row>
    <row r="498" spans="1:18" x14ac:dyDescent="0.3">
      <c r="A498" t="s">
        <v>526</v>
      </c>
      <c r="B498">
        <v>18</v>
      </c>
      <c r="C498" s="54" t="s">
        <v>8</v>
      </c>
      <c r="D498" s="54">
        <f>IF(R498="?",AVERAGE($R$2:$R$2344),R498)</f>
        <v>2004</v>
      </c>
      <c r="E498" s="19" t="str">
        <f>CONCATENATE(B498,"-",C498,"-",D498)</f>
        <v>18-Jul-2004</v>
      </c>
      <c r="F498" s="26">
        <f t="shared" si="7"/>
        <v>18</v>
      </c>
      <c r="G498">
        <v>0</v>
      </c>
      <c r="H498" s="47">
        <v>4468.25</v>
      </c>
      <c r="I498" t="str">
        <f>IF(M498="?","tier - 2",M498)</f>
        <v>tier - 2</v>
      </c>
      <c r="J498" t="str">
        <f>IF(N498="?","tier - 2",N498)</f>
        <v>tier - 2</v>
      </c>
      <c r="K498" t="str">
        <f>IF(O498="?","Unknown",O498)</f>
        <v>R1012</v>
      </c>
      <c r="M498" t="s">
        <v>9</v>
      </c>
      <c r="N498" t="s">
        <v>9</v>
      </c>
      <c r="O498" t="s">
        <v>21</v>
      </c>
      <c r="R498">
        <v>2004</v>
      </c>
    </row>
    <row r="499" spans="1:18" x14ac:dyDescent="0.3">
      <c r="A499" t="s">
        <v>527</v>
      </c>
      <c r="B499">
        <v>12</v>
      </c>
      <c r="C499" s="54" t="s">
        <v>8</v>
      </c>
      <c r="D499" s="54">
        <f>IF(R499="?",AVERAGE($R$2:$R$2344),R499)</f>
        <v>1992</v>
      </c>
      <c r="E499" s="19" t="str">
        <f>CONCATENATE(B499,"-",C499,"-",D499)</f>
        <v>12-Jul-1992</v>
      </c>
      <c r="F499" s="26">
        <f t="shared" si="7"/>
        <v>30</v>
      </c>
      <c r="G499">
        <v>0</v>
      </c>
      <c r="H499" s="47">
        <v>4488.58</v>
      </c>
      <c r="I499" t="str">
        <f>IF(M499="?","tier - 2",M499)</f>
        <v>tier - 2</v>
      </c>
      <c r="J499" t="str">
        <f>IF(N499="?","tier - 2",N499)</f>
        <v>tier - 3</v>
      </c>
      <c r="K499" t="str">
        <f>IF(O499="?","Unknown",O499)</f>
        <v>R1012</v>
      </c>
      <c r="M499" t="s">
        <v>9</v>
      </c>
      <c r="N499" t="s">
        <v>10</v>
      </c>
      <c r="O499" t="s">
        <v>21</v>
      </c>
      <c r="R499">
        <v>1992</v>
      </c>
    </row>
    <row r="500" spans="1:18" x14ac:dyDescent="0.3">
      <c r="A500" t="s">
        <v>528</v>
      </c>
      <c r="B500">
        <v>26</v>
      </c>
      <c r="C500" s="54" t="s">
        <v>16</v>
      </c>
      <c r="D500" s="54">
        <f>IF(R500="?",AVERAGE($R$2:$R$2344),R500)</f>
        <v>1988</v>
      </c>
      <c r="E500" s="19" t="str">
        <f>CONCATENATE(B500,"-",C500,"-",D500)</f>
        <v>26-Jun-1988</v>
      </c>
      <c r="F500" s="26">
        <f t="shared" si="7"/>
        <v>34</v>
      </c>
      <c r="G500">
        <v>0</v>
      </c>
      <c r="H500" s="47">
        <v>4500.34</v>
      </c>
      <c r="I500" t="str">
        <f>IF(M500="?","tier - 2",M500)</f>
        <v>tier - 2</v>
      </c>
      <c r="J500" t="str">
        <f>IF(N500="?","tier - 2",N500)</f>
        <v>tier - 1</v>
      </c>
      <c r="K500" t="str">
        <f>IF(O500="?","Unknown",O500)</f>
        <v>R1017</v>
      </c>
      <c r="M500" t="s">
        <v>9</v>
      </c>
      <c r="N500" t="s">
        <v>14</v>
      </c>
      <c r="O500" t="s">
        <v>354</v>
      </c>
      <c r="R500">
        <v>1988</v>
      </c>
    </row>
    <row r="501" spans="1:18" x14ac:dyDescent="0.3">
      <c r="A501" t="s">
        <v>529</v>
      </c>
      <c r="B501">
        <v>13</v>
      </c>
      <c r="C501" s="54" t="s">
        <v>35</v>
      </c>
      <c r="D501" s="54">
        <f>IF(R501="?",AVERAGE($R$2:$R$2344),R501)</f>
        <v>1997</v>
      </c>
      <c r="E501" s="19" t="str">
        <f>CONCATENATE(B501,"-",C501,"-",D501)</f>
        <v>13-Oct-1997</v>
      </c>
      <c r="F501" s="26">
        <f t="shared" si="7"/>
        <v>25</v>
      </c>
      <c r="G501">
        <v>4</v>
      </c>
      <c r="H501" s="47">
        <v>4504.66</v>
      </c>
      <c r="I501" t="str">
        <f>IF(M501="?","tier - 2",M501)</f>
        <v>tier - 1</v>
      </c>
      <c r="J501" t="str">
        <f>IF(N501="?","tier - 2",N501)</f>
        <v>tier - 2</v>
      </c>
      <c r="K501" t="str">
        <f>IF(O501="?","Unknown",O501)</f>
        <v>R1013</v>
      </c>
      <c r="M501" t="s">
        <v>14</v>
      </c>
      <c r="N501" t="s">
        <v>9</v>
      </c>
      <c r="O501" t="s">
        <v>11</v>
      </c>
      <c r="R501">
        <v>1997</v>
      </c>
    </row>
    <row r="502" spans="1:18" x14ac:dyDescent="0.3">
      <c r="A502" t="s">
        <v>530</v>
      </c>
      <c r="B502">
        <v>27</v>
      </c>
      <c r="C502" s="54" t="s">
        <v>18</v>
      </c>
      <c r="D502" s="54">
        <f>IF(R502="?",AVERAGE($R$2:$R$2344),R502)</f>
        <v>1982</v>
      </c>
      <c r="E502" s="19" t="str">
        <f>CONCATENATE(B502,"-",C502,"-",D502)</f>
        <v>27-Sep-1982</v>
      </c>
      <c r="F502" s="26">
        <f t="shared" si="7"/>
        <v>40</v>
      </c>
      <c r="G502">
        <v>3</v>
      </c>
      <c r="H502" s="47">
        <v>4511.41</v>
      </c>
      <c r="I502" t="str">
        <f>IF(M502="?","tier - 2",M502)</f>
        <v>tier - 2</v>
      </c>
      <c r="J502" t="str">
        <f>IF(N502="?","tier - 2",N502)</f>
        <v>tier - 3</v>
      </c>
      <c r="K502" t="str">
        <f>IF(O502="?","Unknown",O502)</f>
        <v>R1013</v>
      </c>
      <c r="M502" t="s">
        <v>9</v>
      </c>
      <c r="N502" t="s">
        <v>10</v>
      </c>
      <c r="O502" t="s">
        <v>11</v>
      </c>
      <c r="R502">
        <v>1982</v>
      </c>
    </row>
    <row r="503" spans="1:18" x14ac:dyDescent="0.3">
      <c r="A503" t="s">
        <v>531</v>
      </c>
      <c r="B503">
        <v>16</v>
      </c>
      <c r="C503" s="54" t="s">
        <v>16</v>
      </c>
      <c r="D503" s="54">
        <f>IF(R503="?",AVERAGE($R$2:$R$2344),R503)</f>
        <v>1980</v>
      </c>
      <c r="E503" s="19" t="str">
        <f>CONCATENATE(B503,"-",C503,"-",D503)</f>
        <v>16-Jun-1980</v>
      </c>
      <c r="F503" s="26">
        <f t="shared" si="7"/>
        <v>42</v>
      </c>
      <c r="G503">
        <v>2</v>
      </c>
      <c r="H503" s="47">
        <v>4515.71</v>
      </c>
      <c r="I503" t="str">
        <f>IF(M503="?","tier - 2",M503)</f>
        <v>tier - 2</v>
      </c>
      <c r="J503" t="str">
        <f>IF(N503="?","tier - 2",N503)</f>
        <v>tier - 3</v>
      </c>
      <c r="K503" t="str">
        <f>IF(O503="?","Unknown",O503)</f>
        <v>R1013</v>
      </c>
      <c r="M503" t="s">
        <v>9</v>
      </c>
      <c r="N503" t="s">
        <v>10</v>
      </c>
      <c r="O503" t="s">
        <v>11</v>
      </c>
      <c r="R503">
        <v>1980</v>
      </c>
    </row>
    <row r="504" spans="1:18" x14ac:dyDescent="0.3">
      <c r="A504" t="s">
        <v>532</v>
      </c>
      <c r="B504">
        <v>2</v>
      </c>
      <c r="C504" s="54" t="s">
        <v>35</v>
      </c>
      <c r="D504" s="54">
        <f>IF(R504="?",AVERAGE($R$2:$R$2344),R504)</f>
        <v>2003</v>
      </c>
      <c r="E504" s="19" t="str">
        <f>CONCATENATE(B504,"-",C504,"-",D504)</f>
        <v>2-Oct-2003</v>
      </c>
      <c r="F504" s="26">
        <f t="shared" si="7"/>
        <v>19</v>
      </c>
      <c r="G504">
        <v>0</v>
      </c>
      <c r="H504" s="47">
        <v>4518.3999999999996</v>
      </c>
      <c r="I504" t="str">
        <f>IF(M504="?","tier - 2",M504)</f>
        <v>tier - 2</v>
      </c>
      <c r="J504" t="str">
        <f>IF(N504="?","tier - 2",N504)</f>
        <v>tier - 3</v>
      </c>
      <c r="K504" t="str">
        <f>IF(O504="?","Unknown",O504)</f>
        <v>R1026</v>
      </c>
      <c r="M504" t="s">
        <v>9</v>
      </c>
      <c r="N504" t="s">
        <v>10</v>
      </c>
      <c r="O504" t="s">
        <v>533</v>
      </c>
      <c r="R504">
        <v>2003</v>
      </c>
    </row>
    <row r="505" spans="1:18" x14ac:dyDescent="0.3">
      <c r="A505" t="s">
        <v>534</v>
      </c>
      <c r="B505">
        <v>5</v>
      </c>
      <c r="C505" s="54" t="s">
        <v>28</v>
      </c>
      <c r="D505" s="54">
        <f>IF(R505="?",AVERAGE($R$2:$R$2344),R505)</f>
        <v>1987</v>
      </c>
      <c r="E505" s="19" t="str">
        <f>CONCATENATE(B505,"-",C505,"-",D505)</f>
        <v>5-Dec-1987</v>
      </c>
      <c r="F505" s="26">
        <f t="shared" si="7"/>
        <v>35</v>
      </c>
      <c r="G505">
        <v>3</v>
      </c>
      <c r="H505" s="47">
        <v>4518.7700000000004</v>
      </c>
      <c r="I505" t="str">
        <f>IF(M505="?","tier - 2",M505)</f>
        <v>tier - 2</v>
      </c>
      <c r="J505" t="str">
        <f>IF(N505="?","tier - 2",N505)</f>
        <v>tier - 3</v>
      </c>
      <c r="K505" t="str">
        <f>IF(O505="?","Unknown",O505)</f>
        <v>R1012</v>
      </c>
      <c r="M505" t="s">
        <v>9</v>
      </c>
      <c r="N505" t="s">
        <v>10</v>
      </c>
      <c r="O505" t="s">
        <v>21</v>
      </c>
      <c r="R505">
        <v>1987</v>
      </c>
    </row>
    <row r="506" spans="1:18" x14ac:dyDescent="0.3">
      <c r="A506" t="s">
        <v>535</v>
      </c>
      <c r="B506">
        <v>21</v>
      </c>
      <c r="C506" s="54" t="s">
        <v>28</v>
      </c>
      <c r="D506" s="54">
        <f>IF(R506="?",AVERAGE($R$2:$R$2344),R506)</f>
        <v>1988</v>
      </c>
      <c r="E506" s="19" t="str">
        <f>CONCATENATE(B506,"-",C506,"-",D506)</f>
        <v>21-Dec-1988</v>
      </c>
      <c r="F506" s="26">
        <f t="shared" si="7"/>
        <v>34</v>
      </c>
      <c r="G506">
        <v>0</v>
      </c>
      <c r="H506" s="47">
        <v>4518.83</v>
      </c>
      <c r="I506" t="str">
        <f>IF(M506="?","tier - 2",M506)</f>
        <v>tier - 2</v>
      </c>
      <c r="J506" t="str">
        <f>IF(N506="?","tier - 2",N506)</f>
        <v>tier - 2</v>
      </c>
      <c r="K506" t="str">
        <f>IF(O506="?","Unknown",O506)</f>
        <v>R1017</v>
      </c>
      <c r="M506" t="s">
        <v>9</v>
      </c>
      <c r="N506" t="s">
        <v>9</v>
      </c>
      <c r="O506" t="s">
        <v>354</v>
      </c>
      <c r="R506">
        <v>1988</v>
      </c>
    </row>
    <row r="507" spans="1:18" x14ac:dyDescent="0.3">
      <c r="A507" t="s">
        <v>536</v>
      </c>
      <c r="B507">
        <v>13</v>
      </c>
      <c r="C507" s="54" t="s">
        <v>33</v>
      </c>
      <c r="D507" s="54">
        <f>IF(R507="?",AVERAGE($R$2:$R$2344),R507)</f>
        <v>1992</v>
      </c>
      <c r="E507" s="19" t="str">
        <f>CONCATENATE(B507,"-",C507,"-",D507)</f>
        <v>13-Aug-1992</v>
      </c>
      <c r="F507" s="26">
        <f t="shared" si="7"/>
        <v>30</v>
      </c>
      <c r="G507">
        <v>1</v>
      </c>
      <c r="H507" s="47">
        <v>4527.18</v>
      </c>
      <c r="I507" t="str">
        <f>IF(M507="?","tier - 2",M507)</f>
        <v>tier - 2</v>
      </c>
      <c r="J507" t="str">
        <f>IF(N507="?","tier - 2",N507)</f>
        <v>tier - 2</v>
      </c>
      <c r="K507" t="str">
        <f>IF(O507="?","Unknown",O507)</f>
        <v>R1012</v>
      </c>
      <c r="M507" t="s">
        <v>9</v>
      </c>
      <c r="N507" t="s">
        <v>9</v>
      </c>
      <c r="O507" t="s">
        <v>21</v>
      </c>
      <c r="R507">
        <v>1992</v>
      </c>
    </row>
    <row r="508" spans="1:18" x14ac:dyDescent="0.3">
      <c r="A508" t="s">
        <v>537</v>
      </c>
      <c r="B508">
        <v>29</v>
      </c>
      <c r="C508" s="54" t="s">
        <v>16</v>
      </c>
      <c r="D508" s="54">
        <f>IF(R508="?",AVERAGE($R$2:$R$2344),R508)</f>
        <v>1993</v>
      </c>
      <c r="E508" s="19" t="str">
        <f>CONCATENATE(B508,"-",C508,"-",D508)</f>
        <v>29-Jun-1993</v>
      </c>
      <c r="F508" s="26">
        <f t="shared" si="7"/>
        <v>29</v>
      </c>
      <c r="G508">
        <v>2</v>
      </c>
      <c r="H508" s="47">
        <v>4529.4799999999996</v>
      </c>
      <c r="I508" t="str">
        <f>IF(M508="?","tier - 2",M508)</f>
        <v>tier - 2</v>
      </c>
      <c r="J508" t="str">
        <f>IF(N508="?","tier - 2",N508)</f>
        <v>tier - 1</v>
      </c>
      <c r="K508" t="str">
        <f>IF(O508="?","Unknown",O508)</f>
        <v>R1011</v>
      </c>
      <c r="M508" t="s">
        <v>9</v>
      </c>
      <c r="N508" t="s">
        <v>14</v>
      </c>
      <c r="O508" t="s">
        <v>40</v>
      </c>
      <c r="R508">
        <v>1993</v>
      </c>
    </row>
    <row r="509" spans="1:18" x14ac:dyDescent="0.3">
      <c r="A509" t="s">
        <v>538</v>
      </c>
      <c r="B509">
        <v>13</v>
      </c>
      <c r="C509" s="54" t="s">
        <v>16</v>
      </c>
      <c r="D509" s="54">
        <f>IF(R509="?",AVERAGE($R$2:$R$2344),R509)</f>
        <v>1988</v>
      </c>
      <c r="E509" s="19" t="str">
        <f>CONCATENATE(B509,"-",C509,"-",D509)</f>
        <v>13-Jun-1988</v>
      </c>
      <c r="F509" s="26">
        <f t="shared" si="7"/>
        <v>34</v>
      </c>
      <c r="G509">
        <v>1</v>
      </c>
      <c r="H509" s="47">
        <v>4536.26</v>
      </c>
      <c r="I509" t="str">
        <f>IF(M509="?","tier - 2",M509)</f>
        <v>tier - 2</v>
      </c>
      <c r="J509" t="str">
        <f>IF(N509="?","tier - 2",N509)</f>
        <v>tier - 2</v>
      </c>
      <c r="K509" t="str">
        <f>IF(O509="?","Unknown",O509)</f>
        <v>R1011</v>
      </c>
      <c r="M509" t="s">
        <v>9</v>
      </c>
      <c r="N509" t="s">
        <v>9</v>
      </c>
      <c r="O509" t="s">
        <v>40</v>
      </c>
      <c r="R509">
        <v>1988</v>
      </c>
    </row>
    <row r="510" spans="1:18" x14ac:dyDescent="0.3">
      <c r="A510" t="s">
        <v>539</v>
      </c>
      <c r="B510">
        <v>17</v>
      </c>
      <c r="C510" s="54" t="s">
        <v>13</v>
      </c>
      <c r="D510" s="54">
        <f>IF(R510="?",AVERAGE($R$2:$R$2344),R510)</f>
        <v>1990</v>
      </c>
      <c r="E510" s="19" t="str">
        <f>CONCATENATE(B510,"-",C510,"-",D510)</f>
        <v>17-Nov-1990</v>
      </c>
      <c r="F510" s="26">
        <f t="shared" si="7"/>
        <v>32</v>
      </c>
      <c r="G510">
        <v>0</v>
      </c>
      <c r="H510" s="47">
        <v>4544.2299999999996</v>
      </c>
      <c r="I510" t="str">
        <f>IF(M510="?","tier - 2",M510)</f>
        <v>tier - 2</v>
      </c>
      <c r="J510" t="str">
        <f>IF(N510="?","tier - 2",N510)</f>
        <v>tier - 1</v>
      </c>
      <c r="K510" t="str">
        <f>IF(O510="?","Unknown",O510)</f>
        <v>R1024</v>
      </c>
      <c r="M510" t="s">
        <v>9</v>
      </c>
      <c r="N510" t="s">
        <v>14</v>
      </c>
      <c r="O510" t="s">
        <v>245</v>
      </c>
      <c r="R510">
        <v>1990</v>
      </c>
    </row>
    <row r="511" spans="1:18" x14ac:dyDescent="0.3">
      <c r="A511" t="s">
        <v>540</v>
      </c>
      <c r="B511">
        <v>22</v>
      </c>
      <c r="C511" s="54" t="s">
        <v>28</v>
      </c>
      <c r="D511" s="54">
        <f>IF(R511="?",AVERAGE($R$2:$R$2344),R511)</f>
        <v>2004</v>
      </c>
      <c r="E511" s="19" t="str">
        <f>CONCATENATE(B511,"-",C511,"-",D511)</f>
        <v>22-Dec-2004</v>
      </c>
      <c r="F511" s="26">
        <f t="shared" si="7"/>
        <v>18</v>
      </c>
      <c r="G511">
        <v>4</v>
      </c>
      <c r="H511" s="47">
        <v>4561.1899999999996</v>
      </c>
      <c r="I511" t="str">
        <f>IF(M511="?","tier - 2",M511)</f>
        <v>tier - 2</v>
      </c>
      <c r="J511" t="str">
        <f>IF(N511="?","tier - 2",N511)</f>
        <v>tier - 2</v>
      </c>
      <c r="K511" t="str">
        <f>IF(O511="?","Unknown",O511)</f>
        <v>R1024</v>
      </c>
      <c r="M511" t="s">
        <v>9</v>
      </c>
      <c r="N511" t="s">
        <v>9</v>
      </c>
      <c r="O511" t="s">
        <v>245</v>
      </c>
      <c r="R511">
        <v>2004</v>
      </c>
    </row>
    <row r="512" spans="1:18" x14ac:dyDescent="0.3">
      <c r="A512" t="s">
        <v>541</v>
      </c>
      <c r="B512">
        <v>20</v>
      </c>
      <c r="C512" s="54" t="s">
        <v>18</v>
      </c>
      <c r="D512" s="54">
        <f>IF(R512="?",AVERAGE($R$2:$R$2344),R512)</f>
        <v>1990</v>
      </c>
      <c r="E512" s="19" t="str">
        <f>CONCATENATE(B512,"-",C512,"-",D512)</f>
        <v>20-Sep-1990</v>
      </c>
      <c r="F512" s="26">
        <f t="shared" si="7"/>
        <v>32</v>
      </c>
      <c r="G512">
        <v>1</v>
      </c>
      <c r="H512" s="47">
        <v>4562.84</v>
      </c>
      <c r="I512" t="str">
        <f>IF(M512="?","tier - 2",M512)</f>
        <v>tier - 2</v>
      </c>
      <c r="J512" t="str">
        <f>IF(N512="?","tier - 2",N512)</f>
        <v>tier - 2</v>
      </c>
      <c r="K512" t="str">
        <f>IF(O512="?","Unknown",O512)</f>
        <v>R1013</v>
      </c>
      <c r="M512" t="s">
        <v>9</v>
      </c>
      <c r="N512" t="s">
        <v>9</v>
      </c>
      <c r="O512" t="s">
        <v>11</v>
      </c>
      <c r="R512">
        <v>1990</v>
      </c>
    </row>
    <row r="513" spans="1:18" x14ac:dyDescent="0.3">
      <c r="A513" t="s">
        <v>542</v>
      </c>
      <c r="B513">
        <v>25</v>
      </c>
      <c r="C513" s="54" t="s">
        <v>28</v>
      </c>
      <c r="D513" s="54">
        <f>IF(R513="?",AVERAGE($R$2:$R$2344),R513)</f>
        <v>1996</v>
      </c>
      <c r="E513" s="19" t="str">
        <f>CONCATENATE(B513,"-",C513,"-",D513)</f>
        <v>25-Dec-1996</v>
      </c>
      <c r="F513" s="26">
        <f t="shared" si="7"/>
        <v>26</v>
      </c>
      <c r="G513">
        <v>2</v>
      </c>
      <c r="H513" s="47">
        <v>4564.1899999999996</v>
      </c>
      <c r="I513" t="str">
        <f>IF(M513="?","tier - 2",M513)</f>
        <v>tier - 2</v>
      </c>
      <c r="J513" t="str">
        <f>IF(N513="?","tier - 2",N513)</f>
        <v>tier - 2</v>
      </c>
      <c r="K513" t="str">
        <f>IF(O513="?","Unknown",O513)</f>
        <v>R1024</v>
      </c>
      <c r="M513" t="s">
        <v>9</v>
      </c>
      <c r="N513" t="s">
        <v>9</v>
      </c>
      <c r="O513" t="s">
        <v>245</v>
      </c>
      <c r="R513">
        <v>1996</v>
      </c>
    </row>
    <row r="514" spans="1:18" x14ac:dyDescent="0.3">
      <c r="A514" t="s">
        <v>543</v>
      </c>
      <c r="B514">
        <v>18</v>
      </c>
      <c r="C514" s="54" t="s">
        <v>18</v>
      </c>
      <c r="D514" s="54">
        <f>IF(R514="?",AVERAGE($R$2:$R$2344),R514)</f>
        <v>1989</v>
      </c>
      <c r="E514" s="19" t="str">
        <f>CONCATENATE(B514,"-",C514,"-",D514)</f>
        <v>18-Sep-1989</v>
      </c>
      <c r="F514" s="26">
        <f t="shared" si="7"/>
        <v>33</v>
      </c>
      <c r="G514">
        <v>0</v>
      </c>
      <c r="H514" s="47">
        <v>4571.41</v>
      </c>
      <c r="I514" t="str">
        <f>IF(M514="?","tier - 2",M514)</f>
        <v>tier - 2</v>
      </c>
      <c r="J514" t="str">
        <f>IF(N514="?","tier - 2",N514)</f>
        <v>tier - 2</v>
      </c>
      <c r="K514" t="str">
        <f>IF(O514="?","Unknown",O514)</f>
        <v>R1012</v>
      </c>
      <c r="M514" t="s">
        <v>9</v>
      </c>
      <c r="N514" t="s">
        <v>9</v>
      </c>
      <c r="O514" t="s">
        <v>21</v>
      </c>
      <c r="R514">
        <v>1989</v>
      </c>
    </row>
    <row r="515" spans="1:18" x14ac:dyDescent="0.3">
      <c r="A515" t="s">
        <v>544</v>
      </c>
      <c r="B515">
        <v>2</v>
      </c>
      <c r="C515" s="54" t="s">
        <v>8</v>
      </c>
      <c r="D515" s="54">
        <f>IF(R515="?",AVERAGE($R$2:$R$2344),R515)</f>
        <v>2000</v>
      </c>
      <c r="E515" s="19" t="str">
        <f>CONCATENATE(B515,"-",C515,"-",D515)</f>
        <v>2-Jul-2000</v>
      </c>
      <c r="F515" s="26">
        <f t="shared" ref="F515:F578" si="8">DATEDIF(E515, DATE(2023,6,8), "Y")</f>
        <v>22</v>
      </c>
      <c r="G515">
        <v>0</v>
      </c>
      <c r="H515" s="47">
        <v>4608.03</v>
      </c>
      <c r="I515" t="str">
        <f>IF(M515="?","tier - 2",M515)</f>
        <v>tier - 2</v>
      </c>
      <c r="J515" t="str">
        <f>IF(N515="?","tier - 2",N515)</f>
        <v>tier - 3</v>
      </c>
      <c r="K515" t="str">
        <f>IF(O515="?","Unknown",O515)</f>
        <v>R1011</v>
      </c>
      <c r="M515" t="s">
        <v>9</v>
      </c>
      <c r="N515" t="s">
        <v>10</v>
      </c>
      <c r="O515" t="s">
        <v>40</v>
      </c>
      <c r="R515">
        <v>2000</v>
      </c>
    </row>
    <row r="516" spans="1:18" x14ac:dyDescent="0.3">
      <c r="A516" t="s">
        <v>545</v>
      </c>
      <c r="B516">
        <v>29</v>
      </c>
      <c r="C516" s="54" t="s">
        <v>16</v>
      </c>
      <c r="D516" s="54">
        <f>IF(R516="?",AVERAGE($R$2:$R$2344),R516)</f>
        <v>1998</v>
      </c>
      <c r="E516" s="19" t="str">
        <f>CONCATENATE(B516,"-",C516,"-",D516)</f>
        <v>29-Jun-1998</v>
      </c>
      <c r="F516" s="26">
        <f t="shared" si="8"/>
        <v>24</v>
      </c>
      <c r="G516">
        <v>3</v>
      </c>
      <c r="H516" s="47">
        <v>4618.08</v>
      </c>
      <c r="I516" t="str">
        <f>IF(M516="?","tier - 2",M516)</f>
        <v>tier - 2</v>
      </c>
      <c r="J516" t="str">
        <f>IF(N516="?","tier - 2",N516)</f>
        <v>tier - 1</v>
      </c>
      <c r="K516" t="str">
        <f>IF(O516="?","Unknown",O516)</f>
        <v>R1012</v>
      </c>
      <c r="M516" t="s">
        <v>9</v>
      </c>
      <c r="N516" t="s">
        <v>14</v>
      </c>
      <c r="O516" t="s">
        <v>21</v>
      </c>
      <c r="R516">
        <v>1998</v>
      </c>
    </row>
    <row r="517" spans="1:18" x14ac:dyDescent="0.3">
      <c r="A517" t="s">
        <v>546</v>
      </c>
      <c r="B517">
        <v>22</v>
      </c>
      <c r="C517" s="54" t="s">
        <v>16</v>
      </c>
      <c r="D517" s="54">
        <f>IF(R517="?",AVERAGE($R$2:$R$2344),R517)</f>
        <v>1985</v>
      </c>
      <c r="E517" s="19" t="str">
        <f>CONCATENATE(B517,"-",C517,"-",D517)</f>
        <v>22-Jun-1985</v>
      </c>
      <c r="F517" s="26">
        <f t="shared" si="8"/>
        <v>37</v>
      </c>
      <c r="G517">
        <v>0</v>
      </c>
      <c r="H517" s="47">
        <v>4646.76</v>
      </c>
      <c r="I517" t="str">
        <f>IF(M517="?","tier - 2",M517)</f>
        <v>tier - 1</v>
      </c>
      <c r="J517" t="str">
        <f>IF(N517="?","tier - 2",N517)</f>
        <v>tier - 1</v>
      </c>
      <c r="K517" t="str">
        <f>IF(O517="?","Unknown",O517)</f>
        <v>R1011</v>
      </c>
      <c r="M517" t="s">
        <v>14</v>
      </c>
      <c r="N517" t="s">
        <v>14</v>
      </c>
      <c r="O517" t="s">
        <v>40</v>
      </c>
      <c r="R517">
        <v>1985</v>
      </c>
    </row>
    <row r="518" spans="1:18" x14ac:dyDescent="0.3">
      <c r="A518" t="s">
        <v>547</v>
      </c>
      <c r="B518">
        <v>25</v>
      </c>
      <c r="C518" s="54" t="s">
        <v>35</v>
      </c>
      <c r="D518" s="54">
        <f>IF(R518="?",AVERAGE($R$2:$R$2344),R518)</f>
        <v>1996</v>
      </c>
      <c r="E518" s="19" t="str">
        <f>CONCATENATE(B518,"-",C518,"-",D518)</f>
        <v>25-Oct-1996</v>
      </c>
      <c r="F518" s="26">
        <f t="shared" si="8"/>
        <v>26</v>
      </c>
      <c r="G518">
        <v>3</v>
      </c>
      <c r="H518" s="47">
        <v>4661.29</v>
      </c>
      <c r="I518" t="str">
        <f>IF(M518="?","tier - 2",M518)</f>
        <v>tier - 2</v>
      </c>
      <c r="J518" t="str">
        <f>IF(N518="?","tier - 2",N518)</f>
        <v>tier - 1</v>
      </c>
      <c r="K518" t="str">
        <f>IF(O518="?","Unknown",O518)</f>
        <v>R1017</v>
      </c>
      <c r="M518" t="s">
        <v>9</v>
      </c>
      <c r="N518" t="s">
        <v>14</v>
      </c>
      <c r="O518" t="s">
        <v>354</v>
      </c>
      <c r="R518">
        <v>1996</v>
      </c>
    </row>
    <row r="519" spans="1:18" x14ac:dyDescent="0.3">
      <c r="A519" t="s">
        <v>548</v>
      </c>
      <c r="B519">
        <v>5</v>
      </c>
      <c r="C519" s="54" t="s">
        <v>33</v>
      </c>
      <c r="D519" s="54">
        <f>IF(R519="?",AVERAGE($R$2:$R$2344),R519)</f>
        <v>1990</v>
      </c>
      <c r="E519" s="19" t="str">
        <f>CONCATENATE(B519,"-",C519,"-",D519)</f>
        <v>5-Aug-1990</v>
      </c>
      <c r="F519" s="26">
        <f t="shared" si="8"/>
        <v>32</v>
      </c>
      <c r="G519">
        <v>1</v>
      </c>
      <c r="H519" s="47">
        <v>4667.6099999999997</v>
      </c>
      <c r="I519" t="str">
        <f>IF(M519="?","tier - 2",M519)</f>
        <v>tier - 3</v>
      </c>
      <c r="J519" t="str">
        <f>IF(N519="?","tier - 2",N519)</f>
        <v>tier - 3</v>
      </c>
      <c r="K519" t="str">
        <f>IF(O519="?","Unknown",O519)</f>
        <v>R1016</v>
      </c>
      <c r="M519" t="s">
        <v>10</v>
      </c>
      <c r="N519" t="s">
        <v>10</v>
      </c>
      <c r="O519" t="s">
        <v>166</v>
      </c>
      <c r="R519">
        <v>1990</v>
      </c>
    </row>
    <row r="520" spans="1:18" x14ac:dyDescent="0.3">
      <c r="A520" t="s">
        <v>549</v>
      </c>
      <c r="B520">
        <v>26</v>
      </c>
      <c r="C520" s="54" t="s">
        <v>18</v>
      </c>
      <c r="D520" s="54">
        <f>IF(R520="?",AVERAGE($R$2:$R$2344),R520)</f>
        <v>1990</v>
      </c>
      <c r="E520" s="19" t="str">
        <f>CONCATENATE(B520,"-",C520,"-",D520)</f>
        <v>26-Sep-1990</v>
      </c>
      <c r="F520" s="26">
        <f t="shared" si="8"/>
        <v>32</v>
      </c>
      <c r="G520">
        <v>2</v>
      </c>
      <c r="H520" s="47">
        <v>4670.6400000000003</v>
      </c>
      <c r="I520" t="str">
        <f>IF(M520="?","tier - 2",M520)</f>
        <v>tier - 2</v>
      </c>
      <c r="J520" t="str">
        <f>IF(N520="?","tier - 2",N520)</f>
        <v>tier - 2</v>
      </c>
      <c r="K520" t="str">
        <f>IF(O520="?","Unknown",O520)</f>
        <v>R1011</v>
      </c>
      <c r="M520" t="s">
        <v>9</v>
      </c>
      <c r="N520" t="s">
        <v>9</v>
      </c>
      <c r="O520" t="s">
        <v>40</v>
      </c>
      <c r="R520">
        <v>1990</v>
      </c>
    </row>
    <row r="521" spans="1:18" x14ac:dyDescent="0.3">
      <c r="A521" t="s">
        <v>550</v>
      </c>
      <c r="B521">
        <v>13</v>
      </c>
      <c r="C521" s="54" t="s">
        <v>8</v>
      </c>
      <c r="D521" s="54">
        <f>IF(R521="?",AVERAGE($R$2:$R$2344),R521)</f>
        <v>1990</v>
      </c>
      <c r="E521" s="19" t="str">
        <f>CONCATENATE(B521,"-",C521,"-",D521)</f>
        <v>13-Jul-1990</v>
      </c>
      <c r="F521" s="26">
        <f t="shared" si="8"/>
        <v>32</v>
      </c>
      <c r="G521">
        <v>2</v>
      </c>
      <c r="H521" s="47">
        <v>4673.3900000000003</v>
      </c>
      <c r="I521" t="str">
        <f>IF(M521="?","tier - 2",M521)</f>
        <v>tier - 2</v>
      </c>
      <c r="J521" t="str">
        <f>IF(N521="?","tier - 2",N521)</f>
        <v>tier - 1</v>
      </c>
      <c r="K521" t="str">
        <f>IF(O521="?","Unknown",O521)</f>
        <v>R1013</v>
      </c>
      <c r="M521" t="s">
        <v>9</v>
      </c>
      <c r="N521" t="s">
        <v>14</v>
      </c>
      <c r="O521" t="s">
        <v>11</v>
      </c>
      <c r="R521">
        <v>1990</v>
      </c>
    </row>
    <row r="522" spans="1:18" x14ac:dyDescent="0.3">
      <c r="A522" t="s">
        <v>551</v>
      </c>
      <c r="B522">
        <v>18</v>
      </c>
      <c r="C522" s="54" t="s">
        <v>35</v>
      </c>
      <c r="D522" s="54">
        <f>IF(R522="?",AVERAGE($R$2:$R$2344),R522)</f>
        <v>1979</v>
      </c>
      <c r="E522" s="19" t="str">
        <f>CONCATENATE(B522,"-",C522,"-",D522)</f>
        <v>18-Oct-1979</v>
      </c>
      <c r="F522" s="26">
        <f t="shared" si="8"/>
        <v>43</v>
      </c>
      <c r="G522">
        <v>2</v>
      </c>
      <c r="H522" s="47">
        <v>4674.2</v>
      </c>
      <c r="I522" t="str">
        <f>IF(M522="?","tier - 2",M522)</f>
        <v>tier - 2</v>
      </c>
      <c r="J522" t="str">
        <f>IF(N522="?","tier - 2",N522)</f>
        <v>tier - 1</v>
      </c>
      <c r="K522" t="str">
        <f>IF(O522="?","Unknown",O522)</f>
        <v>R1013</v>
      </c>
      <c r="M522" t="s">
        <v>9</v>
      </c>
      <c r="N522" t="s">
        <v>14</v>
      </c>
      <c r="O522" t="s">
        <v>11</v>
      </c>
      <c r="R522">
        <v>1979</v>
      </c>
    </row>
    <row r="523" spans="1:18" x14ac:dyDescent="0.3">
      <c r="A523" t="s">
        <v>552</v>
      </c>
      <c r="B523">
        <v>4</v>
      </c>
      <c r="C523" s="54" t="s">
        <v>35</v>
      </c>
      <c r="D523" s="54">
        <f>IF(R523="?",AVERAGE($R$2:$R$2344),R523)</f>
        <v>2003</v>
      </c>
      <c r="E523" s="19" t="str">
        <f>CONCATENATE(B523,"-",C523,"-",D523)</f>
        <v>4-Oct-2003</v>
      </c>
      <c r="F523" s="26">
        <f t="shared" si="8"/>
        <v>19</v>
      </c>
      <c r="G523">
        <v>0</v>
      </c>
      <c r="H523" s="47">
        <v>4678.8</v>
      </c>
      <c r="I523" t="str">
        <f>IF(M523="?","tier - 2",M523)</f>
        <v>tier - 2</v>
      </c>
      <c r="J523" t="str">
        <f>IF(N523="?","tier - 2",N523)</f>
        <v>tier - 1</v>
      </c>
      <c r="K523" t="str">
        <f>IF(O523="?","Unknown",O523)</f>
        <v>R1021</v>
      </c>
      <c r="M523" t="s">
        <v>9</v>
      </c>
      <c r="N523" t="s">
        <v>14</v>
      </c>
      <c r="O523" t="s">
        <v>298</v>
      </c>
      <c r="R523">
        <v>2003</v>
      </c>
    </row>
    <row r="524" spans="1:18" x14ac:dyDescent="0.3">
      <c r="A524" t="s">
        <v>553</v>
      </c>
      <c r="B524">
        <v>4</v>
      </c>
      <c r="C524" s="54" t="s">
        <v>18</v>
      </c>
      <c r="D524" s="54">
        <f>IF(R524="?",AVERAGE($R$2:$R$2344),R524)</f>
        <v>1990</v>
      </c>
      <c r="E524" s="19" t="str">
        <f>CONCATENATE(B524,"-",C524,"-",D524)</f>
        <v>4-Sep-1990</v>
      </c>
      <c r="F524" s="26">
        <f t="shared" si="8"/>
        <v>32</v>
      </c>
      <c r="G524">
        <v>2</v>
      </c>
      <c r="H524" s="47">
        <v>4686.3900000000003</v>
      </c>
      <c r="I524" t="str">
        <f>IF(M524="?","tier - 2",M524)</f>
        <v>tier - 3</v>
      </c>
      <c r="J524" t="str">
        <f>IF(N524="?","tier - 2",N524)</f>
        <v>tier - 3</v>
      </c>
      <c r="K524" t="str">
        <f>IF(O524="?","Unknown",O524)</f>
        <v>R1013</v>
      </c>
      <c r="M524" t="s">
        <v>10</v>
      </c>
      <c r="N524" t="s">
        <v>10</v>
      </c>
      <c r="O524" t="s">
        <v>11</v>
      </c>
      <c r="R524">
        <v>1990</v>
      </c>
    </row>
    <row r="525" spans="1:18" x14ac:dyDescent="0.3">
      <c r="A525" t="s">
        <v>554</v>
      </c>
      <c r="B525">
        <v>22</v>
      </c>
      <c r="C525" s="54" t="s">
        <v>16</v>
      </c>
      <c r="D525" s="54">
        <f>IF(R525="?",AVERAGE($R$2:$R$2344),R525)</f>
        <v>2003</v>
      </c>
      <c r="E525" s="19" t="str">
        <f>CONCATENATE(B525,"-",C525,"-",D525)</f>
        <v>22-Jun-2003</v>
      </c>
      <c r="F525" s="26">
        <f t="shared" si="8"/>
        <v>19</v>
      </c>
      <c r="G525">
        <v>5</v>
      </c>
      <c r="H525" s="47">
        <v>4687.8</v>
      </c>
      <c r="I525" t="str">
        <f>IF(M525="?","tier - 2",M525)</f>
        <v>tier - 2</v>
      </c>
      <c r="J525" t="str">
        <f>IF(N525="?","tier - 2",N525)</f>
        <v>tier - 3</v>
      </c>
      <c r="K525" t="str">
        <f>IF(O525="?","Unknown",O525)</f>
        <v>R1011</v>
      </c>
      <c r="M525" t="s">
        <v>9</v>
      </c>
      <c r="N525" t="s">
        <v>10</v>
      </c>
      <c r="O525" t="s">
        <v>40</v>
      </c>
      <c r="R525">
        <v>2003</v>
      </c>
    </row>
    <row r="526" spans="1:18" x14ac:dyDescent="0.3">
      <c r="A526" t="s">
        <v>555</v>
      </c>
      <c r="B526">
        <v>4</v>
      </c>
      <c r="C526" s="54" t="s">
        <v>28</v>
      </c>
      <c r="D526" s="54">
        <f>IF(R526="?",AVERAGE($R$2:$R$2344),R526)</f>
        <v>1977</v>
      </c>
      <c r="E526" s="19" t="str">
        <f>CONCATENATE(B526,"-",C526,"-",D526)</f>
        <v>4-Dec-1977</v>
      </c>
      <c r="F526" s="26">
        <f t="shared" si="8"/>
        <v>45</v>
      </c>
      <c r="G526">
        <v>2</v>
      </c>
      <c r="H526" s="47">
        <v>4699.47</v>
      </c>
      <c r="I526" t="str">
        <f>IF(M526="?","tier - 2",M526)</f>
        <v>tier - 2</v>
      </c>
      <c r="J526" t="str">
        <f>IF(N526="?","tier - 2",N526)</f>
        <v>tier - 3</v>
      </c>
      <c r="K526" t="str">
        <f>IF(O526="?","Unknown",O526)</f>
        <v>R1013</v>
      </c>
      <c r="M526" t="s">
        <v>9</v>
      </c>
      <c r="N526" t="s">
        <v>10</v>
      </c>
      <c r="O526" t="s">
        <v>11</v>
      </c>
      <c r="R526">
        <v>1977</v>
      </c>
    </row>
    <row r="527" spans="1:18" x14ac:dyDescent="0.3">
      <c r="A527" t="s">
        <v>556</v>
      </c>
      <c r="B527">
        <v>12</v>
      </c>
      <c r="C527" s="54" t="s">
        <v>33</v>
      </c>
      <c r="D527" s="54">
        <f>IF(R527="?",AVERAGE($R$2:$R$2344),R527)</f>
        <v>1981</v>
      </c>
      <c r="E527" s="19" t="str">
        <f>CONCATENATE(B527,"-",C527,"-",D527)</f>
        <v>12-Aug-1981</v>
      </c>
      <c r="F527" s="26">
        <f t="shared" si="8"/>
        <v>41</v>
      </c>
      <c r="G527">
        <v>1</v>
      </c>
      <c r="H527" s="47">
        <v>4712.12</v>
      </c>
      <c r="I527" t="str">
        <f>IF(M527="?","tier - 2",M527)</f>
        <v>tier - 2</v>
      </c>
      <c r="J527" t="str">
        <f>IF(N527="?","tier - 2",N527)</f>
        <v>tier - 3</v>
      </c>
      <c r="K527" t="str">
        <f>IF(O527="?","Unknown",O527)</f>
        <v>R1011</v>
      </c>
      <c r="M527" t="s">
        <v>9</v>
      </c>
      <c r="N527" t="s">
        <v>10</v>
      </c>
      <c r="O527" t="s">
        <v>40</v>
      </c>
      <c r="R527">
        <v>1981</v>
      </c>
    </row>
    <row r="528" spans="1:18" x14ac:dyDescent="0.3">
      <c r="A528" t="s">
        <v>557</v>
      </c>
      <c r="B528">
        <v>9</v>
      </c>
      <c r="C528" s="54" t="s">
        <v>35</v>
      </c>
      <c r="D528" s="54">
        <f>IF(R528="?",AVERAGE($R$2:$R$2344),R528)</f>
        <v>1992</v>
      </c>
      <c r="E528" s="19" t="str">
        <f>CONCATENATE(B528,"-",C528,"-",D528)</f>
        <v>9-Oct-1992</v>
      </c>
      <c r="F528" s="26">
        <f t="shared" si="8"/>
        <v>30</v>
      </c>
      <c r="G528">
        <v>1</v>
      </c>
      <c r="H528" s="47">
        <v>4718.2</v>
      </c>
      <c r="I528" t="str">
        <f>IF(M528="?","tier - 2",M528)</f>
        <v>tier - 2</v>
      </c>
      <c r="J528" t="str">
        <f>IF(N528="?","tier - 2",N528)</f>
        <v>tier - 3</v>
      </c>
      <c r="K528" t="str">
        <f>IF(O528="?","Unknown",O528)</f>
        <v>R1024</v>
      </c>
      <c r="M528" t="s">
        <v>9</v>
      </c>
      <c r="N528" t="s">
        <v>10</v>
      </c>
      <c r="O528" t="s">
        <v>245</v>
      </c>
      <c r="R528">
        <v>1992</v>
      </c>
    </row>
    <row r="529" spans="1:18" x14ac:dyDescent="0.3">
      <c r="A529" t="s">
        <v>558</v>
      </c>
      <c r="B529">
        <v>28</v>
      </c>
      <c r="C529" s="54" t="s">
        <v>18</v>
      </c>
      <c r="D529" s="54">
        <f>IF(R529="?",AVERAGE($R$2:$R$2344),R529)</f>
        <v>1992</v>
      </c>
      <c r="E529" s="19" t="str">
        <f>CONCATENATE(B529,"-",C529,"-",D529)</f>
        <v>28-Sep-1992</v>
      </c>
      <c r="F529" s="26">
        <f t="shared" si="8"/>
        <v>30</v>
      </c>
      <c r="G529">
        <v>1</v>
      </c>
      <c r="H529" s="47">
        <v>4719.5200000000004</v>
      </c>
      <c r="I529" t="str">
        <f>IF(M529="?","tier - 2",M529)</f>
        <v>tier - 2</v>
      </c>
      <c r="J529" t="str">
        <f>IF(N529="?","tier - 2",N529)</f>
        <v>tier - 2</v>
      </c>
      <c r="K529" t="str">
        <f>IF(O529="?","Unknown",O529)</f>
        <v>R1024</v>
      </c>
      <c r="M529" t="s">
        <v>9</v>
      </c>
      <c r="N529" t="s">
        <v>9</v>
      </c>
      <c r="O529" t="s">
        <v>245</v>
      </c>
      <c r="R529">
        <v>1992</v>
      </c>
    </row>
    <row r="530" spans="1:18" x14ac:dyDescent="0.3">
      <c r="A530" t="s">
        <v>559</v>
      </c>
      <c r="B530">
        <v>12</v>
      </c>
      <c r="C530" s="54" t="s">
        <v>33</v>
      </c>
      <c r="D530" s="54">
        <f>IF(R530="?",AVERAGE($R$2:$R$2344),R530)</f>
        <v>1994</v>
      </c>
      <c r="E530" s="19" t="str">
        <f>CONCATENATE(B530,"-",C530,"-",D530)</f>
        <v>12-Aug-1994</v>
      </c>
      <c r="F530" s="26">
        <f t="shared" si="8"/>
        <v>28</v>
      </c>
      <c r="G530">
        <v>2</v>
      </c>
      <c r="H530" s="47">
        <v>4719.74</v>
      </c>
      <c r="I530" t="str">
        <f>IF(M530="?","tier - 2",M530)</f>
        <v>tier - 2</v>
      </c>
      <c r="J530" t="str">
        <f>IF(N530="?","tier - 2",N530)</f>
        <v>tier - 1</v>
      </c>
      <c r="K530" t="str">
        <f>IF(O530="?","Unknown",O530)</f>
        <v>R1012</v>
      </c>
      <c r="M530" t="s">
        <v>9</v>
      </c>
      <c r="N530" t="s">
        <v>14</v>
      </c>
      <c r="O530" t="s">
        <v>21</v>
      </c>
      <c r="R530">
        <v>1994</v>
      </c>
    </row>
    <row r="531" spans="1:18" x14ac:dyDescent="0.3">
      <c r="A531" t="s">
        <v>560</v>
      </c>
      <c r="B531">
        <v>2</v>
      </c>
      <c r="C531" s="54" t="s">
        <v>8</v>
      </c>
      <c r="D531" s="54">
        <f>IF(R531="?",AVERAGE($R$2:$R$2344),R531)</f>
        <v>1980</v>
      </c>
      <c r="E531" s="19" t="str">
        <f>CONCATENATE(B531,"-",C531,"-",D531)</f>
        <v>2-Jul-1980</v>
      </c>
      <c r="F531" s="26">
        <f t="shared" si="8"/>
        <v>42</v>
      </c>
      <c r="G531">
        <v>2</v>
      </c>
      <c r="H531" s="47">
        <v>4728.71</v>
      </c>
      <c r="I531" t="str">
        <f>IF(M531="?","tier - 2",M531)</f>
        <v>tier - 2</v>
      </c>
      <c r="J531" t="str">
        <f>IF(N531="?","tier - 2",N531)</f>
        <v>tier - 3</v>
      </c>
      <c r="K531" t="str">
        <f>IF(O531="?","Unknown",O531)</f>
        <v>R1012</v>
      </c>
      <c r="M531" t="s">
        <v>9</v>
      </c>
      <c r="N531" t="s">
        <v>10</v>
      </c>
      <c r="O531" t="s">
        <v>21</v>
      </c>
      <c r="R531">
        <v>1980</v>
      </c>
    </row>
    <row r="532" spans="1:18" x14ac:dyDescent="0.3">
      <c r="A532" t="s">
        <v>561</v>
      </c>
      <c r="B532">
        <v>5</v>
      </c>
      <c r="C532" s="54" t="s">
        <v>18</v>
      </c>
      <c r="D532" s="54">
        <f>IF(R532="?",AVERAGE($R$2:$R$2344),R532)</f>
        <v>1986</v>
      </c>
      <c r="E532" s="19" t="str">
        <f>CONCATENATE(B532,"-",C532,"-",D532)</f>
        <v>5-Sep-1986</v>
      </c>
      <c r="F532" s="26">
        <f t="shared" si="8"/>
        <v>36</v>
      </c>
      <c r="G532">
        <v>3</v>
      </c>
      <c r="H532" s="47">
        <v>4734.6400000000003</v>
      </c>
      <c r="I532" t="str">
        <f>IF(M532="?","tier - 2",M532)</f>
        <v>tier - 2</v>
      </c>
      <c r="J532" t="str">
        <f>IF(N532="?","tier - 2",N532)</f>
        <v>tier - 1</v>
      </c>
      <c r="K532" t="str">
        <f>IF(O532="?","Unknown",O532)</f>
        <v>R1013</v>
      </c>
      <c r="M532" t="s">
        <v>9</v>
      </c>
      <c r="N532" t="s">
        <v>14</v>
      </c>
      <c r="O532" t="s">
        <v>11</v>
      </c>
      <c r="R532">
        <v>1986</v>
      </c>
    </row>
    <row r="533" spans="1:18" x14ac:dyDescent="0.3">
      <c r="A533" t="s">
        <v>562</v>
      </c>
      <c r="B533">
        <v>12</v>
      </c>
      <c r="C533" s="54" t="s">
        <v>35</v>
      </c>
      <c r="D533" s="54">
        <f>IF(R533="?",AVERAGE($R$2:$R$2344),R533)</f>
        <v>1991</v>
      </c>
      <c r="E533" s="19" t="str">
        <f>CONCATENATE(B533,"-",C533,"-",D533)</f>
        <v>12-Oct-1991</v>
      </c>
      <c r="F533" s="26">
        <f t="shared" si="8"/>
        <v>31</v>
      </c>
      <c r="G533">
        <v>1</v>
      </c>
      <c r="H533" s="47">
        <v>4738.2700000000004</v>
      </c>
      <c r="I533" t="str">
        <f>IF(M533="?","tier - 2",M533)</f>
        <v>tier - 2</v>
      </c>
      <c r="J533" t="str">
        <f>IF(N533="?","tier - 2",N533)</f>
        <v>tier - 3</v>
      </c>
      <c r="K533" t="str">
        <f>IF(O533="?","Unknown",O533)</f>
        <v>R1012</v>
      </c>
      <c r="M533" t="s">
        <v>9</v>
      </c>
      <c r="N533" t="s">
        <v>10</v>
      </c>
      <c r="O533" t="s">
        <v>21</v>
      </c>
      <c r="R533">
        <v>1991</v>
      </c>
    </row>
    <row r="534" spans="1:18" x14ac:dyDescent="0.3">
      <c r="A534" t="s">
        <v>563</v>
      </c>
      <c r="B534">
        <v>24</v>
      </c>
      <c r="C534" s="54" t="s">
        <v>13</v>
      </c>
      <c r="D534" s="54">
        <f>IF(R534="?",AVERAGE($R$2:$R$2344),R534)</f>
        <v>2004</v>
      </c>
      <c r="E534" s="19" t="str">
        <f>CONCATENATE(B534,"-",C534,"-",D534)</f>
        <v>24-Nov-2004</v>
      </c>
      <c r="F534" s="26">
        <f t="shared" si="8"/>
        <v>18</v>
      </c>
      <c r="G534">
        <v>0</v>
      </c>
      <c r="H534" s="47">
        <v>4740.78</v>
      </c>
      <c r="I534" t="str">
        <f>IF(M534="?","tier - 2",M534)</f>
        <v>tier - 2</v>
      </c>
      <c r="J534" t="str">
        <f>IF(N534="?","tier - 2",N534)</f>
        <v>tier - 3</v>
      </c>
      <c r="K534" t="str">
        <f>IF(O534="?","Unknown",O534)</f>
        <v>R1021</v>
      </c>
      <c r="M534" t="s">
        <v>9</v>
      </c>
      <c r="N534" t="s">
        <v>10</v>
      </c>
      <c r="O534" t="s">
        <v>298</v>
      </c>
      <c r="R534">
        <v>2004</v>
      </c>
    </row>
    <row r="535" spans="1:18" x14ac:dyDescent="0.3">
      <c r="A535" t="s">
        <v>564</v>
      </c>
      <c r="B535">
        <v>5</v>
      </c>
      <c r="C535" s="54" t="s">
        <v>16</v>
      </c>
      <c r="D535" s="54">
        <f>IF(R535="?",AVERAGE($R$2:$R$2344),R535)</f>
        <v>1987</v>
      </c>
      <c r="E535" s="19" t="str">
        <f>CONCATENATE(B535,"-",C535,"-",D535)</f>
        <v>5-Jun-1987</v>
      </c>
      <c r="F535" s="26">
        <f t="shared" si="8"/>
        <v>36</v>
      </c>
      <c r="G535">
        <v>1</v>
      </c>
      <c r="H535" s="47">
        <v>4746.34</v>
      </c>
      <c r="I535" t="str">
        <f>IF(M535="?","tier - 2",M535)</f>
        <v>tier - 2</v>
      </c>
      <c r="J535" t="str">
        <f>IF(N535="?","tier - 2",N535)</f>
        <v>tier - 2</v>
      </c>
      <c r="K535" t="str">
        <f>IF(O535="?","Unknown",O535)</f>
        <v>R1011</v>
      </c>
      <c r="M535" t="s">
        <v>9</v>
      </c>
      <c r="N535" t="s">
        <v>9</v>
      </c>
      <c r="O535" t="s">
        <v>40</v>
      </c>
      <c r="R535">
        <v>1987</v>
      </c>
    </row>
    <row r="536" spans="1:18" x14ac:dyDescent="0.3">
      <c r="A536" t="s">
        <v>565</v>
      </c>
      <c r="B536">
        <v>2</v>
      </c>
      <c r="C536" s="54" t="s">
        <v>18</v>
      </c>
      <c r="D536" s="54">
        <f>IF(R536="?",AVERAGE($R$2:$R$2344),R536)</f>
        <v>1987</v>
      </c>
      <c r="E536" s="19" t="str">
        <f>CONCATENATE(B536,"-",C536,"-",D536)</f>
        <v>2-Sep-1987</v>
      </c>
      <c r="F536" s="26">
        <f t="shared" si="8"/>
        <v>35</v>
      </c>
      <c r="G536">
        <v>1</v>
      </c>
      <c r="H536" s="47">
        <v>4747.05</v>
      </c>
      <c r="I536" t="str">
        <f>IF(M536="?","tier - 2",M536)</f>
        <v>tier - 2</v>
      </c>
      <c r="J536" t="str">
        <f>IF(N536="?","tier - 2",N536)</f>
        <v>tier - 2</v>
      </c>
      <c r="K536" t="str">
        <f>IF(O536="?","Unknown",O536)</f>
        <v>R1013</v>
      </c>
      <c r="M536" t="s">
        <v>9</v>
      </c>
      <c r="N536" t="s">
        <v>9</v>
      </c>
      <c r="O536" t="s">
        <v>11</v>
      </c>
      <c r="R536">
        <v>1987</v>
      </c>
    </row>
    <row r="537" spans="1:18" x14ac:dyDescent="0.3">
      <c r="A537" t="s">
        <v>566</v>
      </c>
      <c r="B537">
        <v>22</v>
      </c>
      <c r="C537" s="54" t="s">
        <v>13</v>
      </c>
      <c r="D537" s="54">
        <f>IF(R537="?",AVERAGE($R$2:$R$2344),R537)</f>
        <v>1987</v>
      </c>
      <c r="E537" s="19" t="str">
        <f>CONCATENATE(B537,"-",C537,"-",D537)</f>
        <v>22-Nov-1987</v>
      </c>
      <c r="F537" s="26">
        <f t="shared" si="8"/>
        <v>35</v>
      </c>
      <c r="G537">
        <v>1</v>
      </c>
      <c r="H537" s="47">
        <v>4751.07</v>
      </c>
      <c r="I537" t="str">
        <f>IF(M537="?","tier - 2",M537)</f>
        <v>tier - 3</v>
      </c>
      <c r="J537" t="str">
        <f>IF(N537="?","tier - 2",N537)</f>
        <v>tier - 1</v>
      </c>
      <c r="K537" t="str">
        <f>IF(O537="?","Unknown",O537)</f>
        <v>R1011</v>
      </c>
      <c r="M537" t="s">
        <v>10</v>
      </c>
      <c r="N537" t="s">
        <v>14</v>
      </c>
      <c r="O537" t="s">
        <v>40</v>
      </c>
      <c r="R537">
        <v>1987</v>
      </c>
    </row>
    <row r="538" spans="1:18" x14ac:dyDescent="0.3">
      <c r="A538" t="s">
        <v>567</v>
      </c>
      <c r="B538">
        <v>16</v>
      </c>
      <c r="C538" s="54" t="s">
        <v>33</v>
      </c>
      <c r="D538" s="54">
        <f>IF(R538="?",AVERAGE($R$2:$R$2344),R538)</f>
        <v>1992</v>
      </c>
      <c r="E538" s="19" t="str">
        <f>CONCATENATE(B538,"-",C538,"-",D538)</f>
        <v>16-Aug-1992</v>
      </c>
      <c r="F538" s="26">
        <f t="shared" si="8"/>
        <v>30</v>
      </c>
      <c r="G538">
        <v>2</v>
      </c>
      <c r="H538" s="47">
        <v>4753.6400000000003</v>
      </c>
      <c r="I538" t="str">
        <f>IF(M538="?","tier - 2",M538)</f>
        <v>tier - 2</v>
      </c>
      <c r="J538" t="str">
        <f>IF(N538="?","tier - 2",N538)</f>
        <v>tier - 3</v>
      </c>
      <c r="K538" t="str">
        <f>IF(O538="?","Unknown",O538)</f>
        <v>R1013</v>
      </c>
      <c r="M538" t="s">
        <v>9</v>
      </c>
      <c r="N538" t="s">
        <v>10</v>
      </c>
      <c r="O538" t="s">
        <v>11</v>
      </c>
      <c r="R538">
        <v>1992</v>
      </c>
    </row>
    <row r="539" spans="1:18" x14ac:dyDescent="0.3">
      <c r="A539" t="s">
        <v>568</v>
      </c>
      <c r="B539">
        <v>27</v>
      </c>
      <c r="C539" s="54" t="s">
        <v>18</v>
      </c>
      <c r="D539" s="54">
        <f>IF(R539="?",AVERAGE($R$2:$R$2344),R539)</f>
        <v>1987</v>
      </c>
      <c r="E539" s="19" t="str">
        <f>CONCATENATE(B539,"-",C539,"-",D539)</f>
        <v>27-Sep-1987</v>
      </c>
      <c r="F539" s="26">
        <f t="shared" si="8"/>
        <v>35</v>
      </c>
      <c r="G539">
        <v>1</v>
      </c>
      <c r="H539" s="47">
        <v>4762.33</v>
      </c>
      <c r="I539" t="str">
        <f>IF(M539="?","tier - 2",M539)</f>
        <v>tier - 3</v>
      </c>
      <c r="J539" t="str">
        <f>IF(N539="?","tier - 2",N539)</f>
        <v>tier - 3</v>
      </c>
      <c r="K539" t="str">
        <f>IF(O539="?","Unknown",O539)</f>
        <v>R1011</v>
      </c>
      <c r="M539" t="s">
        <v>10</v>
      </c>
      <c r="N539" t="s">
        <v>10</v>
      </c>
      <c r="O539" t="s">
        <v>40</v>
      </c>
      <c r="R539">
        <v>1987</v>
      </c>
    </row>
    <row r="540" spans="1:18" x14ac:dyDescent="0.3">
      <c r="A540" t="s">
        <v>569</v>
      </c>
      <c r="B540">
        <v>1</v>
      </c>
      <c r="C540" s="54" t="s">
        <v>33</v>
      </c>
      <c r="D540" s="54">
        <f>IF(R540="?",AVERAGE($R$2:$R$2344),R540)</f>
        <v>1989</v>
      </c>
      <c r="E540" s="19" t="str">
        <f>CONCATENATE(B540,"-",C540,"-",D540)</f>
        <v>1-Aug-1989</v>
      </c>
      <c r="F540" s="26">
        <f t="shared" si="8"/>
        <v>33</v>
      </c>
      <c r="G540">
        <v>1</v>
      </c>
      <c r="H540" s="47">
        <v>4766.0200000000004</v>
      </c>
      <c r="I540" t="str">
        <f>IF(M540="?","tier - 2",M540)</f>
        <v>tier - 2</v>
      </c>
      <c r="J540" t="str">
        <f>IF(N540="?","tier - 2",N540)</f>
        <v>tier - 3</v>
      </c>
      <c r="K540" t="str">
        <f>IF(O540="?","Unknown",O540)</f>
        <v>R1011</v>
      </c>
      <c r="M540" t="s">
        <v>9</v>
      </c>
      <c r="N540" t="s">
        <v>10</v>
      </c>
      <c r="O540" t="s">
        <v>40</v>
      </c>
      <c r="R540">
        <v>1989</v>
      </c>
    </row>
    <row r="541" spans="1:18" x14ac:dyDescent="0.3">
      <c r="A541" t="s">
        <v>570</v>
      </c>
      <c r="B541">
        <v>9</v>
      </c>
      <c r="C541" s="54" t="s">
        <v>28</v>
      </c>
      <c r="D541" s="54">
        <f>IF(R541="?",AVERAGE($R$2:$R$2344),R541)</f>
        <v>1989</v>
      </c>
      <c r="E541" s="19" t="str">
        <f>CONCATENATE(B541,"-",C541,"-",D541)</f>
        <v>9-Dec-1989</v>
      </c>
      <c r="F541" s="26">
        <f t="shared" si="8"/>
        <v>33</v>
      </c>
      <c r="G541">
        <v>1</v>
      </c>
      <c r="H541" s="47">
        <v>4779.6000000000004</v>
      </c>
      <c r="I541" t="str">
        <f>IF(M541="?","tier - 2",M541)</f>
        <v>tier - 2</v>
      </c>
      <c r="J541" t="str">
        <f>IF(N541="?","tier - 2",N541)</f>
        <v>tier - 3</v>
      </c>
      <c r="K541" t="str">
        <f>IF(O541="?","Unknown",O541)</f>
        <v>R1013</v>
      </c>
      <c r="M541" t="s">
        <v>9</v>
      </c>
      <c r="N541" t="s">
        <v>10</v>
      </c>
      <c r="O541" t="s">
        <v>11</v>
      </c>
      <c r="R541">
        <v>1989</v>
      </c>
    </row>
    <row r="542" spans="1:18" x14ac:dyDescent="0.3">
      <c r="A542" t="s">
        <v>571</v>
      </c>
      <c r="B542">
        <v>22</v>
      </c>
      <c r="C542" s="54" t="s">
        <v>16</v>
      </c>
      <c r="D542" s="54">
        <f>IF(R542="?",AVERAGE($R$2:$R$2344),R542)</f>
        <v>1987</v>
      </c>
      <c r="E542" s="19" t="str">
        <f>CONCATENATE(B542,"-",C542,"-",D542)</f>
        <v>22-Jun-1987</v>
      </c>
      <c r="F542" s="26">
        <f t="shared" si="8"/>
        <v>35</v>
      </c>
      <c r="G542">
        <v>3</v>
      </c>
      <c r="H542" s="47">
        <v>4787.42</v>
      </c>
      <c r="I542" t="str">
        <f>IF(M542="?","tier - 2",M542)</f>
        <v>tier - 2</v>
      </c>
      <c r="J542" t="str">
        <f>IF(N542="?","tier - 2",N542)</f>
        <v>tier - 3</v>
      </c>
      <c r="K542" t="str">
        <f>IF(O542="?","Unknown",O542)</f>
        <v>R1013</v>
      </c>
      <c r="M542" t="s">
        <v>9</v>
      </c>
      <c r="N542" t="s">
        <v>10</v>
      </c>
      <c r="O542" t="s">
        <v>11</v>
      </c>
      <c r="R542">
        <v>1987</v>
      </c>
    </row>
    <row r="543" spans="1:18" x14ac:dyDescent="0.3">
      <c r="A543" t="s">
        <v>572</v>
      </c>
      <c r="B543">
        <v>16</v>
      </c>
      <c r="C543" s="54" t="s">
        <v>28</v>
      </c>
      <c r="D543" s="54">
        <f>IF(R543="?",AVERAGE($R$2:$R$2344),R543)</f>
        <v>1989</v>
      </c>
      <c r="E543" s="19" t="str">
        <f>CONCATENATE(B543,"-",C543,"-",D543)</f>
        <v>16-Dec-1989</v>
      </c>
      <c r="F543" s="26">
        <f t="shared" si="8"/>
        <v>33</v>
      </c>
      <c r="G543">
        <v>1</v>
      </c>
      <c r="H543" s="47">
        <v>4795.66</v>
      </c>
      <c r="I543" t="str">
        <f>IF(M543="?","tier - 2",M543)</f>
        <v>tier - 2</v>
      </c>
      <c r="J543" t="str">
        <f>IF(N543="?","tier - 2",N543)</f>
        <v>tier - 1</v>
      </c>
      <c r="K543" t="str">
        <f>IF(O543="?","Unknown",O543)</f>
        <v>R1013</v>
      </c>
      <c r="M543" t="s">
        <v>9</v>
      </c>
      <c r="N543" t="s">
        <v>14</v>
      </c>
      <c r="O543" t="s">
        <v>11</v>
      </c>
      <c r="R543">
        <v>1989</v>
      </c>
    </row>
    <row r="544" spans="1:18" x14ac:dyDescent="0.3">
      <c r="A544" t="s">
        <v>573</v>
      </c>
      <c r="B544">
        <v>3</v>
      </c>
      <c r="C544" s="54" t="s">
        <v>35</v>
      </c>
      <c r="D544" s="54">
        <f>IF(R544="?",AVERAGE($R$2:$R$2344),R544)</f>
        <v>1978</v>
      </c>
      <c r="E544" s="19" t="str">
        <f>CONCATENATE(B544,"-",C544,"-",D544)</f>
        <v>3-Oct-1978</v>
      </c>
      <c r="F544" s="26">
        <f t="shared" si="8"/>
        <v>44</v>
      </c>
      <c r="G544">
        <v>2</v>
      </c>
      <c r="H544" s="47">
        <v>4812.34</v>
      </c>
      <c r="I544" t="str">
        <f>IF(M544="?","tier - 2",M544)</f>
        <v>tier - 2</v>
      </c>
      <c r="J544" t="str">
        <f>IF(N544="?","tier - 2",N544)</f>
        <v>tier - 3</v>
      </c>
      <c r="K544" t="str">
        <f>IF(O544="?","Unknown",O544)</f>
        <v>R1013</v>
      </c>
      <c r="M544" t="s">
        <v>9</v>
      </c>
      <c r="N544" t="s">
        <v>10</v>
      </c>
      <c r="O544" t="s">
        <v>11</v>
      </c>
      <c r="R544">
        <v>1978</v>
      </c>
    </row>
    <row r="545" spans="1:18" x14ac:dyDescent="0.3">
      <c r="A545" t="s">
        <v>574</v>
      </c>
      <c r="B545">
        <v>3</v>
      </c>
      <c r="C545" s="54" t="s">
        <v>8</v>
      </c>
      <c r="D545" s="54">
        <f>IF(R545="?",AVERAGE($R$2:$R$2344),R545)</f>
        <v>1981</v>
      </c>
      <c r="E545" s="19" t="str">
        <f>CONCATENATE(B545,"-",C545,"-",D545)</f>
        <v>3-Jul-1981</v>
      </c>
      <c r="F545" s="26">
        <f t="shared" si="8"/>
        <v>41</v>
      </c>
      <c r="G545">
        <v>1</v>
      </c>
      <c r="H545" s="47">
        <v>4827.1000000000004</v>
      </c>
      <c r="I545" t="str">
        <f>IF(M545="?","tier - 2",M545)</f>
        <v>tier - 2</v>
      </c>
      <c r="J545" t="str">
        <f>IF(N545="?","tier - 2",N545)</f>
        <v>tier - 1</v>
      </c>
      <c r="K545" t="str">
        <f>IF(O545="?","Unknown",O545)</f>
        <v>R1013</v>
      </c>
      <c r="M545" t="s">
        <v>9</v>
      </c>
      <c r="N545" t="s">
        <v>14</v>
      </c>
      <c r="O545" t="s">
        <v>11</v>
      </c>
      <c r="R545">
        <v>1981</v>
      </c>
    </row>
    <row r="546" spans="1:18" x14ac:dyDescent="0.3">
      <c r="A546" t="s">
        <v>575</v>
      </c>
      <c r="B546">
        <v>1</v>
      </c>
      <c r="C546" s="54" t="s">
        <v>28</v>
      </c>
      <c r="D546" s="54">
        <f>IF(R546="?",AVERAGE($R$2:$R$2344),R546)</f>
        <v>1995</v>
      </c>
      <c r="E546" s="19" t="str">
        <f>CONCATENATE(B546,"-",C546,"-",D546)</f>
        <v>1-Dec-1995</v>
      </c>
      <c r="F546" s="26">
        <f t="shared" si="8"/>
        <v>27</v>
      </c>
      <c r="G546">
        <v>3</v>
      </c>
      <c r="H546" s="47">
        <v>4827.8999999999996</v>
      </c>
      <c r="I546" t="str">
        <f>IF(M546="?","tier - 2",M546)</f>
        <v>tier - 1</v>
      </c>
      <c r="J546" t="str">
        <f>IF(N546="?","tier - 2",N546)</f>
        <v>tier - 2</v>
      </c>
      <c r="K546" t="str">
        <f>IF(O546="?","Unknown",O546)</f>
        <v>Unknown</v>
      </c>
      <c r="M546" t="s">
        <v>14</v>
      </c>
      <c r="N546" t="s">
        <v>9</v>
      </c>
      <c r="O546" t="s">
        <v>29</v>
      </c>
      <c r="R546">
        <v>1995</v>
      </c>
    </row>
    <row r="547" spans="1:18" x14ac:dyDescent="0.3">
      <c r="A547" t="s">
        <v>576</v>
      </c>
      <c r="B547">
        <v>27</v>
      </c>
      <c r="C547" s="54" t="s">
        <v>16</v>
      </c>
      <c r="D547" s="54">
        <f>IF(R547="?",AVERAGE($R$2:$R$2344),R547)</f>
        <v>2002</v>
      </c>
      <c r="E547" s="19" t="str">
        <f>CONCATENATE(B547,"-",C547,"-",D547)</f>
        <v>27-Jun-2002</v>
      </c>
      <c r="F547" s="26">
        <f t="shared" si="8"/>
        <v>20</v>
      </c>
      <c r="G547">
        <v>5</v>
      </c>
      <c r="H547" s="47">
        <v>4830.63</v>
      </c>
      <c r="I547" t="str">
        <f>IF(M547="?","tier - 2",M547)</f>
        <v>tier - 2</v>
      </c>
      <c r="J547" t="str">
        <f>IF(N547="?","tier - 2",N547)</f>
        <v>tier - 1</v>
      </c>
      <c r="K547" t="str">
        <f>IF(O547="?","Unknown",O547)</f>
        <v>R1011</v>
      </c>
      <c r="M547" t="s">
        <v>9</v>
      </c>
      <c r="N547" t="s">
        <v>14</v>
      </c>
      <c r="O547" t="s">
        <v>40</v>
      </c>
      <c r="R547">
        <v>2002</v>
      </c>
    </row>
    <row r="548" spans="1:18" x14ac:dyDescent="0.3">
      <c r="A548" t="s">
        <v>577</v>
      </c>
      <c r="B548">
        <v>11</v>
      </c>
      <c r="C548" s="54" t="s">
        <v>28</v>
      </c>
      <c r="D548" s="54">
        <f>IF(R548="?",AVERAGE($R$2:$R$2344),R548)</f>
        <v>2000</v>
      </c>
      <c r="E548" s="19" t="str">
        <f>CONCATENATE(B548,"-",C548,"-",D548)</f>
        <v>11-Dec-2000</v>
      </c>
      <c r="F548" s="26">
        <f t="shared" si="8"/>
        <v>22</v>
      </c>
      <c r="G548">
        <v>0</v>
      </c>
      <c r="H548" s="47">
        <v>4835.43</v>
      </c>
      <c r="I548" t="str">
        <f>IF(M548="?","tier - 2",M548)</f>
        <v>tier - 2</v>
      </c>
      <c r="J548" t="str">
        <f>IF(N548="?","tier - 2",N548)</f>
        <v>tier - 2</v>
      </c>
      <c r="K548" t="str">
        <f>IF(O548="?","Unknown",O548)</f>
        <v>R1021</v>
      </c>
      <c r="M548" t="s">
        <v>9</v>
      </c>
      <c r="N548" t="s">
        <v>9</v>
      </c>
      <c r="O548" t="s">
        <v>298</v>
      </c>
      <c r="R548">
        <v>2000</v>
      </c>
    </row>
    <row r="549" spans="1:18" x14ac:dyDescent="0.3">
      <c r="A549" t="s">
        <v>578</v>
      </c>
      <c r="B549">
        <v>10</v>
      </c>
      <c r="C549" s="54" t="s">
        <v>18</v>
      </c>
      <c r="D549" s="54">
        <f>IF(R549="?",AVERAGE($R$2:$R$2344),R549)</f>
        <v>1992</v>
      </c>
      <c r="E549" s="19" t="str">
        <f>CONCATENATE(B549,"-",C549,"-",D549)</f>
        <v>10-Sep-1992</v>
      </c>
      <c r="F549" s="26">
        <f t="shared" si="8"/>
        <v>30</v>
      </c>
      <c r="G549">
        <v>3</v>
      </c>
      <c r="H549" s="47">
        <v>4837.58</v>
      </c>
      <c r="I549" t="str">
        <f>IF(M549="?","tier - 2",M549)</f>
        <v>tier - 3</v>
      </c>
      <c r="J549" t="str">
        <f>IF(N549="?","tier - 2",N549)</f>
        <v>tier - 2</v>
      </c>
      <c r="K549" t="str">
        <f>IF(O549="?","Unknown",O549)</f>
        <v>R1013</v>
      </c>
      <c r="M549" t="s">
        <v>10</v>
      </c>
      <c r="N549" t="s">
        <v>9</v>
      </c>
      <c r="O549" t="s">
        <v>11</v>
      </c>
      <c r="R549">
        <v>1992</v>
      </c>
    </row>
    <row r="550" spans="1:18" x14ac:dyDescent="0.3">
      <c r="A550" t="s">
        <v>579</v>
      </c>
      <c r="B550">
        <v>15</v>
      </c>
      <c r="C550" s="54" t="s">
        <v>35</v>
      </c>
      <c r="D550" s="54">
        <f>IF(R550="?",AVERAGE($R$2:$R$2344),R550)</f>
        <v>1984</v>
      </c>
      <c r="E550" s="19" t="str">
        <f>CONCATENATE(B550,"-",C550,"-",D550)</f>
        <v>15-Oct-1984</v>
      </c>
      <c r="F550" s="26">
        <f t="shared" si="8"/>
        <v>38</v>
      </c>
      <c r="G550">
        <v>3</v>
      </c>
      <c r="H550" s="47">
        <v>4839.18</v>
      </c>
      <c r="I550" t="str">
        <f>IF(M550="?","tier - 2",M550)</f>
        <v>tier - 2</v>
      </c>
      <c r="J550" t="str">
        <f>IF(N550="?","tier - 2",N550)</f>
        <v>tier - 1</v>
      </c>
      <c r="K550" t="str">
        <f>IF(O550="?","Unknown",O550)</f>
        <v>R1012</v>
      </c>
      <c r="M550" t="s">
        <v>9</v>
      </c>
      <c r="N550" t="s">
        <v>14</v>
      </c>
      <c r="O550" t="s">
        <v>21</v>
      </c>
      <c r="R550">
        <v>1984</v>
      </c>
    </row>
    <row r="551" spans="1:18" x14ac:dyDescent="0.3">
      <c r="A551" t="s">
        <v>580</v>
      </c>
      <c r="B551">
        <v>29</v>
      </c>
      <c r="C551" s="54" t="s">
        <v>18</v>
      </c>
      <c r="D551" s="54">
        <f>IF(R551="?",AVERAGE($R$2:$R$2344),R551)</f>
        <v>1995</v>
      </c>
      <c r="E551" s="19" t="str">
        <f>CONCATENATE(B551,"-",C551,"-",D551)</f>
        <v>29-Sep-1995</v>
      </c>
      <c r="F551" s="26">
        <f t="shared" si="8"/>
        <v>27</v>
      </c>
      <c r="G551">
        <v>0</v>
      </c>
      <c r="H551" s="47">
        <v>4840.95</v>
      </c>
      <c r="I551" t="str">
        <f>IF(M551="?","tier - 2",M551)</f>
        <v>tier - 2</v>
      </c>
      <c r="J551" t="str">
        <f>IF(N551="?","tier - 2",N551)</f>
        <v>tier - 1</v>
      </c>
      <c r="K551" t="str">
        <f>IF(O551="?","Unknown",O551)</f>
        <v>R1021</v>
      </c>
      <c r="M551" t="s">
        <v>9</v>
      </c>
      <c r="N551" t="s">
        <v>14</v>
      </c>
      <c r="O551" t="s">
        <v>298</v>
      </c>
      <c r="R551">
        <v>1995</v>
      </c>
    </row>
    <row r="552" spans="1:18" x14ac:dyDescent="0.3">
      <c r="A552" t="s">
        <v>581</v>
      </c>
      <c r="B552">
        <v>13</v>
      </c>
      <c r="C552" s="54" t="s">
        <v>28</v>
      </c>
      <c r="D552" s="54">
        <f>IF(R552="?",AVERAGE($R$2:$R$2344),R552)</f>
        <v>1979</v>
      </c>
      <c r="E552" s="19" t="str">
        <f>CONCATENATE(B552,"-",C552,"-",D552)</f>
        <v>13-Dec-1979</v>
      </c>
      <c r="F552" s="26">
        <f t="shared" si="8"/>
        <v>43</v>
      </c>
      <c r="G552">
        <v>2</v>
      </c>
      <c r="H552" s="47">
        <v>4843.79</v>
      </c>
      <c r="I552" t="str">
        <f>IF(M552="?","tier - 2",M552)</f>
        <v>tier - 2</v>
      </c>
      <c r="J552" t="str">
        <f>IF(N552="?","tier - 2",N552)</f>
        <v>tier - 3</v>
      </c>
      <c r="K552" t="str">
        <f>IF(O552="?","Unknown",O552)</f>
        <v>R1013</v>
      </c>
      <c r="M552" t="s">
        <v>9</v>
      </c>
      <c r="N552" t="s">
        <v>10</v>
      </c>
      <c r="O552" t="s">
        <v>11</v>
      </c>
      <c r="R552">
        <v>1979</v>
      </c>
    </row>
    <row r="553" spans="1:18" x14ac:dyDescent="0.3">
      <c r="A553" t="s">
        <v>582</v>
      </c>
      <c r="B553">
        <v>11</v>
      </c>
      <c r="C553" s="54" t="s">
        <v>18</v>
      </c>
      <c r="D553" s="54">
        <f>IF(R553="?",AVERAGE($R$2:$R$2344),R553)</f>
        <v>1974</v>
      </c>
      <c r="E553" s="19" t="str">
        <f>CONCATENATE(B553,"-",C553,"-",D553)</f>
        <v>11-Sep-1974</v>
      </c>
      <c r="F553" s="26">
        <f t="shared" si="8"/>
        <v>48</v>
      </c>
      <c r="G553">
        <v>0</v>
      </c>
      <c r="H553" s="47">
        <v>4844.67</v>
      </c>
      <c r="I553" t="str">
        <f>IF(M553="?","tier - 2",M553)</f>
        <v>tier - 2</v>
      </c>
      <c r="J553" t="str">
        <f>IF(N553="?","tier - 2",N553)</f>
        <v>tier - 2</v>
      </c>
      <c r="K553" t="str">
        <f>IF(O553="?","Unknown",O553)</f>
        <v>R1013</v>
      </c>
      <c r="M553" t="s">
        <v>9</v>
      </c>
      <c r="N553" t="s">
        <v>9</v>
      </c>
      <c r="O553" t="s">
        <v>11</v>
      </c>
      <c r="R553">
        <v>1974</v>
      </c>
    </row>
    <row r="554" spans="1:18" x14ac:dyDescent="0.3">
      <c r="A554" t="s">
        <v>583</v>
      </c>
      <c r="B554">
        <v>7</v>
      </c>
      <c r="C554" s="54" t="s">
        <v>16</v>
      </c>
      <c r="D554" s="54">
        <f>IF(R554="?",AVERAGE($R$2:$R$2344),R554)</f>
        <v>2001</v>
      </c>
      <c r="E554" s="19" t="str">
        <f>CONCATENATE(B554,"-",C554,"-",D554)</f>
        <v>7-Jun-2001</v>
      </c>
      <c r="F554" s="26">
        <f t="shared" si="8"/>
        <v>22</v>
      </c>
      <c r="G554">
        <v>0</v>
      </c>
      <c r="H554" s="47">
        <v>4846.53</v>
      </c>
      <c r="I554" t="str">
        <f>IF(M554="?","tier - 2",M554)</f>
        <v>tier - 2</v>
      </c>
      <c r="J554" t="str">
        <f>IF(N554="?","tier - 2",N554)</f>
        <v>tier - 3</v>
      </c>
      <c r="K554" t="str">
        <f>IF(O554="?","Unknown",O554)</f>
        <v>R1021</v>
      </c>
      <c r="M554" t="s">
        <v>9</v>
      </c>
      <c r="N554" t="s">
        <v>10</v>
      </c>
      <c r="O554" t="s">
        <v>298</v>
      </c>
      <c r="R554">
        <v>2001</v>
      </c>
    </row>
    <row r="555" spans="1:18" x14ac:dyDescent="0.3">
      <c r="A555" t="s">
        <v>584</v>
      </c>
      <c r="B555">
        <v>27</v>
      </c>
      <c r="C555" s="54" t="s">
        <v>28</v>
      </c>
      <c r="D555" s="54">
        <f>IF(R555="?",AVERAGE($R$2:$R$2344),R555)</f>
        <v>1995</v>
      </c>
      <c r="E555" s="19" t="str">
        <f>CONCATENATE(B555,"-",C555,"-",D555)</f>
        <v>27-Dec-1995</v>
      </c>
      <c r="F555" s="26">
        <f t="shared" si="8"/>
        <v>27</v>
      </c>
      <c r="G555">
        <v>3</v>
      </c>
      <c r="H555" s="47">
        <v>4846.92</v>
      </c>
      <c r="I555" t="str">
        <f>IF(M555="?","tier - 2",M555)</f>
        <v>tier - 2</v>
      </c>
      <c r="J555" t="str">
        <f>IF(N555="?","tier - 2",N555)</f>
        <v>tier - 3</v>
      </c>
      <c r="K555" t="str">
        <f>IF(O555="?","Unknown",O555)</f>
        <v>R1017</v>
      </c>
      <c r="M555" t="s">
        <v>9</v>
      </c>
      <c r="N555" t="s">
        <v>10</v>
      </c>
      <c r="O555" t="s">
        <v>354</v>
      </c>
      <c r="R555">
        <v>1995</v>
      </c>
    </row>
    <row r="556" spans="1:18" x14ac:dyDescent="0.3">
      <c r="A556" t="s">
        <v>585</v>
      </c>
      <c r="B556">
        <v>1</v>
      </c>
      <c r="C556" s="54" t="s">
        <v>18</v>
      </c>
      <c r="D556" s="54">
        <f>IF(R556="?",AVERAGE($R$2:$R$2344),R556)</f>
        <v>1989</v>
      </c>
      <c r="E556" s="19" t="str">
        <f>CONCATENATE(B556,"-",C556,"-",D556)</f>
        <v>1-Sep-1989</v>
      </c>
      <c r="F556" s="26">
        <f t="shared" si="8"/>
        <v>33</v>
      </c>
      <c r="G556">
        <v>3</v>
      </c>
      <c r="H556" s="47">
        <v>4859.8900000000003</v>
      </c>
      <c r="I556" t="str">
        <f>IF(M556="?","tier - 2",M556)</f>
        <v>tier - 2</v>
      </c>
      <c r="J556" t="str">
        <f>IF(N556="?","tier - 2",N556)</f>
        <v>tier - 3</v>
      </c>
      <c r="K556" t="str">
        <f>IF(O556="?","Unknown",O556)</f>
        <v>R1011</v>
      </c>
      <c r="M556" t="s">
        <v>9</v>
      </c>
      <c r="N556" t="s">
        <v>10</v>
      </c>
      <c r="O556" t="s">
        <v>40</v>
      </c>
      <c r="R556">
        <v>1989</v>
      </c>
    </row>
    <row r="557" spans="1:18" x14ac:dyDescent="0.3">
      <c r="A557" t="s">
        <v>586</v>
      </c>
      <c r="B557">
        <v>29</v>
      </c>
      <c r="C557" s="54" t="s">
        <v>18</v>
      </c>
      <c r="D557" s="54">
        <f>IF(R557="?",AVERAGE($R$2:$R$2344),R557)</f>
        <v>1997</v>
      </c>
      <c r="E557" s="19" t="str">
        <f>CONCATENATE(B557,"-",C557,"-",D557)</f>
        <v>29-Sep-1997</v>
      </c>
      <c r="F557" s="26">
        <f t="shared" si="8"/>
        <v>25</v>
      </c>
      <c r="G557">
        <v>4</v>
      </c>
      <c r="H557" s="47">
        <v>4877.9799999999996</v>
      </c>
      <c r="I557" t="str">
        <f>IF(M557="?","tier - 2",M557)</f>
        <v>tier - 2</v>
      </c>
      <c r="J557" t="str">
        <f>IF(N557="?","tier - 2",N557)</f>
        <v>tier - 3</v>
      </c>
      <c r="K557" t="str">
        <f>IF(O557="?","Unknown",O557)</f>
        <v>R1012</v>
      </c>
      <c r="M557" t="s">
        <v>9</v>
      </c>
      <c r="N557" t="s">
        <v>10</v>
      </c>
      <c r="O557" t="s">
        <v>21</v>
      </c>
      <c r="R557">
        <v>1997</v>
      </c>
    </row>
    <row r="558" spans="1:18" x14ac:dyDescent="0.3">
      <c r="A558" t="s">
        <v>587</v>
      </c>
      <c r="B558">
        <v>23</v>
      </c>
      <c r="C558" s="54" t="s">
        <v>28</v>
      </c>
      <c r="D558" s="54">
        <f>IF(R558="?",AVERAGE($R$2:$R$2344),R558)</f>
        <v>1986</v>
      </c>
      <c r="E558" s="19" t="str">
        <f>CONCATENATE(B558,"-",C558,"-",D558)</f>
        <v>23-Dec-1986</v>
      </c>
      <c r="F558" s="26">
        <f t="shared" si="8"/>
        <v>36</v>
      </c>
      <c r="G558">
        <v>0</v>
      </c>
      <c r="H558" s="47">
        <v>4883.87</v>
      </c>
      <c r="I558" t="str">
        <f>IF(M558="?","tier - 2",M558)</f>
        <v>tier - 2</v>
      </c>
      <c r="J558" t="str">
        <f>IF(N558="?","tier - 2",N558)</f>
        <v>tier - 1</v>
      </c>
      <c r="K558" t="str">
        <f>IF(O558="?","Unknown",O558)</f>
        <v>R1011</v>
      </c>
      <c r="M558" t="s">
        <v>9</v>
      </c>
      <c r="N558" t="s">
        <v>14</v>
      </c>
      <c r="O558" t="s">
        <v>40</v>
      </c>
      <c r="R558">
        <v>1986</v>
      </c>
    </row>
    <row r="559" spans="1:18" x14ac:dyDescent="0.3">
      <c r="A559" t="s">
        <v>588</v>
      </c>
      <c r="B559">
        <v>27</v>
      </c>
      <c r="C559" s="54" t="s">
        <v>35</v>
      </c>
      <c r="D559" s="54">
        <f>IF(R559="?",AVERAGE($R$2:$R$2344),R559)</f>
        <v>1986</v>
      </c>
      <c r="E559" s="19" t="str">
        <f>CONCATENATE(B559,"-",C559,"-",D559)</f>
        <v>27-Oct-1986</v>
      </c>
      <c r="F559" s="26">
        <f t="shared" si="8"/>
        <v>36</v>
      </c>
      <c r="G559">
        <v>0</v>
      </c>
      <c r="H559" s="47">
        <v>4889.04</v>
      </c>
      <c r="I559" t="str">
        <f>IF(M559="?","tier - 2",M559)</f>
        <v>tier - 2</v>
      </c>
      <c r="J559" t="str">
        <f>IF(N559="?","tier - 2",N559)</f>
        <v>tier - 1</v>
      </c>
      <c r="K559" t="str">
        <f>IF(O559="?","Unknown",O559)</f>
        <v>R1013</v>
      </c>
      <c r="M559" t="s">
        <v>9</v>
      </c>
      <c r="N559" t="s">
        <v>14</v>
      </c>
      <c r="O559" t="s">
        <v>11</v>
      </c>
      <c r="R559">
        <v>1986</v>
      </c>
    </row>
    <row r="560" spans="1:18" x14ac:dyDescent="0.3">
      <c r="A560" t="s">
        <v>589</v>
      </c>
      <c r="B560">
        <v>10</v>
      </c>
      <c r="C560" s="54" t="s">
        <v>8</v>
      </c>
      <c r="D560" s="54">
        <f>IF(R560="?",AVERAGE($R$2:$R$2344),R560)</f>
        <v>1989</v>
      </c>
      <c r="E560" s="19" t="str">
        <f>CONCATENATE(B560,"-",C560,"-",D560)</f>
        <v>10-Jul-1989</v>
      </c>
      <c r="F560" s="26">
        <f t="shared" si="8"/>
        <v>33</v>
      </c>
      <c r="G560">
        <v>2</v>
      </c>
      <c r="H560" s="47">
        <v>4890</v>
      </c>
      <c r="I560" t="str">
        <f>IF(M560="?","tier - 2",M560)</f>
        <v>tier - 3</v>
      </c>
      <c r="J560" t="str">
        <f>IF(N560="?","tier - 2",N560)</f>
        <v>tier - 2</v>
      </c>
      <c r="K560" t="str">
        <f>IF(O560="?","Unknown",O560)</f>
        <v>R1013</v>
      </c>
      <c r="M560" t="s">
        <v>10</v>
      </c>
      <c r="N560" t="s">
        <v>9</v>
      </c>
      <c r="O560" t="s">
        <v>11</v>
      </c>
      <c r="R560">
        <v>1989</v>
      </c>
    </row>
    <row r="561" spans="1:18" x14ac:dyDescent="0.3">
      <c r="A561" t="s">
        <v>590</v>
      </c>
      <c r="B561">
        <v>28</v>
      </c>
      <c r="C561" s="54" t="s">
        <v>13</v>
      </c>
      <c r="D561" s="54">
        <f>IF(R561="?",AVERAGE($R$2:$R$2344),R561)</f>
        <v>1990</v>
      </c>
      <c r="E561" s="19" t="str">
        <f>CONCATENATE(B561,"-",C561,"-",D561)</f>
        <v>28-Nov-1990</v>
      </c>
      <c r="F561" s="26">
        <f t="shared" si="8"/>
        <v>32</v>
      </c>
      <c r="G561">
        <v>3</v>
      </c>
      <c r="H561" s="47">
        <v>4894.3900000000003</v>
      </c>
      <c r="I561" t="str">
        <f>IF(M561="?","tier - 2",M561)</f>
        <v>tier - 2</v>
      </c>
      <c r="J561" t="str">
        <f>IF(N561="?","tier - 2",N561)</f>
        <v>tier - 3</v>
      </c>
      <c r="K561" t="str">
        <f>IF(O561="?","Unknown",O561)</f>
        <v>R1013</v>
      </c>
      <c r="M561" t="s">
        <v>9</v>
      </c>
      <c r="N561" t="s">
        <v>10</v>
      </c>
      <c r="O561" t="s">
        <v>11</v>
      </c>
      <c r="R561">
        <v>1990</v>
      </c>
    </row>
    <row r="562" spans="1:18" x14ac:dyDescent="0.3">
      <c r="A562" t="s">
        <v>591</v>
      </c>
      <c r="B562">
        <v>23</v>
      </c>
      <c r="C562" s="54" t="s">
        <v>18</v>
      </c>
      <c r="D562" s="54">
        <f>IF(R562="?",AVERAGE($R$2:$R$2344),R562)</f>
        <v>1988</v>
      </c>
      <c r="E562" s="19" t="str">
        <f>CONCATENATE(B562,"-",C562,"-",D562)</f>
        <v>23-Sep-1988</v>
      </c>
      <c r="F562" s="26">
        <f t="shared" si="8"/>
        <v>34</v>
      </c>
      <c r="G562">
        <v>1</v>
      </c>
      <c r="H562" s="47">
        <v>4894.75</v>
      </c>
      <c r="I562" t="str">
        <f>IF(M562="?","tier - 2",M562)</f>
        <v>tier - 3</v>
      </c>
      <c r="J562" t="str">
        <f>IF(N562="?","tier - 2",N562)</f>
        <v>tier - 3</v>
      </c>
      <c r="K562" t="str">
        <f>IF(O562="?","Unknown",O562)</f>
        <v>R1012</v>
      </c>
      <c r="M562" t="s">
        <v>10</v>
      </c>
      <c r="N562" t="s">
        <v>10</v>
      </c>
      <c r="O562" t="s">
        <v>21</v>
      </c>
      <c r="R562">
        <v>1988</v>
      </c>
    </row>
    <row r="563" spans="1:18" x14ac:dyDescent="0.3">
      <c r="A563" t="s">
        <v>592</v>
      </c>
      <c r="B563">
        <v>10</v>
      </c>
      <c r="C563" s="54" t="s">
        <v>8</v>
      </c>
      <c r="D563" s="54">
        <f>IF(R563="?",AVERAGE($R$2:$R$2344),R563)</f>
        <v>1993</v>
      </c>
      <c r="E563" s="19" t="str">
        <f>CONCATENATE(B563,"-",C563,"-",D563)</f>
        <v>10-Jul-1993</v>
      </c>
      <c r="F563" s="26">
        <f t="shared" si="8"/>
        <v>29</v>
      </c>
      <c r="G563">
        <v>2</v>
      </c>
      <c r="H563" s="47">
        <v>4906.41</v>
      </c>
      <c r="I563" t="str">
        <f>IF(M563="?","tier - 2",M563)</f>
        <v>tier - 2</v>
      </c>
      <c r="J563" t="str">
        <f>IF(N563="?","tier - 2",N563)</f>
        <v>tier - 1</v>
      </c>
      <c r="K563" t="str">
        <f>IF(O563="?","Unknown",O563)</f>
        <v>R1012</v>
      </c>
      <c r="M563" t="s">
        <v>9</v>
      </c>
      <c r="N563" t="s">
        <v>14</v>
      </c>
      <c r="O563" t="s">
        <v>21</v>
      </c>
      <c r="R563">
        <v>1993</v>
      </c>
    </row>
    <row r="564" spans="1:18" x14ac:dyDescent="0.3">
      <c r="A564" t="s">
        <v>593</v>
      </c>
      <c r="B564">
        <v>18</v>
      </c>
      <c r="C564" s="54" t="s">
        <v>35</v>
      </c>
      <c r="D564" s="54">
        <f>IF(R564="?",AVERAGE($R$2:$R$2344),R564)</f>
        <v>1981</v>
      </c>
      <c r="E564" s="19" t="str">
        <f>CONCATENATE(B564,"-",C564,"-",D564)</f>
        <v>18-Oct-1981</v>
      </c>
      <c r="F564" s="26">
        <f t="shared" si="8"/>
        <v>41</v>
      </c>
      <c r="G564">
        <v>1</v>
      </c>
      <c r="H564" s="47">
        <v>4911.8900000000003</v>
      </c>
      <c r="I564" t="str">
        <f>IF(M564="?","tier - 2",M564)</f>
        <v>tier - 2</v>
      </c>
      <c r="J564" t="str">
        <f>IF(N564="?","tier - 2",N564)</f>
        <v>tier - 3</v>
      </c>
      <c r="K564" t="str">
        <f>IF(O564="?","Unknown",O564)</f>
        <v>R1013</v>
      </c>
      <c r="M564" t="s">
        <v>9</v>
      </c>
      <c r="N564" t="s">
        <v>10</v>
      </c>
      <c r="O564" t="s">
        <v>11</v>
      </c>
      <c r="R564">
        <v>1981</v>
      </c>
    </row>
    <row r="565" spans="1:18" x14ac:dyDescent="0.3">
      <c r="A565" t="s">
        <v>594</v>
      </c>
      <c r="B565">
        <v>21</v>
      </c>
      <c r="C565" s="54" t="s">
        <v>33</v>
      </c>
      <c r="D565" s="54">
        <f>IF(R565="?",AVERAGE($R$2:$R$2344),R565)</f>
        <v>2002</v>
      </c>
      <c r="E565" s="19" t="str">
        <f>CONCATENATE(B565,"-",C565,"-",D565)</f>
        <v>21-Aug-2002</v>
      </c>
      <c r="F565" s="26">
        <f t="shared" si="8"/>
        <v>20</v>
      </c>
      <c r="G565">
        <v>5</v>
      </c>
      <c r="H565" s="47">
        <v>4915.0600000000004</v>
      </c>
      <c r="I565" t="str">
        <f>IF(M565="?","tier - 2",M565)</f>
        <v>tier - 2</v>
      </c>
      <c r="J565" t="str">
        <f>IF(N565="?","tier - 2",N565)</f>
        <v>tier - 1</v>
      </c>
      <c r="K565" t="str">
        <f>IF(O565="?","Unknown",O565)</f>
        <v>R1017</v>
      </c>
      <c r="M565" t="s">
        <v>9</v>
      </c>
      <c r="N565" t="s">
        <v>14</v>
      </c>
      <c r="O565" t="s">
        <v>354</v>
      </c>
      <c r="R565">
        <v>2002</v>
      </c>
    </row>
    <row r="566" spans="1:18" x14ac:dyDescent="0.3">
      <c r="A566" t="s">
        <v>595</v>
      </c>
      <c r="B566">
        <v>10</v>
      </c>
      <c r="C566" s="54" t="s">
        <v>33</v>
      </c>
      <c r="D566" s="54">
        <f>IF(R566="?",AVERAGE($R$2:$R$2344),R566)</f>
        <v>1993</v>
      </c>
      <c r="E566" s="19" t="str">
        <f>CONCATENATE(B566,"-",C566,"-",D566)</f>
        <v>10-Aug-1993</v>
      </c>
      <c r="F566" s="26">
        <f t="shared" si="8"/>
        <v>29</v>
      </c>
      <c r="G566">
        <v>2</v>
      </c>
      <c r="H566" s="47">
        <v>4922.92</v>
      </c>
      <c r="I566" t="str">
        <f>IF(M566="?","tier - 2",M566)</f>
        <v>tier - 2</v>
      </c>
      <c r="J566" t="str">
        <f>IF(N566="?","tier - 2",N566)</f>
        <v>tier - 2</v>
      </c>
      <c r="K566" t="str">
        <f>IF(O566="?","Unknown",O566)</f>
        <v>R1012</v>
      </c>
      <c r="M566" t="s">
        <v>9</v>
      </c>
      <c r="N566" t="s">
        <v>9</v>
      </c>
      <c r="O566" t="s">
        <v>21</v>
      </c>
      <c r="R566">
        <v>1993</v>
      </c>
    </row>
    <row r="567" spans="1:18" x14ac:dyDescent="0.3">
      <c r="A567" t="s">
        <v>596</v>
      </c>
      <c r="B567">
        <v>23</v>
      </c>
      <c r="C567" s="54" t="s">
        <v>33</v>
      </c>
      <c r="D567" s="54">
        <f>IF(R567="?",AVERAGE($R$2:$R$2344),R567)</f>
        <v>1991</v>
      </c>
      <c r="E567" s="19" t="str">
        <f>CONCATENATE(B567,"-",C567,"-",D567)</f>
        <v>23-Aug-1991</v>
      </c>
      <c r="F567" s="26">
        <f t="shared" si="8"/>
        <v>31</v>
      </c>
      <c r="G567">
        <v>2</v>
      </c>
      <c r="H567" s="47">
        <v>4931.6499999999996</v>
      </c>
      <c r="I567" t="str">
        <f>IF(M567="?","tier - 2",M567)</f>
        <v>tier - 2</v>
      </c>
      <c r="J567" t="str">
        <f>IF(N567="?","tier - 2",N567)</f>
        <v>tier - 3</v>
      </c>
      <c r="K567" t="str">
        <f>IF(O567="?","Unknown",O567)</f>
        <v>R1011</v>
      </c>
      <c r="M567" t="s">
        <v>9</v>
      </c>
      <c r="N567" t="s">
        <v>10</v>
      </c>
      <c r="O567" t="s">
        <v>40</v>
      </c>
      <c r="R567">
        <v>1991</v>
      </c>
    </row>
    <row r="568" spans="1:18" x14ac:dyDescent="0.3">
      <c r="A568" t="s">
        <v>597</v>
      </c>
      <c r="B568">
        <v>27</v>
      </c>
      <c r="C568" s="54" t="s">
        <v>13</v>
      </c>
      <c r="D568" s="54">
        <f>IF(R568="?",AVERAGE($R$2:$R$2344),R568)</f>
        <v>1991</v>
      </c>
      <c r="E568" s="19" t="str">
        <f>CONCATENATE(B568,"-",C568,"-",D568)</f>
        <v>27-Nov-1991</v>
      </c>
      <c r="F568" s="26">
        <f t="shared" si="8"/>
        <v>31</v>
      </c>
      <c r="G568">
        <v>2</v>
      </c>
      <c r="H568" s="47">
        <v>4934.71</v>
      </c>
      <c r="I568" t="str">
        <f>IF(M568="?","tier - 2",M568)</f>
        <v>tier - 2</v>
      </c>
      <c r="J568" t="str">
        <f>IF(N568="?","tier - 2",N568)</f>
        <v>tier - 3</v>
      </c>
      <c r="K568" t="str">
        <f>IF(O568="?","Unknown",O568)</f>
        <v>R1011</v>
      </c>
      <c r="M568" t="s">
        <v>9</v>
      </c>
      <c r="N568" t="s">
        <v>10</v>
      </c>
      <c r="O568" t="s">
        <v>40</v>
      </c>
      <c r="R568">
        <v>1991</v>
      </c>
    </row>
    <row r="569" spans="1:18" x14ac:dyDescent="0.3">
      <c r="A569" t="s">
        <v>598</v>
      </c>
      <c r="B569">
        <v>26</v>
      </c>
      <c r="C569" s="54" t="s">
        <v>16</v>
      </c>
      <c r="D569" s="54">
        <f>IF(R569="?",AVERAGE($R$2:$R$2344),R569)</f>
        <v>1974</v>
      </c>
      <c r="E569" s="19" t="str">
        <f>CONCATENATE(B569,"-",C569,"-",D569)</f>
        <v>26-Jun-1974</v>
      </c>
      <c r="F569" s="26">
        <f t="shared" si="8"/>
        <v>48</v>
      </c>
      <c r="G569">
        <v>0</v>
      </c>
      <c r="H569" s="47">
        <v>4942.0600000000004</v>
      </c>
      <c r="I569" t="str">
        <f>IF(M569="?","tier - 2",M569)</f>
        <v>tier - 2</v>
      </c>
      <c r="J569" t="str">
        <f>IF(N569="?","tier - 2",N569)</f>
        <v>tier - 2</v>
      </c>
      <c r="K569" t="str">
        <f>IF(O569="?","Unknown",O569)</f>
        <v>R1013</v>
      </c>
      <c r="M569" t="s">
        <v>9</v>
      </c>
      <c r="N569" t="s">
        <v>9</v>
      </c>
      <c r="O569" t="s">
        <v>11</v>
      </c>
      <c r="R569">
        <v>1974</v>
      </c>
    </row>
    <row r="570" spans="1:18" x14ac:dyDescent="0.3">
      <c r="A570" t="s">
        <v>599</v>
      </c>
      <c r="B570">
        <v>30</v>
      </c>
      <c r="C570" s="54" t="s">
        <v>33</v>
      </c>
      <c r="D570" s="54">
        <f>IF(R570="?",AVERAGE($R$2:$R$2344),R570)</f>
        <v>1991</v>
      </c>
      <c r="E570" s="19" t="str">
        <f>CONCATENATE(B570,"-",C570,"-",D570)</f>
        <v>30-Aug-1991</v>
      </c>
      <c r="F570" s="26">
        <f t="shared" si="8"/>
        <v>31</v>
      </c>
      <c r="G570">
        <v>2</v>
      </c>
      <c r="H570" s="47">
        <v>4949.76</v>
      </c>
      <c r="I570" t="str">
        <f>IF(M570="?","tier - 2",M570)</f>
        <v>tier - 2</v>
      </c>
      <c r="J570" t="str">
        <f>IF(N570="?","tier - 2",N570)</f>
        <v>tier - 1</v>
      </c>
      <c r="K570" t="str">
        <f>IF(O570="?","Unknown",O570)</f>
        <v>R1013</v>
      </c>
      <c r="M570" t="s">
        <v>9</v>
      </c>
      <c r="N570" t="s">
        <v>14</v>
      </c>
      <c r="O570" t="s">
        <v>11</v>
      </c>
      <c r="R570">
        <v>1991</v>
      </c>
    </row>
    <row r="571" spans="1:18" x14ac:dyDescent="0.3">
      <c r="A571" t="s">
        <v>600</v>
      </c>
      <c r="B571">
        <v>7</v>
      </c>
      <c r="C571" s="54" t="s">
        <v>13</v>
      </c>
      <c r="D571" s="54">
        <f>IF(R571="?",AVERAGE($R$2:$R$2344),R571)</f>
        <v>1973</v>
      </c>
      <c r="E571" s="19" t="str">
        <f>CONCATENATE(B571,"-",C571,"-",D571)</f>
        <v>7-Nov-1973</v>
      </c>
      <c r="F571" s="26">
        <f t="shared" si="8"/>
        <v>49</v>
      </c>
      <c r="G571">
        <v>0</v>
      </c>
      <c r="H571" s="47">
        <v>4985.22</v>
      </c>
      <c r="I571" t="str">
        <f>IF(M571="?","tier - 2",M571)</f>
        <v>tier - 2</v>
      </c>
      <c r="J571" t="str">
        <f>IF(N571="?","tier - 2",N571)</f>
        <v>tier - 3</v>
      </c>
      <c r="K571" t="str">
        <f>IF(O571="?","Unknown",O571)</f>
        <v>R1013</v>
      </c>
      <c r="M571" t="s">
        <v>9</v>
      </c>
      <c r="N571" t="s">
        <v>10</v>
      </c>
      <c r="O571" t="s">
        <v>11</v>
      </c>
      <c r="R571">
        <v>1973</v>
      </c>
    </row>
    <row r="572" spans="1:18" x14ac:dyDescent="0.3">
      <c r="A572" t="s">
        <v>601</v>
      </c>
      <c r="B572">
        <v>24</v>
      </c>
      <c r="C572" s="54" t="s">
        <v>16</v>
      </c>
      <c r="D572" s="54">
        <f>IF(R572="?",AVERAGE($R$2:$R$2344),R572)</f>
        <v>1988</v>
      </c>
      <c r="E572" s="19" t="str">
        <f>CONCATENATE(B572,"-",C572,"-",D572)</f>
        <v>24-Jun-1988</v>
      </c>
      <c r="F572" s="26">
        <f t="shared" si="8"/>
        <v>34</v>
      </c>
      <c r="G572">
        <v>0</v>
      </c>
      <c r="H572" s="47">
        <v>4992.38</v>
      </c>
      <c r="I572" t="str">
        <f>IF(M572="?","tier - 2",M572)</f>
        <v>tier - 2</v>
      </c>
      <c r="J572" t="str">
        <f>IF(N572="?","tier - 2",N572)</f>
        <v>tier - 3</v>
      </c>
      <c r="K572" t="str">
        <f>IF(O572="?","Unknown",O572)</f>
        <v>R1024</v>
      </c>
      <c r="M572" t="s">
        <v>9</v>
      </c>
      <c r="N572" t="s">
        <v>10</v>
      </c>
      <c r="O572" t="s">
        <v>245</v>
      </c>
      <c r="R572">
        <v>1988</v>
      </c>
    </row>
    <row r="573" spans="1:18" x14ac:dyDescent="0.3">
      <c r="A573" t="s">
        <v>602</v>
      </c>
      <c r="B573">
        <v>5</v>
      </c>
      <c r="C573" s="54" t="s">
        <v>35</v>
      </c>
      <c r="D573" s="54">
        <f>IF(R573="?",AVERAGE($R$2:$R$2344),R573)</f>
        <v>2001</v>
      </c>
      <c r="E573" s="19" t="str">
        <f>CONCATENATE(B573,"-",C573,"-",D573)</f>
        <v>5-Oct-2001</v>
      </c>
      <c r="F573" s="26">
        <f t="shared" si="8"/>
        <v>21</v>
      </c>
      <c r="G573">
        <v>0</v>
      </c>
      <c r="H573" s="47">
        <v>4999.04</v>
      </c>
      <c r="I573" t="str">
        <f>IF(M573="?","tier - 2",M573)</f>
        <v>tier - 2</v>
      </c>
      <c r="J573" t="str">
        <f>IF(N573="?","tier - 2",N573)</f>
        <v>tier - 2</v>
      </c>
      <c r="K573" t="str">
        <f>IF(O573="?","Unknown",O573)</f>
        <v>R1011</v>
      </c>
      <c r="M573" t="s">
        <v>9</v>
      </c>
      <c r="N573" t="s">
        <v>9</v>
      </c>
      <c r="O573" t="s">
        <v>40</v>
      </c>
      <c r="R573">
        <v>2001</v>
      </c>
    </row>
    <row r="574" spans="1:18" x14ac:dyDescent="0.3">
      <c r="A574" t="s">
        <v>603</v>
      </c>
      <c r="B574">
        <v>4</v>
      </c>
      <c r="C574" s="54" t="s">
        <v>18</v>
      </c>
      <c r="D574" s="54">
        <f>IF(R574="?",AVERAGE($R$2:$R$2344),R574)</f>
        <v>1988</v>
      </c>
      <c r="E574" s="19" t="str">
        <f>CONCATENATE(B574,"-",C574,"-",D574)</f>
        <v>4-Sep-1988</v>
      </c>
      <c r="F574" s="26">
        <f t="shared" si="8"/>
        <v>34</v>
      </c>
      <c r="G574">
        <v>1</v>
      </c>
      <c r="H574" s="47">
        <v>5002.78</v>
      </c>
      <c r="I574" t="str">
        <f>IF(M574="?","tier - 2",M574)</f>
        <v>tier - 2</v>
      </c>
      <c r="J574" t="str">
        <f>IF(N574="?","tier - 2",N574)</f>
        <v>tier - 2</v>
      </c>
      <c r="K574" t="str">
        <f>IF(O574="?","Unknown",O574)</f>
        <v>R1013</v>
      </c>
      <c r="M574" t="s">
        <v>9</v>
      </c>
      <c r="N574" t="s">
        <v>9</v>
      </c>
      <c r="O574" t="s">
        <v>11</v>
      </c>
      <c r="R574">
        <v>1988</v>
      </c>
    </row>
    <row r="575" spans="1:18" x14ac:dyDescent="0.3">
      <c r="A575" t="s">
        <v>604</v>
      </c>
      <c r="B575">
        <v>9</v>
      </c>
      <c r="C575" s="54" t="s">
        <v>16</v>
      </c>
      <c r="D575" s="54">
        <f>IF(R575="?",AVERAGE($R$2:$R$2344),R575)</f>
        <v>1977</v>
      </c>
      <c r="E575" s="19" t="str">
        <f>CONCATENATE(B575,"-",C575,"-",D575)</f>
        <v>9-Jun-1977</v>
      </c>
      <c r="F575" s="26">
        <f t="shared" si="8"/>
        <v>45</v>
      </c>
      <c r="G575">
        <v>2</v>
      </c>
      <c r="H575" s="47">
        <v>5003.7700000000004</v>
      </c>
      <c r="I575" t="str">
        <f>IF(M575="?","tier - 2",M575)</f>
        <v>tier - 2</v>
      </c>
      <c r="J575" t="str">
        <f>IF(N575="?","tier - 2",N575)</f>
        <v>tier - 3</v>
      </c>
      <c r="K575" t="str">
        <f>IF(O575="?","Unknown",O575)</f>
        <v>R1013</v>
      </c>
      <c r="M575" t="s">
        <v>9</v>
      </c>
      <c r="N575" t="s">
        <v>10</v>
      </c>
      <c r="O575" t="s">
        <v>11</v>
      </c>
      <c r="R575">
        <v>1977</v>
      </c>
    </row>
    <row r="576" spans="1:18" x14ac:dyDescent="0.3">
      <c r="A576" t="s">
        <v>605</v>
      </c>
      <c r="B576">
        <v>8</v>
      </c>
      <c r="C576" s="54" t="s">
        <v>8</v>
      </c>
      <c r="D576" s="54">
        <f>IF(R576="?",AVERAGE($R$2:$R$2344),R576)</f>
        <v>1988</v>
      </c>
      <c r="E576" s="19" t="str">
        <f>CONCATENATE(B576,"-",C576,"-",D576)</f>
        <v>8-Jul-1988</v>
      </c>
      <c r="F576" s="26">
        <f t="shared" si="8"/>
        <v>34</v>
      </c>
      <c r="G576">
        <v>1</v>
      </c>
      <c r="H576" s="47">
        <v>5003.8500000000004</v>
      </c>
      <c r="I576" t="str">
        <f>IF(M576="?","tier - 2",M576)</f>
        <v>tier - 2</v>
      </c>
      <c r="J576" t="str">
        <f>IF(N576="?","tier - 2",N576)</f>
        <v>tier - 3</v>
      </c>
      <c r="K576" t="str">
        <f>IF(O576="?","Unknown",O576)</f>
        <v>R1011</v>
      </c>
      <c r="M576" t="s">
        <v>9</v>
      </c>
      <c r="N576" t="s">
        <v>10</v>
      </c>
      <c r="O576" t="s">
        <v>40</v>
      </c>
      <c r="R576">
        <v>1988</v>
      </c>
    </row>
    <row r="577" spans="1:18" x14ac:dyDescent="0.3">
      <c r="A577" t="s">
        <v>606</v>
      </c>
      <c r="B577">
        <v>9</v>
      </c>
      <c r="C577" s="54" t="s">
        <v>13</v>
      </c>
      <c r="D577" s="54">
        <f>IF(R577="?",AVERAGE($R$2:$R$2344),R577)</f>
        <v>1988</v>
      </c>
      <c r="E577" s="19" t="str">
        <f>CONCATENATE(B577,"-",C577,"-",D577)</f>
        <v>9-Nov-1988</v>
      </c>
      <c r="F577" s="26">
        <f t="shared" si="8"/>
        <v>34</v>
      </c>
      <c r="G577">
        <v>1</v>
      </c>
      <c r="H577" s="47">
        <v>5012.47</v>
      </c>
      <c r="I577" t="str">
        <f>IF(M577="?","tier - 2",M577)</f>
        <v>tier - 2</v>
      </c>
      <c r="J577" t="str">
        <f>IF(N577="?","tier - 2",N577)</f>
        <v>tier - 3</v>
      </c>
      <c r="K577" t="str">
        <f>IF(O577="?","Unknown",O577)</f>
        <v>R1011</v>
      </c>
      <c r="M577" t="s">
        <v>9</v>
      </c>
      <c r="N577" t="s">
        <v>10</v>
      </c>
      <c r="O577" t="s">
        <v>40</v>
      </c>
      <c r="R577">
        <v>1988</v>
      </c>
    </row>
    <row r="578" spans="1:18" x14ac:dyDescent="0.3">
      <c r="A578" t="s">
        <v>607</v>
      </c>
      <c r="B578">
        <v>28</v>
      </c>
      <c r="C578" s="54" t="s">
        <v>28</v>
      </c>
      <c r="D578" s="54">
        <f>IF(R578="?",AVERAGE($R$2:$R$2344),R578)</f>
        <v>1985</v>
      </c>
      <c r="E578" s="19" t="str">
        <f>CONCATENATE(B578,"-",C578,"-",D578)</f>
        <v>28-Dec-1985</v>
      </c>
      <c r="F578" s="26">
        <f t="shared" si="8"/>
        <v>37</v>
      </c>
      <c r="G578">
        <v>0</v>
      </c>
      <c r="H578" s="47">
        <v>5028.1499999999996</v>
      </c>
      <c r="I578" t="str">
        <f>IF(M578="?","tier - 2",M578)</f>
        <v>tier - 1</v>
      </c>
      <c r="J578" t="str">
        <f>IF(N578="?","tier - 2",N578)</f>
        <v>tier - 2</v>
      </c>
      <c r="K578" t="str">
        <f>IF(O578="?","Unknown",O578)</f>
        <v>R1012</v>
      </c>
      <c r="M578" t="s">
        <v>14</v>
      </c>
      <c r="N578" t="s">
        <v>9</v>
      </c>
      <c r="O578" t="s">
        <v>21</v>
      </c>
      <c r="R578">
        <v>1985</v>
      </c>
    </row>
    <row r="579" spans="1:18" x14ac:dyDescent="0.3">
      <c r="A579" t="s">
        <v>608</v>
      </c>
      <c r="B579">
        <v>10</v>
      </c>
      <c r="C579" s="54" t="s">
        <v>18</v>
      </c>
      <c r="D579" s="54">
        <f>IF(R579="?",AVERAGE($R$2:$R$2344),R579)</f>
        <v>1991</v>
      </c>
      <c r="E579" s="19" t="str">
        <f>CONCATENATE(B579,"-",C579,"-",D579)</f>
        <v>10-Sep-1991</v>
      </c>
      <c r="F579" s="26">
        <f t="shared" ref="F579:F642" si="9">DATEDIF(E579, DATE(2023,6,8), "Y")</f>
        <v>31</v>
      </c>
      <c r="G579">
        <v>2</v>
      </c>
      <c r="H579" s="47">
        <v>5031.2700000000004</v>
      </c>
      <c r="I579" t="str">
        <f>IF(M579="?","tier - 2",M579)</f>
        <v>tier - 3</v>
      </c>
      <c r="J579" t="str">
        <f>IF(N579="?","tier - 2",N579)</f>
        <v>tier - 1</v>
      </c>
      <c r="K579" t="str">
        <f>IF(O579="?","Unknown",O579)</f>
        <v>R1016</v>
      </c>
      <c r="M579" t="s">
        <v>10</v>
      </c>
      <c r="N579" t="s">
        <v>14</v>
      </c>
      <c r="O579" t="s">
        <v>166</v>
      </c>
      <c r="R579">
        <v>1991</v>
      </c>
    </row>
    <row r="580" spans="1:18" x14ac:dyDescent="0.3">
      <c r="A580" t="s">
        <v>609</v>
      </c>
      <c r="B580">
        <v>29</v>
      </c>
      <c r="C580" s="54" t="s">
        <v>16</v>
      </c>
      <c r="D580" s="54">
        <f>IF(R580="?",AVERAGE($R$2:$R$2344),R580)</f>
        <v>1986</v>
      </c>
      <c r="E580" s="19" t="str">
        <f>CONCATENATE(B580,"-",C580,"-",D580)</f>
        <v>29-Jun-1986</v>
      </c>
      <c r="F580" s="26">
        <f t="shared" si="9"/>
        <v>36</v>
      </c>
      <c r="G580">
        <v>3</v>
      </c>
      <c r="H580" s="47">
        <v>5034.1000000000004</v>
      </c>
      <c r="I580" t="str">
        <f>IF(M580="?","tier - 2",M580)</f>
        <v>tier - 2</v>
      </c>
      <c r="J580" t="str">
        <f>IF(N580="?","tier - 2",N580)</f>
        <v>tier - 2</v>
      </c>
      <c r="K580" t="str">
        <f>IF(O580="?","Unknown",O580)</f>
        <v>R1013</v>
      </c>
      <c r="M580" t="s">
        <v>9</v>
      </c>
      <c r="N580" t="s">
        <v>9</v>
      </c>
      <c r="O580" t="s">
        <v>11</v>
      </c>
      <c r="R580">
        <v>1986</v>
      </c>
    </row>
    <row r="581" spans="1:18" x14ac:dyDescent="0.3">
      <c r="A581" t="s">
        <v>610</v>
      </c>
      <c r="B581">
        <v>4</v>
      </c>
      <c r="C581" s="54" t="s">
        <v>28</v>
      </c>
      <c r="D581" s="54">
        <f>IF(R581="?",AVERAGE($R$2:$R$2344),R581)</f>
        <v>1997</v>
      </c>
      <c r="E581" s="19" t="str">
        <f>CONCATENATE(B581,"-",C581,"-",D581)</f>
        <v>4-Dec-1997</v>
      </c>
      <c r="F581" s="26">
        <f t="shared" si="9"/>
        <v>25</v>
      </c>
      <c r="G581">
        <v>0</v>
      </c>
      <c r="H581" s="47">
        <v>5038.57</v>
      </c>
      <c r="I581" t="str">
        <f>IF(M581="?","tier - 2",M581)</f>
        <v>tier - 2</v>
      </c>
      <c r="J581" t="str">
        <f>IF(N581="?","tier - 2",N581)</f>
        <v>tier - 2</v>
      </c>
      <c r="K581" t="str">
        <f>IF(O581="?","Unknown",O581)</f>
        <v>R1025</v>
      </c>
      <c r="M581" t="s">
        <v>9</v>
      </c>
      <c r="N581" t="s">
        <v>9</v>
      </c>
      <c r="O581" t="s">
        <v>198</v>
      </c>
      <c r="R581">
        <v>1997</v>
      </c>
    </row>
    <row r="582" spans="1:18" x14ac:dyDescent="0.3">
      <c r="A582" t="s">
        <v>611</v>
      </c>
      <c r="B582">
        <v>16</v>
      </c>
      <c r="C582" s="54" t="s">
        <v>35</v>
      </c>
      <c r="D582" s="54">
        <f>IF(R582="?",AVERAGE($R$2:$R$2344),R582)</f>
        <v>2001</v>
      </c>
      <c r="E582" s="19" t="str">
        <f>CONCATENATE(B582,"-",C582,"-",D582)</f>
        <v>16-Oct-2001</v>
      </c>
      <c r="F582" s="26">
        <f t="shared" si="9"/>
        <v>21</v>
      </c>
      <c r="G582">
        <v>0</v>
      </c>
      <c r="H582" s="47">
        <v>5043.13</v>
      </c>
      <c r="I582" t="str">
        <f>IF(M582="?","tier - 2",M582)</f>
        <v>tier - 2</v>
      </c>
      <c r="J582" t="str">
        <f>IF(N582="?","tier - 2",N582)</f>
        <v>tier - 3</v>
      </c>
      <c r="K582" t="str">
        <f>IF(O582="?","Unknown",O582)</f>
        <v>R1011</v>
      </c>
      <c r="M582" t="s">
        <v>9</v>
      </c>
      <c r="N582" t="s">
        <v>10</v>
      </c>
      <c r="O582" t="s">
        <v>40</v>
      </c>
      <c r="R582">
        <v>2001</v>
      </c>
    </row>
    <row r="583" spans="1:18" x14ac:dyDescent="0.3">
      <c r="A583" t="s">
        <v>612</v>
      </c>
      <c r="B583">
        <v>29</v>
      </c>
      <c r="C583" s="54" t="s">
        <v>8</v>
      </c>
      <c r="D583" s="54">
        <f>IF(R583="?",AVERAGE($R$2:$R$2344),R583)</f>
        <v>1997</v>
      </c>
      <c r="E583" s="19" t="str">
        <f>CONCATENATE(B583,"-",C583,"-",D583)</f>
        <v>29-Jul-1997</v>
      </c>
      <c r="F583" s="26">
        <f t="shared" si="9"/>
        <v>25</v>
      </c>
      <c r="G583">
        <v>0</v>
      </c>
      <c r="H583" s="47">
        <v>5045.1499999999996</v>
      </c>
      <c r="I583" t="str">
        <f>IF(M583="?","tier - 2",M583)</f>
        <v>tier - 2</v>
      </c>
      <c r="J583" t="str">
        <f>IF(N583="?","tier - 2",N583)</f>
        <v>tier - 2</v>
      </c>
      <c r="K583" t="str">
        <f>IF(O583="?","Unknown",O583)</f>
        <v>R1012</v>
      </c>
      <c r="M583" t="s">
        <v>9</v>
      </c>
      <c r="N583" t="s">
        <v>9</v>
      </c>
      <c r="O583" t="s">
        <v>21</v>
      </c>
      <c r="R583">
        <v>1997</v>
      </c>
    </row>
    <row r="584" spans="1:18" x14ac:dyDescent="0.3">
      <c r="A584" t="s">
        <v>613</v>
      </c>
      <c r="B584">
        <v>7</v>
      </c>
      <c r="C584" s="54" t="s">
        <v>18</v>
      </c>
      <c r="D584" s="54">
        <f>IF(R584="?",AVERAGE($R$2:$R$2344),R584)</f>
        <v>1980</v>
      </c>
      <c r="E584" s="19" t="str">
        <f>CONCATENATE(B584,"-",C584,"-",D584)</f>
        <v>7-Sep-1980</v>
      </c>
      <c r="F584" s="26">
        <f t="shared" si="9"/>
        <v>42</v>
      </c>
      <c r="G584">
        <v>2</v>
      </c>
      <c r="H584" s="47">
        <v>5054.05</v>
      </c>
      <c r="I584" t="str">
        <f>IF(M584="?","tier - 2",M584)</f>
        <v>tier - 2</v>
      </c>
      <c r="J584" t="str">
        <f>IF(N584="?","tier - 2",N584)</f>
        <v>tier - 2</v>
      </c>
      <c r="K584" t="str">
        <f>IF(O584="?","Unknown",O584)</f>
        <v>R1013</v>
      </c>
      <c r="M584" t="s">
        <v>9</v>
      </c>
      <c r="N584" t="s">
        <v>9</v>
      </c>
      <c r="O584" t="s">
        <v>11</v>
      </c>
      <c r="R584">
        <v>1980</v>
      </c>
    </row>
    <row r="585" spans="1:18" x14ac:dyDescent="0.3">
      <c r="A585" t="s">
        <v>614</v>
      </c>
      <c r="B585">
        <v>11</v>
      </c>
      <c r="C585" s="54" t="s">
        <v>16</v>
      </c>
      <c r="D585" s="54">
        <f>IF(R585="?",AVERAGE($R$2:$R$2344),R585)</f>
        <v>1993</v>
      </c>
      <c r="E585" s="19" t="str">
        <f>CONCATENATE(B585,"-",C585,"-",D585)</f>
        <v>11-Jun-1993</v>
      </c>
      <c r="F585" s="26">
        <f t="shared" si="9"/>
        <v>29</v>
      </c>
      <c r="G585">
        <v>0</v>
      </c>
      <c r="H585" s="47">
        <v>5059.5600000000004</v>
      </c>
      <c r="I585" t="str">
        <f>IF(M585="?","tier - 2",M585)</f>
        <v>tier - 2</v>
      </c>
      <c r="J585" t="str">
        <f>IF(N585="?","tier - 2",N585)</f>
        <v>tier - 1</v>
      </c>
      <c r="K585" t="str">
        <f>IF(O585="?","Unknown",O585)</f>
        <v>R1021</v>
      </c>
      <c r="M585" t="s">
        <v>9</v>
      </c>
      <c r="N585" t="s">
        <v>14</v>
      </c>
      <c r="O585" t="s">
        <v>298</v>
      </c>
      <c r="R585">
        <v>1993</v>
      </c>
    </row>
    <row r="586" spans="1:18" x14ac:dyDescent="0.3">
      <c r="A586" t="s">
        <v>615</v>
      </c>
      <c r="B586">
        <v>22</v>
      </c>
      <c r="C586" s="54" t="s">
        <v>13</v>
      </c>
      <c r="D586" s="54">
        <f>IF(R586="?",AVERAGE($R$2:$R$2344),R586)</f>
        <v>1978</v>
      </c>
      <c r="E586" s="19" t="str">
        <f>CONCATENATE(B586,"-",C586,"-",D586)</f>
        <v>22-Nov-1978</v>
      </c>
      <c r="F586" s="26">
        <f t="shared" si="9"/>
        <v>44</v>
      </c>
      <c r="G586">
        <v>2</v>
      </c>
      <c r="H586" s="47">
        <v>5077.1899999999996</v>
      </c>
      <c r="I586" t="str">
        <f>IF(M586="?","tier - 2",M586)</f>
        <v>tier - 2</v>
      </c>
      <c r="J586" t="str">
        <f>IF(N586="?","tier - 2",N586)</f>
        <v>tier - 3</v>
      </c>
      <c r="K586" t="str">
        <f>IF(O586="?","Unknown",O586)</f>
        <v>R1012</v>
      </c>
      <c r="M586" t="s">
        <v>9</v>
      </c>
      <c r="N586" t="s">
        <v>10</v>
      </c>
      <c r="O586" t="s">
        <v>21</v>
      </c>
      <c r="R586">
        <v>1978</v>
      </c>
    </row>
    <row r="587" spans="1:18" x14ac:dyDescent="0.3">
      <c r="A587" t="s">
        <v>616</v>
      </c>
      <c r="B587">
        <v>14</v>
      </c>
      <c r="C587" s="54" t="s">
        <v>8</v>
      </c>
      <c r="D587" s="54">
        <f>IF(R587="?",AVERAGE($R$2:$R$2344),R587)</f>
        <v>1997</v>
      </c>
      <c r="E587" s="19" t="str">
        <f>CONCATENATE(B587,"-",C587,"-",D587)</f>
        <v>14-Jul-1997</v>
      </c>
      <c r="F587" s="26">
        <f t="shared" si="9"/>
        <v>25</v>
      </c>
      <c r="G587">
        <v>5</v>
      </c>
      <c r="H587" s="47">
        <v>5080.1000000000004</v>
      </c>
      <c r="I587" t="str">
        <f>IF(M587="?","tier - 2",M587)</f>
        <v>tier - 3</v>
      </c>
      <c r="J587" t="str">
        <f>IF(N587="?","tier - 2",N587)</f>
        <v>tier - 2</v>
      </c>
      <c r="K587" t="str">
        <f>IF(O587="?","Unknown",O587)</f>
        <v>R1011</v>
      </c>
      <c r="M587" t="s">
        <v>10</v>
      </c>
      <c r="N587" t="s">
        <v>9</v>
      </c>
      <c r="O587" t="s">
        <v>40</v>
      </c>
      <c r="R587">
        <v>1997</v>
      </c>
    </row>
    <row r="588" spans="1:18" x14ac:dyDescent="0.3">
      <c r="A588" t="s">
        <v>617</v>
      </c>
      <c r="B588">
        <v>19</v>
      </c>
      <c r="C588" s="54" t="s">
        <v>16</v>
      </c>
      <c r="D588" s="54">
        <f>IF(R588="?",AVERAGE($R$2:$R$2344),R588)</f>
        <v>1999</v>
      </c>
      <c r="E588" s="19" t="str">
        <f>CONCATENATE(B588,"-",C588,"-",D588)</f>
        <v>19-Jun-1999</v>
      </c>
      <c r="F588" s="26">
        <f t="shared" si="9"/>
        <v>23</v>
      </c>
      <c r="G588">
        <v>0</v>
      </c>
      <c r="H588" s="47">
        <v>5087.92</v>
      </c>
      <c r="I588" t="str">
        <f>IF(M588="?","tier - 2",M588)</f>
        <v>tier - 2</v>
      </c>
      <c r="J588" t="str">
        <f>IF(N588="?","tier - 2",N588)</f>
        <v>tier - 2</v>
      </c>
      <c r="K588" t="str">
        <f>IF(O588="?","Unknown",O588)</f>
        <v>R1026</v>
      </c>
      <c r="M588" t="s">
        <v>9</v>
      </c>
      <c r="N588" t="s">
        <v>9</v>
      </c>
      <c r="O588" t="s">
        <v>533</v>
      </c>
      <c r="R588">
        <v>1999</v>
      </c>
    </row>
    <row r="589" spans="1:18" x14ac:dyDescent="0.3">
      <c r="A589" t="s">
        <v>618</v>
      </c>
      <c r="B589">
        <v>18</v>
      </c>
      <c r="C589" s="54" t="s">
        <v>13</v>
      </c>
      <c r="D589" s="54">
        <f>IF(R589="?",AVERAGE($R$2:$R$2344),R589)</f>
        <v>1987</v>
      </c>
      <c r="E589" s="19" t="str">
        <f>CONCATENATE(B589,"-",C589,"-",D589)</f>
        <v>18-Nov-1987</v>
      </c>
      <c r="F589" s="26">
        <f t="shared" si="9"/>
        <v>35</v>
      </c>
      <c r="G589">
        <v>1</v>
      </c>
      <c r="H589" s="47">
        <v>5116.5</v>
      </c>
      <c r="I589" t="str">
        <f>IF(M589="?","tier - 2",M589)</f>
        <v>tier - 2</v>
      </c>
      <c r="J589" t="str">
        <f>IF(N589="?","tier - 2",N589)</f>
        <v>tier - 2</v>
      </c>
      <c r="K589" t="str">
        <f>IF(O589="?","Unknown",O589)</f>
        <v>R1012</v>
      </c>
      <c r="M589" t="s">
        <v>9</v>
      </c>
      <c r="N589" t="s">
        <v>9</v>
      </c>
      <c r="O589" t="s">
        <v>21</v>
      </c>
      <c r="R589">
        <v>1987</v>
      </c>
    </row>
    <row r="590" spans="1:18" x14ac:dyDescent="0.3">
      <c r="A590" t="s">
        <v>619</v>
      </c>
      <c r="B590">
        <v>1</v>
      </c>
      <c r="C590" s="54" t="s">
        <v>13</v>
      </c>
      <c r="D590" s="54">
        <f>IF(R590="?",AVERAGE($R$2:$R$2344),R590)</f>
        <v>1988</v>
      </c>
      <c r="E590" s="19" t="str">
        <f>CONCATENATE(B590,"-",C590,"-",D590)</f>
        <v>1-Nov-1988</v>
      </c>
      <c r="F590" s="26">
        <f t="shared" si="9"/>
        <v>34</v>
      </c>
      <c r="G590">
        <v>2</v>
      </c>
      <c r="H590" s="47">
        <v>5124.1899999999996</v>
      </c>
      <c r="I590" t="str">
        <f>IF(M590="?","tier - 2",M590)</f>
        <v>tier - 2</v>
      </c>
      <c r="J590" t="str">
        <f>IF(N590="?","tier - 2",N590)</f>
        <v>tier - 3</v>
      </c>
      <c r="K590" t="str">
        <f>IF(O590="?","Unknown",O590)</f>
        <v>R1013</v>
      </c>
      <c r="M590" t="s">
        <v>9</v>
      </c>
      <c r="N590" t="s">
        <v>10</v>
      </c>
      <c r="O590" t="s">
        <v>11</v>
      </c>
      <c r="R590">
        <v>1988</v>
      </c>
    </row>
    <row r="591" spans="1:18" x14ac:dyDescent="0.3">
      <c r="A591" t="s">
        <v>620</v>
      </c>
      <c r="B591">
        <v>13</v>
      </c>
      <c r="C591" s="54" t="s">
        <v>18</v>
      </c>
      <c r="D591" s="54">
        <f>IF(R591="?",AVERAGE($R$2:$R$2344),R591)</f>
        <v>1987</v>
      </c>
      <c r="E591" s="19" t="str">
        <f>CONCATENATE(B591,"-",C591,"-",D591)</f>
        <v>13-Sep-1987</v>
      </c>
      <c r="F591" s="26">
        <f t="shared" si="9"/>
        <v>35</v>
      </c>
      <c r="G591">
        <v>1</v>
      </c>
      <c r="H591" s="47">
        <v>5125.22</v>
      </c>
      <c r="I591" t="str">
        <f>IF(M591="?","tier - 2",M591)</f>
        <v>tier - 1</v>
      </c>
      <c r="J591" t="str">
        <f>IF(N591="?","tier - 2",N591)</f>
        <v>tier - 2</v>
      </c>
      <c r="K591" t="str">
        <f>IF(O591="?","Unknown",O591)</f>
        <v>R1012</v>
      </c>
      <c r="M591" t="s">
        <v>14</v>
      </c>
      <c r="N591" t="s">
        <v>9</v>
      </c>
      <c r="O591" t="s">
        <v>21</v>
      </c>
      <c r="R591">
        <v>1987</v>
      </c>
    </row>
    <row r="592" spans="1:18" x14ac:dyDescent="0.3">
      <c r="A592" t="s">
        <v>621</v>
      </c>
      <c r="B592">
        <v>15</v>
      </c>
      <c r="C592" s="54" t="s">
        <v>18</v>
      </c>
      <c r="D592" s="54">
        <f>IF(R592="?",AVERAGE($R$2:$R$2344),R592)</f>
        <v>1988</v>
      </c>
      <c r="E592" s="19" t="str">
        <f>CONCATENATE(B592,"-",C592,"-",D592)</f>
        <v>15-Sep-1988</v>
      </c>
      <c r="F592" s="26">
        <f t="shared" si="9"/>
        <v>34</v>
      </c>
      <c r="G592">
        <v>3</v>
      </c>
      <c r="H592" s="47">
        <v>5136.75</v>
      </c>
      <c r="I592" t="str">
        <f>IF(M592="?","tier - 2",M592)</f>
        <v>tier - 2</v>
      </c>
      <c r="J592" t="str">
        <f>IF(N592="?","tier - 2",N592)</f>
        <v>tier - 1</v>
      </c>
      <c r="K592" t="str">
        <f>IF(O592="?","Unknown",O592)</f>
        <v>R1013</v>
      </c>
      <c r="M592" t="s">
        <v>9</v>
      </c>
      <c r="N592" t="s">
        <v>14</v>
      </c>
      <c r="O592" t="s">
        <v>11</v>
      </c>
      <c r="R592">
        <v>1988</v>
      </c>
    </row>
    <row r="593" spans="1:18" x14ac:dyDescent="0.3">
      <c r="A593" t="s">
        <v>622</v>
      </c>
      <c r="B593">
        <v>10</v>
      </c>
      <c r="C593" s="54" t="s">
        <v>28</v>
      </c>
      <c r="D593" s="54">
        <f>IF(R593="?",AVERAGE($R$2:$R$2344),R593)</f>
        <v>1993</v>
      </c>
      <c r="E593" s="19" t="str">
        <f>CONCATENATE(B593,"-",C593,"-",D593)</f>
        <v>10-Dec-1993</v>
      </c>
      <c r="F593" s="26">
        <f t="shared" si="9"/>
        <v>29</v>
      </c>
      <c r="G593">
        <v>3</v>
      </c>
      <c r="H593" s="47">
        <v>5138.26</v>
      </c>
      <c r="I593" t="str">
        <f>IF(M593="?","tier - 2",M593)</f>
        <v>tier - 2</v>
      </c>
      <c r="J593" t="str">
        <f>IF(N593="?","tier - 2",N593)</f>
        <v>tier - 2</v>
      </c>
      <c r="K593" t="str">
        <f>IF(O593="?","Unknown",O593)</f>
        <v>R1013</v>
      </c>
      <c r="M593" t="s">
        <v>9</v>
      </c>
      <c r="N593" t="s">
        <v>9</v>
      </c>
      <c r="O593" t="s">
        <v>11</v>
      </c>
      <c r="R593">
        <v>1993</v>
      </c>
    </row>
    <row r="594" spans="1:18" x14ac:dyDescent="0.3">
      <c r="A594" t="s">
        <v>623</v>
      </c>
      <c r="B594">
        <v>22</v>
      </c>
      <c r="C594" s="54" t="s">
        <v>33</v>
      </c>
      <c r="D594" s="54">
        <f>IF(R594="?",AVERAGE($R$2:$R$2344),R594)</f>
        <v>1984</v>
      </c>
      <c r="E594" s="19" t="str">
        <f>CONCATENATE(B594,"-",C594,"-",D594)</f>
        <v>22-Aug-1984</v>
      </c>
      <c r="F594" s="26">
        <f t="shared" si="9"/>
        <v>38</v>
      </c>
      <c r="G594">
        <v>3</v>
      </c>
      <c r="H594" s="47">
        <v>5144.18</v>
      </c>
      <c r="I594" t="str">
        <f>IF(M594="?","tier - 2",M594)</f>
        <v>tier - 2</v>
      </c>
      <c r="J594" t="str">
        <f>IF(N594="?","tier - 2",N594)</f>
        <v>tier - 1</v>
      </c>
      <c r="K594" t="str">
        <f>IF(O594="?","Unknown",O594)</f>
        <v>R1013</v>
      </c>
      <c r="M594" t="s">
        <v>9</v>
      </c>
      <c r="N594" t="s">
        <v>14</v>
      </c>
      <c r="O594" t="s">
        <v>11</v>
      </c>
      <c r="R594">
        <v>1984</v>
      </c>
    </row>
    <row r="595" spans="1:18" x14ac:dyDescent="0.3">
      <c r="A595" t="s">
        <v>624</v>
      </c>
      <c r="B595">
        <v>22</v>
      </c>
      <c r="C595" s="54" t="s">
        <v>33</v>
      </c>
      <c r="D595" s="54">
        <f>IF(R595="?",AVERAGE($R$2:$R$2344),R595)</f>
        <v>1990</v>
      </c>
      <c r="E595" s="19" t="str">
        <f>CONCATENATE(B595,"-",C595,"-",D595)</f>
        <v>22-Aug-1990</v>
      </c>
      <c r="F595" s="26">
        <f t="shared" si="9"/>
        <v>32</v>
      </c>
      <c r="G595">
        <v>1</v>
      </c>
      <c r="H595" s="47">
        <v>5148.55</v>
      </c>
      <c r="I595" t="str">
        <f>IF(M595="?","tier - 2",M595)</f>
        <v>tier - 2</v>
      </c>
      <c r="J595" t="str">
        <f>IF(N595="?","tier - 2",N595)</f>
        <v>tier - 2</v>
      </c>
      <c r="K595" t="str">
        <f>IF(O595="?","Unknown",O595)</f>
        <v>R1024</v>
      </c>
      <c r="M595" t="s">
        <v>9</v>
      </c>
      <c r="N595" t="s">
        <v>9</v>
      </c>
      <c r="O595" t="s">
        <v>245</v>
      </c>
      <c r="R595">
        <v>1990</v>
      </c>
    </row>
    <row r="596" spans="1:18" x14ac:dyDescent="0.3">
      <c r="A596" t="s">
        <v>625</v>
      </c>
      <c r="B596">
        <v>9</v>
      </c>
      <c r="C596" s="54" t="s">
        <v>35</v>
      </c>
      <c r="D596" s="54">
        <f>IF(R596="?",AVERAGE($R$2:$R$2344),R596)</f>
        <v>1990</v>
      </c>
      <c r="E596" s="19" t="str">
        <f>CONCATENATE(B596,"-",C596,"-",D596)</f>
        <v>9-Oct-1990</v>
      </c>
      <c r="F596" s="26">
        <f t="shared" si="9"/>
        <v>32</v>
      </c>
      <c r="G596">
        <v>2</v>
      </c>
      <c r="H596" s="47">
        <v>5152.13</v>
      </c>
      <c r="I596" t="str">
        <f>IF(M596="?","tier - 2",M596)</f>
        <v>tier - 2</v>
      </c>
      <c r="J596" t="str">
        <f>IF(N596="?","tier - 2",N596)</f>
        <v>tier - 2</v>
      </c>
      <c r="K596" t="str">
        <f>IF(O596="?","Unknown",O596)</f>
        <v>R1011</v>
      </c>
      <c r="M596" t="s">
        <v>9</v>
      </c>
      <c r="N596" t="s">
        <v>9</v>
      </c>
      <c r="O596" t="s">
        <v>40</v>
      </c>
      <c r="R596">
        <v>1990</v>
      </c>
    </row>
    <row r="597" spans="1:18" x14ac:dyDescent="0.3">
      <c r="A597" t="s">
        <v>626</v>
      </c>
      <c r="B597">
        <v>29</v>
      </c>
      <c r="C597" s="54" t="s">
        <v>33</v>
      </c>
      <c r="D597" s="54">
        <f>IF(R597="?",AVERAGE($R$2:$R$2344),R597)</f>
        <v>1991</v>
      </c>
      <c r="E597" s="19" t="str">
        <f>CONCATENATE(B597,"-",C597,"-",D597)</f>
        <v>29-Aug-1991</v>
      </c>
      <c r="F597" s="26">
        <f t="shared" si="9"/>
        <v>31</v>
      </c>
      <c r="G597">
        <v>3</v>
      </c>
      <c r="H597" s="47">
        <v>5166.96</v>
      </c>
      <c r="I597" t="str">
        <f>IF(M597="?","tier - 2",M597)</f>
        <v>tier - 2</v>
      </c>
      <c r="J597" t="str">
        <f>IF(N597="?","tier - 2",N597)</f>
        <v>tier - 2</v>
      </c>
      <c r="K597" t="str">
        <f>IF(O597="?","Unknown",O597)</f>
        <v>R1012</v>
      </c>
      <c r="M597" t="s">
        <v>9</v>
      </c>
      <c r="N597" t="s">
        <v>9</v>
      </c>
      <c r="O597" t="s">
        <v>21</v>
      </c>
      <c r="R597">
        <v>1991</v>
      </c>
    </row>
    <row r="598" spans="1:18" x14ac:dyDescent="0.3">
      <c r="A598" t="s">
        <v>627</v>
      </c>
      <c r="B598">
        <v>16</v>
      </c>
      <c r="C598" s="54" t="s">
        <v>35</v>
      </c>
      <c r="D598" s="54">
        <f>IF(R598="?",AVERAGE($R$2:$R$2344),R598)</f>
        <v>1984</v>
      </c>
      <c r="E598" s="19" t="str">
        <f>CONCATENATE(B598,"-",C598,"-",D598)</f>
        <v>16-Oct-1984</v>
      </c>
      <c r="F598" s="26">
        <f t="shared" si="9"/>
        <v>38</v>
      </c>
      <c r="G598">
        <v>3</v>
      </c>
      <c r="H598" s="47">
        <v>5177.12</v>
      </c>
      <c r="I598" t="str">
        <f>IF(M598="?","tier - 2",M598)</f>
        <v>tier - 2</v>
      </c>
      <c r="J598" t="str">
        <f>IF(N598="?","tier - 2",N598)</f>
        <v>tier - 1</v>
      </c>
      <c r="K598" t="str">
        <f>IF(O598="?","Unknown",O598)</f>
        <v>R1013</v>
      </c>
      <c r="M598" t="s">
        <v>9</v>
      </c>
      <c r="N598" t="s">
        <v>14</v>
      </c>
      <c r="O598" t="s">
        <v>11</v>
      </c>
      <c r="R598">
        <v>1984</v>
      </c>
    </row>
    <row r="599" spans="1:18" x14ac:dyDescent="0.3">
      <c r="A599" t="s">
        <v>628</v>
      </c>
      <c r="B599">
        <v>12</v>
      </c>
      <c r="C599" s="54" t="s">
        <v>18</v>
      </c>
      <c r="D599" s="54">
        <f>IF(R599="?",AVERAGE($R$2:$R$2344),R599)</f>
        <v>1979</v>
      </c>
      <c r="E599" s="19" t="str">
        <f>CONCATENATE(B599,"-",C599,"-",D599)</f>
        <v>12-Sep-1979</v>
      </c>
      <c r="F599" s="26">
        <f t="shared" si="9"/>
        <v>43</v>
      </c>
      <c r="G599">
        <v>2</v>
      </c>
      <c r="H599" s="47">
        <v>5195.58</v>
      </c>
      <c r="I599" t="str">
        <f>IF(M599="?","tier - 2",M599)</f>
        <v>tier - 2</v>
      </c>
      <c r="J599" t="str">
        <f>IF(N599="?","tier - 2",N599)</f>
        <v>tier - 2</v>
      </c>
      <c r="K599" t="str">
        <f>IF(O599="?","Unknown",O599)</f>
        <v>R1013</v>
      </c>
      <c r="M599" t="s">
        <v>9</v>
      </c>
      <c r="N599" t="s">
        <v>9</v>
      </c>
      <c r="O599" t="s">
        <v>11</v>
      </c>
      <c r="R599">
        <v>1979</v>
      </c>
    </row>
    <row r="600" spans="1:18" x14ac:dyDescent="0.3">
      <c r="A600" t="s">
        <v>629</v>
      </c>
      <c r="B600">
        <v>6</v>
      </c>
      <c r="C600" s="54" t="s">
        <v>16</v>
      </c>
      <c r="D600" s="54">
        <f>IF(R600="?",AVERAGE($R$2:$R$2344),R600)</f>
        <v>2004</v>
      </c>
      <c r="E600" s="19" t="str">
        <f>CONCATENATE(B600,"-",C600,"-",D600)</f>
        <v>6-Jun-2004</v>
      </c>
      <c r="F600" s="26">
        <f t="shared" si="9"/>
        <v>19</v>
      </c>
      <c r="G600">
        <v>0</v>
      </c>
      <c r="H600" s="47">
        <v>5198.6899999999996</v>
      </c>
      <c r="I600" t="str">
        <f>IF(M600="?","tier - 2",M600)</f>
        <v>tier - 2</v>
      </c>
      <c r="J600" t="str">
        <f>IF(N600="?","tier - 2",N600)</f>
        <v>tier - 2</v>
      </c>
      <c r="K600" t="str">
        <f>IF(O600="?","Unknown",O600)</f>
        <v>R1022</v>
      </c>
      <c r="M600" t="s">
        <v>9</v>
      </c>
      <c r="N600" t="s">
        <v>9</v>
      </c>
      <c r="O600" t="s">
        <v>630</v>
      </c>
      <c r="R600">
        <v>2004</v>
      </c>
    </row>
    <row r="601" spans="1:18" x14ac:dyDescent="0.3">
      <c r="A601" t="s">
        <v>631</v>
      </c>
      <c r="B601">
        <v>24</v>
      </c>
      <c r="C601" s="54" t="s">
        <v>35</v>
      </c>
      <c r="D601" s="54">
        <f>IF(R601="?",AVERAGE($R$2:$R$2344),R601)</f>
        <v>1983</v>
      </c>
      <c r="E601" s="19" t="str">
        <f>CONCATENATE(B601,"-",C601,"-",D601)</f>
        <v>24-Oct-1983</v>
      </c>
      <c r="F601" s="26">
        <f t="shared" si="9"/>
        <v>39</v>
      </c>
      <c r="G601">
        <v>3</v>
      </c>
      <c r="H601" s="47">
        <v>5207.97</v>
      </c>
      <c r="I601" t="str">
        <f>IF(M601="?","tier - 2",M601)</f>
        <v>tier - 2</v>
      </c>
      <c r="J601" t="str">
        <f>IF(N601="?","tier - 2",N601)</f>
        <v>tier - 2</v>
      </c>
      <c r="K601" t="str">
        <f>IF(O601="?","Unknown",O601)</f>
        <v>R1012</v>
      </c>
      <c r="M601" t="s">
        <v>9</v>
      </c>
      <c r="N601" t="s">
        <v>9</v>
      </c>
      <c r="O601" t="s">
        <v>21</v>
      </c>
      <c r="R601">
        <v>1983</v>
      </c>
    </row>
    <row r="602" spans="1:18" x14ac:dyDescent="0.3">
      <c r="A602" t="s">
        <v>632</v>
      </c>
      <c r="B602">
        <v>17</v>
      </c>
      <c r="C602" s="54" t="s">
        <v>16</v>
      </c>
      <c r="D602" s="54">
        <f>IF(R602="?",AVERAGE($R$2:$R$2344),R602)</f>
        <v>1993</v>
      </c>
      <c r="E602" s="19" t="str">
        <f>CONCATENATE(B602,"-",C602,"-",D602)</f>
        <v>17-Jun-1993</v>
      </c>
      <c r="F602" s="26">
        <f t="shared" si="9"/>
        <v>29</v>
      </c>
      <c r="G602">
        <v>3</v>
      </c>
      <c r="H602" s="47">
        <v>5209.58</v>
      </c>
      <c r="I602" t="str">
        <f>IF(M602="?","tier - 2",M602)</f>
        <v>tier - 3</v>
      </c>
      <c r="J602" t="str">
        <f>IF(N602="?","tier - 2",N602)</f>
        <v>tier - 3</v>
      </c>
      <c r="K602" t="str">
        <f>IF(O602="?","Unknown",O602)</f>
        <v>R1017</v>
      </c>
      <c r="M602" t="s">
        <v>10</v>
      </c>
      <c r="N602" t="s">
        <v>10</v>
      </c>
      <c r="O602" t="s">
        <v>354</v>
      </c>
      <c r="R602">
        <v>1993</v>
      </c>
    </row>
    <row r="603" spans="1:18" x14ac:dyDescent="0.3">
      <c r="A603" t="s">
        <v>633</v>
      </c>
      <c r="B603">
        <v>1</v>
      </c>
      <c r="C603" s="54" t="s">
        <v>28</v>
      </c>
      <c r="D603" s="54">
        <f>IF(R603="?",AVERAGE($R$2:$R$2344),R603)</f>
        <v>1999</v>
      </c>
      <c r="E603" s="19" t="str">
        <f>CONCATENATE(B603,"-",C603,"-",D603)</f>
        <v>1-Dec-1999</v>
      </c>
      <c r="F603" s="26">
        <f t="shared" si="9"/>
        <v>23</v>
      </c>
      <c r="G603">
        <v>0</v>
      </c>
      <c r="H603" s="47">
        <v>5213.22</v>
      </c>
      <c r="I603" t="str">
        <f>IF(M603="?","tier - 2",M603)</f>
        <v>tier - 2</v>
      </c>
      <c r="J603" t="str">
        <f>IF(N603="?","tier - 2",N603)</f>
        <v>tier - 1</v>
      </c>
      <c r="K603" t="str">
        <f>IF(O603="?","Unknown",O603)</f>
        <v>R1012</v>
      </c>
      <c r="M603" t="s">
        <v>9</v>
      </c>
      <c r="N603" t="s">
        <v>14</v>
      </c>
      <c r="O603" t="s">
        <v>21</v>
      </c>
      <c r="R603">
        <v>1999</v>
      </c>
    </row>
    <row r="604" spans="1:18" x14ac:dyDescent="0.3">
      <c r="A604" t="s">
        <v>634</v>
      </c>
      <c r="B604">
        <v>6</v>
      </c>
      <c r="C604" s="54" t="s">
        <v>16</v>
      </c>
      <c r="D604" s="54">
        <f>IF(R604="?",AVERAGE($R$2:$R$2344),R604)</f>
        <v>1995</v>
      </c>
      <c r="E604" s="19" t="str">
        <f>CONCATENATE(B604,"-",C604,"-",D604)</f>
        <v>6-Jun-1995</v>
      </c>
      <c r="F604" s="26">
        <f t="shared" si="9"/>
        <v>28</v>
      </c>
      <c r="G604">
        <v>0</v>
      </c>
      <c r="H604" s="47">
        <v>5216.4799999999996</v>
      </c>
      <c r="I604" t="str">
        <f>IF(M604="?","tier - 2",M604)</f>
        <v>tier - 2</v>
      </c>
      <c r="J604" t="str">
        <f>IF(N604="?","tier - 2",N604)</f>
        <v>tier - 2</v>
      </c>
      <c r="K604" t="str">
        <f>IF(O604="?","Unknown",O604)</f>
        <v>R1025</v>
      </c>
      <c r="M604" t="s">
        <v>9</v>
      </c>
      <c r="N604" t="s">
        <v>9</v>
      </c>
      <c r="O604" t="s">
        <v>198</v>
      </c>
      <c r="R604">
        <v>1995</v>
      </c>
    </row>
    <row r="605" spans="1:18" x14ac:dyDescent="0.3">
      <c r="A605" t="s">
        <v>635</v>
      </c>
      <c r="B605">
        <v>29</v>
      </c>
      <c r="C605" s="54" t="s">
        <v>16</v>
      </c>
      <c r="D605" s="54">
        <f>IF(R605="?",AVERAGE($R$2:$R$2344),R605)</f>
        <v>1987</v>
      </c>
      <c r="E605" s="19" t="str">
        <f>CONCATENATE(B605,"-",C605,"-",D605)</f>
        <v>29-Jun-1987</v>
      </c>
      <c r="F605" s="26">
        <f t="shared" si="9"/>
        <v>35</v>
      </c>
      <c r="G605">
        <v>0</v>
      </c>
      <c r="H605" s="47">
        <v>5227.99</v>
      </c>
      <c r="I605" t="str">
        <f>IF(M605="?","tier - 2",M605)</f>
        <v>tier - 2</v>
      </c>
      <c r="J605" t="str">
        <f>IF(N605="?","tier - 2",N605)</f>
        <v>tier - 1</v>
      </c>
      <c r="K605" t="str">
        <f>IF(O605="?","Unknown",O605)</f>
        <v>R1024</v>
      </c>
      <c r="M605" t="s">
        <v>9</v>
      </c>
      <c r="N605" t="s">
        <v>14</v>
      </c>
      <c r="O605" t="s">
        <v>245</v>
      </c>
      <c r="R605">
        <v>1987</v>
      </c>
    </row>
    <row r="606" spans="1:18" x14ac:dyDescent="0.3">
      <c r="A606" t="s">
        <v>636</v>
      </c>
      <c r="B606">
        <v>26</v>
      </c>
      <c r="C606" s="54" t="s">
        <v>28</v>
      </c>
      <c r="D606" s="54">
        <f>IF(R606="?",AVERAGE($R$2:$R$2344),R606)</f>
        <v>1987</v>
      </c>
      <c r="E606" s="19" t="str">
        <f>CONCATENATE(B606,"-",C606,"-",D606)</f>
        <v>26-Dec-1987</v>
      </c>
      <c r="F606" s="26">
        <f t="shared" si="9"/>
        <v>35</v>
      </c>
      <c r="G606">
        <v>1</v>
      </c>
      <c r="H606" s="47">
        <v>5240.7700000000004</v>
      </c>
      <c r="I606" t="str">
        <f>IF(M606="?","tier - 2",M606)</f>
        <v>tier - 2</v>
      </c>
      <c r="J606" t="str">
        <f>IF(N606="?","tier - 2",N606)</f>
        <v>tier - 2</v>
      </c>
      <c r="K606" t="str">
        <f>IF(O606="?","Unknown",O606)</f>
        <v>R1011</v>
      </c>
      <c r="M606" t="s">
        <v>9</v>
      </c>
      <c r="N606" t="s">
        <v>9</v>
      </c>
      <c r="O606" t="s">
        <v>40</v>
      </c>
      <c r="R606">
        <v>1987</v>
      </c>
    </row>
    <row r="607" spans="1:18" x14ac:dyDescent="0.3">
      <c r="A607" t="s">
        <v>637</v>
      </c>
      <c r="B607">
        <v>5</v>
      </c>
      <c r="C607" s="54" t="s">
        <v>8</v>
      </c>
      <c r="D607" s="54">
        <f>IF(R607="?",AVERAGE($R$2:$R$2344),R607)</f>
        <v>1987</v>
      </c>
      <c r="E607" s="19" t="str">
        <f>CONCATENATE(B607,"-",C607,"-",D607)</f>
        <v>5-Jul-1987</v>
      </c>
      <c r="F607" s="26">
        <f t="shared" si="9"/>
        <v>35</v>
      </c>
      <c r="G607">
        <v>1</v>
      </c>
      <c r="H607" s="47">
        <v>5245.23</v>
      </c>
      <c r="I607" t="str">
        <f>IF(M607="?","tier - 2",M607)</f>
        <v>tier - 2</v>
      </c>
      <c r="J607" t="str">
        <f>IF(N607="?","tier - 2",N607)</f>
        <v>tier - 2</v>
      </c>
      <c r="K607" t="str">
        <f>IF(O607="?","Unknown",O607)</f>
        <v>R1013</v>
      </c>
      <c r="M607" t="s">
        <v>9</v>
      </c>
      <c r="N607" t="s">
        <v>9</v>
      </c>
      <c r="O607" t="s">
        <v>11</v>
      </c>
      <c r="R607">
        <v>1987</v>
      </c>
    </row>
    <row r="608" spans="1:18" x14ac:dyDescent="0.3">
      <c r="A608" t="s">
        <v>638</v>
      </c>
      <c r="B608">
        <v>9</v>
      </c>
      <c r="C608" s="54" t="s">
        <v>18</v>
      </c>
      <c r="D608" s="54">
        <f>IF(R608="?",AVERAGE($R$2:$R$2344),R608)</f>
        <v>1987</v>
      </c>
      <c r="E608" s="19" t="str">
        <f>CONCATENATE(B608,"-",C608,"-",D608)</f>
        <v>9-Sep-1987</v>
      </c>
      <c r="F608" s="26">
        <f t="shared" si="9"/>
        <v>35</v>
      </c>
      <c r="G608">
        <v>1</v>
      </c>
      <c r="H608" s="47">
        <v>5246.05</v>
      </c>
      <c r="I608" t="str">
        <f>IF(M608="?","tier - 2",M608)</f>
        <v>tier - 2</v>
      </c>
      <c r="J608" t="str">
        <f>IF(N608="?","tier - 2",N608)</f>
        <v>tier - 3</v>
      </c>
      <c r="K608" t="str">
        <f>IF(O608="?","Unknown",O608)</f>
        <v>R1011</v>
      </c>
      <c r="M608" t="s">
        <v>9</v>
      </c>
      <c r="N608" t="s">
        <v>10</v>
      </c>
      <c r="O608" t="s">
        <v>40</v>
      </c>
      <c r="R608">
        <v>1987</v>
      </c>
    </row>
    <row r="609" spans="1:18" x14ac:dyDescent="0.3">
      <c r="A609" t="s">
        <v>639</v>
      </c>
      <c r="B609">
        <v>6</v>
      </c>
      <c r="C609" s="54" t="s">
        <v>8</v>
      </c>
      <c r="D609" s="54">
        <f>IF(R609="?",AVERAGE($R$2:$R$2344),R609)</f>
        <v>1990</v>
      </c>
      <c r="E609" s="19" t="str">
        <f>CONCATENATE(B609,"-",C609,"-",D609)</f>
        <v>6-Jul-1990</v>
      </c>
      <c r="F609" s="26">
        <f t="shared" si="9"/>
        <v>32</v>
      </c>
      <c r="G609">
        <v>3</v>
      </c>
      <c r="H609" s="47">
        <v>5253.52</v>
      </c>
      <c r="I609" t="str">
        <f>IF(M609="?","tier - 2",M609)</f>
        <v>tier - 3</v>
      </c>
      <c r="J609" t="str">
        <f>IF(N609="?","tier - 2",N609)</f>
        <v>tier - 3</v>
      </c>
      <c r="K609" t="str">
        <f>IF(O609="?","Unknown",O609)</f>
        <v>R1011</v>
      </c>
      <c r="M609" t="s">
        <v>10</v>
      </c>
      <c r="N609" t="s">
        <v>10</v>
      </c>
      <c r="O609" t="s">
        <v>40</v>
      </c>
      <c r="R609">
        <v>1990</v>
      </c>
    </row>
    <row r="610" spans="1:18" x14ac:dyDescent="0.3">
      <c r="A610" t="s">
        <v>640</v>
      </c>
      <c r="B610">
        <v>25</v>
      </c>
      <c r="C610" s="54" t="s">
        <v>13</v>
      </c>
      <c r="D610" s="54">
        <f>IF(R610="?",AVERAGE($R$2:$R$2344),R610)</f>
        <v>1989</v>
      </c>
      <c r="E610" s="19" t="str">
        <f>CONCATENATE(B610,"-",C610,"-",D610)</f>
        <v>25-Nov-1989</v>
      </c>
      <c r="F610" s="26">
        <f t="shared" si="9"/>
        <v>33</v>
      </c>
      <c r="G610">
        <v>2</v>
      </c>
      <c r="H610" s="47">
        <v>5257.51</v>
      </c>
      <c r="I610" t="str">
        <f>IF(M610="?","tier - 2",M610)</f>
        <v>tier - 2</v>
      </c>
      <c r="J610" t="str">
        <f>IF(N610="?","tier - 2",N610)</f>
        <v>tier - 2</v>
      </c>
      <c r="K610" t="str">
        <f>IF(O610="?","Unknown",O610)</f>
        <v>R1012</v>
      </c>
      <c r="M610" t="s">
        <v>9</v>
      </c>
      <c r="N610" t="s">
        <v>9</v>
      </c>
      <c r="O610" t="s">
        <v>21</v>
      </c>
      <c r="R610">
        <v>1989</v>
      </c>
    </row>
    <row r="611" spans="1:18" x14ac:dyDescent="0.3">
      <c r="A611" t="s">
        <v>641</v>
      </c>
      <c r="B611">
        <v>19</v>
      </c>
      <c r="C611" s="54" t="s">
        <v>8</v>
      </c>
      <c r="D611" s="54">
        <f>IF(R611="?",AVERAGE($R$2:$R$2344),R611)</f>
        <v>1989</v>
      </c>
      <c r="E611" s="19" t="str">
        <f>CONCATENATE(B611,"-",C611,"-",D611)</f>
        <v>19-Jul-1989</v>
      </c>
      <c r="F611" s="26">
        <f t="shared" si="9"/>
        <v>33</v>
      </c>
      <c r="G611">
        <v>2</v>
      </c>
      <c r="H611" s="47">
        <v>5261.47</v>
      </c>
      <c r="I611" t="str">
        <f>IF(M611="?","tier - 2",M611)</f>
        <v>tier - 2</v>
      </c>
      <c r="J611" t="str">
        <f>IF(N611="?","tier - 2",N611)</f>
        <v>tier - 2</v>
      </c>
      <c r="K611" t="str">
        <f>IF(O611="?","Unknown",O611)</f>
        <v>R1012</v>
      </c>
      <c r="M611" t="s">
        <v>9</v>
      </c>
      <c r="N611" t="s">
        <v>9</v>
      </c>
      <c r="O611" t="s">
        <v>21</v>
      </c>
      <c r="R611">
        <v>1989</v>
      </c>
    </row>
    <row r="612" spans="1:18" x14ac:dyDescent="0.3">
      <c r="A612" t="s">
        <v>642</v>
      </c>
      <c r="B612">
        <v>25</v>
      </c>
      <c r="C612" s="54" t="s">
        <v>35</v>
      </c>
      <c r="D612" s="54">
        <f>IF(R612="?",AVERAGE($R$2:$R$2344),R612)</f>
        <v>1986</v>
      </c>
      <c r="E612" s="19" t="str">
        <f>CONCATENATE(B612,"-",C612,"-",D612)</f>
        <v>25-Oct-1986</v>
      </c>
      <c r="F612" s="26">
        <f t="shared" si="9"/>
        <v>36</v>
      </c>
      <c r="G612">
        <v>0</v>
      </c>
      <c r="H612" s="47">
        <v>5266.37</v>
      </c>
      <c r="I612" t="str">
        <f>IF(M612="?","tier - 2",M612)</f>
        <v>tier - 2</v>
      </c>
      <c r="J612" t="str">
        <f>IF(N612="?","tier - 2",N612)</f>
        <v>tier - 2</v>
      </c>
      <c r="K612" t="str">
        <f>IF(O612="?","Unknown",O612)</f>
        <v>R1012</v>
      </c>
      <c r="M612" t="s">
        <v>9</v>
      </c>
      <c r="N612" t="s">
        <v>9</v>
      </c>
      <c r="O612" t="s">
        <v>21</v>
      </c>
      <c r="R612">
        <v>1986</v>
      </c>
    </row>
    <row r="613" spans="1:18" x14ac:dyDescent="0.3">
      <c r="A613" t="s">
        <v>643</v>
      </c>
      <c r="B613">
        <v>20</v>
      </c>
      <c r="C613" s="54" t="s">
        <v>18</v>
      </c>
      <c r="D613" s="54">
        <f>IF(R613="?",AVERAGE($R$2:$R$2344),R613)</f>
        <v>1986</v>
      </c>
      <c r="E613" s="19" t="str">
        <f>CONCATENATE(B613,"-",C613,"-",D613)</f>
        <v>20-Sep-1986</v>
      </c>
      <c r="F613" s="26">
        <f t="shared" si="9"/>
        <v>36</v>
      </c>
      <c r="G613">
        <v>0</v>
      </c>
      <c r="H613" s="47">
        <v>5267.82</v>
      </c>
      <c r="I613" t="str">
        <f>IF(M613="?","tier - 2",M613)</f>
        <v>tier - 2</v>
      </c>
      <c r="J613" t="str">
        <f>IF(N613="?","tier - 2",N613)</f>
        <v>tier - 2</v>
      </c>
      <c r="K613" t="str">
        <f>IF(O613="?","Unknown",O613)</f>
        <v>R1012</v>
      </c>
      <c r="M613" t="s">
        <v>9</v>
      </c>
      <c r="N613" t="s">
        <v>9</v>
      </c>
      <c r="O613" t="s">
        <v>21</v>
      </c>
      <c r="R613">
        <v>1986</v>
      </c>
    </row>
    <row r="614" spans="1:18" x14ac:dyDescent="0.3">
      <c r="A614" t="s">
        <v>644</v>
      </c>
      <c r="B614">
        <v>20</v>
      </c>
      <c r="C614" s="54" t="s">
        <v>35</v>
      </c>
      <c r="D614" s="54">
        <f>IF(R614="?",AVERAGE($R$2:$R$2344),R614)</f>
        <v>1986</v>
      </c>
      <c r="E614" s="19" t="str">
        <f>CONCATENATE(B614,"-",C614,"-",D614)</f>
        <v>20-Oct-1986</v>
      </c>
      <c r="F614" s="26">
        <f t="shared" si="9"/>
        <v>36</v>
      </c>
      <c r="G614">
        <v>0</v>
      </c>
      <c r="H614" s="47">
        <v>5272.18</v>
      </c>
      <c r="I614" t="str">
        <f>IF(M614="?","tier - 2",M614)</f>
        <v>tier - 2</v>
      </c>
      <c r="J614" t="str">
        <f>IF(N614="?","tier - 2",N614)</f>
        <v>tier - 3</v>
      </c>
      <c r="K614" t="str">
        <f>IF(O614="?","Unknown",O614)</f>
        <v>R1012</v>
      </c>
      <c r="M614" t="s">
        <v>9</v>
      </c>
      <c r="N614" t="s">
        <v>10</v>
      </c>
      <c r="O614" t="s">
        <v>21</v>
      </c>
      <c r="R614">
        <v>1986</v>
      </c>
    </row>
    <row r="615" spans="1:18" x14ac:dyDescent="0.3">
      <c r="A615" t="s">
        <v>645</v>
      </c>
      <c r="B615">
        <v>1</v>
      </c>
      <c r="C615" s="54" t="s">
        <v>18</v>
      </c>
      <c r="D615" s="54">
        <f>IF(R615="?",AVERAGE($R$2:$R$2344),R615)</f>
        <v>1987</v>
      </c>
      <c r="E615" s="19" t="str">
        <f>CONCATENATE(B615,"-",C615,"-",D615)</f>
        <v>1-Sep-1987</v>
      </c>
      <c r="F615" s="26">
        <f t="shared" si="9"/>
        <v>35</v>
      </c>
      <c r="G615">
        <v>3</v>
      </c>
      <c r="H615" s="47">
        <v>5275.86</v>
      </c>
      <c r="I615" t="str">
        <f>IF(M615="?","tier - 2",M615)</f>
        <v>tier - 2</v>
      </c>
      <c r="J615" t="str">
        <f>IF(N615="?","tier - 2",N615)</f>
        <v>tier - 2</v>
      </c>
      <c r="K615" t="str">
        <f>IF(O615="?","Unknown",O615)</f>
        <v>R1013</v>
      </c>
      <c r="M615" t="s">
        <v>9</v>
      </c>
      <c r="N615" t="s">
        <v>9</v>
      </c>
      <c r="O615" t="s">
        <v>11</v>
      </c>
      <c r="R615">
        <v>1987</v>
      </c>
    </row>
    <row r="616" spans="1:18" x14ac:dyDescent="0.3">
      <c r="A616" t="s">
        <v>646</v>
      </c>
      <c r="B616">
        <v>12</v>
      </c>
      <c r="C616" s="54" t="s">
        <v>13</v>
      </c>
      <c r="D616" s="54">
        <f>IF(R616="?",AVERAGE($R$2:$R$2344),R616)</f>
        <v>1974</v>
      </c>
      <c r="E616" s="19" t="str">
        <f>CONCATENATE(B616,"-",C616,"-",D616)</f>
        <v>12-Nov-1974</v>
      </c>
      <c r="F616" s="26">
        <f t="shared" si="9"/>
        <v>48</v>
      </c>
      <c r="G616">
        <v>0</v>
      </c>
      <c r="H616" s="47">
        <v>5291.71</v>
      </c>
      <c r="I616" t="str">
        <f>IF(M616="?","tier - 2",M616)</f>
        <v>tier - 2</v>
      </c>
      <c r="J616" t="str">
        <f>IF(N616="?","tier - 2",N616)</f>
        <v>tier - 2</v>
      </c>
      <c r="K616" t="str">
        <f>IF(O616="?","Unknown",O616)</f>
        <v>R1012</v>
      </c>
      <c r="M616" t="s">
        <v>9</v>
      </c>
      <c r="N616" t="s">
        <v>9</v>
      </c>
      <c r="O616" t="s">
        <v>21</v>
      </c>
      <c r="R616">
        <v>1974</v>
      </c>
    </row>
    <row r="617" spans="1:18" x14ac:dyDescent="0.3">
      <c r="A617" t="s">
        <v>647</v>
      </c>
      <c r="B617">
        <v>22</v>
      </c>
      <c r="C617" s="54" t="s">
        <v>33</v>
      </c>
      <c r="D617" s="54">
        <f>IF(R617="?",AVERAGE($R$2:$R$2344),R617)</f>
        <v>2004</v>
      </c>
      <c r="E617" s="19" t="str">
        <f>CONCATENATE(B617,"-",C617,"-",D617)</f>
        <v>22-Aug-2004</v>
      </c>
      <c r="F617" s="26">
        <f t="shared" si="9"/>
        <v>18</v>
      </c>
      <c r="G617">
        <v>0</v>
      </c>
      <c r="H617" s="47">
        <v>5293.67</v>
      </c>
      <c r="I617" t="str">
        <f>IF(M617="?","tier - 2",M617)</f>
        <v>tier - 2</v>
      </c>
      <c r="J617" t="str">
        <f>IF(N617="?","tier - 2",N617)</f>
        <v>tier - 2</v>
      </c>
      <c r="K617" t="str">
        <f>IF(O617="?","Unknown",O617)</f>
        <v>R1022</v>
      </c>
      <c r="M617" t="s">
        <v>9</v>
      </c>
      <c r="N617" t="s">
        <v>9</v>
      </c>
      <c r="O617" t="s">
        <v>630</v>
      </c>
      <c r="R617">
        <v>2004</v>
      </c>
    </row>
    <row r="618" spans="1:18" x14ac:dyDescent="0.3">
      <c r="A618" t="s">
        <v>648</v>
      </c>
      <c r="B618">
        <v>9</v>
      </c>
      <c r="C618" s="54" t="s">
        <v>18</v>
      </c>
      <c r="D618" s="54">
        <f>IF(R618="?",AVERAGE($R$2:$R$2344),R618)</f>
        <v>2000</v>
      </c>
      <c r="E618" s="19" t="str">
        <f>CONCATENATE(B618,"-",C618,"-",D618)</f>
        <v>9-Sep-2000</v>
      </c>
      <c r="F618" s="26">
        <f t="shared" si="9"/>
        <v>22</v>
      </c>
      <c r="G618">
        <v>0</v>
      </c>
      <c r="H618" s="47">
        <v>5306.7</v>
      </c>
      <c r="I618" t="str">
        <f>IF(M618="?","tier - 2",M618)</f>
        <v>tier - 2</v>
      </c>
      <c r="J618" t="str">
        <f>IF(N618="?","tier - 2",N618)</f>
        <v>tier - 3</v>
      </c>
      <c r="K618" t="str">
        <f>IF(O618="?","Unknown",O618)</f>
        <v>R1012</v>
      </c>
      <c r="M618" t="s">
        <v>9</v>
      </c>
      <c r="N618" t="s">
        <v>10</v>
      </c>
      <c r="O618" t="s">
        <v>21</v>
      </c>
      <c r="R618">
        <v>2000</v>
      </c>
    </row>
    <row r="619" spans="1:18" x14ac:dyDescent="0.3">
      <c r="A619" t="s">
        <v>649</v>
      </c>
      <c r="B619">
        <v>13</v>
      </c>
      <c r="C619" s="54" t="s">
        <v>13</v>
      </c>
      <c r="D619" s="54">
        <f>IF(R619="?",AVERAGE($R$2:$R$2344),R619)</f>
        <v>1994</v>
      </c>
      <c r="E619" s="19" t="str">
        <f>CONCATENATE(B619,"-",C619,"-",D619)</f>
        <v>13-Nov-1994</v>
      </c>
      <c r="F619" s="26">
        <f t="shared" si="9"/>
        <v>28</v>
      </c>
      <c r="G619">
        <v>3</v>
      </c>
      <c r="H619" s="47">
        <v>5312.17</v>
      </c>
      <c r="I619" t="str">
        <f>IF(M619="?","tier - 2",M619)</f>
        <v>tier - 2</v>
      </c>
      <c r="J619" t="str">
        <f>IF(N619="?","tier - 2",N619)</f>
        <v>tier - 2</v>
      </c>
      <c r="K619" t="str">
        <f>IF(O619="?","Unknown",O619)</f>
        <v>R1012</v>
      </c>
      <c r="M619" t="s">
        <v>9</v>
      </c>
      <c r="N619" t="s">
        <v>9</v>
      </c>
      <c r="O619" t="s">
        <v>21</v>
      </c>
      <c r="R619">
        <v>1994</v>
      </c>
    </row>
    <row r="620" spans="1:18" x14ac:dyDescent="0.3">
      <c r="A620" t="s">
        <v>650</v>
      </c>
      <c r="B620">
        <v>2</v>
      </c>
      <c r="C620" s="54" t="s">
        <v>18</v>
      </c>
      <c r="D620" s="54">
        <f>IF(R620="?",AVERAGE($R$2:$R$2344),R620)</f>
        <v>1974</v>
      </c>
      <c r="E620" s="19" t="str">
        <f>CONCATENATE(B620,"-",C620,"-",D620)</f>
        <v>2-Sep-1974</v>
      </c>
      <c r="F620" s="26">
        <f t="shared" si="9"/>
        <v>48</v>
      </c>
      <c r="G620">
        <v>0</v>
      </c>
      <c r="H620" s="47">
        <v>5322.24</v>
      </c>
      <c r="I620" t="str">
        <f>IF(M620="?","tier - 2",M620)</f>
        <v>tier - 2</v>
      </c>
      <c r="J620" t="str">
        <f>IF(N620="?","tier - 2",N620)</f>
        <v>tier - 1</v>
      </c>
      <c r="K620" t="str">
        <f>IF(O620="?","Unknown",O620)</f>
        <v>R1012</v>
      </c>
      <c r="M620" t="s">
        <v>9</v>
      </c>
      <c r="N620" t="s">
        <v>14</v>
      </c>
      <c r="O620" t="s">
        <v>21</v>
      </c>
      <c r="R620">
        <v>1974</v>
      </c>
    </row>
    <row r="621" spans="1:18" x14ac:dyDescent="0.3">
      <c r="A621" t="s">
        <v>651</v>
      </c>
      <c r="B621">
        <v>18</v>
      </c>
      <c r="C621" s="54" t="s">
        <v>16</v>
      </c>
      <c r="D621" s="54">
        <f>IF(R621="?",AVERAGE($R$2:$R$2344),R621)</f>
        <v>1992</v>
      </c>
      <c r="E621" s="19" t="str">
        <f>CONCATENATE(B621,"-",C621,"-",D621)</f>
        <v>18-Jun-1992</v>
      </c>
      <c r="F621" s="26">
        <f t="shared" si="9"/>
        <v>30</v>
      </c>
      <c r="G621">
        <v>3</v>
      </c>
      <c r="H621" s="47">
        <v>5325.65</v>
      </c>
      <c r="I621" t="str">
        <f>IF(M621="?","tier - 2",M621)</f>
        <v>tier - 2</v>
      </c>
      <c r="J621" t="str">
        <f>IF(N621="?","tier - 2",N621)</f>
        <v>tier - 1</v>
      </c>
      <c r="K621" t="str">
        <f>IF(O621="?","Unknown",O621)</f>
        <v>R1011</v>
      </c>
      <c r="M621" t="s">
        <v>9</v>
      </c>
      <c r="N621" t="s">
        <v>14</v>
      </c>
      <c r="O621" t="s">
        <v>40</v>
      </c>
      <c r="R621">
        <v>1992</v>
      </c>
    </row>
    <row r="622" spans="1:18" x14ac:dyDescent="0.3">
      <c r="A622" t="s">
        <v>652</v>
      </c>
      <c r="B622">
        <v>28</v>
      </c>
      <c r="C622" s="54" t="s">
        <v>33</v>
      </c>
      <c r="D622" s="54">
        <f>IF(R622="?",AVERAGE($R$2:$R$2344),R622)</f>
        <v>1991</v>
      </c>
      <c r="E622" s="19" t="str">
        <f>CONCATENATE(B622,"-",C622,"-",D622)</f>
        <v>28-Aug-1991</v>
      </c>
      <c r="F622" s="26">
        <f t="shared" si="9"/>
        <v>31</v>
      </c>
      <c r="G622">
        <v>2</v>
      </c>
      <c r="H622" s="47">
        <v>5327.4</v>
      </c>
      <c r="I622" t="str">
        <f>IF(M622="?","tier - 2",M622)</f>
        <v>tier - 2</v>
      </c>
      <c r="J622" t="str">
        <f>IF(N622="?","tier - 2",N622)</f>
        <v>tier - 1</v>
      </c>
      <c r="K622" t="str">
        <f>IF(O622="?","Unknown",O622)</f>
        <v>R1012</v>
      </c>
      <c r="M622" t="s">
        <v>9</v>
      </c>
      <c r="N622" t="s">
        <v>14</v>
      </c>
      <c r="O622" t="s">
        <v>21</v>
      </c>
      <c r="R622">
        <v>1991</v>
      </c>
    </row>
    <row r="623" spans="1:18" x14ac:dyDescent="0.3">
      <c r="A623" t="s">
        <v>653</v>
      </c>
      <c r="B623">
        <v>15</v>
      </c>
      <c r="C623" s="54" t="s">
        <v>28</v>
      </c>
      <c r="D623" s="54">
        <f>IF(R623="?",AVERAGE($R$2:$R$2344),R623)</f>
        <v>1972</v>
      </c>
      <c r="E623" s="19" t="str">
        <f>CONCATENATE(B623,"-",C623,"-",D623)</f>
        <v>15-Dec-1972</v>
      </c>
      <c r="F623" s="26">
        <f t="shared" si="9"/>
        <v>50</v>
      </c>
      <c r="G623">
        <v>0</v>
      </c>
      <c r="H623" s="47">
        <v>5344.81</v>
      </c>
      <c r="I623" t="str">
        <f>IF(M623="?","tier - 2",M623)</f>
        <v>tier - 2</v>
      </c>
      <c r="J623" t="str">
        <f>IF(N623="?","tier - 2",N623)</f>
        <v>tier - 3</v>
      </c>
      <c r="K623" t="str">
        <f>IF(O623="?","Unknown",O623)</f>
        <v>R1013</v>
      </c>
      <c r="M623" t="s">
        <v>9</v>
      </c>
      <c r="N623" t="s">
        <v>10</v>
      </c>
      <c r="O623" t="s">
        <v>11</v>
      </c>
      <c r="R623">
        <v>1972</v>
      </c>
    </row>
    <row r="624" spans="1:18" x14ac:dyDescent="0.3">
      <c r="A624" t="s">
        <v>654</v>
      </c>
      <c r="B624">
        <v>7</v>
      </c>
      <c r="C624" s="54" t="s">
        <v>13</v>
      </c>
      <c r="D624" s="54">
        <f>IF(R624="?",AVERAGE($R$2:$R$2344),R624)</f>
        <v>1989</v>
      </c>
      <c r="E624" s="19" t="str">
        <f>CONCATENATE(B624,"-",C624,"-",D624)</f>
        <v>7-Nov-1989</v>
      </c>
      <c r="F624" s="26">
        <f t="shared" si="9"/>
        <v>33</v>
      </c>
      <c r="G624">
        <v>1</v>
      </c>
      <c r="H624" s="47">
        <v>5354.07</v>
      </c>
      <c r="I624" t="str">
        <f>IF(M624="?","tier - 2",M624)</f>
        <v>tier - 2</v>
      </c>
      <c r="J624" t="str">
        <f>IF(N624="?","tier - 2",N624)</f>
        <v>tier - 3</v>
      </c>
      <c r="K624" t="str">
        <f>IF(O624="?","Unknown",O624)</f>
        <v>R1024</v>
      </c>
      <c r="M624" t="s">
        <v>9</v>
      </c>
      <c r="N624" t="s">
        <v>10</v>
      </c>
      <c r="O624" t="s">
        <v>245</v>
      </c>
      <c r="R624">
        <v>1989</v>
      </c>
    </row>
    <row r="625" spans="1:18" x14ac:dyDescent="0.3">
      <c r="A625" t="s">
        <v>655</v>
      </c>
      <c r="B625">
        <v>7</v>
      </c>
      <c r="C625" s="54" t="s">
        <v>28</v>
      </c>
      <c r="D625" s="54">
        <f>IF(R625="?",AVERAGE($R$2:$R$2344),R625)</f>
        <v>1994</v>
      </c>
      <c r="E625" s="19" t="str">
        <f>CONCATENATE(B625,"-",C625,"-",D625)</f>
        <v>7-Dec-1994</v>
      </c>
      <c r="F625" s="26">
        <f t="shared" si="9"/>
        <v>28</v>
      </c>
      <c r="G625">
        <v>0</v>
      </c>
      <c r="H625" s="47">
        <v>5364.66</v>
      </c>
      <c r="I625" t="str">
        <f>IF(M625="?","tier - 2",M625)</f>
        <v>tier - 2</v>
      </c>
      <c r="J625" t="str">
        <f>IF(N625="?","tier - 2",N625)</f>
        <v>tier - 1</v>
      </c>
      <c r="K625" t="str">
        <f>IF(O625="?","Unknown",O625)</f>
        <v>R1011</v>
      </c>
      <c r="M625" t="s">
        <v>9</v>
      </c>
      <c r="N625" t="s">
        <v>14</v>
      </c>
      <c r="O625" t="s">
        <v>40</v>
      </c>
      <c r="R625">
        <v>1994</v>
      </c>
    </row>
    <row r="626" spans="1:18" x14ac:dyDescent="0.3">
      <c r="A626" t="s">
        <v>656</v>
      </c>
      <c r="B626">
        <v>1</v>
      </c>
      <c r="C626" s="54" t="s">
        <v>16</v>
      </c>
      <c r="D626" s="54">
        <f>IF(R626="?",AVERAGE($R$2:$R$2344),R626)</f>
        <v>1986</v>
      </c>
      <c r="E626" s="19" t="str">
        <f>CONCATENATE(B626,"-",C626,"-",D626)</f>
        <v>1-Jun-1986</v>
      </c>
      <c r="F626" s="26">
        <f t="shared" si="9"/>
        <v>37</v>
      </c>
      <c r="G626">
        <v>1</v>
      </c>
      <c r="H626" s="47">
        <v>5373.36</v>
      </c>
      <c r="I626" t="str">
        <f>IF(M626="?","tier - 2",M626)</f>
        <v>tier - 2</v>
      </c>
      <c r="J626" t="str">
        <f>IF(N626="?","tier - 2",N626)</f>
        <v>tier - 2</v>
      </c>
      <c r="K626" t="str">
        <f>IF(O626="?","Unknown",O626)</f>
        <v>R1012</v>
      </c>
      <c r="M626" t="s">
        <v>9</v>
      </c>
      <c r="N626" t="s">
        <v>9</v>
      </c>
      <c r="O626" t="s">
        <v>21</v>
      </c>
      <c r="R626">
        <v>1986</v>
      </c>
    </row>
    <row r="627" spans="1:18" x14ac:dyDescent="0.3">
      <c r="A627" t="s">
        <v>657</v>
      </c>
      <c r="B627">
        <v>18</v>
      </c>
      <c r="C627" s="54" t="s">
        <v>13</v>
      </c>
      <c r="D627" s="54">
        <f>IF(R627="?",AVERAGE($R$2:$R$2344),R627)</f>
        <v>1989</v>
      </c>
      <c r="E627" s="19" t="str">
        <f>CONCATENATE(B627,"-",C627,"-",D627)</f>
        <v>18-Nov-1989</v>
      </c>
      <c r="F627" s="26">
        <f t="shared" si="9"/>
        <v>33</v>
      </c>
      <c r="G627">
        <v>2</v>
      </c>
      <c r="H627" s="47">
        <v>5375.04</v>
      </c>
      <c r="I627" t="str">
        <f>IF(M627="?","tier - 2",M627)</f>
        <v>tier - 2</v>
      </c>
      <c r="J627" t="str">
        <f>IF(N627="?","tier - 2",N627)</f>
        <v>tier - 1</v>
      </c>
      <c r="K627" t="str">
        <f>IF(O627="?","Unknown",O627)</f>
        <v>R1011</v>
      </c>
      <c r="M627" t="s">
        <v>9</v>
      </c>
      <c r="N627" t="s">
        <v>14</v>
      </c>
      <c r="O627" t="s">
        <v>40</v>
      </c>
      <c r="R627">
        <v>1989</v>
      </c>
    </row>
    <row r="628" spans="1:18" x14ac:dyDescent="0.3">
      <c r="A628" t="s">
        <v>658</v>
      </c>
      <c r="B628">
        <v>22</v>
      </c>
      <c r="C628" s="54" t="s">
        <v>8</v>
      </c>
      <c r="D628" s="54">
        <f>IF(R628="?",AVERAGE($R$2:$R$2344),R628)</f>
        <v>1986</v>
      </c>
      <c r="E628" s="19" t="str">
        <f>CONCATENATE(B628,"-",C628,"-",D628)</f>
        <v>22-Jul-1986</v>
      </c>
      <c r="F628" s="26">
        <f t="shared" si="9"/>
        <v>36</v>
      </c>
      <c r="G628">
        <v>1</v>
      </c>
      <c r="H628" s="47">
        <v>5377.46</v>
      </c>
      <c r="I628" t="str">
        <f>IF(M628="?","tier - 2",M628)</f>
        <v>tier - 2</v>
      </c>
      <c r="J628" t="str">
        <f>IF(N628="?","tier - 2",N628)</f>
        <v>tier - 3</v>
      </c>
      <c r="K628" t="str">
        <f>IF(O628="?","Unknown",O628)</f>
        <v>R1012</v>
      </c>
      <c r="M628" t="s">
        <v>9</v>
      </c>
      <c r="N628" t="s">
        <v>10</v>
      </c>
      <c r="O628" t="s">
        <v>21</v>
      </c>
      <c r="R628">
        <v>1986</v>
      </c>
    </row>
    <row r="629" spans="1:18" x14ac:dyDescent="0.3">
      <c r="A629" t="s">
        <v>659</v>
      </c>
      <c r="B629">
        <v>1</v>
      </c>
      <c r="C629" s="54" t="s">
        <v>16</v>
      </c>
      <c r="D629" s="54">
        <f>IF(R629="?",AVERAGE($R$2:$R$2344),R629)</f>
        <v>1984</v>
      </c>
      <c r="E629" s="19" t="str">
        <f>CONCATENATE(B629,"-",C629,"-",D629)</f>
        <v>1-Jun-1984</v>
      </c>
      <c r="F629" s="26">
        <f t="shared" si="9"/>
        <v>39</v>
      </c>
      <c r="G629">
        <v>0</v>
      </c>
      <c r="H629" s="47">
        <v>5383.54</v>
      </c>
      <c r="I629" t="str">
        <f>IF(M629="?","tier - 2",M629)</f>
        <v>tier - 2</v>
      </c>
      <c r="J629" t="str">
        <f>IF(N629="?","tier - 2",N629)</f>
        <v>tier - 3</v>
      </c>
      <c r="K629" t="str">
        <f>IF(O629="?","Unknown",O629)</f>
        <v>R1011</v>
      </c>
      <c r="M629" t="s">
        <v>9</v>
      </c>
      <c r="N629" t="s">
        <v>10</v>
      </c>
      <c r="O629" t="s">
        <v>40</v>
      </c>
      <c r="R629">
        <v>1984</v>
      </c>
    </row>
    <row r="630" spans="1:18" x14ac:dyDescent="0.3">
      <c r="A630" t="s">
        <v>660</v>
      </c>
      <c r="B630">
        <v>8</v>
      </c>
      <c r="C630" s="54" t="s">
        <v>33</v>
      </c>
      <c r="D630" s="54">
        <f>IF(R630="?",AVERAGE($R$2:$R$2344),R630)</f>
        <v>1988</v>
      </c>
      <c r="E630" s="19" t="str">
        <f>CONCATENATE(B630,"-",C630,"-",D630)</f>
        <v>8-Aug-1988</v>
      </c>
      <c r="F630" s="26">
        <f t="shared" si="9"/>
        <v>34</v>
      </c>
      <c r="G630">
        <v>1</v>
      </c>
      <c r="H630" s="47">
        <v>5385.34</v>
      </c>
      <c r="I630" t="str">
        <f>IF(M630="?","tier - 2",M630)</f>
        <v>tier - 2</v>
      </c>
      <c r="J630" t="str">
        <f>IF(N630="?","tier - 2",N630)</f>
        <v>tier - 3</v>
      </c>
      <c r="K630" t="str">
        <f>IF(O630="?","Unknown",O630)</f>
        <v>R1012</v>
      </c>
      <c r="M630" t="s">
        <v>9</v>
      </c>
      <c r="N630" t="s">
        <v>10</v>
      </c>
      <c r="O630" t="s">
        <v>21</v>
      </c>
      <c r="R630">
        <v>1988</v>
      </c>
    </row>
    <row r="631" spans="1:18" x14ac:dyDescent="0.3">
      <c r="A631" t="s">
        <v>661</v>
      </c>
      <c r="B631">
        <v>6</v>
      </c>
      <c r="C631" s="54" t="s">
        <v>13</v>
      </c>
      <c r="D631" s="54">
        <f>IF(R631="?",AVERAGE($R$2:$R$2344),R631)</f>
        <v>1989</v>
      </c>
      <c r="E631" s="19" t="str">
        <f>CONCATENATE(B631,"-",C631,"-",D631)</f>
        <v>6-Nov-1989</v>
      </c>
      <c r="F631" s="26">
        <f t="shared" si="9"/>
        <v>33</v>
      </c>
      <c r="G631">
        <v>3</v>
      </c>
      <c r="H631" s="47">
        <v>5396.44</v>
      </c>
      <c r="I631" t="str">
        <f>IF(M631="?","tier - 2",M631)</f>
        <v>tier - 2</v>
      </c>
      <c r="J631" t="str">
        <f>IF(N631="?","tier - 2",N631)</f>
        <v>tier - 3</v>
      </c>
      <c r="K631" t="str">
        <f>IF(O631="?","Unknown",O631)</f>
        <v>R1013</v>
      </c>
      <c r="M631" t="s">
        <v>9</v>
      </c>
      <c r="N631" t="s">
        <v>10</v>
      </c>
      <c r="O631" t="s">
        <v>11</v>
      </c>
      <c r="R631">
        <v>1989</v>
      </c>
    </row>
    <row r="632" spans="1:18" x14ac:dyDescent="0.3">
      <c r="A632" t="s">
        <v>662</v>
      </c>
      <c r="B632">
        <v>3</v>
      </c>
      <c r="C632" s="54" t="s">
        <v>18</v>
      </c>
      <c r="D632" s="54">
        <f>IF(R632="?",AVERAGE($R$2:$R$2344),R632)</f>
        <v>1984</v>
      </c>
      <c r="E632" s="19" t="str">
        <f>CONCATENATE(B632,"-",C632,"-",D632)</f>
        <v>3-Sep-1984</v>
      </c>
      <c r="F632" s="26">
        <f t="shared" si="9"/>
        <v>38</v>
      </c>
      <c r="G632">
        <v>0</v>
      </c>
      <c r="H632" s="47">
        <v>5397.62</v>
      </c>
      <c r="I632" t="str">
        <f>IF(M632="?","tier - 2",M632)</f>
        <v>tier - 2</v>
      </c>
      <c r="J632" t="str">
        <f>IF(N632="?","tier - 2",N632)</f>
        <v>tier - 2</v>
      </c>
      <c r="K632" t="str">
        <f>IF(O632="?","Unknown",O632)</f>
        <v>R1013</v>
      </c>
      <c r="M632" t="s">
        <v>9</v>
      </c>
      <c r="N632" t="s">
        <v>9</v>
      </c>
      <c r="O632" t="s">
        <v>11</v>
      </c>
      <c r="R632">
        <v>1984</v>
      </c>
    </row>
    <row r="633" spans="1:18" x14ac:dyDescent="0.3">
      <c r="A633" t="s">
        <v>663</v>
      </c>
      <c r="B633">
        <v>1</v>
      </c>
      <c r="C633" s="54" t="s">
        <v>33</v>
      </c>
      <c r="D633" s="54">
        <f>IF(R633="?",AVERAGE($R$2:$R$2344),R633)</f>
        <v>1984</v>
      </c>
      <c r="E633" s="19" t="str">
        <f>CONCATENATE(B633,"-",C633,"-",D633)</f>
        <v>1-Aug-1984</v>
      </c>
      <c r="F633" s="26">
        <f t="shared" si="9"/>
        <v>38</v>
      </c>
      <c r="G633">
        <v>0</v>
      </c>
      <c r="H633" s="47">
        <v>5400.98</v>
      </c>
      <c r="I633" t="str">
        <f>IF(M633="?","tier - 2",M633)</f>
        <v>tier - 2</v>
      </c>
      <c r="J633" t="str">
        <f>IF(N633="?","tier - 2",N633)</f>
        <v>tier - 2</v>
      </c>
      <c r="K633" t="str">
        <f>IF(O633="?","Unknown",O633)</f>
        <v>R1013</v>
      </c>
      <c r="M633" t="s">
        <v>9</v>
      </c>
      <c r="N633" t="s">
        <v>9</v>
      </c>
      <c r="O633" t="s">
        <v>11</v>
      </c>
      <c r="R633">
        <v>1984</v>
      </c>
    </row>
    <row r="634" spans="1:18" x14ac:dyDescent="0.3">
      <c r="A634" t="s">
        <v>664</v>
      </c>
      <c r="B634">
        <v>23</v>
      </c>
      <c r="C634" s="54" t="s">
        <v>28</v>
      </c>
      <c r="D634" s="54">
        <f>IF(R634="?",AVERAGE($R$2:$R$2344),R634)</f>
        <v>1985</v>
      </c>
      <c r="E634" s="19" t="str">
        <f>CONCATENATE(B634,"-",C634,"-",D634)</f>
        <v>23-Dec-1985</v>
      </c>
      <c r="F634" s="26">
        <f t="shared" si="9"/>
        <v>37</v>
      </c>
      <c r="G634">
        <v>3</v>
      </c>
      <c r="H634" s="47">
        <v>5402.89</v>
      </c>
      <c r="I634" t="str">
        <f>IF(M634="?","tier - 2",M634)</f>
        <v>tier - 2</v>
      </c>
      <c r="J634" t="str">
        <f>IF(N634="?","tier - 2",N634)</f>
        <v>tier - 1</v>
      </c>
      <c r="K634" t="str">
        <f>IF(O634="?","Unknown",O634)</f>
        <v>R1013</v>
      </c>
      <c r="M634" t="s">
        <v>9</v>
      </c>
      <c r="N634" t="s">
        <v>14</v>
      </c>
      <c r="O634" t="s">
        <v>11</v>
      </c>
      <c r="R634">
        <v>1985</v>
      </c>
    </row>
    <row r="635" spans="1:18" x14ac:dyDescent="0.3">
      <c r="A635" t="s">
        <v>665</v>
      </c>
      <c r="B635">
        <v>27</v>
      </c>
      <c r="C635" s="54" t="s">
        <v>18</v>
      </c>
      <c r="D635" s="54">
        <f>IF(R635="?",AVERAGE($R$2:$R$2344),R635)</f>
        <v>1975</v>
      </c>
      <c r="E635" s="19" t="str">
        <f>CONCATENATE(B635,"-",C635,"-",D635)</f>
        <v>27-Sep-1975</v>
      </c>
      <c r="F635" s="26">
        <f t="shared" si="9"/>
        <v>47</v>
      </c>
      <c r="G635">
        <v>1</v>
      </c>
      <c r="H635" s="47">
        <v>5411.99</v>
      </c>
      <c r="I635" t="str">
        <f>IF(M635="?","tier - 2",M635)</f>
        <v>tier - 2</v>
      </c>
      <c r="J635" t="str">
        <f>IF(N635="?","tier - 2",N635)</f>
        <v>tier - 3</v>
      </c>
      <c r="K635" t="str">
        <f>IF(O635="?","Unknown",O635)</f>
        <v>R1012</v>
      </c>
      <c r="M635" t="s">
        <v>9</v>
      </c>
      <c r="N635" t="s">
        <v>10</v>
      </c>
      <c r="O635" t="s">
        <v>21</v>
      </c>
      <c r="R635">
        <v>1975</v>
      </c>
    </row>
    <row r="636" spans="1:18" x14ac:dyDescent="0.3">
      <c r="A636" t="s">
        <v>666</v>
      </c>
      <c r="B636">
        <v>27</v>
      </c>
      <c r="C636" s="54" t="s">
        <v>18</v>
      </c>
      <c r="D636" s="54">
        <f>IF(R636="?",AVERAGE($R$2:$R$2344),R636)</f>
        <v>1982</v>
      </c>
      <c r="E636" s="19" t="str">
        <f>CONCATENATE(B636,"-",C636,"-",D636)</f>
        <v>27-Sep-1982</v>
      </c>
      <c r="F636" s="26">
        <f t="shared" si="9"/>
        <v>40</v>
      </c>
      <c r="G636">
        <v>0</v>
      </c>
      <c r="H636" s="47">
        <v>5415.66</v>
      </c>
      <c r="I636" t="str">
        <f>IF(M636="?","tier - 2",M636)</f>
        <v>tier - 2</v>
      </c>
      <c r="J636" t="str">
        <f>IF(N636="?","tier - 2",N636)</f>
        <v>tier - 3</v>
      </c>
      <c r="K636" t="str">
        <f>IF(O636="?","Unknown",O636)</f>
        <v>R1013</v>
      </c>
      <c r="M636" t="s">
        <v>9</v>
      </c>
      <c r="N636" t="s">
        <v>10</v>
      </c>
      <c r="O636" t="s">
        <v>11</v>
      </c>
      <c r="R636">
        <v>1982</v>
      </c>
    </row>
    <row r="637" spans="1:18" x14ac:dyDescent="0.3">
      <c r="A637" t="s">
        <v>667</v>
      </c>
      <c r="B637">
        <v>6</v>
      </c>
      <c r="C637" s="54" t="s">
        <v>8</v>
      </c>
      <c r="D637" s="54">
        <f>IF(R637="?",AVERAGE($R$2:$R$2344),R637)</f>
        <v>1991</v>
      </c>
      <c r="E637" s="19" t="str">
        <f>CONCATENATE(B637,"-",C637,"-",D637)</f>
        <v>6-Jul-1991</v>
      </c>
      <c r="F637" s="26">
        <f t="shared" si="9"/>
        <v>31</v>
      </c>
      <c r="G637">
        <v>3</v>
      </c>
      <c r="H637" s="47">
        <v>5425.02</v>
      </c>
      <c r="I637" t="str">
        <f>IF(M637="?","tier - 2",M637)</f>
        <v>tier - 2</v>
      </c>
      <c r="J637" t="str">
        <f>IF(N637="?","tier - 2",N637)</f>
        <v>tier - 1</v>
      </c>
      <c r="K637" t="str">
        <f>IF(O637="?","Unknown",O637)</f>
        <v>R1012</v>
      </c>
      <c r="M637" t="s">
        <v>9</v>
      </c>
      <c r="N637" t="s">
        <v>14</v>
      </c>
      <c r="O637" t="s">
        <v>21</v>
      </c>
      <c r="R637">
        <v>1991</v>
      </c>
    </row>
    <row r="638" spans="1:18" x14ac:dyDescent="0.3">
      <c r="A638" t="s">
        <v>668</v>
      </c>
      <c r="B638">
        <v>17</v>
      </c>
      <c r="C638" s="54" t="s">
        <v>18</v>
      </c>
      <c r="D638" s="54">
        <f>IF(R638="?",AVERAGE($R$2:$R$2344),R638)</f>
        <v>1992</v>
      </c>
      <c r="E638" s="19" t="str">
        <f>CONCATENATE(B638,"-",C638,"-",D638)</f>
        <v>17-Sep-1992</v>
      </c>
      <c r="F638" s="26">
        <f t="shared" si="9"/>
        <v>30</v>
      </c>
      <c r="G638">
        <v>3</v>
      </c>
      <c r="H638" s="47">
        <v>5428.73</v>
      </c>
      <c r="I638" t="str">
        <f>IF(M638="?","tier - 2",M638)</f>
        <v>tier - 3</v>
      </c>
      <c r="J638" t="str">
        <f>IF(N638="?","tier - 2",N638)</f>
        <v>tier - 1</v>
      </c>
      <c r="K638" t="str">
        <f>IF(O638="?","Unknown",O638)</f>
        <v>R1017</v>
      </c>
      <c r="M638" t="s">
        <v>10</v>
      </c>
      <c r="N638" t="s">
        <v>14</v>
      </c>
      <c r="O638" t="s">
        <v>354</v>
      </c>
      <c r="R638">
        <v>1992</v>
      </c>
    </row>
    <row r="639" spans="1:18" x14ac:dyDescent="0.3">
      <c r="A639" t="s">
        <v>669</v>
      </c>
      <c r="B639">
        <v>8</v>
      </c>
      <c r="C639" s="54" t="s">
        <v>16</v>
      </c>
      <c r="D639" s="54">
        <f>IF(R639="?",AVERAGE($R$2:$R$2344),R639)</f>
        <v>1978</v>
      </c>
      <c r="E639" s="19" t="str">
        <f>CONCATENATE(B639,"-",C639,"-",D639)</f>
        <v>8-Jun-1978</v>
      </c>
      <c r="F639" s="26">
        <f t="shared" si="9"/>
        <v>45</v>
      </c>
      <c r="G639">
        <v>2</v>
      </c>
      <c r="H639" s="47">
        <v>5428.98</v>
      </c>
      <c r="I639" t="str">
        <f>IF(M639="?","tier - 2",M639)</f>
        <v>tier - 2</v>
      </c>
      <c r="J639" t="str">
        <f>IF(N639="?","tier - 2",N639)</f>
        <v>tier - 2</v>
      </c>
      <c r="K639" t="str">
        <f>IF(O639="?","Unknown",O639)</f>
        <v>R1012</v>
      </c>
      <c r="M639" t="s">
        <v>9</v>
      </c>
      <c r="N639" t="s">
        <v>9</v>
      </c>
      <c r="O639" t="s">
        <v>21</v>
      </c>
      <c r="R639">
        <v>1978</v>
      </c>
    </row>
    <row r="640" spans="1:18" x14ac:dyDescent="0.3">
      <c r="A640" t="s">
        <v>670</v>
      </c>
      <c r="B640">
        <v>25</v>
      </c>
      <c r="C640" s="54" t="s">
        <v>33</v>
      </c>
      <c r="D640" s="54">
        <f>IF(R640="?",AVERAGE($R$2:$R$2344),R640)</f>
        <v>1982</v>
      </c>
      <c r="E640" s="19" t="str">
        <f>CONCATENATE(B640,"-",C640,"-",D640)</f>
        <v>25-Aug-1982</v>
      </c>
      <c r="F640" s="26">
        <f t="shared" si="9"/>
        <v>40</v>
      </c>
      <c r="G640">
        <v>0</v>
      </c>
      <c r="H640" s="47">
        <v>5438.75</v>
      </c>
      <c r="I640" t="str">
        <f>IF(M640="?","tier - 2",M640)</f>
        <v>tier - 3</v>
      </c>
      <c r="J640" t="str">
        <f>IF(N640="?","tier - 2",N640)</f>
        <v>tier - 2</v>
      </c>
      <c r="K640" t="str">
        <f>IF(O640="?","Unknown",O640)</f>
        <v>R1013</v>
      </c>
      <c r="M640" t="s">
        <v>10</v>
      </c>
      <c r="N640" t="s">
        <v>9</v>
      </c>
      <c r="O640" t="s">
        <v>11</v>
      </c>
      <c r="R640">
        <v>1982</v>
      </c>
    </row>
    <row r="641" spans="1:18" x14ac:dyDescent="0.3">
      <c r="A641" t="s">
        <v>671</v>
      </c>
      <c r="B641">
        <v>25</v>
      </c>
      <c r="C641" s="54" t="s">
        <v>28</v>
      </c>
      <c r="D641" s="54">
        <f>IF(R641="?",AVERAGE($R$2:$R$2344),R641)</f>
        <v>1986</v>
      </c>
      <c r="E641" s="19" t="str">
        <f>CONCATENATE(B641,"-",C641,"-",D641)</f>
        <v>25-Dec-1986</v>
      </c>
      <c r="F641" s="26">
        <f t="shared" si="9"/>
        <v>36</v>
      </c>
      <c r="G641">
        <v>0</v>
      </c>
      <c r="H641" s="47">
        <v>5458.05</v>
      </c>
      <c r="I641" t="str">
        <f>IF(M641="?","tier - 2",M641)</f>
        <v>tier - 2</v>
      </c>
      <c r="J641" t="str">
        <f>IF(N641="?","tier - 2",N641)</f>
        <v>tier - 2</v>
      </c>
      <c r="K641" t="str">
        <f>IF(O641="?","Unknown",O641)</f>
        <v>R1024</v>
      </c>
      <c r="M641" t="s">
        <v>9</v>
      </c>
      <c r="N641" t="s">
        <v>9</v>
      </c>
      <c r="O641" t="s">
        <v>245</v>
      </c>
      <c r="R641">
        <v>1986</v>
      </c>
    </row>
    <row r="642" spans="1:18" x14ac:dyDescent="0.3">
      <c r="A642" t="s">
        <v>672</v>
      </c>
      <c r="B642">
        <v>24</v>
      </c>
      <c r="C642" s="54" t="s">
        <v>35</v>
      </c>
      <c r="D642" s="54">
        <f>IF(R642="?",AVERAGE($R$2:$R$2344),R642)</f>
        <v>1973</v>
      </c>
      <c r="E642" s="19" t="str">
        <f>CONCATENATE(B642,"-",C642,"-",D642)</f>
        <v>24-Oct-1973</v>
      </c>
      <c r="F642" s="26">
        <f t="shared" si="9"/>
        <v>49</v>
      </c>
      <c r="G642">
        <v>0</v>
      </c>
      <c r="H642" s="47">
        <v>5466.88</v>
      </c>
      <c r="I642" t="str">
        <f>IF(M642="?","tier - 2",M642)</f>
        <v>tier - 2</v>
      </c>
      <c r="J642" t="str">
        <f>IF(N642="?","tier - 2",N642)</f>
        <v>tier - 2</v>
      </c>
      <c r="K642" t="str">
        <f>IF(O642="?","Unknown",O642)</f>
        <v>R1013</v>
      </c>
      <c r="M642" t="s">
        <v>9</v>
      </c>
      <c r="N642" t="s">
        <v>9</v>
      </c>
      <c r="O642" t="s">
        <v>11</v>
      </c>
      <c r="R642">
        <v>1973</v>
      </c>
    </row>
    <row r="643" spans="1:18" x14ac:dyDescent="0.3">
      <c r="A643" t="s">
        <v>673</v>
      </c>
      <c r="B643">
        <v>2</v>
      </c>
      <c r="C643" s="54" t="s">
        <v>28</v>
      </c>
      <c r="D643" s="54">
        <f>IF(R643="?",AVERAGE($R$2:$R$2344),R643)</f>
        <v>1986</v>
      </c>
      <c r="E643" s="19" t="str">
        <f>CONCATENATE(B643,"-",C643,"-",D643)</f>
        <v>2-Dec-1986</v>
      </c>
      <c r="F643" s="26">
        <f t="shared" ref="F643:F706" si="10">DATEDIF(E643, DATE(2023,6,8), "Y")</f>
        <v>36</v>
      </c>
      <c r="G643">
        <v>0</v>
      </c>
      <c r="H643" s="47">
        <v>5469.01</v>
      </c>
      <c r="I643" t="str">
        <f>IF(M643="?","tier - 2",M643)</f>
        <v>tier - 2</v>
      </c>
      <c r="J643" t="str">
        <f>IF(N643="?","tier - 2",N643)</f>
        <v>tier - 2</v>
      </c>
      <c r="K643" t="str">
        <f>IF(O643="?","Unknown",O643)</f>
        <v>R1024</v>
      </c>
      <c r="M643" t="s">
        <v>9</v>
      </c>
      <c r="N643" t="s">
        <v>9</v>
      </c>
      <c r="O643" t="s">
        <v>245</v>
      </c>
      <c r="R643">
        <v>1986</v>
      </c>
    </row>
    <row r="644" spans="1:18" x14ac:dyDescent="0.3">
      <c r="A644" t="s">
        <v>674</v>
      </c>
      <c r="B644">
        <v>12</v>
      </c>
      <c r="C644" s="54" t="s">
        <v>8</v>
      </c>
      <c r="D644" s="54">
        <f>IF(R644="?",AVERAGE($R$2:$R$2344),R644)</f>
        <v>1986</v>
      </c>
      <c r="E644" s="19" t="str">
        <f>CONCATENATE(B644,"-",C644,"-",D644)</f>
        <v>12-Jul-1986</v>
      </c>
      <c r="F644" s="26">
        <f t="shared" si="10"/>
        <v>36</v>
      </c>
      <c r="G644">
        <v>1</v>
      </c>
      <c r="H644" s="47">
        <v>5472.45</v>
      </c>
      <c r="I644" t="str">
        <f>IF(M644="?","tier - 2",M644)</f>
        <v>tier - 2</v>
      </c>
      <c r="J644" t="str">
        <f>IF(N644="?","tier - 2",N644)</f>
        <v>tier - 3</v>
      </c>
      <c r="K644" t="str">
        <f>IF(O644="?","Unknown",O644)</f>
        <v>R1011</v>
      </c>
      <c r="M644" t="s">
        <v>9</v>
      </c>
      <c r="N644" t="s">
        <v>10</v>
      </c>
      <c r="O644" t="s">
        <v>40</v>
      </c>
      <c r="R644">
        <v>1986</v>
      </c>
    </row>
    <row r="645" spans="1:18" x14ac:dyDescent="0.3">
      <c r="A645" t="s">
        <v>675</v>
      </c>
      <c r="B645">
        <v>30</v>
      </c>
      <c r="C645" s="54" t="s">
        <v>18</v>
      </c>
      <c r="D645" s="54">
        <f>IF(R645="?",AVERAGE($R$2:$R$2344),R645)</f>
        <v>1986</v>
      </c>
      <c r="E645" s="19" t="str">
        <f>CONCATENATE(B645,"-",C645,"-",D645)</f>
        <v>30-Sep-1986</v>
      </c>
      <c r="F645" s="26">
        <f t="shared" si="10"/>
        <v>36</v>
      </c>
      <c r="G645">
        <v>1</v>
      </c>
      <c r="H645" s="47">
        <v>5478.04</v>
      </c>
      <c r="I645" t="str">
        <f>IF(M645="?","tier - 2",M645)</f>
        <v>tier - 2</v>
      </c>
      <c r="J645" t="str">
        <f>IF(N645="?","tier - 2",N645)</f>
        <v>tier - 3</v>
      </c>
      <c r="K645" t="str">
        <f>IF(O645="?","Unknown",O645)</f>
        <v>R1013</v>
      </c>
      <c r="M645" t="s">
        <v>9</v>
      </c>
      <c r="N645" t="s">
        <v>10</v>
      </c>
      <c r="O645" t="s">
        <v>11</v>
      </c>
      <c r="R645">
        <v>1986</v>
      </c>
    </row>
    <row r="646" spans="1:18" x14ac:dyDescent="0.3">
      <c r="A646" t="s">
        <v>676</v>
      </c>
      <c r="B646">
        <v>26</v>
      </c>
      <c r="C646" s="54" t="s">
        <v>33</v>
      </c>
      <c r="D646" s="54">
        <f>IF(R646="?",AVERAGE($R$2:$R$2344),R646)</f>
        <v>1984</v>
      </c>
      <c r="E646" s="19" t="str">
        <f>CONCATENATE(B646,"-",C646,"-",D646)</f>
        <v>26-Aug-1984</v>
      </c>
      <c r="F646" s="26">
        <f t="shared" si="10"/>
        <v>38</v>
      </c>
      <c r="G646">
        <v>1</v>
      </c>
      <c r="H646" s="47">
        <v>5484.47</v>
      </c>
      <c r="I646" t="str">
        <f>IF(M646="?","tier - 2",M646)</f>
        <v>tier - 2</v>
      </c>
      <c r="J646" t="str">
        <f>IF(N646="?","tier - 2",N646)</f>
        <v>tier - 2</v>
      </c>
      <c r="K646" t="str">
        <f>IF(O646="?","Unknown",O646)</f>
        <v>R1013</v>
      </c>
      <c r="M646" t="s">
        <v>9</v>
      </c>
      <c r="N646" t="s">
        <v>9</v>
      </c>
      <c r="O646" t="s">
        <v>11</v>
      </c>
      <c r="R646">
        <v>1984</v>
      </c>
    </row>
    <row r="647" spans="1:18" x14ac:dyDescent="0.3">
      <c r="A647" t="s">
        <v>677</v>
      </c>
      <c r="B647">
        <v>17</v>
      </c>
      <c r="C647" s="54" t="s">
        <v>33</v>
      </c>
      <c r="D647" s="54">
        <f>IF(R647="?",AVERAGE($R$2:$R$2344),R647)</f>
        <v>1984</v>
      </c>
      <c r="E647" s="19" t="str">
        <f>CONCATENATE(B647,"-",C647,"-",D647)</f>
        <v>17-Aug-1984</v>
      </c>
      <c r="F647" s="26">
        <f t="shared" si="10"/>
        <v>38</v>
      </c>
      <c r="G647">
        <v>1</v>
      </c>
      <c r="H647" s="47">
        <v>5488.26</v>
      </c>
      <c r="I647" t="str">
        <f>IF(M647="?","tier - 2",M647)</f>
        <v>tier - 2</v>
      </c>
      <c r="J647" t="str">
        <f>IF(N647="?","tier - 2",N647)</f>
        <v>tier - 3</v>
      </c>
      <c r="K647" t="str">
        <f>IF(O647="?","Unknown",O647)</f>
        <v>R1011</v>
      </c>
      <c r="M647" t="s">
        <v>9</v>
      </c>
      <c r="N647" t="s">
        <v>10</v>
      </c>
      <c r="O647" t="s">
        <v>40</v>
      </c>
      <c r="R647">
        <v>1984</v>
      </c>
    </row>
    <row r="648" spans="1:18" x14ac:dyDescent="0.3">
      <c r="A648" t="s">
        <v>678</v>
      </c>
      <c r="B648">
        <v>29</v>
      </c>
      <c r="C648" s="54" t="s">
        <v>8</v>
      </c>
      <c r="D648" s="54">
        <f>IF(R648="?",AVERAGE($R$2:$R$2344),R648)</f>
        <v>1988</v>
      </c>
      <c r="E648" s="19" t="str">
        <f>CONCATENATE(B648,"-",C648,"-",D648)</f>
        <v>29-Jul-1988</v>
      </c>
      <c r="F648" s="26">
        <f t="shared" si="10"/>
        <v>34</v>
      </c>
      <c r="G648">
        <v>3</v>
      </c>
      <c r="H648" s="47">
        <v>5503.36</v>
      </c>
      <c r="I648" t="str">
        <f>IF(M648="?","tier - 2",M648)</f>
        <v>tier - 2</v>
      </c>
      <c r="J648" t="str">
        <f>IF(N648="?","tier - 2",N648)</f>
        <v>tier - 2</v>
      </c>
      <c r="K648" t="str">
        <f>IF(O648="?","Unknown",O648)</f>
        <v>R1012</v>
      </c>
      <c r="M648" t="s">
        <v>9</v>
      </c>
      <c r="N648" t="s">
        <v>9</v>
      </c>
      <c r="O648" t="s">
        <v>21</v>
      </c>
      <c r="R648">
        <v>1988</v>
      </c>
    </row>
    <row r="649" spans="1:18" x14ac:dyDescent="0.3">
      <c r="A649" t="s">
        <v>679</v>
      </c>
      <c r="B649">
        <v>7</v>
      </c>
      <c r="C649" s="54" t="s">
        <v>13</v>
      </c>
      <c r="D649" s="54">
        <f>IF(R649="?",AVERAGE($R$2:$R$2344),R649)</f>
        <v>1981</v>
      </c>
      <c r="E649" s="19" t="str">
        <f>CONCATENATE(B649,"-",C649,"-",D649)</f>
        <v>7-Nov-1981</v>
      </c>
      <c r="F649" s="26">
        <f t="shared" si="10"/>
        <v>41</v>
      </c>
      <c r="G649">
        <v>1</v>
      </c>
      <c r="H649" s="47">
        <v>5539.4</v>
      </c>
      <c r="I649" t="str">
        <f>IF(M649="?","tier - 2",M649)</f>
        <v>tier - 2</v>
      </c>
      <c r="J649" t="str">
        <f>IF(N649="?","tier - 2",N649)</f>
        <v>tier - 2</v>
      </c>
      <c r="K649" t="str">
        <f>IF(O649="?","Unknown",O649)</f>
        <v>R1013</v>
      </c>
      <c r="M649" t="s">
        <v>9</v>
      </c>
      <c r="N649" t="s">
        <v>9</v>
      </c>
      <c r="O649" t="s">
        <v>11</v>
      </c>
      <c r="R649">
        <v>1981</v>
      </c>
    </row>
    <row r="650" spans="1:18" x14ac:dyDescent="0.3">
      <c r="A650" t="s">
        <v>680</v>
      </c>
      <c r="B650">
        <v>7</v>
      </c>
      <c r="C650" s="54" t="s">
        <v>28</v>
      </c>
      <c r="D650" s="54">
        <f>IF(R650="?",AVERAGE($R$2:$R$2344),R650)</f>
        <v>1980</v>
      </c>
      <c r="E650" s="19" t="str">
        <f>CONCATENATE(B650,"-",C650,"-",D650)</f>
        <v>7-Dec-1980</v>
      </c>
      <c r="F650" s="26">
        <f t="shared" si="10"/>
        <v>42</v>
      </c>
      <c r="G650">
        <v>2</v>
      </c>
      <c r="H650" s="47">
        <v>5540.35</v>
      </c>
      <c r="I650" t="str">
        <f>IF(M650="?","tier - 2",M650)</f>
        <v>tier - 2</v>
      </c>
      <c r="J650" t="str">
        <f>IF(N650="?","tier - 2",N650)</f>
        <v>tier - 2</v>
      </c>
      <c r="K650" t="str">
        <f>IF(O650="?","Unknown",O650)</f>
        <v>R1012</v>
      </c>
      <c r="M650" t="s">
        <v>9</v>
      </c>
      <c r="N650" t="s">
        <v>9</v>
      </c>
      <c r="O650" t="s">
        <v>21</v>
      </c>
      <c r="R650">
        <v>1980</v>
      </c>
    </row>
    <row r="651" spans="1:18" x14ac:dyDescent="0.3">
      <c r="A651" t="s">
        <v>681</v>
      </c>
      <c r="B651">
        <v>22</v>
      </c>
      <c r="C651" s="54" t="s">
        <v>18</v>
      </c>
      <c r="D651" s="54">
        <f>IF(R651="?",AVERAGE($R$2:$R$2344),R651)</f>
        <v>1999</v>
      </c>
      <c r="E651" s="19" t="str">
        <f>CONCATENATE(B651,"-",C651,"-",D651)</f>
        <v>22-Sep-1999</v>
      </c>
      <c r="F651" s="26">
        <f t="shared" si="10"/>
        <v>23</v>
      </c>
      <c r="G651">
        <v>0</v>
      </c>
      <c r="H651" s="47">
        <v>5552.61</v>
      </c>
      <c r="I651" t="str">
        <f>IF(M651="?","tier - 2",M651)</f>
        <v>tier - 2</v>
      </c>
      <c r="J651" t="str">
        <f>IF(N651="?","tier - 2",N651)</f>
        <v>tier - 3</v>
      </c>
      <c r="K651" t="str">
        <f>IF(O651="?","Unknown",O651)</f>
        <v>R1026</v>
      </c>
      <c r="M651" t="s">
        <v>9</v>
      </c>
      <c r="N651" t="s">
        <v>10</v>
      </c>
      <c r="O651" t="s">
        <v>533</v>
      </c>
      <c r="R651">
        <v>1999</v>
      </c>
    </row>
    <row r="652" spans="1:18" x14ac:dyDescent="0.3">
      <c r="A652" t="s">
        <v>682</v>
      </c>
      <c r="B652">
        <v>18</v>
      </c>
      <c r="C652" s="54" t="s">
        <v>18</v>
      </c>
      <c r="D652" s="54">
        <f>IF(R652="?",AVERAGE($R$2:$R$2344),R652)</f>
        <v>1974</v>
      </c>
      <c r="E652" s="19" t="str">
        <f>CONCATENATE(B652,"-",C652,"-",D652)</f>
        <v>18-Sep-1974</v>
      </c>
      <c r="F652" s="26">
        <f t="shared" si="10"/>
        <v>48</v>
      </c>
      <c r="G652">
        <v>0</v>
      </c>
      <c r="H652" s="47">
        <v>5576.35</v>
      </c>
      <c r="I652" t="str">
        <f>IF(M652="?","tier - 2",M652)</f>
        <v>tier - 2</v>
      </c>
      <c r="J652" t="str">
        <f>IF(N652="?","tier - 2",N652)</f>
        <v>tier - 3</v>
      </c>
      <c r="K652" t="str">
        <f>IF(O652="?","Unknown",O652)</f>
        <v>R1013</v>
      </c>
      <c r="M652" t="s">
        <v>9</v>
      </c>
      <c r="N652" t="s">
        <v>10</v>
      </c>
      <c r="O652" t="s">
        <v>11</v>
      </c>
      <c r="R652">
        <v>1974</v>
      </c>
    </row>
    <row r="653" spans="1:18" x14ac:dyDescent="0.3">
      <c r="A653" t="s">
        <v>683</v>
      </c>
      <c r="B653">
        <v>5</v>
      </c>
      <c r="C653" s="54" t="s">
        <v>18</v>
      </c>
      <c r="D653" s="54">
        <f>IF(R653="?",AVERAGE($R$2:$R$2344),R653)</f>
        <v>1985</v>
      </c>
      <c r="E653" s="19" t="str">
        <f>CONCATENATE(B653,"-",C653,"-",D653)</f>
        <v>5-Sep-1985</v>
      </c>
      <c r="F653" s="26">
        <f t="shared" si="10"/>
        <v>37</v>
      </c>
      <c r="G653">
        <v>3</v>
      </c>
      <c r="H653" s="47">
        <v>5582.95</v>
      </c>
      <c r="I653" t="str">
        <f>IF(M653="?","tier - 2",M653)</f>
        <v>tier - 2</v>
      </c>
      <c r="J653" t="str">
        <f>IF(N653="?","tier - 2",N653)</f>
        <v>tier - 1</v>
      </c>
      <c r="K653" t="str">
        <f>IF(O653="?","Unknown",O653)</f>
        <v>R1012</v>
      </c>
      <c r="M653" t="s">
        <v>9</v>
      </c>
      <c r="N653" t="s">
        <v>14</v>
      </c>
      <c r="O653" t="s">
        <v>21</v>
      </c>
      <c r="R653">
        <v>1985</v>
      </c>
    </row>
    <row r="654" spans="1:18" x14ac:dyDescent="0.3">
      <c r="A654" t="s">
        <v>684</v>
      </c>
      <c r="B654">
        <v>21</v>
      </c>
      <c r="C654" s="54" t="s">
        <v>13</v>
      </c>
      <c r="D654" s="54">
        <f>IF(R654="?",AVERAGE($R$2:$R$2344),R654)</f>
        <v>1986</v>
      </c>
      <c r="E654" s="19" t="str">
        <f>CONCATENATE(B654,"-",C654,"-",D654)</f>
        <v>21-Nov-1986</v>
      </c>
      <c r="F654" s="26">
        <f t="shared" si="10"/>
        <v>36</v>
      </c>
      <c r="G654">
        <v>2</v>
      </c>
      <c r="H654" s="47">
        <v>5584.31</v>
      </c>
      <c r="I654" t="str">
        <f>IF(M654="?","tier - 2",M654)</f>
        <v>tier - 3</v>
      </c>
      <c r="J654" t="str">
        <f>IF(N654="?","tier - 2",N654)</f>
        <v>tier - 1</v>
      </c>
      <c r="K654" t="str">
        <f>IF(O654="?","Unknown",O654)</f>
        <v>R1013</v>
      </c>
      <c r="M654" t="s">
        <v>10</v>
      </c>
      <c r="N654" t="s">
        <v>14</v>
      </c>
      <c r="O654" t="s">
        <v>11</v>
      </c>
      <c r="R654">
        <v>1986</v>
      </c>
    </row>
    <row r="655" spans="1:18" x14ac:dyDescent="0.3">
      <c r="A655" t="s">
        <v>685</v>
      </c>
      <c r="B655">
        <v>3</v>
      </c>
      <c r="C655" s="54" t="s">
        <v>35</v>
      </c>
      <c r="D655" s="54">
        <f>IF(R655="?",AVERAGE($R$2:$R$2344),R655)</f>
        <v>1983</v>
      </c>
      <c r="E655" s="19" t="str">
        <f>CONCATENATE(B655,"-",C655,"-",D655)</f>
        <v>3-Oct-1983</v>
      </c>
      <c r="F655" s="26">
        <f t="shared" si="10"/>
        <v>39</v>
      </c>
      <c r="G655">
        <v>3</v>
      </c>
      <c r="H655" s="47">
        <v>5587.59</v>
      </c>
      <c r="I655" t="str">
        <f>IF(M655="?","tier - 2",M655)</f>
        <v>tier - 2</v>
      </c>
      <c r="J655" t="str">
        <f>IF(N655="?","tier - 2",N655)</f>
        <v>tier - 1</v>
      </c>
      <c r="K655" t="str">
        <f>IF(O655="?","Unknown",O655)</f>
        <v>R1013</v>
      </c>
      <c r="M655" t="s">
        <v>9</v>
      </c>
      <c r="N655" t="s">
        <v>14</v>
      </c>
      <c r="O655" t="s">
        <v>11</v>
      </c>
      <c r="R655">
        <v>1983</v>
      </c>
    </row>
    <row r="656" spans="1:18" x14ac:dyDescent="0.3">
      <c r="A656" t="s">
        <v>686</v>
      </c>
      <c r="B656">
        <v>18</v>
      </c>
      <c r="C656" s="54" t="s">
        <v>13</v>
      </c>
      <c r="D656" s="54">
        <f>IF(R656="?",AVERAGE($R$2:$R$2344),R656)</f>
        <v>1988</v>
      </c>
      <c r="E656" s="19" t="str">
        <f>CONCATENATE(B656,"-",C656,"-",D656)</f>
        <v>18-Nov-1988</v>
      </c>
      <c r="F656" s="26">
        <f t="shared" si="10"/>
        <v>34</v>
      </c>
      <c r="G656">
        <v>1</v>
      </c>
      <c r="H656" s="47">
        <v>5594.85</v>
      </c>
      <c r="I656" t="str">
        <f>IF(M656="?","tier - 2",M656)</f>
        <v>tier - 2</v>
      </c>
      <c r="J656" t="str">
        <f>IF(N656="?","tier - 2",N656)</f>
        <v>tier - 3</v>
      </c>
      <c r="K656" t="str">
        <f>IF(O656="?","Unknown",O656)</f>
        <v>R1024</v>
      </c>
      <c r="M656" t="s">
        <v>9</v>
      </c>
      <c r="N656" t="s">
        <v>10</v>
      </c>
      <c r="O656" t="s">
        <v>245</v>
      </c>
      <c r="R656">
        <v>1988</v>
      </c>
    </row>
    <row r="657" spans="1:18" x14ac:dyDescent="0.3">
      <c r="A657" t="s">
        <v>687</v>
      </c>
      <c r="B657">
        <v>11</v>
      </c>
      <c r="C657" s="54" t="s">
        <v>18</v>
      </c>
      <c r="D657" s="54">
        <f>IF(R657="?",AVERAGE($R$2:$R$2344),R657)</f>
        <v>1978</v>
      </c>
      <c r="E657" s="19" t="str">
        <f>CONCATENATE(B657,"-",C657,"-",D657)</f>
        <v>11-Sep-1978</v>
      </c>
      <c r="F657" s="26">
        <f t="shared" si="10"/>
        <v>44</v>
      </c>
      <c r="G657">
        <v>2</v>
      </c>
      <c r="H657" s="47">
        <v>5612.83</v>
      </c>
      <c r="I657" t="str">
        <f>IF(M657="?","tier - 2",M657)</f>
        <v>tier - 2</v>
      </c>
      <c r="J657" t="str">
        <f>IF(N657="?","tier - 2",N657)</f>
        <v>tier - 3</v>
      </c>
      <c r="K657" t="str">
        <f>IF(O657="?","Unknown",O657)</f>
        <v>R1013</v>
      </c>
      <c r="M657" t="s">
        <v>9</v>
      </c>
      <c r="N657" t="s">
        <v>10</v>
      </c>
      <c r="O657" t="s">
        <v>11</v>
      </c>
      <c r="R657">
        <v>1978</v>
      </c>
    </row>
    <row r="658" spans="1:18" x14ac:dyDescent="0.3">
      <c r="A658" t="s">
        <v>688</v>
      </c>
      <c r="B658">
        <v>15</v>
      </c>
      <c r="C658" s="54" t="s">
        <v>13</v>
      </c>
      <c r="D658" s="54">
        <f>IF(R658="?",AVERAGE($R$2:$R$2344),R658)</f>
        <v>1994</v>
      </c>
      <c r="E658" s="19" t="str">
        <f>CONCATENATE(B658,"-",C658,"-",D658)</f>
        <v>15-Nov-1994</v>
      </c>
      <c r="F658" s="26">
        <f t="shared" si="10"/>
        <v>28</v>
      </c>
      <c r="G658">
        <v>5</v>
      </c>
      <c r="H658" s="47">
        <v>5615.37</v>
      </c>
      <c r="I658" t="str">
        <f>IF(M658="?","tier - 2",M658)</f>
        <v>tier - 2</v>
      </c>
      <c r="J658" t="str">
        <f>IF(N658="?","tier - 2",N658)</f>
        <v>tier - 3</v>
      </c>
      <c r="K658" t="str">
        <f>IF(O658="?","Unknown",O658)</f>
        <v>R1011</v>
      </c>
      <c r="M658" t="s">
        <v>9</v>
      </c>
      <c r="N658" t="s">
        <v>10</v>
      </c>
      <c r="O658" t="s">
        <v>40</v>
      </c>
      <c r="R658">
        <v>1994</v>
      </c>
    </row>
    <row r="659" spans="1:18" x14ac:dyDescent="0.3">
      <c r="A659" t="s">
        <v>689</v>
      </c>
      <c r="B659">
        <v>9</v>
      </c>
      <c r="C659" s="54" t="s">
        <v>28</v>
      </c>
      <c r="D659" s="54">
        <f>IF(R659="?",AVERAGE($R$2:$R$2344),R659)</f>
        <v>1987</v>
      </c>
      <c r="E659" s="19" t="str">
        <f>CONCATENATE(B659,"-",C659,"-",D659)</f>
        <v>9-Dec-1987</v>
      </c>
      <c r="F659" s="26">
        <f t="shared" si="10"/>
        <v>35</v>
      </c>
      <c r="G659">
        <v>1</v>
      </c>
      <c r="H659" s="47">
        <v>5630.46</v>
      </c>
      <c r="I659" t="str">
        <f>IF(M659="?","tier - 2",M659)</f>
        <v>tier - 2</v>
      </c>
      <c r="J659" t="str">
        <f>IF(N659="?","tier - 2",N659)</f>
        <v>tier - 3</v>
      </c>
      <c r="K659" t="str">
        <f>IF(O659="?","Unknown",O659)</f>
        <v>R1012</v>
      </c>
      <c r="M659" t="s">
        <v>9</v>
      </c>
      <c r="N659" t="s">
        <v>10</v>
      </c>
      <c r="O659" t="s">
        <v>21</v>
      </c>
      <c r="R659">
        <v>1987</v>
      </c>
    </row>
    <row r="660" spans="1:18" x14ac:dyDescent="0.3">
      <c r="A660" t="s">
        <v>690</v>
      </c>
      <c r="B660">
        <v>8</v>
      </c>
      <c r="C660" s="54" t="s">
        <v>16</v>
      </c>
      <c r="D660" s="54">
        <f>IF(R660="?",AVERAGE($R$2:$R$2344),R660)</f>
        <v>1983</v>
      </c>
      <c r="E660" s="19" t="str">
        <f>CONCATENATE(B660,"-",C660,"-",D660)</f>
        <v>8-Jun-1983</v>
      </c>
      <c r="F660" s="26">
        <f t="shared" si="10"/>
        <v>40</v>
      </c>
      <c r="G660">
        <v>0</v>
      </c>
      <c r="H660" s="47">
        <v>5649.72</v>
      </c>
      <c r="I660" t="str">
        <f>IF(M660="?","tier - 2",M660)</f>
        <v>tier - 2</v>
      </c>
      <c r="J660" t="str">
        <f>IF(N660="?","tier - 2",N660)</f>
        <v>tier - 3</v>
      </c>
      <c r="K660" t="str">
        <f>IF(O660="?","Unknown",O660)</f>
        <v>R1011</v>
      </c>
      <c r="M660" t="s">
        <v>9</v>
      </c>
      <c r="N660" t="s">
        <v>10</v>
      </c>
      <c r="O660" t="s">
        <v>40</v>
      </c>
      <c r="R660">
        <v>1983</v>
      </c>
    </row>
    <row r="661" spans="1:18" x14ac:dyDescent="0.3">
      <c r="A661" t="s">
        <v>691</v>
      </c>
      <c r="B661">
        <v>27</v>
      </c>
      <c r="C661" s="54" t="s">
        <v>18</v>
      </c>
      <c r="D661" s="54">
        <f>IF(R661="?",AVERAGE($R$2:$R$2344),R661)</f>
        <v>1978</v>
      </c>
      <c r="E661" s="19" t="str">
        <f>CONCATENATE(B661,"-",C661,"-",D661)</f>
        <v>27-Sep-1978</v>
      </c>
      <c r="F661" s="26">
        <f t="shared" si="10"/>
        <v>44</v>
      </c>
      <c r="G661">
        <v>2</v>
      </c>
      <c r="H661" s="47">
        <v>5650.14</v>
      </c>
      <c r="I661" t="str">
        <f>IF(M661="?","tier - 2",M661)</f>
        <v>tier - 2</v>
      </c>
      <c r="J661" t="str">
        <f>IF(N661="?","tier - 2",N661)</f>
        <v>tier - 1</v>
      </c>
      <c r="K661" t="str">
        <f>IF(O661="?","Unknown",O661)</f>
        <v>R1013</v>
      </c>
      <c r="M661" t="s">
        <v>9</v>
      </c>
      <c r="N661" t="s">
        <v>14</v>
      </c>
      <c r="O661" t="s">
        <v>11</v>
      </c>
      <c r="R661">
        <v>1978</v>
      </c>
    </row>
    <row r="662" spans="1:18" x14ac:dyDescent="0.3">
      <c r="A662" t="s">
        <v>692</v>
      </c>
      <c r="B662">
        <v>3</v>
      </c>
      <c r="C662" s="54" t="s">
        <v>18</v>
      </c>
      <c r="D662" s="54">
        <f>IF(R662="?",AVERAGE($R$2:$R$2344),R662)</f>
        <v>1983</v>
      </c>
      <c r="E662" s="19" t="str">
        <f>CONCATENATE(B662,"-",C662,"-",D662)</f>
        <v>3-Sep-1983</v>
      </c>
      <c r="F662" s="26">
        <f t="shared" si="10"/>
        <v>39</v>
      </c>
      <c r="G662">
        <v>0</v>
      </c>
      <c r="H662" s="47">
        <v>5662.23</v>
      </c>
      <c r="I662" t="str">
        <f>IF(M662="?","tier - 2",M662)</f>
        <v>tier - 2</v>
      </c>
      <c r="J662" t="str">
        <f>IF(N662="?","tier - 2",N662)</f>
        <v>tier - 1</v>
      </c>
      <c r="K662" t="str">
        <f>IF(O662="?","Unknown",O662)</f>
        <v>R1013</v>
      </c>
      <c r="M662" t="s">
        <v>9</v>
      </c>
      <c r="N662" t="s">
        <v>14</v>
      </c>
      <c r="O662" t="s">
        <v>11</v>
      </c>
      <c r="R662">
        <v>1983</v>
      </c>
    </row>
    <row r="663" spans="1:18" x14ac:dyDescent="0.3">
      <c r="A663" t="s">
        <v>693</v>
      </c>
      <c r="B663">
        <v>12</v>
      </c>
      <c r="C663" s="54" t="s">
        <v>33</v>
      </c>
      <c r="D663" s="54">
        <f>IF(R663="?",AVERAGE($R$2:$R$2344),R663)</f>
        <v>1984</v>
      </c>
      <c r="E663" s="19" t="str">
        <f>CONCATENATE(B663,"-",C663,"-",D663)</f>
        <v>12-Aug-1984</v>
      </c>
      <c r="F663" s="26">
        <f t="shared" si="10"/>
        <v>38</v>
      </c>
      <c r="G663">
        <v>3</v>
      </c>
      <c r="H663" s="47">
        <v>5679.13</v>
      </c>
      <c r="I663" t="str">
        <f>IF(M663="?","tier - 2",M663)</f>
        <v>tier - 2</v>
      </c>
      <c r="J663" t="str">
        <f>IF(N663="?","tier - 2",N663)</f>
        <v>tier - 2</v>
      </c>
      <c r="K663" t="str">
        <f>IF(O663="?","Unknown",O663)</f>
        <v>R1013</v>
      </c>
      <c r="M663" t="s">
        <v>9</v>
      </c>
      <c r="N663" t="s">
        <v>9</v>
      </c>
      <c r="O663" t="s">
        <v>11</v>
      </c>
      <c r="R663">
        <v>1984</v>
      </c>
    </row>
    <row r="664" spans="1:18" x14ac:dyDescent="0.3">
      <c r="A664" t="s">
        <v>694</v>
      </c>
      <c r="B664">
        <v>28</v>
      </c>
      <c r="C664" s="54" t="s">
        <v>35</v>
      </c>
      <c r="D664" s="54">
        <f>IF(R664="?",AVERAGE($R$2:$R$2344),R664)</f>
        <v>1972</v>
      </c>
      <c r="E664" s="19" t="str">
        <f>CONCATENATE(B664,"-",C664,"-",D664)</f>
        <v>28-Oct-1972</v>
      </c>
      <c r="F664" s="26">
        <f t="shared" si="10"/>
        <v>50</v>
      </c>
      <c r="G664">
        <v>0</v>
      </c>
      <c r="H664" s="47">
        <v>5690.79</v>
      </c>
      <c r="I664" t="str">
        <f>IF(M664="?","tier - 2",M664)</f>
        <v>tier - 2</v>
      </c>
      <c r="J664" t="str">
        <f>IF(N664="?","tier - 2",N664)</f>
        <v>tier - 1</v>
      </c>
      <c r="K664" t="str">
        <f>IF(O664="?","Unknown",O664)</f>
        <v>R1013</v>
      </c>
      <c r="M664" t="s">
        <v>9</v>
      </c>
      <c r="N664" t="s">
        <v>14</v>
      </c>
      <c r="O664" t="s">
        <v>11</v>
      </c>
      <c r="R664">
        <v>1972</v>
      </c>
    </row>
    <row r="665" spans="1:18" x14ac:dyDescent="0.3">
      <c r="A665" t="s">
        <v>695</v>
      </c>
      <c r="B665">
        <v>3</v>
      </c>
      <c r="C665" s="54" t="s">
        <v>13</v>
      </c>
      <c r="D665" s="54">
        <f>IF(R665="?",AVERAGE($R$2:$R$2344),R665)</f>
        <v>1992</v>
      </c>
      <c r="E665" s="19" t="str">
        <f>CONCATENATE(B665,"-",C665,"-",D665)</f>
        <v>3-Nov-1992</v>
      </c>
      <c r="F665" s="26">
        <f t="shared" si="10"/>
        <v>30</v>
      </c>
      <c r="G665">
        <v>3</v>
      </c>
      <c r="H665" s="47">
        <v>5693.43</v>
      </c>
      <c r="I665" t="str">
        <f>IF(M665="?","tier - 2",M665)</f>
        <v>tier - 2</v>
      </c>
      <c r="J665" t="str">
        <f>IF(N665="?","tier - 2",N665)</f>
        <v>tier - 3</v>
      </c>
      <c r="K665" t="str">
        <f>IF(O665="?","Unknown",O665)</f>
        <v>R1012</v>
      </c>
      <c r="M665" t="s">
        <v>9</v>
      </c>
      <c r="N665" t="s">
        <v>10</v>
      </c>
      <c r="O665" t="s">
        <v>21</v>
      </c>
      <c r="R665">
        <v>1992</v>
      </c>
    </row>
    <row r="666" spans="1:18" x14ac:dyDescent="0.3">
      <c r="A666" t="s">
        <v>696</v>
      </c>
      <c r="B666">
        <v>6</v>
      </c>
      <c r="C666" s="54" t="s">
        <v>8</v>
      </c>
      <c r="D666" s="54">
        <f>IF(R666="?",AVERAGE($R$2:$R$2344),R666)</f>
        <v>1974</v>
      </c>
      <c r="E666" s="19" t="str">
        <f>CONCATENATE(B666,"-",C666,"-",D666)</f>
        <v>6-Jul-1974</v>
      </c>
      <c r="F666" s="26">
        <f t="shared" si="10"/>
        <v>48</v>
      </c>
      <c r="G666">
        <v>0</v>
      </c>
      <c r="H666" s="47">
        <v>5698.74</v>
      </c>
      <c r="I666" t="str">
        <f>IF(M666="?","tier - 2",M666)</f>
        <v>tier - 2</v>
      </c>
      <c r="J666" t="str">
        <f>IF(N666="?","tier - 2",N666)</f>
        <v>tier - 2</v>
      </c>
      <c r="K666" t="str">
        <f>IF(O666="?","Unknown",O666)</f>
        <v>R1012</v>
      </c>
      <c r="M666" t="s">
        <v>9</v>
      </c>
      <c r="N666" t="s">
        <v>9</v>
      </c>
      <c r="O666" t="s">
        <v>21</v>
      </c>
      <c r="R666">
        <v>1974</v>
      </c>
    </row>
    <row r="667" spans="1:18" x14ac:dyDescent="0.3">
      <c r="A667" t="s">
        <v>697</v>
      </c>
      <c r="B667">
        <v>15</v>
      </c>
      <c r="C667" s="54" t="s">
        <v>16</v>
      </c>
      <c r="D667" s="54">
        <f>IF(R667="?",AVERAGE($R$2:$R$2344),R667)</f>
        <v>1981</v>
      </c>
      <c r="E667" s="19" t="str">
        <f>CONCATENATE(B667,"-",C667,"-",D667)</f>
        <v>15-Jun-1981</v>
      </c>
      <c r="F667" s="26">
        <f t="shared" si="10"/>
        <v>41</v>
      </c>
      <c r="G667">
        <v>0</v>
      </c>
      <c r="H667" s="47">
        <v>5699.84</v>
      </c>
      <c r="I667" t="str">
        <f>IF(M667="?","tier - 2",M667)</f>
        <v>tier - 2</v>
      </c>
      <c r="J667" t="str">
        <f>IF(N667="?","tier - 2",N667)</f>
        <v>tier - 3</v>
      </c>
      <c r="K667" t="str">
        <f>IF(O667="?","Unknown",O667)</f>
        <v>R1013</v>
      </c>
      <c r="M667" t="s">
        <v>9</v>
      </c>
      <c r="N667" t="s">
        <v>10</v>
      </c>
      <c r="O667" t="s">
        <v>11</v>
      </c>
      <c r="R667">
        <v>1981</v>
      </c>
    </row>
    <row r="668" spans="1:18" x14ac:dyDescent="0.3">
      <c r="A668" t="s">
        <v>698</v>
      </c>
      <c r="B668">
        <v>3</v>
      </c>
      <c r="C668" s="54" t="s">
        <v>13</v>
      </c>
      <c r="D668" s="54">
        <f>IF(R668="?",AVERAGE($R$2:$R$2344),R668)</f>
        <v>1993</v>
      </c>
      <c r="E668" s="19" t="str">
        <f>CONCATENATE(B668,"-",C668,"-",D668)</f>
        <v>3-Nov-1993</v>
      </c>
      <c r="F668" s="26">
        <f t="shared" si="10"/>
        <v>29</v>
      </c>
      <c r="G668">
        <v>4</v>
      </c>
      <c r="H668" s="47">
        <v>5708.87</v>
      </c>
      <c r="I668" t="str">
        <f>IF(M668="?","tier - 2",M668)</f>
        <v>tier - 2</v>
      </c>
      <c r="J668" t="str">
        <f>IF(N668="?","tier - 2",N668)</f>
        <v>tier - 1</v>
      </c>
      <c r="K668" t="str">
        <f>IF(O668="?","Unknown",O668)</f>
        <v>R1011</v>
      </c>
      <c r="M668" t="s">
        <v>9</v>
      </c>
      <c r="N668" t="s">
        <v>14</v>
      </c>
      <c r="O668" t="s">
        <v>40</v>
      </c>
      <c r="R668">
        <v>1993</v>
      </c>
    </row>
    <row r="669" spans="1:18" x14ac:dyDescent="0.3">
      <c r="A669" t="s">
        <v>699</v>
      </c>
      <c r="B669">
        <v>30</v>
      </c>
      <c r="C669" s="54" t="s">
        <v>33</v>
      </c>
      <c r="D669" s="54">
        <f>IF(R669="?",AVERAGE($R$2:$R$2344),R669)</f>
        <v>1981</v>
      </c>
      <c r="E669" s="19" t="str">
        <f>CONCATENATE(B669,"-",C669,"-",D669)</f>
        <v>30-Aug-1981</v>
      </c>
      <c r="F669" s="26">
        <f t="shared" si="10"/>
        <v>41</v>
      </c>
      <c r="G669">
        <v>0</v>
      </c>
      <c r="H669" s="47">
        <v>5709.16</v>
      </c>
      <c r="I669" t="str">
        <f>IF(M669="?","tier - 2",M669)</f>
        <v>tier - 3</v>
      </c>
      <c r="J669" t="str">
        <f>IF(N669="?","tier - 2",N669)</f>
        <v>tier - 3</v>
      </c>
      <c r="K669" t="str">
        <f>IF(O669="?","Unknown",O669)</f>
        <v>R1013</v>
      </c>
      <c r="M669" t="s">
        <v>10</v>
      </c>
      <c r="N669" t="s">
        <v>10</v>
      </c>
      <c r="O669" t="s">
        <v>11</v>
      </c>
      <c r="R669">
        <v>1981</v>
      </c>
    </row>
    <row r="670" spans="1:18" x14ac:dyDescent="0.3">
      <c r="A670" t="s">
        <v>700</v>
      </c>
      <c r="B670">
        <v>18</v>
      </c>
      <c r="C670" s="54" t="s">
        <v>28</v>
      </c>
      <c r="D670" s="54">
        <f>IF(R670="?",AVERAGE($R$2:$R$2344),R670)</f>
        <v>1971</v>
      </c>
      <c r="E670" s="19" t="str">
        <f>CONCATENATE(B670,"-",C670,"-",D670)</f>
        <v>18-Dec-1971</v>
      </c>
      <c r="F670" s="26">
        <f t="shared" si="10"/>
        <v>51</v>
      </c>
      <c r="G670">
        <v>0</v>
      </c>
      <c r="H670" s="47">
        <v>5720.38</v>
      </c>
      <c r="I670" t="str">
        <f>IF(M670="?","tier - 2",M670)</f>
        <v>tier - 2</v>
      </c>
      <c r="J670" t="str">
        <f>IF(N670="?","tier - 2",N670)</f>
        <v>tier - 1</v>
      </c>
      <c r="K670" t="str">
        <f>IF(O670="?","Unknown",O670)</f>
        <v>R1013</v>
      </c>
      <c r="M670" t="s">
        <v>9</v>
      </c>
      <c r="N670" t="s">
        <v>14</v>
      </c>
      <c r="O670" t="s">
        <v>11</v>
      </c>
      <c r="R670">
        <v>1971</v>
      </c>
    </row>
    <row r="671" spans="1:18" x14ac:dyDescent="0.3">
      <c r="A671" t="s">
        <v>701</v>
      </c>
      <c r="B671">
        <v>19</v>
      </c>
      <c r="C671" s="54" t="s">
        <v>35</v>
      </c>
      <c r="D671" s="54">
        <f>IF(R671="?",AVERAGE($R$2:$R$2344),R671)</f>
        <v>1987</v>
      </c>
      <c r="E671" s="19" t="str">
        <f>CONCATENATE(B671,"-",C671,"-",D671)</f>
        <v>19-Oct-1987</v>
      </c>
      <c r="F671" s="26">
        <f t="shared" si="10"/>
        <v>35</v>
      </c>
      <c r="G671">
        <v>2</v>
      </c>
      <c r="H671" s="47">
        <v>5729.01</v>
      </c>
      <c r="I671" t="str">
        <f>IF(M671="?","tier - 2",M671)</f>
        <v>tier - 1</v>
      </c>
      <c r="J671" t="str">
        <f>IF(N671="?","tier - 2",N671)</f>
        <v>tier - 2</v>
      </c>
      <c r="K671" t="str">
        <f>IF(O671="?","Unknown",O671)</f>
        <v>R1012</v>
      </c>
      <c r="M671" t="s">
        <v>14</v>
      </c>
      <c r="N671" t="s">
        <v>9</v>
      </c>
      <c r="O671" t="s">
        <v>21</v>
      </c>
      <c r="R671">
        <v>1987</v>
      </c>
    </row>
    <row r="672" spans="1:18" x14ac:dyDescent="0.3">
      <c r="A672" t="s">
        <v>702</v>
      </c>
      <c r="B672">
        <v>21</v>
      </c>
      <c r="C672" s="54" t="s">
        <v>33</v>
      </c>
      <c r="D672" s="54">
        <f>IF(R672="?",AVERAGE($R$2:$R$2344),R672)</f>
        <v>1972</v>
      </c>
      <c r="E672" s="19" t="str">
        <f>CONCATENATE(B672,"-",C672,"-",D672)</f>
        <v>21-Aug-1972</v>
      </c>
      <c r="F672" s="26">
        <f t="shared" si="10"/>
        <v>50</v>
      </c>
      <c r="G672">
        <v>0</v>
      </c>
      <c r="H672" s="47">
        <v>5741.67</v>
      </c>
      <c r="I672" t="str">
        <f>IF(M672="?","tier - 2",M672)</f>
        <v>tier - 2</v>
      </c>
      <c r="J672" t="str">
        <f>IF(N672="?","tier - 2",N672)</f>
        <v>tier - 3</v>
      </c>
      <c r="K672" t="str">
        <f>IF(O672="?","Unknown",O672)</f>
        <v>R1013</v>
      </c>
      <c r="M672" t="s">
        <v>9</v>
      </c>
      <c r="N672" t="s">
        <v>10</v>
      </c>
      <c r="O672" t="s">
        <v>11</v>
      </c>
      <c r="R672">
        <v>1972</v>
      </c>
    </row>
    <row r="673" spans="1:18" x14ac:dyDescent="0.3">
      <c r="A673" t="s">
        <v>703</v>
      </c>
      <c r="B673">
        <v>10</v>
      </c>
      <c r="C673" s="54" t="s">
        <v>16</v>
      </c>
      <c r="D673" s="54">
        <f>IF(R673="?",AVERAGE($R$2:$R$2344),R673)</f>
        <v>1993</v>
      </c>
      <c r="E673" s="19" t="str">
        <f>CONCATENATE(B673,"-",C673,"-",D673)</f>
        <v>10-Jun-1993</v>
      </c>
      <c r="F673" s="26">
        <f t="shared" si="10"/>
        <v>29</v>
      </c>
      <c r="G673">
        <v>0</v>
      </c>
      <c r="H673" s="47">
        <v>5748.13</v>
      </c>
      <c r="I673" t="str">
        <f>IF(M673="?","tier - 2",M673)</f>
        <v>tier - 2</v>
      </c>
      <c r="J673" t="str">
        <f>IF(N673="?","tier - 2",N673)</f>
        <v>tier - 1</v>
      </c>
      <c r="K673" t="str">
        <f>IF(O673="?","Unknown",O673)</f>
        <v>R1021</v>
      </c>
      <c r="M673" t="s">
        <v>9</v>
      </c>
      <c r="N673" t="s">
        <v>14</v>
      </c>
      <c r="O673" t="s">
        <v>298</v>
      </c>
      <c r="R673">
        <v>1993</v>
      </c>
    </row>
    <row r="674" spans="1:18" x14ac:dyDescent="0.3">
      <c r="A674" t="s">
        <v>704</v>
      </c>
      <c r="B674">
        <v>30</v>
      </c>
      <c r="C674" s="54" t="s">
        <v>33</v>
      </c>
      <c r="D674" s="54">
        <f>IF(R674="?",AVERAGE($R$2:$R$2344),R674)</f>
        <v>1983</v>
      </c>
      <c r="E674" s="19" t="str">
        <f>CONCATENATE(B674,"-",C674,"-",D674)</f>
        <v>30-Aug-1983</v>
      </c>
      <c r="F674" s="26">
        <f t="shared" si="10"/>
        <v>39</v>
      </c>
      <c r="G674">
        <v>0</v>
      </c>
      <c r="H674" s="47">
        <v>5757.41</v>
      </c>
      <c r="I674" t="str">
        <f>IF(M674="?","tier - 2",M674)</f>
        <v>tier - 2</v>
      </c>
      <c r="J674" t="str">
        <f>IF(N674="?","tier - 2",N674)</f>
        <v>tier - 3</v>
      </c>
      <c r="K674" t="str">
        <f>IF(O674="?","Unknown",O674)</f>
        <v>R1019</v>
      </c>
      <c r="M674" t="s">
        <v>9</v>
      </c>
      <c r="N674" t="s">
        <v>10</v>
      </c>
      <c r="O674" t="s">
        <v>164</v>
      </c>
      <c r="R674">
        <v>1983</v>
      </c>
    </row>
    <row r="675" spans="1:18" x14ac:dyDescent="0.3">
      <c r="A675" t="s">
        <v>705</v>
      </c>
      <c r="B675">
        <v>1</v>
      </c>
      <c r="C675" s="54" t="s">
        <v>13</v>
      </c>
      <c r="D675" s="54">
        <f>IF(R675="?",AVERAGE($R$2:$R$2344),R675)</f>
        <v>2004</v>
      </c>
      <c r="E675" s="19" t="str">
        <f>CONCATENATE(B675,"-",C675,"-",D675)</f>
        <v>1-Nov-2004</v>
      </c>
      <c r="F675" s="26">
        <f t="shared" si="10"/>
        <v>18</v>
      </c>
      <c r="G675">
        <v>0</v>
      </c>
      <c r="H675" s="47">
        <v>5778.71</v>
      </c>
      <c r="I675" t="str">
        <f>IF(M675="?","tier - 2",M675)</f>
        <v>tier - 2</v>
      </c>
      <c r="J675" t="str">
        <f>IF(N675="?","tier - 2",N675)</f>
        <v>tier - 3</v>
      </c>
      <c r="K675" t="str">
        <f>IF(O675="?","Unknown",O675)</f>
        <v>R1022</v>
      </c>
      <c r="M675" t="s">
        <v>9</v>
      </c>
      <c r="N675" t="s">
        <v>10</v>
      </c>
      <c r="O675" t="s">
        <v>630</v>
      </c>
      <c r="R675">
        <v>2004</v>
      </c>
    </row>
    <row r="676" spans="1:18" x14ac:dyDescent="0.3">
      <c r="A676" t="s">
        <v>706</v>
      </c>
      <c r="B676">
        <v>18</v>
      </c>
      <c r="C676" s="54" t="s">
        <v>18</v>
      </c>
      <c r="D676" s="54">
        <f>IF(R676="?",AVERAGE($R$2:$R$2344),R676)</f>
        <v>1980</v>
      </c>
      <c r="E676" s="19" t="str">
        <f>CONCATENATE(B676,"-",C676,"-",D676)</f>
        <v>18-Sep-1980</v>
      </c>
      <c r="F676" s="26">
        <f t="shared" si="10"/>
        <v>42</v>
      </c>
      <c r="G676">
        <v>2</v>
      </c>
      <c r="H676" s="47">
        <v>5807.06</v>
      </c>
      <c r="I676" t="str">
        <f>IF(M676="?","tier - 2",M676)</f>
        <v>tier - 2</v>
      </c>
      <c r="J676" t="str">
        <f>IF(N676="?","tier - 2",N676)</f>
        <v>tier - 3</v>
      </c>
      <c r="K676" t="str">
        <f>IF(O676="?","Unknown",O676)</f>
        <v>R1013</v>
      </c>
      <c r="M676" t="s">
        <v>9</v>
      </c>
      <c r="N676" t="s">
        <v>10</v>
      </c>
      <c r="O676" t="s">
        <v>11</v>
      </c>
      <c r="R676">
        <v>1980</v>
      </c>
    </row>
    <row r="677" spans="1:18" x14ac:dyDescent="0.3">
      <c r="A677" t="s">
        <v>707</v>
      </c>
      <c r="B677">
        <v>2</v>
      </c>
      <c r="C677" s="54" t="s">
        <v>13</v>
      </c>
      <c r="D677" s="54">
        <f>IF(R677="?",AVERAGE($R$2:$R$2344),R677)</f>
        <v>1972</v>
      </c>
      <c r="E677" s="19" t="str">
        <f>CONCATENATE(B677,"-",C677,"-",D677)</f>
        <v>2-Nov-1972</v>
      </c>
      <c r="F677" s="26">
        <f t="shared" si="10"/>
        <v>50</v>
      </c>
      <c r="G677">
        <v>0</v>
      </c>
      <c r="H677" s="47">
        <v>5812.9</v>
      </c>
      <c r="I677" t="str">
        <f>IF(M677="?","tier - 2",M677)</f>
        <v>tier - 2</v>
      </c>
      <c r="J677" t="str">
        <f>IF(N677="?","tier - 2",N677)</f>
        <v>tier - 2</v>
      </c>
      <c r="K677" t="str">
        <f>IF(O677="?","Unknown",O677)</f>
        <v>R1013</v>
      </c>
      <c r="M677" t="s">
        <v>9</v>
      </c>
      <c r="N677" t="s">
        <v>9</v>
      </c>
      <c r="O677" t="s">
        <v>11</v>
      </c>
      <c r="R677">
        <v>1972</v>
      </c>
    </row>
    <row r="678" spans="1:18" x14ac:dyDescent="0.3">
      <c r="A678" t="s">
        <v>708</v>
      </c>
      <c r="B678">
        <v>22</v>
      </c>
      <c r="C678" s="54" t="s">
        <v>8</v>
      </c>
      <c r="D678" s="54">
        <f>IF(R678="?",AVERAGE($R$2:$R$2344),R678)</f>
        <v>2002</v>
      </c>
      <c r="E678" s="19" t="str">
        <f>CONCATENATE(B678,"-",C678,"-",D678)</f>
        <v>22-Jul-2002</v>
      </c>
      <c r="F678" s="26">
        <f t="shared" si="10"/>
        <v>20</v>
      </c>
      <c r="G678">
        <v>0</v>
      </c>
      <c r="H678" s="47">
        <v>5816.58</v>
      </c>
      <c r="I678" t="str">
        <f>IF(M678="?","tier - 2",M678)</f>
        <v>tier - 2</v>
      </c>
      <c r="J678" t="str">
        <f>IF(N678="?","tier - 2",N678)</f>
        <v>tier - 2</v>
      </c>
      <c r="K678" t="str">
        <f>IF(O678="?","Unknown",O678)</f>
        <v>R1026</v>
      </c>
      <c r="M678" t="s">
        <v>9</v>
      </c>
      <c r="N678" t="s">
        <v>9</v>
      </c>
      <c r="O678" t="s">
        <v>533</v>
      </c>
      <c r="R678">
        <v>2002</v>
      </c>
    </row>
    <row r="679" spans="1:18" x14ac:dyDescent="0.3">
      <c r="A679" t="s">
        <v>709</v>
      </c>
      <c r="B679">
        <v>27</v>
      </c>
      <c r="C679" s="54" t="s">
        <v>18</v>
      </c>
      <c r="D679" s="54">
        <f>IF(R679="?",AVERAGE($R$2:$R$2344),R679)</f>
        <v>1971</v>
      </c>
      <c r="E679" s="19" t="str">
        <f>CONCATENATE(B679,"-",C679,"-",D679)</f>
        <v>27-Sep-1971</v>
      </c>
      <c r="F679" s="26">
        <f t="shared" si="10"/>
        <v>51</v>
      </c>
      <c r="G679">
        <v>0</v>
      </c>
      <c r="H679" s="47">
        <v>5832.6</v>
      </c>
      <c r="I679" t="str">
        <f>IF(M679="?","tier - 2",M679)</f>
        <v>tier - 2</v>
      </c>
      <c r="J679" t="str">
        <f>IF(N679="?","tier - 2",N679)</f>
        <v>tier - 3</v>
      </c>
      <c r="K679" t="str">
        <f>IF(O679="?","Unknown",O679)</f>
        <v>R1012</v>
      </c>
      <c r="M679" t="s">
        <v>9</v>
      </c>
      <c r="N679" t="s">
        <v>10</v>
      </c>
      <c r="O679" t="s">
        <v>21</v>
      </c>
      <c r="R679">
        <v>1971</v>
      </c>
    </row>
    <row r="680" spans="1:18" x14ac:dyDescent="0.3">
      <c r="A680" t="s">
        <v>710</v>
      </c>
      <c r="B680">
        <v>27</v>
      </c>
      <c r="C680" s="54" t="s">
        <v>8</v>
      </c>
      <c r="D680" s="54">
        <f>IF(R680="?",AVERAGE($R$2:$R$2344),R680)</f>
        <v>1987</v>
      </c>
      <c r="E680" s="19" t="str">
        <f>CONCATENATE(B680,"-",C680,"-",D680)</f>
        <v>27-Jul-1987</v>
      </c>
      <c r="F680" s="26">
        <f t="shared" si="10"/>
        <v>35</v>
      </c>
      <c r="G680">
        <v>2</v>
      </c>
      <c r="H680" s="47">
        <v>5836.52</v>
      </c>
      <c r="I680" t="str">
        <f>IF(M680="?","tier - 2",M680)</f>
        <v>tier - 2</v>
      </c>
      <c r="J680" t="str">
        <f>IF(N680="?","tier - 2",N680)</f>
        <v>tier - 3</v>
      </c>
      <c r="K680" t="str">
        <f>IF(O680="?","Unknown",O680)</f>
        <v>R1013</v>
      </c>
      <c r="M680" t="s">
        <v>9</v>
      </c>
      <c r="N680" t="s">
        <v>10</v>
      </c>
      <c r="O680" t="s">
        <v>11</v>
      </c>
      <c r="R680">
        <v>1987</v>
      </c>
    </row>
    <row r="681" spans="1:18" x14ac:dyDescent="0.3">
      <c r="A681" t="s">
        <v>711</v>
      </c>
      <c r="B681">
        <v>20</v>
      </c>
      <c r="C681" s="54" t="s">
        <v>33</v>
      </c>
      <c r="D681" s="54">
        <f>IF(R681="?",AVERAGE($R$2:$R$2344),R681)</f>
        <v>1995</v>
      </c>
      <c r="E681" s="19" t="str">
        <f>CONCATENATE(B681,"-",C681,"-",D681)</f>
        <v>20-Aug-1995</v>
      </c>
      <c r="F681" s="26">
        <f t="shared" si="10"/>
        <v>27</v>
      </c>
      <c r="G681">
        <v>0</v>
      </c>
      <c r="H681" s="47">
        <v>5843.99</v>
      </c>
      <c r="I681" t="str">
        <f>IF(M681="?","tier - 2",M681)</f>
        <v>tier - 2</v>
      </c>
      <c r="J681" t="str">
        <f>IF(N681="?","tier - 2",N681)</f>
        <v>tier - 2</v>
      </c>
      <c r="K681" t="str">
        <f>IF(O681="?","Unknown",O681)</f>
        <v>R1025</v>
      </c>
      <c r="M681" t="s">
        <v>9</v>
      </c>
      <c r="N681" t="s">
        <v>9</v>
      </c>
      <c r="O681" t="s">
        <v>198</v>
      </c>
      <c r="R681">
        <v>1995</v>
      </c>
    </row>
    <row r="682" spans="1:18" x14ac:dyDescent="0.3">
      <c r="A682" t="s">
        <v>712</v>
      </c>
      <c r="B682">
        <v>30</v>
      </c>
      <c r="C682" s="54" t="s">
        <v>18</v>
      </c>
      <c r="D682" s="54">
        <f>IF(R682="?",AVERAGE($R$2:$R$2344),R682)</f>
        <v>1987</v>
      </c>
      <c r="E682" s="19" t="str">
        <f>CONCATENATE(B682,"-",C682,"-",D682)</f>
        <v>30-Sep-1987</v>
      </c>
      <c r="F682" s="26">
        <f t="shared" si="10"/>
        <v>35</v>
      </c>
      <c r="G682">
        <v>2</v>
      </c>
      <c r="H682" s="47">
        <v>5846.92</v>
      </c>
      <c r="I682" t="str">
        <f>IF(M682="?","tier - 2",M682)</f>
        <v>tier - 2</v>
      </c>
      <c r="J682" t="str">
        <f>IF(N682="?","tier - 2",N682)</f>
        <v>tier - 2</v>
      </c>
      <c r="K682" t="str">
        <f>IF(O682="?","Unknown",O682)</f>
        <v>R1013</v>
      </c>
      <c r="M682" t="s">
        <v>9</v>
      </c>
      <c r="N682" t="s">
        <v>9</v>
      </c>
      <c r="O682" t="s">
        <v>11</v>
      </c>
      <c r="R682">
        <v>1987</v>
      </c>
    </row>
    <row r="683" spans="1:18" x14ac:dyDescent="0.3">
      <c r="A683" t="s">
        <v>713</v>
      </c>
      <c r="B683">
        <v>18</v>
      </c>
      <c r="C683" s="54" t="s">
        <v>16</v>
      </c>
      <c r="D683" s="54">
        <f>IF(R683="?",AVERAGE($R$2:$R$2344),R683)</f>
        <v>1985</v>
      </c>
      <c r="E683" s="19" t="str">
        <f>CONCATENATE(B683,"-",C683,"-",D683)</f>
        <v>18-Jun-1985</v>
      </c>
      <c r="F683" s="26">
        <f t="shared" si="10"/>
        <v>37</v>
      </c>
      <c r="G683">
        <v>3</v>
      </c>
      <c r="H683" s="47">
        <v>5847.24</v>
      </c>
      <c r="I683" t="str">
        <f>IF(M683="?","tier - 2",M683)</f>
        <v>tier - 2</v>
      </c>
      <c r="J683" t="str">
        <f>IF(N683="?","tier - 2",N683)</f>
        <v>tier - 1</v>
      </c>
      <c r="K683" t="str">
        <f>IF(O683="?","Unknown",O683)</f>
        <v>R1013</v>
      </c>
      <c r="M683" t="s">
        <v>9</v>
      </c>
      <c r="N683" t="s">
        <v>14</v>
      </c>
      <c r="O683" t="s">
        <v>11</v>
      </c>
      <c r="R683">
        <v>1985</v>
      </c>
    </row>
    <row r="684" spans="1:18" x14ac:dyDescent="0.3">
      <c r="A684" t="s">
        <v>714</v>
      </c>
      <c r="B684">
        <v>22</v>
      </c>
      <c r="C684" s="54" t="s">
        <v>13</v>
      </c>
      <c r="D684" s="54">
        <f>IF(R684="?",AVERAGE($R$2:$R$2344),R684)</f>
        <v>1984</v>
      </c>
      <c r="E684" s="19" t="str">
        <f>CONCATENATE(B684,"-",C684,"-",D684)</f>
        <v>22-Nov-1984</v>
      </c>
      <c r="F684" s="26">
        <f t="shared" si="10"/>
        <v>38</v>
      </c>
      <c r="G684">
        <v>1</v>
      </c>
      <c r="H684" s="47">
        <v>5855.9</v>
      </c>
      <c r="I684" t="str">
        <f>IF(M684="?","tier - 2",M684)</f>
        <v>tier - 2</v>
      </c>
      <c r="J684" t="str">
        <f>IF(N684="?","tier - 2",N684)</f>
        <v>tier - 3</v>
      </c>
      <c r="K684" t="str">
        <f>IF(O684="?","Unknown",O684)</f>
        <v>R1012</v>
      </c>
      <c r="M684" t="s">
        <v>9</v>
      </c>
      <c r="N684" t="s">
        <v>10</v>
      </c>
      <c r="O684" t="s">
        <v>21</v>
      </c>
      <c r="R684">
        <v>1984</v>
      </c>
    </row>
    <row r="685" spans="1:18" x14ac:dyDescent="0.3">
      <c r="A685" t="s">
        <v>715</v>
      </c>
      <c r="B685">
        <v>19</v>
      </c>
      <c r="C685" s="54" t="s">
        <v>35</v>
      </c>
      <c r="D685" s="54">
        <f>IF(R685="?",AVERAGE($R$2:$R$2344),R685)</f>
        <v>1993</v>
      </c>
      <c r="E685" s="19" t="str">
        <f>CONCATENATE(B685,"-",C685,"-",D685)</f>
        <v>19-Oct-1993</v>
      </c>
      <c r="F685" s="26">
        <f t="shared" si="10"/>
        <v>29</v>
      </c>
      <c r="G685">
        <v>0</v>
      </c>
      <c r="H685" s="47">
        <v>5877.02</v>
      </c>
      <c r="I685" t="str">
        <f>IF(M685="?","tier - 2",M685)</f>
        <v>tier - 2</v>
      </c>
      <c r="J685" t="str">
        <f>IF(N685="?","tier - 2",N685)</f>
        <v>tier - 2</v>
      </c>
      <c r="K685" t="str">
        <f>IF(O685="?","Unknown",O685)</f>
        <v>R1021</v>
      </c>
      <c r="M685" t="s">
        <v>9</v>
      </c>
      <c r="N685" t="s">
        <v>9</v>
      </c>
      <c r="O685" t="s">
        <v>298</v>
      </c>
      <c r="R685">
        <v>1993</v>
      </c>
    </row>
    <row r="686" spans="1:18" x14ac:dyDescent="0.3">
      <c r="A686" t="s">
        <v>716</v>
      </c>
      <c r="B686">
        <v>8</v>
      </c>
      <c r="C686" s="54" t="s">
        <v>8</v>
      </c>
      <c r="D686" s="54">
        <f>IF(R686="?",AVERAGE($R$2:$R$2344),R686)</f>
        <v>1982</v>
      </c>
      <c r="E686" s="19" t="str">
        <f>CONCATENATE(B686,"-",C686,"-",D686)</f>
        <v>8-Jul-1982</v>
      </c>
      <c r="F686" s="26">
        <f t="shared" si="10"/>
        <v>40</v>
      </c>
      <c r="G686">
        <v>0</v>
      </c>
      <c r="H686" s="47">
        <v>5910.94</v>
      </c>
      <c r="I686" t="str">
        <f>IF(M686="?","tier - 2",M686)</f>
        <v>tier - 2</v>
      </c>
      <c r="J686" t="str">
        <f>IF(N686="?","tier - 2",N686)</f>
        <v>tier - 1</v>
      </c>
      <c r="K686" t="str">
        <f>IF(O686="?","Unknown",O686)</f>
        <v>R1011</v>
      </c>
      <c r="M686" t="s">
        <v>9</v>
      </c>
      <c r="N686" t="s">
        <v>14</v>
      </c>
      <c r="O686" t="s">
        <v>40</v>
      </c>
      <c r="R686">
        <v>1982</v>
      </c>
    </row>
    <row r="687" spans="1:18" x14ac:dyDescent="0.3">
      <c r="A687" t="s">
        <v>717</v>
      </c>
      <c r="B687">
        <v>21</v>
      </c>
      <c r="C687" s="54" t="s">
        <v>28</v>
      </c>
      <c r="D687" s="54">
        <f>IF(R687="?",AVERAGE($R$2:$R$2344),R687)</f>
        <v>1982</v>
      </c>
      <c r="E687" s="19" t="str">
        <f>CONCATENATE(B687,"-",C687,"-",D687)</f>
        <v>21-Dec-1982</v>
      </c>
      <c r="F687" s="26">
        <f t="shared" si="10"/>
        <v>40</v>
      </c>
      <c r="G687">
        <v>0</v>
      </c>
      <c r="H687" s="47">
        <v>5920.1</v>
      </c>
      <c r="I687" t="str">
        <f>IF(M687="?","tier - 2",M687)</f>
        <v>tier - 2</v>
      </c>
      <c r="J687" t="str">
        <f>IF(N687="?","tier - 2",N687)</f>
        <v>tier - 1</v>
      </c>
      <c r="K687" t="str">
        <f>IF(O687="?","Unknown",O687)</f>
        <v>R1013</v>
      </c>
      <c r="M687" t="s">
        <v>9</v>
      </c>
      <c r="N687" t="s">
        <v>14</v>
      </c>
      <c r="O687" t="s">
        <v>11</v>
      </c>
      <c r="R687">
        <v>1982</v>
      </c>
    </row>
    <row r="688" spans="1:18" x14ac:dyDescent="0.3">
      <c r="A688" t="s">
        <v>718</v>
      </c>
      <c r="B688">
        <v>29</v>
      </c>
      <c r="C688" s="54" t="s">
        <v>8</v>
      </c>
      <c r="D688" s="54">
        <f>IF(R688="?",AVERAGE($R$2:$R$2344),R688)</f>
        <v>1987</v>
      </c>
      <c r="E688" s="19" t="str">
        <f>CONCATENATE(B688,"-",C688,"-",D688)</f>
        <v>29-Jul-1987</v>
      </c>
      <c r="F688" s="26">
        <f t="shared" si="10"/>
        <v>35</v>
      </c>
      <c r="G688">
        <v>3</v>
      </c>
      <c r="H688" s="47">
        <v>5926.85</v>
      </c>
      <c r="I688" t="str">
        <f>IF(M688="?","tier - 2",M688)</f>
        <v>tier - 3</v>
      </c>
      <c r="J688" t="str">
        <f>IF(N688="?","tier - 2",N688)</f>
        <v>tier - 3</v>
      </c>
      <c r="K688" t="str">
        <f>IF(O688="?","Unknown",O688)</f>
        <v>R1011</v>
      </c>
      <c r="M688" t="s">
        <v>10</v>
      </c>
      <c r="N688" t="s">
        <v>10</v>
      </c>
      <c r="O688" t="s">
        <v>40</v>
      </c>
      <c r="R688">
        <v>1987</v>
      </c>
    </row>
    <row r="689" spans="1:18" x14ac:dyDescent="0.3">
      <c r="A689" t="s">
        <v>719</v>
      </c>
      <c r="B689">
        <v>13</v>
      </c>
      <c r="C689" s="54" t="s">
        <v>33</v>
      </c>
      <c r="D689" s="54">
        <f>IF(R689="?",AVERAGE($R$2:$R$2344),R689)</f>
        <v>1993</v>
      </c>
      <c r="E689" s="19" t="str">
        <f>CONCATENATE(B689,"-",C689,"-",D689)</f>
        <v>13-Aug-1993</v>
      </c>
      <c r="F689" s="26">
        <f t="shared" si="10"/>
        <v>29</v>
      </c>
      <c r="G689">
        <v>0</v>
      </c>
      <c r="H689" s="47">
        <v>5926.93</v>
      </c>
      <c r="I689" t="str">
        <f>IF(M689="?","tier - 2",M689)</f>
        <v>tier - 2</v>
      </c>
      <c r="J689" t="str">
        <f>IF(N689="?","tier - 2",N689)</f>
        <v>tier - 2</v>
      </c>
      <c r="K689" t="str">
        <f>IF(O689="?","Unknown",O689)</f>
        <v>R1025</v>
      </c>
      <c r="M689" t="s">
        <v>9</v>
      </c>
      <c r="N689" t="s">
        <v>9</v>
      </c>
      <c r="O689" t="s">
        <v>198</v>
      </c>
      <c r="R689">
        <v>1993</v>
      </c>
    </row>
    <row r="690" spans="1:18" x14ac:dyDescent="0.3">
      <c r="A690" t="s">
        <v>720</v>
      </c>
      <c r="B690">
        <v>30</v>
      </c>
      <c r="C690" s="54" t="s">
        <v>8</v>
      </c>
      <c r="D690" s="54">
        <f>IF(R690="?",AVERAGE($R$2:$R$2344),R690)</f>
        <v>1994</v>
      </c>
      <c r="E690" s="19" t="str">
        <f>CONCATENATE(B690,"-",C690,"-",D690)</f>
        <v>30-Jul-1994</v>
      </c>
      <c r="F690" s="26">
        <f t="shared" si="10"/>
        <v>28</v>
      </c>
      <c r="G690">
        <v>0</v>
      </c>
      <c r="H690" s="47">
        <v>5927.65</v>
      </c>
      <c r="I690" t="str">
        <f>IF(M690="?","tier - 2",M690)</f>
        <v>tier - 2</v>
      </c>
      <c r="J690" t="str">
        <f>IF(N690="?","tier - 2",N690)</f>
        <v>tier - 1</v>
      </c>
      <c r="K690" t="str">
        <f>IF(O690="?","Unknown",O690)</f>
        <v>R1012</v>
      </c>
      <c r="M690" t="s">
        <v>9</v>
      </c>
      <c r="N690" t="s">
        <v>14</v>
      </c>
      <c r="O690" t="s">
        <v>21</v>
      </c>
      <c r="R690">
        <v>1994</v>
      </c>
    </row>
    <row r="691" spans="1:18" x14ac:dyDescent="0.3">
      <c r="A691" t="s">
        <v>721</v>
      </c>
      <c r="B691">
        <v>14</v>
      </c>
      <c r="C691" s="54" t="s">
        <v>8</v>
      </c>
      <c r="D691" s="54">
        <f>IF(R691="?",AVERAGE($R$2:$R$2344),R691)</f>
        <v>1987</v>
      </c>
      <c r="E691" s="19" t="str">
        <f>CONCATENATE(B691,"-",C691,"-",D691)</f>
        <v>14-Jul-1987</v>
      </c>
      <c r="F691" s="26">
        <f t="shared" si="10"/>
        <v>35</v>
      </c>
      <c r="G691">
        <v>3</v>
      </c>
      <c r="H691" s="47">
        <v>5934.38</v>
      </c>
      <c r="I691" t="str">
        <f>IF(M691="?","tier - 2",M691)</f>
        <v>tier - 3</v>
      </c>
      <c r="J691" t="str">
        <f>IF(N691="?","tier - 2",N691)</f>
        <v>tier - 2</v>
      </c>
      <c r="K691" t="str">
        <f>IF(O691="?","Unknown",O691)</f>
        <v>R1013</v>
      </c>
      <c r="M691" t="s">
        <v>10</v>
      </c>
      <c r="N691" t="s">
        <v>9</v>
      </c>
      <c r="O691" t="s">
        <v>11</v>
      </c>
      <c r="R691">
        <v>1987</v>
      </c>
    </row>
    <row r="692" spans="1:18" x14ac:dyDescent="0.3">
      <c r="A692" t="s">
        <v>722</v>
      </c>
      <c r="B692">
        <v>13</v>
      </c>
      <c r="C692" s="54" t="s">
        <v>33</v>
      </c>
      <c r="D692" s="54">
        <f>IF(R692="?",AVERAGE($R$2:$R$2344),R692)</f>
        <v>2003</v>
      </c>
      <c r="E692" s="19" t="str">
        <f>CONCATENATE(B692,"-",C692,"-",D692)</f>
        <v>13-Aug-2003</v>
      </c>
      <c r="F692" s="26">
        <f t="shared" si="10"/>
        <v>19</v>
      </c>
      <c r="G692">
        <v>0</v>
      </c>
      <c r="H692" s="47">
        <v>5957.35</v>
      </c>
      <c r="I692" t="str">
        <f>IF(M692="?","tier - 2",M692)</f>
        <v>tier - 2</v>
      </c>
      <c r="J692" t="str">
        <f>IF(N692="?","tier - 2",N692)</f>
        <v>tier - 2</v>
      </c>
      <c r="K692" t="str">
        <f>IF(O692="?","Unknown",O692)</f>
        <v>R1012</v>
      </c>
      <c r="M692" t="s">
        <v>9</v>
      </c>
      <c r="N692" t="s">
        <v>9</v>
      </c>
      <c r="O692" t="s">
        <v>21</v>
      </c>
      <c r="R692">
        <v>2003</v>
      </c>
    </row>
    <row r="693" spans="1:18" x14ac:dyDescent="0.3">
      <c r="A693" t="s">
        <v>723</v>
      </c>
      <c r="B693">
        <v>15</v>
      </c>
      <c r="C693" s="54" t="s">
        <v>8</v>
      </c>
      <c r="D693" s="54">
        <f>IF(R693="?",AVERAGE($R$2:$R$2344),R693)</f>
        <v>2004</v>
      </c>
      <c r="E693" s="19" t="str">
        <f>CONCATENATE(B693,"-",C693,"-",D693)</f>
        <v>15-Jul-2004</v>
      </c>
      <c r="F693" s="26">
        <f t="shared" si="10"/>
        <v>18</v>
      </c>
      <c r="G693">
        <v>0</v>
      </c>
      <c r="H693" s="47">
        <v>5960.91</v>
      </c>
      <c r="I693" t="str">
        <f>IF(M693="?","tier - 2",M693)</f>
        <v>tier - 2</v>
      </c>
      <c r="J693" t="str">
        <f>IF(N693="?","tier - 2",N693)</f>
        <v>tier - 1</v>
      </c>
      <c r="K693" t="str">
        <f>IF(O693="?","Unknown",O693)</f>
        <v>R1026</v>
      </c>
      <c r="M693" t="s">
        <v>9</v>
      </c>
      <c r="N693" t="s">
        <v>14</v>
      </c>
      <c r="O693" t="s">
        <v>533</v>
      </c>
      <c r="R693">
        <v>2004</v>
      </c>
    </row>
    <row r="694" spans="1:18" x14ac:dyDescent="0.3">
      <c r="A694" t="s">
        <v>724</v>
      </c>
      <c r="B694">
        <v>5</v>
      </c>
      <c r="C694" s="54" t="s">
        <v>33</v>
      </c>
      <c r="D694" s="54">
        <f>IF(R694="?",AVERAGE($R$2:$R$2344),R694)</f>
        <v>1980</v>
      </c>
      <c r="E694" s="19" t="str">
        <f>CONCATENATE(B694,"-",C694,"-",D694)</f>
        <v>5-Aug-1980</v>
      </c>
      <c r="F694" s="26">
        <f t="shared" si="10"/>
        <v>42</v>
      </c>
      <c r="G694">
        <v>0</v>
      </c>
      <c r="H694" s="47">
        <v>5966.89</v>
      </c>
      <c r="I694" t="str">
        <f>IF(M694="?","tier - 2",M694)</f>
        <v>tier - 2</v>
      </c>
      <c r="J694" t="str">
        <f>IF(N694="?","tier - 2",N694)</f>
        <v>tier - 3</v>
      </c>
      <c r="K694" t="str">
        <f>IF(O694="?","Unknown",O694)</f>
        <v>R1013</v>
      </c>
      <c r="M694" t="s">
        <v>9</v>
      </c>
      <c r="N694" t="s">
        <v>10</v>
      </c>
      <c r="O694" t="s">
        <v>11</v>
      </c>
      <c r="R694">
        <v>1980</v>
      </c>
    </row>
    <row r="695" spans="1:18" x14ac:dyDescent="0.3">
      <c r="A695" t="s">
        <v>725</v>
      </c>
      <c r="B695">
        <v>21</v>
      </c>
      <c r="C695" s="54" t="s">
        <v>8</v>
      </c>
      <c r="D695" s="54">
        <f>IF(R695="?",AVERAGE($R$2:$R$2344),R695)</f>
        <v>1980</v>
      </c>
      <c r="E695" s="19" t="str">
        <f>CONCATENATE(B695,"-",C695,"-",D695)</f>
        <v>21-Jul-1980</v>
      </c>
      <c r="F695" s="26">
        <f t="shared" si="10"/>
        <v>42</v>
      </c>
      <c r="G695">
        <v>0</v>
      </c>
      <c r="H695" s="47">
        <v>5969.72</v>
      </c>
      <c r="I695" t="str">
        <f>IF(M695="?","tier - 2",M695)</f>
        <v>tier - 3</v>
      </c>
      <c r="J695" t="str">
        <f>IF(N695="?","tier - 2",N695)</f>
        <v>tier - 3</v>
      </c>
      <c r="K695" t="str">
        <f>IF(O695="?","Unknown",O695)</f>
        <v>R1011</v>
      </c>
      <c r="M695" t="s">
        <v>10</v>
      </c>
      <c r="N695" t="s">
        <v>10</v>
      </c>
      <c r="O695" t="s">
        <v>40</v>
      </c>
      <c r="R695">
        <v>1980</v>
      </c>
    </row>
    <row r="696" spans="1:18" x14ac:dyDescent="0.3">
      <c r="A696" t="s">
        <v>726</v>
      </c>
      <c r="B696">
        <v>22</v>
      </c>
      <c r="C696" s="54" t="s">
        <v>8</v>
      </c>
      <c r="D696" s="54">
        <f>IF(R696="?",AVERAGE($R$2:$R$2344),R696)</f>
        <v>1989</v>
      </c>
      <c r="E696" s="19" t="str">
        <f>CONCATENATE(B696,"-",C696,"-",D696)</f>
        <v>22-Jul-1989</v>
      </c>
      <c r="F696" s="26">
        <f t="shared" si="10"/>
        <v>33</v>
      </c>
      <c r="G696">
        <v>3</v>
      </c>
      <c r="H696" s="47">
        <v>5972.38</v>
      </c>
      <c r="I696" t="str">
        <f>IF(M696="?","tier - 2",M696)</f>
        <v>tier - 2</v>
      </c>
      <c r="J696" t="str">
        <f>IF(N696="?","tier - 2",N696)</f>
        <v>tier - 2</v>
      </c>
      <c r="K696" t="str">
        <f>IF(O696="?","Unknown",O696)</f>
        <v>R1011</v>
      </c>
      <c r="M696" t="s">
        <v>9</v>
      </c>
      <c r="N696" t="s">
        <v>9</v>
      </c>
      <c r="O696" t="s">
        <v>40</v>
      </c>
      <c r="R696">
        <v>1989</v>
      </c>
    </row>
    <row r="697" spans="1:18" x14ac:dyDescent="0.3">
      <c r="A697" t="s">
        <v>727</v>
      </c>
      <c r="B697">
        <v>19</v>
      </c>
      <c r="C697" s="54" t="s">
        <v>18</v>
      </c>
      <c r="D697" s="54">
        <f>IF(R697="?",AVERAGE($R$2:$R$2344),R697)</f>
        <v>1984</v>
      </c>
      <c r="E697" s="19" t="str">
        <f>CONCATENATE(B697,"-",C697,"-",D697)</f>
        <v>19-Sep-1984</v>
      </c>
      <c r="F697" s="26">
        <f t="shared" si="10"/>
        <v>38</v>
      </c>
      <c r="G697">
        <v>1</v>
      </c>
      <c r="H697" s="47">
        <v>5974.38</v>
      </c>
      <c r="I697" t="str">
        <f>IF(M697="?","tier - 2",M697)</f>
        <v>tier - 2</v>
      </c>
      <c r="J697" t="str">
        <f>IF(N697="?","tier - 2",N697)</f>
        <v>tier - 3</v>
      </c>
      <c r="K697" t="str">
        <f>IF(O697="?","Unknown",O697)</f>
        <v>R1013</v>
      </c>
      <c r="M697" t="s">
        <v>9</v>
      </c>
      <c r="N697" t="s">
        <v>10</v>
      </c>
      <c r="O697" t="s">
        <v>11</v>
      </c>
      <c r="R697">
        <v>1984</v>
      </c>
    </row>
    <row r="698" spans="1:18" x14ac:dyDescent="0.3">
      <c r="A698" t="s">
        <v>728</v>
      </c>
      <c r="B698">
        <v>11</v>
      </c>
      <c r="C698" s="54" t="s">
        <v>13</v>
      </c>
      <c r="D698" s="54">
        <f>IF(R698="?",AVERAGE($R$2:$R$2344),R698)</f>
        <v>1984</v>
      </c>
      <c r="E698" s="19" t="str">
        <f>CONCATENATE(B698,"-",C698,"-",D698)</f>
        <v>11-Nov-1984</v>
      </c>
      <c r="F698" s="26">
        <f t="shared" si="10"/>
        <v>38</v>
      </c>
      <c r="G698">
        <v>1</v>
      </c>
      <c r="H698" s="47">
        <v>5976.83</v>
      </c>
      <c r="I698" t="str">
        <f>IF(M698="?","tier - 2",M698)</f>
        <v>tier - 2</v>
      </c>
      <c r="J698" t="str">
        <f>IF(N698="?","tier - 2",N698)</f>
        <v>tier - 2</v>
      </c>
      <c r="K698" t="str">
        <f>IF(O698="?","Unknown",O698)</f>
        <v>R1013</v>
      </c>
      <c r="M698" t="s">
        <v>9</v>
      </c>
      <c r="N698" t="s">
        <v>9</v>
      </c>
      <c r="O698" t="s">
        <v>11</v>
      </c>
      <c r="R698">
        <v>1984</v>
      </c>
    </row>
    <row r="699" spans="1:18" x14ac:dyDescent="0.3">
      <c r="A699" t="s">
        <v>729</v>
      </c>
      <c r="B699">
        <v>25</v>
      </c>
      <c r="C699" s="54" t="s">
        <v>16</v>
      </c>
      <c r="D699" s="54">
        <f>IF(R699="?",AVERAGE($R$2:$R$2344),R699)</f>
        <v>1970</v>
      </c>
      <c r="E699" s="19" t="str">
        <f>CONCATENATE(B699,"-",C699,"-",D699)</f>
        <v>25-Jun-1970</v>
      </c>
      <c r="F699" s="26">
        <f t="shared" si="10"/>
        <v>52</v>
      </c>
      <c r="G699">
        <v>0</v>
      </c>
      <c r="H699" s="47">
        <v>5979.66</v>
      </c>
      <c r="I699" t="str">
        <f>IF(M699="?","tier - 2",M699)</f>
        <v>tier - 2</v>
      </c>
      <c r="J699" t="str">
        <f>IF(N699="?","tier - 2",N699)</f>
        <v>tier - 3</v>
      </c>
      <c r="K699" t="str">
        <f>IF(O699="?","Unknown",O699)</f>
        <v>R1013</v>
      </c>
      <c r="M699" t="s">
        <v>9</v>
      </c>
      <c r="N699" t="s">
        <v>10</v>
      </c>
      <c r="O699" t="s">
        <v>11</v>
      </c>
      <c r="R699">
        <v>1970</v>
      </c>
    </row>
    <row r="700" spans="1:18" x14ac:dyDescent="0.3">
      <c r="A700" t="s">
        <v>730</v>
      </c>
      <c r="B700">
        <v>10</v>
      </c>
      <c r="C700" s="54" t="s">
        <v>35</v>
      </c>
      <c r="D700" s="54">
        <f>IF(R700="?",AVERAGE($R$2:$R$2344),R700)</f>
        <v>1980</v>
      </c>
      <c r="E700" s="19" t="str">
        <f>CONCATENATE(B700,"-",C700,"-",D700)</f>
        <v>10-Oct-1980</v>
      </c>
      <c r="F700" s="26">
        <f t="shared" si="10"/>
        <v>42</v>
      </c>
      <c r="G700">
        <v>0</v>
      </c>
      <c r="H700" s="47">
        <v>5979.73</v>
      </c>
      <c r="I700" t="str">
        <f>IF(M700="?","tier - 2",M700)</f>
        <v>tier - 2</v>
      </c>
      <c r="J700" t="str">
        <f>IF(N700="?","tier - 2",N700)</f>
        <v>tier - 2</v>
      </c>
      <c r="K700" t="str">
        <f>IF(O700="?","Unknown",O700)</f>
        <v>R1011</v>
      </c>
      <c r="M700" t="s">
        <v>9</v>
      </c>
      <c r="N700" t="s">
        <v>9</v>
      </c>
      <c r="O700" t="s">
        <v>40</v>
      </c>
      <c r="R700">
        <v>1980</v>
      </c>
    </row>
    <row r="701" spans="1:18" x14ac:dyDescent="0.3">
      <c r="A701" t="s">
        <v>731</v>
      </c>
      <c r="B701">
        <v>11</v>
      </c>
      <c r="C701" s="54" t="s">
        <v>35</v>
      </c>
      <c r="D701" s="54">
        <f>IF(R701="?",AVERAGE($R$2:$R$2344),R701)</f>
        <v>1974</v>
      </c>
      <c r="E701" s="19" t="str">
        <f>CONCATENATE(B701,"-",C701,"-",D701)</f>
        <v>11-Oct-1974</v>
      </c>
      <c r="F701" s="26">
        <f t="shared" si="10"/>
        <v>48</v>
      </c>
      <c r="G701">
        <v>0</v>
      </c>
      <c r="H701" s="47">
        <v>5979.99</v>
      </c>
      <c r="I701" t="str">
        <f>IF(M701="?","tier - 2",M701)</f>
        <v>tier - 2</v>
      </c>
      <c r="J701" t="str">
        <f>IF(N701="?","tier - 2",N701)</f>
        <v>tier - 3</v>
      </c>
      <c r="K701" t="str">
        <f>IF(O701="?","Unknown",O701)</f>
        <v>R1013</v>
      </c>
      <c r="M701" t="s">
        <v>9</v>
      </c>
      <c r="N701" t="s">
        <v>10</v>
      </c>
      <c r="O701" t="s">
        <v>11</v>
      </c>
      <c r="R701">
        <v>1974</v>
      </c>
    </row>
    <row r="702" spans="1:18" x14ac:dyDescent="0.3">
      <c r="A702" t="s">
        <v>732</v>
      </c>
      <c r="B702">
        <v>10</v>
      </c>
      <c r="C702" s="54" t="s">
        <v>16</v>
      </c>
      <c r="D702" s="54">
        <f>IF(R702="?",AVERAGE($R$2:$R$2344),R702)</f>
        <v>1988</v>
      </c>
      <c r="E702" s="19" t="str">
        <f>CONCATENATE(B702,"-",C702,"-",D702)</f>
        <v>10-Jun-1988</v>
      </c>
      <c r="F702" s="26">
        <f t="shared" si="10"/>
        <v>34</v>
      </c>
      <c r="G702">
        <v>2</v>
      </c>
      <c r="H702" s="47">
        <v>5989.52</v>
      </c>
      <c r="I702" t="str">
        <f>IF(M702="?","tier - 2",M702)</f>
        <v>tier - 2</v>
      </c>
      <c r="J702" t="str">
        <f>IF(N702="?","tier - 2",N702)</f>
        <v>tier - 1</v>
      </c>
      <c r="K702" t="str">
        <f>IF(O702="?","Unknown",O702)</f>
        <v>R1012</v>
      </c>
      <c r="M702" t="s">
        <v>9</v>
      </c>
      <c r="N702" t="s">
        <v>14</v>
      </c>
      <c r="O702" t="s">
        <v>21</v>
      </c>
      <c r="R702">
        <v>1988</v>
      </c>
    </row>
    <row r="703" spans="1:18" x14ac:dyDescent="0.3">
      <c r="A703" t="s">
        <v>733</v>
      </c>
      <c r="B703">
        <v>17</v>
      </c>
      <c r="C703" s="54" t="s">
        <v>33</v>
      </c>
      <c r="D703" s="54">
        <f>IF(R703="?",AVERAGE($R$2:$R$2344),R703)</f>
        <v>1974</v>
      </c>
      <c r="E703" s="19" t="str">
        <f>CONCATENATE(B703,"-",C703,"-",D703)</f>
        <v>17-Aug-1974</v>
      </c>
      <c r="F703" s="26">
        <f t="shared" si="10"/>
        <v>48</v>
      </c>
      <c r="G703">
        <v>0</v>
      </c>
      <c r="H703" s="47">
        <v>5990.17</v>
      </c>
      <c r="I703" t="str">
        <f>IF(M703="?","tier - 2",M703)</f>
        <v>tier - 2</v>
      </c>
      <c r="J703" t="str">
        <f>IF(N703="?","tier - 2",N703)</f>
        <v>tier - 2</v>
      </c>
      <c r="K703" t="str">
        <f>IF(O703="?","Unknown",O703)</f>
        <v>R1013</v>
      </c>
      <c r="M703" t="s">
        <v>9</v>
      </c>
      <c r="N703" t="s">
        <v>9</v>
      </c>
      <c r="O703" t="s">
        <v>11</v>
      </c>
      <c r="R703">
        <v>1974</v>
      </c>
    </row>
    <row r="704" spans="1:18" x14ac:dyDescent="0.3">
      <c r="A704" t="s">
        <v>734</v>
      </c>
      <c r="B704">
        <v>8</v>
      </c>
      <c r="C704" s="54" t="s">
        <v>33</v>
      </c>
      <c r="D704" s="54">
        <f>IF(R704="?",AVERAGE($R$2:$R$2344),R704)</f>
        <v>1980</v>
      </c>
      <c r="E704" s="19" t="str">
        <f>CONCATENATE(B704,"-",C704,"-",D704)</f>
        <v>8-Aug-1980</v>
      </c>
      <c r="F704" s="26">
        <f t="shared" si="10"/>
        <v>42</v>
      </c>
      <c r="G704">
        <v>2</v>
      </c>
      <c r="H704" s="47">
        <v>5993.62</v>
      </c>
      <c r="I704" t="str">
        <f>IF(M704="?","tier - 2",M704)</f>
        <v>tier - 2</v>
      </c>
      <c r="J704" t="str">
        <f>IF(N704="?","tier - 2",N704)</f>
        <v>tier - 3</v>
      </c>
      <c r="K704" t="str">
        <f>IF(O704="?","Unknown",O704)</f>
        <v>R1013</v>
      </c>
      <c r="M704" t="s">
        <v>9</v>
      </c>
      <c r="N704" t="s">
        <v>10</v>
      </c>
      <c r="O704" t="s">
        <v>11</v>
      </c>
      <c r="R704">
        <v>1980</v>
      </c>
    </row>
    <row r="705" spans="1:18" x14ac:dyDescent="0.3">
      <c r="A705" t="s">
        <v>735</v>
      </c>
      <c r="B705">
        <v>16</v>
      </c>
      <c r="C705" s="54" t="s">
        <v>33</v>
      </c>
      <c r="D705" s="54">
        <f>IF(R705="?",AVERAGE($R$2:$R$2344),R705)</f>
        <v>1989</v>
      </c>
      <c r="E705" s="19" t="str">
        <f>CONCATENATE(B705,"-",C705,"-",D705)</f>
        <v>16-Aug-1989</v>
      </c>
      <c r="F705" s="26">
        <f t="shared" si="10"/>
        <v>33</v>
      </c>
      <c r="G705">
        <v>4</v>
      </c>
      <c r="H705" s="47">
        <v>6059.17</v>
      </c>
      <c r="I705" t="str">
        <f>IF(M705="?","tier - 2",M705)</f>
        <v>tier - 2</v>
      </c>
      <c r="J705" t="str">
        <f>IF(N705="?","tier - 2",N705)</f>
        <v>tier - 1</v>
      </c>
      <c r="K705" t="str">
        <f>IF(O705="?","Unknown",O705)</f>
        <v>R1011</v>
      </c>
      <c r="M705" t="s">
        <v>9</v>
      </c>
      <c r="N705" t="s">
        <v>14</v>
      </c>
      <c r="O705" t="s">
        <v>40</v>
      </c>
      <c r="R705">
        <v>1989</v>
      </c>
    </row>
    <row r="706" spans="1:18" x14ac:dyDescent="0.3">
      <c r="A706" t="s">
        <v>736</v>
      </c>
      <c r="B706">
        <v>28</v>
      </c>
      <c r="C706" s="54" t="s">
        <v>8</v>
      </c>
      <c r="D706" s="54">
        <f>IF(R706="?",AVERAGE($R$2:$R$2344),R706)</f>
        <v>1996</v>
      </c>
      <c r="E706" s="19" t="str">
        <f>CONCATENATE(B706,"-",C706,"-",D706)</f>
        <v>28-Jul-1996</v>
      </c>
      <c r="F706" s="26">
        <f t="shared" si="10"/>
        <v>26</v>
      </c>
      <c r="G706">
        <v>0</v>
      </c>
      <c r="H706" s="47">
        <v>6061.8</v>
      </c>
      <c r="I706" t="str">
        <f>IF(M706="?","tier - 2",M706)</f>
        <v>tier - 2</v>
      </c>
      <c r="J706" t="str">
        <f>IF(N706="?","tier - 2",N706)</f>
        <v>tier - 3</v>
      </c>
      <c r="K706" t="str">
        <f>IF(O706="?","Unknown",O706)</f>
        <v>R1012</v>
      </c>
      <c r="M706" t="s">
        <v>9</v>
      </c>
      <c r="N706" t="s">
        <v>10</v>
      </c>
      <c r="O706" t="s">
        <v>21</v>
      </c>
      <c r="R706">
        <v>1996</v>
      </c>
    </row>
    <row r="707" spans="1:18" x14ac:dyDescent="0.3">
      <c r="A707" t="s">
        <v>737</v>
      </c>
      <c r="B707">
        <v>8</v>
      </c>
      <c r="C707" s="54" t="s">
        <v>13</v>
      </c>
      <c r="D707" s="54">
        <f>IF(R707="?",AVERAGE($R$2:$R$2344),R707)</f>
        <v>1994</v>
      </c>
      <c r="E707" s="19" t="str">
        <f>CONCATENATE(B707,"-",C707,"-",D707)</f>
        <v>8-Nov-1994</v>
      </c>
      <c r="F707" s="26">
        <f t="shared" ref="F707:F770" si="11">DATEDIF(E707, DATE(2023,6,8), "Y")</f>
        <v>28</v>
      </c>
      <c r="G707">
        <v>0</v>
      </c>
      <c r="H707" s="47">
        <v>6064.37</v>
      </c>
      <c r="I707" t="str">
        <f>IF(M707="?","tier - 2",M707)</f>
        <v>tier - 2</v>
      </c>
      <c r="J707" t="str">
        <f>IF(N707="?","tier - 2",N707)</f>
        <v>tier - 2</v>
      </c>
      <c r="K707" t="str">
        <f>IF(O707="?","Unknown",O707)</f>
        <v>R1011</v>
      </c>
      <c r="M707" t="s">
        <v>9</v>
      </c>
      <c r="N707" t="s">
        <v>9</v>
      </c>
      <c r="O707" t="s">
        <v>40</v>
      </c>
      <c r="R707">
        <v>1994</v>
      </c>
    </row>
    <row r="708" spans="1:18" x14ac:dyDescent="0.3">
      <c r="A708" t="s">
        <v>738</v>
      </c>
      <c r="B708">
        <v>21</v>
      </c>
      <c r="C708" s="54" t="s">
        <v>18</v>
      </c>
      <c r="D708" s="54">
        <f>IF(R708="?",AVERAGE($R$2:$R$2344),R708)</f>
        <v>1984</v>
      </c>
      <c r="E708" s="19" t="str">
        <f>CONCATENATE(B708,"-",C708,"-",D708)</f>
        <v>21-Sep-1984</v>
      </c>
      <c r="F708" s="26">
        <f t="shared" si="11"/>
        <v>38</v>
      </c>
      <c r="G708">
        <v>1</v>
      </c>
      <c r="H708" s="47">
        <v>6067.13</v>
      </c>
      <c r="I708" t="str">
        <f>IF(M708="?","tier - 2",M708)</f>
        <v>tier - 3</v>
      </c>
      <c r="J708" t="str">
        <f>IF(N708="?","tier - 2",N708)</f>
        <v>tier - 1</v>
      </c>
      <c r="K708" t="str">
        <f>IF(O708="?","Unknown",O708)</f>
        <v>R1016</v>
      </c>
      <c r="M708" t="s">
        <v>10</v>
      </c>
      <c r="N708" t="s">
        <v>14</v>
      </c>
      <c r="O708" t="s">
        <v>166</v>
      </c>
      <c r="R708">
        <v>1984</v>
      </c>
    </row>
    <row r="709" spans="1:18" x14ac:dyDescent="0.3">
      <c r="A709" t="s">
        <v>739</v>
      </c>
      <c r="B709">
        <v>8</v>
      </c>
      <c r="C709" s="54" t="s">
        <v>33</v>
      </c>
      <c r="D709" s="54">
        <f>IF(R709="?",AVERAGE($R$2:$R$2344),R709)</f>
        <v>1979</v>
      </c>
      <c r="E709" s="19" t="str">
        <f>CONCATENATE(B709,"-",C709,"-",D709)</f>
        <v>8-Aug-1979</v>
      </c>
      <c r="F709" s="26">
        <f t="shared" si="11"/>
        <v>43</v>
      </c>
      <c r="G709">
        <v>2</v>
      </c>
      <c r="H709" s="47">
        <v>6074.37</v>
      </c>
      <c r="I709" t="str">
        <f>IF(M709="?","tier - 2",M709)</f>
        <v>tier - 2</v>
      </c>
      <c r="J709" t="str">
        <f>IF(N709="?","tier - 2",N709)</f>
        <v>tier - 2</v>
      </c>
      <c r="K709" t="str">
        <f>IF(O709="?","Unknown",O709)</f>
        <v>R1012</v>
      </c>
      <c r="M709" t="s">
        <v>9</v>
      </c>
      <c r="N709" t="s">
        <v>9</v>
      </c>
      <c r="O709" t="s">
        <v>21</v>
      </c>
      <c r="R709">
        <v>1979</v>
      </c>
    </row>
    <row r="710" spans="1:18" x14ac:dyDescent="0.3">
      <c r="A710" t="s">
        <v>740</v>
      </c>
      <c r="B710">
        <v>14</v>
      </c>
      <c r="C710" s="54" t="s">
        <v>35</v>
      </c>
      <c r="D710" s="54">
        <f>IF(R710="?",AVERAGE($R$2:$R$2344),R710)</f>
        <v>1984</v>
      </c>
      <c r="E710" s="19" t="str">
        <f>CONCATENATE(B710,"-",C710,"-",D710)</f>
        <v>14-Oct-1984</v>
      </c>
      <c r="F710" s="26">
        <f t="shared" si="11"/>
        <v>38</v>
      </c>
      <c r="G710">
        <v>1</v>
      </c>
      <c r="H710" s="47">
        <v>6079.67</v>
      </c>
      <c r="I710" t="str">
        <f>IF(M710="?","tier - 2",M710)</f>
        <v>tier - 1</v>
      </c>
      <c r="J710" t="str">
        <f>IF(N710="?","tier - 2",N710)</f>
        <v>tier - 1</v>
      </c>
      <c r="K710" t="str">
        <f>IF(O710="?","Unknown",O710)</f>
        <v>R1014</v>
      </c>
      <c r="M710" t="s">
        <v>14</v>
      </c>
      <c r="N710" t="s">
        <v>14</v>
      </c>
      <c r="O710" t="s">
        <v>274</v>
      </c>
      <c r="R710">
        <v>1984</v>
      </c>
    </row>
    <row r="711" spans="1:18" x14ac:dyDescent="0.3">
      <c r="A711" t="s">
        <v>741</v>
      </c>
      <c r="B711">
        <v>25</v>
      </c>
      <c r="C711" s="54" t="s">
        <v>8</v>
      </c>
      <c r="D711" s="54">
        <f>IF(R711="?",AVERAGE($R$2:$R$2344),R711)</f>
        <v>1984</v>
      </c>
      <c r="E711" s="19" t="str">
        <f>CONCATENATE(B711,"-",C711,"-",D711)</f>
        <v>25-Jul-1984</v>
      </c>
      <c r="F711" s="26">
        <f t="shared" si="11"/>
        <v>38</v>
      </c>
      <c r="G711">
        <v>2</v>
      </c>
      <c r="H711" s="47">
        <v>6082.41</v>
      </c>
      <c r="I711" t="str">
        <f>IF(M711="?","tier - 2",M711)</f>
        <v>tier - 1</v>
      </c>
      <c r="J711" t="str">
        <f>IF(N711="?","tier - 2",N711)</f>
        <v>tier - 2</v>
      </c>
      <c r="K711" t="str">
        <f>IF(O711="?","Unknown",O711)</f>
        <v>R1011</v>
      </c>
      <c r="M711" t="s">
        <v>14</v>
      </c>
      <c r="N711" t="s">
        <v>9</v>
      </c>
      <c r="O711" t="s">
        <v>40</v>
      </c>
      <c r="R711">
        <v>1984</v>
      </c>
    </row>
    <row r="712" spans="1:18" x14ac:dyDescent="0.3">
      <c r="A712" t="s">
        <v>742</v>
      </c>
      <c r="B712">
        <v>9</v>
      </c>
      <c r="C712" s="54" t="s">
        <v>16</v>
      </c>
      <c r="D712" s="54">
        <f>IF(R712="?",AVERAGE($R$2:$R$2344),R712)</f>
        <v>1970</v>
      </c>
      <c r="E712" s="19" t="str">
        <f>CONCATENATE(B712,"-",C712,"-",D712)</f>
        <v>9-Jun-1970</v>
      </c>
      <c r="F712" s="26">
        <f t="shared" si="11"/>
        <v>52</v>
      </c>
      <c r="G712">
        <v>0</v>
      </c>
      <c r="H712" s="47">
        <v>6098.38</v>
      </c>
      <c r="I712" t="str">
        <f>IF(M712="?","tier - 2",M712)</f>
        <v>tier - 2</v>
      </c>
      <c r="J712" t="str">
        <f>IF(N712="?","tier - 2",N712)</f>
        <v>tier - 2</v>
      </c>
      <c r="K712" t="str">
        <f>IF(O712="?","Unknown",O712)</f>
        <v>R1013</v>
      </c>
      <c r="M712" t="s">
        <v>9</v>
      </c>
      <c r="N712" t="s">
        <v>9</v>
      </c>
      <c r="O712" t="s">
        <v>11</v>
      </c>
      <c r="R712">
        <v>1970</v>
      </c>
    </row>
    <row r="713" spans="1:18" x14ac:dyDescent="0.3">
      <c r="A713" t="s">
        <v>743</v>
      </c>
      <c r="B713">
        <v>9</v>
      </c>
      <c r="C713" s="54" t="s">
        <v>18</v>
      </c>
      <c r="D713" s="54">
        <f>IF(R713="?",AVERAGE($R$2:$R$2344),R713)</f>
        <v>1995</v>
      </c>
      <c r="E713" s="19" t="str">
        <f>CONCATENATE(B713,"-",C713,"-",D713)</f>
        <v>9-Sep-1995</v>
      </c>
      <c r="F713" s="26">
        <f t="shared" si="11"/>
        <v>27</v>
      </c>
      <c r="G713">
        <v>0</v>
      </c>
      <c r="H713" s="47">
        <v>6111.95</v>
      </c>
      <c r="I713" t="str">
        <f>IF(M713="?","tier - 2",M713)</f>
        <v>tier - 2</v>
      </c>
      <c r="J713" t="str">
        <f>IF(N713="?","tier - 2",N713)</f>
        <v>tier - 3</v>
      </c>
      <c r="K713" t="str">
        <f>IF(O713="?","Unknown",O713)</f>
        <v>R1026</v>
      </c>
      <c r="M713" t="s">
        <v>9</v>
      </c>
      <c r="N713" t="s">
        <v>10</v>
      </c>
      <c r="O713" t="s">
        <v>533</v>
      </c>
      <c r="R713">
        <v>1995</v>
      </c>
    </row>
    <row r="714" spans="1:18" x14ac:dyDescent="0.3">
      <c r="A714" t="s">
        <v>744</v>
      </c>
      <c r="B714">
        <v>21</v>
      </c>
      <c r="C714" s="54" t="s">
        <v>8</v>
      </c>
      <c r="D714" s="54">
        <f>IF(R714="?",AVERAGE($R$2:$R$2344),R714)</f>
        <v>1985</v>
      </c>
      <c r="E714" s="19" t="str">
        <f>CONCATENATE(B714,"-",C714,"-",D714)</f>
        <v>21-Jul-1985</v>
      </c>
      <c r="F714" s="26">
        <f t="shared" si="11"/>
        <v>37</v>
      </c>
      <c r="G714">
        <v>1</v>
      </c>
      <c r="H714" s="47">
        <v>6112.35</v>
      </c>
      <c r="I714" t="str">
        <f>IF(M714="?","tier - 2",M714)</f>
        <v>tier - 2</v>
      </c>
      <c r="J714" t="str">
        <f>IF(N714="?","tier - 2",N714)</f>
        <v>tier - 1</v>
      </c>
      <c r="K714" t="str">
        <f>IF(O714="?","Unknown",O714)</f>
        <v>R1012</v>
      </c>
      <c r="M714" t="s">
        <v>9</v>
      </c>
      <c r="N714" t="s">
        <v>14</v>
      </c>
      <c r="O714" t="s">
        <v>21</v>
      </c>
      <c r="R714">
        <v>1985</v>
      </c>
    </row>
    <row r="715" spans="1:18" x14ac:dyDescent="0.3">
      <c r="A715" t="s">
        <v>745</v>
      </c>
      <c r="B715">
        <v>25</v>
      </c>
      <c r="C715" s="54" t="s">
        <v>8</v>
      </c>
      <c r="D715" s="54">
        <f>IF(R715="?",AVERAGE($R$2:$R$2344),R715)</f>
        <v>1991</v>
      </c>
      <c r="E715" s="19" t="str">
        <f>CONCATENATE(B715,"-",C715,"-",D715)</f>
        <v>25-Jul-1991</v>
      </c>
      <c r="F715" s="26">
        <f t="shared" si="11"/>
        <v>31</v>
      </c>
      <c r="G715">
        <v>3</v>
      </c>
      <c r="H715" s="47">
        <v>6113.23</v>
      </c>
      <c r="I715" t="str">
        <f>IF(M715="?","tier - 2",M715)</f>
        <v>tier - 2</v>
      </c>
      <c r="J715" t="str">
        <f>IF(N715="?","tier - 2",N715)</f>
        <v>tier - 2</v>
      </c>
      <c r="K715" t="str">
        <f>IF(O715="?","Unknown",O715)</f>
        <v>R1024</v>
      </c>
      <c r="M715" t="s">
        <v>9</v>
      </c>
      <c r="N715" t="s">
        <v>9</v>
      </c>
      <c r="O715" t="s">
        <v>245</v>
      </c>
      <c r="R715">
        <v>1991</v>
      </c>
    </row>
    <row r="716" spans="1:18" x14ac:dyDescent="0.3">
      <c r="A716" t="s">
        <v>746</v>
      </c>
      <c r="B716">
        <v>11</v>
      </c>
      <c r="C716" s="54" t="s">
        <v>33</v>
      </c>
      <c r="D716" s="54">
        <f>IF(R716="?",AVERAGE($R$2:$R$2344),R716)</f>
        <v>1983</v>
      </c>
      <c r="E716" s="19" t="str">
        <f>CONCATENATE(B716,"-",C716,"-",D716)</f>
        <v>11-Aug-1983</v>
      </c>
      <c r="F716" s="26">
        <f t="shared" si="11"/>
        <v>39</v>
      </c>
      <c r="G716">
        <v>1</v>
      </c>
      <c r="H716" s="47">
        <v>6117.49</v>
      </c>
      <c r="I716" t="str">
        <f>IF(M716="?","tier - 2",M716)</f>
        <v>tier - 2</v>
      </c>
      <c r="J716" t="str">
        <f>IF(N716="?","tier - 2",N716)</f>
        <v>tier - 3</v>
      </c>
      <c r="K716" t="str">
        <f>IF(O716="?","Unknown",O716)</f>
        <v>R1012</v>
      </c>
      <c r="M716" t="s">
        <v>9</v>
      </c>
      <c r="N716" t="s">
        <v>10</v>
      </c>
      <c r="O716" t="s">
        <v>21</v>
      </c>
      <c r="R716">
        <v>1983</v>
      </c>
    </row>
    <row r="717" spans="1:18" x14ac:dyDescent="0.3">
      <c r="A717" t="s">
        <v>747</v>
      </c>
      <c r="B717">
        <v>16</v>
      </c>
      <c r="C717" s="54" t="s">
        <v>13</v>
      </c>
      <c r="D717" s="54">
        <f>IF(R717="?",AVERAGE($R$2:$R$2344),R717)</f>
        <v>1983</v>
      </c>
      <c r="E717" s="19" t="str">
        <f>CONCATENATE(B717,"-",C717,"-",D717)</f>
        <v>16-Nov-1983</v>
      </c>
      <c r="F717" s="26">
        <f t="shared" si="11"/>
        <v>39</v>
      </c>
      <c r="G717">
        <v>1</v>
      </c>
      <c r="H717" s="47">
        <v>6123.57</v>
      </c>
      <c r="I717" t="str">
        <f>IF(M717="?","tier - 2",M717)</f>
        <v>tier - 3</v>
      </c>
      <c r="J717" t="str">
        <f>IF(N717="?","tier - 2",N717)</f>
        <v>tier - 2</v>
      </c>
      <c r="K717" t="str">
        <f>IF(O717="?","Unknown",O717)</f>
        <v>R1012</v>
      </c>
      <c r="M717" t="s">
        <v>10</v>
      </c>
      <c r="N717" t="s">
        <v>9</v>
      </c>
      <c r="O717" t="s">
        <v>21</v>
      </c>
      <c r="R717">
        <v>1983</v>
      </c>
    </row>
    <row r="718" spans="1:18" x14ac:dyDescent="0.3">
      <c r="A718" t="s">
        <v>748</v>
      </c>
      <c r="B718">
        <v>18</v>
      </c>
      <c r="C718" s="54" t="s">
        <v>33</v>
      </c>
      <c r="D718" s="54">
        <f>IF(R718="?",AVERAGE($R$2:$R$2344),R718)</f>
        <v>1990</v>
      </c>
      <c r="E718" s="19" t="str">
        <f>CONCATENATE(B718,"-",C718,"-",D718)</f>
        <v>18-Aug-1990</v>
      </c>
      <c r="F718" s="26">
        <f t="shared" si="11"/>
        <v>32</v>
      </c>
      <c r="G718">
        <v>3</v>
      </c>
      <c r="H718" s="47">
        <v>6128.8</v>
      </c>
      <c r="I718" t="str">
        <f>IF(M718="?","tier - 2",M718)</f>
        <v>tier - 2</v>
      </c>
      <c r="J718" t="str">
        <f>IF(N718="?","tier - 2",N718)</f>
        <v>tier - 3</v>
      </c>
      <c r="K718" t="str">
        <f>IF(O718="?","Unknown",O718)</f>
        <v>R1012</v>
      </c>
      <c r="M718" t="s">
        <v>9</v>
      </c>
      <c r="N718" t="s">
        <v>10</v>
      </c>
      <c r="O718" t="s">
        <v>21</v>
      </c>
      <c r="R718">
        <v>1990</v>
      </c>
    </row>
    <row r="719" spans="1:18" x14ac:dyDescent="0.3">
      <c r="A719" t="s">
        <v>749</v>
      </c>
      <c r="B719">
        <v>9</v>
      </c>
      <c r="C719" s="54" t="s">
        <v>13</v>
      </c>
      <c r="D719" s="54">
        <f>IF(R719="?",AVERAGE($R$2:$R$2344),R719)</f>
        <v>1969</v>
      </c>
      <c r="E719" s="19" t="str">
        <f>CONCATENATE(B719,"-",C719,"-",D719)</f>
        <v>9-Nov-1969</v>
      </c>
      <c r="F719" s="26">
        <f t="shared" si="11"/>
        <v>53</v>
      </c>
      <c r="G719">
        <v>0</v>
      </c>
      <c r="H719" s="47">
        <v>6138.5</v>
      </c>
      <c r="I719" t="str">
        <f>IF(M719="?","tier - 2",M719)</f>
        <v>tier - 2</v>
      </c>
      <c r="J719" t="str">
        <f>IF(N719="?","tier - 2",N719)</f>
        <v>tier - 2</v>
      </c>
      <c r="K719" t="str">
        <f>IF(O719="?","Unknown",O719)</f>
        <v>R1011</v>
      </c>
      <c r="M719" t="s">
        <v>9</v>
      </c>
      <c r="N719" t="s">
        <v>9</v>
      </c>
      <c r="O719" t="s">
        <v>40</v>
      </c>
      <c r="R719">
        <v>1969</v>
      </c>
    </row>
    <row r="720" spans="1:18" x14ac:dyDescent="0.3">
      <c r="A720" t="s">
        <v>750</v>
      </c>
      <c r="B720">
        <v>5</v>
      </c>
      <c r="C720" s="54" t="s">
        <v>18</v>
      </c>
      <c r="D720" s="54">
        <f>IF(R720="?",AVERAGE($R$2:$R$2344),R720)</f>
        <v>1978</v>
      </c>
      <c r="E720" s="19" t="str">
        <f>CONCATENATE(B720,"-",C720,"-",D720)</f>
        <v>5-Sep-1978</v>
      </c>
      <c r="F720" s="26">
        <f t="shared" si="11"/>
        <v>44</v>
      </c>
      <c r="G720">
        <v>2</v>
      </c>
      <c r="H720" s="47">
        <v>6138.58</v>
      </c>
      <c r="I720" t="str">
        <f>IF(M720="?","tier - 2",M720)</f>
        <v>tier - 2</v>
      </c>
      <c r="J720" t="str">
        <f>IF(N720="?","tier - 2",N720)</f>
        <v>tier - 1</v>
      </c>
      <c r="K720" t="str">
        <f>IF(O720="?","Unknown",O720)</f>
        <v>R1013</v>
      </c>
      <c r="M720" t="s">
        <v>9</v>
      </c>
      <c r="N720" t="s">
        <v>14</v>
      </c>
      <c r="O720" t="s">
        <v>11</v>
      </c>
      <c r="R720">
        <v>1978</v>
      </c>
    </row>
    <row r="721" spans="1:18" x14ac:dyDescent="0.3">
      <c r="A721" t="s">
        <v>751</v>
      </c>
      <c r="B721">
        <v>12</v>
      </c>
      <c r="C721" s="54" t="s">
        <v>28</v>
      </c>
      <c r="D721" s="54">
        <f>IF(R721="?",AVERAGE($R$2:$R$2344),R721)</f>
        <v>1976</v>
      </c>
      <c r="E721" s="19" t="str">
        <f>CONCATENATE(B721,"-",C721,"-",D721)</f>
        <v>12-Dec-1976</v>
      </c>
      <c r="F721" s="26">
        <f t="shared" si="11"/>
        <v>46</v>
      </c>
      <c r="G721">
        <v>2</v>
      </c>
      <c r="H721" s="47">
        <v>6139.14</v>
      </c>
      <c r="I721" t="str">
        <f>IF(M721="?","tier - 2",M721)</f>
        <v>tier - 2</v>
      </c>
      <c r="J721" t="str">
        <f>IF(N721="?","tier - 2",N721)</f>
        <v>tier - 3</v>
      </c>
      <c r="K721" t="str">
        <f>IF(O721="?","Unknown",O721)</f>
        <v>R1013</v>
      </c>
      <c r="M721" t="s">
        <v>9</v>
      </c>
      <c r="N721" t="s">
        <v>10</v>
      </c>
      <c r="O721" t="s">
        <v>11</v>
      </c>
      <c r="R721">
        <v>1976</v>
      </c>
    </row>
    <row r="722" spans="1:18" x14ac:dyDescent="0.3">
      <c r="A722" t="s">
        <v>752</v>
      </c>
      <c r="B722">
        <v>14</v>
      </c>
      <c r="C722" s="54" t="s">
        <v>35</v>
      </c>
      <c r="D722" s="54">
        <f>IF(R722="?",AVERAGE($R$2:$R$2344),R722)</f>
        <v>1970</v>
      </c>
      <c r="E722" s="19" t="str">
        <f>CONCATENATE(B722,"-",C722,"-",D722)</f>
        <v>14-Oct-1970</v>
      </c>
      <c r="F722" s="26">
        <f t="shared" si="11"/>
        <v>52</v>
      </c>
      <c r="G722">
        <v>0</v>
      </c>
      <c r="H722" s="47">
        <v>6147.12</v>
      </c>
      <c r="I722" t="str">
        <f>IF(M722="?","tier - 2",M722)</f>
        <v>tier - 2</v>
      </c>
      <c r="J722" t="str">
        <f>IF(N722="?","tier - 2",N722)</f>
        <v>tier - 3</v>
      </c>
      <c r="K722" t="str">
        <f>IF(O722="?","Unknown",O722)</f>
        <v>R1012</v>
      </c>
      <c r="M722" t="s">
        <v>9</v>
      </c>
      <c r="N722" t="s">
        <v>10</v>
      </c>
      <c r="O722" t="s">
        <v>21</v>
      </c>
      <c r="R722">
        <v>1970</v>
      </c>
    </row>
    <row r="723" spans="1:18" x14ac:dyDescent="0.3">
      <c r="A723" t="s">
        <v>753</v>
      </c>
      <c r="B723">
        <v>6</v>
      </c>
      <c r="C723" s="54" t="s">
        <v>13</v>
      </c>
      <c r="D723" s="54">
        <f>IF(R723="?",AVERAGE($R$2:$R$2344),R723)</f>
        <v>1973</v>
      </c>
      <c r="E723" s="19" t="str">
        <f>CONCATENATE(B723,"-",C723,"-",D723)</f>
        <v>6-Nov-1973</v>
      </c>
      <c r="F723" s="26">
        <f t="shared" si="11"/>
        <v>49</v>
      </c>
      <c r="G723">
        <v>0</v>
      </c>
      <c r="H723" s="47">
        <v>6152.05</v>
      </c>
      <c r="I723" t="str">
        <f>IF(M723="?","tier - 2",M723)</f>
        <v>tier - 2</v>
      </c>
      <c r="J723" t="str">
        <f>IF(N723="?","tier - 2",N723)</f>
        <v>tier - 3</v>
      </c>
      <c r="K723" t="str">
        <f>IF(O723="?","Unknown",O723)</f>
        <v>R1013</v>
      </c>
      <c r="M723" t="s">
        <v>9</v>
      </c>
      <c r="N723" t="s">
        <v>10</v>
      </c>
      <c r="O723" t="s">
        <v>11</v>
      </c>
      <c r="R723">
        <v>1973</v>
      </c>
    </row>
    <row r="724" spans="1:18" x14ac:dyDescent="0.3">
      <c r="A724" t="s">
        <v>754</v>
      </c>
      <c r="B724">
        <v>15</v>
      </c>
      <c r="C724" s="54" t="s">
        <v>35</v>
      </c>
      <c r="D724" s="54">
        <f>IF(R724="?",AVERAGE($R$2:$R$2344),R724)</f>
        <v>1985</v>
      </c>
      <c r="E724" s="19" t="str">
        <f>CONCATENATE(B724,"-",C724,"-",D724)</f>
        <v>15-Oct-1985</v>
      </c>
      <c r="F724" s="26">
        <f t="shared" si="11"/>
        <v>37</v>
      </c>
      <c r="G724">
        <v>3</v>
      </c>
      <c r="H724" s="47">
        <v>6159.57</v>
      </c>
      <c r="I724" t="str">
        <f>IF(M724="?","tier - 2",M724)</f>
        <v>tier - 2</v>
      </c>
      <c r="J724" t="str">
        <f>IF(N724="?","tier - 2",N724)</f>
        <v>tier - 1</v>
      </c>
      <c r="K724" t="str">
        <f>IF(O724="?","Unknown",O724)</f>
        <v>R1012</v>
      </c>
      <c r="M724" t="s">
        <v>9</v>
      </c>
      <c r="N724" t="s">
        <v>14</v>
      </c>
      <c r="O724" t="s">
        <v>21</v>
      </c>
      <c r="R724">
        <v>1985</v>
      </c>
    </row>
    <row r="725" spans="1:18" x14ac:dyDescent="0.3">
      <c r="A725" t="s">
        <v>755</v>
      </c>
      <c r="B725">
        <v>6</v>
      </c>
      <c r="C725" s="54" t="s">
        <v>35</v>
      </c>
      <c r="D725" s="54">
        <f>IF(R725="?",AVERAGE($R$2:$R$2344),R725)</f>
        <v>1984</v>
      </c>
      <c r="E725" s="19" t="str">
        <f>CONCATENATE(B725,"-",C725,"-",D725)</f>
        <v>6-Oct-1984</v>
      </c>
      <c r="F725" s="26">
        <f t="shared" si="11"/>
        <v>38</v>
      </c>
      <c r="G725">
        <v>3</v>
      </c>
      <c r="H725" s="47">
        <v>6170.96</v>
      </c>
      <c r="I725" t="str">
        <f>IF(M725="?","tier - 2",M725)</f>
        <v>tier - 2</v>
      </c>
      <c r="J725" t="str">
        <f>IF(N725="?","tier - 2",N725)</f>
        <v>tier - 1</v>
      </c>
      <c r="K725" t="str">
        <f>IF(O725="?","Unknown",O725)</f>
        <v>R1013</v>
      </c>
      <c r="M725" t="s">
        <v>9</v>
      </c>
      <c r="N725" t="s">
        <v>14</v>
      </c>
      <c r="O725" t="s">
        <v>11</v>
      </c>
      <c r="R725">
        <v>1984</v>
      </c>
    </row>
    <row r="726" spans="1:18" x14ac:dyDescent="0.3">
      <c r="A726" t="s">
        <v>756</v>
      </c>
      <c r="B726">
        <v>9</v>
      </c>
      <c r="C726" s="54" t="s">
        <v>33</v>
      </c>
      <c r="D726" s="54">
        <f>IF(R726="?",AVERAGE($R$2:$R$2344),R726)</f>
        <v>1985</v>
      </c>
      <c r="E726" s="19" t="str">
        <f>CONCATENATE(B726,"-",C726,"-",D726)</f>
        <v>9-Aug-1985</v>
      </c>
      <c r="F726" s="26">
        <f t="shared" si="11"/>
        <v>37</v>
      </c>
      <c r="G726">
        <v>3</v>
      </c>
      <c r="H726" s="47">
        <v>6183.32</v>
      </c>
      <c r="I726" t="str">
        <f>IF(M726="?","tier - 2",M726)</f>
        <v>tier - 2</v>
      </c>
      <c r="J726" t="str">
        <f>IF(N726="?","tier - 2",N726)</f>
        <v>tier - 2</v>
      </c>
      <c r="K726" t="str">
        <f>IF(O726="?","Unknown",O726)</f>
        <v>R1012</v>
      </c>
      <c r="M726" t="s">
        <v>9</v>
      </c>
      <c r="N726" t="s">
        <v>9</v>
      </c>
      <c r="O726" t="s">
        <v>21</v>
      </c>
      <c r="R726">
        <v>1985</v>
      </c>
    </row>
    <row r="727" spans="1:18" x14ac:dyDescent="0.3">
      <c r="A727" t="s">
        <v>757</v>
      </c>
      <c r="B727">
        <v>5</v>
      </c>
      <c r="C727" s="54" t="s">
        <v>35</v>
      </c>
      <c r="D727" s="54">
        <f>IF(R727="?",AVERAGE($R$2:$R$2344),R727)</f>
        <v>1970</v>
      </c>
      <c r="E727" s="19" t="str">
        <f>CONCATENATE(B727,"-",C727,"-",D727)</f>
        <v>5-Oct-1970</v>
      </c>
      <c r="F727" s="26">
        <f t="shared" si="11"/>
        <v>52</v>
      </c>
      <c r="G727">
        <v>0</v>
      </c>
      <c r="H727" s="47">
        <v>6183.46</v>
      </c>
      <c r="I727" t="str">
        <f>IF(M727="?","tier - 2",M727)</f>
        <v>tier - 2</v>
      </c>
      <c r="J727" t="str">
        <f>IF(N727="?","tier - 2",N727)</f>
        <v>tier - 2</v>
      </c>
      <c r="K727" t="str">
        <f>IF(O727="?","Unknown",O727)</f>
        <v>R1012</v>
      </c>
      <c r="M727" t="s">
        <v>9</v>
      </c>
      <c r="N727" t="s">
        <v>9</v>
      </c>
      <c r="O727" t="s">
        <v>21</v>
      </c>
      <c r="R727">
        <v>1970</v>
      </c>
    </row>
    <row r="728" spans="1:18" x14ac:dyDescent="0.3">
      <c r="A728" t="s">
        <v>758</v>
      </c>
      <c r="B728">
        <v>1</v>
      </c>
      <c r="C728" s="54" t="s">
        <v>13</v>
      </c>
      <c r="D728" s="54">
        <f>IF(R728="?",AVERAGE($R$2:$R$2344),R728)</f>
        <v>1988</v>
      </c>
      <c r="E728" s="19" t="str">
        <f>CONCATENATE(B728,"-",C728,"-",D728)</f>
        <v>1-Nov-1988</v>
      </c>
      <c r="F728" s="26">
        <f t="shared" si="11"/>
        <v>34</v>
      </c>
      <c r="G728">
        <v>3</v>
      </c>
      <c r="H728" s="47">
        <v>6184.3</v>
      </c>
      <c r="I728" t="str">
        <f>IF(M728="?","tier - 2",M728)</f>
        <v>tier - 2</v>
      </c>
      <c r="J728" t="str">
        <f>IF(N728="?","tier - 2",N728)</f>
        <v>tier - 3</v>
      </c>
      <c r="K728" t="str">
        <f>IF(O728="?","Unknown",O728)</f>
        <v>R1013</v>
      </c>
      <c r="M728" t="s">
        <v>9</v>
      </c>
      <c r="N728" t="s">
        <v>10</v>
      </c>
      <c r="O728" t="s">
        <v>11</v>
      </c>
      <c r="R728">
        <v>1988</v>
      </c>
    </row>
    <row r="729" spans="1:18" x14ac:dyDescent="0.3">
      <c r="A729" t="s">
        <v>759</v>
      </c>
      <c r="B729">
        <v>22</v>
      </c>
      <c r="C729" s="54" t="s">
        <v>13</v>
      </c>
      <c r="D729" s="54">
        <f>IF(R729="?",AVERAGE($R$2:$R$2344),R729)</f>
        <v>1981</v>
      </c>
      <c r="E729" s="19" t="str">
        <f>CONCATENATE(B729,"-",C729,"-",D729)</f>
        <v>22-Nov-1981</v>
      </c>
      <c r="F729" s="26">
        <f t="shared" si="11"/>
        <v>41</v>
      </c>
      <c r="G729">
        <v>0</v>
      </c>
      <c r="H729" s="47">
        <v>6185.32</v>
      </c>
      <c r="I729" t="str">
        <f>IF(M729="?","tier - 2",M729)</f>
        <v>tier - 2</v>
      </c>
      <c r="J729" t="str">
        <f>IF(N729="?","tier - 2",N729)</f>
        <v>tier - 1</v>
      </c>
      <c r="K729" t="str">
        <f>IF(O729="?","Unknown",O729)</f>
        <v>R1013</v>
      </c>
      <c r="M729" t="s">
        <v>9</v>
      </c>
      <c r="N729" t="s">
        <v>14</v>
      </c>
      <c r="O729" t="s">
        <v>11</v>
      </c>
      <c r="R729">
        <v>1981</v>
      </c>
    </row>
    <row r="730" spans="1:18" x14ac:dyDescent="0.3">
      <c r="A730" t="s">
        <v>760</v>
      </c>
      <c r="B730">
        <v>1</v>
      </c>
      <c r="C730" s="54" t="s">
        <v>35</v>
      </c>
      <c r="D730" s="54">
        <f>IF(R730="?",AVERAGE($R$2:$R$2344),R730)</f>
        <v>1981</v>
      </c>
      <c r="E730" s="19" t="str">
        <f>CONCATENATE(B730,"-",C730,"-",D730)</f>
        <v>1-Oct-1981</v>
      </c>
      <c r="F730" s="26">
        <f t="shared" si="11"/>
        <v>41</v>
      </c>
      <c r="G730">
        <v>0</v>
      </c>
      <c r="H730" s="47">
        <v>6186.13</v>
      </c>
      <c r="I730" t="str">
        <f>IF(M730="?","tier - 2",M730)</f>
        <v>tier - 2</v>
      </c>
      <c r="J730" t="str">
        <f>IF(N730="?","tier - 2",N730)</f>
        <v>tier - 3</v>
      </c>
      <c r="K730" t="str">
        <f>IF(O730="?","Unknown",O730)</f>
        <v>R1011</v>
      </c>
      <c r="M730" t="s">
        <v>9</v>
      </c>
      <c r="N730" t="s">
        <v>10</v>
      </c>
      <c r="O730" t="s">
        <v>40</v>
      </c>
      <c r="R730">
        <v>1981</v>
      </c>
    </row>
    <row r="731" spans="1:18" x14ac:dyDescent="0.3">
      <c r="A731" t="s">
        <v>761</v>
      </c>
      <c r="B731">
        <v>23</v>
      </c>
      <c r="C731" s="54" t="s">
        <v>35</v>
      </c>
      <c r="D731" s="54">
        <f>IF(R731="?",AVERAGE($R$2:$R$2344),R731)</f>
        <v>1988</v>
      </c>
      <c r="E731" s="19" t="str">
        <f>CONCATENATE(B731,"-",C731,"-",D731)</f>
        <v>23-Oct-1988</v>
      </c>
      <c r="F731" s="26">
        <f t="shared" si="11"/>
        <v>34</v>
      </c>
      <c r="G731">
        <v>3</v>
      </c>
      <c r="H731" s="47">
        <v>6196.45</v>
      </c>
      <c r="I731" t="str">
        <f>IF(M731="?","tier - 2",M731)</f>
        <v>tier - 2</v>
      </c>
      <c r="J731" t="str">
        <f>IF(N731="?","tier - 2",N731)</f>
        <v>tier - 1</v>
      </c>
      <c r="K731" t="str">
        <f>IF(O731="?","Unknown",O731)</f>
        <v>R1011</v>
      </c>
      <c r="M731" t="s">
        <v>9</v>
      </c>
      <c r="N731" t="s">
        <v>14</v>
      </c>
      <c r="O731" t="s">
        <v>40</v>
      </c>
      <c r="R731">
        <v>1988</v>
      </c>
    </row>
    <row r="732" spans="1:18" x14ac:dyDescent="0.3">
      <c r="A732" t="s">
        <v>762</v>
      </c>
      <c r="B732">
        <v>22</v>
      </c>
      <c r="C732" s="54" t="s">
        <v>8</v>
      </c>
      <c r="D732" s="54">
        <f>IF(R732="?",AVERAGE($R$2:$R$2344),R732)</f>
        <v>1985</v>
      </c>
      <c r="E732" s="19" t="str">
        <f>CONCATENATE(B732,"-",C732,"-",D732)</f>
        <v>22-Jul-1985</v>
      </c>
      <c r="F732" s="26">
        <f t="shared" si="11"/>
        <v>37</v>
      </c>
      <c r="G732">
        <v>2</v>
      </c>
      <c r="H732" s="47">
        <v>6198.75</v>
      </c>
      <c r="I732" t="str">
        <f>IF(M732="?","tier - 2",M732)</f>
        <v>tier - 2</v>
      </c>
      <c r="J732" t="str">
        <f>IF(N732="?","tier - 2",N732)</f>
        <v>tier - 1</v>
      </c>
      <c r="K732" t="str">
        <f>IF(O732="?","Unknown",O732)</f>
        <v>R1012</v>
      </c>
      <c r="M732" t="s">
        <v>9</v>
      </c>
      <c r="N732" t="s">
        <v>14</v>
      </c>
      <c r="O732" t="s">
        <v>21</v>
      </c>
      <c r="R732">
        <v>1985</v>
      </c>
    </row>
    <row r="733" spans="1:18" x14ac:dyDescent="0.3">
      <c r="A733" t="s">
        <v>29</v>
      </c>
      <c r="B733">
        <v>20</v>
      </c>
      <c r="C733" s="54" t="s">
        <v>28</v>
      </c>
      <c r="D733" s="54">
        <f>IF(R733="?",AVERAGE($R$2:$R$2344),R733)</f>
        <v>1985</v>
      </c>
      <c r="E733" s="19" t="str">
        <f>CONCATENATE(B733,"-",C733,"-",D733)</f>
        <v>20-Dec-1985</v>
      </c>
      <c r="F733" s="26">
        <f t="shared" si="11"/>
        <v>37</v>
      </c>
      <c r="G733">
        <v>2</v>
      </c>
      <c r="H733" s="47">
        <v>6203.9</v>
      </c>
      <c r="I733" t="str">
        <f>IF(M733="?","tier - 2",M733)</f>
        <v>tier - 1</v>
      </c>
      <c r="J733" t="str">
        <f>IF(N733="?","tier - 2",N733)</f>
        <v>tier - 2</v>
      </c>
      <c r="K733" t="str">
        <f>IF(O733="?","Unknown",O733)</f>
        <v>R1012</v>
      </c>
      <c r="M733" t="s">
        <v>14</v>
      </c>
      <c r="N733" t="s">
        <v>9</v>
      </c>
      <c r="O733" t="s">
        <v>21</v>
      </c>
      <c r="R733">
        <v>1985</v>
      </c>
    </row>
    <row r="734" spans="1:18" x14ac:dyDescent="0.3">
      <c r="A734" t="s">
        <v>763</v>
      </c>
      <c r="B734">
        <v>22</v>
      </c>
      <c r="C734" s="54" t="s">
        <v>18</v>
      </c>
      <c r="D734" s="54">
        <f>IF(R734="?",AVERAGE($R$2:$R$2344),R734)</f>
        <v>1985</v>
      </c>
      <c r="E734" s="19" t="str">
        <f>CONCATENATE(B734,"-",C734,"-",D734)</f>
        <v>22-Sep-1985</v>
      </c>
      <c r="F734" s="26">
        <f t="shared" si="11"/>
        <v>37</v>
      </c>
      <c r="G734">
        <v>2</v>
      </c>
      <c r="H734" s="47">
        <v>6203.9</v>
      </c>
      <c r="I734" t="str">
        <f>IF(M734="?","tier - 2",M734)</f>
        <v>tier - 2</v>
      </c>
      <c r="J734" t="str">
        <f>IF(N734="?","tier - 2",N734)</f>
        <v>tier - 2</v>
      </c>
      <c r="K734" t="str">
        <f>IF(O734="?","Unknown",O734)</f>
        <v>R1012</v>
      </c>
      <c r="M734" t="s">
        <v>9</v>
      </c>
      <c r="N734" t="s">
        <v>9</v>
      </c>
      <c r="O734" t="s">
        <v>21</v>
      </c>
      <c r="R734">
        <v>1985</v>
      </c>
    </row>
    <row r="735" spans="1:18" x14ac:dyDescent="0.3">
      <c r="A735" t="s">
        <v>764</v>
      </c>
      <c r="B735">
        <v>10</v>
      </c>
      <c r="C735" s="54" t="s">
        <v>18</v>
      </c>
      <c r="D735" s="54">
        <f>IF(R735="?",AVERAGE($R$2:$R$2344),R735)</f>
        <v>1999</v>
      </c>
      <c r="E735" s="19" t="str">
        <f>CONCATENATE(B735,"-",C735,"-",D735)</f>
        <v>10-Sep-1999</v>
      </c>
      <c r="F735" s="26">
        <f t="shared" si="11"/>
        <v>23</v>
      </c>
      <c r="G735">
        <v>0</v>
      </c>
      <c r="H735" s="47">
        <v>6207.26</v>
      </c>
      <c r="I735" t="str">
        <f>IF(M735="?","tier - 2",M735)</f>
        <v>tier - 2</v>
      </c>
      <c r="J735" t="str">
        <f>IF(N735="?","tier - 2",N735)</f>
        <v>tier - 2</v>
      </c>
      <c r="K735" t="str">
        <f>IF(O735="?","Unknown",O735)</f>
        <v>R1026</v>
      </c>
      <c r="M735" t="s">
        <v>9</v>
      </c>
      <c r="N735" t="s">
        <v>9</v>
      </c>
      <c r="O735" t="s">
        <v>533</v>
      </c>
      <c r="R735">
        <v>1999</v>
      </c>
    </row>
    <row r="736" spans="1:18" x14ac:dyDescent="0.3">
      <c r="A736" t="s">
        <v>765</v>
      </c>
      <c r="B736">
        <v>12</v>
      </c>
      <c r="C736" s="54" t="s">
        <v>33</v>
      </c>
      <c r="D736" s="54">
        <f>IF(R736="?",AVERAGE($R$2:$R$2344),R736)</f>
        <v>1992</v>
      </c>
      <c r="E736" s="19" t="str">
        <f>CONCATENATE(B736,"-",C736,"-",D736)</f>
        <v>12-Aug-1992</v>
      </c>
      <c r="F736" s="26">
        <f t="shared" si="11"/>
        <v>30</v>
      </c>
      <c r="G736">
        <v>0</v>
      </c>
      <c r="H736" s="47">
        <v>6208.5</v>
      </c>
      <c r="I736" t="str">
        <f>IF(M736="?","tier - 2",M736)</f>
        <v>tier - 2</v>
      </c>
      <c r="J736" t="str">
        <f>IF(N736="?","tier - 2",N736)</f>
        <v>tier - 1</v>
      </c>
      <c r="K736" t="str">
        <f>IF(O736="?","Unknown",O736)</f>
        <v>R1021</v>
      </c>
      <c r="M736" t="s">
        <v>9</v>
      </c>
      <c r="N736" t="s">
        <v>14</v>
      </c>
      <c r="O736" t="s">
        <v>298</v>
      </c>
      <c r="R736">
        <v>1992</v>
      </c>
    </row>
    <row r="737" spans="1:18" x14ac:dyDescent="0.3">
      <c r="A737" t="s">
        <v>766</v>
      </c>
      <c r="B737">
        <v>29</v>
      </c>
      <c r="C737" s="54" t="s">
        <v>16</v>
      </c>
      <c r="D737" s="54">
        <f>IF(R737="?",AVERAGE($R$2:$R$2344),R737)</f>
        <v>1972</v>
      </c>
      <c r="E737" s="19" t="str">
        <f>CONCATENATE(B737,"-",C737,"-",D737)</f>
        <v>29-Jun-1972</v>
      </c>
      <c r="F737" s="26">
        <f t="shared" si="11"/>
        <v>50</v>
      </c>
      <c r="G737">
        <v>0</v>
      </c>
      <c r="H737" s="47">
        <v>6219.93</v>
      </c>
      <c r="I737" t="str">
        <f>IF(M737="?","tier - 2",M737)</f>
        <v>tier - 2</v>
      </c>
      <c r="J737" t="str">
        <f>IF(N737="?","tier - 2",N737)</f>
        <v>tier - 2</v>
      </c>
      <c r="K737" t="str">
        <f>IF(O737="?","Unknown",O737)</f>
        <v>R1013</v>
      </c>
      <c r="M737" t="s">
        <v>9</v>
      </c>
      <c r="N737" t="s">
        <v>9</v>
      </c>
      <c r="O737" t="s">
        <v>11</v>
      </c>
      <c r="R737">
        <v>1972</v>
      </c>
    </row>
    <row r="738" spans="1:18" x14ac:dyDescent="0.3">
      <c r="A738" t="s">
        <v>767</v>
      </c>
      <c r="B738">
        <v>19</v>
      </c>
      <c r="C738" s="54" t="s">
        <v>18</v>
      </c>
      <c r="D738" s="54">
        <f>IF(R738="?",AVERAGE($R$2:$R$2344),R738)</f>
        <v>1978</v>
      </c>
      <c r="E738" s="19" t="str">
        <f>CONCATENATE(B738,"-",C738,"-",D738)</f>
        <v>19-Sep-1978</v>
      </c>
      <c r="F738" s="26">
        <f t="shared" si="11"/>
        <v>44</v>
      </c>
      <c r="G738">
        <v>2</v>
      </c>
      <c r="H738" s="47">
        <v>6236.95</v>
      </c>
      <c r="I738" t="str">
        <f>IF(M738="?","tier - 2",M738)</f>
        <v>tier - 2</v>
      </c>
      <c r="J738" t="str">
        <f>IF(N738="?","tier - 2",N738)</f>
        <v>tier - 2</v>
      </c>
      <c r="K738" t="str">
        <f>IF(O738="?","Unknown",O738)</f>
        <v>R1013</v>
      </c>
      <c r="M738" t="s">
        <v>9</v>
      </c>
      <c r="N738" t="s">
        <v>9</v>
      </c>
      <c r="O738" t="s">
        <v>11</v>
      </c>
      <c r="R738">
        <v>1978</v>
      </c>
    </row>
    <row r="739" spans="1:18" x14ac:dyDescent="0.3">
      <c r="A739" t="s">
        <v>768</v>
      </c>
      <c r="B739">
        <v>11</v>
      </c>
      <c r="C739" s="54" t="s">
        <v>33</v>
      </c>
      <c r="D739" s="54">
        <f>IF(R739="?",AVERAGE($R$2:$R$2344),R739)</f>
        <v>1983</v>
      </c>
      <c r="E739" s="19" t="str">
        <f>CONCATENATE(B739,"-",C739,"-",D739)</f>
        <v>11-Aug-1983</v>
      </c>
      <c r="F739" s="26">
        <f t="shared" si="11"/>
        <v>39</v>
      </c>
      <c r="G739">
        <v>1</v>
      </c>
      <c r="H739" s="47">
        <v>6238.3</v>
      </c>
      <c r="I739" t="str">
        <f>IF(M739="?","tier - 2",M739)</f>
        <v>tier - 2</v>
      </c>
      <c r="J739" t="str">
        <f>IF(N739="?","tier - 2",N739)</f>
        <v>tier - 1</v>
      </c>
      <c r="K739" t="str">
        <f>IF(O739="?","Unknown",O739)</f>
        <v>R1011</v>
      </c>
      <c r="M739" t="s">
        <v>9</v>
      </c>
      <c r="N739" t="s">
        <v>14</v>
      </c>
      <c r="O739" t="s">
        <v>40</v>
      </c>
      <c r="R739">
        <v>1983</v>
      </c>
    </row>
    <row r="740" spans="1:18" x14ac:dyDescent="0.3">
      <c r="A740" t="s">
        <v>769</v>
      </c>
      <c r="B740">
        <v>10</v>
      </c>
      <c r="C740" s="54" t="s">
        <v>35</v>
      </c>
      <c r="D740" s="54">
        <f>IF(R740="?",AVERAGE($R$2:$R$2344),R740)</f>
        <v>1979</v>
      </c>
      <c r="E740" s="19" t="str">
        <f>CONCATENATE(B740,"-",C740,"-",D740)</f>
        <v>10-Oct-1979</v>
      </c>
      <c r="F740" s="26">
        <f t="shared" si="11"/>
        <v>43</v>
      </c>
      <c r="G740">
        <v>0</v>
      </c>
      <c r="H740" s="47">
        <v>6250.44</v>
      </c>
      <c r="I740" t="str">
        <f>IF(M740="?","tier - 2",M740)</f>
        <v>tier - 2</v>
      </c>
      <c r="J740" t="str">
        <f>IF(N740="?","tier - 2",N740)</f>
        <v>tier - 1</v>
      </c>
      <c r="K740" t="str">
        <f>IF(O740="?","Unknown",O740)</f>
        <v>R1011</v>
      </c>
      <c r="M740" t="s">
        <v>9</v>
      </c>
      <c r="N740" t="s">
        <v>14</v>
      </c>
      <c r="O740" t="s">
        <v>40</v>
      </c>
      <c r="R740">
        <v>1979</v>
      </c>
    </row>
    <row r="741" spans="1:18" x14ac:dyDescent="0.3">
      <c r="A741" t="s">
        <v>770</v>
      </c>
      <c r="B741">
        <v>11</v>
      </c>
      <c r="C741" s="54" t="s">
        <v>13</v>
      </c>
      <c r="D741" s="54">
        <f>IF(R741="?",AVERAGE($R$2:$R$2344),R741)</f>
        <v>1972</v>
      </c>
      <c r="E741" s="19" t="str">
        <f>CONCATENATE(B741,"-",C741,"-",D741)</f>
        <v>11-Nov-1972</v>
      </c>
      <c r="F741" s="26">
        <f t="shared" si="11"/>
        <v>50</v>
      </c>
      <c r="G741">
        <v>0</v>
      </c>
      <c r="H741" s="47">
        <v>6253.85</v>
      </c>
      <c r="I741" t="str">
        <f>IF(M741="?","tier - 2",M741)</f>
        <v>tier - 2</v>
      </c>
      <c r="J741" t="str">
        <f>IF(N741="?","tier - 2",N741)</f>
        <v>tier - 2</v>
      </c>
      <c r="K741" t="str">
        <f>IF(O741="?","Unknown",O741)</f>
        <v>R1013</v>
      </c>
      <c r="M741" t="s">
        <v>9</v>
      </c>
      <c r="N741" t="s">
        <v>9</v>
      </c>
      <c r="O741" t="s">
        <v>11</v>
      </c>
      <c r="R741">
        <v>1972</v>
      </c>
    </row>
    <row r="742" spans="1:18" x14ac:dyDescent="0.3">
      <c r="A742" t="s">
        <v>771</v>
      </c>
      <c r="B742">
        <v>8</v>
      </c>
      <c r="C742" s="54" t="s">
        <v>18</v>
      </c>
      <c r="D742" s="54">
        <f>IF(R742="?",AVERAGE($R$2:$R$2344),R742)</f>
        <v>1972</v>
      </c>
      <c r="E742" s="19" t="str">
        <f>CONCATENATE(B742,"-",C742,"-",D742)</f>
        <v>8-Sep-1972</v>
      </c>
      <c r="F742" s="26">
        <f t="shared" si="11"/>
        <v>50</v>
      </c>
      <c r="G742">
        <v>0</v>
      </c>
      <c r="H742" s="47">
        <v>6254.13</v>
      </c>
      <c r="I742" t="str">
        <f>IF(M742="?","tier - 2",M742)</f>
        <v>tier - 2</v>
      </c>
      <c r="J742" t="str">
        <f>IF(N742="?","tier - 2",N742)</f>
        <v>tier - 2</v>
      </c>
      <c r="K742" t="str">
        <f>IF(O742="?","Unknown",O742)</f>
        <v>R1012</v>
      </c>
      <c r="M742" t="s">
        <v>9</v>
      </c>
      <c r="N742" t="s">
        <v>9</v>
      </c>
      <c r="O742" t="s">
        <v>21</v>
      </c>
      <c r="R742">
        <v>1972</v>
      </c>
    </row>
    <row r="743" spans="1:18" x14ac:dyDescent="0.3">
      <c r="A743" t="s">
        <v>772</v>
      </c>
      <c r="B743">
        <v>11</v>
      </c>
      <c r="C743" s="54" t="s">
        <v>35</v>
      </c>
      <c r="D743" s="54">
        <f>IF(R743="?",AVERAGE($R$2:$R$2344),R743)</f>
        <v>1970</v>
      </c>
      <c r="E743" s="19" t="str">
        <f>CONCATENATE(B743,"-",C743,"-",D743)</f>
        <v>11-Oct-1970</v>
      </c>
      <c r="F743" s="26">
        <f t="shared" si="11"/>
        <v>52</v>
      </c>
      <c r="G743">
        <v>0</v>
      </c>
      <c r="H743" s="47">
        <v>6255.38</v>
      </c>
      <c r="I743" t="str">
        <f>IF(M743="?","tier - 2",M743)</f>
        <v>tier - 2</v>
      </c>
      <c r="J743" t="str">
        <f>IF(N743="?","tier - 2",N743)</f>
        <v>tier - 2</v>
      </c>
      <c r="K743" t="str">
        <f>IF(O743="?","Unknown",O743)</f>
        <v>R1013</v>
      </c>
      <c r="M743" t="s">
        <v>9</v>
      </c>
      <c r="N743" t="s">
        <v>9</v>
      </c>
      <c r="O743" t="s">
        <v>11</v>
      </c>
      <c r="R743">
        <v>1970</v>
      </c>
    </row>
    <row r="744" spans="1:18" x14ac:dyDescent="0.3">
      <c r="A744" t="s">
        <v>773</v>
      </c>
      <c r="B744">
        <v>17</v>
      </c>
      <c r="C744" s="54" t="s">
        <v>35</v>
      </c>
      <c r="D744" s="54">
        <f>IF(R744="?",AVERAGE($R$2:$R$2344),R744)</f>
        <v>1995</v>
      </c>
      <c r="E744" s="19" t="str">
        <f>CONCATENATE(B744,"-",C744,"-",D744)</f>
        <v>17-Oct-1995</v>
      </c>
      <c r="F744" s="26">
        <f t="shared" si="11"/>
        <v>27</v>
      </c>
      <c r="G744">
        <v>0</v>
      </c>
      <c r="H744" s="47">
        <v>6261.2</v>
      </c>
      <c r="I744" t="str">
        <f>IF(M744="?","tier - 2",M744)</f>
        <v>tier - 2</v>
      </c>
      <c r="J744" t="str">
        <f>IF(N744="?","tier - 2",N744)</f>
        <v>tier - 1</v>
      </c>
      <c r="K744" t="str">
        <f>IF(O744="?","Unknown",O744)</f>
        <v>R1026</v>
      </c>
      <c r="M744" t="s">
        <v>9</v>
      </c>
      <c r="N744" t="s">
        <v>14</v>
      </c>
      <c r="O744" t="s">
        <v>533</v>
      </c>
      <c r="R744">
        <v>1995</v>
      </c>
    </row>
    <row r="745" spans="1:18" x14ac:dyDescent="0.3">
      <c r="A745" t="s">
        <v>774</v>
      </c>
      <c r="B745">
        <v>25</v>
      </c>
      <c r="C745" s="54" t="s">
        <v>18</v>
      </c>
      <c r="D745" s="54">
        <f>IF(R745="?",AVERAGE($R$2:$R$2344),R745)</f>
        <v>1984</v>
      </c>
      <c r="E745" s="19" t="str">
        <f>CONCATENATE(B745,"-",C745,"-",D745)</f>
        <v>25-Sep-1984</v>
      </c>
      <c r="F745" s="26">
        <f t="shared" si="11"/>
        <v>38</v>
      </c>
      <c r="G745">
        <v>3</v>
      </c>
      <c r="H745" s="47">
        <v>6269.33</v>
      </c>
      <c r="I745" t="str">
        <f>IF(M745="?","tier - 2",M745)</f>
        <v>tier - 2</v>
      </c>
      <c r="J745" t="str">
        <f>IF(N745="?","tier - 2",N745)</f>
        <v>tier - 1</v>
      </c>
      <c r="K745" t="str">
        <f>IF(O745="?","Unknown",O745)</f>
        <v>R1013</v>
      </c>
      <c r="M745" t="s">
        <v>9</v>
      </c>
      <c r="N745" t="s">
        <v>14</v>
      </c>
      <c r="O745" t="s">
        <v>11</v>
      </c>
      <c r="R745">
        <v>1984</v>
      </c>
    </row>
    <row r="746" spans="1:18" x14ac:dyDescent="0.3">
      <c r="A746" t="s">
        <v>775</v>
      </c>
      <c r="B746">
        <v>30</v>
      </c>
      <c r="C746" s="54" t="s">
        <v>16</v>
      </c>
      <c r="D746" s="54">
        <f>IF(R746="?",AVERAGE($R$2:$R$2344),R746)</f>
        <v>1981</v>
      </c>
      <c r="E746" s="19" t="str">
        <f>CONCATENATE(B746,"-",C746,"-",D746)</f>
        <v>30-Jun-1981</v>
      </c>
      <c r="F746" s="26">
        <f t="shared" si="11"/>
        <v>41</v>
      </c>
      <c r="G746">
        <v>1</v>
      </c>
      <c r="H746" s="47">
        <v>6272.48</v>
      </c>
      <c r="I746" t="str">
        <f>IF(M746="?","tier - 2",M746)</f>
        <v>tier - 1</v>
      </c>
      <c r="J746" t="str">
        <f>IF(N746="?","tier - 2",N746)</f>
        <v>tier - 3</v>
      </c>
      <c r="K746" t="str">
        <f>IF(O746="?","Unknown",O746)</f>
        <v>R1013</v>
      </c>
      <c r="M746" t="s">
        <v>14</v>
      </c>
      <c r="N746" t="s">
        <v>10</v>
      </c>
      <c r="O746" t="s">
        <v>11</v>
      </c>
      <c r="R746">
        <v>1981</v>
      </c>
    </row>
    <row r="747" spans="1:18" x14ac:dyDescent="0.3">
      <c r="A747" t="s">
        <v>776</v>
      </c>
      <c r="B747">
        <v>16</v>
      </c>
      <c r="C747" s="54" t="s">
        <v>35</v>
      </c>
      <c r="D747" s="54">
        <f>IF(R747="?",AVERAGE($R$2:$R$2344),R747)</f>
        <v>1993</v>
      </c>
      <c r="E747" s="19" t="str">
        <f>CONCATENATE(B747,"-",C747,"-",D747)</f>
        <v>16-Oct-1993</v>
      </c>
      <c r="F747" s="26">
        <f t="shared" si="11"/>
        <v>29</v>
      </c>
      <c r="G747">
        <v>0</v>
      </c>
      <c r="H747" s="47">
        <v>6276.3</v>
      </c>
      <c r="I747" t="str">
        <f>IF(M747="?","tier - 2",M747)</f>
        <v>tier - 2</v>
      </c>
      <c r="J747" t="str">
        <f>IF(N747="?","tier - 2",N747)</f>
        <v>tier - 1</v>
      </c>
      <c r="K747" t="str">
        <f>IF(O747="?","Unknown",O747)</f>
        <v>R1025</v>
      </c>
      <c r="M747" t="s">
        <v>9</v>
      </c>
      <c r="N747" t="s">
        <v>14</v>
      </c>
      <c r="O747" t="s">
        <v>198</v>
      </c>
      <c r="R747">
        <v>1993</v>
      </c>
    </row>
    <row r="748" spans="1:18" x14ac:dyDescent="0.3">
      <c r="A748" t="s">
        <v>777</v>
      </c>
      <c r="B748">
        <v>24</v>
      </c>
      <c r="C748" s="54" t="s">
        <v>13</v>
      </c>
      <c r="D748" s="54">
        <f>IF(R748="?",AVERAGE($R$2:$R$2344),R748)</f>
        <v>1981</v>
      </c>
      <c r="E748" s="19" t="str">
        <f>CONCATENATE(B748,"-",C748,"-",D748)</f>
        <v>24-Nov-1981</v>
      </c>
      <c r="F748" s="26">
        <f t="shared" si="11"/>
        <v>41</v>
      </c>
      <c r="G748">
        <v>1</v>
      </c>
      <c r="H748" s="47">
        <v>6282.24</v>
      </c>
      <c r="I748" t="str">
        <f>IF(M748="?","tier - 2",M748)</f>
        <v>tier - 2</v>
      </c>
      <c r="J748" t="str">
        <f>IF(N748="?","tier - 2",N748)</f>
        <v>tier - 1</v>
      </c>
      <c r="K748" t="str">
        <f>IF(O748="?","Unknown",O748)</f>
        <v>R1011</v>
      </c>
      <c r="M748" t="s">
        <v>9</v>
      </c>
      <c r="N748" t="s">
        <v>14</v>
      </c>
      <c r="O748" t="s">
        <v>40</v>
      </c>
      <c r="R748">
        <v>1981</v>
      </c>
    </row>
    <row r="749" spans="1:18" x14ac:dyDescent="0.3">
      <c r="A749" t="s">
        <v>778</v>
      </c>
      <c r="B749">
        <v>26</v>
      </c>
      <c r="C749" s="54" t="s">
        <v>33</v>
      </c>
      <c r="D749" s="54">
        <f>IF(R749="?",AVERAGE($R$2:$R$2344),R749)</f>
        <v>1981</v>
      </c>
      <c r="E749" s="19" t="str">
        <f>CONCATENATE(B749,"-",C749,"-",D749)</f>
        <v>26-Aug-1981</v>
      </c>
      <c r="F749" s="26">
        <f t="shared" si="11"/>
        <v>41</v>
      </c>
      <c r="G749">
        <v>1</v>
      </c>
      <c r="H749" s="47">
        <v>6289.75</v>
      </c>
      <c r="I749" t="str">
        <f>IF(M749="?","tier - 2",M749)</f>
        <v>tier - 2</v>
      </c>
      <c r="J749" t="str">
        <f>IF(N749="?","tier - 2",N749)</f>
        <v>tier - 3</v>
      </c>
      <c r="K749" t="str">
        <f>IF(O749="?","Unknown",O749)</f>
        <v>R1013</v>
      </c>
      <c r="M749" t="s">
        <v>9</v>
      </c>
      <c r="N749" t="s">
        <v>10</v>
      </c>
      <c r="O749" t="s">
        <v>11</v>
      </c>
      <c r="R749">
        <v>1981</v>
      </c>
    </row>
    <row r="750" spans="1:18" x14ac:dyDescent="0.3">
      <c r="A750" t="s">
        <v>779</v>
      </c>
      <c r="B750">
        <v>4</v>
      </c>
      <c r="C750" s="54" t="s">
        <v>8</v>
      </c>
      <c r="D750" s="54">
        <f>IF(R750="?",AVERAGE($R$2:$R$2344),R750)</f>
        <v>1996</v>
      </c>
      <c r="E750" s="19" t="str">
        <f>CONCATENATE(B750,"-",C750,"-",D750)</f>
        <v>4-Jul-1996</v>
      </c>
      <c r="F750" s="26">
        <f t="shared" si="11"/>
        <v>26</v>
      </c>
      <c r="G750">
        <v>0</v>
      </c>
      <c r="H750" s="47">
        <v>6293.63</v>
      </c>
      <c r="I750" t="str">
        <f>IF(M750="?","tier - 2",M750)</f>
        <v>tier - 2</v>
      </c>
      <c r="J750" t="str">
        <f>IF(N750="?","tier - 2",N750)</f>
        <v>tier - 3</v>
      </c>
      <c r="K750" t="str">
        <f>IF(O750="?","Unknown",O750)</f>
        <v>R1021</v>
      </c>
      <c r="M750" t="s">
        <v>9</v>
      </c>
      <c r="N750" t="s">
        <v>10</v>
      </c>
      <c r="O750" t="s">
        <v>298</v>
      </c>
      <c r="R750">
        <v>1996</v>
      </c>
    </row>
    <row r="751" spans="1:18" x14ac:dyDescent="0.3">
      <c r="A751" t="s">
        <v>780</v>
      </c>
      <c r="B751">
        <v>17</v>
      </c>
      <c r="C751" s="54" t="s">
        <v>18</v>
      </c>
      <c r="D751" s="54">
        <f>IF(R751="?",AVERAGE($R$2:$R$2344),R751)</f>
        <v>1974</v>
      </c>
      <c r="E751" s="19" t="str">
        <f>CONCATENATE(B751,"-",C751,"-",D751)</f>
        <v>17-Sep-1974</v>
      </c>
      <c r="F751" s="26">
        <f t="shared" si="11"/>
        <v>48</v>
      </c>
      <c r="G751">
        <v>0</v>
      </c>
      <c r="H751" s="47">
        <v>6302.23</v>
      </c>
      <c r="I751" t="str">
        <f>IF(M751="?","tier - 2",M751)</f>
        <v>tier - 2</v>
      </c>
      <c r="J751" t="str">
        <f>IF(N751="?","tier - 2",N751)</f>
        <v>tier - 1</v>
      </c>
      <c r="K751" t="str">
        <f>IF(O751="?","Unknown",O751)</f>
        <v>R1013</v>
      </c>
      <c r="M751" t="s">
        <v>9</v>
      </c>
      <c r="N751" t="s">
        <v>14</v>
      </c>
      <c r="O751" t="s">
        <v>11</v>
      </c>
      <c r="R751">
        <v>1974</v>
      </c>
    </row>
    <row r="752" spans="1:18" x14ac:dyDescent="0.3">
      <c r="A752" t="s">
        <v>781</v>
      </c>
      <c r="B752">
        <v>4</v>
      </c>
      <c r="C752" s="54" t="s">
        <v>18</v>
      </c>
      <c r="D752" s="54">
        <f>IF(R752="?",AVERAGE($R$2:$R$2344),R752)</f>
        <v>1969</v>
      </c>
      <c r="E752" s="19" t="str">
        <f>CONCATENATE(B752,"-",C752,"-",D752)</f>
        <v>4-Sep-1969</v>
      </c>
      <c r="F752" s="26">
        <f t="shared" si="11"/>
        <v>53</v>
      </c>
      <c r="G752">
        <v>0</v>
      </c>
      <c r="H752" s="47">
        <v>6305.61</v>
      </c>
      <c r="I752" t="str">
        <f>IF(M752="?","tier - 2",M752)</f>
        <v>tier - 2</v>
      </c>
      <c r="J752" t="str">
        <f>IF(N752="?","tier - 2",N752)</f>
        <v>tier - 2</v>
      </c>
      <c r="K752" t="str">
        <f>IF(O752="?","Unknown",O752)</f>
        <v>R1012</v>
      </c>
      <c r="M752" t="s">
        <v>9</v>
      </c>
      <c r="N752" t="s">
        <v>9</v>
      </c>
      <c r="O752" t="s">
        <v>21</v>
      </c>
      <c r="R752">
        <v>1969</v>
      </c>
    </row>
    <row r="753" spans="1:18" x14ac:dyDescent="0.3">
      <c r="A753" t="s">
        <v>782</v>
      </c>
      <c r="B753">
        <v>27</v>
      </c>
      <c r="C753" s="54" t="s">
        <v>8</v>
      </c>
      <c r="D753" s="54">
        <f>IF(R753="?",AVERAGE($R$2:$R$2344),R753)</f>
        <v>2004</v>
      </c>
      <c r="E753" s="19" t="str">
        <f>CONCATENATE(B753,"-",C753,"-",D753)</f>
        <v>27-Jul-2004</v>
      </c>
      <c r="F753" s="26">
        <f t="shared" si="11"/>
        <v>18</v>
      </c>
      <c r="G753">
        <v>0</v>
      </c>
      <c r="H753" s="47">
        <v>6311.11</v>
      </c>
      <c r="I753" t="str">
        <f>IF(M753="?","tier - 2",M753)</f>
        <v>tier - 2</v>
      </c>
      <c r="J753" t="str">
        <f>IF(N753="?","tier - 2",N753)</f>
        <v>tier - 2</v>
      </c>
      <c r="K753" t="str">
        <f>IF(O753="?","Unknown",O753)</f>
        <v>R1011</v>
      </c>
      <c r="M753" t="s">
        <v>9</v>
      </c>
      <c r="N753" t="s">
        <v>9</v>
      </c>
      <c r="O753" t="s">
        <v>40</v>
      </c>
      <c r="R753">
        <v>2004</v>
      </c>
    </row>
    <row r="754" spans="1:18" x14ac:dyDescent="0.3">
      <c r="A754" t="s">
        <v>783</v>
      </c>
      <c r="B754">
        <v>19</v>
      </c>
      <c r="C754" s="54" t="s">
        <v>13</v>
      </c>
      <c r="D754" s="54">
        <f>IF(R754="?",AVERAGE($R$2:$R$2344),R754)</f>
        <v>1985</v>
      </c>
      <c r="E754" s="19" t="str">
        <f>CONCATENATE(B754,"-",C754,"-",D754)</f>
        <v>19-Nov-1985</v>
      </c>
      <c r="F754" s="26">
        <f t="shared" si="11"/>
        <v>37</v>
      </c>
      <c r="G754">
        <v>2</v>
      </c>
      <c r="H754" s="47">
        <v>6311.95</v>
      </c>
      <c r="I754" t="str">
        <f>IF(M754="?","tier - 2",M754)</f>
        <v>tier - 2</v>
      </c>
      <c r="J754" t="str">
        <f>IF(N754="?","tier - 2",N754)</f>
        <v>tier - 1</v>
      </c>
      <c r="K754" t="str">
        <f>IF(O754="?","Unknown",O754)</f>
        <v>R1011</v>
      </c>
      <c r="M754" t="s">
        <v>9</v>
      </c>
      <c r="N754" t="s">
        <v>14</v>
      </c>
      <c r="O754" t="s">
        <v>40</v>
      </c>
      <c r="R754">
        <v>1985</v>
      </c>
    </row>
    <row r="755" spans="1:18" x14ac:dyDescent="0.3">
      <c r="A755" t="s">
        <v>784</v>
      </c>
      <c r="B755">
        <v>15</v>
      </c>
      <c r="C755" s="54" t="s">
        <v>28</v>
      </c>
      <c r="D755" s="54">
        <f>IF(R755="?",AVERAGE($R$2:$R$2344),R755)</f>
        <v>1985</v>
      </c>
      <c r="E755" s="19" t="str">
        <f>CONCATENATE(B755,"-",C755,"-",D755)</f>
        <v>15-Dec-1985</v>
      </c>
      <c r="F755" s="26">
        <f t="shared" si="11"/>
        <v>37</v>
      </c>
      <c r="G755">
        <v>2</v>
      </c>
      <c r="H755" s="47">
        <v>6313.76</v>
      </c>
      <c r="I755" t="str">
        <f>IF(M755="?","tier - 2",M755)</f>
        <v>tier - 2</v>
      </c>
      <c r="J755" t="str">
        <f>IF(N755="?","tier - 2",N755)</f>
        <v>tier - 1</v>
      </c>
      <c r="K755" t="str">
        <f>IF(O755="?","Unknown",O755)</f>
        <v>R1013</v>
      </c>
      <c r="M755" t="s">
        <v>9</v>
      </c>
      <c r="N755" t="s">
        <v>14</v>
      </c>
      <c r="O755" t="s">
        <v>11</v>
      </c>
      <c r="R755">
        <v>1985</v>
      </c>
    </row>
    <row r="756" spans="1:18" x14ac:dyDescent="0.3">
      <c r="A756" t="s">
        <v>785</v>
      </c>
      <c r="B756">
        <v>13</v>
      </c>
      <c r="C756" s="54" t="s">
        <v>33</v>
      </c>
      <c r="D756" s="54">
        <f>IF(R756="?",AVERAGE($R$2:$R$2344),R756)</f>
        <v>1990</v>
      </c>
      <c r="E756" s="19" t="str">
        <f>CONCATENATE(B756,"-",C756,"-",D756)</f>
        <v>13-Aug-1990</v>
      </c>
      <c r="F756" s="26">
        <f t="shared" si="11"/>
        <v>32</v>
      </c>
      <c r="G756">
        <v>3</v>
      </c>
      <c r="H756" s="47">
        <v>6334.34</v>
      </c>
      <c r="I756" t="str">
        <f>IF(M756="?","tier - 2",M756)</f>
        <v>tier - 2</v>
      </c>
      <c r="J756" t="str">
        <f>IF(N756="?","tier - 2",N756)</f>
        <v>tier - 2</v>
      </c>
      <c r="K756" t="str">
        <f>IF(O756="?","Unknown",O756)</f>
        <v>R1024</v>
      </c>
      <c r="M756" t="s">
        <v>9</v>
      </c>
      <c r="N756" t="s">
        <v>9</v>
      </c>
      <c r="O756" t="s">
        <v>245</v>
      </c>
      <c r="R756">
        <v>1990</v>
      </c>
    </row>
    <row r="757" spans="1:18" x14ac:dyDescent="0.3">
      <c r="A757" t="s">
        <v>786</v>
      </c>
      <c r="B757">
        <v>25</v>
      </c>
      <c r="C757" s="54" t="s">
        <v>18</v>
      </c>
      <c r="D757" s="54">
        <f>IF(R757="?",AVERAGE($R$2:$R$2344),R757)</f>
        <v>1986</v>
      </c>
      <c r="E757" s="19" t="str">
        <f>CONCATENATE(B757,"-",C757,"-",D757)</f>
        <v>25-Sep-1986</v>
      </c>
      <c r="F757" s="26">
        <f t="shared" si="11"/>
        <v>36</v>
      </c>
      <c r="G757">
        <v>3</v>
      </c>
      <c r="H757" s="47">
        <v>6335.64</v>
      </c>
      <c r="I757" t="str">
        <f>IF(M757="?","tier - 2",M757)</f>
        <v>tier - 2</v>
      </c>
      <c r="J757" t="str">
        <f>IF(N757="?","tier - 2",N757)</f>
        <v>tier - 2</v>
      </c>
      <c r="K757" t="str">
        <f>IF(O757="?","Unknown",O757)</f>
        <v>R1013</v>
      </c>
      <c r="M757" t="s">
        <v>9</v>
      </c>
      <c r="N757" t="s">
        <v>9</v>
      </c>
      <c r="O757" t="s">
        <v>11</v>
      </c>
      <c r="R757">
        <v>1986</v>
      </c>
    </row>
    <row r="758" spans="1:18" x14ac:dyDescent="0.3">
      <c r="A758" t="s">
        <v>787</v>
      </c>
      <c r="B758">
        <v>21</v>
      </c>
      <c r="C758" s="54" t="s">
        <v>35</v>
      </c>
      <c r="D758" s="54">
        <f>IF(R758="?",AVERAGE($R$2:$R$2344),R758)</f>
        <v>1983</v>
      </c>
      <c r="E758" s="19" t="str">
        <f>CONCATENATE(B758,"-",C758,"-",D758)</f>
        <v>21-Oct-1983</v>
      </c>
      <c r="F758" s="26">
        <f t="shared" si="11"/>
        <v>39</v>
      </c>
      <c r="G758">
        <v>2</v>
      </c>
      <c r="H758" s="47">
        <v>6338.08</v>
      </c>
      <c r="I758" t="str">
        <f>IF(M758="?","tier - 2",M758)</f>
        <v>tier - 2</v>
      </c>
      <c r="J758" t="str">
        <f>IF(N758="?","tier - 2",N758)</f>
        <v>tier - 1</v>
      </c>
      <c r="K758" t="str">
        <f>IF(O758="?","Unknown",O758)</f>
        <v>R1013</v>
      </c>
      <c r="M758" t="s">
        <v>9</v>
      </c>
      <c r="N758" t="s">
        <v>14</v>
      </c>
      <c r="O758" t="s">
        <v>11</v>
      </c>
      <c r="R758">
        <v>1983</v>
      </c>
    </row>
    <row r="759" spans="1:18" x14ac:dyDescent="0.3">
      <c r="A759" t="s">
        <v>788</v>
      </c>
      <c r="B759">
        <v>19</v>
      </c>
      <c r="C759" s="54" t="s">
        <v>33</v>
      </c>
      <c r="D759" s="54">
        <f>IF(R759="?",AVERAGE($R$2:$R$2344),R759)</f>
        <v>1983</v>
      </c>
      <c r="E759" s="19" t="str">
        <f>CONCATENATE(B759,"-",C759,"-",D759)</f>
        <v>19-Aug-1983</v>
      </c>
      <c r="F759" s="26">
        <f t="shared" si="11"/>
        <v>39</v>
      </c>
      <c r="G759">
        <v>2</v>
      </c>
      <c r="H759" s="47">
        <v>6356.27</v>
      </c>
      <c r="I759" t="str">
        <f>IF(M759="?","tier - 2",M759)</f>
        <v>tier - 3</v>
      </c>
      <c r="J759" t="str">
        <f>IF(N759="?","tier - 2",N759)</f>
        <v>tier - 2</v>
      </c>
      <c r="K759" t="str">
        <f>IF(O759="?","Unknown",O759)</f>
        <v>R1013</v>
      </c>
      <c r="M759" t="s">
        <v>10</v>
      </c>
      <c r="N759" t="s">
        <v>9</v>
      </c>
      <c r="O759" t="s">
        <v>11</v>
      </c>
      <c r="R759">
        <v>1983</v>
      </c>
    </row>
    <row r="760" spans="1:18" x14ac:dyDescent="0.3">
      <c r="A760" t="s">
        <v>789</v>
      </c>
      <c r="B760">
        <v>30</v>
      </c>
      <c r="C760" s="54" t="s">
        <v>35</v>
      </c>
      <c r="D760" s="54">
        <f>IF(R760="?",AVERAGE($R$2:$R$2344),R760)</f>
        <v>1980</v>
      </c>
      <c r="E760" s="19" t="str">
        <f>CONCATENATE(B760,"-",C760,"-",D760)</f>
        <v>30-Oct-1980</v>
      </c>
      <c r="F760" s="26">
        <f t="shared" si="11"/>
        <v>42</v>
      </c>
      <c r="G760">
        <v>0</v>
      </c>
      <c r="H760" s="47">
        <v>6358.78</v>
      </c>
      <c r="I760" t="str">
        <f>IF(M760="?","tier - 2",M760)</f>
        <v>tier - 2</v>
      </c>
      <c r="J760" t="str">
        <f>IF(N760="?","tier - 2",N760)</f>
        <v>tier - 1</v>
      </c>
      <c r="K760" t="str">
        <f>IF(O760="?","Unknown",O760)</f>
        <v>R1012</v>
      </c>
      <c r="M760" t="s">
        <v>9</v>
      </c>
      <c r="N760" t="s">
        <v>14</v>
      </c>
      <c r="O760" t="s">
        <v>21</v>
      </c>
      <c r="R760">
        <v>1980</v>
      </c>
    </row>
    <row r="761" spans="1:18" x14ac:dyDescent="0.3">
      <c r="A761" t="s">
        <v>790</v>
      </c>
      <c r="B761">
        <v>24</v>
      </c>
      <c r="C761" s="54" t="s">
        <v>16</v>
      </c>
      <c r="D761" s="54">
        <f>IF(R761="?",AVERAGE($R$2:$R$2344),R761)</f>
        <v>1989</v>
      </c>
      <c r="E761" s="19" t="str">
        <f>CONCATENATE(B761,"-",C761,"-",D761)</f>
        <v>24-Jun-1989</v>
      </c>
      <c r="F761" s="26">
        <f t="shared" si="11"/>
        <v>33</v>
      </c>
      <c r="G761">
        <v>3</v>
      </c>
      <c r="H761" s="47">
        <v>6360.99</v>
      </c>
      <c r="I761" t="str">
        <f>IF(M761="?","tier - 2",M761)</f>
        <v>tier - 2</v>
      </c>
      <c r="J761" t="str">
        <f>IF(N761="?","tier - 2",N761)</f>
        <v>tier - 2</v>
      </c>
      <c r="K761" t="str">
        <f>IF(O761="?","Unknown",O761)</f>
        <v>R1012</v>
      </c>
      <c r="M761" t="s">
        <v>9</v>
      </c>
      <c r="N761" t="s">
        <v>9</v>
      </c>
      <c r="O761" t="s">
        <v>21</v>
      </c>
      <c r="R761">
        <v>1989</v>
      </c>
    </row>
    <row r="762" spans="1:18" x14ac:dyDescent="0.3">
      <c r="A762" t="s">
        <v>791</v>
      </c>
      <c r="B762">
        <v>7</v>
      </c>
      <c r="C762" s="54" t="s">
        <v>8</v>
      </c>
      <c r="D762" s="54">
        <f>IF(R762="?",AVERAGE($R$2:$R$2344),R762)</f>
        <v>1996</v>
      </c>
      <c r="E762" s="19" t="str">
        <f>CONCATENATE(B762,"-",C762,"-",D762)</f>
        <v>7-Jul-1996</v>
      </c>
      <c r="F762" s="26">
        <f t="shared" si="11"/>
        <v>26</v>
      </c>
      <c r="G762">
        <v>0</v>
      </c>
      <c r="H762" s="47">
        <v>6361.47</v>
      </c>
      <c r="I762" t="str">
        <f>IF(M762="?","tier - 2",M762)</f>
        <v>tier - 2</v>
      </c>
      <c r="J762" t="str">
        <f>IF(N762="?","tier - 2",N762)</f>
        <v>tier - 3</v>
      </c>
      <c r="K762" t="str">
        <f>IF(O762="?","Unknown",O762)</f>
        <v>R1021</v>
      </c>
      <c r="M762" t="s">
        <v>9</v>
      </c>
      <c r="N762" t="s">
        <v>10</v>
      </c>
      <c r="O762" t="s">
        <v>298</v>
      </c>
      <c r="R762">
        <v>1996</v>
      </c>
    </row>
    <row r="763" spans="1:18" x14ac:dyDescent="0.3">
      <c r="A763" t="s">
        <v>792</v>
      </c>
      <c r="B763">
        <v>9</v>
      </c>
      <c r="C763" s="54" t="s">
        <v>13</v>
      </c>
      <c r="D763" s="54">
        <f>IF(R763="?",AVERAGE($R$2:$R$2344),R763)</f>
        <v>1970</v>
      </c>
      <c r="E763" s="19" t="str">
        <f>CONCATENATE(B763,"-",C763,"-",D763)</f>
        <v>9-Nov-1970</v>
      </c>
      <c r="F763" s="26">
        <f t="shared" si="11"/>
        <v>52</v>
      </c>
      <c r="G763">
        <v>0</v>
      </c>
      <c r="H763" s="47">
        <v>6367.31</v>
      </c>
      <c r="I763" t="str">
        <f>IF(M763="?","tier - 2",M763)</f>
        <v>tier - 2</v>
      </c>
      <c r="J763" t="str">
        <f>IF(N763="?","tier - 2",N763)</f>
        <v>tier - 1</v>
      </c>
      <c r="K763" t="str">
        <f>IF(O763="?","Unknown",O763)</f>
        <v>R1013</v>
      </c>
      <c r="M763" t="s">
        <v>9</v>
      </c>
      <c r="N763" t="s">
        <v>14</v>
      </c>
      <c r="O763" t="s">
        <v>11</v>
      </c>
      <c r="R763">
        <v>1970</v>
      </c>
    </row>
    <row r="764" spans="1:18" x14ac:dyDescent="0.3">
      <c r="A764" t="s">
        <v>793</v>
      </c>
      <c r="B764">
        <v>13</v>
      </c>
      <c r="C764" s="54" t="s">
        <v>33</v>
      </c>
      <c r="D764" s="54">
        <f>IF(R764="?",AVERAGE($R$2:$R$2344),R764)</f>
        <v>1984</v>
      </c>
      <c r="E764" s="19" t="str">
        <f>CONCATENATE(B764,"-",C764,"-",D764)</f>
        <v>13-Aug-1984</v>
      </c>
      <c r="F764" s="26">
        <f t="shared" si="11"/>
        <v>38</v>
      </c>
      <c r="G764">
        <v>1</v>
      </c>
      <c r="H764" s="47">
        <v>6373.56</v>
      </c>
      <c r="I764" t="str">
        <f>IF(M764="?","tier - 2",M764)</f>
        <v>tier - 2</v>
      </c>
      <c r="J764" t="str">
        <f>IF(N764="?","tier - 2",N764)</f>
        <v>tier - 1</v>
      </c>
      <c r="K764" t="str">
        <f>IF(O764="?","Unknown",O764)</f>
        <v>R1012</v>
      </c>
      <c r="M764" t="s">
        <v>9</v>
      </c>
      <c r="N764" t="s">
        <v>14</v>
      </c>
      <c r="O764" t="s">
        <v>21</v>
      </c>
      <c r="R764">
        <v>1984</v>
      </c>
    </row>
    <row r="765" spans="1:18" x14ac:dyDescent="0.3">
      <c r="A765" t="s">
        <v>794</v>
      </c>
      <c r="B765">
        <v>18</v>
      </c>
      <c r="C765" s="54" t="s">
        <v>13</v>
      </c>
      <c r="D765" s="54">
        <f>IF(R765="?",AVERAGE($R$2:$R$2344),R765)</f>
        <v>1976</v>
      </c>
      <c r="E765" s="19" t="str">
        <f>CONCATENATE(B765,"-",C765,"-",D765)</f>
        <v>18-Nov-1976</v>
      </c>
      <c r="F765" s="26">
        <f t="shared" si="11"/>
        <v>46</v>
      </c>
      <c r="G765">
        <v>2</v>
      </c>
      <c r="H765" s="47">
        <v>6374.16</v>
      </c>
      <c r="I765" t="str">
        <f>IF(M765="?","tier - 2",M765)</f>
        <v>tier - 2</v>
      </c>
      <c r="J765" t="str">
        <f>IF(N765="?","tier - 2",N765)</f>
        <v>tier - 2</v>
      </c>
      <c r="K765" t="str">
        <f>IF(O765="?","Unknown",O765)</f>
        <v>R1013</v>
      </c>
      <c r="M765" t="s">
        <v>9</v>
      </c>
      <c r="N765" t="s">
        <v>9</v>
      </c>
      <c r="O765" t="s">
        <v>11</v>
      </c>
      <c r="R765">
        <v>1976</v>
      </c>
    </row>
    <row r="766" spans="1:18" x14ac:dyDescent="0.3">
      <c r="A766" t="s">
        <v>795</v>
      </c>
      <c r="B766">
        <v>6</v>
      </c>
      <c r="C766" s="54" t="s">
        <v>33</v>
      </c>
      <c r="D766" s="54">
        <f>IF(R766="?",AVERAGE($R$2:$R$2344),R766)</f>
        <v>1982</v>
      </c>
      <c r="E766" s="19" t="str">
        <f>CONCATENATE(B766,"-",C766,"-",D766)</f>
        <v>6-Aug-1982</v>
      </c>
      <c r="F766" s="26">
        <f t="shared" si="11"/>
        <v>40</v>
      </c>
      <c r="G766">
        <v>1</v>
      </c>
      <c r="H766" s="47">
        <v>6389.38</v>
      </c>
      <c r="I766" t="str">
        <f>IF(M766="?","tier - 2",M766)</f>
        <v>tier - 1</v>
      </c>
      <c r="J766" t="str">
        <f>IF(N766="?","tier - 2",N766)</f>
        <v>tier - 2</v>
      </c>
      <c r="K766" t="str">
        <f>IF(O766="?","Unknown",O766)</f>
        <v>R1012</v>
      </c>
      <c r="M766" t="s">
        <v>14</v>
      </c>
      <c r="N766" t="s">
        <v>9</v>
      </c>
      <c r="O766" t="s">
        <v>21</v>
      </c>
      <c r="R766">
        <v>1982</v>
      </c>
    </row>
    <row r="767" spans="1:18" x14ac:dyDescent="0.3">
      <c r="A767" t="s">
        <v>796</v>
      </c>
      <c r="B767">
        <v>16</v>
      </c>
      <c r="C767" s="54" t="s">
        <v>33</v>
      </c>
      <c r="D767" s="54">
        <f>IF(R767="?",AVERAGE($R$2:$R$2344),R767)</f>
        <v>1997</v>
      </c>
      <c r="E767" s="19" t="str">
        <f>CONCATENATE(B767,"-",C767,"-",D767)</f>
        <v>16-Aug-1997</v>
      </c>
      <c r="F767" s="26">
        <f t="shared" si="11"/>
        <v>25</v>
      </c>
      <c r="G767">
        <v>0</v>
      </c>
      <c r="H767" s="47">
        <v>6389.53</v>
      </c>
      <c r="I767" t="str">
        <f>IF(M767="?","tier - 2",M767)</f>
        <v>tier - 2</v>
      </c>
      <c r="J767" t="str">
        <f>IF(N767="?","tier - 2",N767)</f>
        <v>tier - 2</v>
      </c>
      <c r="K767" t="str">
        <f>IF(O767="?","Unknown",O767)</f>
        <v>R1021</v>
      </c>
      <c r="M767" t="s">
        <v>9</v>
      </c>
      <c r="N767" t="s">
        <v>9</v>
      </c>
      <c r="O767" t="s">
        <v>298</v>
      </c>
      <c r="R767">
        <v>1997</v>
      </c>
    </row>
    <row r="768" spans="1:18" x14ac:dyDescent="0.3">
      <c r="A768" t="s">
        <v>797</v>
      </c>
      <c r="B768">
        <v>28</v>
      </c>
      <c r="C768" s="54" t="s">
        <v>35</v>
      </c>
      <c r="D768" s="54">
        <f>IF(R768="?",AVERAGE($R$2:$R$2344),R768)</f>
        <v>1982</v>
      </c>
      <c r="E768" s="19" t="str">
        <f>CONCATENATE(B768,"-",C768,"-",D768)</f>
        <v>28-Oct-1982</v>
      </c>
      <c r="F768" s="26">
        <f t="shared" si="11"/>
        <v>40</v>
      </c>
      <c r="G768">
        <v>1</v>
      </c>
      <c r="H768" s="47">
        <v>6393.6</v>
      </c>
      <c r="I768" t="str">
        <f>IF(M768="?","tier - 2",M768)</f>
        <v>tier - 2</v>
      </c>
      <c r="J768" t="str">
        <f>IF(N768="?","tier - 2",N768)</f>
        <v>tier - 1</v>
      </c>
      <c r="K768" t="str">
        <f>IF(O768="?","Unknown",O768)</f>
        <v>R1012</v>
      </c>
      <c r="M768" t="s">
        <v>9</v>
      </c>
      <c r="N768" t="s">
        <v>14</v>
      </c>
      <c r="O768" t="s">
        <v>21</v>
      </c>
      <c r="R768">
        <v>1982</v>
      </c>
    </row>
    <row r="769" spans="1:18" x14ac:dyDescent="0.3">
      <c r="A769" t="s">
        <v>798</v>
      </c>
      <c r="B769">
        <v>9</v>
      </c>
      <c r="C769" s="54" t="s">
        <v>18</v>
      </c>
      <c r="D769" s="54">
        <f>IF(R769="?",AVERAGE($R$2:$R$2344),R769)</f>
        <v>1987</v>
      </c>
      <c r="E769" s="19" t="str">
        <f>CONCATENATE(B769,"-",C769,"-",D769)</f>
        <v>9-Sep-1987</v>
      </c>
      <c r="F769" s="26">
        <f t="shared" si="11"/>
        <v>35</v>
      </c>
      <c r="G769">
        <v>2</v>
      </c>
      <c r="H769" s="47">
        <v>6402.29</v>
      </c>
      <c r="I769" t="str">
        <f>IF(M769="?","tier - 2",M769)</f>
        <v>tier - 2</v>
      </c>
      <c r="J769" t="str">
        <f>IF(N769="?","tier - 2",N769)</f>
        <v>tier - 3</v>
      </c>
      <c r="K769" t="str">
        <f>IF(O769="?","Unknown",O769)</f>
        <v>R1024</v>
      </c>
      <c r="M769" t="s">
        <v>9</v>
      </c>
      <c r="N769" t="s">
        <v>10</v>
      </c>
      <c r="O769" t="s">
        <v>245</v>
      </c>
      <c r="R769">
        <v>1987</v>
      </c>
    </row>
    <row r="770" spans="1:18" x14ac:dyDescent="0.3">
      <c r="A770" t="s">
        <v>799</v>
      </c>
      <c r="B770">
        <v>10</v>
      </c>
      <c r="C770" s="54" t="s">
        <v>28</v>
      </c>
      <c r="D770" s="54">
        <f>IF(R770="?",AVERAGE($R$2:$R$2344),R770)</f>
        <v>1985</v>
      </c>
      <c r="E770" s="19" t="str">
        <f>CONCATENATE(B770,"-",C770,"-",D770)</f>
        <v>10-Dec-1985</v>
      </c>
      <c r="F770" s="26">
        <f t="shared" si="11"/>
        <v>37</v>
      </c>
      <c r="G770">
        <v>2</v>
      </c>
      <c r="H770" s="47">
        <v>6406.41</v>
      </c>
      <c r="I770" t="str">
        <f>IF(M770="?","tier - 2",M770)</f>
        <v>tier - 1</v>
      </c>
      <c r="J770" t="str">
        <f>IF(N770="?","tier - 2",N770)</f>
        <v>tier - 3</v>
      </c>
      <c r="K770" t="str">
        <f>IF(O770="?","Unknown",O770)</f>
        <v>R1014</v>
      </c>
      <c r="M770" t="s">
        <v>14</v>
      </c>
      <c r="N770" t="s">
        <v>10</v>
      </c>
      <c r="O770" t="s">
        <v>274</v>
      </c>
      <c r="R770">
        <v>1985</v>
      </c>
    </row>
    <row r="771" spans="1:18" x14ac:dyDescent="0.3">
      <c r="A771" t="s">
        <v>800</v>
      </c>
      <c r="B771">
        <v>20</v>
      </c>
      <c r="C771" s="54" t="s">
        <v>33</v>
      </c>
      <c r="D771" s="54">
        <f>IF(R771="?",AVERAGE($R$2:$R$2344),R771)</f>
        <v>1970</v>
      </c>
      <c r="E771" s="19" t="str">
        <f>CONCATENATE(B771,"-",C771,"-",D771)</f>
        <v>20-Aug-1970</v>
      </c>
      <c r="F771" s="26">
        <f t="shared" ref="F771:F834" si="12">DATEDIF(E771, DATE(2023,6,8), "Y")</f>
        <v>52</v>
      </c>
      <c r="G771">
        <v>0</v>
      </c>
      <c r="H771" s="47">
        <v>6407.05</v>
      </c>
      <c r="I771" t="str">
        <f>IF(M771="?","tier - 2",M771)</f>
        <v>tier - 2</v>
      </c>
      <c r="J771" t="str">
        <f>IF(N771="?","tier - 2",N771)</f>
        <v>tier - 1</v>
      </c>
      <c r="K771" t="str">
        <f>IF(O771="?","Unknown",O771)</f>
        <v>R1013</v>
      </c>
      <c r="M771" t="s">
        <v>9</v>
      </c>
      <c r="N771" t="s">
        <v>14</v>
      </c>
      <c r="O771" t="s">
        <v>11</v>
      </c>
      <c r="R771">
        <v>1970</v>
      </c>
    </row>
    <row r="772" spans="1:18" x14ac:dyDescent="0.3">
      <c r="A772" t="s">
        <v>801</v>
      </c>
      <c r="B772">
        <v>22</v>
      </c>
      <c r="C772" s="54" t="s">
        <v>33</v>
      </c>
      <c r="D772" s="54">
        <f>IF(R772="?",AVERAGE($R$2:$R$2344),R772)</f>
        <v>1971</v>
      </c>
      <c r="E772" s="19" t="str">
        <f>CONCATENATE(B772,"-",C772,"-",D772)</f>
        <v>22-Aug-1971</v>
      </c>
      <c r="F772" s="26">
        <f t="shared" si="12"/>
        <v>51</v>
      </c>
      <c r="G772">
        <v>0</v>
      </c>
      <c r="H772" s="47">
        <v>6412.34</v>
      </c>
      <c r="I772" t="str">
        <f>IF(M772="?","tier - 2",M772)</f>
        <v>tier - 2</v>
      </c>
      <c r="J772" t="str">
        <f>IF(N772="?","tier - 2",N772)</f>
        <v>tier - 3</v>
      </c>
      <c r="K772" t="str">
        <f>IF(O772="?","Unknown",O772)</f>
        <v>R1013</v>
      </c>
      <c r="M772" t="s">
        <v>9</v>
      </c>
      <c r="N772" t="s">
        <v>10</v>
      </c>
      <c r="O772" t="s">
        <v>11</v>
      </c>
      <c r="R772">
        <v>1971</v>
      </c>
    </row>
    <row r="773" spans="1:18" x14ac:dyDescent="0.3">
      <c r="A773" t="s">
        <v>802</v>
      </c>
      <c r="B773">
        <v>4</v>
      </c>
      <c r="C773" s="54" t="s">
        <v>18</v>
      </c>
      <c r="D773" s="54">
        <f>IF(R773="?",AVERAGE($R$2:$R$2344),R773)</f>
        <v>1987</v>
      </c>
      <c r="E773" s="19" t="str">
        <f>CONCATENATE(B773,"-",C773,"-",D773)</f>
        <v>4-Sep-1987</v>
      </c>
      <c r="F773" s="26">
        <f t="shared" si="12"/>
        <v>35</v>
      </c>
      <c r="G773">
        <v>3</v>
      </c>
      <c r="H773" s="47">
        <v>6414.18</v>
      </c>
      <c r="I773" t="str">
        <f>IF(M773="?","tier - 2",M773)</f>
        <v>tier - 2</v>
      </c>
      <c r="J773" t="str">
        <f>IF(N773="?","tier - 2",N773)</f>
        <v>tier - 2</v>
      </c>
      <c r="K773" t="str">
        <f>IF(O773="?","Unknown",O773)</f>
        <v>R1011</v>
      </c>
      <c r="M773" t="s">
        <v>9</v>
      </c>
      <c r="N773" t="s">
        <v>9</v>
      </c>
      <c r="O773" t="s">
        <v>40</v>
      </c>
      <c r="R773">
        <v>1987</v>
      </c>
    </row>
    <row r="774" spans="1:18" x14ac:dyDescent="0.3">
      <c r="A774" t="s">
        <v>803</v>
      </c>
      <c r="B774">
        <v>30</v>
      </c>
      <c r="C774" s="54" t="s">
        <v>28</v>
      </c>
      <c r="D774" s="54">
        <f>IF(R774="?",AVERAGE($R$2:$R$2344),R774)</f>
        <v>1976</v>
      </c>
      <c r="E774" s="19" t="str">
        <f>CONCATENATE(B774,"-",C774,"-",D774)</f>
        <v>30-Dec-1976</v>
      </c>
      <c r="F774" s="26">
        <f t="shared" si="12"/>
        <v>46</v>
      </c>
      <c r="G774">
        <v>2</v>
      </c>
      <c r="H774" s="47">
        <v>6417.28</v>
      </c>
      <c r="I774" t="str">
        <f>IF(M774="?","tier - 2",M774)</f>
        <v>tier - 2</v>
      </c>
      <c r="J774" t="str">
        <f>IF(N774="?","tier - 2",N774)</f>
        <v>tier - 3</v>
      </c>
      <c r="K774" t="str">
        <f>IF(O774="?","Unknown",O774)</f>
        <v>R1013</v>
      </c>
      <c r="M774" t="s">
        <v>9</v>
      </c>
      <c r="N774" t="s">
        <v>10</v>
      </c>
      <c r="O774" t="s">
        <v>11</v>
      </c>
      <c r="R774">
        <v>1976</v>
      </c>
    </row>
    <row r="775" spans="1:18" x14ac:dyDescent="0.3">
      <c r="A775" t="s">
        <v>804</v>
      </c>
      <c r="B775">
        <v>5</v>
      </c>
      <c r="C775" s="54" t="s">
        <v>33</v>
      </c>
      <c r="D775" s="54">
        <f>IF(R775="?",AVERAGE($R$2:$R$2344),R775)</f>
        <v>1975</v>
      </c>
      <c r="E775" s="19" t="str">
        <f>CONCATENATE(B775,"-",C775,"-",D775)</f>
        <v>5-Aug-1975</v>
      </c>
      <c r="F775" s="26">
        <f t="shared" si="12"/>
        <v>47</v>
      </c>
      <c r="G775">
        <v>1</v>
      </c>
      <c r="H775" s="47">
        <v>6423.48</v>
      </c>
      <c r="I775" t="str">
        <f>IF(M775="?","tier - 2",M775)</f>
        <v>tier - 2</v>
      </c>
      <c r="J775" t="str">
        <f>IF(N775="?","tier - 2",N775)</f>
        <v>tier - 3</v>
      </c>
      <c r="K775" t="str">
        <f>IF(O775="?","Unknown",O775)</f>
        <v>R1013</v>
      </c>
      <c r="M775" t="s">
        <v>9</v>
      </c>
      <c r="N775" t="s">
        <v>10</v>
      </c>
      <c r="O775" t="s">
        <v>11</v>
      </c>
      <c r="R775">
        <v>1975</v>
      </c>
    </row>
    <row r="776" spans="1:18" x14ac:dyDescent="0.3">
      <c r="A776" t="s">
        <v>805</v>
      </c>
      <c r="B776">
        <v>22</v>
      </c>
      <c r="C776" s="54" t="s">
        <v>8</v>
      </c>
      <c r="D776" s="54">
        <f>IF(R776="?",AVERAGE($R$2:$R$2344),R776)</f>
        <v>1985</v>
      </c>
      <c r="E776" s="19" t="str">
        <f>CONCATENATE(B776,"-",C776,"-",D776)</f>
        <v>22-Jul-1985</v>
      </c>
      <c r="F776" s="26">
        <f t="shared" si="12"/>
        <v>37</v>
      </c>
      <c r="G776">
        <v>3</v>
      </c>
      <c r="H776" s="47">
        <v>6435.62</v>
      </c>
      <c r="I776" t="str">
        <f>IF(M776="?","tier - 2",M776)</f>
        <v>tier - 3</v>
      </c>
      <c r="J776" t="str">
        <f>IF(N776="?","tier - 2",N776)</f>
        <v>tier - 2</v>
      </c>
      <c r="K776" t="str">
        <f>IF(O776="?","Unknown",O776)</f>
        <v>R1013</v>
      </c>
      <c r="M776" t="s">
        <v>10</v>
      </c>
      <c r="N776" t="s">
        <v>9</v>
      </c>
      <c r="O776" t="s">
        <v>11</v>
      </c>
      <c r="R776">
        <v>1985</v>
      </c>
    </row>
    <row r="777" spans="1:18" x14ac:dyDescent="0.3">
      <c r="A777" t="s">
        <v>806</v>
      </c>
      <c r="B777">
        <v>26</v>
      </c>
      <c r="C777" s="54" t="s">
        <v>33</v>
      </c>
      <c r="D777" s="54">
        <f>IF(R777="?",AVERAGE($R$2:$R$2344),R777)</f>
        <v>1984</v>
      </c>
      <c r="E777" s="19" t="str">
        <f>CONCATENATE(B777,"-",C777,"-",D777)</f>
        <v>26-Aug-1984</v>
      </c>
      <c r="F777" s="26">
        <f t="shared" si="12"/>
        <v>38</v>
      </c>
      <c r="G777">
        <v>2</v>
      </c>
      <c r="H777" s="47">
        <v>6455.86</v>
      </c>
      <c r="I777" t="str">
        <f>IF(M777="?","tier - 2",M777)</f>
        <v>tier - 3</v>
      </c>
      <c r="J777" t="str">
        <f>IF(N777="?","tier - 2",N777)</f>
        <v>tier - 3</v>
      </c>
      <c r="K777" t="str">
        <f>IF(O777="?","Unknown",O777)</f>
        <v>R1012</v>
      </c>
      <c r="M777" t="s">
        <v>10</v>
      </c>
      <c r="N777" t="s">
        <v>10</v>
      </c>
      <c r="O777" t="s">
        <v>21</v>
      </c>
      <c r="R777">
        <v>1984</v>
      </c>
    </row>
    <row r="778" spans="1:18" x14ac:dyDescent="0.3">
      <c r="A778" t="s">
        <v>807</v>
      </c>
      <c r="B778">
        <v>1</v>
      </c>
      <c r="C778" s="54" t="s">
        <v>13</v>
      </c>
      <c r="D778" s="54">
        <f>IF(R778="?",AVERAGE($R$2:$R$2344),R778)</f>
        <v>1984</v>
      </c>
      <c r="E778" s="19" t="str">
        <f>CONCATENATE(B778,"-",C778,"-",D778)</f>
        <v>1-Nov-1984</v>
      </c>
      <c r="F778" s="26">
        <f t="shared" si="12"/>
        <v>38</v>
      </c>
      <c r="G778">
        <v>2</v>
      </c>
      <c r="H778" s="47">
        <v>6457.84</v>
      </c>
      <c r="I778" t="str">
        <f>IF(M778="?","tier - 2",M778)</f>
        <v>tier - 2</v>
      </c>
      <c r="J778" t="str">
        <f>IF(N778="?","tier - 2",N778)</f>
        <v>tier - 3</v>
      </c>
      <c r="K778" t="str">
        <f>IF(O778="?","Unknown",O778)</f>
        <v>R1012</v>
      </c>
      <c r="M778" t="s">
        <v>9</v>
      </c>
      <c r="N778" t="s">
        <v>10</v>
      </c>
      <c r="O778" t="s">
        <v>21</v>
      </c>
      <c r="R778">
        <v>1984</v>
      </c>
    </row>
    <row r="779" spans="1:18" x14ac:dyDescent="0.3">
      <c r="A779" t="s">
        <v>808</v>
      </c>
      <c r="B779">
        <v>27</v>
      </c>
      <c r="C779" s="54" t="s">
        <v>8</v>
      </c>
      <c r="D779" s="54">
        <f>IF(R779="?",AVERAGE($R$2:$R$2344),R779)</f>
        <v>1981</v>
      </c>
      <c r="E779" s="19" t="str">
        <f>CONCATENATE(B779,"-",C779,"-",D779)</f>
        <v>27-Jul-1981</v>
      </c>
      <c r="F779" s="26">
        <f t="shared" si="12"/>
        <v>41</v>
      </c>
      <c r="G779">
        <v>1</v>
      </c>
      <c r="H779" s="47">
        <v>6473.15</v>
      </c>
      <c r="I779" t="str">
        <f>IF(M779="?","tier - 2",M779)</f>
        <v>tier - 2</v>
      </c>
      <c r="J779" t="str">
        <f>IF(N779="?","tier - 2",N779)</f>
        <v>tier - 2</v>
      </c>
      <c r="K779" t="str">
        <f>IF(O779="?","Unknown",O779)</f>
        <v>R1013</v>
      </c>
      <c r="M779" t="s">
        <v>9</v>
      </c>
      <c r="N779" t="s">
        <v>9</v>
      </c>
      <c r="O779" t="s">
        <v>11</v>
      </c>
      <c r="R779">
        <v>1981</v>
      </c>
    </row>
    <row r="780" spans="1:18" x14ac:dyDescent="0.3">
      <c r="A780" t="s">
        <v>809</v>
      </c>
      <c r="B780">
        <v>8</v>
      </c>
      <c r="C780" s="54" t="s">
        <v>16</v>
      </c>
      <c r="D780" s="54">
        <f>IF(R780="?",AVERAGE($R$2:$R$2344),R780)</f>
        <v>1980</v>
      </c>
      <c r="E780" s="19" t="str">
        <f>CONCATENATE(B780,"-",C780,"-",D780)</f>
        <v>8-Jun-1980</v>
      </c>
      <c r="F780" s="26">
        <f t="shared" si="12"/>
        <v>43</v>
      </c>
      <c r="G780">
        <v>0</v>
      </c>
      <c r="H780" s="47">
        <v>6474.01</v>
      </c>
      <c r="I780" t="str">
        <f>IF(M780="?","tier - 2",M780)</f>
        <v>tier - 2</v>
      </c>
      <c r="J780" t="str">
        <f>IF(N780="?","tier - 2",N780)</f>
        <v>tier - 3</v>
      </c>
      <c r="K780" t="str">
        <f>IF(O780="?","Unknown",O780)</f>
        <v>R1011</v>
      </c>
      <c r="M780" t="s">
        <v>9</v>
      </c>
      <c r="N780" t="s">
        <v>10</v>
      </c>
      <c r="O780" t="s">
        <v>40</v>
      </c>
      <c r="R780">
        <v>1980</v>
      </c>
    </row>
    <row r="781" spans="1:18" x14ac:dyDescent="0.3">
      <c r="A781" t="s">
        <v>810</v>
      </c>
      <c r="B781">
        <v>1</v>
      </c>
      <c r="C781" s="54" t="s">
        <v>28</v>
      </c>
      <c r="D781" s="54">
        <f>IF(R781="?",AVERAGE($R$2:$R$2344),R781)</f>
        <v>1970</v>
      </c>
      <c r="E781" s="19" t="str">
        <f>CONCATENATE(B781,"-",C781,"-",D781)</f>
        <v>1-Dec-1970</v>
      </c>
      <c r="F781" s="26">
        <f t="shared" si="12"/>
        <v>52</v>
      </c>
      <c r="G781">
        <v>0</v>
      </c>
      <c r="H781" s="47">
        <v>6481.67</v>
      </c>
      <c r="I781" t="str">
        <f>IF(M781="?","tier - 2",M781)</f>
        <v>tier - 2</v>
      </c>
      <c r="J781" t="str">
        <f>IF(N781="?","tier - 2",N781)</f>
        <v>tier - 2</v>
      </c>
      <c r="K781" t="str">
        <f>IF(O781="?","Unknown",O781)</f>
        <v>R1013</v>
      </c>
      <c r="M781" t="s">
        <v>9</v>
      </c>
      <c r="N781" t="s">
        <v>9</v>
      </c>
      <c r="O781" t="s">
        <v>11</v>
      </c>
      <c r="R781">
        <v>1970</v>
      </c>
    </row>
    <row r="782" spans="1:18" x14ac:dyDescent="0.3">
      <c r="A782" t="s">
        <v>811</v>
      </c>
      <c r="B782">
        <v>9</v>
      </c>
      <c r="C782" s="54" t="s">
        <v>35</v>
      </c>
      <c r="D782" s="54">
        <f>IF(R782="?",AVERAGE($R$2:$R$2344),R782)</f>
        <v>1982</v>
      </c>
      <c r="E782" s="19" t="str">
        <f>CONCATENATE(B782,"-",C782,"-",D782)</f>
        <v>9-Oct-1982</v>
      </c>
      <c r="F782" s="26">
        <f t="shared" si="12"/>
        <v>40</v>
      </c>
      <c r="G782">
        <v>1</v>
      </c>
      <c r="H782" s="47">
        <v>6496.89</v>
      </c>
      <c r="I782" t="str">
        <f>IF(M782="?","tier - 2",M782)</f>
        <v>tier - 2</v>
      </c>
      <c r="J782" t="str">
        <f>IF(N782="?","tier - 2",N782)</f>
        <v>tier - 3</v>
      </c>
      <c r="K782" t="str">
        <f>IF(O782="?","Unknown",O782)</f>
        <v>R1011</v>
      </c>
      <c r="M782" t="s">
        <v>9</v>
      </c>
      <c r="N782" t="s">
        <v>10</v>
      </c>
      <c r="O782" t="s">
        <v>40</v>
      </c>
      <c r="R782">
        <v>1982</v>
      </c>
    </row>
    <row r="783" spans="1:18" x14ac:dyDescent="0.3">
      <c r="A783" t="s">
        <v>812</v>
      </c>
      <c r="B783">
        <v>28</v>
      </c>
      <c r="C783" s="54" t="s">
        <v>33</v>
      </c>
      <c r="D783" s="54">
        <f>IF(R783="?",AVERAGE($R$2:$R$2344),R783)</f>
        <v>1982</v>
      </c>
      <c r="E783" s="19" t="str">
        <f>CONCATENATE(B783,"-",C783,"-",D783)</f>
        <v>28-Aug-1982</v>
      </c>
      <c r="F783" s="26">
        <f t="shared" si="12"/>
        <v>40</v>
      </c>
      <c r="G783">
        <v>1</v>
      </c>
      <c r="H783" s="47">
        <v>6500.24</v>
      </c>
      <c r="I783" t="str">
        <f>IF(M783="?","tier - 2",M783)</f>
        <v>tier - 2</v>
      </c>
      <c r="J783" t="str">
        <f>IF(N783="?","tier - 2",N783)</f>
        <v>tier - 2</v>
      </c>
      <c r="K783" t="str">
        <f>IF(O783="?","Unknown",O783)</f>
        <v>R1013</v>
      </c>
      <c r="M783" t="s">
        <v>9</v>
      </c>
      <c r="N783" t="s">
        <v>9</v>
      </c>
      <c r="O783" t="s">
        <v>11</v>
      </c>
      <c r="R783">
        <v>1982</v>
      </c>
    </row>
    <row r="784" spans="1:18" x14ac:dyDescent="0.3">
      <c r="A784" t="s">
        <v>813</v>
      </c>
      <c r="B784">
        <v>7</v>
      </c>
      <c r="C784" s="54" t="s">
        <v>8</v>
      </c>
      <c r="D784" s="54">
        <f>IF(R784="?",AVERAGE($R$2:$R$2344),R784)</f>
        <v>1994</v>
      </c>
      <c r="E784" s="19" t="str">
        <f>CONCATENATE(B784,"-",C784,"-",D784)</f>
        <v>7-Jul-1994</v>
      </c>
      <c r="F784" s="26">
        <f t="shared" si="12"/>
        <v>28</v>
      </c>
      <c r="G784">
        <v>0</v>
      </c>
      <c r="H784" s="47">
        <v>6512.24</v>
      </c>
      <c r="I784" t="str">
        <f>IF(M784="?","tier - 2",M784)</f>
        <v>tier - 2</v>
      </c>
      <c r="J784" t="str">
        <f>IF(N784="?","tier - 2",N784)</f>
        <v>tier - 1</v>
      </c>
      <c r="K784" t="str">
        <f>IF(O784="?","Unknown",O784)</f>
        <v>R1021</v>
      </c>
      <c r="M784" t="s">
        <v>9</v>
      </c>
      <c r="N784" t="s">
        <v>14</v>
      </c>
      <c r="O784" t="s">
        <v>298</v>
      </c>
      <c r="R784">
        <v>1994</v>
      </c>
    </row>
    <row r="785" spans="1:18" x14ac:dyDescent="0.3">
      <c r="A785" t="s">
        <v>814</v>
      </c>
      <c r="B785">
        <v>23</v>
      </c>
      <c r="C785" s="54" t="s">
        <v>35</v>
      </c>
      <c r="D785" s="54">
        <f>IF(R785="?",AVERAGE($R$2:$R$2344),R785)</f>
        <v>1976</v>
      </c>
      <c r="E785" s="19" t="str">
        <f>CONCATENATE(B785,"-",C785,"-",D785)</f>
        <v>23-Oct-1976</v>
      </c>
      <c r="F785" s="26">
        <f t="shared" si="12"/>
        <v>46</v>
      </c>
      <c r="G785">
        <v>2</v>
      </c>
      <c r="H785" s="47">
        <v>6529.21</v>
      </c>
      <c r="I785" t="str">
        <f>IF(M785="?","tier - 2",M785)</f>
        <v>tier - 2</v>
      </c>
      <c r="J785" t="str">
        <f>IF(N785="?","tier - 2",N785)</f>
        <v>tier - 1</v>
      </c>
      <c r="K785" t="str">
        <f>IF(O785="?","Unknown",O785)</f>
        <v>R1013</v>
      </c>
      <c r="M785" t="s">
        <v>9</v>
      </c>
      <c r="N785" t="s">
        <v>14</v>
      </c>
      <c r="O785" t="s">
        <v>11</v>
      </c>
      <c r="R785">
        <v>1976</v>
      </c>
    </row>
    <row r="786" spans="1:18" x14ac:dyDescent="0.3">
      <c r="A786" t="s">
        <v>815</v>
      </c>
      <c r="B786">
        <v>12</v>
      </c>
      <c r="C786" s="54" t="s">
        <v>33</v>
      </c>
      <c r="D786" s="54">
        <f>IF(R786="?",AVERAGE($R$2:$R$2344),R786)</f>
        <v>1982</v>
      </c>
      <c r="E786" s="19" t="str">
        <f>CONCATENATE(B786,"-",C786,"-",D786)</f>
        <v>12-Aug-1982</v>
      </c>
      <c r="F786" s="26">
        <f t="shared" si="12"/>
        <v>40</v>
      </c>
      <c r="G786">
        <v>3</v>
      </c>
      <c r="H786" s="47">
        <v>6532.04</v>
      </c>
      <c r="I786" t="str">
        <f>IF(M786="?","tier - 2",M786)</f>
        <v>tier - 2</v>
      </c>
      <c r="J786" t="str">
        <f>IF(N786="?","tier - 2",N786)</f>
        <v>tier - 1</v>
      </c>
      <c r="K786" t="str">
        <f>IF(O786="?","Unknown",O786)</f>
        <v>R1013</v>
      </c>
      <c r="M786" t="s">
        <v>9</v>
      </c>
      <c r="N786" t="s">
        <v>14</v>
      </c>
      <c r="O786" t="s">
        <v>11</v>
      </c>
      <c r="R786">
        <v>1982</v>
      </c>
    </row>
    <row r="787" spans="1:18" x14ac:dyDescent="0.3">
      <c r="A787" t="s">
        <v>816</v>
      </c>
      <c r="B787">
        <v>2</v>
      </c>
      <c r="C787" s="54" t="s">
        <v>35</v>
      </c>
      <c r="D787" s="54">
        <f>IF(R787="?",AVERAGE($R$2:$R$2344),R787)</f>
        <v>1982</v>
      </c>
      <c r="E787" s="19" t="str">
        <f>CONCATENATE(B787,"-",C787,"-",D787)</f>
        <v>2-Oct-1982</v>
      </c>
      <c r="F787" s="26">
        <f t="shared" si="12"/>
        <v>40</v>
      </c>
      <c r="G787">
        <v>3</v>
      </c>
      <c r="H787" s="47">
        <v>6536.68</v>
      </c>
      <c r="I787" t="str">
        <f>IF(M787="?","tier - 2",M787)</f>
        <v>tier - 2</v>
      </c>
      <c r="J787" t="str">
        <f>IF(N787="?","tier - 2",N787)</f>
        <v>tier - 2</v>
      </c>
      <c r="K787" t="str">
        <f>IF(O787="?","Unknown",O787)</f>
        <v>R1012</v>
      </c>
      <c r="M787" t="s">
        <v>9</v>
      </c>
      <c r="N787" t="s">
        <v>9</v>
      </c>
      <c r="O787" t="s">
        <v>21</v>
      </c>
      <c r="R787">
        <v>1982</v>
      </c>
    </row>
    <row r="788" spans="1:18" x14ac:dyDescent="0.3">
      <c r="A788" t="s">
        <v>817</v>
      </c>
      <c r="B788">
        <v>3</v>
      </c>
      <c r="C788" s="54" t="s">
        <v>28</v>
      </c>
      <c r="D788" s="54">
        <f>IF(R788="?",AVERAGE($R$2:$R$2344),R788)</f>
        <v>1969</v>
      </c>
      <c r="E788" s="19" t="str">
        <f>CONCATENATE(B788,"-",C788,"-",D788)</f>
        <v>3-Dec-1969</v>
      </c>
      <c r="F788" s="26">
        <f t="shared" si="12"/>
        <v>53</v>
      </c>
      <c r="G788">
        <v>0</v>
      </c>
      <c r="H788" s="47">
        <v>6546.16</v>
      </c>
      <c r="I788" t="str">
        <f>IF(M788="?","tier - 2",M788)</f>
        <v>tier - 2</v>
      </c>
      <c r="J788" t="str">
        <f>IF(N788="?","tier - 2",N788)</f>
        <v>tier - 3</v>
      </c>
      <c r="K788" t="str">
        <f>IF(O788="?","Unknown",O788)</f>
        <v>R1013</v>
      </c>
      <c r="M788" t="s">
        <v>9</v>
      </c>
      <c r="N788" t="s">
        <v>10</v>
      </c>
      <c r="O788" t="s">
        <v>11</v>
      </c>
      <c r="R788">
        <v>1969</v>
      </c>
    </row>
    <row r="789" spans="1:18" x14ac:dyDescent="0.3">
      <c r="A789" t="s">
        <v>818</v>
      </c>
      <c r="B789">
        <v>18</v>
      </c>
      <c r="C789" s="54" t="s">
        <v>28</v>
      </c>
      <c r="D789" s="54">
        <f>IF(R789="?",AVERAGE($R$2:$R$2344),R789)</f>
        <v>1986</v>
      </c>
      <c r="E789" s="19" t="str">
        <f>CONCATENATE(B789,"-",C789,"-",D789)</f>
        <v>18-Dec-1986</v>
      </c>
      <c r="F789" s="26">
        <f t="shared" si="12"/>
        <v>36</v>
      </c>
      <c r="G789">
        <v>3</v>
      </c>
      <c r="H789" s="47">
        <v>6548.2</v>
      </c>
      <c r="I789" t="str">
        <f>IF(M789="?","tier - 2",M789)</f>
        <v>tier - 2</v>
      </c>
      <c r="J789" t="str">
        <f>IF(N789="?","tier - 2",N789)</f>
        <v>tier - 3</v>
      </c>
      <c r="K789" t="str">
        <f>IF(O789="?","Unknown",O789)</f>
        <v>R1012</v>
      </c>
      <c r="M789" t="s">
        <v>9</v>
      </c>
      <c r="N789" t="s">
        <v>10</v>
      </c>
      <c r="O789" t="s">
        <v>21</v>
      </c>
      <c r="R789">
        <v>1986</v>
      </c>
    </row>
    <row r="790" spans="1:18" x14ac:dyDescent="0.3">
      <c r="A790" t="s">
        <v>819</v>
      </c>
      <c r="B790">
        <v>6</v>
      </c>
      <c r="C790" s="54" t="s">
        <v>33</v>
      </c>
      <c r="D790" s="54">
        <f>IF(R790="?",AVERAGE($R$2:$R$2344),R790)</f>
        <v>1989</v>
      </c>
      <c r="E790" s="19" t="str">
        <f>CONCATENATE(B790,"-",C790,"-",D790)</f>
        <v>6-Aug-1989</v>
      </c>
      <c r="F790" s="26">
        <f t="shared" si="12"/>
        <v>33</v>
      </c>
      <c r="G790">
        <v>3</v>
      </c>
      <c r="H790" s="47">
        <v>6551.75</v>
      </c>
      <c r="I790" t="str">
        <f>IF(M790="?","tier - 2",M790)</f>
        <v>tier - 2</v>
      </c>
      <c r="J790" t="str">
        <f>IF(N790="?","tier - 2",N790)</f>
        <v>tier - 2</v>
      </c>
      <c r="K790" t="str">
        <f>IF(O790="?","Unknown",O790)</f>
        <v>R1024</v>
      </c>
      <c r="M790" t="s">
        <v>9</v>
      </c>
      <c r="N790" t="s">
        <v>9</v>
      </c>
      <c r="O790" t="s">
        <v>245</v>
      </c>
      <c r="R790">
        <v>1989</v>
      </c>
    </row>
    <row r="791" spans="1:18" x14ac:dyDescent="0.3">
      <c r="A791" t="s">
        <v>820</v>
      </c>
      <c r="B791">
        <v>11</v>
      </c>
      <c r="C791" s="54" t="s">
        <v>28</v>
      </c>
      <c r="D791" s="54">
        <f>IF(R791="?",AVERAGE($R$2:$R$2344),R791)</f>
        <v>1968</v>
      </c>
      <c r="E791" s="19" t="str">
        <f>CONCATENATE(B791,"-",C791,"-",D791)</f>
        <v>11-Dec-1968</v>
      </c>
      <c r="F791" s="26">
        <f t="shared" si="12"/>
        <v>54</v>
      </c>
      <c r="G791">
        <v>0</v>
      </c>
      <c r="H791" s="47">
        <v>6552.01</v>
      </c>
      <c r="I791" t="str">
        <f>IF(M791="?","tier - 2",M791)</f>
        <v>tier - 3</v>
      </c>
      <c r="J791" t="str">
        <f>IF(N791="?","tier - 2",N791)</f>
        <v>tier - 2</v>
      </c>
      <c r="K791" t="str">
        <f>IF(O791="?","Unknown",O791)</f>
        <v>R1013</v>
      </c>
      <c r="M791" t="s">
        <v>10</v>
      </c>
      <c r="N791" t="s">
        <v>9</v>
      </c>
      <c r="O791" t="s">
        <v>11</v>
      </c>
      <c r="R791">
        <v>1968</v>
      </c>
    </row>
    <row r="792" spans="1:18" x14ac:dyDescent="0.3">
      <c r="A792" t="s">
        <v>821</v>
      </c>
      <c r="B792">
        <v>20</v>
      </c>
      <c r="C792" s="54" t="s">
        <v>18</v>
      </c>
      <c r="D792" s="54">
        <f>IF(R792="?",AVERAGE($R$2:$R$2344),R792)</f>
        <v>1984</v>
      </c>
      <c r="E792" s="19" t="str">
        <f>CONCATENATE(B792,"-",C792,"-",D792)</f>
        <v>20-Sep-1984</v>
      </c>
      <c r="F792" s="26">
        <f t="shared" si="12"/>
        <v>38</v>
      </c>
      <c r="G792">
        <v>1</v>
      </c>
      <c r="H792" s="47">
        <v>6555.07</v>
      </c>
      <c r="I792" t="str">
        <f>IF(M792="?","tier - 2",M792)</f>
        <v>tier - 2</v>
      </c>
      <c r="J792" t="str">
        <f>IF(N792="?","tier - 2",N792)</f>
        <v>tier - 2</v>
      </c>
      <c r="K792" t="str">
        <f>IF(O792="?","Unknown",O792)</f>
        <v>R1024</v>
      </c>
      <c r="M792" t="s">
        <v>9</v>
      </c>
      <c r="N792" t="s">
        <v>9</v>
      </c>
      <c r="O792" t="s">
        <v>245</v>
      </c>
      <c r="R792">
        <v>1984</v>
      </c>
    </row>
    <row r="793" spans="1:18" x14ac:dyDescent="0.3">
      <c r="A793" t="s">
        <v>822</v>
      </c>
      <c r="B793">
        <v>20</v>
      </c>
      <c r="C793" s="54" t="s">
        <v>8</v>
      </c>
      <c r="D793" s="54">
        <f>IF(R793="?",AVERAGE($R$2:$R$2344),R793)</f>
        <v>1981</v>
      </c>
      <c r="E793" s="19" t="str">
        <f>CONCATENATE(B793,"-",C793,"-",D793)</f>
        <v>20-Jul-1981</v>
      </c>
      <c r="F793" s="26">
        <f t="shared" si="12"/>
        <v>41</v>
      </c>
      <c r="G793">
        <v>0</v>
      </c>
      <c r="H793" s="47">
        <v>6571.02</v>
      </c>
      <c r="I793" t="str">
        <f>IF(M793="?","tier - 2",M793)</f>
        <v>tier - 2</v>
      </c>
      <c r="J793" t="str">
        <f>IF(N793="?","tier - 2",N793)</f>
        <v>tier - 1</v>
      </c>
      <c r="K793" t="str">
        <f>IF(O793="?","Unknown",O793)</f>
        <v>R1012</v>
      </c>
      <c r="M793" t="s">
        <v>9</v>
      </c>
      <c r="N793" t="s">
        <v>14</v>
      </c>
      <c r="O793" t="s">
        <v>21</v>
      </c>
      <c r="R793">
        <v>1981</v>
      </c>
    </row>
    <row r="794" spans="1:18" x14ac:dyDescent="0.3">
      <c r="A794" t="s">
        <v>823</v>
      </c>
      <c r="B794">
        <v>5</v>
      </c>
      <c r="C794" s="54" t="s">
        <v>35</v>
      </c>
      <c r="D794" s="54">
        <f>IF(R794="?",AVERAGE($R$2:$R$2344),R794)</f>
        <v>1984</v>
      </c>
      <c r="E794" s="19" t="str">
        <f>CONCATENATE(B794,"-",C794,"-",D794)</f>
        <v>5-Oct-1984</v>
      </c>
      <c r="F794" s="26">
        <f t="shared" si="12"/>
        <v>38</v>
      </c>
      <c r="G794">
        <v>2</v>
      </c>
      <c r="H794" s="47">
        <v>6571.54</v>
      </c>
      <c r="I794" t="str">
        <f>IF(M794="?","tier - 2",M794)</f>
        <v>tier - 2</v>
      </c>
      <c r="J794" t="str">
        <f>IF(N794="?","tier - 2",N794)</f>
        <v>tier - 3</v>
      </c>
      <c r="K794" t="str">
        <f>IF(O794="?","Unknown",O794)</f>
        <v>R1011</v>
      </c>
      <c r="M794" t="s">
        <v>9</v>
      </c>
      <c r="N794" t="s">
        <v>10</v>
      </c>
      <c r="O794" t="s">
        <v>40</v>
      </c>
      <c r="R794">
        <v>1984</v>
      </c>
    </row>
    <row r="795" spans="1:18" x14ac:dyDescent="0.3">
      <c r="A795" t="s">
        <v>824</v>
      </c>
      <c r="B795">
        <v>22</v>
      </c>
      <c r="C795" s="54" t="s">
        <v>13</v>
      </c>
      <c r="D795" s="54">
        <f>IF(R795="?",AVERAGE($R$2:$R$2344),R795)</f>
        <v>1982</v>
      </c>
      <c r="E795" s="19" t="str">
        <f>CONCATENATE(B795,"-",C795,"-",D795)</f>
        <v>22-Nov-1982</v>
      </c>
      <c r="F795" s="26">
        <f t="shared" si="12"/>
        <v>40</v>
      </c>
      <c r="G795">
        <v>2</v>
      </c>
      <c r="H795" s="47">
        <v>6593.51</v>
      </c>
      <c r="I795" t="str">
        <f>IF(M795="?","tier - 2",M795)</f>
        <v>tier - 2</v>
      </c>
      <c r="J795" t="str">
        <f>IF(N795="?","tier - 2",N795)</f>
        <v>tier - 1</v>
      </c>
      <c r="K795" t="str">
        <f>IF(O795="?","Unknown",O795)</f>
        <v>R1013</v>
      </c>
      <c r="M795" t="s">
        <v>9</v>
      </c>
      <c r="N795" t="s">
        <v>14</v>
      </c>
      <c r="O795" t="s">
        <v>11</v>
      </c>
      <c r="R795">
        <v>1982</v>
      </c>
    </row>
    <row r="796" spans="1:18" x14ac:dyDescent="0.3">
      <c r="A796" t="s">
        <v>825</v>
      </c>
      <c r="B796">
        <v>29</v>
      </c>
      <c r="C796" s="54" t="s">
        <v>28</v>
      </c>
      <c r="D796" s="54">
        <f>IF(R796="?",AVERAGE($R$2:$R$2344),R796)</f>
        <v>1982</v>
      </c>
      <c r="E796" s="19" t="str">
        <f>CONCATENATE(B796,"-",C796,"-",D796)</f>
        <v>29-Dec-1982</v>
      </c>
      <c r="F796" s="26">
        <f t="shared" si="12"/>
        <v>40</v>
      </c>
      <c r="G796">
        <v>1</v>
      </c>
      <c r="H796" s="47">
        <v>6600.21</v>
      </c>
      <c r="I796" t="str">
        <f>IF(M796="?","tier - 2",M796)</f>
        <v>tier - 3</v>
      </c>
      <c r="J796" t="str">
        <f>IF(N796="?","tier - 2",N796)</f>
        <v>tier - 2</v>
      </c>
      <c r="K796" t="str">
        <f>IF(O796="?","Unknown",O796)</f>
        <v>R1016</v>
      </c>
      <c r="M796" t="s">
        <v>10</v>
      </c>
      <c r="N796" t="s">
        <v>9</v>
      </c>
      <c r="O796" t="s">
        <v>166</v>
      </c>
      <c r="R796">
        <v>1982</v>
      </c>
    </row>
    <row r="797" spans="1:18" x14ac:dyDescent="0.3">
      <c r="A797" t="s">
        <v>826</v>
      </c>
      <c r="B797">
        <v>7</v>
      </c>
      <c r="C797" s="54" t="s">
        <v>13</v>
      </c>
      <c r="D797" s="54">
        <f>IF(R797="?",AVERAGE($R$2:$R$2344),R797)</f>
        <v>1982</v>
      </c>
      <c r="E797" s="19" t="str">
        <f>CONCATENATE(B797,"-",C797,"-",D797)</f>
        <v>7-Nov-1982</v>
      </c>
      <c r="F797" s="26">
        <f t="shared" si="12"/>
        <v>40</v>
      </c>
      <c r="G797">
        <v>2</v>
      </c>
      <c r="H797" s="47">
        <v>6600.36</v>
      </c>
      <c r="I797" t="str">
        <f>IF(M797="?","tier - 2",M797)</f>
        <v>tier - 2</v>
      </c>
      <c r="J797" t="str">
        <f>IF(N797="?","tier - 2",N797)</f>
        <v>tier - 3</v>
      </c>
      <c r="K797" t="str">
        <f>IF(O797="?","Unknown",O797)</f>
        <v>R1011</v>
      </c>
      <c r="M797" t="s">
        <v>9</v>
      </c>
      <c r="N797" t="s">
        <v>10</v>
      </c>
      <c r="O797" t="s">
        <v>40</v>
      </c>
      <c r="R797">
        <v>1982</v>
      </c>
    </row>
    <row r="798" spans="1:18" x14ac:dyDescent="0.3">
      <c r="A798" t="s">
        <v>827</v>
      </c>
      <c r="B798">
        <v>28</v>
      </c>
      <c r="C798" s="54" t="s">
        <v>33</v>
      </c>
      <c r="D798" s="54">
        <f>IF(R798="?",AVERAGE($R$2:$R$2344),R798)</f>
        <v>1982</v>
      </c>
      <c r="E798" s="19" t="str">
        <f>CONCATENATE(B798,"-",C798,"-",D798)</f>
        <v>28-Aug-1982</v>
      </c>
      <c r="F798" s="26">
        <f t="shared" si="12"/>
        <v>40</v>
      </c>
      <c r="G798">
        <v>1</v>
      </c>
      <c r="H798" s="47">
        <v>6610.11</v>
      </c>
      <c r="I798" t="str">
        <f>IF(M798="?","tier - 2",M798)</f>
        <v>tier - 3</v>
      </c>
      <c r="J798" t="str">
        <f>IF(N798="?","tier - 2",N798)</f>
        <v>tier - 2</v>
      </c>
      <c r="K798" t="str">
        <f>IF(O798="?","Unknown",O798)</f>
        <v>R1015</v>
      </c>
      <c r="M798" t="s">
        <v>10</v>
      </c>
      <c r="N798" t="s">
        <v>9</v>
      </c>
      <c r="O798" t="s">
        <v>162</v>
      </c>
      <c r="R798">
        <v>1982</v>
      </c>
    </row>
    <row r="799" spans="1:18" x14ac:dyDescent="0.3">
      <c r="A799" t="s">
        <v>828</v>
      </c>
      <c r="B799">
        <v>29</v>
      </c>
      <c r="C799" s="54" t="s">
        <v>33</v>
      </c>
      <c r="D799" s="54">
        <f>IF(R799="?",AVERAGE($R$2:$R$2344),R799)</f>
        <v>1973</v>
      </c>
      <c r="E799" s="19" t="str">
        <f>CONCATENATE(B799,"-",C799,"-",D799)</f>
        <v>29-Aug-1973</v>
      </c>
      <c r="F799" s="26">
        <f t="shared" si="12"/>
        <v>49</v>
      </c>
      <c r="G799">
        <v>0</v>
      </c>
      <c r="H799" s="47">
        <v>6630.31</v>
      </c>
      <c r="I799" t="str">
        <f>IF(M799="?","tier - 2",M799)</f>
        <v>tier - 2</v>
      </c>
      <c r="J799" t="str">
        <f>IF(N799="?","tier - 2",N799)</f>
        <v>tier - 1</v>
      </c>
      <c r="K799" t="str">
        <f>IF(O799="?","Unknown",O799)</f>
        <v>R1013</v>
      </c>
      <c r="M799" t="s">
        <v>9</v>
      </c>
      <c r="N799" t="s">
        <v>14</v>
      </c>
      <c r="O799" t="s">
        <v>11</v>
      </c>
      <c r="R799">
        <v>1973</v>
      </c>
    </row>
    <row r="800" spans="1:18" x14ac:dyDescent="0.3">
      <c r="A800" t="s">
        <v>829</v>
      </c>
      <c r="B800">
        <v>4</v>
      </c>
      <c r="C800" s="54" t="s">
        <v>18</v>
      </c>
      <c r="D800" s="54">
        <f>IF(R800="?",AVERAGE($R$2:$R$2344),R800)</f>
        <v>2003</v>
      </c>
      <c r="E800" s="19" t="str">
        <f>CONCATENATE(B800,"-",C800,"-",D800)</f>
        <v>4-Sep-2003</v>
      </c>
      <c r="F800" s="26">
        <f t="shared" si="12"/>
        <v>19</v>
      </c>
      <c r="G800">
        <v>0</v>
      </c>
      <c r="H800" s="47">
        <v>6638.16</v>
      </c>
      <c r="I800" t="str">
        <f>IF(M800="?","tier - 2",M800)</f>
        <v>tier - 2</v>
      </c>
      <c r="J800" t="str">
        <f>IF(N800="?","tier - 2",N800)</f>
        <v>tier - 1</v>
      </c>
      <c r="K800" t="str">
        <f>IF(O800="?","Unknown",O800)</f>
        <v>R1012</v>
      </c>
      <c r="M800" t="s">
        <v>9</v>
      </c>
      <c r="N800" t="s">
        <v>14</v>
      </c>
      <c r="O800" t="s">
        <v>21</v>
      </c>
      <c r="R800">
        <v>2003</v>
      </c>
    </row>
    <row r="801" spans="1:18" x14ac:dyDescent="0.3">
      <c r="A801" t="s">
        <v>830</v>
      </c>
      <c r="B801">
        <v>6</v>
      </c>
      <c r="C801" s="54" t="s">
        <v>16</v>
      </c>
      <c r="D801" s="54">
        <f>IF(R801="?",AVERAGE($R$2:$R$2344),R801)</f>
        <v>1990</v>
      </c>
      <c r="E801" s="19" t="str">
        <f>CONCATENATE(B801,"-",C801,"-",D801)</f>
        <v>6-Jun-1990</v>
      </c>
      <c r="F801" s="26">
        <f t="shared" si="12"/>
        <v>33</v>
      </c>
      <c r="G801">
        <v>3</v>
      </c>
      <c r="H801" s="47">
        <v>6639.3</v>
      </c>
      <c r="I801" t="str">
        <f>IF(M801="?","tier - 2",M801)</f>
        <v>tier - 2</v>
      </c>
      <c r="J801" t="str">
        <f>IF(N801="?","tier - 2",N801)</f>
        <v>tier - 2</v>
      </c>
      <c r="K801" t="str">
        <f>IF(O801="?","Unknown",O801)</f>
        <v>R1021</v>
      </c>
      <c r="M801" t="s">
        <v>9</v>
      </c>
      <c r="N801" t="s">
        <v>9</v>
      </c>
      <c r="O801" t="s">
        <v>298</v>
      </c>
      <c r="R801">
        <v>1990</v>
      </c>
    </row>
    <row r="802" spans="1:18" x14ac:dyDescent="0.3">
      <c r="A802" t="s">
        <v>831</v>
      </c>
      <c r="B802">
        <v>8</v>
      </c>
      <c r="C802" s="54" t="s">
        <v>28</v>
      </c>
      <c r="D802" s="54">
        <f>IF(R802="?",AVERAGE($R$2:$R$2344),R802)</f>
        <v>1984</v>
      </c>
      <c r="E802" s="19" t="str">
        <f>CONCATENATE(B802,"-",C802,"-",D802)</f>
        <v>8-Dec-1984</v>
      </c>
      <c r="F802" s="26">
        <f t="shared" si="12"/>
        <v>38</v>
      </c>
      <c r="G802">
        <v>2</v>
      </c>
      <c r="H802" s="47">
        <v>6640.54</v>
      </c>
      <c r="I802" t="str">
        <f>IF(M802="?","tier - 2",M802)</f>
        <v>tier - 2</v>
      </c>
      <c r="J802" t="str">
        <f>IF(N802="?","tier - 2",N802)</f>
        <v>tier - 3</v>
      </c>
      <c r="K802" t="str">
        <f>IF(O802="?","Unknown",O802)</f>
        <v>R1019</v>
      </c>
      <c r="M802" t="s">
        <v>9</v>
      </c>
      <c r="N802" t="s">
        <v>10</v>
      </c>
      <c r="O802" t="s">
        <v>164</v>
      </c>
      <c r="R802">
        <v>1984</v>
      </c>
    </row>
    <row r="803" spans="1:18" x14ac:dyDescent="0.3">
      <c r="A803" t="s">
        <v>832</v>
      </c>
      <c r="B803">
        <v>8</v>
      </c>
      <c r="C803" s="54" t="s">
        <v>13</v>
      </c>
      <c r="D803" s="54">
        <f>IF(R803="?",AVERAGE($R$2:$R$2344),R803)</f>
        <v>1970</v>
      </c>
      <c r="E803" s="19" t="str">
        <f>CONCATENATE(B803,"-",C803,"-",D803)</f>
        <v>8-Nov-1970</v>
      </c>
      <c r="F803" s="26">
        <f t="shared" si="12"/>
        <v>52</v>
      </c>
      <c r="G803">
        <v>0</v>
      </c>
      <c r="H803" s="47">
        <v>6651.26</v>
      </c>
      <c r="I803" t="str">
        <f>IF(M803="?","tier - 2",M803)</f>
        <v>tier - 2</v>
      </c>
      <c r="J803" t="str">
        <f>IF(N803="?","tier - 2",N803)</f>
        <v>tier - 3</v>
      </c>
      <c r="K803" t="str">
        <f>IF(O803="?","Unknown",O803)</f>
        <v>R1013</v>
      </c>
      <c r="M803" t="s">
        <v>9</v>
      </c>
      <c r="N803" t="s">
        <v>10</v>
      </c>
      <c r="O803" t="s">
        <v>11</v>
      </c>
      <c r="R803">
        <v>1970</v>
      </c>
    </row>
    <row r="804" spans="1:18" x14ac:dyDescent="0.3">
      <c r="A804" t="s">
        <v>833</v>
      </c>
      <c r="B804">
        <v>1</v>
      </c>
      <c r="C804" s="54" t="s">
        <v>8</v>
      </c>
      <c r="D804" s="54">
        <f>IF(R804="?",AVERAGE($R$2:$R$2344),R804)</f>
        <v>1984</v>
      </c>
      <c r="E804" s="19" t="str">
        <f>CONCATENATE(B804,"-",C804,"-",D804)</f>
        <v>1-Jul-1984</v>
      </c>
      <c r="F804" s="26">
        <f t="shared" si="12"/>
        <v>38</v>
      </c>
      <c r="G804">
        <v>3</v>
      </c>
      <c r="H804" s="47">
        <v>6652.53</v>
      </c>
      <c r="I804" t="str">
        <f>IF(M804="?","tier - 2",M804)</f>
        <v>tier - 3</v>
      </c>
      <c r="J804" t="str">
        <f>IF(N804="?","tier - 2",N804)</f>
        <v>tier - 2</v>
      </c>
      <c r="K804" t="str">
        <f>IF(O804="?","Unknown",O804)</f>
        <v>R1013</v>
      </c>
      <c r="M804" t="s">
        <v>10</v>
      </c>
      <c r="N804" t="s">
        <v>9</v>
      </c>
      <c r="O804" t="s">
        <v>11</v>
      </c>
      <c r="R804">
        <v>1984</v>
      </c>
    </row>
    <row r="805" spans="1:18" x14ac:dyDescent="0.3">
      <c r="A805" t="s">
        <v>834</v>
      </c>
      <c r="B805">
        <v>19</v>
      </c>
      <c r="C805" s="54" t="s">
        <v>13</v>
      </c>
      <c r="D805" s="54">
        <f>IF(R805="?",AVERAGE($R$2:$R$2344),R805)</f>
        <v>1989</v>
      </c>
      <c r="E805" s="19" t="str">
        <f>CONCATENATE(B805,"-",C805,"-",D805)</f>
        <v>19-Nov-1989</v>
      </c>
      <c r="F805" s="26">
        <f t="shared" si="12"/>
        <v>33</v>
      </c>
      <c r="G805">
        <v>5</v>
      </c>
      <c r="H805" s="47">
        <v>6653.79</v>
      </c>
      <c r="I805" t="str">
        <f>IF(M805="?","tier - 2",M805)</f>
        <v>tier - 2</v>
      </c>
      <c r="J805" t="str">
        <f>IF(N805="?","tier - 2",N805)</f>
        <v>tier - 1</v>
      </c>
      <c r="K805" t="str">
        <f>IF(O805="?","Unknown",O805)</f>
        <v>R1013</v>
      </c>
      <c r="M805" t="s">
        <v>9</v>
      </c>
      <c r="N805" t="s">
        <v>14</v>
      </c>
      <c r="O805" t="s">
        <v>11</v>
      </c>
      <c r="R805">
        <v>1989</v>
      </c>
    </row>
    <row r="806" spans="1:18" x14ac:dyDescent="0.3">
      <c r="A806" t="s">
        <v>835</v>
      </c>
      <c r="B806">
        <v>27</v>
      </c>
      <c r="C806" s="54" t="s">
        <v>18</v>
      </c>
      <c r="D806" s="54">
        <f>IF(R806="?",AVERAGE($R$2:$R$2344),R806)</f>
        <v>1982</v>
      </c>
      <c r="E806" s="19" t="str">
        <f>CONCATENATE(B806,"-",C806,"-",D806)</f>
        <v>27-Sep-1982</v>
      </c>
      <c r="F806" s="26">
        <f t="shared" si="12"/>
        <v>40</v>
      </c>
      <c r="G806">
        <v>3</v>
      </c>
      <c r="H806" s="47">
        <v>6664.32</v>
      </c>
      <c r="I806" t="str">
        <f>IF(M806="?","tier - 2",M806)</f>
        <v>tier - 2</v>
      </c>
      <c r="J806" t="str">
        <f>IF(N806="?","tier - 2",N806)</f>
        <v>tier - 2</v>
      </c>
      <c r="K806" t="str">
        <f>IF(O806="?","Unknown",O806)</f>
        <v>R1013</v>
      </c>
      <c r="M806" t="s">
        <v>9</v>
      </c>
      <c r="N806" t="s">
        <v>9</v>
      </c>
      <c r="O806" t="s">
        <v>11</v>
      </c>
      <c r="R806">
        <v>1982</v>
      </c>
    </row>
    <row r="807" spans="1:18" x14ac:dyDescent="0.3">
      <c r="A807" t="s">
        <v>836</v>
      </c>
      <c r="B807">
        <v>17</v>
      </c>
      <c r="C807" s="54" t="s">
        <v>18</v>
      </c>
      <c r="D807" s="54">
        <f>IF(R807="?",AVERAGE($R$2:$R$2344),R807)</f>
        <v>1981</v>
      </c>
      <c r="E807" s="19" t="str">
        <f>CONCATENATE(B807,"-",C807,"-",D807)</f>
        <v>17-Sep-1981</v>
      </c>
      <c r="F807" s="26">
        <f t="shared" si="12"/>
        <v>41</v>
      </c>
      <c r="G807">
        <v>1</v>
      </c>
      <c r="H807" s="47">
        <v>6664.69</v>
      </c>
      <c r="I807" t="str">
        <f>IF(M807="?","tier - 2",M807)</f>
        <v>tier - 3</v>
      </c>
      <c r="J807" t="str">
        <f>IF(N807="?","tier - 2",N807)</f>
        <v>tier - 1</v>
      </c>
      <c r="K807" t="str">
        <f>IF(O807="?","Unknown",O807)</f>
        <v>R1012</v>
      </c>
      <c r="M807" t="s">
        <v>10</v>
      </c>
      <c r="N807" t="s">
        <v>14</v>
      </c>
      <c r="O807" t="s">
        <v>21</v>
      </c>
      <c r="R807">
        <v>1981</v>
      </c>
    </row>
    <row r="808" spans="1:18" x14ac:dyDescent="0.3">
      <c r="A808" t="s">
        <v>837</v>
      </c>
      <c r="B808">
        <v>20</v>
      </c>
      <c r="C808" s="54" t="s">
        <v>35</v>
      </c>
      <c r="D808" s="54">
        <f>IF(R808="?",AVERAGE($R$2:$R$2344),R808)</f>
        <v>1989</v>
      </c>
      <c r="E808" s="19" t="str">
        <f>CONCATENATE(B808,"-",C808,"-",D808)</f>
        <v>20-Oct-1989</v>
      </c>
      <c r="F808" s="26">
        <f t="shared" si="12"/>
        <v>33</v>
      </c>
      <c r="G808">
        <v>5</v>
      </c>
      <c r="H808" s="47">
        <v>6666.24</v>
      </c>
      <c r="I808" t="str">
        <f>IF(M808="?","tier - 2",M808)</f>
        <v>tier - 3</v>
      </c>
      <c r="J808" t="str">
        <f>IF(N808="?","tier - 2",N808)</f>
        <v>tier - 1</v>
      </c>
      <c r="K808" t="str">
        <f>IF(O808="?","Unknown",O808)</f>
        <v>R1011</v>
      </c>
      <c r="M808" t="s">
        <v>10</v>
      </c>
      <c r="N808" t="s">
        <v>14</v>
      </c>
      <c r="O808" t="s">
        <v>40</v>
      </c>
      <c r="R808">
        <v>1989</v>
      </c>
    </row>
    <row r="809" spans="1:18" x14ac:dyDescent="0.3">
      <c r="A809" t="s">
        <v>838</v>
      </c>
      <c r="B809">
        <v>9</v>
      </c>
      <c r="C809" s="54" t="s">
        <v>8</v>
      </c>
      <c r="D809" s="54">
        <f>IF(R809="?",AVERAGE($R$2:$R$2344),R809)</f>
        <v>1985</v>
      </c>
      <c r="E809" s="19" t="str">
        <f>CONCATENATE(B809,"-",C809,"-",D809)</f>
        <v>9-Jul-1985</v>
      </c>
      <c r="F809" s="26">
        <f t="shared" si="12"/>
        <v>37</v>
      </c>
      <c r="G809">
        <v>2</v>
      </c>
      <c r="H809" s="47">
        <v>6686.43</v>
      </c>
      <c r="I809" t="str">
        <f>IF(M809="?","tier - 2",M809)</f>
        <v>tier - 2</v>
      </c>
      <c r="J809" t="str">
        <f>IF(N809="?","tier - 2",N809)</f>
        <v>tier - 3</v>
      </c>
      <c r="K809" t="str">
        <f>IF(O809="?","Unknown",O809)</f>
        <v>R1012</v>
      </c>
      <c r="M809" t="s">
        <v>9</v>
      </c>
      <c r="N809" t="s">
        <v>10</v>
      </c>
      <c r="O809" t="s">
        <v>21</v>
      </c>
      <c r="R809">
        <v>1985</v>
      </c>
    </row>
    <row r="810" spans="1:18" x14ac:dyDescent="0.3">
      <c r="A810" t="s">
        <v>839</v>
      </c>
      <c r="B810">
        <v>13</v>
      </c>
      <c r="C810" s="54" t="s">
        <v>8</v>
      </c>
      <c r="D810" s="54">
        <f>IF(R810="?",AVERAGE($R$2:$R$2344),R810)</f>
        <v>1968</v>
      </c>
      <c r="E810" s="19" t="str">
        <f>CONCATENATE(B810,"-",C810,"-",D810)</f>
        <v>13-Jul-1968</v>
      </c>
      <c r="F810" s="26">
        <f t="shared" si="12"/>
        <v>54</v>
      </c>
      <c r="G810">
        <v>0</v>
      </c>
      <c r="H810" s="47">
        <v>6700.56</v>
      </c>
      <c r="I810" t="str">
        <f>IF(M810="?","tier - 2",M810)</f>
        <v>tier - 3</v>
      </c>
      <c r="J810" t="str">
        <f>IF(N810="?","tier - 2",N810)</f>
        <v>tier - 1</v>
      </c>
      <c r="K810" t="str">
        <f>IF(O810="?","Unknown",O810)</f>
        <v>R1012</v>
      </c>
      <c r="M810" t="s">
        <v>10</v>
      </c>
      <c r="N810" t="s">
        <v>14</v>
      </c>
      <c r="O810" t="s">
        <v>21</v>
      </c>
      <c r="R810">
        <v>1968</v>
      </c>
    </row>
    <row r="811" spans="1:18" x14ac:dyDescent="0.3">
      <c r="A811" t="s">
        <v>840</v>
      </c>
      <c r="B811">
        <v>12</v>
      </c>
      <c r="C811" s="54" t="s">
        <v>28</v>
      </c>
      <c r="D811" s="54">
        <f>IF(R811="?",AVERAGE($R$2:$R$2344),R811)</f>
        <v>1971</v>
      </c>
      <c r="E811" s="19" t="str">
        <f>CONCATENATE(B811,"-",C811,"-",D811)</f>
        <v>12-Dec-1971</v>
      </c>
      <c r="F811" s="26">
        <f t="shared" si="12"/>
        <v>51</v>
      </c>
      <c r="G811">
        <v>0</v>
      </c>
      <c r="H811" s="47">
        <v>6706.47</v>
      </c>
      <c r="I811" t="str">
        <f>IF(M811="?","tier - 2",M811)</f>
        <v>tier - 2</v>
      </c>
      <c r="J811" t="str">
        <f>IF(N811="?","tier - 2",N811)</f>
        <v>tier - 1</v>
      </c>
      <c r="K811" t="str">
        <f>IF(O811="?","Unknown",O811)</f>
        <v>R1013</v>
      </c>
      <c r="M811" t="s">
        <v>9</v>
      </c>
      <c r="N811" t="s">
        <v>14</v>
      </c>
      <c r="O811" t="s">
        <v>11</v>
      </c>
      <c r="R811">
        <v>1971</v>
      </c>
    </row>
    <row r="812" spans="1:18" x14ac:dyDescent="0.3">
      <c r="A812" t="s">
        <v>841</v>
      </c>
      <c r="B812">
        <v>12</v>
      </c>
      <c r="C812" s="54" t="s">
        <v>16</v>
      </c>
      <c r="D812" s="54">
        <f>IF(R812="?",AVERAGE($R$2:$R$2344),R812)</f>
        <v>1983</v>
      </c>
      <c r="E812" s="19" t="str">
        <f>CONCATENATE(B812,"-",C812,"-",D812)</f>
        <v>12-Jun-1983</v>
      </c>
      <c r="F812" s="26">
        <f t="shared" si="12"/>
        <v>39</v>
      </c>
      <c r="G812">
        <v>2</v>
      </c>
      <c r="H812" s="47">
        <v>6710.19</v>
      </c>
      <c r="I812" t="str">
        <f>IF(M812="?","tier - 2",M812)</f>
        <v>tier - 3</v>
      </c>
      <c r="J812" t="str">
        <f>IF(N812="?","tier - 2",N812)</f>
        <v>tier - 3</v>
      </c>
      <c r="K812" t="str">
        <f>IF(O812="?","Unknown",O812)</f>
        <v>R1012</v>
      </c>
      <c r="M812" t="s">
        <v>10</v>
      </c>
      <c r="N812" t="s">
        <v>10</v>
      </c>
      <c r="O812" t="s">
        <v>21</v>
      </c>
      <c r="R812">
        <v>1983</v>
      </c>
    </row>
    <row r="813" spans="1:18" x14ac:dyDescent="0.3">
      <c r="A813" t="s">
        <v>842</v>
      </c>
      <c r="B813">
        <v>13</v>
      </c>
      <c r="C813" s="54" t="s">
        <v>16</v>
      </c>
      <c r="D813" s="54">
        <f>IF(R813="?",AVERAGE($R$2:$R$2344),R813)</f>
        <v>1994</v>
      </c>
      <c r="E813" s="19" t="str">
        <f>CONCATENATE(B813,"-",C813,"-",D813)</f>
        <v>13-Jun-1994</v>
      </c>
      <c r="F813" s="26">
        <f t="shared" si="12"/>
        <v>28</v>
      </c>
      <c r="G813">
        <v>0</v>
      </c>
      <c r="H813" s="47">
        <v>6721.37</v>
      </c>
      <c r="I813" t="str">
        <f>IF(M813="?","tier - 2",M813)</f>
        <v>tier - 2</v>
      </c>
      <c r="J813" t="str">
        <f>IF(N813="?","tier - 2",N813)</f>
        <v>tier - 1</v>
      </c>
      <c r="K813" t="str">
        <f>IF(O813="?","Unknown",O813)</f>
        <v>R1012</v>
      </c>
      <c r="M813" t="s">
        <v>9</v>
      </c>
      <c r="N813" t="s">
        <v>14</v>
      </c>
      <c r="O813" t="s">
        <v>21</v>
      </c>
      <c r="R813">
        <v>1994</v>
      </c>
    </row>
    <row r="814" spans="1:18" x14ac:dyDescent="0.3">
      <c r="A814" t="s">
        <v>843</v>
      </c>
      <c r="B814">
        <v>21</v>
      </c>
      <c r="C814" s="54" t="s">
        <v>35</v>
      </c>
      <c r="D814" s="54">
        <f>IF(R814="?",AVERAGE($R$2:$R$2344),R814)</f>
        <v>1978</v>
      </c>
      <c r="E814" s="19" t="str">
        <f>CONCATENATE(B814,"-",C814,"-",D814)</f>
        <v>21-Oct-1978</v>
      </c>
      <c r="F814" s="26">
        <f t="shared" si="12"/>
        <v>44</v>
      </c>
      <c r="G814">
        <v>2</v>
      </c>
      <c r="H814" s="47">
        <v>6737.98</v>
      </c>
      <c r="I814" t="str">
        <f>IF(M814="?","tier - 2",M814)</f>
        <v>tier - 2</v>
      </c>
      <c r="J814" t="str">
        <f>IF(N814="?","tier - 2",N814)</f>
        <v>tier - 3</v>
      </c>
      <c r="K814" t="str">
        <f>IF(O814="?","Unknown",O814)</f>
        <v>R1013</v>
      </c>
      <c r="M814" t="s">
        <v>9</v>
      </c>
      <c r="N814" t="s">
        <v>10</v>
      </c>
      <c r="O814" t="s">
        <v>11</v>
      </c>
      <c r="R814">
        <v>1978</v>
      </c>
    </row>
    <row r="815" spans="1:18" x14ac:dyDescent="0.3">
      <c r="A815" t="s">
        <v>844</v>
      </c>
      <c r="B815">
        <v>18</v>
      </c>
      <c r="C815" s="54" t="s">
        <v>8</v>
      </c>
      <c r="D815" s="54">
        <f>IF(R815="?",AVERAGE($R$2:$R$2344),R815)</f>
        <v>1968</v>
      </c>
      <c r="E815" s="19" t="str">
        <f>CONCATENATE(B815,"-",C815,"-",D815)</f>
        <v>18-Jul-1968</v>
      </c>
      <c r="F815" s="26">
        <f t="shared" si="12"/>
        <v>54</v>
      </c>
      <c r="G815">
        <v>0</v>
      </c>
      <c r="H815" s="47">
        <v>6738.84</v>
      </c>
      <c r="I815" t="str">
        <f>IF(M815="?","tier - 2",M815)</f>
        <v>tier - 3</v>
      </c>
      <c r="J815" t="str">
        <f>IF(N815="?","tier - 2",N815)</f>
        <v>tier - 1</v>
      </c>
      <c r="K815" t="str">
        <f>IF(O815="?","Unknown",O815)</f>
        <v>R1012</v>
      </c>
      <c r="M815" t="s">
        <v>10</v>
      </c>
      <c r="N815" t="s">
        <v>14</v>
      </c>
      <c r="O815" t="s">
        <v>21</v>
      </c>
      <c r="R815">
        <v>1968</v>
      </c>
    </row>
    <row r="816" spans="1:18" x14ac:dyDescent="0.3">
      <c r="A816" t="s">
        <v>845</v>
      </c>
      <c r="B816">
        <v>7</v>
      </c>
      <c r="C816" s="54" t="s">
        <v>33</v>
      </c>
      <c r="D816" s="54">
        <f>IF(R816="?",AVERAGE($R$2:$R$2344),R816)</f>
        <v>1986</v>
      </c>
      <c r="E816" s="19" t="str">
        <f>CONCATENATE(B816,"-",C816,"-",D816)</f>
        <v>7-Aug-1986</v>
      </c>
      <c r="F816" s="26">
        <f t="shared" si="12"/>
        <v>36</v>
      </c>
      <c r="G816">
        <v>3</v>
      </c>
      <c r="H816" s="47">
        <v>6746.74</v>
      </c>
      <c r="I816" t="str">
        <f>IF(M816="?","tier - 2",M816)</f>
        <v>tier - 3</v>
      </c>
      <c r="J816" t="str">
        <f>IF(N816="?","tier - 2",N816)</f>
        <v>tier - 2</v>
      </c>
      <c r="K816" t="str">
        <f>IF(O816="?","Unknown",O816)</f>
        <v>R1016</v>
      </c>
      <c r="M816" t="s">
        <v>10</v>
      </c>
      <c r="N816" t="s">
        <v>9</v>
      </c>
      <c r="O816" t="s">
        <v>166</v>
      </c>
      <c r="R816">
        <v>1986</v>
      </c>
    </row>
    <row r="817" spans="1:18" x14ac:dyDescent="0.3">
      <c r="A817" t="s">
        <v>846</v>
      </c>
      <c r="B817">
        <v>5</v>
      </c>
      <c r="C817" s="54" t="s">
        <v>16</v>
      </c>
      <c r="D817" s="54">
        <f>IF(R817="?",AVERAGE($R$2:$R$2344),R817)</f>
        <v>1986</v>
      </c>
      <c r="E817" s="19" t="str">
        <f>CONCATENATE(B817,"-",C817,"-",D817)</f>
        <v>5-Jun-1986</v>
      </c>
      <c r="F817" s="26">
        <f t="shared" si="12"/>
        <v>37</v>
      </c>
      <c r="G817">
        <v>3</v>
      </c>
      <c r="H817" s="47">
        <v>6748.59</v>
      </c>
      <c r="I817" t="str">
        <f>IF(M817="?","tier - 2",M817)</f>
        <v>tier - 3</v>
      </c>
      <c r="J817" t="str">
        <f>IF(N817="?","tier - 2",N817)</f>
        <v>tier - 1</v>
      </c>
      <c r="K817" t="str">
        <f>IF(O817="?","Unknown",O817)</f>
        <v>R1016</v>
      </c>
      <c r="M817" t="s">
        <v>10</v>
      </c>
      <c r="N817" t="s">
        <v>14</v>
      </c>
      <c r="O817" t="s">
        <v>166</v>
      </c>
      <c r="R817">
        <v>1986</v>
      </c>
    </row>
    <row r="818" spans="1:18" x14ac:dyDescent="0.3">
      <c r="A818" t="s">
        <v>847</v>
      </c>
      <c r="B818">
        <v>17</v>
      </c>
      <c r="C818" s="54" t="s">
        <v>16</v>
      </c>
      <c r="D818" s="54">
        <f>IF(R818="?",AVERAGE($R$2:$R$2344),R818)</f>
        <v>1970</v>
      </c>
      <c r="E818" s="19" t="str">
        <f>CONCATENATE(B818,"-",C818,"-",D818)</f>
        <v>17-Jun-1970</v>
      </c>
      <c r="F818" s="26">
        <f t="shared" si="12"/>
        <v>52</v>
      </c>
      <c r="G818">
        <v>0</v>
      </c>
      <c r="H818" s="47">
        <v>6749.63</v>
      </c>
      <c r="I818" t="str">
        <f>IF(M818="?","tier - 2",M818)</f>
        <v>tier - 2</v>
      </c>
      <c r="J818" t="str">
        <f>IF(N818="?","tier - 2",N818)</f>
        <v>tier - 1</v>
      </c>
      <c r="K818" t="str">
        <f>IF(O818="?","Unknown",O818)</f>
        <v>R1013</v>
      </c>
      <c r="M818" t="s">
        <v>9</v>
      </c>
      <c r="N818" t="s">
        <v>14</v>
      </c>
      <c r="O818" t="s">
        <v>11</v>
      </c>
      <c r="R818">
        <v>1970</v>
      </c>
    </row>
    <row r="819" spans="1:18" x14ac:dyDescent="0.3">
      <c r="A819" t="s">
        <v>848</v>
      </c>
      <c r="B819">
        <v>9</v>
      </c>
      <c r="C819" s="54" t="s">
        <v>28</v>
      </c>
      <c r="D819" s="54">
        <f>IF(R819="?",AVERAGE($R$2:$R$2344),R819)</f>
        <v>1966</v>
      </c>
      <c r="E819" s="19" t="str">
        <f>CONCATENATE(B819,"-",C819,"-",D819)</f>
        <v>9-Dec-1966</v>
      </c>
      <c r="F819" s="26">
        <f t="shared" si="12"/>
        <v>56</v>
      </c>
      <c r="G819">
        <v>0</v>
      </c>
      <c r="H819" s="47">
        <v>6750.27</v>
      </c>
      <c r="I819" t="str">
        <f>IF(M819="?","tier - 2",M819)</f>
        <v>tier - 3</v>
      </c>
      <c r="J819" t="str">
        <f>IF(N819="?","tier - 2",N819)</f>
        <v>tier - 2</v>
      </c>
      <c r="K819" t="str">
        <f>IF(O819="?","Unknown",O819)</f>
        <v>R1013</v>
      </c>
      <c r="M819" t="s">
        <v>10</v>
      </c>
      <c r="N819" t="s">
        <v>9</v>
      </c>
      <c r="O819" t="s">
        <v>11</v>
      </c>
      <c r="R819">
        <v>1966</v>
      </c>
    </row>
    <row r="820" spans="1:18" x14ac:dyDescent="0.3">
      <c r="A820" t="s">
        <v>849</v>
      </c>
      <c r="B820">
        <v>10</v>
      </c>
      <c r="C820" s="54" t="s">
        <v>35</v>
      </c>
      <c r="D820" s="54">
        <f>IF(R820="?",AVERAGE($R$2:$R$2344),R820)</f>
        <v>1988</v>
      </c>
      <c r="E820" s="19" t="str">
        <f>CONCATENATE(B820,"-",C820,"-",D820)</f>
        <v>10-Oct-1988</v>
      </c>
      <c r="F820" s="26">
        <f t="shared" si="12"/>
        <v>34</v>
      </c>
      <c r="G820">
        <v>3</v>
      </c>
      <c r="H820" s="47">
        <v>6753.04</v>
      </c>
      <c r="I820" t="str">
        <f>IF(M820="?","tier - 2",M820)</f>
        <v>tier - 2</v>
      </c>
      <c r="J820" t="str">
        <f>IF(N820="?","tier - 2",N820)</f>
        <v>tier - 2</v>
      </c>
      <c r="K820" t="str">
        <f>IF(O820="?","Unknown",O820)</f>
        <v>R1024</v>
      </c>
      <c r="M820" t="s">
        <v>9</v>
      </c>
      <c r="N820" t="s">
        <v>9</v>
      </c>
      <c r="O820" t="s">
        <v>245</v>
      </c>
      <c r="R820">
        <v>1988</v>
      </c>
    </row>
    <row r="821" spans="1:18" x14ac:dyDescent="0.3">
      <c r="A821" t="s">
        <v>850</v>
      </c>
      <c r="B821">
        <v>21</v>
      </c>
      <c r="C821" s="54" t="s">
        <v>18</v>
      </c>
      <c r="D821" s="54">
        <f>IF(R821="?",AVERAGE($R$2:$R$2344),R821)</f>
        <v>1981</v>
      </c>
      <c r="E821" s="19" t="str">
        <f>CONCATENATE(B821,"-",C821,"-",D821)</f>
        <v>21-Sep-1981</v>
      </c>
      <c r="F821" s="26">
        <f t="shared" si="12"/>
        <v>41</v>
      </c>
      <c r="G821">
        <v>1</v>
      </c>
      <c r="H821" s="47">
        <v>6770.19</v>
      </c>
      <c r="I821" t="str">
        <f>IF(M821="?","tier - 2",M821)</f>
        <v>tier - 2</v>
      </c>
      <c r="J821" t="str">
        <f>IF(N821="?","tier - 2",N821)</f>
        <v>tier - 3</v>
      </c>
      <c r="K821" t="str">
        <f>IF(O821="?","Unknown",O821)</f>
        <v>R1013</v>
      </c>
      <c r="M821" t="s">
        <v>9</v>
      </c>
      <c r="N821" t="s">
        <v>10</v>
      </c>
      <c r="O821" t="s">
        <v>11</v>
      </c>
      <c r="R821">
        <v>1981</v>
      </c>
    </row>
    <row r="822" spans="1:18" x14ac:dyDescent="0.3">
      <c r="A822" t="s">
        <v>851</v>
      </c>
      <c r="B822">
        <v>3</v>
      </c>
      <c r="C822" s="54" t="s">
        <v>18</v>
      </c>
      <c r="D822" s="54">
        <f>IF(R822="?",AVERAGE($R$2:$R$2344),R822)</f>
        <v>1981</v>
      </c>
      <c r="E822" s="19" t="str">
        <f>CONCATENATE(B822,"-",C822,"-",D822)</f>
        <v>3-Sep-1981</v>
      </c>
      <c r="F822" s="26">
        <f t="shared" si="12"/>
        <v>41</v>
      </c>
      <c r="G822">
        <v>1</v>
      </c>
      <c r="H822" s="47">
        <v>6775.96</v>
      </c>
      <c r="I822" t="str">
        <f>IF(M822="?","tier - 2",M822)</f>
        <v>tier - 2</v>
      </c>
      <c r="J822" t="str">
        <f>IF(N822="?","tier - 2",N822)</f>
        <v>tier - 3</v>
      </c>
      <c r="K822" t="str">
        <f>IF(O822="?","Unknown",O822)</f>
        <v>R1011</v>
      </c>
      <c r="M822" t="s">
        <v>9</v>
      </c>
      <c r="N822" t="s">
        <v>10</v>
      </c>
      <c r="O822" t="s">
        <v>40</v>
      </c>
      <c r="R822">
        <v>1981</v>
      </c>
    </row>
    <row r="823" spans="1:18" x14ac:dyDescent="0.3">
      <c r="A823" t="s">
        <v>852</v>
      </c>
      <c r="B823">
        <v>8</v>
      </c>
      <c r="C823" s="54" t="s">
        <v>35</v>
      </c>
      <c r="D823" s="54">
        <f>IF(R823="?",AVERAGE($R$2:$R$2344),R823)</f>
        <v>1981</v>
      </c>
      <c r="E823" s="19" t="str">
        <f>CONCATENATE(B823,"-",C823,"-",D823)</f>
        <v>8-Oct-1981</v>
      </c>
      <c r="F823" s="26">
        <f t="shared" si="12"/>
        <v>41</v>
      </c>
      <c r="G823">
        <v>1</v>
      </c>
      <c r="H823" s="47">
        <v>6781.35</v>
      </c>
      <c r="I823" t="str">
        <f>IF(M823="?","tier - 2",M823)</f>
        <v>tier - 2</v>
      </c>
      <c r="J823" t="str">
        <f>IF(N823="?","tier - 2",N823)</f>
        <v>tier - 1</v>
      </c>
      <c r="K823" t="str">
        <f>IF(O823="?","Unknown",O823)</f>
        <v>R1013</v>
      </c>
      <c r="M823" t="s">
        <v>9</v>
      </c>
      <c r="N823" t="s">
        <v>14</v>
      </c>
      <c r="O823" t="s">
        <v>11</v>
      </c>
      <c r="R823">
        <v>1981</v>
      </c>
    </row>
    <row r="824" spans="1:18" x14ac:dyDescent="0.3">
      <c r="A824" t="s">
        <v>853</v>
      </c>
      <c r="B824">
        <v>23</v>
      </c>
      <c r="C824" s="54" t="s">
        <v>13</v>
      </c>
      <c r="D824" s="54">
        <f>IF(R824="?",AVERAGE($R$2:$R$2344),R824)</f>
        <v>1980</v>
      </c>
      <c r="E824" s="19" t="str">
        <f>CONCATENATE(B824,"-",C824,"-",D824)</f>
        <v>23-Nov-1980</v>
      </c>
      <c r="F824" s="26">
        <f t="shared" si="12"/>
        <v>42</v>
      </c>
      <c r="G824">
        <v>2</v>
      </c>
      <c r="H824" s="47">
        <v>6781.52</v>
      </c>
      <c r="I824" t="str">
        <f>IF(M824="?","tier - 2",M824)</f>
        <v>tier - 2</v>
      </c>
      <c r="J824" t="str">
        <f>IF(N824="?","tier - 2",N824)</f>
        <v>tier - 2</v>
      </c>
      <c r="K824" t="str">
        <f>IF(O824="?","Unknown",O824)</f>
        <v>R1013</v>
      </c>
      <c r="M824" t="s">
        <v>9</v>
      </c>
      <c r="N824" t="s">
        <v>9</v>
      </c>
      <c r="O824" t="s">
        <v>11</v>
      </c>
      <c r="R824">
        <v>1980</v>
      </c>
    </row>
    <row r="825" spans="1:18" x14ac:dyDescent="0.3">
      <c r="A825" t="s">
        <v>854</v>
      </c>
      <c r="B825">
        <v>24</v>
      </c>
      <c r="C825" s="54" t="s">
        <v>28</v>
      </c>
      <c r="D825" s="54">
        <f>IF(R825="?",AVERAGE($R$2:$R$2344),R825)</f>
        <v>1985</v>
      </c>
      <c r="E825" s="19" t="str">
        <f>CONCATENATE(B825,"-",C825,"-",D825)</f>
        <v>24-Dec-1985</v>
      </c>
      <c r="F825" s="26">
        <f t="shared" si="12"/>
        <v>37</v>
      </c>
      <c r="G825">
        <v>3</v>
      </c>
      <c r="H825" s="47">
        <v>6796.86</v>
      </c>
      <c r="I825" t="str">
        <f>IF(M825="?","tier - 2",M825)</f>
        <v>tier - 3</v>
      </c>
      <c r="J825" t="str">
        <f>IF(N825="?","tier - 2",N825)</f>
        <v>tier - 3</v>
      </c>
      <c r="K825" t="str">
        <f>IF(O825="?","Unknown",O825)</f>
        <v>R1012</v>
      </c>
      <c r="M825" t="s">
        <v>10</v>
      </c>
      <c r="N825" t="s">
        <v>10</v>
      </c>
      <c r="O825" t="s">
        <v>21</v>
      </c>
      <c r="R825">
        <v>1985</v>
      </c>
    </row>
    <row r="826" spans="1:18" x14ac:dyDescent="0.3">
      <c r="A826" t="s">
        <v>855</v>
      </c>
      <c r="B826">
        <v>29</v>
      </c>
      <c r="C826" s="54" t="s">
        <v>16</v>
      </c>
      <c r="D826" s="54">
        <f>IF(R826="?",AVERAGE($R$2:$R$2344),R826)</f>
        <v>1991</v>
      </c>
      <c r="E826" s="19" t="str">
        <f>CONCATENATE(B826,"-",C826,"-",D826)</f>
        <v>29-Jun-1991</v>
      </c>
      <c r="F826" s="26">
        <f t="shared" si="12"/>
        <v>31</v>
      </c>
      <c r="G826">
        <v>5</v>
      </c>
      <c r="H826" s="47">
        <v>6799.46</v>
      </c>
      <c r="I826" t="str">
        <f>IF(M826="?","tier - 2",M826)</f>
        <v>tier - 1</v>
      </c>
      <c r="J826" t="str">
        <f>IF(N826="?","tier - 2",N826)</f>
        <v>tier - 2</v>
      </c>
      <c r="K826" t="str">
        <f>IF(O826="?","Unknown",O826)</f>
        <v>R1014</v>
      </c>
      <c r="M826" t="s">
        <v>14</v>
      </c>
      <c r="N826" t="s">
        <v>9</v>
      </c>
      <c r="O826" t="s">
        <v>274</v>
      </c>
      <c r="R826">
        <v>1991</v>
      </c>
    </row>
    <row r="827" spans="1:18" x14ac:dyDescent="0.3">
      <c r="A827" t="s">
        <v>856</v>
      </c>
      <c r="B827">
        <v>17</v>
      </c>
      <c r="C827" s="54" t="s">
        <v>33</v>
      </c>
      <c r="D827" s="54">
        <f>IF(R827="?",AVERAGE($R$2:$R$2344),R827)</f>
        <v>1975</v>
      </c>
      <c r="E827" s="19" t="str">
        <f>CONCATENATE(B827,"-",C827,"-",D827)</f>
        <v>17-Aug-1975</v>
      </c>
      <c r="F827" s="26">
        <f t="shared" si="12"/>
        <v>47</v>
      </c>
      <c r="G827">
        <v>1</v>
      </c>
      <c r="H827" s="47">
        <v>6809.46</v>
      </c>
      <c r="I827" t="str">
        <f>IF(M827="?","tier - 2",M827)</f>
        <v>tier - 2</v>
      </c>
      <c r="J827" t="str">
        <f>IF(N827="?","tier - 2",N827)</f>
        <v>tier - 1</v>
      </c>
      <c r="K827" t="str">
        <f>IF(O827="?","Unknown",O827)</f>
        <v>R1012</v>
      </c>
      <c r="M827" t="s">
        <v>9</v>
      </c>
      <c r="N827" t="s">
        <v>14</v>
      </c>
      <c r="O827" t="s">
        <v>21</v>
      </c>
      <c r="R827">
        <v>1975</v>
      </c>
    </row>
    <row r="828" spans="1:18" x14ac:dyDescent="0.3">
      <c r="A828" t="s">
        <v>857</v>
      </c>
      <c r="B828">
        <v>8</v>
      </c>
      <c r="C828" s="54" t="s">
        <v>8</v>
      </c>
      <c r="D828" s="54">
        <f>IF(R828="?",AVERAGE($R$2:$R$2344),R828)</f>
        <v>1994</v>
      </c>
      <c r="E828" s="19" t="str">
        <f>CONCATENATE(B828,"-",C828,"-",D828)</f>
        <v>8-Jul-1994</v>
      </c>
      <c r="F828" s="26">
        <f t="shared" si="12"/>
        <v>28</v>
      </c>
      <c r="G828">
        <v>0</v>
      </c>
      <c r="H828" s="47">
        <v>6827.69</v>
      </c>
      <c r="I828" t="str">
        <f>IF(M828="?","tier - 2",M828)</f>
        <v>tier - 2</v>
      </c>
      <c r="J828" t="str">
        <f>IF(N828="?","tier - 2",N828)</f>
        <v>tier - 2</v>
      </c>
      <c r="K828" t="str">
        <f>IF(O828="?","Unknown",O828)</f>
        <v>R1021</v>
      </c>
      <c r="M828" t="s">
        <v>9</v>
      </c>
      <c r="N828" t="s">
        <v>9</v>
      </c>
      <c r="O828" t="s">
        <v>298</v>
      </c>
      <c r="R828">
        <v>1994</v>
      </c>
    </row>
    <row r="829" spans="1:18" x14ac:dyDescent="0.3">
      <c r="A829" t="s">
        <v>858</v>
      </c>
      <c r="B829">
        <v>15</v>
      </c>
      <c r="C829" s="54" t="s">
        <v>8</v>
      </c>
      <c r="D829" s="54">
        <f>IF(R829="?",AVERAGE($R$2:$R$2344),R829)</f>
        <v>1979</v>
      </c>
      <c r="E829" s="19" t="str">
        <f>CONCATENATE(B829,"-",C829,"-",D829)</f>
        <v>15-Jul-1979</v>
      </c>
      <c r="F829" s="26">
        <f t="shared" si="12"/>
        <v>43</v>
      </c>
      <c r="G829">
        <v>0</v>
      </c>
      <c r="H829" s="47">
        <v>6837.37</v>
      </c>
      <c r="I829" t="str">
        <f>IF(M829="?","tier - 2",M829)</f>
        <v>tier - 3</v>
      </c>
      <c r="J829" t="str">
        <f>IF(N829="?","tier - 2",N829)</f>
        <v>tier - 1</v>
      </c>
      <c r="K829" t="str">
        <f>IF(O829="?","Unknown",O829)</f>
        <v>R1016</v>
      </c>
      <c r="M829" t="s">
        <v>10</v>
      </c>
      <c r="N829" t="s">
        <v>14</v>
      </c>
      <c r="O829" t="s">
        <v>166</v>
      </c>
      <c r="R829">
        <v>1979</v>
      </c>
    </row>
    <row r="830" spans="1:18" x14ac:dyDescent="0.3">
      <c r="A830" t="s">
        <v>859</v>
      </c>
      <c r="B830">
        <v>30</v>
      </c>
      <c r="C830" s="54" t="s">
        <v>13</v>
      </c>
      <c r="D830" s="54">
        <f>IF(R830="?",AVERAGE($R$2:$R$2344),R830)</f>
        <v>2000</v>
      </c>
      <c r="E830" s="19" t="str">
        <f>CONCATENATE(B830,"-",C830,"-",D830)</f>
        <v>30-Nov-2000</v>
      </c>
      <c r="F830" s="26">
        <f t="shared" si="12"/>
        <v>22</v>
      </c>
      <c r="G830">
        <v>0</v>
      </c>
      <c r="H830" s="47">
        <v>6842.28</v>
      </c>
      <c r="I830" t="str">
        <f>IF(M830="?","tier - 2",M830)</f>
        <v>tier - 2</v>
      </c>
      <c r="J830" t="str">
        <f>IF(N830="?","tier - 2",N830)</f>
        <v>tier - 1</v>
      </c>
      <c r="K830" t="str">
        <f>IF(O830="?","Unknown",O830)</f>
        <v>R1012</v>
      </c>
      <c r="M830" t="s">
        <v>9</v>
      </c>
      <c r="N830" t="s">
        <v>14</v>
      </c>
      <c r="O830" t="s">
        <v>21</v>
      </c>
      <c r="R830">
        <v>2000</v>
      </c>
    </row>
    <row r="831" spans="1:18" x14ac:dyDescent="0.3">
      <c r="A831" t="s">
        <v>860</v>
      </c>
      <c r="B831">
        <v>15</v>
      </c>
      <c r="C831" s="54" t="s">
        <v>16</v>
      </c>
      <c r="D831" s="54">
        <f>IF(R831="?",AVERAGE($R$2:$R$2344),R831)</f>
        <v>1977</v>
      </c>
      <c r="E831" s="19" t="str">
        <f>CONCATENATE(B831,"-",C831,"-",D831)</f>
        <v>15-Jun-1977</v>
      </c>
      <c r="F831" s="26">
        <f t="shared" si="12"/>
        <v>45</v>
      </c>
      <c r="G831">
        <v>2</v>
      </c>
      <c r="H831" s="47">
        <v>6843.17</v>
      </c>
      <c r="I831" t="str">
        <f>IF(M831="?","tier - 2",M831)</f>
        <v>tier - 2</v>
      </c>
      <c r="J831" t="str">
        <f>IF(N831="?","tier - 2",N831)</f>
        <v>tier - 1</v>
      </c>
      <c r="K831" t="str">
        <f>IF(O831="?","Unknown",O831)</f>
        <v>R1013</v>
      </c>
      <c r="M831" t="s">
        <v>9</v>
      </c>
      <c r="N831" t="s">
        <v>14</v>
      </c>
      <c r="O831" t="s">
        <v>11</v>
      </c>
      <c r="R831">
        <v>1977</v>
      </c>
    </row>
    <row r="832" spans="1:18" x14ac:dyDescent="0.3">
      <c r="A832" t="s">
        <v>861</v>
      </c>
      <c r="B832">
        <v>4</v>
      </c>
      <c r="C832" s="54" t="s">
        <v>13</v>
      </c>
      <c r="D832" s="54">
        <f>IF(R832="?",AVERAGE($R$2:$R$2344),R832)</f>
        <v>1979</v>
      </c>
      <c r="E832" s="19" t="str">
        <f>CONCATENATE(B832,"-",C832,"-",D832)</f>
        <v>4-Nov-1979</v>
      </c>
      <c r="F832" s="26">
        <f t="shared" si="12"/>
        <v>43</v>
      </c>
      <c r="G832">
        <v>1</v>
      </c>
      <c r="H832" s="47">
        <v>6849.03</v>
      </c>
      <c r="I832" t="str">
        <f>IF(M832="?","tier - 2",M832)</f>
        <v>tier - 2</v>
      </c>
      <c r="J832" t="str">
        <f>IF(N832="?","tier - 2",N832)</f>
        <v>tier - 2</v>
      </c>
      <c r="K832" t="str">
        <f>IF(O832="?","Unknown",O832)</f>
        <v>R1011</v>
      </c>
      <c r="M832" t="s">
        <v>9</v>
      </c>
      <c r="N832" t="s">
        <v>9</v>
      </c>
      <c r="O832" t="s">
        <v>40</v>
      </c>
      <c r="R832">
        <v>1979</v>
      </c>
    </row>
    <row r="833" spans="1:18" x14ac:dyDescent="0.3">
      <c r="A833" t="s">
        <v>862</v>
      </c>
      <c r="B833">
        <v>19</v>
      </c>
      <c r="C833" s="54" t="s">
        <v>16</v>
      </c>
      <c r="D833" s="54">
        <f>IF(R833="?",AVERAGE($R$2:$R$2344),R833)</f>
        <v>1981</v>
      </c>
      <c r="E833" s="19" t="str">
        <f>CONCATENATE(B833,"-",C833,"-",D833)</f>
        <v>19-Jun-1981</v>
      </c>
      <c r="F833" s="26">
        <f t="shared" si="12"/>
        <v>41</v>
      </c>
      <c r="G833">
        <v>1</v>
      </c>
      <c r="H833" s="47">
        <v>6858.48</v>
      </c>
      <c r="I833" t="str">
        <f>IF(M833="?","tier - 2",M833)</f>
        <v>tier - 2</v>
      </c>
      <c r="J833" t="str">
        <f>IF(N833="?","tier - 2",N833)</f>
        <v>tier - 2</v>
      </c>
      <c r="K833" t="str">
        <f>IF(O833="?","Unknown",O833)</f>
        <v>R1019</v>
      </c>
      <c r="M833" t="s">
        <v>9</v>
      </c>
      <c r="N833" t="s">
        <v>9</v>
      </c>
      <c r="O833" t="s">
        <v>164</v>
      </c>
      <c r="R833">
        <v>1981</v>
      </c>
    </row>
    <row r="834" spans="1:18" x14ac:dyDescent="0.3">
      <c r="A834" t="s">
        <v>863</v>
      </c>
      <c r="B834">
        <v>5</v>
      </c>
      <c r="C834" s="54" t="s">
        <v>33</v>
      </c>
      <c r="D834" s="54">
        <f>IF(R834="?",AVERAGE($R$2:$R$2344),R834)</f>
        <v>1978</v>
      </c>
      <c r="E834" s="19" t="str">
        <f>CONCATENATE(B834,"-",C834,"-",D834)</f>
        <v>5-Aug-1978</v>
      </c>
      <c r="F834" s="26">
        <f t="shared" si="12"/>
        <v>44</v>
      </c>
      <c r="G834">
        <v>2</v>
      </c>
      <c r="H834" s="47">
        <v>6863.49</v>
      </c>
      <c r="I834" t="str">
        <f>IF(M834="?","tier - 2",M834)</f>
        <v>tier - 2</v>
      </c>
      <c r="J834" t="str">
        <f>IF(N834="?","tier - 2",N834)</f>
        <v>tier - 1</v>
      </c>
      <c r="K834" t="str">
        <f>IF(O834="?","Unknown",O834)</f>
        <v>R1013</v>
      </c>
      <c r="M834" t="s">
        <v>9</v>
      </c>
      <c r="N834" t="s">
        <v>14</v>
      </c>
      <c r="O834" t="s">
        <v>11</v>
      </c>
      <c r="R834">
        <v>1978</v>
      </c>
    </row>
    <row r="835" spans="1:18" x14ac:dyDescent="0.3">
      <c r="A835" t="s">
        <v>864</v>
      </c>
      <c r="B835">
        <v>23</v>
      </c>
      <c r="C835" s="54" t="s">
        <v>35</v>
      </c>
      <c r="D835" s="54">
        <f>IF(R835="?",AVERAGE($R$2:$R$2344),R835)</f>
        <v>1969</v>
      </c>
      <c r="E835" s="19" t="str">
        <f>CONCATENATE(B835,"-",C835,"-",D835)</f>
        <v>23-Oct-1969</v>
      </c>
      <c r="F835" s="26">
        <f t="shared" ref="F835:F898" si="13">DATEDIF(E835, DATE(2023,6,8), "Y")</f>
        <v>53</v>
      </c>
      <c r="G835">
        <v>0</v>
      </c>
      <c r="H835" s="47">
        <v>6868.39</v>
      </c>
      <c r="I835" t="str">
        <f>IF(M835="?","tier - 2",M835)</f>
        <v>tier - 2</v>
      </c>
      <c r="J835" t="str">
        <f>IF(N835="?","tier - 2",N835)</f>
        <v>tier - 2</v>
      </c>
      <c r="K835" t="str">
        <f>IF(O835="?","Unknown",O835)</f>
        <v>R1013</v>
      </c>
      <c r="M835" t="s">
        <v>9</v>
      </c>
      <c r="N835" t="s">
        <v>9</v>
      </c>
      <c r="O835" t="s">
        <v>11</v>
      </c>
      <c r="R835">
        <v>1969</v>
      </c>
    </row>
    <row r="836" spans="1:18" x14ac:dyDescent="0.3">
      <c r="A836" t="s">
        <v>865</v>
      </c>
      <c r="B836">
        <v>23</v>
      </c>
      <c r="C836" s="54" t="s">
        <v>16</v>
      </c>
      <c r="D836" s="54">
        <f>IF(R836="?",AVERAGE($R$2:$R$2344),R836)</f>
        <v>1981</v>
      </c>
      <c r="E836" s="19" t="str">
        <f>CONCATENATE(B836,"-",C836,"-",D836)</f>
        <v>23-Jun-1981</v>
      </c>
      <c r="F836" s="26">
        <f t="shared" si="13"/>
        <v>41</v>
      </c>
      <c r="G836">
        <v>2</v>
      </c>
      <c r="H836" s="47">
        <v>6875.96</v>
      </c>
      <c r="I836" t="str">
        <f>IF(M836="?","tier - 2",M836)</f>
        <v>tier - 2</v>
      </c>
      <c r="J836" t="str">
        <f>IF(N836="?","tier - 2",N836)</f>
        <v>tier - 2</v>
      </c>
      <c r="K836" t="str">
        <f>IF(O836="?","Unknown",O836)</f>
        <v>R1011</v>
      </c>
      <c r="M836" t="s">
        <v>9</v>
      </c>
      <c r="N836" t="s">
        <v>9</v>
      </c>
      <c r="O836" t="s">
        <v>40</v>
      </c>
      <c r="R836">
        <v>1981</v>
      </c>
    </row>
    <row r="837" spans="1:18" x14ac:dyDescent="0.3">
      <c r="A837" t="s">
        <v>866</v>
      </c>
      <c r="B837">
        <v>24</v>
      </c>
      <c r="C837" s="54" t="s">
        <v>28</v>
      </c>
      <c r="D837" s="54">
        <f>IF(R837="?",AVERAGE($R$2:$R$2344),R837)</f>
        <v>2004</v>
      </c>
      <c r="E837" s="19" t="str">
        <f>CONCATENATE(B837,"-",C837,"-",D837)</f>
        <v>24-Dec-2004</v>
      </c>
      <c r="F837" s="26">
        <f t="shared" si="13"/>
        <v>18</v>
      </c>
      <c r="G837">
        <v>0</v>
      </c>
      <c r="H837" s="47">
        <v>6876.53</v>
      </c>
      <c r="I837" t="str">
        <f>IF(M837="?","tier - 2",M837)</f>
        <v>tier - 2</v>
      </c>
      <c r="J837" t="str">
        <f>IF(N837="?","tier - 2",N837)</f>
        <v>tier - 1</v>
      </c>
      <c r="K837" t="str">
        <f>IF(O837="?","Unknown",O837)</f>
        <v>R1012</v>
      </c>
      <c r="M837" t="s">
        <v>9</v>
      </c>
      <c r="N837" t="s">
        <v>14</v>
      </c>
      <c r="O837" t="s">
        <v>21</v>
      </c>
      <c r="R837">
        <v>2004</v>
      </c>
    </row>
    <row r="838" spans="1:18" x14ac:dyDescent="0.3">
      <c r="A838" t="s">
        <v>867</v>
      </c>
      <c r="B838">
        <v>10</v>
      </c>
      <c r="C838" s="54" t="s">
        <v>18</v>
      </c>
      <c r="D838" s="54">
        <f>IF(R838="?",AVERAGE($R$2:$R$2344),R838)</f>
        <v>1985</v>
      </c>
      <c r="E838" s="19" t="str">
        <f>CONCATENATE(B838,"-",C838,"-",D838)</f>
        <v>10-Sep-1985</v>
      </c>
      <c r="F838" s="26">
        <f t="shared" si="13"/>
        <v>37</v>
      </c>
      <c r="G838">
        <v>2</v>
      </c>
      <c r="H838" s="47">
        <v>6877.98</v>
      </c>
      <c r="I838" t="str">
        <f>IF(M838="?","tier - 2",M838)</f>
        <v>tier - 2</v>
      </c>
      <c r="J838" t="str">
        <f>IF(N838="?","tier - 2",N838)</f>
        <v>tier - 1</v>
      </c>
      <c r="K838" t="str">
        <f>IF(O838="?","Unknown",O838)</f>
        <v>R1024</v>
      </c>
      <c r="M838" t="s">
        <v>9</v>
      </c>
      <c r="N838" t="s">
        <v>14</v>
      </c>
      <c r="O838" t="s">
        <v>245</v>
      </c>
      <c r="R838">
        <v>1985</v>
      </c>
    </row>
    <row r="839" spans="1:18" x14ac:dyDescent="0.3">
      <c r="A839" t="s">
        <v>868</v>
      </c>
      <c r="B839">
        <v>21</v>
      </c>
      <c r="C839" s="54" t="s">
        <v>28</v>
      </c>
      <c r="D839" s="54">
        <f>IF(R839="?",AVERAGE($R$2:$R$2344),R839)</f>
        <v>1989</v>
      </c>
      <c r="E839" s="19" t="str">
        <f>CONCATENATE(B839,"-",C839,"-",D839)</f>
        <v>21-Dec-1989</v>
      </c>
      <c r="F839" s="26">
        <f t="shared" si="13"/>
        <v>33</v>
      </c>
      <c r="G839">
        <v>3</v>
      </c>
      <c r="H839" s="47">
        <v>6895.19</v>
      </c>
      <c r="I839" t="str">
        <f>IF(M839="?","tier - 2",M839)</f>
        <v>tier - 2</v>
      </c>
      <c r="J839" t="str">
        <f>IF(N839="?","tier - 2",N839)</f>
        <v>tier - 3</v>
      </c>
      <c r="K839" t="str">
        <f>IF(O839="?","Unknown",O839)</f>
        <v>R1024</v>
      </c>
      <c r="M839" t="s">
        <v>9</v>
      </c>
      <c r="N839" t="s">
        <v>10</v>
      </c>
      <c r="O839" t="s">
        <v>245</v>
      </c>
      <c r="R839">
        <v>1989</v>
      </c>
    </row>
    <row r="840" spans="1:18" x14ac:dyDescent="0.3">
      <c r="A840" t="s">
        <v>869</v>
      </c>
      <c r="B840">
        <v>5</v>
      </c>
      <c r="C840" s="54" t="s">
        <v>18</v>
      </c>
      <c r="D840" s="54">
        <f>IF(R840="?",AVERAGE($R$2:$R$2344),R840)</f>
        <v>1984</v>
      </c>
      <c r="E840" s="19" t="str">
        <f>CONCATENATE(B840,"-",C840,"-",D840)</f>
        <v>5-Sep-1984</v>
      </c>
      <c r="F840" s="26">
        <f t="shared" si="13"/>
        <v>38</v>
      </c>
      <c r="G840">
        <v>2</v>
      </c>
      <c r="H840" s="47">
        <v>6933.24</v>
      </c>
      <c r="I840" t="str">
        <f>IF(M840="?","tier - 2",M840)</f>
        <v>tier - 2</v>
      </c>
      <c r="J840" t="str">
        <f>IF(N840="?","tier - 2",N840)</f>
        <v>tier - 3</v>
      </c>
      <c r="K840" t="str">
        <f>IF(O840="?","Unknown",O840)</f>
        <v>R1012</v>
      </c>
      <c r="M840" t="s">
        <v>9</v>
      </c>
      <c r="N840" t="s">
        <v>10</v>
      </c>
      <c r="O840" t="s">
        <v>21</v>
      </c>
      <c r="R840">
        <v>1984</v>
      </c>
    </row>
    <row r="841" spans="1:18" x14ac:dyDescent="0.3">
      <c r="A841" t="s">
        <v>870</v>
      </c>
      <c r="B841">
        <v>29</v>
      </c>
      <c r="C841" s="54" t="s">
        <v>13</v>
      </c>
      <c r="D841" s="54">
        <f>IF(R841="?",AVERAGE($R$2:$R$2344),R841)</f>
        <v>1978</v>
      </c>
      <c r="E841" s="19" t="str">
        <f>CONCATENATE(B841,"-",C841,"-",D841)</f>
        <v>29-Nov-1978</v>
      </c>
      <c r="F841" s="26">
        <f t="shared" si="13"/>
        <v>44</v>
      </c>
      <c r="G841">
        <v>2</v>
      </c>
      <c r="H841" s="47">
        <v>6938.11</v>
      </c>
      <c r="I841" t="str">
        <f>IF(M841="?","tier - 2",M841)</f>
        <v>tier - 2</v>
      </c>
      <c r="J841" t="str">
        <f>IF(N841="?","tier - 2",N841)</f>
        <v>tier - 2</v>
      </c>
      <c r="K841" t="str">
        <f>IF(O841="?","Unknown",O841)</f>
        <v>R1013</v>
      </c>
      <c r="M841" t="s">
        <v>9</v>
      </c>
      <c r="N841" t="s">
        <v>9</v>
      </c>
      <c r="O841" t="s">
        <v>11</v>
      </c>
      <c r="R841">
        <v>1978</v>
      </c>
    </row>
    <row r="842" spans="1:18" x14ac:dyDescent="0.3">
      <c r="A842" t="s">
        <v>871</v>
      </c>
      <c r="B842">
        <v>30</v>
      </c>
      <c r="C842" s="54" t="s">
        <v>33</v>
      </c>
      <c r="D842" s="54">
        <f>IF(R842="?",AVERAGE($R$2:$R$2344),R842)</f>
        <v>1980</v>
      </c>
      <c r="E842" s="19" t="str">
        <f>CONCATENATE(B842,"-",C842,"-",D842)</f>
        <v>30-Aug-1980</v>
      </c>
      <c r="F842" s="26">
        <f t="shared" si="13"/>
        <v>42</v>
      </c>
      <c r="G842">
        <v>1</v>
      </c>
      <c r="H842" s="47">
        <v>6940.91</v>
      </c>
      <c r="I842" t="str">
        <f>IF(M842="?","tier - 2",M842)</f>
        <v>tier - 2</v>
      </c>
      <c r="J842" t="str">
        <f>IF(N842="?","tier - 2",N842)</f>
        <v>tier - 2</v>
      </c>
      <c r="K842" t="str">
        <f>IF(O842="?","Unknown",O842)</f>
        <v>R1012</v>
      </c>
      <c r="M842" t="s">
        <v>9</v>
      </c>
      <c r="N842" t="s">
        <v>9</v>
      </c>
      <c r="O842" t="s">
        <v>21</v>
      </c>
      <c r="R842">
        <v>1980</v>
      </c>
    </row>
    <row r="843" spans="1:18" x14ac:dyDescent="0.3">
      <c r="A843" t="s">
        <v>872</v>
      </c>
      <c r="B843">
        <v>5</v>
      </c>
      <c r="C843" s="54" t="s">
        <v>35</v>
      </c>
      <c r="D843" s="54">
        <f>IF(R843="?",AVERAGE($R$2:$R$2344),R843)</f>
        <v>1980</v>
      </c>
      <c r="E843" s="19" t="str">
        <f>CONCATENATE(B843,"-",C843,"-",D843)</f>
        <v>5-Oct-1980</v>
      </c>
      <c r="F843" s="26">
        <f t="shared" si="13"/>
        <v>42</v>
      </c>
      <c r="G843">
        <v>2</v>
      </c>
      <c r="H843" s="47">
        <v>6940.94</v>
      </c>
      <c r="I843" t="str">
        <f>IF(M843="?","tier - 2",M843)</f>
        <v>tier - 2</v>
      </c>
      <c r="J843" t="str">
        <f>IF(N843="?","tier - 2",N843)</f>
        <v>tier - 3</v>
      </c>
      <c r="K843" t="str">
        <f>IF(O843="?","Unknown",O843)</f>
        <v>R1013</v>
      </c>
      <c r="M843" t="s">
        <v>9</v>
      </c>
      <c r="N843" t="s">
        <v>10</v>
      </c>
      <c r="O843" t="s">
        <v>11</v>
      </c>
      <c r="R843">
        <v>1980</v>
      </c>
    </row>
    <row r="844" spans="1:18" x14ac:dyDescent="0.3">
      <c r="A844" t="s">
        <v>873</v>
      </c>
      <c r="B844">
        <v>15</v>
      </c>
      <c r="C844" s="54" t="s">
        <v>28</v>
      </c>
      <c r="D844" s="54">
        <f>IF(R844="?",AVERAGE($R$2:$R$2344),R844)</f>
        <v>1978</v>
      </c>
      <c r="E844" s="19" t="str">
        <f>CONCATENATE(B844,"-",C844,"-",D844)</f>
        <v>15-Dec-1978</v>
      </c>
      <c r="F844" s="26">
        <f t="shared" si="13"/>
        <v>44</v>
      </c>
      <c r="G844">
        <v>0</v>
      </c>
      <c r="H844" s="47">
        <v>6948.7</v>
      </c>
      <c r="I844" t="str">
        <f>IF(M844="?","tier - 2",M844)</f>
        <v>tier - 1</v>
      </c>
      <c r="J844" t="str">
        <f>IF(N844="?","tier - 2",N844)</f>
        <v>tier - 2</v>
      </c>
      <c r="K844" t="str">
        <f>IF(O844="?","Unknown",O844)</f>
        <v>R1012</v>
      </c>
      <c r="M844" t="s">
        <v>14</v>
      </c>
      <c r="N844" t="s">
        <v>9</v>
      </c>
      <c r="O844" t="s">
        <v>21</v>
      </c>
      <c r="R844">
        <v>1978</v>
      </c>
    </row>
    <row r="845" spans="1:18" x14ac:dyDescent="0.3">
      <c r="A845" t="s">
        <v>874</v>
      </c>
      <c r="B845">
        <v>18</v>
      </c>
      <c r="C845" s="54" t="s">
        <v>33</v>
      </c>
      <c r="D845" s="54">
        <f>IF(R845="?",AVERAGE($R$2:$R$2344),R845)</f>
        <v>1980</v>
      </c>
      <c r="E845" s="19" t="str">
        <f>CONCATENATE(B845,"-",C845,"-",D845)</f>
        <v>18-Aug-1980</v>
      </c>
      <c r="F845" s="26">
        <f t="shared" si="13"/>
        <v>42</v>
      </c>
      <c r="G845">
        <v>2</v>
      </c>
      <c r="H845" s="47">
        <v>6951.12</v>
      </c>
      <c r="I845" t="str">
        <f>IF(M845="?","tier - 2",M845)</f>
        <v>tier - 2</v>
      </c>
      <c r="J845" t="str">
        <f>IF(N845="?","tier - 2",N845)</f>
        <v>tier - 2</v>
      </c>
      <c r="K845" t="str">
        <f>IF(O845="?","Unknown",O845)</f>
        <v>R1013</v>
      </c>
      <c r="M845" t="s">
        <v>9</v>
      </c>
      <c r="N845" t="s">
        <v>9</v>
      </c>
      <c r="O845" t="s">
        <v>11</v>
      </c>
      <c r="R845">
        <v>1980</v>
      </c>
    </row>
    <row r="846" spans="1:18" x14ac:dyDescent="0.3">
      <c r="A846" t="s">
        <v>875</v>
      </c>
      <c r="B846">
        <v>3</v>
      </c>
      <c r="C846" s="54" t="s">
        <v>16</v>
      </c>
      <c r="D846" s="54">
        <f>IF(R846="?",AVERAGE($R$2:$R$2344),R846)</f>
        <v>1975</v>
      </c>
      <c r="E846" s="19" t="str">
        <f>CONCATENATE(B846,"-",C846,"-",D846)</f>
        <v>3-Jun-1975</v>
      </c>
      <c r="F846" s="26">
        <f t="shared" si="13"/>
        <v>48</v>
      </c>
      <c r="G846">
        <v>1</v>
      </c>
      <c r="H846" s="47">
        <v>6965.21</v>
      </c>
      <c r="I846" t="str">
        <f>IF(M846="?","tier - 2",M846)</f>
        <v>tier - 2</v>
      </c>
      <c r="J846" t="str">
        <f>IF(N846="?","tier - 2",N846)</f>
        <v>tier - 3</v>
      </c>
      <c r="K846" t="str">
        <f>IF(O846="?","Unknown",O846)</f>
        <v>R1013</v>
      </c>
      <c r="M846" t="s">
        <v>9</v>
      </c>
      <c r="N846" t="s">
        <v>10</v>
      </c>
      <c r="O846" t="s">
        <v>11</v>
      </c>
      <c r="R846">
        <v>1975</v>
      </c>
    </row>
    <row r="847" spans="1:18" x14ac:dyDescent="0.3">
      <c r="A847" t="s">
        <v>876</v>
      </c>
      <c r="B847">
        <v>10</v>
      </c>
      <c r="C847" s="54" t="s">
        <v>28</v>
      </c>
      <c r="D847" s="54">
        <f>IF(R847="?",AVERAGE($R$2:$R$2344),R847)</f>
        <v>1985</v>
      </c>
      <c r="E847" s="19" t="str">
        <f>CONCATENATE(B847,"-",C847,"-",D847)</f>
        <v>10-Dec-1985</v>
      </c>
      <c r="F847" s="26">
        <f t="shared" si="13"/>
        <v>37</v>
      </c>
      <c r="G847">
        <v>3</v>
      </c>
      <c r="H847" s="47">
        <v>6985.51</v>
      </c>
      <c r="I847" t="str">
        <f>IF(M847="?","tier - 2",M847)</f>
        <v>tier - 2</v>
      </c>
      <c r="J847" t="str">
        <f>IF(N847="?","tier - 2",N847)</f>
        <v>tier - 2</v>
      </c>
      <c r="K847" t="str">
        <f>IF(O847="?","Unknown",O847)</f>
        <v>R1019</v>
      </c>
      <c r="M847" t="s">
        <v>9</v>
      </c>
      <c r="N847" t="s">
        <v>9</v>
      </c>
      <c r="O847" t="s">
        <v>164</v>
      </c>
      <c r="R847">
        <v>1985</v>
      </c>
    </row>
    <row r="848" spans="1:18" x14ac:dyDescent="0.3">
      <c r="A848" t="s">
        <v>877</v>
      </c>
      <c r="B848">
        <v>18</v>
      </c>
      <c r="C848" s="54" t="s">
        <v>35</v>
      </c>
      <c r="D848" s="54">
        <f>IF(R848="?",AVERAGE($R$2:$R$2344),R848)</f>
        <v>1982</v>
      </c>
      <c r="E848" s="19" t="str">
        <f>CONCATENATE(B848,"-",C848,"-",D848)</f>
        <v>18-Oct-1982</v>
      </c>
      <c r="F848" s="26">
        <f t="shared" si="13"/>
        <v>40</v>
      </c>
      <c r="G848">
        <v>2</v>
      </c>
      <c r="H848" s="47">
        <v>6986.7</v>
      </c>
      <c r="I848" t="str">
        <f>IF(M848="?","tier - 2",M848)</f>
        <v>tier - 3</v>
      </c>
      <c r="J848" t="str">
        <f>IF(N848="?","tier - 2",N848)</f>
        <v>tier - 1</v>
      </c>
      <c r="K848" t="str">
        <f>IF(O848="?","Unknown",O848)</f>
        <v>R1012</v>
      </c>
      <c r="M848" t="s">
        <v>10</v>
      </c>
      <c r="N848" t="s">
        <v>14</v>
      </c>
      <c r="O848" t="s">
        <v>21</v>
      </c>
      <c r="R848">
        <v>1982</v>
      </c>
    </row>
    <row r="849" spans="1:18" x14ac:dyDescent="0.3">
      <c r="A849" t="s">
        <v>878</v>
      </c>
      <c r="B849">
        <v>1</v>
      </c>
      <c r="C849" s="54" t="s">
        <v>18</v>
      </c>
      <c r="D849" s="54">
        <f>IF(R849="?",AVERAGE($R$2:$R$2344),R849)</f>
        <v>1982</v>
      </c>
      <c r="E849" s="19" t="str">
        <f>CONCATENATE(B849,"-",C849,"-",D849)</f>
        <v>1-Sep-1982</v>
      </c>
      <c r="F849" s="26">
        <f t="shared" si="13"/>
        <v>40</v>
      </c>
      <c r="G849">
        <v>3</v>
      </c>
      <c r="H849" s="47">
        <v>6989.95</v>
      </c>
      <c r="I849" t="str">
        <f>IF(M849="?","tier - 2",M849)</f>
        <v>tier - 2</v>
      </c>
      <c r="J849" t="str">
        <f>IF(N849="?","tier - 2",N849)</f>
        <v>tier - 1</v>
      </c>
      <c r="K849" t="str">
        <f>IF(O849="?","Unknown",O849)</f>
        <v>R1013</v>
      </c>
      <c r="M849" t="s">
        <v>9</v>
      </c>
      <c r="N849" t="s">
        <v>14</v>
      </c>
      <c r="O849" t="s">
        <v>11</v>
      </c>
      <c r="R849">
        <v>1982</v>
      </c>
    </row>
    <row r="850" spans="1:18" x14ac:dyDescent="0.3">
      <c r="A850" t="s">
        <v>879</v>
      </c>
      <c r="B850">
        <v>6</v>
      </c>
      <c r="C850" s="54" t="s">
        <v>8</v>
      </c>
      <c r="D850" s="54">
        <f>IF(R850="?",AVERAGE($R$2:$R$2344),R850)</f>
        <v>1969</v>
      </c>
      <c r="E850" s="19" t="str">
        <f>CONCATENATE(B850,"-",C850,"-",D850)</f>
        <v>6-Jul-1969</v>
      </c>
      <c r="F850" s="26">
        <f t="shared" si="13"/>
        <v>53</v>
      </c>
      <c r="G850">
        <v>0</v>
      </c>
      <c r="H850" s="47">
        <v>7003.1</v>
      </c>
      <c r="I850" t="str">
        <f>IF(M850="?","tier - 2",M850)</f>
        <v>tier - 2</v>
      </c>
      <c r="J850" t="str">
        <f>IF(N850="?","tier - 2",N850)</f>
        <v>tier - 3</v>
      </c>
      <c r="K850" t="str">
        <f>IF(O850="?","Unknown",O850)</f>
        <v>R1013</v>
      </c>
      <c r="M850" t="s">
        <v>9</v>
      </c>
      <c r="N850" t="s">
        <v>10</v>
      </c>
      <c r="O850" t="s">
        <v>11</v>
      </c>
      <c r="R850">
        <v>1969</v>
      </c>
    </row>
    <row r="851" spans="1:18" x14ac:dyDescent="0.3">
      <c r="A851" t="s">
        <v>880</v>
      </c>
      <c r="B851">
        <v>2</v>
      </c>
      <c r="C851" s="54" t="s">
        <v>16</v>
      </c>
      <c r="D851" s="54">
        <f>IF(R851="?",AVERAGE($R$2:$R$2344),R851)</f>
        <v>1978</v>
      </c>
      <c r="E851" s="19" t="str">
        <f>CONCATENATE(B851,"-",C851,"-",D851)</f>
        <v>2-Jun-1978</v>
      </c>
      <c r="F851" s="26">
        <f t="shared" si="13"/>
        <v>45</v>
      </c>
      <c r="G851">
        <v>2</v>
      </c>
      <c r="H851" s="47">
        <v>7033.08</v>
      </c>
      <c r="I851" t="str">
        <f>IF(M851="?","tier - 2",M851)</f>
        <v>tier - 2</v>
      </c>
      <c r="J851" t="str">
        <f>IF(N851="?","tier - 2",N851)</f>
        <v>tier - 2</v>
      </c>
      <c r="K851" t="str">
        <f>IF(O851="?","Unknown",O851)</f>
        <v>R1013</v>
      </c>
      <c r="M851" t="s">
        <v>9</v>
      </c>
      <c r="N851" t="s">
        <v>9</v>
      </c>
      <c r="O851" t="s">
        <v>11</v>
      </c>
      <c r="R851">
        <v>1978</v>
      </c>
    </row>
    <row r="852" spans="1:18" x14ac:dyDescent="0.3">
      <c r="A852" t="s">
        <v>881</v>
      </c>
      <c r="B852">
        <v>29</v>
      </c>
      <c r="C852" s="54" t="s">
        <v>35</v>
      </c>
      <c r="D852" s="54">
        <f>IF(R852="?",AVERAGE($R$2:$R$2344),R852)</f>
        <v>1995</v>
      </c>
      <c r="E852" s="19" t="str">
        <f>CONCATENATE(B852,"-",C852,"-",D852)</f>
        <v>29-Oct-1995</v>
      </c>
      <c r="F852" s="26">
        <f t="shared" si="13"/>
        <v>27</v>
      </c>
      <c r="G852">
        <v>0</v>
      </c>
      <c r="H852" s="47">
        <v>7042.11</v>
      </c>
      <c r="I852" t="str">
        <f>IF(M852="?","tier - 2",M852)</f>
        <v>tier - 2</v>
      </c>
      <c r="J852" t="str">
        <f>IF(N852="?","tier - 2",N852)</f>
        <v>tier - 3</v>
      </c>
      <c r="K852" t="str">
        <f>IF(O852="?","Unknown",O852)</f>
        <v>R1012</v>
      </c>
      <c r="M852" t="s">
        <v>9</v>
      </c>
      <c r="N852" t="s">
        <v>10</v>
      </c>
      <c r="O852" t="s">
        <v>21</v>
      </c>
      <c r="R852">
        <v>1995</v>
      </c>
    </row>
    <row r="853" spans="1:18" x14ac:dyDescent="0.3">
      <c r="A853" t="s">
        <v>882</v>
      </c>
      <c r="B853">
        <v>26</v>
      </c>
      <c r="C853" s="54" t="s">
        <v>8</v>
      </c>
      <c r="D853" s="54">
        <f>IF(R853="?",AVERAGE($R$2:$R$2344),R853)</f>
        <v>1980</v>
      </c>
      <c r="E853" s="19" t="str">
        <f>CONCATENATE(B853,"-",C853,"-",D853)</f>
        <v>26-Jul-1980</v>
      </c>
      <c r="F853" s="26">
        <f t="shared" si="13"/>
        <v>42</v>
      </c>
      <c r="G853">
        <v>1</v>
      </c>
      <c r="H853" s="47">
        <v>7045.5</v>
      </c>
      <c r="I853" t="str">
        <f>IF(M853="?","tier - 2",M853)</f>
        <v>tier - 2</v>
      </c>
      <c r="J853" t="str">
        <f>IF(N853="?","tier - 2",N853)</f>
        <v>tier - 1</v>
      </c>
      <c r="K853" t="str">
        <f>IF(O853="?","Unknown",O853)</f>
        <v>R1011</v>
      </c>
      <c r="M853" t="s">
        <v>9</v>
      </c>
      <c r="N853" t="s">
        <v>14</v>
      </c>
      <c r="O853" t="s">
        <v>40</v>
      </c>
      <c r="R853">
        <v>1980</v>
      </c>
    </row>
    <row r="854" spans="1:18" x14ac:dyDescent="0.3">
      <c r="A854" t="s">
        <v>883</v>
      </c>
      <c r="B854">
        <v>22</v>
      </c>
      <c r="C854" s="54" t="s">
        <v>35</v>
      </c>
      <c r="D854" s="54">
        <f>IF(R854="?",AVERAGE($R$2:$R$2344),R854)</f>
        <v>1980</v>
      </c>
      <c r="E854" s="19" t="str">
        <f>CONCATENATE(B854,"-",C854,"-",D854)</f>
        <v>22-Oct-1980</v>
      </c>
      <c r="F854" s="26">
        <f t="shared" si="13"/>
        <v>42</v>
      </c>
      <c r="G854">
        <v>1</v>
      </c>
      <c r="H854" s="47">
        <v>7046.72</v>
      </c>
      <c r="I854" t="str">
        <f>IF(M854="?","tier - 2",M854)</f>
        <v>tier - 2</v>
      </c>
      <c r="J854" t="str">
        <f>IF(N854="?","tier - 2",N854)</f>
        <v>tier - 3</v>
      </c>
      <c r="K854" t="str">
        <f>IF(O854="?","Unknown",O854)</f>
        <v>R1013</v>
      </c>
      <c r="M854" t="s">
        <v>9</v>
      </c>
      <c r="N854" t="s">
        <v>10</v>
      </c>
      <c r="O854" t="s">
        <v>11</v>
      </c>
      <c r="R854">
        <v>1980</v>
      </c>
    </row>
    <row r="855" spans="1:18" x14ac:dyDescent="0.3">
      <c r="A855" t="s">
        <v>884</v>
      </c>
      <c r="B855">
        <v>21</v>
      </c>
      <c r="C855" s="54" t="s">
        <v>8</v>
      </c>
      <c r="D855" s="54">
        <f>IF(R855="?",AVERAGE($R$2:$R$2344),R855)</f>
        <v>1980</v>
      </c>
      <c r="E855" s="19" t="str">
        <f>CONCATENATE(B855,"-",C855,"-",D855)</f>
        <v>21-Jul-1980</v>
      </c>
      <c r="F855" s="26">
        <f t="shared" si="13"/>
        <v>42</v>
      </c>
      <c r="G855">
        <v>0</v>
      </c>
      <c r="H855" s="47">
        <v>7050.02</v>
      </c>
      <c r="I855" t="str">
        <f>IF(M855="?","tier - 2",M855)</f>
        <v>tier - 2</v>
      </c>
      <c r="J855" t="str">
        <f>IF(N855="?","tier - 2",N855)</f>
        <v>tier - 1</v>
      </c>
      <c r="K855" t="str">
        <f>IF(O855="?","Unknown",O855)</f>
        <v>R1024</v>
      </c>
      <c r="M855" t="s">
        <v>9</v>
      </c>
      <c r="N855" t="s">
        <v>14</v>
      </c>
      <c r="O855" t="s">
        <v>245</v>
      </c>
      <c r="R855">
        <v>1980</v>
      </c>
    </row>
    <row r="856" spans="1:18" x14ac:dyDescent="0.3">
      <c r="A856" t="s">
        <v>885</v>
      </c>
      <c r="B856">
        <v>28</v>
      </c>
      <c r="C856" s="54" t="s">
        <v>16</v>
      </c>
      <c r="D856" s="54">
        <f>IF(R856="?",AVERAGE($R$2:$R$2344),R856)</f>
        <v>1980</v>
      </c>
      <c r="E856" s="19" t="str">
        <f>CONCATENATE(B856,"-",C856,"-",D856)</f>
        <v>28-Jun-1980</v>
      </c>
      <c r="F856" s="26">
        <f t="shared" si="13"/>
        <v>42</v>
      </c>
      <c r="G856">
        <v>1</v>
      </c>
      <c r="H856" s="47">
        <v>7050.64</v>
      </c>
      <c r="I856" t="str">
        <f>IF(M856="?","tier - 2",M856)</f>
        <v>tier - 2</v>
      </c>
      <c r="J856" t="str">
        <f>IF(N856="?","tier - 2",N856)</f>
        <v>tier - 3</v>
      </c>
      <c r="K856" t="str">
        <f>IF(O856="?","Unknown",O856)</f>
        <v>R1011</v>
      </c>
      <c r="M856" t="s">
        <v>9</v>
      </c>
      <c r="N856" t="s">
        <v>10</v>
      </c>
      <c r="O856" t="s">
        <v>40</v>
      </c>
      <c r="R856">
        <v>1980</v>
      </c>
    </row>
    <row r="857" spans="1:18" x14ac:dyDescent="0.3">
      <c r="A857" t="s">
        <v>886</v>
      </c>
      <c r="B857">
        <v>24</v>
      </c>
      <c r="C857" s="54" t="s">
        <v>16</v>
      </c>
      <c r="D857" s="54">
        <f>IF(R857="?",AVERAGE($R$2:$R$2344),R857)</f>
        <v>1978</v>
      </c>
      <c r="E857" s="19" t="str">
        <f>CONCATENATE(B857,"-",C857,"-",D857)</f>
        <v>24-Jun-1978</v>
      </c>
      <c r="F857" s="26">
        <f t="shared" si="13"/>
        <v>44</v>
      </c>
      <c r="G857">
        <v>2</v>
      </c>
      <c r="H857" s="47">
        <v>7054.41</v>
      </c>
      <c r="I857" t="str">
        <f>IF(M857="?","tier - 2",M857)</f>
        <v>tier - 2</v>
      </c>
      <c r="J857" t="str">
        <f>IF(N857="?","tier - 2",N857)</f>
        <v>tier - 2</v>
      </c>
      <c r="K857" t="str">
        <f>IF(O857="?","Unknown",O857)</f>
        <v>R1013</v>
      </c>
      <c r="M857" t="s">
        <v>9</v>
      </c>
      <c r="N857" t="s">
        <v>9</v>
      </c>
      <c r="O857" t="s">
        <v>11</v>
      </c>
      <c r="R857">
        <v>1978</v>
      </c>
    </row>
    <row r="858" spans="1:18" x14ac:dyDescent="0.3">
      <c r="A858" t="s">
        <v>887</v>
      </c>
      <c r="B858">
        <v>6</v>
      </c>
      <c r="C858" s="54" t="s">
        <v>35</v>
      </c>
      <c r="D858" s="54">
        <f>IF(R858="?",AVERAGE($R$2:$R$2344),R858)</f>
        <v>1982</v>
      </c>
      <c r="E858" s="19" t="str">
        <f>CONCATENATE(B858,"-",C858,"-",D858)</f>
        <v>6-Oct-1982</v>
      </c>
      <c r="F858" s="26">
        <f t="shared" si="13"/>
        <v>40</v>
      </c>
      <c r="G858">
        <v>1</v>
      </c>
      <c r="H858" s="47">
        <v>7077.19</v>
      </c>
      <c r="I858" t="str">
        <f>IF(M858="?","tier - 2",M858)</f>
        <v>tier - 2</v>
      </c>
      <c r="J858" t="str">
        <f>IF(N858="?","tier - 2",N858)</f>
        <v>tier - 3</v>
      </c>
      <c r="K858" t="str">
        <f>IF(O858="?","Unknown",O858)</f>
        <v>R1024</v>
      </c>
      <c r="M858" t="s">
        <v>9</v>
      </c>
      <c r="N858" t="s">
        <v>10</v>
      </c>
      <c r="O858" t="s">
        <v>245</v>
      </c>
      <c r="R858">
        <v>1982</v>
      </c>
    </row>
    <row r="859" spans="1:18" x14ac:dyDescent="0.3">
      <c r="A859" t="s">
        <v>888</v>
      </c>
      <c r="B859">
        <v>18</v>
      </c>
      <c r="C859" s="54" t="s">
        <v>16</v>
      </c>
      <c r="D859" s="54">
        <f>IF(R859="?",AVERAGE($R$2:$R$2344),R859)</f>
        <v>1992</v>
      </c>
      <c r="E859" s="19" t="str">
        <f>CONCATENATE(B859,"-",C859,"-",D859)</f>
        <v>18-Jun-1992</v>
      </c>
      <c r="F859" s="26">
        <f t="shared" si="13"/>
        <v>30</v>
      </c>
      <c r="G859">
        <v>0</v>
      </c>
      <c r="H859" s="47">
        <v>7096.98</v>
      </c>
      <c r="I859" t="str">
        <f>IF(M859="?","tier - 2",M859)</f>
        <v>tier - 2</v>
      </c>
      <c r="J859" t="str">
        <f>IF(N859="?","tier - 2",N859)</f>
        <v>tier - 2</v>
      </c>
      <c r="K859" t="str">
        <f>IF(O859="?","Unknown",O859)</f>
        <v>R1012</v>
      </c>
      <c r="M859" t="s">
        <v>9</v>
      </c>
      <c r="N859" t="s">
        <v>9</v>
      </c>
      <c r="O859" t="s">
        <v>21</v>
      </c>
      <c r="R859">
        <v>1992</v>
      </c>
    </row>
    <row r="860" spans="1:18" x14ac:dyDescent="0.3">
      <c r="A860" t="s">
        <v>889</v>
      </c>
      <c r="B860">
        <v>11</v>
      </c>
      <c r="C860" s="54" t="s">
        <v>33</v>
      </c>
      <c r="D860" s="54">
        <f>IF(R860="?",AVERAGE($R$2:$R$2344),R860)</f>
        <v>1987</v>
      </c>
      <c r="E860" s="19" t="str">
        <f>CONCATENATE(B860,"-",C860,"-",D860)</f>
        <v>11-Aug-1987</v>
      </c>
      <c r="F860" s="26">
        <f t="shared" si="13"/>
        <v>35</v>
      </c>
      <c r="G860">
        <v>3</v>
      </c>
      <c r="H860" s="47">
        <v>7106.81</v>
      </c>
      <c r="I860" t="str">
        <f>IF(M860="?","tier - 2",M860)</f>
        <v>tier - 2</v>
      </c>
      <c r="J860" t="str">
        <f>IF(N860="?","tier - 2",N860)</f>
        <v>tier - 1</v>
      </c>
      <c r="K860" t="str">
        <f>IF(O860="?","Unknown",O860)</f>
        <v>R1012</v>
      </c>
      <c r="M860" t="s">
        <v>9</v>
      </c>
      <c r="N860" t="s">
        <v>14</v>
      </c>
      <c r="O860" t="s">
        <v>21</v>
      </c>
      <c r="R860">
        <v>1987</v>
      </c>
    </row>
    <row r="861" spans="1:18" x14ac:dyDescent="0.3">
      <c r="A861" t="s">
        <v>890</v>
      </c>
      <c r="B861">
        <v>29</v>
      </c>
      <c r="C861" s="54" t="s">
        <v>16</v>
      </c>
      <c r="D861" s="54">
        <f>IF(R861="?",AVERAGE($R$2:$R$2344),R861)</f>
        <v>1968</v>
      </c>
      <c r="E861" s="19" t="str">
        <f>CONCATENATE(B861,"-",C861,"-",D861)</f>
        <v>29-Jun-1968</v>
      </c>
      <c r="F861" s="26">
        <f t="shared" si="13"/>
        <v>54</v>
      </c>
      <c r="G861">
        <v>0</v>
      </c>
      <c r="H861" s="47">
        <v>7125.25</v>
      </c>
      <c r="I861" t="str">
        <f>IF(M861="?","tier - 2",M861)</f>
        <v>tier - 3</v>
      </c>
      <c r="J861" t="str">
        <f>IF(N861="?","tier - 2",N861)</f>
        <v>tier - 2</v>
      </c>
      <c r="K861" t="str">
        <f>IF(O861="?","Unknown",O861)</f>
        <v>R1013</v>
      </c>
      <c r="M861" t="s">
        <v>10</v>
      </c>
      <c r="N861" t="s">
        <v>9</v>
      </c>
      <c r="O861" t="s">
        <v>11</v>
      </c>
      <c r="R861">
        <v>1968</v>
      </c>
    </row>
    <row r="862" spans="1:18" x14ac:dyDescent="0.3">
      <c r="A862" t="s">
        <v>891</v>
      </c>
      <c r="B862">
        <v>1</v>
      </c>
      <c r="C862" s="54" t="s">
        <v>33</v>
      </c>
      <c r="D862" s="54">
        <f>IF(R862="?",AVERAGE($R$2:$R$2344),R862)</f>
        <v>1993</v>
      </c>
      <c r="E862" s="19" t="str">
        <f>CONCATENATE(B862,"-",C862,"-",D862)</f>
        <v>1-Aug-1993</v>
      </c>
      <c r="F862" s="26">
        <f t="shared" si="13"/>
        <v>29</v>
      </c>
      <c r="G862">
        <v>0</v>
      </c>
      <c r="H862" s="47">
        <v>7128.64</v>
      </c>
      <c r="I862" t="str">
        <f>IF(M862="?","tier - 2",M862)</f>
        <v>tier - 2</v>
      </c>
      <c r="J862" t="str">
        <f>IF(N862="?","tier - 2",N862)</f>
        <v>tier - 2</v>
      </c>
      <c r="K862" t="str">
        <f>IF(O862="?","Unknown",O862)</f>
        <v>R1021</v>
      </c>
      <c r="M862" t="s">
        <v>9</v>
      </c>
      <c r="N862" t="s">
        <v>9</v>
      </c>
      <c r="O862" t="s">
        <v>298</v>
      </c>
      <c r="R862">
        <v>1993</v>
      </c>
    </row>
    <row r="863" spans="1:18" x14ac:dyDescent="0.3">
      <c r="A863" t="s">
        <v>892</v>
      </c>
      <c r="B863">
        <v>7</v>
      </c>
      <c r="C863" s="54" t="s">
        <v>8</v>
      </c>
      <c r="D863" s="54">
        <f>IF(R863="?",AVERAGE($R$2:$R$2344),R863)</f>
        <v>1984</v>
      </c>
      <c r="E863" s="19" t="str">
        <f>CONCATENATE(B863,"-",C863,"-",D863)</f>
        <v>7-Jul-1984</v>
      </c>
      <c r="F863" s="26">
        <f t="shared" si="13"/>
        <v>38</v>
      </c>
      <c r="G863">
        <v>2</v>
      </c>
      <c r="H863" s="47">
        <v>7133.9</v>
      </c>
      <c r="I863" t="str">
        <f>IF(M863="?","tier - 2",M863)</f>
        <v>tier - 2</v>
      </c>
      <c r="J863" t="str">
        <f>IF(N863="?","tier - 2",N863)</f>
        <v>tier - 1</v>
      </c>
      <c r="K863" t="str">
        <f>IF(O863="?","Unknown",O863)</f>
        <v>R1024</v>
      </c>
      <c r="M863" t="s">
        <v>9</v>
      </c>
      <c r="N863" t="s">
        <v>14</v>
      </c>
      <c r="O863" t="s">
        <v>245</v>
      </c>
      <c r="R863">
        <v>1984</v>
      </c>
    </row>
    <row r="864" spans="1:18" x14ac:dyDescent="0.3">
      <c r="A864" t="s">
        <v>893</v>
      </c>
      <c r="B864">
        <v>8</v>
      </c>
      <c r="C864" s="54" t="s">
        <v>33</v>
      </c>
      <c r="D864" s="54">
        <f>IF(R864="?",AVERAGE($R$2:$R$2344),R864)</f>
        <v>1999</v>
      </c>
      <c r="E864" s="19" t="str">
        <f>CONCATENATE(B864,"-",C864,"-",D864)</f>
        <v>8-Aug-1999</v>
      </c>
      <c r="F864" s="26">
        <f t="shared" si="13"/>
        <v>23</v>
      </c>
      <c r="G864">
        <v>0</v>
      </c>
      <c r="H864" s="47">
        <v>7144.4</v>
      </c>
      <c r="I864" t="str">
        <f>IF(M864="?","tier - 2",M864)</f>
        <v>tier - 2</v>
      </c>
      <c r="J864" t="str">
        <f>IF(N864="?","tier - 2",N864)</f>
        <v>tier - 1</v>
      </c>
      <c r="K864" t="str">
        <f>IF(O864="?","Unknown",O864)</f>
        <v>R1022</v>
      </c>
      <c r="M864" t="s">
        <v>9</v>
      </c>
      <c r="N864" t="s">
        <v>14</v>
      </c>
      <c r="O864" t="s">
        <v>630</v>
      </c>
      <c r="R864">
        <v>1999</v>
      </c>
    </row>
    <row r="865" spans="1:18" x14ac:dyDescent="0.3">
      <c r="A865" t="s">
        <v>894</v>
      </c>
      <c r="B865">
        <v>21</v>
      </c>
      <c r="C865" s="54" t="s">
        <v>13</v>
      </c>
      <c r="D865" s="54">
        <f>IF(R865="?",AVERAGE($R$2:$R$2344),R865)</f>
        <v>1984</v>
      </c>
      <c r="E865" s="19" t="str">
        <f>CONCATENATE(B865,"-",C865,"-",D865)</f>
        <v>21-Nov-1984</v>
      </c>
      <c r="F865" s="26">
        <f t="shared" si="13"/>
        <v>38</v>
      </c>
      <c r="G865">
        <v>2</v>
      </c>
      <c r="H865" s="47">
        <v>7144.86</v>
      </c>
      <c r="I865" t="str">
        <f>IF(M865="?","tier - 2",M865)</f>
        <v>tier - 2</v>
      </c>
      <c r="J865" t="str">
        <f>IF(N865="?","tier - 2",N865)</f>
        <v>tier - 2</v>
      </c>
      <c r="K865" t="str">
        <f>IF(O865="?","Unknown",O865)</f>
        <v>R1024</v>
      </c>
      <c r="M865" t="s">
        <v>9</v>
      </c>
      <c r="N865" t="s">
        <v>9</v>
      </c>
      <c r="O865" t="s">
        <v>245</v>
      </c>
      <c r="R865">
        <v>1984</v>
      </c>
    </row>
    <row r="866" spans="1:18" x14ac:dyDescent="0.3">
      <c r="A866" t="s">
        <v>895</v>
      </c>
      <c r="B866">
        <v>24</v>
      </c>
      <c r="C866" s="54" t="s">
        <v>16</v>
      </c>
      <c r="D866" s="54">
        <f>IF(R866="?",AVERAGE($R$2:$R$2344),R866)</f>
        <v>1976</v>
      </c>
      <c r="E866" s="19" t="str">
        <f>CONCATENATE(B866,"-",C866,"-",D866)</f>
        <v>24-Jun-1976</v>
      </c>
      <c r="F866" s="26">
        <f t="shared" si="13"/>
        <v>46</v>
      </c>
      <c r="G866">
        <v>0</v>
      </c>
      <c r="H866" s="47">
        <v>7147.11</v>
      </c>
      <c r="I866" t="str">
        <f>IF(M866="?","tier - 2",M866)</f>
        <v>tier - 3</v>
      </c>
      <c r="J866" t="str">
        <f>IF(N866="?","tier - 2",N866)</f>
        <v>tier - 2</v>
      </c>
      <c r="K866" t="str">
        <f>IF(O866="?","Unknown",O866)</f>
        <v>R1011</v>
      </c>
      <c r="M866" t="s">
        <v>10</v>
      </c>
      <c r="N866" t="s">
        <v>9</v>
      </c>
      <c r="O866" t="s">
        <v>40</v>
      </c>
      <c r="R866">
        <v>1976</v>
      </c>
    </row>
    <row r="867" spans="1:18" x14ac:dyDescent="0.3">
      <c r="A867" t="s">
        <v>896</v>
      </c>
      <c r="B867">
        <v>30</v>
      </c>
      <c r="C867" s="54" t="s">
        <v>8</v>
      </c>
      <c r="D867" s="54">
        <f>IF(R867="?",AVERAGE($R$2:$R$2344),R867)</f>
        <v>1978</v>
      </c>
      <c r="E867" s="19" t="str">
        <f>CONCATENATE(B867,"-",C867,"-",D867)</f>
        <v>30-Jul-1978</v>
      </c>
      <c r="F867" s="26">
        <f t="shared" si="13"/>
        <v>44</v>
      </c>
      <c r="G867">
        <v>1</v>
      </c>
      <c r="H867" s="47">
        <v>7147.47</v>
      </c>
      <c r="I867" t="str">
        <f>IF(M867="?","tier - 2",M867)</f>
        <v>tier - 2</v>
      </c>
      <c r="J867" t="str">
        <f>IF(N867="?","tier - 2",N867)</f>
        <v>tier - 3</v>
      </c>
      <c r="K867" t="str">
        <f>IF(O867="?","Unknown",O867)</f>
        <v>R1013</v>
      </c>
      <c r="M867" t="s">
        <v>9</v>
      </c>
      <c r="N867" t="s">
        <v>10</v>
      </c>
      <c r="O867" t="s">
        <v>11</v>
      </c>
      <c r="R867">
        <v>1978</v>
      </c>
    </row>
    <row r="868" spans="1:18" x14ac:dyDescent="0.3">
      <c r="A868" t="s">
        <v>897</v>
      </c>
      <c r="B868">
        <v>29</v>
      </c>
      <c r="C868" s="54" t="s">
        <v>16</v>
      </c>
      <c r="D868" s="54">
        <f>IF(R868="?",AVERAGE($R$2:$R$2344),R868)</f>
        <v>1984</v>
      </c>
      <c r="E868" s="19" t="str">
        <f>CONCATENATE(B868,"-",C868,"-",D868)</f>
        <v>29-Jun-1984</v>
      </c>
      <c r="F868" s="26">
        <f t="shared" si="13"/>
        <v>38</v>
      </c>
      <c r="G868">
        <v>3</v>
      </c>
      <c r="H868" s="47">
        <v>7151.09</v>
      </c>
      <c r="I868" t="str">
        <f>IF(M868="?","tier - 2",M868)</f>
        <v>tier - 2</v>
      </c>
      <c r="J868" t="str">
        <f>IF(N868="?","tier - 2",N868)</f>
        <v>tier - 2</v>
      </c>
      <c r="K868" t="str">
        <f>IF(O868="?","Unknown",O868)</f>
        <v>R1011</v>
      </c>
      <c r="M868" t="s">
        <v>9</v>
      </c>
      <c r="N868" t="s">
        <v>9</v>
      </c>
      <c r="O868" t="s">
        <v>40</v>
      </c>
      <c r="R868">
        <v>1984</v>
      </c>
    </row>
    <row r="869" spans="1:18" x14ac:dyDescent="0.3">
      <c r="A869" t="s">
        <v>898</v>
      </c>
      <c r="B869">
        <v>6</v>
      </c>
      <c r="C869" s="54" t="s">
        <v>18</v>
      </c>
      <c r="D869" s="54">
        <f>IF(R869="?",AVERAGE($R$2:$R$2344),R869)</f>
        <v>1978</v>
      </c>
      <c r="E869" s="19" t="str">
        <f>CONCATENATE(B869,"-",C869,"-",D869)</f>
        <v>6-Sep-1978</v>
      </c>
      <c r="F869" s="26">
        <f t="shared" si="13"/>
        <v>44</v>
      </c>
      <c r="G869">
        <v>1</v>
      </c>
      <c r="H869" s="47">
        <v>7152.67</v>
      </c>
      <c r="I869" t="str">
        <f>IF(M869="?","tier - 2",M869)</f>
        <v>tier - 3</v>
      </c>
      <c r="J869" t="str">
        <f>IF(N869="?","tier - 2",N869)</f>
        <v>tier - 2</v>
      </c>
      <c r="K869" t="str">
        <f>IF(O869="?","Unknown",O869)</f>
        <v>R1013</v>
      </c>
      <c r="M869" t="s">
        <v>10</v>
      </c>
      <c r="N869" t="s">
        <v>9</v>
      </c>
      <c r="O869" t="s">
        <v>11</v>
      </c>
      <c r="R869">
        <v>1978</v>
      </c>
    </row>
    <row r="870" spans="1:18" x14ac:dyDescent="0.3">
      <c r="A870" t="s">
        <v>899</v>
      </c>
      <c r="B870">
        <v>17</v>
      </c>
      <c r="C870" s="54" t="s">
        <v>8</v>
      </c>
      <c r="D870" s="54">
        <f>IF(R870="?",AVERAGE($R$2:$R$2344),R870)</f>
        <v>1981</v>
      </c>
      <c r="E870" s="19" t="str">
        <f>CONCATENATE(B870,"-",C870,"-",D870)</f>
        <v>17-Jul-1981</v>
      </c>
      <c r="F870" s="26">
        <f t="shared" si="13"/>
        <v>41</v>
      </c>
      <c r="G870">
        <v>1</v>
      </c>
      <c r="H870" s="47">
        <v>7153.55</v>
      </c>
      <c r="I870" t="str">
        <f>IF(M870="?","tier - 2",M870)</f>
        <v>tier - 2</v>
      </c>
      <c r="J870" t="str">
        <f>IF(N870="?","tier - 2",N870)</f>
        <v>tier - 1</v>
      </c>
      <c r="K870" t="str">
        <f>IF(O870="?","Unknown",O870)</f>
        <v>R1012</v>
      </c>
      <c r="M870" t="s">
        <v>9</v>
      </c>
      <c r="N870" t="s">
        <v>14</v>
      </c>
      <c r="O870" t="s">
        <v>21</v>
      </c>
      <c r="R870">
        <v>1981</v>
      </c>
    </row>
    <row r="871" spans="1:18" x14ac:dyDescent="0.3">
      <c r="A871" t="s">
        <v>900</v>
      </c>
      <c r="B871">
        <v>22</v>
      </c>
      <c r="C871" s="54" t="s">
        <v>16</v>
      </c>
      <c r="D871" s="54">
        <f>IF(R871="?",AVERAGE($R$2:$R$2344),R871)</f>
        <v>1980</v>
      </c>
      <c r="E871" s="19" t="str">
        <f>CONCATENATE(B871,"-",C871,"-",D871)</f>
        <v>22-Jun-1980</v>
      </c>
      <c r="F871" s="26">
        <f t="shared" si="13"/>
        <v>42</v>
      </c>
      <c r="G871">
        <v>2</v>
      </c>
      <c r="H871" s="47">
        <v>7160.09</v>
      </c>
      <c r="I871" t="str">
        <f>IF(M871="?","tier - 2",M871)</f>
        <v>tier - 2</v>
      </c>
      <c r="J871" t="str">
        <f>IF(N871="?","tier - 2",N871)</f>
        <v>tier - 2</v>
      </c>
      <c r="K871" t="str">
        <f>IF(O871="?","Unknown",O871)</f>
        <v>R1011</v>
      </c>
      <c r="M871" t="s">
        <v>9</v>
      </c>
      <c r="N871" t="s">
        <v>9</v>
      </c>
      <c r="O871" t="s">
        <v>40</v>
      </c>
      <c r="R871">
        <v>1980</v>
      </c>
    </row>
    <row r="872" spans="1:18" x14ac:dyDescent="0.3">
      <c r="A872" t="s">
        <v>901</v>
      </c>
      <c r="B872">
        <v>7</v>
      </c>
      <c r="C872" s="54" t="s">
        <v>35</v>
      </c>
      <c r="D872" s="54">
        <f>IF(R872="?",AVERAGE($R$2:$R$2344),R872)</f>
        <v>1980</v>
      </c>
      <c r="E872" s="19" t="str">
        <f>CONCATENATE(B872,"-",C872,"-",D872)</f>
        <v>7-Oct-1980</v>
      </c>
      <c r="F872" s="26">
        <f t="shared" si="13"/>
        <v>42</v>
      </c>
      <c r="G872">
        <v>2</v>
      </c>
      <c r="H872" s="47">
        <v>7160.33</v>
      </c>
      <c r="I872" t="str">
        <f>IF(M872="?","tier - 2",M872)</f>
        <v>tier - 2</v>
      </c>
      <c r="J872" t="str">
        <f>IF(N872="?","tier - 2",N872)</f>
        <v>tier - 1</v>
      </c>
      <c r="K872" t="str">
        <f>IF(O872="?","Unknown",O872)</f>
        <v>R1013</v>
      </c>
      <c r="M872" t="s">
        <v>9</v>
      </c>
      <c r="N872" t="s">
        <v>14</v>
      </c>
      <c r="O872" t="s">
        <v>11</v>
      </c>
      <c r="R872">
        <v>1980</v>
      </c>
    </row>
    <row r="873" spans="1:18" x14ac:dyDescent="0.3">
      <c r="A873" t="s">
        <v>902</v>
      </c>
      <c r="B873">
        <v>30</v>
      </c>
      <c r="C873" s="54" t="s">
        <v>18</v>
      </c>
      <c r="D873" s="54">
        <f>IF(R873="?",AVERAGE($R$2:$R$2344),R873)</f>
        <v>1980</v>
      </c>
      <c r="E873" s="19" t="str">
        <f>CONCATENATE(B873,"-",C873,"-",D873)</f>
        <v>30-Sep-1980</v>
      </c>
      <c r="F873" s="26">
        <f t="shared" si="13"/>
        <v>42</v>
      </c>
      <c r="G873">
        <v>2</v>
      </c>
      <c r="H873" s="47">
        <v>7162.01</v>
      </c>
      <c r="I873" t="str">
        <f>IF(M873="?","tier - 2",M873)</f>
        <v>tier - 2</v>
      </c>
      <c r="J873" t="str">
        <f>IF(N873="?","tier - 2",N873)</f>
        <v>tier - 3</v>
      </c>
      <c r="K873" t="str">
        <f>IF(O873="?","Unknown",O873)</f>
        <v>R1013</v>
      </c>
      <c r="M873" t="s">
        <v>9</v>
      </c>
      <c r="N873" t="s">
        <v>10</v>
      </c>
      <c r="O873" t="s">
        <v>11</v>
      </c>
      <c r="R873">
        <v>1980</v>
      </c>
    </row>
    <row r="874" spans="1:18" x14ac:dyDescent="0.3">
      <c r="A874" t="s">
        <v>903</v>
      </c>
      <c r="B874">
        <v>16</v>
      </c>
      <c r="C874" s="54" t="s">
        <v>33</v>
      </c>
      <c r="D874" s="54">
        <f>IF(R874="?",AVERAGE($R$2:$R$2344),R874)</f>
        <v>1982</v>
      </c>
      <c r="E874" s="19" t="str">
        <f>CONCATENATE(B874,"-",C874,"-",D874)</f>
        <v>16-Aug-1982</v>
      </c>
      <c r="F874" s="26">
        <f t="shared" si="13"/>
        <v>40</v>
      </c>
      <c r="G874">
        <v>2</v>
      </c>
      <c r="H874" s="47">
        <v>7173.36</v>
      </c>
      <c r="I874" t="str">
        <f>IF(M874="?","tier - 2",M874)</f>
        <v>tier - 3</v>
      </c>
      <c r="J874" t="str">
        <f>IF(N874="?","tier - 2",N874)</f>
        <v>tier - 2</v>
      </c>
      <c r="K874" t="str">
        <f>IF(O874="?","Unknown",O874)</f>
        <v>R1016</v>
      </c>
      <c r="M874" t="s">
        <v>10</v>
      </c>
      <c r="N874" t="s">
        <v>9</v>
      </c>
      <c r="O874" t="s">
        <v>166</v>
      </c>
      <c r="R874">
        <v>1982</v>
      </c>
    </row>
    <row r="875" spans="1:18" x14ac:dyDescent="0.3">
      <c r="A875" t="s">
        <v>904</v>
      </c>
      <c r="B875">
        <v>19</v>
      </c>
      <c r="C875" s="54" t="s">
        <v>8</v>
      </c>
      <c r="D875" s="54">
        <f>IF(R875="?",AVERAGE($R$2:$R$2344),R875)</f>
        <v>1975</v>
      </c>
      <c r="E875" s="19" t="str">
        <f>CONCATENATE(B875,"-",C875,"-",D875)</f>
        <v>19-Jul-1975</v>
      </c>
      <c r="F875" s="26">
        <f t="shared" si="13"/>
        <v>47</v>
      </c>
      <c r="G875">
        <v>1</v>
      </c>
      <c r="H875" s="47">
        <v>7175.51</v>
      </c>
      <c r="I875" t="str">
        <f>IF(M875="?","tier - 2",M875)</f>
        <v>tier - 2</v>
      </c>
      <c r="J875" t="str">
        <f>IF(N875="?","tier - 2",N875)</f>
        <v>tier - 3</v>
      </c>
      <c r="K875" t="str">
        <f>IF(O875="?","Unknown",O875)</f>
        <v>R1013</v>
      </c>
      <c r="M875" t="s">
        <v>9</v>
      </c>
      <c r="N875" t="s">
        <v>10</v>
      </c>
      <c r="O875" t="s">
        <v>11</v>
      </c>
      <c r="R875">
        <v>1975</v>
      </c>
    </row>
    <row r="876" spans="1:18" x14ac:dyDescent="0.3">
      <c r="A876" t="s">
        <v>905</v>
      </c>
      <c r="B876">
        <v>26</v>
      </c>
      <c r="C876" s="54" t="s">
        <v>33</v>
      </c>
      <c r="D876" s="54">
        <f>IF(R876="?",AVERAGE($R$2:$R$2344),R876)</f>
        <v>1968</v>
      </c>
      <c r="E876" s="19" t="str">
        <f>CONCATENATE(B876,"-",C876,"-",D876)</f>
        <v>26-Aug-1968</v>
      </c>
      <c r="F876" s="26">
        <f t="shared" si="13"/>
        <v>54</v>
      </c>
      <c r="G876">
        <v>0</v>
      </c>
      <c r="H876" s="47">
        <v>7179.52</v>
      </c>
      <c r="I876" t="str">
        <f>IF(M876="?","tier - 2",M876)</f>
        <v>tier - 3</v>
      </c>
      <c r="J876" t="str">
        <f>IF(N876="?","tier - 2",N876)</f>
        <v>tier - 3</v>
      </c>
      <c r="K876" t="str">
        <f>IF(O876="?","Unknown",O876)</f>
        <v>R1013</v>
      </c>
      <c r="M876" t="s">
        <v>10</v>
      </c>
      <c r="N876" t="s">
        <v>10</v>
      </c>
      <c r="O876" t="s">
        <v>11</v>
      </c>
      <c r="R876">
        <v>1968</v>
      </c>
    </row>
    <row r="877" spans="1:18" x14ac:dyDescent="0.3">
      <c r="A877" t="s">
        <v>906</v>
      </c>
      <c r="B877">
        <v>14</v>
      </c>
      <c r="C877" s="54" t="s">
        <v>18</v>
      </c>
      <c r="D877" s="54">
        <f>IF(R877="?",AVERAGE($R$2:$R$2344),R877)</f>
        <v>1982</v>
      </c>
      <c r="E877" s="19" t="str">
        <f>CONCATENATE(B877,"-",C877,"-",D877)</f>
        <v>14-Sep-1982</v>
      </c>
      <c r="F877" s="26">
        <f t="shared" si="13"/>
        <v>40</v>
      </c>
      <c r="G877">
        <v>3</v>
      </c>
      <c r="H877" s="47">
        <v>7196.87</v>
      </c>
      <c r="I877" t="str">
        <f>IF(M877="?","tier - 2",M877)</f>
        <v>tier - 3</v>
      </c>
      <c r="J877" t="str">
        <f>IF(N877="?","tier - 2",N877)</f>
        <v>tier - 2</v>
      </c>
      <c r="K877" t="str">
        <f>IF(O877="?","Unknown",O877)</f>
        <v>R1011</v>
      </c>
      <c r="M877" t="s">
        <v>10</v>
      </c>
      <c r="N877" t="s">
        <v>9</v>
      </c>
      <c r="O877" t="s">
        <v>40</v>
      </c>
      <c r="R877">
        <v>1982</v>
      </c>
    </row>
    <row r="878" spans="1:18" x14ac:dyDescent="0.3">
      <c r="A878" t="s">
        <v>907</v>
      </c>
      <c r="B878">
        <v>11</v>
      </c>
      <c r="C878" s="54" t="s">
        <v>33</v>
      </c>
      <c r="D878" s="54">
        <f>IF(R878="?",AVERAGE($R$2:$R$2344),R878)</f>
        <v>1983</v>
      </c>
      <c r="E878" s="19" t="str">
        <f>CONCATENATE(B878,"-",C878,"-",D878)</f>
        <v>11-Aug-1983</v>
      </c>
      <c r="F878" s="26">
        <f t="shared" si="13"/>
        <v>39</v>
      </c>
      <c r="G878">
        <v>2</v>
      </c>
      <c r="H878" s="47">
        <v>7201.7</v>
      </c>
      <c r="I878" t="str">
        <f>IF(M878="?","tier - 2",M878)</f>
        <v>tier - 2</v>
      </c>
      <c r="J878" t="str">
        <f>IF(N878="?","tier - 2",N878)</f>
        <v>tier - 3</v>
      </c>
      <c r="K878" t="str">
        <f>IF(O878="?","Unknown",O878)</f>
        <v>R1012</v>
      </c>
      <c r="M878" t="s">
        <v>9</v>
      </c>
      <c r="N878" t="s">
        <v>10</v>
      </c>
      <c r="O878" t="s">
        <v>21</v>
      </c>
      <c r="R878">
        <v>1983</v>
      </c>
    </row>
    <row r="879" spans="1:18" x14ac:dyDescent="0.3">
      <c r="A879" t="s">
        <v>908</v>
      </c>
      <c r="B879">
        <v>21</v>
      </c>
      <c r="C879" s="54" t="s">
        <v>13</v>
      </c>
      <c r="D879" s="54">
        <f>IF(R879="?",AVERAGE($R$2:$R$2344),R879)</f>
        <v>1983</v>
      </c>
      <c r="E879" s="19" t="str">
        <f>CONCATENATE(B879,"-",C879,"-",D879)</f>
        <v>21-Nov-1983</v>
      </c>
      <c r="F879" s="26">
        <f t="shared" si="13"/>
        <v>39</v>
      </c>
      <c r="G879">
        <v>2</v>
      </c>
      <c r="H879" s="47">
        <v>7209.49</v>
      </c>
      <c r="I879" t="str">
        <f>IF(M879="?","tier - 2",M879)</f>
        <v>tier - 2</v>
      </c>
      <c r="J879" t="str">
        <f>IF(N879="?","tier - 2",N879)</f>
        <v>tier - 3</v>
      </c>
      <c r="K879" t="str">
        <f>IF(O879="?","Unknown",O879)</f>
        <v>R1012</v>
      </c>
      <c r="M879" t="s">
        <v>9</v>
      </c>
      <c r="N879" t="s">
        <v>10</v>
      </c>
      <c r="O879" t="s">
        <v>21</v>
      </c>
      <c r="R879">
        <v>1983</v>
      </c>
    </row>
    <row r="880" spans="1:18" x14ac:dyDescent="0.3">
      <c r="A880" t="s">
        <v>909</v>
      </c>
      <c r="B880">
        <v>28</v>
      </c>
      <c r="C880" s="54" t="s">
        <v>16</v>
      </c>
      <c r="D880" s="54">
        <f>IF(R880="?",AVERAGE($R$2:$R$2344),R880)</f>
        <v>1991</v>
      </c>
      <c r="E880" s="19" t="str">
        <f>CONCATENATE(B880,"-",C880,"-",D880)</f>
        <v>28-Jun-1991</v>
      </c>
      <c r="F880" s="26">
        <f t="shared" si="13"/>
        <v>31</v>
      </c>
      <c r="G880">
        <v>3</v>
      </c>
      <c r="H880" s="47">
        <v>7220.25</v>
      </c>
      <c r="I880" t="str">
        <f>IF(M880="?","tier - 2",M880)</f>
        <v>tier - 2</v>
      </c>
      <c r="J880" t="str">
        <f>IF(N880="?","tier - 2",N880)</f>
        <v>tier - 2</v>
      </c>
      <c r="K880" t="str">
        <f>IF(O880="?","Unknown",O880)</f>
        <v>R1021</v>
      </c>
      <c r="M880" t="s">
        <v>9</v>
      </c>
      <c r="N880" t="s">
        <v>9</v>
      </c>
      <c r="O880" t="s">
        <v>298</v>
      </c>
      <c r="R880">
        <v>1991</v>
      </c>
    </row>
    <row r="881" spans="1:18" x14ac:dyDescent="0.3">
      <c r="A881" t="s">
        <v>910</v>
      </c>
      <c r="B881">
        <v>15</v>
      </c>
      <c r="C881" s="54" t="s">
        <v>18</v>
      </c>
      <c r="D881" s="54">
        <f>IF(R881="?",AVERAGE($R$2:$R$2344),R881)</f>
        <v>1977</v>
      </c>
      <c r="E881" s="19" t="str">
        <f>CONCATENATE(B881,"-",C881,"-",D881)</f>
        <v>15-Sep-1977</v>
      </c>
      <c r="F881" s="26">
        <f t="shared" si="13"/>
        <v>45</v>
      </c>
      <c r="G881">
        <v>0</v>
      </c>
      <c r="H881" s="47">
        <v>7222.79</v>
      </c>
      <c r="I881" t="str">
        <f>IF(M881="?","tier - 2",M881)</f>
        <v>tier - 3</v>
      </c>
      <c r="J881" t="str">
        <f>IF(N881="?","tier - 2",N881)</f>
        <v>tier - 3</v>
      </c>
      <c r="K881" t="str">
        <f>IF(O881="?","Unknown",O881)</f>
        <v>R1012</v>
      </c>
      <c r="M881" t="s">
        <v>10</v>
      </c>
      <c r="N881" t="s">
        <v>10</v>
      </c>
      <c r="O881" t="s">
        <v>21</v>
      </c>
      <c r="R881">
        <v>1977</v>
      </c>
    </row>
    <row r="882" spans="1:18" x14ac:dyDescent="0.3">
      <c r="A882" t="s">
        <v>911</v>
      </c>
      <c r="B882">
        <v>13</v>
      </c>
      <c r="C882" s="54" t="s">
        <v>8</v>
      </c>
      <c r="D882" s="54">
        <f>IF(R882="?",AVERAGE($R$2:$R$2344),R882)</f>
        <v>1986</v>
      </c>
      <c r="E882" s="19" t="str">
        <f>CONCATENATE(B882,"-",C882,"-",D882)</f>
        <v>13-Jul-1986</v>
      </c>
      <c r="F882" s="26">
        <f t="shared" si="13"/>
        <v>36</v>
      </c>
      <c r="G882">
        <v>3</v>
      </c>
      <c r="H882" s="47">
        <v>7228.22</v>
      </c>
      <c r="I882" t="str">
        <f>IF(M882="?","tier - 2",M882)</f>
        <v>tier - 2</v>
      </c>
      <c r="J882" t="str">
        <f>IF(N882="?","tier - 2",N882)</f>
        <v>tier - 1</v>
      </c>
      <c r="K882" t="str">
        <f>IF(O882="?","Unknown",O882)</f>
        <v>R1024</v>
      </c>
      <c r="M882" t="s">
        <v>9</v>
      </c>
      <c r="N882" t="s">
        <v>14</v>
      </c>
      <c r="O882" t="s">
        <v>245</v>
      </c>
      <c r="R882">
        <v>1986</v>
      </c>
    </row>
    <row r="883" spans="1:18" x14ac:dyDescent="0.3">
      <c r="A883" t="s">
        <v>912</v>
      </c>
      <c r="B883">
        <v>2</v>
      </c>
      <c r="C883" s="54" t="s">
        <v>18</v>
      </c>
      <c r="D883" s="54">
        <f>IF(R883="?",AVERAGE($R$2:$R$2344),R883)</f>
        <v>1986</v>
      </c>
      <c r="E883" s="19" t="str">
        <f>CONCATENATE(B883,"-",C883,"-",D883)</f>
        <v>2-Sep-1986</v>
      </c>
      <c r="F883" s="26">
        <f t="shared" si="13"/>
        <v>36</v>
      </c>
      <c r="G883">
        <v>4</v>
      </c>
      <c r="H883" s="47">
        <v>7243.81</v>
      </c>
      <c r="I883" t="str">
        <f>IF(M883="?","tier - 2",M883)</f>
        <v>tier - 2</v>
      </c>
      <c r="J883" t="str">
        <f>IF(N883="?","tier - 2",N883)</f>
        <v>tier - 3</v>
      </c>
      <c r="K883" t="str">
        <f>IF(O883="?","Unknown",O883)</f>
        <v>R1013</v>
      </c>
      <c r="M883" t="s">
        <v>9</v>
      </c>
      <c r="N883" t="s">
        <v>10</v>
      </c>
      <c r="O883" t="s">
        <v>11</v>
      </c>
      <c r="R883">
        <v>1986</v>
      </c>
    </row>
    <row r="884" spans="1:18" x14ac:dyDescent="0.3">
      <c r="A884" t="s">
        <v>913</v>
      </c>
      <c r="B884">
        <v>24</v>
      </c>
      <c r="C884" s="54" t="s">
        <v>8</v>
      </c>
      <c r="D884" s="54">
        <f>IF(R884="?",AVERAGE($R$2:$R$2344),R884)</f>
        <v>1982</v>
      </c>
      <c r="E884" s="19" t="str">
        <f>CONCATENATE(B884,"-",C884,"-",D884)</f>
        <v>24-Jul-1982</v>
      </c>
      <c r="F884" s="26">
        <f t="shared" si="13"/>
        <v>40</v>
      </c>
      <c r="G884">
        <v>3</v>
      </c>
      <c r="H884" s="47">
        <v>7248.71</v>
      </c>
      <c r="I884" t="str">
        <f>IF(M884="?","tier - 2",M884)</f>
        <v>tier - 2</v>
      </c>
      <c r="J884" t="str">
        <f>IF(N884="?","tier - 2",N884)</f>
        <v>tier - 1</v>
      </c>
      <c r="K884" t="str">
        <f>IF(O884="?","Unknown",O884)</f>
        <v>R1013</v>
      </c>
      <c r="M884" t="s">
        <v>9</v>
      </c>
      <c r="N884" t="s">
        <v>14</v>
      </c>
      <c r="O884" t="s">
        <v>11</v>
      </c>
      <c r="R884">
        <v>1982</v>
      </c>
    </row>
    <row r="885" spans="1:18" x14ac:dyDescent="0.3">
      <c r="A885" t="s">
        <v>914</v>
      </c>
      <c r="B885">
        <v>14</v>
      </c>
      <c r="C885" s="54" t="s">
        <v>33</v>
      </c>
      <c r="D885" s="54">
        <f>IF(R885="?",AVERAGE($R$2:$R$2344),R885)</f>
        <v>1981</v>
      </c>
      <c r="E885" s="19" t="str">
        <f>CONCATENATE(B885,"-",C885,"-",D885)</f>
        <v>14-Aug-1981</v>
      </c>
      <c r="F885" s="26">
        <f t="shared" si="13"/>
        <v>41</v>
      </c>
      <c r="G885">
        <v>2</v>
      </c>
      <c r="H885" s="47">
        <v>7256.72</v>
      </c>
      <c r="I885" t="str">
        <f>IF(M885="?","tier - 2",M885)</f>
        <v>tier - 3</v>
      </c>
      <c r="J885" t="str">
        <f>IF(N885="?","tier - 2",N885)</f>
        <v>tier - 2</v>
      </c>
      <c r="K885" t="str">
        <f>IF(O885="?","Unknown",O885)</f>
        <v>R1012</v>
      </c>
      <c r="M885" t="s">
        <v>10</v>
      </c>
      <c r="N885" t="s">
        <v>9</v>
      </c>
      <c r="O885" t="s">
        <v>21</v>
      </c>
      <c r="R885">
        <v>1981</v>
      </c>
    </row>
    <row r="886" spans="1:18" x14ac:dyDescent="0.3">
      <c r="A886" t="s">
        <v>915</v>
      </c>
      <c r="B886">
        <v>13</v>
      </c>
      <c r="C886" s="54" t="s">
        <v>16</v>
      </c>
      <c r="D886" s="54">
        <f>IF(R886="?",AVERAGE($R$2:$R$2344),R886)</f>
        <v>1981</v>
      </c>
      <c r="E886" s="19" t="str">
        <f>CONCATENATE(B886,"-",C886,"-",D886)</f>
        <v>13-Jun-1981</v>
      </c>
      <c r="F886" s="26">
        <f t="shared" si="13"/>
        <v>41</v>
      </c>
      <c r="G886">
        <v>2</v>
      </c>
      <c r="H886" s="47">
        <v>7261.74</v>
      </c>
      <c r="I886" t="str">
        <f>IF(M886="?","tier - 2",M886)</f>
        <v>tier - 3</v>
      </c>
      <c r="J886" t="str">
        <f>IF(N886="?","tier - 2",N886)</f>
        <v>tier - 3</v>
      </c>
      <c r="K886" t="str">
        <f>IF(O886="?","Unknown",O886)</f>
        <v>R1012</v>
      </c>
      <c r="M886" t="s">
        <v>10</v>
      </c>
      <c r="N886" t="s">
        <v>10</v>
      </c>
      <c r="O886" t="s">
        <v>21</v>
      </c>
      <c r="R886">
        <v>1981</v>
      </c>
    </row>
    <row r="887" spans="1:18" x14ac:dyDescent="0.3">
      <c r="A887" t="s">
        <v>916</v>
      </c>
      <c r="B887">
        <v>25</v>
      </c>
      <c r="C887" s="54" t="s">
        <v>35</v>
      </c>
      <c r="D887" s="54">
        <f>IF(R887="?",AVERAGE($R$2:$R$2344),R887)</f>
        <v>1973</v>
      </c>
      <c r="E887" s="19" t="str">
        <f>CONCATENATE(B887,"-",C887,"-",D887)</f>
        <v>25-Oct-1973</v>
      </c>
      <c r="F887" s="26">
        <f t="shared" si="13"/>
        <v>49</v>
      </c>
      <c r="G887">
        <v>0</v>
      </c>
      <c r="H887" s="47">
        <v>7265.58</v>
      </c>
      <c r="I887" t="str">
        <f>IF(M887="?","tier - 2",M887)</f>
        <v>tier - 2</v>
      </c>
      <c r="J887" t="str">
        <f>IF(N887="?","tier - 2",N887)</f>
        <v>tier - 2</v>
      </c>
      <c r="K887" t="str">
        <f>IF(O887="?","Unknown",O887)</f>
        <v>R1013</v>
      </c>
      <c r="M887" t="s">
        <v>9</v>
      </c>
      <c r="N887" t="s">
        <v>9</v>
      </c>
      <c r="O887" t="s">
        <v>11</v>
      </c>
      <c r="R887">
        <v>1973</v>
      </c>
    </row>
    <row r="888" spans="1:18" x14ac:dyDescent="0.3">
      <c r="A888" t="s">
        <v>917</v>
      </c>
      <c r="B888">
        <v>4</v>
      </c>
      <c r="C888" s="54" t="s">
        <v>33</v>
      </c>
      <c r="D888" s="54">
        <f>IF(R888="?",AVERAGE($R$2:$R$2344),R888)</f>
        <v>1981</v>
      </c>
      <c r="E888" s="19" t="str">
        <f>CONCATENATE(B888,"-",C888,"-",D888)</f>
        <v>4-Aug-1981</v>
      </c>
      <c r="F888" s="26">
        <f t="shared" si="13"/>
        <v>41</v>
      </c>
      <c r="G888">
        <v>2</v>
      </c>
      <c r="H888" s="47">
        <v>7265.7</v>
      </c>
      <c r="I888" t="str">
        <f>IF(M888="?","tier - 2",M888)</f>
        <v>tier - 3</v>
      </c>
      <c r="J888" t="str">
        <f>IF(N888="?","tier - 2",N888)</f>
        <v>tier - 3</v>
      </c>
      <c r="K888" t="str">
        <f>IF(O888="?","Unknown",O888)</f>
        <v>R1012</v>
      </c>
      <c r="M888" t="s">
        <v>10</v>
      </c>
      <c r="N888" t="s">
        <v>10</v>
      </c>
      <c r="O888" t="s">
        <v>21</v>
      </c>
      <c r="R888">
        <v>1981</v>
      </c>
    </row>
    <row r="889" spans="1:18" x14ac:dyDescent="0.3">
      <c r="A889" t="s">
        <v>918</v>
      </c>
      <c r="B889">
        <v>18</v>
      </c>
      <c r="C889" s="54" t="s">
        <v>28</v>
      </c>
      <c r="D889" s="54">
        <f>IF(R889="?",AVERAGE($R$2:$R$2344),R889)</f>
        <v>1976</v>
      </c>
      <c r="E889" s="19" t="str">
        <f>CONCATENATE(B889,"-",C889,"-",D889)</f>
        <v>18-Dec-1976</v>
      </c>
      <c r="F889" s="26">
        <f t="shared" si="13"/>
        <v>46</v>
      </c>
      <c r="G889">
        <v>2</v>
      </c>
      <c r="H889" s="47">
        <v>7273.02</v>
      </c>
      <c r="I889" t="str">
        <f>IF(M889="?","tier - 2",M889)</f>
        <v>tier - 2</v>
      </c>
      <c r="J889" t="str">
        <f>IF(N889="?","tier - 2",N889)</f>
        <v>tier - 1</v>
      </c>
      <c r="K889" t="str">
        <f>IF(O889="?","Unknown",O889)</f>
        <v>R1013</v>
      </c>
      <c r="M889" t="s">
        <v>9</v>
      </c>
      <c r="N889" t="s">
        <v>14</v>
      </c>
      <c r="O889" t="s">
        <v>11</v>
      </c>
      <c r="R889">
        <v>1976</v>
      </c>
    </row>
    <row r="890" spans="1:18" x14ac:dyDescent="0.3">
      <c r="A890" t="s">
        <v>919</v>
      </c>
      <c r="B890">
        <v>2</v>
      </c>
      <c r="C890" s="54" t="s">
        <v>13</v>
      </c>
      <c r="D890" s="54">
        <f>IF(R890="?",AVERAGE($R$2:$R$2344),R890)</f>
        <v>1985</v>
      </c>
      <c r="E890" s="19" t="str">
        <f>CONCATENATE(B890,"-",C890,"-",D890)</f>
        <v>2-Nov-1985</v>
      </c>
      <c r="F890" s="26">
        <f t="shared" si="13"/>
        <v>37</v>
      </c>
      <c r="G890">
        <v>3</v>
      </c>
      <c r="H890" s="47">
        <v>7281.51</v>
      </c>
      <c r="I890" t="str">
        <f>IF(M890="?","tier - 2",M890)</f>
        <v>tier - 2</v>
      </c>
      <c r="J890" t="str">
        <f>IF(N890="?","tier - 2",N890)</f>
        <v>tier - 1</v>
      </c>
      <c r="K890" t="str">
        <f>IF(O890="?","Unknown",O890)</f>
        <v>R1012</v>
      </c>
      <c r="M890" t="s">
        <v>9</v>
      </c>
      <c r="N890" t="s">
        <v>14</v>
      </c>
      <c r="O890" t="s">
        <v>21</v>
      </c>
      <c r="R890">
        <v>1985</v>
      </c>
    </row>
    <row r="891" spans="1:18" x14ac:dyDescent="0.3">
      <c r="A891" t="s">
        <v>920</v>
      </c>
      <c r="B891">
        <v>26</v>
      </c>
      <c r="C891" s="54" t="s">
        <v>28</v>
      </c>
      <c r="D891" s="54">
        <f>IF(R891="?",AVERAGE($R$2:$R$2344),R891)</f>
        <v>1966</v>
      </c>
      <c r="E891" s="19" t="str">
        <f>CONCATENATE(B891,"-",C891,"-",D891)</f>
        <v>26-Dec-1966</v>
      </c>
      <c r="F891" s="26">
        <f t="shared" si="13"/>
        <v>56</v>
      </c>
      <c r="G891">
        <v>0</v>
      </c>
      <c r="H891" s="47">
        <v>7302.46</v>
      </c>
      <c r="I891" t="str">
        <f>IF(M891="?","tier - 2",M891)</f>
        <v>tier - 3</v>
      </c>
      <c r="J891" t="str">
        <f>IF(N891="?","tier - 2",N891)</f>
        <v>tier - 1</v>
      </c>
      <c r="K891" t="str">
        <f>IF(O891="?","Unknown",O891)</f>
        <v>R1012</v>
      </c>
      <c r="M891" t="s">
        <v>10</v>
      </c>
      <c r="N891" t="s">
        <v>14</v>
      </c>
      <c r="O891" t="s">
        <v>21</v>
      </c>
      <c r="R891">
        <v>1966</v>
      </c>
    </row>
    <row r="892" spans="1:18" x14ac:dyDescent="0.3">
      <c r="A892" t="s">
        <v>921</v>
      </c>
      <c r="B892">
        <v>6</v>
      </c>
      <c r="C892" s="54" t="s">
        <v>16</v>
      </c>
      <c r="D892" s="54">
        <f>IF(R892="?",AVERAGE($R$2:$R$2344),R892)</f>
        <v>1965</v>
      </c>
      <c r="E892" s="19" t="str">
        <f>CONCATENATE(B892,"-",C892,"-",D892)</f>
        <v>6-Jun-1965</v>
      </c>
      <c r="F892" s="26">
        <f t="shared" si="13"/>
        <v>58</v>
      </c>
      <c r="G892">
        <v>0</v>
      </c>
      <c r="H892" s="47">
        <v>7304.65</v>
      </c>
      <c r="I892" t="str">
        <f>IF(M892="?","tier - 2",M892)</f>
        <v>tier - 3</v>
      </c>
      <c r="J892" t="str">
        <f>IF(N892="?","tier - 2",N892)</f>
        <v>tier - 3</v>
      </c>
      <c r="K892" t="str">
        <f>IF(O892="?","Unknown",O892)</f>
        <v>R1013</v>
      </c>
      <c r="M892" t="s">
        <v>10</v>
      </c>
      <c r="N892" t="s">
        <v>10</v>
      </c>
      <c r="O892" t="s">
        <v>11</v>
      </c>
      <c r="R892">
        <v>1965</v>
      </c>
    </row>
    <row r="893" spans="1:18" x14ac:dyDescent="0.3">
      <c r="A893" t="s">
        <v>922</v>
      </c>
      <c r="B893">
        <v>25</v>
      </c>
      <c r="C893" s="54" t="s">
        <v>16</v>
      </c>
      <c r="D893" s="54">
        <f>IF(R893="?",AVERAGE($R$2:$R$2344),R893)</f>
        <v>1965</v>
      </c>
      <c r="E893" s="19" t="str">
        <f>CONCATENATE(B893,"-",C893,"-",D893)</f>
        <v>25-Jun-1965</v>
      </c>
      <c r="F893" s="26">
        <f t="shared" si="13"/>
        <v>57</v>
      </c>
      <c r="G893">
        <v>0</v>
      </c>
      <c r="H893" s="47">
        <v>7318.21</v>
      </c>
      <c r="I893" t="str">
        <f>IF(M893="?","tier - 2",M893)</f>
        <v>tier - 3</v>
      </c>
      <c r="J893" t="str">
        <f>IF(N893="?","tier - 2",N893)</f>
        <v>tier - 1</v>
      </c>
      <c r="K893" t="str">
        <f>IF(O893="?","Unknown",O893)</f>
        <v>R1013</v>
      </c>
      <c r="M893" t="s">
        <v>10</v>
      </c>
      <c r="N893" t="s">
        <v>14</v>
      </c>
      <c r="O893" t="s">
        <v>11</v>
      </c>
      <c r="R893">
        <v>1965</v>
      </c>
    </row>
    <row r="894" spans="1:18" x14ac:dyDescent="0.3">
      <c r="A894" t="s">
        <v>923</v>
      </c>
      <c r="B894">
        <v>11</v>
      </c>
      <c r="C894" s="54" t="s">
        <v>33</v>
      </c>
      <c r="D894" s="54">
        <f>IF(R894="?",AVERAGE($R$2:$R$2344),R894)</f>
        <v>1972</v>
      </c>
      <c r="E894" s="19" t="str">
        <f>CONCATENATE(B894,"-",C894,"-",D894)</f>
        <v>11-Aug-1972</v>
      </c>
      <c r="F894" s="26">
        <f t="shared" si="13"/>
        <v>50</v>
      </c>
      <c r="G894">
        <v>0</v>
      </c>
      <c r="H894" s="47">
        <v>7318.22</v>
      </c>
      <c r="I894" t="str">
        <f>IF(M894="?","tier - 2",M894)</f>
        <v>tier - 2</v>
      </c>
      <c r="J894" t="str">
        <f>IF(N894="?","tier - 2",N894)</f>
        <v>tier - 3</v>
      </c>
      <c r="K894" t="str">
        <f>IF(O894="?","Unknown",O894)</f>
        <v>R1012</v>
      </c>
      <c r="M894" t="s">
        <v>9</v>
      </c>
      <c r="N894" t="s">
        <v>10</v>
      </c>
      <c r="O894" t="s">
        <v>21</v>
      </c>
      <c r="R894">
        <v>1972</v>
      </c>
    </row>
    <row r="895" spans="1:18" x14ac:dyDescent="0.3">
      <c r="A895" t="s">
        <v>924</v>
      </c>
      <c r="B895">
        <v>11</v>
      </c>
      <c r="C895" s="54" t="s">
        <v>8</v>
      </c>
      <c r="D895" s="54">
        <f>IF(R895="?",AVERAGE($R$2:$R$2344),R895)</f>
        <v>1965</v>
      </c>
      <c r="E895" s="19" t="str">
        <f>CONCATENATE(B895,"-",C895,"-",D895)</f>
        <v>11-Jul-1965</v>
      </c>
      <c r="F895" s="26">
        <f t="shared" si="13"/>
        <v>57</v>
      </c>
      <c r="G895">
        <v>0</v>
      </c>
      <c r="H895" s="47">
        <v>7322.86</v>
      </c>
      <c r="I895" t="str">
        <f>IF(M895="?","tier - 2",M895)</f>
        <v>tier - 3</v>
      </c>
      <c r="J895" t="str">
        <f>IF(N895="?","tier - 2",N895)</f>
        <v>tier - 3</v>
      </c>
      <c r="K895" t="str">
        <f>IF(O895="?","Unknown",O895)</f>
        <v>R1012</v>
      </c>
      <c r="M895" t="s">
        <v>10</v>
      </c>
      <c r="N895" t="s">
        <v>10</v>
      </c>
      <c r="O895" t="s">
        <v>21</v>
      </c>
      <c r="R895">
        <v>1965</v>
      </c>
    </row>
    <row r="896" spans="1:18" x14ac:dyDescent="0.3">
      <c r="A896" t="s">
        <v>925</v>
      </c>
      <c r="B896">
        <v>15</v>
      </c>
      <c r="C896" s="54" t="s">
        <v>13</v>
      </c>
      <c r="D896" s="54">
        <f>IF(R896="?",AVERAGE($R$2:$R$2344),R896)</f>
        <v>2004</v>
      </c>
      <c r="E896" s="19" t="str">
        <f>CONCATENATE(B896,"-",C896,"-",D896)</f>
        <v>15-Nov-2004</v>
      </c>
      <c r="F896" s="26">
        <f t="shared" si="13"/>
        <v>18</v>
      </c>
      <c r="G896">
        <v>0</v>
      </c>
      <c r="H896" s="47">
        <v>7323.73</v>
      </c>
      <c r="I896" t="str">
        <f>IF(M896="?","tier - 2",M896)</f>
        <v>tier - 2</v>
      </c>
      <c r="J896" t="str">
        <f>IF(N896="?","tier - 2",N896)</f>
        <v>tier - 2</v>
      </c>
      <c r="K896" t="str">
        <f>IF(O896="?","Unknown",O896)</f>
        <v>R1024</v>
      </c>
      <c r="M896" t="s">
        <v>9</v>
      </c>
      <c r="N896" t="s">
        <v>9</v>
      </c>
      <c r="O896" t="s">
        <v>245</v>
      </c>
      <c r="R896">
        <v>2004</v>
      </c>
    </row>
    <row r="897" spans="1:18" x14ac:dyDescent="0.3">
      <c r="A897" t="s">
        <v>926</v>
      </c>
      <c r="B897">
        <v>19</v>
      </c>
      <c r="C897" s="54" t="s">
        <v>16</v>
      </c>
      <c r="D897" s="54">
        <f>IF(R897="?",AVERAGE($R$2:$R$2344),R897)</f>
        <v>1979</v>
      </c>
      <c r="E897" s="19" t="str">
        <f>CONCATENATE(B897,"-",C897,"-",D897)</f>
        <v>19-Jun-1979</v>
      </c>
      <c r="F897" s="26">
        <f t="shared" si="13"/>
        <v>43</v>
      </c>
      <c r="G897">
        <v>0</v>
      </c>
      <c r="H897" s="47">
        <v>7325.05</v>
      </c>
      <c r="I897" t="str">
        <f>IF(M897="?","tier - 2",M897)</f>
        <v>tier - 2</v>
      </c>
      <c r="J897" t="str">
        <f>IF(N897="?","tier - 2",N897)</f>
        <v>tier - 3</v>
      </c>
      <c r="K897" t="str">
        <f>IF(O897="?","Unknown",O897)</f>
        <v>R1024</v>
      </c>
      <c r="M897" t="s">
        <v>9</v>
      </c>
      <c r="N897" t="s">
        <v>10</v>
      </c>
      <c r="O897" t="s">
        <v>245</v>
      </c>
      <c r="R897">
        <v>1979</v>
      </c>
    </row>
    <row r="898" spans="1:18" x14ac:dyDescent="0.3">
      <c r="A898" t="s">
        <v>927</v>
      </c>
      <c r="B898">
        <v>25</v>
      </c>
      <c r="C898" s="54" t="s">
        <v>8</v>
      </c>
      <c r="D898" s="54">
        <f>IF(R898="?",AVERAGE($R$2:$R$2344),R898)</f>
        <v>1984</v>
      </c>
      <c r="E898" s="19" t="str">
        <f>CONCATENATE(B898,"-",C898,"-",D898)</f>
        <v>25-Jul-1984</v>
      </c>
      <c r="F898" s="26">
        <f t="shared" si="13"/>
        <v>38</v>
      </c>
      <c r="G898">
        <v>3</v>
      </c>
      <c r="H898" s="47">
        <v>7325.47</v>
      </c>
      <c r="I898" t="str">
        <f>IF(M898="?","tier - 2",M898)</f>
        <v>tier - 2</v>
      </c>
      <c r="J898" t="str">
        <f>IF(N898="?","tier - 2",N898)</f>
        <v>tier - 1</v>
      </c>
      <c r="K898" t="str">
        <f>IF(O898="?","Unknown",O898)</f>
        <v>R1012</v>
      </c>
      <c r="M898" t="s">
        <v>9</v>
      </c>
      <c r="N898" t="s">
        <v>14</v>
      </c>
      <c r="O898" t="s">
        <v>21</v>
      </c>
      <c r="R898">
        <v>1984</v>
      </c>
    </row>
    <row r="899" spans="1:18" x14ac:dyDescent="0.3">
      <c r="A899" t="s">
        <v>928</v>
      </c>
      <c r="B899">
        <v>19</v>
      </c>
      <c r="C899" s="54" t="s">
        <v>18</v>
      </c>
      <c r="D899" s="54">
        <f>IF(R899="?",AVERAGE($R$2:$R$2344),R899)</f>
        <v>1979</v>
      </c>
      <c r="E899" s="19" t="str">
        <f>CONCATENATE(B899,"-",C899,"-",D899)</f>
        <v>19-Sep-1979</v>
      </c>
      <c r="F899" s="26">
        <f t="shared" ref="F899:F962" si="14">DATEDIF(E899, DATE(2023,6,8), "Y")</f>
        <v>43</v>
      </c>
      <c r="G899">
        <v>1</v>
      </c>
      <c r="H899" s="47">
        <v>7337.75</v>
      </c>
      <c r="I899" t="str">
        <f>IF(M899="?","tier - 2",M899)</f>
        <v>tier - 2</v>
      </c>
      <c r="J899" t="str">
        <f>IF(N899="?","tier - 2",N899)</f>
        <v>tier - 3</v>
      </c>
      <c r="K899" t="str">
        <f>IF(O899="?","Unknown",O899)</f>
        <v>R1011</v>
      </c>
      <c r="M899" t="s">
        <v>9</v>
      </c>
      <c r="N899" t="s">
        <v>10</v>
      </c>
      <c r="O899" t="s">
        <v>40</v>
      </c>
      <c r="R899">
        <v>1979</v>
      </c>
    </row>
    <row r="900" spans="1:18" x14ac:dyDescent="0.3">
      <c r="A900" t="s">
        <v>929</v>
      </c>
      <c r="B900">
        <v>15</v>
      </c>
      <c r="C900" s="54" t="s">
        <v>16</v>
      </c>
      <c r="D900" s="54">
        <f>IF(R900="?",AVERAGE($R$2:$R$2344),R900)</f>
        <v>1986</v>
      </c>
      <c r="E900" s="19" t="str">
        <f>CONCATENATE(B900,"-",C900,"-",D900)</f>
        <v>15-Jun-1986</v>
      </c>
      <c r="F900" s="26">
        <f t="shared" si="14"/>
        <v>36</v>
      </c>
      <c r="G900">
        <v>3</v>
      </c>
      <c r="H900" s="47">
        <v>7339.93</v>
      </c>
      <c r="I900" t="str">
        <f>IF(M900="?","tier - 2",M900)</f>
        <v>tier - 2</v>
      </c>
      <c r="J900" t="str">
        <f>IF(N900="?","tier - 2",N900)</f>
        <v>tier - 2</v>
      </c>
      <c r="K900" t="str">
        <f>IF(O900="?","Unknown",O900)</f>
        <v>R1012</v>
      </c>
      <c r="M900" t="s">
        <v>9</v>
      </c>
      <c r="N900" t="s">
        <v>9</v>
      </c>
      <c r="O900" t="s">
        <v>21</v>
      </c>
      <c r="R900">
        <v>1986</v>
      </c>
    </row>
    <row r="901" spans="1:18" x14ac:dyDescent="0.3">
      <c r="A901" t="s">
        <v>930</v>
      </c>
      <c r="B901">
        <v>18</v>
      </c>
      <c r="C901" s="54" t="s">
        <v>28</v>
      </c>
      <c r="D901" s="54">
        <f>IF(R901="?",AVERAGE($R$2:$R$2344),R901)</f>
        <v>1977</v>
      </c>
      <c r="E901" s="19" t="str">
        <f>CONCATENATE(B901,"-",C901,"-",D901)</f>
        <v>18-Dec-1977</v>
      </c>
      <c r="F901" s="26">
        <f t="shared" si="14"/>
        <v>45</v>
      </c>
      <c r="G901">
        <v>0</v>
      </c>
      <c r="H901" s="47">
        <v>7345.08</v>
      </c>
      <c r="I901" t="str">
        <f>IF(M901="?","tier - 2",M901)</f>
        <v>tier - 2</v>
      </c>
      <c r="J901" t="str">
        <f>IF(N901="?","tier - 2",N901)</f>
        <v>tier - 1</v>
      </c>
      <c r="K901" t="str">
        <f>IF(O901="?","Unknown",O901)</f>
        <v>R1011</v>
      </c>
      <c r="M901" t="s">
        <v>9</v>
      </c>
      <c r="N901" t="s">
        <v>14</v>
      </c>
      <c r="O901" t="s">
        <v>40</v>
      </c>
      <c r="R901">
        <v>1977</v>
      </c>
    </row>
    <row r="902" spans="1:18" x14ac:dyDescent="0.3">
      <c r="A902" t="s">
        <v>931</v>
      </c>
      <c r="B902">
        <v>26</v>
      </c>
      <c r="C902" s="54" t="s">
        <v>16</v>
      </c>
      <c r="D902" s="54">
        <f>IF(R902="?",AVERAGE($R$2:$R$2344),R902)</f>
        <v>1979</v>
      </c>
      <c r="E902" s="19" t="str">
        <f>CONCATENATE(B902,"-",C902,"-",D902)</f>
        <v>26-Jun-1979</v>
      </c>
      <c r="F902" s="26">
        <f t="shared" si="14"/>
        <v>43</v>
      </c>
      <c r="G902">
        <v>1</v>
      </c>
      <c r="H902" s="47">
        <v>7345.73</v>
      </c>
      <c r="I902" t="str">
        <f>IF(M902="?","tier - 2",M902)</f>
        <v>tier - 2</v>
      </c>
      <c r="J902" t="str">
        <f>IF(N902="?","tier - 2",N902)</f>
        <v>tier - 1</v>
      </c>
      <c r="K902" t="str">
        <f>IF(O902="?","Unknown",O902)</f>
        <v>R1013</v>
      </c>
      <c r="M902" t="s">
        <v>9</v>
      </c>
      <c r="N902" t="s">
        <v>14</v>
      </c>
      <c r="O902" t="s">
        <v>11</v>
      </c>
      <c r="R902">
        <v>1979</v>
      </c>
    </row>
    <row r="903" spans="1:18" x14ac:dyDescent="0.3">
      <c r="A903" t="s">
        <v>932</v>
      </c>
      <c r="B903">
        <v>1</v>
      </c>
      <c r="C903" s="54" t="s">
        <v>28</v>
      </c>
      <c r="D903" s="54">
        <f>IF(R903="?",AVERAGE($R$2:$R$2344),R903)</f>
        <v>1977</v>
      </c>
      <c r="E903" s="19" t="str">
        <f>CONCATENATE(B903,"-",C903,"-",D903)</f>
        <v>1-Dec-1977</v>
      </c>
      <c r="F903" s="26">
        <f t="shared" si="14"/>
        <v>45</v>
      </c>
      <c r="G903">
        <v>0</v>
      </c>
      <c r="H903" s="47">
        <v>7348.14</v>
      </c>
      <c r="I903" t="str">
        <f>IF(M903="?","tier - 2",M903)</f>
        <v>tier - 2</v>
      </c>
      <c r="J903" t="str">
        <f>IF(N903="?","tier - 2",N903)</f>
        <v>tier - 1</v>
      </c>
      <c r="K903" t="str">
        <f>IF(O903="?","Unknown",O903)</f>
        <v>R1011</v>
      </c>
      <c r="M903" t="s">
        <v>9</v>
      </c>
      <c r="N903" t="s">
        <v>14</v>
      </c>
      <c r="O903" t="s">
        <v>40</v>
      </c>
      <c r="R903">
        <v>1977</v>
      </c>
    </row>
    <row r="904" spans="1:18" x14ac:dyDescent="0.3">
      <c r="A904" t="s">
        <v>933</v>
      </c>
      <c r="B904">
        <v>5</v>
      </c>
      <c r="C904" s="54" t="s">
        <v>35</v>
      </c>
      <c r="D904" s="54">
        <f>IF(R904="?",AVERAGE($R$2:$R$2344),R904)</f>
        <v>1993</v>
      </c>
      <c r="E904" s="19" t="str">
        <f>CONCATENATE(B904,"-",C904,"-",D904)</f>
        <v>5-Oct-1993</v>
      </c>
      <c r="F904" s="26">
        <f t="shared" si="14"/>
        <v>29</v>
      </c>
      <c r="G904">
        <v>0</v>
      </c>
      <c r="H904" s="47">
        <v>7349.12</v>
      </c>
      <c r="I904" t="str">
        <f>IF(M904="?","tier - 2",M904)</f>
        <v>tier - 2</v>
      </c>
      <c r="J904" t="str">
        <f>IF(N904="?","tier - 2",N904)</f>
        <v>tier - 2</v>
      </c>
      <c r="K904" t="str">
        <f>IF(O904="?","Unknown",O904)</f>
        <v>R1021</v>
      </c>
      <c r="M904" t="s">
        <v>9</v>
      </c>
      <c r="N904" t="s">
        <v>9</v>
      </c>
      <c r="O904" t="s">
        <v>298</v>
      </c>
      <c r="R904">
        <v>1993</v>
      </c>
    </row>
    <row r="905" spans="1:18" x14ac:dyDescent="0.3">
      <c r="A905" t="s">
        <v>934</v>
      </c>
      <c r="B905">
        <v>21</v>
      </c>
      <c r="C905" s="54" t="s">
        <v>16</v>
      </c>
      <c r="D905" s="54">
        <f>IF(R905="?",AVERAGE($R$2:$R$2344),R905)</f>
        <v>1983</v>
      </c>
      <c r="E905" s="19" t="str">
        <f>CONCATENATE(B905,"-",C905,"-",D905)</f>
        <v>21-Jun-1983</v>
      </c>
      <c r="F905" s="26">
        <f t="shared" si="14"/>
        <v>39</v>
      </c>
      <c r="G905">
        <v>3</v>
      </c>
      <c r="H905" s="47">
        <v>7357.49</v>
      </c>
      <c r="I905" t="str">
        <f>IF(M905="?","tier - 2",M905)</f>
        <v>tier - 2</v>
      </c>
      <c r="J905" t="str">
        <f>IF(N905="?","tier - 2",N905)</f>
        <v>tier - 2</v>
      </c>
      <c r="K905" t="str">
        <f>IF(O905="?","Unknown",O905)</f>
        <v>R1012</v>
      </c>
      <c r="M905" t="s">
        <v>9</v>
      </c>
      <c r="N905" t="s">
        <v>9</v>
      </c>
      <c r="O905" t="s">
        <v>21</v>
      </c>
      <c r="R905">
        <v>1983</v>
      </c>
    </row>
    <row r="906" spans="1:18" x14ac:dyDescent="0.3">
      <c r="A906" t="s">
        <v>935</v>
      </c>
      <c r="B906">
        <v>16</v>
      </c>
      <c r="C906" s="54" t="s">
        <v>8</v>
      </c>
      <c r="D906" s="54">
        <f>IF(R906="?",AVERAGE($R$2:$R$2344),R906)</f>
        <v>1981</v>
      </c>
      <c r="E906" s="19" t="str">
        <f>CONCATENATE(B906,"-",C906,"-",D906)</f>
        <v>16-Jul-1981</v>
      </c>
      <c r="F906" s="26">
        <f t="shared" si="14"/>
        <v>41</v>
      </c>
      <c r="G906">
        <v>1</v>
      </c>
      <c r="H906" s="47">
        <v>7358.18</v>
      </c>
      <c r="I906" t="str">
        <f>IF(M906="?","tier - 2",M906)</f>
        <v>tier - 2</v>
      </c>
      <c r="J906" t="str">
        <f>IF(N906="?","tier - 2",N906)</f>
        <v>tier - 3</v>
      </c>
      <c r="K906" t="str">
        <f>IF(O906="?","Unknown",O906)</f>
        <v>R1024</v>
      </c>
      <c r="M906" t="s">
        <v>9</v>
      </c>
      <c r="N906" t="s">
        <v>10</v>
      </c>
      <c r="O906" t="s">
        <v>245</v>
      </c>
      <c r="R906">
        <v>1981</v>
      </c>
    </row>
    <row r="907" spans="1:18" x14ac:dyDescent="0.3">
      <c r="A907" t="s">
        <v>936</v>
      </c>
      <c r="B907">
        <v>9</v>
      </c>
      <c r="C907" s="54" t="s">
        <v>28</v>
      </c>
      <c r="D907" s="54">
        <f>IF(R907="?",AVERAGE($R$2:$R$2344),R907)</f>
        <v>1965</v>
      </c>
      <c r="E907" s="19" t="str">
        <f>CONCATENATE(B907,"-",C907,"-",D907)</f>
        <v>9-Dec-1965</v>
      </c>
      <c r="F907" s="26">
        <f t="shared" si="14"/>
        <v>57</v>
      </c>
      <c r="G907">
        <v>0</v>
      </c>
      <c r="H907" s="47">
        <v>7362.31</v>
      </c>
      <c r="I907" t="str">
        <f>IF(M907="?","tier - 2",M907)</f>
        <v>tier - 3</v>
      </c>
      <c r="J907" t="str">
        <f>IF(N907="?","tier - 2",N907)</f>
        <v>tier - 3</v>
      </c>
      <c r="K907" t="str">
        <f>IF(O907="?","Unknown",O907)</f>
        <v>R1013</v>
      </c>
      <c r="M907" t="s">
        <v>10</v>
      </c>
      <c r="N907" t="s">
        <v>10</v>
      </c>
      <c r="O907" t="s">
        <v>11</v>
      </c>
      <c r="R907">
        <v>1965</v>
      </c>
    </row>
    <row r="908" spans="1:18" x14ac:dyDescent="0.3">
      <c r="A908" t="s">
        <v>937</v>
      </c>
      <c r="B908">
        <v>24</v>
      </c>
      <c r="C908" s="54" t="s">
        <v>13</v>
      </c>
      <c r="D908" s="54">
        <f>IF(R908="?",AVERAGE($R$2:$R$2344),R908)</f>
        <v>1981</v>
      </c>
      <c r="E908" s="19" t="str">
        <f>CONCATENATE(B908,"-",C908,"-",D908)</f>
        <v>24-Nov-1981</v>
      </c>
      <c r="F908" s="26">
        <f t="shared" si="14"/>
        <v>41</v>
      </c>
      <c r="G908">
        <v>2</v>
      </c>
      <c r="H908" s="47">
        <v>7371.77</v>
      </c>
      <c r="I908" t="str">
        <f>IF(M908="?","tier - 2",M908)</f>
        <v>tier - 2</v>
      </c>
      <c r="J908" t="str">
        <f>IF(N908="?","tier - 2",N908)</f>
        <v>tier - 1</v>
      </c>
      <c r="K908" t="str">
        <f>IF(O908="?","Unknown",O908)</f>
        <v>R1011</v>
      </c>
      <c r="M908" t="s">
        <v>9</v>
      </c>
      <c r="N908" t="s">
        <v>14</v>
      </c>
      <c r="O908" t="s">
        <v>40</v>
      </c>
      <c r="R908">
        <v>1981</v>
      </c>
    </row>
    <row r="909" spans="1:18" x14ac:dyDescent="0.3">
      <c r="A909" t="s">
        <v>938</v>
      </c>
      <c r="B909">
        <v>22</v>
      </c>
      <c r="C909" s="54" t="s">
        <v>8</v>
      </c>
      <c r="D909" s="54">
        <f>IF(R909="?",AVERAGE($R$2:$R$2344),R909)</f>
        <v>1993</v>
      </c>
      <c r="E909" s="19" t="str">
        <f>CONCATENATE(B909,"-",C909,"-",D909)</f>
        <v>22-Jul-1993</v>
      </c>
      <c r="F909" s="26">
        <f t="shared" si="14"/>
        <v>29</v>
      </c>
      <c r="G909">
        <v>0</v>
      </c>
      <c r="H909" s="47">
        <v>7388.85</v>
      </c>
      <c r="I909" t="str">
        <f>IF(M909="?","tier - 2",M909)</f>
        <v>tier - 2</v>
      </c>
      <c r="J909" t="str">
        <f>IF(N909="?","tier - 2",N909)</f>
        <v>tier - 2</v>
      </c>
      <c r="K909" t="str">
        <f>IF(O909="?","Unknown",O909)</f>
        <v>R1026</v>
      </c>
      <c r="M909" t="s">
        <v>9</v>
      </c>
      <c r="N909" t="s">
        <v>9</v>
      </c>
      <c r="O909" t="s">
        <v>533</v>
      </c>
      <c r="R909">
        <v>1993</v>
      </c>
    </row>
    <row r="910" spans="1:18" x14ac:dyDescent="0.3">
      <c r="A910" t="s">
        <v>939</v>
      </c>
      <c r="B910">
        <v>5</v>
      </c>
      <c r="C910" s="54" t="s">
        <v>28</v>
      </c>
      <c r="D910" s="54">
        <f>IF(R910="?",AVERAGE($R$2:$R$2344),R910)</f>
        <v>1965</v>
      </c>
      <c r="E910" s="19" t="str">
        <f>CONCATENATE(B910,"-",C910,"-",D910)</f>
        <v>5-Dec-1965</v>
      </c>
      <c r="F910" s="26">
        <f t="shared" si="14"/>
        <v>57</v>
      </c>
      <c r="G910">
        <v>0</v>
      </c>
      <c r="H910" s="47">
        <v>7403.98</v>
      </c>
      <c r="I910" t="str">
        <f>IF(M910="?","tier - 2",M910)</f>
        <v>tier - 3</v>
      </c>
      <c r="J910" t="str">
        <f>IF(N910="?","tier - 2",N910)</f>
        <v>tier - 2</v>
      </c>
      <c r="K910" t="str">
        <f>IF(O910="?","Unknown",O910)</f>
        <v>R1013</v>
      </c>
      <c r="M910" t="s">
        <v>10</v>
      </c>
      <c r="N910" t="s">
        <v>9</v>
      </c>
      <c r="O910" t="s">
        <v>11</v>
      </c>
      <c r="R910">
        <v>1965</v>
      </c>
    </row>
    <row r="911" spans="1:18" x14ac:dyDescent="0.3">
      <c r="A911" t="s">
        <v>940</v>
      </c>
      <c r="B911">
        <v>19</v>
      </c>
      <c r="C911" s="54" t="s">
        <v>18</v>
      </c>
      <c r="D911" s="54">
        <f>IF(R911="?",AVERAGE($R$2:$R$2344),R911)</f>
        <v>1983</v>
      </c>
      <c r="E911" s="19" t="str">
        <f>CONCATENATE(B911,"-",C911,"-",D911)</f>
        <v>19-Sep-1983</v>
      </c>
      <c r="F911" s="26">
        <f t="shared" si="14"/>
        <v>39</v>
      </c>
      <c r="G911">
        <v>3</v>
      </c>
      <c r="H911" s="47">
        <v>7418.52</v>
      </c>
      <c r="I911" t="str">
        <f>IF(M911="?","tier - 2",M911)</f>
        <v>tier - 2</v>
      </c>
      <c r="J911" t="str">
        <f>IF(N911="?","tier - 2",N911)</f>
        <v>tier - 2</v>
      </c>
      <c r="K911" t="str">
        <f>IF(O911="?","Unknown",O911)</f>
        <v>R1011</v>
      </c>
      <c r="M911" t="s">
        <v>9</v>
      </c>
      <c r="N911" t="s">
        <v>9</v>
      </c>
      <c r="O911" t="s">
        <v>40</v>
      </c>
      <c r="R911">
        <v>1983</v>
      </c>
    </row>
    <row r="912" spans="1:18" x14ac:dyDescent="0.3">
      <c r="A912" t="s">
        <v>941</v>
      </c>
      <c r="B912">
        <v>12</v>
      </c>
      <c r="C912" s="54" t="s">
        <v>13</v>
      </c>
      <c r="D912" s="54">
        <f>IF(R912="?",AVERAGE($R$2:$R$2344),R912)</f>
        <v>1978</v>
      </c>
      <c r="E912" s="19" t="str">
        <f>CONCATENATE(B912,"-",C912,"-",D912)</f>
        <v>12-Nov-1978</v>
      </c>
      <c r="F912" s="26">
        <f t="shared" si="14"/>
        <v>44</v>
      </c>
      <c r="G912">
        <v>0</v>
      </c>
      <c r="H912" s="47">
        <v>7419.48</v>
      </c>
      <c r="I912" t="str">
        <f>IF(M912="?","tier - 2",M912)</f>
        <v>tier - 2</v>
      </c>
      <c r="J912" t="str">
        <f>IF(N912="?","tier - 2",N912)</f>
        <v>tier - 2</v>
      </c>
      <c r="K912" t="str">
        <f>IF(O912="?","Unknown",O912)</f>
        <v>R1012</v>
      </c>
      <c r="M912" t="s">
        <v>9</v>
      </c>
      <c r="N912" t="s">
        <v>9</v>
      </c>
      <c r="O912" t="s">
        <v>21</v>
      </c>
      <c r="R912">
        <v>1978</v>
      </c>
    </row>
    <row r="913" spans="1:18" x14ac:dyDescent="0.3">
      <c r="A913" t="s">
        <v>942</v>
      </c>
      <c r="B913">
        <v>2</v>
      </c>
      <c r="C913" s="54" t="s">
        <v>28</v>
      </c>
      <c r="D913" s="54">
        <f>IF(R913="?",AVERAGE($R$2:$R$2344),R913)</f>
        <v>1978</v>
      </c>
      <c r="E913" s="19" t="str">
        <f>CONCATENATE(B913,"-",C913,"-",D913)</f>
        <v>2-Dec-1978</v>
      </c>
      <c r="F913" s="26">
        <f t="shared" si="14"/>
        <v>44</v>
      </c>
      <c r="G913">
        <v>0</v>
      </c>
      <c r="H913" s="47">
        <v>7421.19</v>
      </c>
      <c r="I913" t="str">
        <f>IF(M913="?","tier - 2",M913)</f>
        <v>tier - 2</v>
      </c>
      <c r="J913" t="str">
        <f>IF(N913="?","tier - 2",N913)</f>
        <v>tier - 3</v>
      </c>
      <c r="K913" t="str">
        <f>IF(O913="?","Unknown",O913)</f>
        <v>R1012</v>
      </c>
      <c r="M913" t="s">
        <v>9</v>
      </c>
      <c r="N913" t="s">
        <v>10</v>
      </c>
      <c r="O913" t="s">
        <v>21</v>
      </c>
      <c r="R913">
        <v>1978</v>
      </c>
    </row>
    <row r="914" spans="1:18" x14ac:dyDescent="0.3">
      <c r="A914" t="s">
        <v>943</v>
      </c>
      <c r="B914">
        <v>25</v>
      </c>
      <c r="C914" s="54" t="s">
        <v>33</v>
      </c>
      <c r="D914" s="54">
        <f>IF(R914="?",AVERAGE($R$2:$R$2344),R914)</f>
        <v>1977</v>
      </c>
      <c r="E914" s="19" t="str">
        <f>CONCATENATE(B914,"-",C914,"-",D914)</f>
        <v>25-Aug-1977</v>
      </c>
      <c r="F914" s="26">
        <f t="shared" si="14"/>
        <v>45</v>
      </c>
      <c r="G914">
        <v>1</v>
      </c>
      <c r="H914" s="47">
        <v>7441.05</v>
      </c>
      <c r="I914" t="str">
        <f>IF(M914="?","tier - 2",M914)</f>
        <v>tier - 3</v>
      </c>
      <c r="J914" t="str">
        <f>IF(N914="?","tier - 2",N914)</f>
        <v>tier - 2</v>
      </c>
      <c r="K914" t="str">
        <f>IF(O914="?","Unknown",O914)</f>
        <v>R1011</v>
      </c>
      <c r="M914" t="s">
        <v>10</v>
      </c>
      <c r="N914" t="s">
        <v>9</v>
      </c>
      <c r="O914" t="s">
        <v>40</v>
      </c>
      <c r="R914">
        <v>1977</v>
      </c>
    </row>
    <row r="915" spans="1:18" x14ac:dyDescent="0.3">
      <c r="A915" t="s">
        <v>944</v>
      </c>
      <c r="B915">
        <v>1</v>
      </c>
      <c r="C915" s="54" t="s">
        <v>18</v>
      </c>
      <c r="D915" s="54">
        <f>IF(R915="?",AVERAGE($R$2:$R$2344),R915)</f>
        <v>1979</v>
      </c>
      <c r="E915" s="19" t="str">
        <f>CONCATENATE(B915,"-",C915,"-",D915)</f>
        <v>1-Sep-1979</v>
      </c>
      <c r="F915" s="26">
        <f t="shared" si="14"/>
        <v>43</v>
      </c>
      <c r="G915">
        <v>2</v>
      </c>
      <c r="H915" s="47">
        <v>7441.5</v>
      </c>
      <c r="I915" t="str">
        <f>IF(M915="?","tier - 2",M915)</f>
        <v>tier - 3</v>
      </c>
      <c r="J915" t="str">
        <f>IF(N915="?","tier - 2",N915)</f>
        <v>tier - 2</v>
      </c>
      <c r="K915" t="str">
        <f>IF(O915="?","Unknown",O915)</f>
        <v>R1011</v>
      </c>
      <c r="M915" t="s">
        <v>10</v>
      </c>
      <c r="N915" t="s">
        <v>9</v>
      </c>
      <c r="O915" t="s">
        <v>40</v>
      </c>
      <c r="R915">
        <v>1979</v>
      </c>
    </row>
    <row r="916" spans="1:18" x14ac:dyDescent="0.3">
      <c r="A916" t="s">
        <v>945</v>
      </c>
      <c r="B916">
        <v>7</v>
      </c>
      <c r="C916" s="54" t="s">
        <v>8</v>
      </c>
      <c r="D916" s="54">
        <f>IF(R916="?",AVERAGE($R$2:$R$2344),R916)</f>
        <v>1980</v>
      </c>
      <c r="E916" s="19" t="str">
        <f>CONCATENATE(B916,"-",C916,"-",D916)</f>
        <v>7-Jul-1980</v>
      </c>
      <c r="F916" s="26">
        <f t="shared" si="14"/>
        <v>42</v>
      </c>
      <c r="G916">
        <v>1</v>
      </c>
      <c r="H916" s="47">
        <v>7443.64</v>
      </c>
      <c r="I916" t="str">
        <f>IF(M916="?","tier - 2",M916)</f>
        <v>tier - 2</v>
      </c>
      <c r="J916" t="str">
        <f>IF(N916="?","tier - 2",N916)</f>
        <v>tier - 3</v>
      </c>
      <c r="K916" t="str">
        <f>IF(O916="?","Unknown",O916)</f>
        <v>R1012</v>
      </c>
      <c r="M916" t="s">
        <v>9</v>
      </c>
      <c r="N916" t="s">
        <v>10</v>
      </c>
      <c r="O916" t="s">
        <v>21</v>
      </c>
      <c r="R916">
        <v>1980</v>
      </c>
    </row>
    <row r="917" spans="1:18" x14ac:dyDescent="0.3">
      <c r="A917" t="s">
        <v>946</v>
      </c>
      <c r="B917">
        <v>25</v>
      </c>
      <c r="C917" s="54" t="s">
        <v>18</v>
      </c>
      <c r="D917" s="54">
        <f>IF(R917="?",AVERAGE($R$2:$R$2344),R917)</f>
        <v>1977</v>
      </c>
      <c r="E917" s="19" t="str">
        <f>CONCATENATE(B917,"-",C917,"-",D917)</f>
        <v>25-Sep-1977</v>
      </c>
      <c r="F917" s="26">
        <f t="shared" si="14"/>
        <v>45</v>
      </c>
      <c r="G917">
        <v>1</v>
      </c>
      <c r="H917" s="47">
        <v>7445.92</v>
      </c>
      <c r="I917" t="str">
        <f>IF(M917="?","tier - 2",M917)</f>
        <v>tier - 3</v>
      </c>
      <c r="J917" t="str">
        <f>IF(N917="?","tier - 2",N917)</f>
        <v>tier - 1</v>
      </c>
      <c r="K917" t="str">
        <f>IF(O917="?","Unknown",O917)</f>
        <v>R1011</v>
      </c>
      <c r="M917" t="s">
        <v>10</v>
      </c>
      <c r="N917" t="s">
        <v>14</v>
      </c>
      <c r="O917" t="s">
        <v>40</v>
      </c>
      <c r="R917">
        <v>1977</v>
      </c>
    </row>
    <row r="918" spans="1:18" x14ac:dyDescent="0.3">
      <c r="A918" t="s">
        <v>947</v>
      </c>
      <c r="B918">
        <v>30</v>
      </c>
      <c r="C918" s="54" t="s">
        <v>18</v>
      </c>
      <c r="D918" s="54">
        <f>IF(R918="?",AVERAGE($R$2:$R$2344),R918)</f>
        <v>1977</v>
      </c>
      <c r="E918" s="19" t="str">
        <f>CONCATENATE(B918,"-",C918,"-",D918)</f>
        <v>30-Sep-1977</v>
      </c>
      <c r="F918" s="26">
        <f t="shared" si="14"/>
        <v>45</v>
      </c>
      <c r="G918">
        <v>0</v>
      </c>
      <c r="H918" s="47">
        <v>7448.4</v>
      </c>
      <c r="I918" t="str">
        <f>IF(M918="?","tier - 2",M918)</f>
        <v>tier - 3</v>
      </c>
      <c r="J918" t="str">
        <f>IF(N918="?","tier - 2",N918)</f>
        <v>tier - 3</v>
      </c>
      <c r="K918" t="str">
        <f>IF(O918="?","Unknown",O918)</f>
        <v>R1017</v>
      </c>
      <c r="M918" t="s">
        <v>10</v>
      </c>
      <c r="N918" t="s">
        <v>10</v>
      </c>
      <c r="O918" t="s">
        <v>354</v>
      </c>
      <c r="R918">
        <v>1977</v>
      </c>
    </row>
    <row r="919" spans="1:18" x14ac:dyDescent="0.3">
      <c r="A919" t="s">
        <v>948</v>
      </c>
      <c r="B919">
        <v>1</v>
      </c>
      <c r="C919" s="54" t="s">
        <v>16</v>
      </c>
      <c r="D919" s="54">
        <f>IF(R919="?",AVERAGE($R$2:$R$2344),R919)</f>
        <v>2001</v>
      </c>
      <c r="E919" s="19" t="str">
        <f>CONCATENATE(B919,"-",C919,"-",D919)</f>
        <v>1-Jun-2001</v>
      </c>
      <c r="F919" s="26">
        <f t="shared" si="14"/>
        <v>22</v>
      </c>
      <c r="G919">
        <v>0</v>
      </c>
      <c r="H919" s="47">
        <v>7450.36</v>
      </c>
      <c r="I919" t="str">
        <f>IF(M919="?","tier - 2",M919)</f>
        <v>tier - 2</v>
      </c>
      <c r="J919" t="str">
        <f>IF(N919="?","tier - 2",N919)</f>
        <v>tier - 2</v>
      </c>
      <c r="K919" t="str">
        <f>IF(O919="?","Unknown",O919)</f>
        <v>R1012</v>
      </c>
      <c r="M919" t="s">
        <v>9</v>
      </c>
      <c r="N919" t="s">
        <v>9</v>
      </c>
      <c r="O919" t="s">
        <v>21</v>
      </c>
      <c r="R919">
        <v>2001</v>
      </c>
    </row>
    <row r="920" spans="1:18" x14ac:dyDescent="0.3">
      <c r="A920" t="s">
        <v>949</v>
      </c>
      <c r="B920">
        <v>4</v>
      </c>
      <c r="C920" s="54" t="s">
        <v>33</v>
      </c>
      <c r="D920" s="54">
        <f>IF(R920="?",AVERAGE($R$2:$R$2344),R920)</f>
        <v>1967</v>
      </c>
      <c r="E920" s="19" t="str">
        <f>CONCATENATE(B920,"-",C920,"-",D920)</f>
        <v>4-Aug-1967</v>
      </c>
      <c r="F920" s="26">
        <f t="shared" si="14"/>
        <v>55</v>
      </c>
      <c r="G920">
        <v>0</v>
      </c>
      <c r="H920" s="47">
        <v>7463.51</v>
      </c>
      <c r="I920" t="str">
        <f>IF(M920="?","tier - 2",M920)</f>
        <v>tier - 3</v>
      </c>
      <c r="J920" t="str">
        <f>IF(N920="?","tier - 2",N920)</f>
        <v>tier - 3</v>
      </c>
      <c r="K920" t="str">
        <f>IF(O920="?","Unknown",O920)</f>
        <v>R1013</v>
      </c>
      <c r="M920" t="s">
        <v>10</v>
      </c>
      <c r="N920" t="s">
        <v>10</v>
      </c>
      <c r="O920" t="s">
        <v>11</v>
      </c>
      <c r="R920">
        <v>1967</v>
      </c>
    </row>
    <row r="921" spans="1:18" x14ac:dyDescent="0.3">
      <c r="A921" t="s">
        <v>950</v>
      </c>
      <c r="B921">
        <v>14</v>
      </c>
      <c r="C921" s="54" t="s">
        <v>16</v>
      </c>
      <c r="D921" s="54">
        <f>IF(R921="?",AVERAGE($R$2:$R$2344),R921)</f>
        <v>1996</v>
      </c>
      <c r="E921" s="19" t="str">
        <f>CONCATENATE(B921,"-",C921,"-",D921)</f>
        <v>14-Jun-1996</v>
      </c>
      <c r="F921" s="26">
        <f t="shared" si="14"/>
        <v>26</v>
      </c>
      <c r="G921">
        <v>0</v>
      </c>
      <c r="H921" s="47">
        <v>7487.38</v>
      </c>
      <c r="I921" t="str">
        <f>IF(M921="?","tier - 2",M921)</f>
        <v>tier - 2</v>
      </c>
      <c r="J921" t="str">
        <f>IF(N921="?","tier - 2",N921)</f>
        <v>tier - 3</v>
      </c>
      <c r="K921" t="str">
        <f>IF(O921="?","Unknown",O921)</f>
        <v>R1012</v>
      </c>
      <c r="M921" t="s">
        <v>9</v>
      </c>
      <c r="N921" t="s">
        <v>10</v>
      </c>
      <c r="O921" t="s">
        <v>21</v>
      </c>
      <c r="R921">
        <v>1996</v>
      </c>
    </row>
    <row r="922" spans="1:18" x14ac:dyDescent="0.3">
      <c r="A922" t="s">
        <v>951</v>
      </c>
      <c r="B922">
        <v>15</v>
      </c>
      <c r="C922" s="54" t="s">
        <v>28</v>
      </c>
      <c r="D922" s="54">
        <f>IF(R922="?",AVERAGE($R$2:$R$2344),R922)</f>
        <v>1988</v>
      </c>
      <c r="E922" s="19" t="str">
        <f>CONCATENATE(B922,"-",C922,"-",D922)</f>
        <v>15-Dec-1988</v>
      </c>
      <c r="F922" s="26">
        <f t="shared" si="14"/>
        <v>34</v>
      </c>
      <c r="G922">
        <v>3</v>
      </c>
      <c r="H922" s="47">
        <v>7494.63</v>
      </c>
      <c r="I922" t="str">
        <f>IF(M922="?","tier - 2",M922)</f>
        <v>tier - 2</v>
      </c>
      <c r="J922" t="str">
        <f>IF(N922="?","tier - 2",N922)</f>
        <v>tier - 3</v>
      </c>
      <c r="K922" t="str">
        <f>IF(O922="?","Unknown",O922)</f>
        <v>R1025</v>
      </c>
      <c r="M922" t="s">
        <v>9</v>
      </c>
      <c r="N922" t="s">
        <v>10</v>
      </c>
      <c r="O922" t="s">
        <v>198</v>
      </c>
      <c r="R922">
        <v>1988</v>
      </c>
    </row>
    <row r="923" spans="1:18" x14ac:dyDescent="0.3">
      <c r="A923" t="s">
        <v>952</v>
      </c>
      <c r="B923">
        <v>28</v>
      </c>
      <c r="C923" s="54" t="s">
        <v>35</v>
      </c>
      <c r="D923" s="54">
        <f>IF(R923="?",AVERAGE($R$2:$R$2344),R923)</f>
        <v>1997</v>
      </c>
      <c r="E923" s="19" t="str">
        <f>CONCATENATE(B923,"-",C923,"-",D923)</f>
        <v>28-Oct-1997</v>
      </c>
      <c r="F923" s="26">
        <f t="shared" si="14"/>
        <v>25</v>
      </c>
      <c r="G923">
        <v>0</v>
      </c>
      <c r="H923" s="47">
        <v>7504.3</v>
      </c>
      <c r="I923" t="str">
        <f>IF(M923="?","tier - 2",M923)</f>
        <v>tier - 2</v>
      </c>
      <c r="J923" t="str">
        <f>IF(N923="?","tier - 2",N923)</f>
        <v>tier - 1</v>
      </c>
      <c r="K923" t="str">
        <f>IF(O923="?","Unknown",O923)</f>
        <v>R1012</v>
      </c>
      <c r="M923" t="s">
        <v>9</v>
      </c>
      <c r="N923" t="s">
        <v>14</v>
      </c>
      <c r="O923" t="s">
        <v>21</v>
      </c>
      <c r="R923">
        <v>1997</v>
      </c>
    </row>
    <row r="924" spans="1:18" x14ac:dyDescent="0.3">
      <c r="A924" t="s">
        <v>953</v>
      </c>
      <c r="B924">
        <v>10</v>
      </c>
      <c r="C924" s="54" t="s">
        <v>8</v>
      </c>
      <c r="D924" s="54">
        <f>IF(R924="?",AVERAGE($R$2:$R$2344),R924)</f>
        <v>1983</v>
      </c>
      <c r="E924" s="19" t="str">
        <f>CONCATENATE(B924,"-",C924,"-",D924)</f>
        <v>10-Jul-1983</v>
      </c>
      <c r="F924" s="26">
        <f t="shared" si="14"/>
        <v>39</v>
      </c>
      <c r="G924">
        <v>4</v>
      </c>
      <c r="H924" s="47">
        <v>7512.27</v>
      </c>
      <c r="I924" t="str">
        <f>IF(M924="?","tier - 2",M924)</f>
        <v>tier - 3</v>
      </c>
      <c r="J924" t="str">
        <f>IF(N924="?","tier - 2",N924)</f>
        <v>tier - 2</v>
      </c>
      <c r="K924" t="str">
        <f>IF(O924="?","Unknown",O924)</f>
        <v>R1011</v>
      </c>
      <c r="M924" t="s">
        <v>10</v>
      </c>
      <c r="N924" t="s">
        <v>9</v>
      </c>
      <c r="O924" t="s">
        <v>40</v>
      </c>
      <c r="R924">
        <v>1983</v>
      </c>
    </row>
    <row r="925" spans="1:18" x14ac:dyDescent="0.3">
      <c r="A925" t="s">
        <v>954</v>
      </c>
      <c r="B925">
        <v>18</v>
      </c>
      <c r="C925" s="54" t="s">
        <v>35</v>
      </c>
      <c r="D925" s="54">
        <f>IF(R925="?",AVERAGE($R$2:$R$2344),R925)</f>
        <v>1978</v>
      </c>
      <c r="E925" s="19" t="str">
        <f>CONCATENATE(B925,"-",C925,"-",D925)</f>
        <v>18-Oct-1978</v>
      </c>
      <c r="F925" s="26">
        <f t="shared" si="14"/>
        <v>44</v>
      </c>
      <c r="G925">
        <v>1</v>
      </c>
      <c r="H925" s="47">
        <v>7518.03</v>
      </c>
      <c r="I925" t="str">
        <f>IF(M925="?","tier - 2",M925)</f>
        <v>tier - 2</v>
      </c>
      <c r="J925" t="str">
        <f>IF(N925="?","tier - 2",N925)</f>
        <v>tier - 3</v>
      </c>
      <c r="K925" t="str">
        <f>IF(O925="?","Unknown",O925)</f>
        <v>R1012</v>
      </c>
      <c r="M925" t="s">
        <v>9</v>
      </c>
      <c r="N925" t="s">
        <v>10</v>
      </c>
      <c r="O925" t="s">
        <v>21</v>
      </c>
      <c r="R925">
        <v>1978</v>
      </c>
    </row>
    <row r="926" spans="1:18" x14ac:dyDescent="0.3">
      <c r="A926" t="s">
        <v>955</v>
      </c>
      <c r="B926">
        <v>10</v>
      </c>
      <c r="C926" s="54" t="s">
        <v>35</v>
      </c>
      <c r="D926" s="54">
        <f>IF(R926="?",AVERAGE($R$2:$R$2344),R926)</f>
        <v>1976</v>
      </c>
      <c r="E926" s="19" t="str">
        <f>CONCATENATE(B926,"-",C926,"-",D926)</f>
        <v>10-Oct-1976</v>
      </c>
      <c r="F926" s="26">
        <f t="shared" si="14"/>
        <v>46</v>
      </c>
      <c r="G926">
        <v>0</v>
      </c>
      <c r="H926" s="47">
        <v>7526.71</v>
      </c>
      <c r="I926" t="str">
        <f>IF(M926="?","tier - 2",M926)</f>
        <v>tier - 3</v>
      </c>
      <c r="J926" t="str">
        <f>IF(N926="?","tier - 2",N926)</f>
        <v>tier - 1</v>
      </c>
      <c r="K926" t="str">
        <f>IF(O926="?","Unknown",O926)</f>
        <v>R1012</v>
      </c>
      <c r="M926" t="s">
        <v>10</v>
      </c>
      <c r="N926" t="s">
        <v>14</v>
      </c>
      <c r="O926" t="s">
        <v>21</v>
      </c>
      <c r="R926">
        <v>1976</v>
      </c>
    </row>
    <row r="927" spans="1:18" x14ac:dyDescent="0.3">
      <c r="A927" t="s">
        <v>956</v>
      </c>
      <c r="B927">
        <v>14</v>
      </c>
      <c r="C927" s="54" t="s">
        <v>28</v>
      </c>
      <c r="D927" s="54">
        <f>IF(R927="?",AVERAGE($R$2:$R$2344),R927)</f>
        <v>1978</v>
      </c>
      <c r="E927" s="19" t="str">
        <f>CONCATENATE(B927,"-",C927,"-",D927)</f>
        <v>14-Dec-1978</v>
      </c>
      <c r="F927" s="26">
        <f t="shared" si="14"/>
        <v>44</v>
      </c>
      <c r="G927">
        <v>2</v>
      </c>
      <c r="H927" s="47">
        <v>7531.7</v>
      </c>
      <c r="I927" t="str">
        <f>IF(M927="?","tier - 2",M927)</f>
        <v>tier - 2</v>
      </c>
      <c r="J927" t="str">
        <f>IF(N927="?","tier - 2",N927)</f>
        <v>tier - 1</v>
      </c>
      <c r="K927" t="str">
        <f>IF(O927="?","Unknown",O927)</f>
        <v>R1013</v>
      </c>
      <c r="M927" t="s">
        <v>9</v>
      </c>
      <c r="N927" t="s">
        <v>14</v>
      </c>
      <c r="O927" t="s">
        <v>11</v>
      </c>
      <c r="R927">
        <v>1978</v>
      </c>
    </row>
    <row r="928" spans="1:18" x14ac:dyDescent="0.3">
      <c r="A928" t="s">
        <v>957</v>
      </c>
      <c r="B928">
        <v>22</v>
      </c>
      <c r="C928" s="54" t="s">
        <v>33</v>
      </c>
      <c r="D928" s="54">
        <f>IF(R928="?",AVERAGE($R$2:$R$2344),R928)</f>
        <v>1984</v>
      </c>
      <c r="E928" s="19" t="str">
        <f>CONCATENATE(B928,"-",C928,"-",D928)</f>
        <v>22-Aug-1984</v>
      </c>
      <c r="F928" s="26">
        <f t="shared" si="14"/>
        <v>38</v>
      </c>
      <c r="G928">
        <v>3</v>
      </c>
      <c r="H928" s="47">
        <v>7537.16</v>
      </c>
      <c r="I928" t="str">
        <f>IF(M928="?","tier - 2",M928)</f>
        <v>tier - 2</v>
      </c>
      <c r="J928" t="str">
        <f>IF(N928="?","tier - 2",N928)</f>
        <v>tier - 2</v>
      </c>
      <c r="K928" t="str">
        <f>IF(O928="?","Unknown",O928)</f>
        <v>R1012</v>
      </c>
      <c r="M928" t="s">
        <v>9</v>
      </c>
      <c r="N928" t="s">
        <v>9</v>
      </c>
      <c r="O928" t="s">
        <v>21</v>
      </c>
      <c r="R928">
        <v>1984</v>
      </c>
    </row>
    <row r="929" spans="1:18" x14ac:dyDescent="0.3">
      <c r="A929" t="s">
        <v>958</v>
      </c>
      <c r="B929">
        <v>15</v>
      </c>
      <c r="C929" s="54" t="s">
        <v>28</v>
      </c>
      <c r="D929" s="54">
        <f>IF(R929="?",AVERAGE($R$2:$R$2344),R929)</f>
        <v>1988</v>
      </c>
      <c r="E929" s="19" t="str">
        <f>CONCATENATE(B929,"-",C929,"-",D929)</f>
        <v>15-Dec-1988</v>
      </c>
      <c r="F929" s="26">
        <f t="shared" si="14"/>
        <v>34</v>
      </c>
      <c r="G929">
        <v>3</v>
      </c>
      <c r="H929" s="47">
        <v>7538.52</v>
      </c>
      <c r="I929" t="str">
        <f>IF(M929="?","tier - 2",M929)</f>
        <v>tier - 2</v>
      </c>
      <c r="J929" t="str">
        <f>IF(N929="?","tier - 2",N929)</f>
        <v>tier - 2</v>
      </c>
      <c r="K929" t="str">
        <f>IF(O929="?","Unknown",O929)</f>
        <v>R1012</v>
      </c>
      <c r="M929" t="s">
        <v>9</v>
      </c>
      <c r="N929" t="s">
        <v>9</v>
      </c>
      <c r="O929" t="s">
        <v>21</v>
      </c>
      <c r="R929">
        <v>1988</v>
      </c>
    </row>
    <row r="930" spans="1:18" x14ac:dyDescent="0.3">
      <c r="A930" t="s">
        <v>959</v>
      </c>
      <c r="B930">
        <v>14</v>
      </c>
      <c r="C930" s="54" t="s">
        <v>33</v>
      </c>
      <c r="D930" s="54">
        <f>IF(R930="?",AVERAGE($R$2:$R$2344),R930)</f>
        <v>1994</v>
      </c>
      <c r="E930" s="19" t="str">
        <f>CONCATENATE(B930,"-",C930,"-",D930)</f>
        <v>14-Aug-1994</v>
      </c>
      <c r="F930" s="26">
        <f t="shared" si="14"/>
        <v>28</v>
      </c>
      <c r="G930">
        <v>0</v>
      </c>
      <c r="H930" s="47">
        <v>7567.13</v>
      </c>
      <c r="I930" t="str">
        <f>IF(M930="?","tier - 2",M930)</f>
        <v>tier - 2</v>
      </c>
      <c r="J930" t="str">
        <f>IF(N930="?","tier - 2",N930)</f>
        <v>tier - 2</v>
      </c>
      <c r="K930" t="str">
        <f>IF(O930="?","Unknown",O930)</f>
        <v>R1021</v>
      </c>
      <c r="M930" t="s">
        <v>9</v>
      </c>
      <c r="N930" t="s">
        <v>9</v>
      </c>
      <c r="O930" t="s">
        <v>298</v>
      </c>
      <c r="R930">
        <v>1994</v>
      </c>
    </row>
    <row r="931" spans="1:18" x14ac:dyDescent="0.3">
      <c r="A931" t="s">
        <v>960</v>
      </c>
      <c r="B931">
        <v>17</v>
      </c>
      <c r="C931" s="54" t="s">
        <v>8</v>
      </c>
      <c r="D931" s="54">
        <f>IF(R931="?",AVERAGE($R$2:$R$2344),R931)</f>
        <v>1967</v>
      </c>
      <c r="E931" s="19" t="str">
        <f>CONCATENATE(B931,"-",C931,"-",D931)</f>
        <v>17-Jul-1967</v>
      </c>
      <c r="F931" s="26">
        <f t="shared" si="14"/>
        <v>55</v>
      </c>
      <c r="G931">
        <v>0</v>
      </c>
      <c r="H931" s="47">
        <v>7585.62</v>
      </c>
      <c r="I931" t="str">
        <f>IF(M931="?","tier - 2",M931)</f>
        <v>tier - 3</v>
      </c>
      <c r="J931" t="str">
        <f>IF(N931="?","tier - 2",N931)</f>
        <v>tier - 2</v>
      </c>
      <c r="K931" t="str">
        <f>IF(O931="?","Unknown",O931)</f>
        <v>R1013</v>
      </c>
      <c r="M931" t="s">
        <v>10</v>
      </c>
      <c r="N931" t="s">
        <v>9</v>
      </c>
      <c r="O931" t="s">
        <v>11</v>
      </c>
      <c r="R931">
        <v>1967</v>
      </c>
    </row>
    <row r="932" spans="1:18" x14ac:dyDescent="0.3">
      <c r="A932" t="s">
        <v>961</v>
      </c>
      <c r="B932">
        <v>30</v>
      </c>
      <c r="C932" s="54" t="s">
        <v>18</v>
      </c>
      <c r="D932" s="54">
        <f>IF(R932="?",AVERAGE($R$2:$R$2344),R932)</f>
        <v>1997</v>
      </c>
      <c r="E932" s="19" t="str">
        <f>CONCATENATE(B932,"-",C932,"-",D932)</f>
        <v>30-Sep-1997</v>
      </c>
      <c r="F932" s="26">
        <f t="shared" si="14"/>
        <v>25</v>
      </c>
      <c r="G932">
        <v>0</v>
      </c>
      <c r="H932" s="47">
        <v>7607.03</v>
      </c>
      <c r="I932" t="str">
        <f>IF(M932="?","tier - 2",M932)</f>
        <v>tier - 2</v>
      </c>
      <c r="J932" t="str">
        <f>IF(N932="?","tier - 2",N932)</f>
        <v>tier - 2</v>
      </c>
      <c r="K932" t="str">
        <f>IF(O932="?","Unknown",O932)</f>
        <v>R1012</v>
      </c>
      <c r="M932" t="s">
        <v>9</v>
      </c>
      <c r="N932" t="s">
        <v>9</v>
      </c>
      <c r="O932" t="s">
        <v>21</v>
      </c>
      <c r="R932">
        <v>1997</v>
      </c>
    </row>
    <row r="933" spans="1:18" x14ac:dyDescent="0.3">
      <c r="A933" t="s">
        <v>962</v>
      </c>
      <c r="B933">
        <v>3</v>
      </c>
      <c r="C933" s="54" t="s">
        <v>8</v>
      </c>
      <c r="D933" s="54">
        <f>IF(R933="?",AVERAGE($R$2:$R$2344),R933)</f>
        <v>1968</v>
      </c>
      <c r="E933" s="19" t="str">
        <f>CONCATENATE(B933,"-",C933,"-",D933)</f>
        <v>3-Jul-1968</v>
      </c>
      <c r="F933" s="26">
        <f t="shared" si="14"/>
        <v>54</v>
      </c>
      <c r="G933">
        <v>0</v>
      </c>
      <c r="H933" s="47">
        <v>7609.6</v>
      </c>
      <c r="I933" t="str">
        <f>IF(M933="?","tier - 2",M933)</f>
        <v>tier - 3</v>
      </c>
      <c r="J933" t="str">
        <f>IF(N933="?","tier - 2",N933)</f>
        <v>tier - 2</v>
      </c>
      <c r="K933" t="str">
        <f>IF(O933="?","Unknown",O933)</f>
        <v>R1012</v>
      </c>
      <c r="M933" t="s">
        <v>10</v>
      </c>
      <c r="N933" t="s">
        <v>9</v>
      </c>
      <c r="O933" t="s">
        <v>21</v>
      </c>
      <c r="R933">
        <v>1968</v>
      </c>
    </row>
    <row r="934" spans="1:18" x14ac:dyDescent="0.3">
      <c r="A934" t="s">
        <v>963</v>
      </c>
      <c r="B934">
        <v>17</v>
      </c>
      <c r="C934" s="54" t="s">
        <v>18</v>
      </c>
      <c r="D934" s="54">
        <f>IF(R934="?",AVERAGE($R$2:$R$2344),R934)</f>
        <v>1996</v>
      </c>
      <c r="E934" s="19" t="str">
        <f>CONCATENATE(B934,"-",C934,"-",D934)</f>
        <v>17-Sep-1996</v>
      </c>
      <c r="F934" s="26">
        <f t="shared" si="14"/>
        <v>26</v>
      </c>
      <c r="G934">
        <v>0</v>
      </c>
      <c r="H934" s="47">
        <v>7623.13</v>
      </c>
      <c r="I934" t="str">
        <f>IF(M934="?","tier - 2",M934)</f>
        <v>tier - 2</v>
      </c>
      <c r="J934" t="str">
        <f>IF(N934="?","tier - 2",N934)</f>
        <v>tier - 3</v>
      </c>
      <c r="K934" t="str">
        <f>IF(O934="?","Unknown",O934)</f>
        <v>R1011</v>
      </c>
      <c r="M934" t="s">
        <v>9</v>
      </c>
      <c r="N934" t="s">
        <v>10</v>
      </c>
      <c r="O934" t="s">
        <v>40</v>
      </c>
      <c r="R934">
        <v>1996</v>
      </c>
    </row>
    <row r="935" spans="1:18" x14ac:dyDescent="0.3">
      <c r="A935" t="s">
        <v>964</v>
      </c>
      <c r="B935">
        <v>28</v>
      </c>
      <c r="C935" s="54" t="s">
        <v>13</v>
      </c>
      <c r="D935" s="54">
        <f>IF(R935="?",AVERAGE($R$2:$R$2344),R935)</f>
        <v>1978</v>
      </c>
      <c r="E935" s="19" t="str">
        <f>CONCATENATE(B935,"-",C935,"-",D935)</f>
        <v>28-Nov-1978</v>
      </c>
      <c r="F935" s="26">
        <f t="shared" si="14"/>
        <v>44</v>
      </c>
      <c r="G935">
        <v>1</v>
      </c>
      <c r="H935" s="47">
        <v>7623.52</v>
      </c>
      <c r="I935" t="str">
        <f>IF(M935="?","tier - 2",M935)</f>
        <v>tier - 2</v>
      </c>
      <c r="J935" t="str">
        <f>IF(N935="?","tier - 2",N935)</f>
        <v>tier - 1</v>
      </c>
      <c r="K935" t="str">
        <f>IF(O935="?","Unknown",O935)</f>
        <v>R1011</v>
      </c>
      <c r="M935" t="s">
        <v>9</v>
      </c>
      <c r="N935" t="s">
        <v>14</v>
      </c>
      <c r="O935" t="s">
        <v>40</v>
      </c>
      <c r="R935">
        <v>1978</v>
      </c>
    </row>
    <row r="936" spans="1:18" x14ac:dyDescent="0.3">
      <c r="A936" t="s">
        <v>965</v>
      </c>
      <c r="B936">
        <v>6</v>
      </c>
      <c r="C936" s="54" t="s">
        <v>13</v>
      </c>
      <c r="D936" s="54">
        <f>IF(R936="?",AVERAGE($R$2:$R$2344),R936)</f>
        <v>1978</v>
      </c>
      <c r="E936" s="19" t="str">
        <f>CONCATENATE(B936,"-",C936,"-",D936)</f>
        <v>6-Nov-1978</v>
      </c>
      <c r="F936" s="26">
        <f t="shared" si="14"/>
        <v>44</v>
      </c>
      <c r="G936">
        <v>1</v>
      </c>
      <c r="H936" s="47">
        <v>7624.63</v>
      </c>
      <c r="I936" t="str">
        <f>IF(M936="?","tier - 2",M936)</f>
        <v>tier - 2</v>
      </c>
      <c r="J936" t="str">
        <f>IF(N936="?","tier - 2",N936)</f>
        <v>tier - 1</v>
      </c>
      <c r="K936" t="str">
        <f>IF(O936="?","Unknown",O936)</f>
        <v>R1011</v>
      </c>
      <c r="M936" t="s">
        <v>9</v>
      </c>
      <c r="N936" t="s">
        <v>14</v>
      </c>
      <c r="O936" t="s">
        <v>40</v>
      </c>
      <c r="R936">
        <v>1978</v>
      </c>
    </row>
    <row r="937" spans="1:18" x14ac:dyDescent="0.3">
      <c r="A937" t="s">
        <v>966</v>
      </c>
      <c r="B937">
        <v>29</v>
      </c>
      <c r="C937" s="54" t="s">
        <v>13</v>
      </c>
      <c r="D937" s="54">
        <f>IF(R937="?",AVERAGE($R$2:$R$2344),R937)</f>
        <v>1978</v>
      </c>
      <c r="E937" s="19" t="str">
        <f>CONCATENATE(B937,"-",C937,"-",D937)</f>
        <v>29-Nov-1978</v>
      </c>
      <c r="F937" s="26">
        <f t="shared" si="14"/>
        <v>44</v>
      </c>
      <c r="G937">
        <v>1</v>
      </c>
      <c r="H937" s="47">
        <v>7626.99</v>
      </c>
      <c r="I937" t="str">
        <f>IF(M937="?","tier - 2",M937)</f>
        <v>tier - 2</v>
      </c>
      <c r="J937" t="str">
        <f>IF(N937="?","tier - 2",N937)</f>
        <v>tier - 2</v>
      </c>
      <c r="K937" t="str">
        <f>IF(O937="?","Unknown",O937)</f>
        <v>R1011</v>
      </c>
      <c r="M937" t="s">
        <v>9</v>
      </c>
      <c r="N937" t="s">
        <v>9</v>
      </c>
      <c r="O937" t="s">
        <v>40</v>
      </c>
      <c r="R937">
        <v>1978</v>
      </c>
    </row>
    <row r="938" spans="1:18" x14ac:dyDescent="0.3">
      <c r="A938" t="s">
        <v>967</v>
      </c>
      <c r="B938">
        <v>24</v>
      </c>
      <c r="C938" s="54" t="s">
        <v>33</v>
      </c>
      <c r="D938" s="54">
        <f>IF(R938="?",AVERAGE($R$2:$R$2344),R938)</f>
        <v>1978</v>
      </c>
      <c r="E938" s="19" t="str">
        <f>CONCATENATE(B938,"-",C938,"-",D938)</f>
        <v>24-Aug-1978</v>
      </c>
      <c r="F938" s="26">
        <f t="shared" si="14"/>
        <v>44</v>
      </c>
      <c r="G938">
        <v>1</v>
      </c>
      <c r="H938" s="47">
        <v>7633.72</v>
      </c>
      <c r="I938" t="str">
        <f>IF(M938="?","tier - 2",M938)</f>
        <v>tier - 2</v>
      </c>
      <c r="J938" t="str">
        <f>IF(N938="?","tier - 2",N938)</f>
        <v>tier - 1</v>
      </c>
      <c r="K938" t="str">
        <f>IF(O938="?","Unknown",O938)</f>
        <v>R1013</v>
      </c>
      <c r="M938" t="s">
        <v>9</v>
      </c>
      <c r="N938" t="s">
        <v>14</v>
      </c>
      <c r="O938" t="s">
        <v>11</v>
      </c>
      <c r="R938">
        <v>1978</v>
      </c>
    </row>
    <row r="939" spans="1:18" x14ac:dyDescent="0.3">
      <c r="A939" t="s">
        <v>968</v>
      </c>
      <c r="B939">
        <v>13</v>
      </c>
      <c r="C939" s="54" t="s">
        <v>28</v>
      </c>
      <c r="D939" s="54">
        <f>IF(R939="?",AVERAGE($R$2:$R$2344),R939)</f>
        <v>2001</v>
      </c>
      <c r="E939" s="19" t="str">
        <f>CONCATENATE(B939,"-",C939,"-",D939)</f>
        <v>13-Dec-2001</v>
      </c>
      <c r="F939" s="26">
        <f t="shared" si="14"/>
        <v>21</v>
      </c>
      <c r="G939">
        <v>0</v>
      </c>
      <c r="H939" s="47">
        <v>7636.92</v>
      </c>
      <c r="I939" t="str">
        <f>IF(M939="?","tier - 2",M939)</f>
        <v>tier - 2</v>
      </c>
      <c r="J939" t="str">
        <f>IF(N939="?","tier - 2",N939)</f>
        <v>tier - 3</v>
      </c>
      <c r="K939" t="str">
        <f>IF(O939="?","Unknown",O939)</f>
        <v>R1012</v>
      </c>
      <c r="M939" t="s">
        <v>9</v>
      </c>
      <c r="N939" t="s">
        <v>10</v>
      </c>
      <c r="O939" t="s">
        <v>21</v>
      </c>
      <c r="R939">
        <v>2001</v>
      </c>
    </row>
    <row r="940" spans="1:18" x14ac:dyDescent="0.3">
      <c r="A940" t="s">
        <v>969</v>
      </c>
      <c r="B940">
        <v>20</v>
      </c>
      <c r="C940" s="54" t="s">
        <v>16</v>
      </c>
      <c r="D940" s="54">
        <f>IF(R940="?",AVERAGE($R$2:$R$2344),R940)</f>
        <v>1980</v>
      </c>
      <c r="E940" s="19" t="str">
        <f>CONCATENATE(B940,"-",C940,"-",D940)</f>
        <v>20-Jun-1980</v>
      </c>
      <c r="F940" s="26">
        <f t="shared" si="14"/>
        <v>42</v>
      </c>
      <c r="G940">
        <v>1</v>
      </c>
      <c r="H940" s="47">
        <v>7639.42</v>
      </c>
      <c r="I940" t="str">
        <f>IF(M940="?","tier - 2",M940)</f>
        <v>tier - 2</v>
      </c>
      <c r="J940" t="str">
        <f>IF(N940="?","tier - 2",N940)</f>
        <v>tier - 2</v>
      </c>
      <c r="K940" t="str">
        <f>IF(O940="?","Unknown",O940)</f>
        <v>R1024</v>
      </c>
      <c r="M940" t="s">
        <v>9</v>
      </c>
      <c r="N940" t="s">
        <v>9</v>
      </c>
      <c r="O940" t="s">
        <v>245</v>
      </c>
      <c r="R940">
        <v>1980</v>
      </c>
    </row>
    <row r="941" spans="1:18" x14ac:dyDescent="0.3">
      <c r="A941" t="s">
        <v>970</v>
      </c>
      <c r="B941">
        <v>24</v>
      </c>
      <c r="C941" s="54" t="s">
        <v>8</v>
      </c>
      <c r="D941" s="54">
        <f>IF(R941="?",AVERAGE($R$2:$R$2344),R941)</f>
        <v>1980</v>
      </c>
      <c r="E941" s="19" t="str">
        <f>CONCATENATE(B941,"-",C941,"-",D941)</f>
        <v>24-Jul-1980</v>
      </c>
      <c r="F941" s="26">
        <f t="shared" si="14"/>
        <v>42</v>
      </c>
      <c r="G941">
        <v>2</v>
      </c>
      <c r="H941" s="47">
        <v>7640.31</v>
      </c>
      <c r="I941" t="str">
        <f>IF(M941="?","tier - 2",M941)</f>
        <v>tier - 2</v>
      </c>
      <c r="J941" t="str">
        <f>IF(N941="?","tier - 2",N941)</f>
        <v>tier - 1</v>
      </c>
      <c r="K941" t="str">
        <f>IF(O941="?","Unknown",O941)</f>
        <v>R1013</v>
      </c>
      <c r="M941" t="s">
        <v>9</v>
      </c>
      <c r="N941" t="s">
        <v>14</v>
      </c>
      <c r="O941" t="s">
        <v>11</v>
      </c>
      <c r="R941">
        <v>1980</v>
      </c>
    </row>
    <row r="942" spans="1:18" x14ac:dyDescent="0.3">
      <c r="A942" t="s">
        <v>971</v>
      </c>
      <c r="B942">
        <v>15</v>
      </c>
      <c r="C942" s="54" t="s">
        <v>16</v>
      </c>
      <c r="D942" s="54">
        <f>IF(R942="?",AVERAGE($R$2:$R$2344),R942)</f>
        <v>1999</v>
      </c>
      <c r="E942" s="19" t="str">
        <f>CONCATENATE(B942,"-",C942,"-",D942)</f>
        <v>15-Jun-1999</v>
      </c>
      <c r="F942" s="26">
        <f t="shared" si="14"/>
        <v>23</v>
      </c>
      <c r="G942">
        <v>0</v>
      </c>
      <c r="H942" s="47">
        <v>7642.05</v>
      </c>
      <c r="I942" t="str">
        <f>IF(M942="?","tier - 2",M942)</f>
        <v>tier - 2</v>
      </c>
      <c r="J942" t="str">
        <f>IF(N942="?","tier - 2",N942)</f>
        <v>tier - 2</v>
      </c>
      <c r="K942" t="str">
        <f>IF(O942="?","Unknown",O942)</f>
        <v>R1026</v>
      </c>
      <c r="M942" t="s">
        <v>9</v>
      </c>
      <c r="N942" t="s">
        <v>9</v>
      </c>
      <c r="O942" t="s">
        <v>533</v>
      </c>
      <c r="R942">
        <v>1999</v>
      </c>
    </row>
    <row r="943" spans="1:18" x14ac:dyDescent="0.3">
      <c r="A943" t="s">
        <v>972</v>
      </c>
      <c r="B943">
        <v>16</v>
      </c>
      <c r="C943" s="54" t="s">
        <v>35</v>
      </c>
      <c r="D943" s="54">
        <f>IF(R943="?",AVERAGE($R$2:$R$2344),R943)</f>
        <v>1980</v>
      </c>
      <c r="E943" s="19" t="str">
        <f>CONCATENATE(B943,"-",C943,"-",D943)</f>
        <v>16-Oct-1980</v>
      </c>
      <c r="F943" s="26">
        <f t="shared" si="14"/>
        <v>42</v>
      </c>
      <c r="G943">
        <v>1</v>
      </c>
      <c r="H943" s="47">
        <v>7650.77</v>
      </c>
      <c r="I943" t="str">
        <f>IF(M943="?","tier - 2",M943)</f>
        <v>tier - 2</v>
      </c>
      <c r="J943" t="str">
        <f>IF(N943="?","tier - 2",N943)</f>
        <v>tier - 2</v>
      </c>
      <c r="K943" t="str">
        <f>IF(O943="?","Unknown",O943)</f>
        <v>R1024</v>
      </c>
      <c r="M943" t="s">
        <v>9</v>
      </c>
      <c r="N943" t="s">
        <v>9</v>
      </c>
      <c r="O943" t="s">
        <v>245</v>
      </c>
      <c r="R943">
        <v>1980</v>
      </c>
    </row>
    <row r="944" spans="1:18" x14ac:dyDescent="0.3">
      <c r="A944" t="s">
        <v>973</v>
      </c>
      <c r="B944">
        <v>10</v>
      </c>
      <c r="C944" s="54" t="s">
        <v>33</v>
      </c>
      <c r="D944" s="54">
        <f>IF(R944="?",AVERAGE($R$2:$R$2344),R944)</f>
        <v>1993</v>
      </c>
      <c r="E944" s="19" t="str">
        <f>CONCATENATE(B944,"-",C944,"-",D944)</f>
        <v>10-Aug-1993</v>
      </c>
      <c r="F944" s="26">
        <f t="shared" si="14"/>
        <v>29</v>
      </c>
      <c r="G944">
        <v>0</v>
      </c>
      <c r="H944" s="47">
        <v>7650.8</v>
      </c>
      <c r="I944" t="str">
        <f>IF(M944="?","tier - 2",M944)</f>
        <v>tier - 2</v>
      </c>
      <c r="J944" t="str">
        <f>IF(N944="?","tier - 2",N944)</f>
        <v>tier - 2</v>
      </c>
      <c r="K944" t="str">
        <f>IF(O944="?","Unknown",O944)</f>
        <v>R1012</v>
      </c>
      <c r="M944" t="s">
        <v>9</v>
      </c>
      <c r="N944" t="s">
        <v>9</v>
      </c>
      <c r="O944" t="s">
        <v>21</v>
      </c>
      <c r="R944">
        <v>1993</v>
      </c>
    </row>
    <row r="945" spans="1:18" x14ac:dyDescent="0.3">
      <c r="A945" t="s">
        <v>974</v>
      </c>
      <c r="B945">
        <v>30</v>
      </c>
      <c r="C945" s="54" t="s">
        <v>18</v>
      </c>
      <c r="D945" s="54">
        <f>IF(R945="?",AVERAGE($R$2:$R$2344),R945)</f>
        <v>1998</v>
      </c>
      <c r="E945" s="19" t="str">
        <f>CONCATENATE(B945,"-",C945,"-",D945)</f>
        <v>30-Sep-1998</v>
      </c>
      <c r="F945" s="26">
        <f t="shared" si="14"/>
        <v>24</v>
      </c>
      <c r="G945">
        <v>0</v>
      </c>
      <c r="H945" s="47">
        <v>7652.26</v>
      </c>
      <c r="I945" t="str">
        <f>IF(M945="?","tier - 2",M945)</f>
        <v>tier - 2</v>
      </c>
      <c r="J945" t="str">
        <f>IF(N945="?","tier - 2",N945)</f>
        <v>tier - 3</v>
      </c>
      <c r="K945" t="str">
        <f>IF(O945="?","Unknown",O945)</f>
        <v>R1023</v>
      </c>
      <c r="M945" t="s">
        <v>9</v>
      </c>
      <c r="N945" t="s">
        <v>10</v>
      </c>
      <c r="O945" t="s">
        <v>247</v>
      </c>
      <c r="R945">
        <v>1998</v>
      </c>
    </row>
    <row r="946" spans="1:18" x14ac:dyDescent="0.3">
      <c r="A946" t="s">
        <v>975</v>
      </c>
      <c r="B946">
        <v>27</v>
      </c>
      <c r="C946" s="54" t="s">
        <v>28</v>
      </c>
      <c r="D946" s="54">
        <f>IF(R946="?",AVERAGE($R$2:$R$2344),R946)</f>
        <v>1965</v>
      </c>
      <c r="E946" s="19" t="str">
        <f>CONCATENATE(B946,"-",C946,"-",D946)</f>
        <v>27-Dec-1965</v>
      </c>
      <c r="F946" s="26">
        <f t="shared" si="14"/>
        <v>57</v>
      </c>
      <c r="G946">
        <v>0</v>
      </c>
      <c r="H946" s="47">
        <v>7657.69</v>
      </c>
      <c r="I946" t="str">
        <f>IF(M946="?","tier - 2",M946)</f>
        <v>tier - 3</v>
      </c>
      <c r="J946" t="str">
        <f>IF(N946="?","tier - 2",N946)</f>
        <v>tier - 3</v>
      </c>
      <c r="K946" t="str">
        <f>IF(O946="?","Unknown",O946)</f>
        <v>R1012</v>
      </c>
      <c r="M946" t="s">
        <v>10</v>
      </c>
      <c r="N946" t="s">
        <v>10</v>
      </c>
      <c r="O946" t="s">
        <v>21</v>
      </c>
      <c r="R946">
        <v>1965</v>
      </c>
    </row>
    <row r="947" spans="1:18" x14ac:dyDescent="0.3">
      <c r="A947" t="s">
        <v>976</v>
      </c>
      <c r="B947">
        <v>9</v>
      </c>
      <c r="C947" s="54" t="s">
        <v>35</v>
      </c>
      <c r="D947" s="54">
        <f>IF(R947="?",AVERAGE($R$2:$R$2344),R947)</f>
        <v>1976</v>
      </c>
      <c r="E947" s="19" t="str">
        <f>CONCATENATE(B947,"-",C947,"-",D947)</f>
        <v>9-Oct-1976</v>
      </c>
      <c r="F947" s="26">
        <f t="shared" si="14"/>
        <v>46</v>
      </c>
      <c r="G947">
        <v>2</v>
      </c>
      <c r="H947" s="47">
        <v>7662.47</v>
      </c>
      <c r="I947" t="str">
        <f>IF(M947="?","tier - 2",M947)</f>
        <v>tier - 2</v>
      </c>
      <c r="J947" t="str">
        <f>IF(N947="?","tier - 2",N947)</f>
        <v>tier - 1</v>
      </c>
      <c r="K947" t="str">
        <f>IF(O947="?","Unknown",O947)</f>
        <v>R1011</v>
      </c>
      <c r="M947" t="s">
        <v>9</v>
      </c>
      <c r="N947" t="s">
        <v>14</v>
      </c>
      <c r="O947" t="s">
        <v>40</v>
      </c>
      <c r="R947">
        <v>1976</v>
      </c>
    </row>
    <row r="948" spans="1:18" x14ac:dyDescent="0.3">
      <c r="A948" t="s">
        <v>977</v>
      </c>
      <c r="B948">
        <v>24</v>
      </c>
      <c r="C948" s="54" t="s">
        <v>13</v>
      </c>
      <c r="D948" s="54">
        <f>IF(R948="?",AVERAGE($R$2:$R$2344),R948)</f>
        <v>1996</v>
      </c>
      <c r="E948" s="19" t="str">
        <f>CONCATENATE(B948,"-",C948,"-",D948)</f>
        <v>24-Nov-1996</v>
      </c>
      <c r="F948" s="26">
        <f t="shared" si="14"/>
        <v>26</v>
      </c>
      <c r="G948">
        <v>0</v>
      </c>
      <c r="H948" s="47">
        <v>7670.75</v>
      </c>
      <c r="I948" t="str">
        <f>IF(M948="?","tier - 2",M948)</f>
        <v>tier - 2</v>
      </c>
      <c r="J948" t="str">
        <f>IF(N948="?","tier - 2",N948)</f>
        <v>tier - 2</v>
      </c>
      <c r="K948" t="str">
        <f>IF(O948="?","Unknown",O948)</f>
        <v>R1022</v>
      </c>
      <c r="M948" t="s">
        <v>9</v>
      </c>
      <c r="N948" t="s">
        <v>9</v>
      </c>
      <c r="O948" t="s">
        <v>630</v>
      </c>
      <c r="R948">
        <v>1996</v>
      </c>
    </row>
    <row r="949" spans="1:18" x14ac:dyDescent="0.3">
      <c r="A949" t="s">
        <v>978</v>
      </c>
      <c r="B949">
        <v>13</v>
      </c>
      <c r="C949" s="54" t="s">
        <v>18</v>
      </c>
      <c r="D949" s="54">
        <f>IF(R949="?",AVERAGE($R$2:$R$2344),R949)</f>
        <v>1995</v>
      </c>
      <c r="E949" s="19" t="str">
        <f>CONCATENATE(B949,"-",C949,"-",D949)</f>
        <v>13-Sep-1995</v>
      </c>
      <c r="F949" s="26">
        <f t="shared" si="14"/>
        <v>27</v>
      </c>
      <c r="G949">
        <v>0</v>
      </c>
      <c r="H949" s="47">
        <v>7676.4</v>
      </c>
      <c r="I949" t="str">
        <f>IF(M949="?","tier - 2",M949)</f>
        <v>tier - 2</v>
      </c>
      <c r="J949" t="str">
        <f>IF(N949="?","tier - 2",N949)</f>
        <v>tier - 1</v>
      </c>
      <c r="K949" t="str">
        <f>IF(O949="?","Unknown",O949)</f>
        <v>R1012</v>
      </c>
      <c r="M949" t="s">
        <v>9</v>
      </c>
      <c r="N949" t="s">
        <v>14</v>
      </c>
      <c r="O949" t="s">
        <v>21</v>
      </c>
      <c r="R949">
        <v>1995</v>
      </c>
    </row>
    <row r="950" spans="1:18" x14ac:dyDescent="0.3">
      <c r="A950" t="s">
        <v>979</v>
      </c>
      <c r="B950">
        <v>11</v>
      </c>
      <c r="C950" s="54" t="s">
        <v>35</v>
      </c>
      <c r="D950" s="54">
        <f>IF(R950="?",AVERAGE($R$2:$R$2344),R950)</f>
        <v>1971</v>
      </c>
      <c r="E950" s="19" t="str">
        <f>CONCATENATE(B950,"-",C950,"-",D950)</f>
        <v>11-Oct-1971</v>
      </c>
      <c r="F950" s="26">
        <f t="shared" si="14"/>
        <v>51</v>
      </c>
      <c r="G950">
        <v>0</v>
      </c>
      <c r="H950" s="47">
        <v>7680.92</v>
      </c>
      <c r="I950" t="str">
        <f>IF(M950="?","tier - 2",M950)</f>
        <v>tier - 2</v>
      </c>
      <c r="J950" t="str">
        <f>IF(N950="?","tier - 2",N950)</f>
        <v>tier - 1</v>
      </c>
      <c r="K950" t="str">
        <f>IF(O950="?","Unknown",O950)</f>
        <v>R1013</v>
      </c>
      <c r="M950" t="s">
        <v>9</v>
      </c>
      <c r="N950" t="s">
        <v>14</v>
      </c>
      <c r="O950" t="s">
        <v>11</v>
      </c>
      <c r="R950">
        <v>1971</v>
      </c>
    </row>
    <row r="951" spans="1:18" x14ac:dyDescent="0.3">
      <c r="A951" t="s">
        <v>980</v>
      </c>
      <c r="B951">
        <v>19</v>
      </c>
      <c r="C951" s="54" t="s">
        <v>28</v>
      </c>
      <c r="D951" s="54">
        <f>IF(R951="?",AVERAGE($R$2:$R$2344),R951)</f>
        <v>1981</v>
      </c>
      <c r="E951" s="19" t="str">
        <f>CONCATENATE(B951,"-",C951,"-",D951)</f>
        <v>19-Dec-1981</v>
      </c>
      <c r="F951" s="26">
        <f t="shared" si="14"/>
        <v>41</v>
      </c>
      <c r="G951">
        <v>1</v>
      </c>
      <c r="H951" s="47">
        <v>7681.17</v>
      </c>
      <c r="I951" t="str">
        <f>IF(M951="?","tier - 2",M951)</f>
        <v>tier - 2</v>
      </c>
      <c r="J951" t="str">
        <f>IF(N951="?","tier - 2",N951)</f>
        <v>tier - 2</v>
      </c>
      <c r="K951" t="str">
        <f>IF(O951="?","Unknown",O951)</f>
        <v>R1020</v>
      </c>
      <c r="M951" t="s">
        <v>9</v>
      </c>
      <c r="N951" t="s">
        <v>9</v>
      </c>
      <c r="O951" t="s">
        <v>514</v>
      </c>
      <c r="R951">
        <v>1981</v>
      </c>
    </row>
    <row r="952" spans="1:18" x14ac:dyDescent="0.3">
      <c r="A952" t="s">
        <v>981</v>
      </c>
      <c r="B952">
        <v>18</v>
      </c>
      <c r="C952" s="54" t="s">
        <v>28</v>
      </c>
      <c r="D952" s="54">
        <f>IF(R952="?",AVERAGE($R$2:$R$2344),R952)</f>
        <v>1982</v>
      </c>
      <c r="E952" s="19" t="str">
        <f>CONCATENATE(B952,"-",C952,"-",D952)</f>
        <v>18-Dec-1982</v>
      </c>
      <c r="F952" s="26">
        <f t="shared" si="14"/>
        <v>40</v>
      </c>
      <c r="G952">
        <v>3</v>
      </c>
      <c r="H952" s="47">
        <v>7682.67</v>
      </c>
      <c r="I952" t="str">
        <f>IF(M952="?","tier - 2",M952)</f>
        <v>tier - 2</v>
      </c>
      <c r="J952" t="str">
        <f>IF(N952="?","tier - 2",N952)</f>
        <v>tier - 1</v>
      </c>
      <c r="K952" t="str">
        <f>IF(O952="?","Unknown",O952)</f>
        <v>R1013</v>
      </c>
      <c r="M952" t="s">
        <v>9</v>
      </c>
      <c r="N952" t="s">
        <v>14</v>
      </c>
      <c r="O952" t="s">
        <v>11</v>
      </c>
      <c r="R952">
        <v>1982</v>
      </c>
    </row>
    <row r="953" spans="1:18" x14ac:dyDescent="0.3">
      <c r="A953" t="s">
        <v>982</v>
      </c>
      <c r="B953">
        <v>12</v>
      </c>
      <c r="C953" s="54" t="s">
        <v>8</v>
      </c>
      <c r="D953" s="54">
        <f>IF(R953="?",AVERAGE($R$2:$R$2344),R953)</f>
        <v>1987</v>
      </c>
      <c r="E953" s="19" t="str">
        <f>CONCATENATE(B953,"-",C953,"-",D953)</f>
        <v>12-Jul-1987</v>
      </c>
      <c r="F953" s="26">
        <f t="shared" si="14"/>
        <v>35</v>
      </c>
      <c r="G953">
        <v>3</v>
      </c>
      <c r="H953" s="47">
        <v>7684.62</v>
      </c>
      <c r="I953" t="str">
        <f>IF(M953="?","tier - 2",M953)</f>
        <v>tier - 2</v>
      </c>
      <c r="J953" t="str">
        <f>IF(N953="?","tier - 2",N953)</f>
        <v>tier - 3</v>
      </c>
      <c r="K953" t="str">
        <f>IF(O953="?","Unknown",O953)</f>
        <v>R1021</v>
      </c>
      <c r="M953" t="s">
        <v>9</v>
      </c>
      <c r="N953" t="s">
        <v>10</v>
      </c>
      <c r="O953" t="s">
        <v>298</v>
      </c>
      <c r="R953">
        <v>1987</v>
      </c>
    </row>
    <row r="954" spans="1:18" x14ac:dyDescent="0.3">
      <c r="A954" t="s">
        <v>983</v>
      </c>
      <c r="B954">
        <v>29</v>
      </c>
      <c r="C954" s="54" t="s">
        <v>28</v>
      </c>
      <c r="D954" s="54">
        <f>IF(R954="?",AVERAGE($R$2:$R$2344),R954)</f>
        <v>1978</v>
      </c>
      <c r="E954" s="19" t="str">
        <f>CONCATENATE(B954,"-",C954,"-",D954)</f>
        <v>29-Dec-1978</v>
      </c>
      <c r="F954" s="26">
        <f t="shared" si="14"/>
        <v>44</v>
      </c>
      <c r="G954">
        <v>2</v>
      </c>
      <c r="H954" s="47">
        <v>7726.85</v>
      </c>
      <c r="I954" t="str">
        <f>IF(M954="?","tier - 2",M954)</f>
        <v>tier - 1</v>
      </c>
      <c r="J954" t="str">
        <f>IF(N954="?","tier - 2",N954)</f>
        <v>tier - 2</v>
      </c>
      <c r="K954" t="str">
        <f>IF(O954="?","Unknown",O954)</f>
        <v>R1011</v>
      </c>
      <c r="M954" t="s">
        <v>14</v>
      </c>
      <c r="N954" t="s">
        <v>9</v>
      </c>
      <c r="O954" t="s">
        <v>40</v>
      </c>
      <c r="R954">
        <v>1978</v>
      </c>
    </row>
    <row r="955" spans="1:18" x14ac:dyDescent="0.3">
      <c r="A955" t="s">
        <v>984</v>
      </c>
      <c r="B955">
        <v>2</v>
      </c>
      <c r="C955" s="54" t="s">
        <v>16</v>
      </c>
      <c r="D955" s="54">
        <f>IF(R955="?",AVERAGE($R$2:$R$2344),R955)</f>
        <v>1979</v>
      </c>
      <c r="E955" s="19" t="str">
        <f>CONCATENATE(B955,"-",C955,"-",D955)</f>
        <v>2-Jun-1979</v>
      </c>
      <c r="F955" s="26">
        <f t="shared" si="14"/>
        <v>44</v>
      </c>
      <c r="G955">
        <v>1</v>
      </c>
      <c r="H955" s="47">
        <v>7727.25</v>
      </c>
      <c r="I955" t="str">
        <f>IF(M955="?","tier - 2",M955)</f>
        <v>tier - 2</v>
      </c>
      <c r="J955" t="str">
        <f>IF(N955="?","tier - 2",N955)</f>
        <v>tier - 3</v>
      </c>
      <c r="K955" t="str">
        <f>IF(O955="?","Unknown",O955)</f>
        <v>R1012</v>
      </c>
      <c r="M955" t="s">
        <v>9</v>
      </c>
      <c r="N955" t="s">
        <v>10</v>
      </c>
      <c r="O955" t="s">
        <v>21</v>
      </c>
      <c r="R955">
        <v>1979</v>
      </c>
    </row>
    <row r="956" spans="1:18" x14ac:dyDescent="0.3">
      <c r="A956" t="s">
        <v>985</v>
      </c>
      <c r="B956">
        <v>10</v>
      </c>
      <c r="C956" s="54" t="s">
        <v>18</v>
      </c>
      <c r="D956" s="54">
        <f>IF(R956="?",AVERAGE($R$2:$R$2344),R956)</f>
        <v>1980</v>
      </c>
      <c r="E956" s="19" t="str">
        <f>CONCATENATE(B956,"-",C956,"-",D956)</f>
        <v>10-Sep-1980</v>
      </c>
      <c r="F956" s="26">
        <f t="shared" si="14"/>
        <v>42</v>
      </c>
      <c r="G956">
        <v>2</v>
      </c>
      <c r="H956" s="47">
        <v>7729.65</v>
      </c>
      <c r="I956" t="str">
        <f>IF(M956="?","tier - 2",M956)</f>
        <v>tier - 3</v>
      </c>
      <c r="J956" t="str">
        <f>IF(N956="?","tier - 2",N956)</f>
        <v>tier - 1</v>
      </c>
      <c r="K956" t="str">
        <f>IF(O956="?","Unknown",O956)</f>
        <v>R1016</v>
      </c>
      <c r="M956" t="s">
        <v>10</v>
      </c>
      <c r="N956" t="s">
        <v>14</v>
      </c>
      <c r="O956" t="s">
        <v>166</v>
      </c>
      <c r="R956">
        <v>1980</v>
      </c>
    </row>
    <row r="957" spans="1:18" x14ac:dyDescent="0.3">
      <c r="A957" t="s">
        <v>986</v>
      </c>
      <c r="B957">
        <v>4</v>
      </c>
      <c r="C957" s="54" t="s">
        <v>28</v>
      </c>
      <c r="D957" s="54">
        <f>IF(R957="?",AVERAGE($R$2:$R$2344),R957)</f>
        <v>1978</v>
      </c>
      <c r="E957" s="19" t="str">
        <f>CONCATENATE(B957,"-",C957,"-",D957)</f>
        <v>4-Dec-1978</v>
      </c>
      <c r="F957" s="26">
        <f t="shared" si="14"/>
        <v>44</v>
      </c>
      <c r="G957">
        <v>2</v>
      </c>
      <c r="H957" s="47">
        <v>7731.43</v>
      </c>
      <c r="I957" t="str">
        <f>IF(M957="?","tier - 2",M957)</f>
        <v>tier - 3</v>
      </c>
      <c r="J957" t="str">
        <f>IF(N957="?","tier - 2",N957)</f>
        <v>tier - 2</v>
      </c>
      <c r="K957" t="str">
        <f>IF(O957="?","Unknown",O957)</f>
        <v>R1013</v>
      </c>
      <c r="M957" t="s">
        <v>10</v>
      </c>
      <c r="N957" t="s">
        <v>9</v>
      </c>
      <c r="O957" t="s">
        <v>11</v>
      </c>
      <c r="R957">
        <v>1978</v>
      </c>
    </row>
    <row r="958" spans="1:18" x14ac:dyDescent="0.3">
      <c r="A958" t="s">
        <v>987</v>
      </c>
      <c r="B958">
        <v>29</v>
      </c>
      <c r="C958" s="54" t="s">
        <v>33</v>
      </c>
      <c r="D958" s="54">
        <f>IF(R958="?",AVERAGE($R$2:$R$2344),R958)</f>
        <v>1977</v>
      </c>
      <c r="E958" s="19" t="str">
        <f>CONCATENATE(B958,"-",C958,"-",D958)</f>
        <v>29-Aug-1977</v>
      </c>
      <c r="F958" s="26">
        <f t="shared" si="14"/>
        <v>45</v>
      </c>
      <c r="G958">
        <v>0</v>
      </c>
      <c r="H958" s="47">
        <v>7731.86</v>
      </c>
      <c r="I958" t="str">
        <f>IF(M958="?","tier - 2",M958)</f>
        <v>tier - 2</v>
      </c>
      <c r="J958" t="str">
        <f>IF(N958="?","tier - 2",N958)</f>
        <v>tier - 3</v>
      </c>
      <c r="K958" t="str">
        <f>IF(O958="?","Unknown",O958)</f>
        <v>R1012</v>
      </c>
      <c r="M958" t="s">
        <v>9</v>
      </c>
      <c r="N958" t="s">
        <v>10</v>
      </c>
      <c r="O958" t="s">
        <v>21</v>
      </c>
      <c r="R958">
        <v>1977</v>
      </c>
    </row>
    <row r="959" spans="1:18" x14ac:dyDescent="0.3">
      <c r="A959" t="s">
        <v>988</v>
      </c>
      <c r="B959">
        <v>18</v>
      </c>
      <c r="C959" s="54" t="s">
        <v>8</v>
      </c>
      <c r="D959" s="54">
        <f>IF(R959="?",AVERAGE($R$2:$R$2344),R959)</f>
        <v>1965</v>
      </c>
      <c r="E959" s="19" t="str">
        <f>CONCATENATE(B959,"-",C959,"-",D959)</f>
        <v>18-Jul-1965</v>
      </c>
      <c r="F959" s="26">
        <f t="shared" si="14"/>
        <v>57</v>
      </c>
      <c r="G959">
        <v>0</v>
      </c>
      <c r="H959" s="47">
        <v>7736.39</v>
      </c>
      <c r="I959" t="str">
        <f>IF(M959="?","tier - 2",M959)</f>
        <v>tier - 3</v>
      </c>
      <c r="J959" t="str">
        <f>IF(N959="?","tier - 2",N959)</f>
        <v>tier - 2</v>
      </c>
      <c r="K959" t="str">
        <f>IF(O959="?","Unknown",O959)</f>
        <v>R1013</v>
      </c>
      <c r="M959" t="s">
        <v>10</v>
      </c>
      <c r="N959" t="s">
        <v>9</v>
      </c>
      <c r="O959" t="s">
        <v>11</v>
      </c>
      <c r="R959">
        <v>1965</v>
      </c>
    </row>
    <row r="960" spans="1:18" x14ac:dyDescent="0.3">
      <c r="A960" t="s">
        <v>989</v>
      </c>
      <c r="B960">
        <v>4</v>
      </c>
      <c r="C960" s="54" t="s">
        <v>18</v>
      </c>
      <c r="D960" s="54">
        <f>IF(R960="?",AVERAGE($R$2:$R$2344),R960)</f>
        <v>1978</v>
      </c>
      <c r="E960" s="19" t="str">
        <f>CONCATENATE(B960,"-",C960,"-",D960)</f>
        <v>4-Sep-1978</v>
      </c>
      <c r="F960" s="26">
        <f t="shared" si="14"/>
        <v>44</v>
      </c>
      <c r="G960">
        <v>2</v>
      </c>
      <c r="H960" s="47">
        <v>7740.34</v>
      </c>
      <c r="I960" t="str">
        <f>IF(M960="?","tier - 2",M960)</f>
        <v>tier - 1</v>
      </c>
      <c r="J960" t="str">
        <f>IF(N960="?","tier - 2",N960)</f>
        <v>tier - 1</v>
      </c>
      <c r="K960" t="str">
        <f>IF(O960="?","Unknown",O960)</f>
        <v>R1011</v>
      </c>
      <c r="M960" t="s">
        <v>14</v>
      </c>
      <c r="N960" t="s">
        <v>14</v>
      </c>
      <c r="O960" t="s">
        <v>40</v>
      </c>
      <c r="R960">
        <v>1978</v>
      </c>
    </row>
    <row r="961" spans="1:18" x14ac:dyDescent="0.3">
      <c r="A961" t="s">
        <v>990</v>
      </c>
      <c r="B961">
        <v>12</v>
      </c>
      <c r="C961" s="54" t="s">
        <v>28</v>
      </c>
      <c r="D961" s="54">
        <f>IF(R961="?",AVERAGE($R$2:$R$2344),R961)</f>
        <v>1976</v>
      </c>
      <c r="E961" s="19" t="str">
        <f>CONCATENATE(B961,"-",C961,"-",D961)</f>
        <v>12-Dec-1976</v>
      </c>
      <c r="F961" s="26">
        <f t="shared" si="14"/>
        <v>46</v>
      </c>
      <c r="G961">
        <v>1</v>
      </c>
      <c r="H961" s="47">
        <v>7742.11</v>
      </c>
      <c r="I961" t="str">
        <f>IF(M961="?","tier - 2",M961)</f>
        <v>tier - 3</v>
      </c>
      <c r="J961" t="str">
        <f>IF(N961="?","tier - 2",N961)</f>
        <v>tier - 2</v>
      </c>
      <c r="K961" t="str">
        <f>IF(O961="?","Unknown",O961)</f>
        <v>R1013</v>
      </c>
      <c r="M961" t="s">
        <v>10</v>
      </c>
      <c r="N961" t="s">
        <v>9</v>
      </c>
      <c r="O961" t="s">
        <v>11</v>
      </c>
      <c r="R961">
        <v>1976</v>
      </c>
    </row>
    <row r="962" spans="1:18" x14ac:dyDescent="0.3">
      <c r="A962" t="s">
        <v>991</v>
      </c>
      <c r="B962">
        <v>30</v>
      </c>
      <c r="C962" s="54" t="s">
        <v>16</v>
      </c>
      <c r="D962" s="54">
        <f>IF(R962="?",AVERAGE($R$2:$R$2344),R962)</f>
        <v>1981</v>
      </c>
      <c r="E962" s="19" t="str">
        <f>CONCATENATE(B962,"-",C962,"-",D962)</f>
        <v>30-Jun-1981</v>
      </c>
      <c r="F962" s="26">
        <f t="shared" si="14"/>
        <v>41</v>
      </c>
      <c r="G962">
        <v>2</v>
      </c>
      <c r="H962" s="47">
        <v>7749.16</v>
      </c>
      <c r="I962" t="str">
        <f>IF(M962="?","tier - 2",M962)</f>
        <v>tier - 2</v>
      </c>
      <c r="J962" t="str">
        <f>IF(N962="?","tier - 2",N962)</f>
        <v>tier - 1</v>
      </c>
      <c r="K962" t="str">
        <f>IF(O962="?","Unknown",O962)</f>
        <v>R1012</v>
      </c>
      <c r="M962" t="s">
        <v>9</v>
      </c>
      <c r="N962" t="s">
        <v>14</v>
      </c>
      <c r="O962" t="s">
        <v>21</v>
      </c>
      <c r="R962">
        <v>1981</v>
      </c>
    </row>
    <row r="963" spans="1:18" x14ac:dyDescent="0.3">
      <c r="A963" t="s">
        <v>992</v>
      </c>
      <c r="B963">
        <v>21</v>
      </c>
      <c r="C963" s="54" t="s">
        <v>28</v>
      </c>
      <c r="D963" s="54">
        <f>IF(R963="?",AVERAGE($R$2:$R$2344),R963)</f>
        <v>1997</v>
      </c>
      <c r="E963" s="19" t="str">
        <f>CONCATENATE(B963,"-",C963,"-",D963)</f>
        <v>21-Dec-1997</v>
      </c>
      <c r="F963" s="26">
        <f t="shared" ref="F963:F1026" si="15">DATEDIF(E963, DATE(2023,6,8), "Y")</f>
        <v>25</v>
      </c>
      <c r="G963">
        <v>0</v>
      </c>
      <c r="H963" s="47">
        <v>7763.06</v>
      </c>
      <c r="I963" t="str">
        <f>IF(M963="?","tier - 2",M963)</f>
        <v>tier - 2</v>
      </c>
      <c r="J963" t="str">
        <f>IF(N963="?","tier - 2",N963)</f>
        <v>tier - 1</v>
      </c>
      <c r="K963" t="str">
        <f>IF(O963="?","Unknown",O963)</f>
        <v>R1012</v>
      </c>
      <c r="M963" t="s">
        <v>9</v>
      </c>
      <c r="N963" t="s">
        <v>14</v>
      </c>
      <c r="O963" t="s">
        <v>21</v>
      </c>
      <c r="R963">
        <v>1997</v>
      </c>
    </row>
    <row r="964" spans="1:18" x14ac:dyDescent="0.3">
      <c r="A964" t="s">
        <v>993</v>
      </c>
      <c r="B964">
        <v>6</v>
      </c>
      <c r="C964" s="54" t="s">
        <v>28</v>
      </c>
      <c r="D964" s="54">
        <f>IF(R964="?",AVERAGE($R$2:$R$2344),R964)</f>
        <v>1974</v>
      </c>
      <c r="E964" s="19" t="str">
        <f>CONCATENATE(B964,"-",C964,"-",D964)</f>
        <v>6-Dec-1974</v>
      </c>
      <c r="F964" s="26">
        <f t="shared" si="15"/>
        <v>48</v>
      </c>
      <c r="G964">
        <v>0</v>
      </c>
      <c r="H964" s="47">
        <v>7789.64</v>
      </c>
      <c r="I964" t="str">
        <f>IF(M964="?","tier - 2",M964)</f>
        <v>tier - 1</v>
      </c>
      <c r="J964" t="str">
        <f>IF(N964="?","tier - 2",N964)</f>
        <v>tier - 3</v>
      </c>
      <c r="K964" t="str">
        <f>IF(O964="?","Unknown",O964)</f>
        <v>R1013</v>
      </c>
      <c r="M964" t="s">
        <v>14</v>
      </c>
      <c r="N964" t="s">
        <v>10</v>
      </c>
      <c r="O964" t="s">
        <v>11</v>
      </c>
      <c r="R964">
        <v>1974</v>
      </c>
    </row>
    <row r="965" spans="1:18" x14ac:dyDescent="0.3">
      <c r="A965" t="s">
        <v>994</v>
      </c>
      <c r="B965">
        <v>25</v>
      </c>
      <c r="C965" s="54" t="s">
        <v>28</v>
      </c>
      <c r="D965" s="54">
        <f>IF(R965="?",AVERAGE($R$2:$R$2344),R965)</f>
        <v>1999</v>
      </c>
      <c r="E965" s="19" t="str">
        <f>CONCATENATE(B965,"-",C965,"-",D965)</f>
        <v>25-Dec-1999</v>
      </c>
      <c r="F965" s="26">
        <f t="shared" si="15"/>
        <v>23</v>
      </c>
      <c r="G965">
        <v>0</v>
      </c>
      <c r="H965" s="47">
        <v>7794.68</v>
      </c>
      <c r="I965" t="str">
        <f>IF(M965="?","tier - 2",M965)</f>
        <v>tier - 2</v>
      </c>
      <c r="J965" t="str">
        <f>IF(N965="?","tier - 2",N965)</f>
        <v>tier - 2</v>
      </c>
      <c r="K965" t="str">
        <f>IF(O965="?","Unknown",O965)</f>
        <v>R1026</v>
      </c>
      <c r="M965" t="s">
        <v>9</v>
      </c>
      <c r="N965" t="s">
        <v>9</v>
      </c>
      <c r="O965" t="s">
        <v>533</v>
      </c>
      <c r="R965">
        <v>1999</v>
      </c>
    </row>
    <row r="966" spans="1:18" x14ac:dyDescent="0.3">
      <c r="A966" t="s">
        <v>995</v>
      </c>
      <c r="B966">
        <v>2</v>
      </c>
      <c r="C966" s="54" t="s">
        <v>28</v>
      </c>
      <c r="D966" s="54">
        <f>IF(R966="?",AVERAGE($R$2:$R$2344),R966)</f>
        <v>1997</v>
      </c>
      <c r="E966" s="19" t="str">
        <f>CONCATENATE(B966,"-",C966,"-",D966)</f>
        <v>2-Dec-1997</v>
      </c>
      <c r="F966" s="26">
        <f t="shared" si="15"/>
        <v>25</v>
      </c>
      <c r="G966">
        <v>0</v>
      </c>
      <c r="H966" s="47">
        <v>7803.77</v>
      </c>
      <c r="I966" t="str">
        <f>IF(M966="?","tier - 2",M966)</f>
        <v>tier - 2</v>
      </c>
      <c r="J966" t="str">
        <f>IF(N966="?","tier - 2",N966)</f>
        <v>tier - 3</v>
      </c>
      <c r="K966" t="str">
        <f>IF(O966="?","Unknown",O966)</f>
        <v>R1012</v>
      </c>
      <c r="M966" t="s">
        <v>9</v>
      </c>
      <c r="N966" t="s">
        <v>10</v>
      </c>
      <c r="O966" t="s">
        <v>21</v>
      </c>
      <c r="R966">
        <v>1997</v>
      </c>
    </row>
    <row r="967" spans="1:18" x14ac:dyDescent="0.3">
      <c r="A967" t="s">
        <v>996</v>
      </c>
      <c r="B967">
        <v>9</v>
      </c>
      <c r="C967" s="54" t="s">
        <v>13</v>
      </c>
      <c r="D967" s="54">
        <f>IF(R967="?",AVERAGE($R$2:$R$2344),R967)</f>
        <v>1974</v>
      </c>
      <c r="E967" s="19" t="str">
        <f>CONCATENATE(B967,"-",C967,"-",D967)</f>
        <v>9-Nov-1974</v>
      </c>
      <c r="F967" s="26">
        <f t="shared" si="15"/>
        <v>48</v>
      </c>
      <c r="G967">
        <v>0</v>
      </c>
      <c r="H967" s="47">
        <v>7804.16</v>
      </c>
      <c r="I967" t="str">
        <f>IF(M967="?","tier - 2",M967)</f>
        <v>tier - 2</v>
      </c>
      <c r="J967" t="str">
        <f>IF(N967="?","tier - 2",N967)</f>
        <v>tier - 3</v>
      </c>
      <c r="K967" t="str">
        <f>IF(O967="?","Unknown",O967)</f>
        <v>R1013</v>
      </c>
      <c r="M967" t="s">
        <v>9</v>
      </c>
      <c r="N967" t="s">
        <v>10</v>
      </c>
      <c r="O967" t="s">
        <v>11</v>
      </c>
      <c r="R967">
        <v>1974</v>
      </c>
    </row>
    <row r="968" spans="1:18" x14ac:dyDescent="0.3">
      <c r="A968" t="s">
        <v>997</v>
      </c>
      <c r="B968">
        <v>21</v>
      </c>
      <c r="C968" s="54" t="s">
        <v>28</v>
      </c>
      <c r="D968" s="54">
        <f>IF(R968="?",AVERAGE($R$2:$R$2344),R968)</f>
        <v>1991</v>
      </c>
      <c r="E968" s="19" t="str">
        <f>CONCATENATE(B968,"-",C968,"-",D968)</f>
        <v>21-Dec-1991</v>
      </c>
      <c r="F968" s="26">
        <f t="shared" si="15"/>
        <v>31</v>
      </c>
      <c r="G968">
        <v>3</v>
      </c>
      <c r="H968" s="47">
        <v>7812.67</v>
      </c>
      <c r="I968" t="str">
        <f>IF(M968="?","tier - 2",M968)</f>
        <v>tier - 2</v>
      </c>
      <c r="J968" t="str">
        <f>IF(N968="?","tier - 2",N968)</f>
        <v>tier - 1</v>
      </c>
      <c r="K968" t="str">
        <f>IF(O968="?","Unknown",O968)</f>
        <v>R1012</v>
      </c>
      <c r="M968" t="s">
        <v>9</v>
      </c>
      <c r="N968" t="s">
        <v>14</v>
      </c>
      <c r="O968" t="s">
        <v>21</v>
      </c>
      <c r="R968">
        <v>1991</v>
      </c>
    </row>
    <row r="969" spans="1:18" x14ac:dyDescent="0.3">
      <c r="A969" t="s">
        <v>998</v>
      </c>
      <c r="B969">
        <v>12</v>
      </c>
      <c r="C969" s="54" t="s">
        <v>35</v>
      </c>
      <c r="D969" s="54">
        <f>IF(R969="?",AVERAGE($R$2:$R$2344),R969)</f>
        <v>1989</v>
      </c>
      <c r="E969" s="19" t="str">
        <f>CONCATENATE(B969,"-",C969,"-",D969)</f>
        <v>12-Oct-1989</v>
      </c>
      <c r="F969" s="26">
        <f t="shared" si="15"/>
        <v>33</v>
      </c>
      <c r="G969">
        <v>3</v>
      </c>
      <c r="H969" s="47">
        <v>7824.37</v>
      </c>
      <c r="I969" t="str">
        <f>IF(M969="?","tier - 2",M969)</f>
        <v>tier - 2</v>
      </c>
      <c r="J969" t="str">
        <f>IF(N969="?","tier - 2",N969)</f>
        <v>tier - 2</v>
      </c>
      <c r="K969" t="str">
        <f>IF(O969="?","Unknown",O969)</f>
        <v>R1012</v>
      </c>
      <c r="M969" t="s">
        <v>9</v>
      </c>
      <c r="N969" t="s">
        <v>9</v>
      </c>
      <c r="O969" t="s">
        <v>21</v>
      </c>
      <c r="R969">
        <v>1989</v>
      </c>
    </row>
    <row r="970" spans="1:18" x14ac:dyDescent="0.3">
      <c r="A970" t="s">
        <v>999</v>
      </c>
      <c r="B970">
        <v>5</v>
      </c>
      <c r="C970" s="54" t="s">
        <v>35</v>
      </c>
      <c r="D970" s="54">
        <f>IF(R970="?",AVERAGE($R$2:$R$2344),R970)</f>
        <v>2001</v>
      </c>
      <c r="E970" s="19" t="str">
        <f>CONCATENATE(B970,"-",C970,"-",D970)</f>
        <v>5-Oct-2001</v>
      </c>
      <c r="F970" s="26">
        <f t="shared" si="15"/>
        <v>21</v>
      </c>
      <c r="G970">
        <v>0</v>
      </c>
      <c r="H970" s="47">
        <v>7844.8</v>
      </c>
      <c r="I970" t="str">
        <f>IF(M970="?","tier - 2",M970)</f>
        <v>tier - 2</v>
      </c>
      <c r="J970" t="str">
        <f>IF(N970="?","tier - 2",N970)</f>
        <v>tier - 2</v>
      </c>
      <c r="K970" t="str">
        <f>IF(O970="?","Unknown",O970)</f>
        <v>R1012</v>
      </c>
      <c r="M970" t="s">
        <v>9</v>
      </c>
      <c r="N970" t="s">
        <v>9</v>
      </c>
      <c r="O970" t="s">
        <v>21</v>
      </c>
      <c r="R970">
        <v>2001</v>
      </c>
    </row>
    <row r="971" spans="1:18" x14ac:dyDescent="0.3">
      <c r="A971" t="s">
        <v>1000</v>
      </c>
      <c r="B971">
        <v>17</v>
      </c>
      <c r="C971" s="54" t="s">
        <v>13</v>
      </c>
      <c r="D971" s="54">
        <f>IF(R971="?",AVERAGE($R$2:$R$2344),R971)</f>
        <v>1994</v>
      </c>
      <c r="E971" s="19" t="str">
        <f>CONCATENATE(B971,"-",C971,"-",D971)</f>
        <v>17-Nov-1994</v>
      </c>
      <c r="F971" s="26">
        <f t="shared" si="15"/>
        <v>28</v>
      </c>
      <c r="G971">
        <v>0</v>
      </c>
      <c r="H971" s="47">
        <v>7851.85</v>
      </c>
      <c r="I971" t="str">
        <f>IF(M971="?","tier - 2",M971)</f>
        <v>tier - 2</v>
      </c>
      <c r="J971" t="str">
        <f>IF(N971="?","tier - 2",N971)</f>
        <v>tier - 3</v>
      </c>
      <c r="K971" t="str">
        <f>IF(O971="?","Unknown",O971)</f>
        <v>R1012</v>
      </c>
      <c r="M971" t="s">
        <v>9</v>
      </c>
      <c r="N971" t="s">
        <v>10</v>
      </c>
      <c r="O971" t="s">
        <v>21</v>
      </c>
      <c r="R971">
        <v>1994</v>
      </c>
    </row>
    <row r="972" spans="1:18" x14ac:dyDescent="0.3">
      <c r="A972" t="s">
        <v>1001</v>
      </c>
      <c r="B972">
        <v>10</v>
      </c>
      <c r="C972" s="54" t="s">
        <v>35</v>
      </c>
      <c r="D972" s="54">
        <f>IF(R972="?",AVERAGE($R$2:$R$2344),R972)</f>
        <v>1962</v>
      </c>
      <c r="E972" s="19" t="str">
        <f>CONCATENATE(B972,"-",C972,"-",D972)</f>
        <v>10-Oct-1962</v>
      </c>
      <c r="F972" s="26">
        <f t="shared" si="15"/>
        <v>60</v>
      </c>
      <c r="G972">
        <v>0</v>
      </c>
      <c r="H972" s="47">
        <v>7896.41</v>
      </c>
      <c r="I972" t="str">
        <f>IF(M972="?","tier - 2",M972)</f>
        <v>tier - 3</v>
      </c>
      <c r="J972" t="str">
        <f>IF(N972="?","tier - 2",N972)</f>
        <v>tier - 2</v>
      </c>
      <c r="K972" t="str">
        <f>IF(O972="?","Unknown",O972)</f>
        <v>R1013</v>
      </c>
      <c r="M972" t="s">
        <v>10</v>
      </c>
      <c r="N972" t="s">
        <v>9</v>
      </c>
      <c r="O972" t="s">
        <v>11</v>
      </c>
      <c r="R972">
        <v>1962</v>
      </c>
    </row>
    <row r="973" spans="1:18" x14ac:dyDescent="0.3">
      <c r="A973" t="s">
        <v>1002</v>
      </c>
      <c r="B973">
        <v>20</v>
      </c>
      <c r="C973" s="54" t="s">
        <v>8</v>
      </c>
      <c r="D973" s="54">
        <f>IF(R973="?",AVERAGE($R$2:$R$2344),R973)</f>
        <v>1977</v>
      </c>
      <c r="E973" s="19" t="str">
        <f>CONCATENATE(B973,"-",C973,"-",D973)</f>
        <v>20-Jul-1977</v>
      </c>
      <c r="F973" s="26">
        <f t="shared" si="15"/>
        <v>45</v>
      </c>
      <c r="G973">
        <v>0</v>
      </c>
      <c r="H973" s="47">
        <v>7935.29</v>
      </c>
      <c r="I973" t="str">
        <f>IF(M973="?","tier - 2",M973)</f>
        <v>tier - 2</v>
      </c>
      <c r="J973" t="str">
        <f>IF(N973="?","tier - 2",N973)</f>
        <v>tier - 1</v>
      </c>
      <c r="K973" t="str">
        <f>IF(O973="?","Unknown",O973)</f>
        <v>R1024</v>
      </c>
      <c r="M973" t="s">
        <v>9</v>
      </c>
      <c r="N973" t="s">
        <v>14</v>
      </c>
      <c r="O973" t="s">
        <v>245</v>
      </c>
      <c r="R973">
        <v>1977</v>
      </c>
    </row>
    <row r="974" spans="1:18" x14ac:dyDescent="0.3">
      <c r="A974" t="s">
        <v>1003</v>
      </c>
      <c r="B974">
        <v>29</v>
      </c>
      <c r="C974" s="54" t="s">
        <v>35</v>
      </c>
      <c r="D974" s="54">
        <f>IF(R974="?",AVERAGE($R$2:$R$2344),R974)</f>
        <v>1987</v>
      </c>
      <c r="E974" s="19" t="str">
        <f>CONCATENATE(B974,"-",C974,"-",D974)</f>
        <v>29-Oct-1987</v>
      </c>
      <c r="F974" s="26">
        <f t="shared" si="15"/>
        <v>35</v>
      </c>
      <c r="G974">
        <v>3</v>
      </c>
      <c r="H974" s="47">
        <v>7948.22</v>
      </c>
      <c r="I974" t="str">
        <f>IF(M974="?","tier - 2",M974)</f>
        <v>tier - 2</v>
      </c>
      <c r="J974" t="str">
        <f>IF(N974="?","tier - 2",N974)</f>
        <v>tier - 3</v>
      </c>
      <c r="K974" t="str">
        <f>IF(O974="?","Unknown",O974)</f>
        <v>R1025</v>
      </c>
      <c r="M974" t="s">
        <v>9</v>
      </c>
      <c r="N974" t="s">
        <v>10</v>
      </c>
      <c r="O974" t="s">
        <v>198</v>
      </c>
      <c r="R974">
        <v>1987</v>
      </c>
    </row>
    <row r="975" spans="1:18" x14ac:dyDescent="0.3">
      <c r="A975" t="s">
        <v>1004</v>
      </c>
      <c r="B975">
        <v>9</v>
      </c>
      <c r="C975" s="54" t="s">
        <v>8</v>
      </c>
      <c r="D975" s="54">
        <f>IF(R975="?",AVERAGE($R$2:$R$2344),R975)</f>
        <v>1966</v>
      </c>
      <c r="E975" s="19" t="str">
        <f>CONCATENATE(B975,"-",C975,"-",D975)</f>
        <v>9-Jul-1966</v>
      </c>
      <c r="F975" s="26">
        <f t="shared" si="15"/>
        <v>56</v>
      </c>
      <c r="G975">
        <v>0</v>
      </c>
      <c r="H975" s="47">
        <v>7953.72</v>
      </c>
      <c r="I975" t="str">
        <f>IF(M975="?","tier - 2",M975)</f>
        <v>tier - 3</v>
      </c>
      <c r="J975" t="str">
        <f>IF(N975="?","tier - 2",N975)</f>
        <v>tier - 3</v>
      </c>
      <c r="K975" t="str">
        <f>IF(O975="?","Unknown",O975)</f>
        <v>R1012</v>
      </c>
      <c r="M975" t="s">
        <v>10</v>
      </c>
      <c r="N975" t="s">
        <v>10</v>
      </c>
      <c r="O975" t="s">
        <v>21</v>
      </c>
      <c r="R975">
        <v>1966</v>
      </c>
    </row>
    <row r="976" spans="1:18" x14ac:dyDescent="0.3">
      <c r="A976" t="s">
        <v>1005</v>
      </c>
      <c r="B976">
        <v>28</v>
      </c>
      <c r="C976" s="54" t="s">
        <v>28</v>
      </c>
      <c r="D976" s="54">
        <f>IF(R976="?",AVERAGE($R$2:$R$2344),R976)</f>
        <v>1981</v>
      </c>
      <c r="E976" s="19" t="str">
        <f>CONCATENATE(B976,"-",C976,"-",D976)</f>
        <v>28-Dec-1981</v>
      </c>
      <c r="F976" s="26">
        <f t="shared" si="15"/>
        <v>41</v>
      </c>
      <c r="G976">
        <v>3</v>
      </c>
      <c r="H976" s="47">
        <v>7954.52</v>
      </c>
      <c r="I976" t="str">
        <f>IF(M976="?","tier - 2",M976)</f>
        <v>tier - 2</v>
      </c>
      <c r="J976" t="str">
        <f>IF(N976="?","tier - 2",N976)</f>
        <v>tier - 2</v>
      </c>
      <c r="K976" t="str">
        <f>IF(O976="?","Unknown",O976)</f>
        <v>R1011</v>
      </c>
      <c r="M976" t="s">
        <v>9</v>
      </c>
      <c r="N976" t="s">
        <v>9</v>
      </c>
      <c r="O976" t="s">
        <v>40</v>
      </c>
      <c r="R976">
        <v>1981</v>
      </c>
    </row>
    <row r="977" spans="1:18" x14ac:dyDescent="0.3">
      <c r="A977" t="s">
        <v>1006</v>
      </c>
      <c r="B977">
        <v>19</v>
      </c>
      <c r="C977" s="54" t="s">
        <v>16</v>
      </c>
      <c r="D977" s="54">
        <f>IF(R977="?",AVERAGE($R$2:$R$2344),R977)</f>
        <v>1970</v>
      </c>
      <c r="E977" s="19" t="str">
        <f>CONCATENATE(B977,"-",C977,"-",D977)</f>
        <v>19-Jun-1970</v>
      </c>
      <c r="F977" s="26">
        <f t="shared" si="15"/>
        <v>52</v>
      </c>
      <c r="G977">
        <v>0</v>
      </c>
      <c r="H977" s="47">
        <v>7958.13</v>
      </c>
      <c r="I977" t="str">
        <f>IF(M977="?","tier - 2",M977)</f>
        <v>tier - 2</v>
      </c>
      <c r="J977" t="str">
        <f>IF(N977="?","tier - 2",N977)</f>
        <v>tier - 2</v>
      </c>
      <c r="K977" t="str">
        <f>IF(O977="?","Unknown",O977)</f>
        <v>R1013</v>
      </c>
      <c r="M977" t="s">
        <v>9</v>
      </c>
      <c r="N977" t="s">
        <v>9</v>
      </c>
      <c r="O977" t="s">
        <v>11</v>
      </c>
      <c r="R977">
        <v>1970</v>
      </c>
    </row>
    <row r="978" spans="1:18" x14ac:dyDescent="0.3">
      <c r="A978" t="s">
        <v>1007</v>
      </c>
      <c r="B978">
        <v>10</v>
      </c>
      <c r="C978" s="54" t="s">
        <v>33</v>
      </c>
      <c r="D978" s="54">
        <f>IF(R978="?",AVERAGE($R$2:$R$2344),R978)</f>
        <v>1975</v>
      </c>
      <c r="E978" s="19" t="str">
        <f>CONCATENATE(B978,"-",C978,"-",D978)</f>
        <v>10-Aug-1975</v>
      </c>
      <c r="F978" s="26">
        <f t="shared" si="15"/>
        <v>47</v>
      </c>
      <c r="G978">
        <v>1</v>
      </c>
      <c r="H978" s="47">
        <v>7966.81</v>
      </c>
      <c r="I978" t="str">
        <f>IF(M978="?","tier - 2",M978)</f>
        <v>tier - 2</v>
      </c>
      <c r="J978" t="str">
        <f>IF(N978="?","tier - 2",N978)</f>
        <v>tier - 2</v>
      </c>
      <c r="K978" t="str">
        <f>IF(O978="?","Unknown",O978)</f>
        <v>R1013</v>
      </c>
      <c r="M978" t="s">
        <v>9</v>
      </c>
      <c r="N978" t="s">
        <v>9</v>
      </c>
      <c r="O978" t="s">
        <v>11</v>
      </c>
      <c r="R978">
        <v>1975</v>
      </c>
    </row>
    <row r="979" spans="1:18" x14ac:dyDescent="0.3">
      <c r="A979" t="s">
        <v>1008</v>
      </c>
      <c r="B979">
        <v>23</v>
      </c>
      <c r="C979" s="54" t="s">
        <v>13</v>
      </c>
      <c r="D979" s="54">
        <f>IF(R979="?",AVERAGE($R$2:$R$2344),R979)</f>
        <v>1972</v>
      </c>
      <c r="E979" s="19" t="str">
        <f>CONCATENATE(B979,"-",C979,"-",D979)</f>
        <v>23-Nov-1972</v>
      </c>
      <c r="F979" s="26">
        <f t="shared" si="15"/>
        <v>50</v>
      </c>
      <c r="G979">
        <v>0</v>
      </c>
      <c r="H979" s="47">
        <v>7980.34</v>
      </c>
      <c r="I979" t="str">
        <f>IF(M979="?","tier - 2",M979)</f>
        <v>tier - 2</v>
      </c>
      <c r="J979" t="str">
        <f>IF(N979="?","tier - 2",N979)</f>
        <v>tier - 2</v>
      </c>
      <c r="K979" t="str">
        <f>IF(O979="?","Unknown",O979)</f>
        <v>R1013</v>
      </c>
      <c r="M979" t="s">
        <v>9</v>
      </c>
      <c r="N979" t="s">
        <v>9</v>
      </c>
      <c r="O979" t="s">
        <v>11</v>
      </c>
      <c r="R979">
        <v>1972</v>
      </c>
    </row>
    <row r="980" spans="1:18" x14ac:dyDescent="0.3">
      <c r="A980" t="s">
        <v>1009</v>
      </c>
      <c r="B980">
        <v>28</v>
      </c>
      <c r="C980" s="54" t="s">
        <v>33</v>
      </c>
      <c r="D980" s="54">
        <f>IF(R980="?",AVERAGE($R$2:$R$2344),R980)</f>
        <v>1983</v>
      </c>
      <c r="E980" s="19" t="str">
        <f>CONCATENATE(B980,"-",C980,"-",D980)</f>
        <v>28-Aug-1983</v>
      </c>
      <c r="F980" s="26">
        <f t="shared" si="15"/>
        <v>39</v>
      </c>
      <c r="G980">
        <v>3</v>
      </c>
      <c r="H980" s="47">
        <v>7985.82</v>
      </c>
      <c r="I980" t="str">
        <f>IF(M980="?","tier - 2",M980)</f>
        <v>tier - 2</v>
      </c>
      <c r="J980" t="str">
        <f>IF(N980="?","tier - 2",N980)</f>
        <v>tier - 1</v>
      </c>
      <c r="K980" t="str">
        <f>IF(O980="?","Unknown",O980)</f>
        <v>R1024</v>
      </c>
      <c r="M980" t="s">
        <v>9</v>
      </c>
      <c r="N980" t="s">
        <v>14</v>
      </c>
      <c r="O980" t="s">
        <v>245</v>
      </c>
      <c r="R980">
        <v>1983</v>
      </c>
    </row>
    <row r="981" spans="1:18" x14ac:dyDescent="0.3">
      <c r="A981" t="s">
        <v>1010</v>
      </c>
      <c r="B981">
        <v>20</v>
      </c>
      <c r="C981" s="54" t="s">
        <v>33</v>
      </c>
      <c r="D981" s="54">
        <f>IF(R981="?",AVERAGE($R$2:$R$2344),R981)</f>
        <v>1983</v>
      </c>
      <c r="E981" s="19" t="str">
        <f>CONCATENATE(B981,"-",C981,"-",D981)</f>
        <v>20-Aug-1983</v>
      </c>
      <c r="F981" s="26">
        <f t="shared" si="15"/>
        <v>39</v>
      </c>
      <c r="G981">
        <v>3</v>
      </c>
      <c r="H981" s="47">
        <v>7986.48</v>
      </c>
      <c r="I981" t="str">
        <f>IF(M981="?","tier - 2",M981)</f>
        <v>tier - 2</v>
      </c>
      <c r="J981" t="str">
        <f>IF(N981="?","tier - 2",N981)</f>
        <v>tier - 3</v>
      </c>
      <c r="K981" t="str">
        <f>IF(O981="?","Unknown",O981)</f>
        <v>R1024</v>
      </c>
      <c r="M981" t="s">
        <v>9</v>
      </c>
      <c r="N981" t="s">
        <v>10</v>
      </c>
      <c r="O981" t="s">
        <v>245</v>
      </c>
      <c r="R981">
        <v>1983</v>
      </c>
    </row>
    <row r="982" spans="1:18" x14ac:dyDescent="0.3">
      <c r="A982" t="s">
        <v>1011</v>
      </c>
      <c r="B982">
        <v>22</v>
      </c>
      <c r="C982" s="54" t="s">
        <v>33</v>
      </c>
      <c r="D982" s="54">
        <f>IF(R982="?",AVERAGE($R$2:$R$2344),R982)</f>
        <v>1962</v>
      </c>
      <c r="E982" s="19" t="str">
        <f>CONCATENATE(B982,"-",C982,"-",D982)</f>
        <v>22-Aug-1962</v>
      </c>
      <c r="F982" s="26">
        <f t="shared" si="15"/>
        <v>60</v>
      </c>
      <c r="G982">
        <v>0</v>
      </c>
      <c r="H982" s="47">
        <v>8004.96</v>
      </c>
      <c r="I982" t="str">
        <f>IF(M982="?","tier - 2",M982)</f>
        <v>tier - 3</v>
      </c>
      <c r="J982" t="str">
        <f>IF(N982="?","tier - 2",N982)</f>
        <v>tier - 1</v>
      </c>
      <c r="K982" t="str">
        <f>IF(O982="?","Unknown",O982)</f>
        <v>R1013</v>
      </c>
      <c r="M982" t="s">
        <v>10</v>
      </c>
      <c r="N982" t="s">
        <v>14</v>
      </c>
      <c r="O982" t="s">
        <v>11</v>
      </c>
      <c r="R982">
        <v>1962</v>
      </c>
    </row>
    <row r="983" spans="1:18" x14ac:dyDescent="0.3">
      <c r="A983" t="s">
        <v>1012</v>
      </c>
      <c r="B983">
        <v>18</v>
      </c>
      <c r="C983" s="54" t="s">
        <v>18</v>
      </c>
      <c r="D983" s="54">
        <f>IF(R983="?",AVERAGE($R$2:$R$2344),R983)</f>
        <v>1995</v>
      </c>
      <c r="E983" s="19" t="str">
        <f>CONCATENATE(B983,"-",C983,"-",D983)</f>
        <v>18-Sep-1995</v>
      </c>
      <c r="F983" s="26">
        <f t="shared" si="15"/>
        <v>27</v>
      </c>
      <c r="G983">
        <v>0</v>
      </c>
      <c r="H983" s="47">
        <v>8014.62</v>
      </c>
      <c r="I983" t="str">
        <f>IF(M983="?","tier - 2",M983)</f>
        <v>tier - 2</v>
      </c>
      <c r="J983" t="str">
        <f>IF(N983="?","tier - 2",N983)</f>
        <v>tier - 3</v>
      </c>
      <c r="K983" t="str">
        <f>IF(O983="?","Unknown",O983)</f>
        <v>R1012</v>
      </c>
      <c r="M983" t="s">
        <v>9</v>
      </c>
      <c r="N983" t="s">
        <v>10</v>
      </c>
      <c r="O983" t="s">
        <v>21</v>
      </c>
      <c r="R983">
        <v>1995</v>
      </c>
    </row>
    <row r="984" spans="1:18" x14ac:dyDescent="0.3">
      <c r="A984" t="s">
        <v>1013</v>
      </c>
      <c r="B984">
        <v>8</v>
      </c>
      <c r="C984" s="54" t="s">
        <v>13</v>
      </c>
      <c r="D984" s="54">
        <f>IF(R984="?",AVERAGE($R$2:$R$2344),R984)</f>
        <v>1980</v>
      </c>
      <c r="E984" s="19" t="str">
        <f>CONCATENATE(B984,"-",C984,"-",D984)</f>
        <v>8-Nov-1980</v>
      </c>
      <c r="F984" s="26">
        <f t="shared" si="15"/>
        <v>42</v>
      </c>
      <c r="G984">
        <v>2</v>
      </c>
      <c r="H984" s="47">
        <v>8017.06</v>
      </c>
      <c r="I984" t="str">
        <f>IF(M984="?","tier - 2",M984)</f>
        <v>tier - 2</v>
      </c>
      <c r="J984" t="str">
        <f>IF(N984="?","tier - 2",N984)</f>
        <v>tier - 2</v>
      </c>
      <c r="K984" t="str">
        <f>IF(O984="?","Unknown",O984)</f>
        <v>R1012</v>
      </c>
      <c r="M984" t="s">
        <v>9</v>
      </c>
      <c r="N984" t="s">
        <v>9</v>
      </c>
      <c r="O984" t="s">
        <v>21</v>
      </c>
      <c r="R984">
        <v>1980</v>
      </c>
    </row>
    <row r="985" spans="1:18" x14ac:dyDescent="0.3">
      <c r="A985" t="s">
        <v>1014</v>
      </c>
      <c r="B985">
        <v>3</v>
      </c>
      <c r="C985" s="54" t="s">
        <v>13</v>
      </c>
      <c r="D985" s="54">
        <f>IF(R985="?",AVERAGE($R$2:$R$2344),R985)</f>
        <v>1989</v>
      </c>
      <c r="E985" s="19" t="str">
        <f>CONCATENATE(B985,"-",C985,"-",D985)</f>
        <v>3-Nov-1989</v>
      </c>
      <c r="F985" s="26">
        <f t="shared" si="15"/>
        <v>33</v>
      </c>
      <c r="G985">
        <v>3</v>
      </c>
      <c r="H985" s="47">
        <v>8021.11</v>
      </c>
      <c r="I985" t="str">
        <f>IF(M985="?","tier - 2",M985)</f>
        <v>tier - 2</v>
      </c>
      <c r="J985" t="str">
        <f>IF(N985="?","tier - 2",N985)</f>
        <v>tier - 1</v>
      </c>
      <c r="K985" t="str">
        <f>IF(O985="?","Unknown",O985)</f>
        <v>R1012</v>
      </c>
      <c r="M985" t="s">
        <v>9</v>
      </c>
      <c r="N985" t="s">
        <v>14</v>
      </c>
      <c r="O985" t="s">
        <v>21</v>
      </c>
      <c r="R985">
        <v>1989</v>
      </c>
    </row>
    <row r="986" spans="1:18" x14ac:dyDescent="0.3">
      <c r="A986" t="s">
        <v>1015</v>
      </c>
      <c r="B986">
        <v>17</v>
      </c>
      <c r="C986" s="54" t="s">
        <v>8</v>
      </c>
      <c r="D986" s="54">
        <f>IF(R986="?",AVERAGE($R$2:$R$2344),R986)</f>
        <v>1978</v>
      </c>
      <c r="E986" s="19" t="str">
        <f>CONCATENATE(B986,"-",C986,"-",D986)</f>
        <v>17-Jul-1978</v>
      </c>
      <c r="F986" s="26">
        <f t="shared" si="15"/>
        <v>44</v>
      </c>
      <c r="G986">
        <v>1</v>
      </c>
      <c r="H986" s="47">
        <v>8023.14</v>
      </c>
      <c r="I986" t="str">
        <f>IF(M986="?","tier - 2",M986)</f>
        <v>tier - 2</v>
      </c>
      <c r="J986" t="str">
        <f>IF(N986="?","tier - 2",N986)</f>
        <v>tier - 3</v>
      </c>
      <c r="K986" t="str">
        <f>IF(O986="?","Unknown",O986)</f>
        <v>R1012</v>
      </c>
      <c r="M986" t="s">
        <v>9</v>
      </c>
      <c r="N986" t="s">
        <v>10</v>
      </c>
      <c r="O986" t="s">
        <v>21</v>
      </c>
      <c r="R986">
        <v>1978</v>
      </c>
    </row>
    <row r="987" spans="1:18" x14ac:dyDescent="0.3">
      <c r="A987" t="s">
        <v>1016</v>
      </c>
      <c r="B987">
        <v>20</v>
      </c>
      <c r="C987" s="54" t="s">
        <v>28</v>
      </c>
      <c r="D987" s="54">
        <f>IF(R987="?",AVERAGE($R$2:$R$2344),R987)</f>
        <v>1976</v>
      </c>
      <c r="E987" s="19" t="str">
        <f>CONCATENATE(B987,"-",C987,"-",D987)</f>
        <v>20-Dec-1976</v>
      </c>
      <c r="F987" s="26">
        <f t="shared" si="15"/>
        <v>46</v>
      </c>
      <c r="G987">
        <v>0</v>
      </c>
      <c r="H987" s="47">
        <v>8026.67</v>
      </c>
      <c r="I987" t="str">
        <f>IF(M987="?","tier - 2",M987)</f>
        <v>tier - 2</v>
      </c>
      <c r="J987" t="str">
        <f>IF(N987="?","tier - 2",N987)</f>
        <v>tier - 2</v>
      </c>
      <c r="K987" t="str">
        <f>IF(O987="?","Unknown",O987)</f>
        <v>R1012</v>
      </c>
      <c r="M987" t="s">
        <v>9</v>
      </c>
      <c r="N987" t="s">
        <v>9</v>
      </c>
      <c r="O987" t="s">
        <v>21</v>
      </c>
      <c r="R987">
        <v>1976</v>
      </c>
    </row>
    <row r="988" spans="1:18" x14ac:dyDescent="0.3">
      <c r="A988" t="s">
        <v>1017</v>
      </c>
      <c r="B988">
        <v>6</v>
      </c>
      <c r="C988" s="54" t="s">
        <v>13</v>
      </c>
      <c r="D988" s="54">
        <f>IF(R988="?",AVERAGE($R$2:$R$2344),R988)</f>
        <v>1977</v>
      </c>
      <c r="E988" s="19" t="str">
        <f>CONCATENATE(B988,"-",C988,"-",D988)</f>
        <v>6-Nov-1977</v>
      </c>
      <c r="F988" s="26">
        <f t="shared" si="15"/>
        <v>45</v>
      </c>
      <c r="G988">
        <v>2</v>
      </c>
      <c r="H988" s="47">
        <v>8027.97</v>
      </c>
      <c r="I988" t="str">
        <f>IF(M988="?","tier - 2",M988)</f>
        <v>tier - 3</v>
      </c>
      <c r="J988" t="str">
        <f>IF(N988="?","tier - 2",N988)</f>
        <v>tier - 2</v>
      </c>
      <c r="K988" t="str">
        <f>IF(O988="?","Unknown",O988)</f>
        <v>R1011</v>
      </c>
      <c r="M988" t="s">
        <v>10</v>
      </c>
      <c r="N988" t="s">
        <v>9</v>
      </c>
      <c r="O988" t="s">
        <v>40</v>
      </c>
      <c r="R988">
        <v>1977</v>
      </c>
    </row>
    <row r="989" spans="1:18" x14ac:dyDescent="0.3">
      <c r="A989" t="s">
        <v>1018</v>
      </c>
      <c r="B989">
        <v>12</v>
      </c>
      <c r="C989" s="54" t="s">
        <v>28</v>
      </c>
      <c r="D989" s="54">
        <f>IF(R989="?",AVERAGE($R$2:$R$2344),R989)</f>
        <v>2003</v>
      </c>
      <c r="E989" s="19" t="str">
        <f>CONCATENATE(B989,"-",C989,"-",D989)</f>
        <v>12-Dec-2003</v>
      </c>
      <c r="F989" s="26">
        <f t="shared" si="15"/>
        <v>19</v>
      </c>
      <c r="G989">
        <v>0</v>
      </c>
      <c r="H989" s="47">
        <v>8035.64</v>
      </c>
      <c r="I989" t="str">
        <f>IF(M989="?","tier - 2",M989)</f>
        <v>tier - 2</v>
      </c>
      <c r="J989" t="str">
        <f>IF(N989="?","tier - 2",N989)</f>
        <v>tier - 2</v>
      </c>
      <c r="K989" t="str">
        <f>IF(O989="?","Unknown",O989)</f>
        <v>R1012</v>
      </c>
      <c r="M989" t="s">
        <v>9</v>
      </c>
      <c r="N989" t="s">
        <v>9</v>
      </c>
      <c r="O989" t="s">
        <v>21</v>
      </c>
      <c r="R989">
        <v>2003</v>
      </c>
    </row>
    <row r="990" spans="1:18" x14ac:dyDescent="0.3">
      <c r="A990" t="s">
        <v>1019</v>
      </c>
      <c r="B990">
        <v>28</v>
      </c>
      <c r="C990" s="54" t="s">
        <v>13</v>
      </c>
      <c r="D990" s="54">
        <f>IF(R990="?",AVERAGE($R$2:$R$2344),R990)</f>
        <v>1985</v>
      </c>
      <c r="E990" s="19" t="str">
        <f>CONCATENATE(B990,"-",C990,"-",D990)</f>
        <v>28-Nov-1985</v>
      </c>
      <c r="F990" s="26">
        <f t="shared" si="15"/>
        <v>37</v>
      </c>
      <c r="G990">
        <v>3</v>
      </c>
      <c r="H990" s="47">
        <v>8059.06</v>
      </c>
      <c r="I990" t="str">
        <f>IF(M990="?","tier - 2",M990)</f>
        <v>tier - 2</v>
      </c>
      <c r="J990" t="str">
        <f>IF(N990="?","tier - 2",N990)</f>
        <v>tier - 3</v>
      </c>
      <c r="K990" t="str">
        <f>IF(O990="?","Unknown",O990)</f>
        <v>R1012</v>
      </c>
      <c r="M990" t="s">
        <v>9</v>
      </c>
      <c r="N990" t="s">
        <v>10</v>
      </c>
      <c r="O990" t="s">
        <v>21</v>
      </c>
      <c r="R990">
        <v>1985</v>
      </c>
    </row>
    <row r="991" spans="1:18" x14ac:dyDescent="0.3">
      <c r="A991" t="s">
        <v>1020</v>
      </c>
      <c r="B991">
        <v>27</v>
      </c>
      <c r="C991" s="54" t="s">
        <v>28</v>
      </c>
      <c r="D991" s="54">
        <f>IF(R991="?",AVERAGE($R$2:$R$2344),R991)</f>
        <v>1982</v>
      </c>
      <c r="E991" s="19" t="str">
        <f>CONCATENATE(B991,"-",C991,"-",D991)</f>
        <v>27-Dec-1982</v>
      </c>
      <c r="F991" s="26">
        <f t="shared" si="15"/>
        <v>40</v>
      </c>
      <c r="G991">
        <v>3</v>
      </c>
      <c r="H991" s="47">
        <v>8059.68</v>
      </c>
      <c r="I991" t="str">
        <f>IF(M991="?","tier - 2",M991)</f>
        <v>tier - 2</v>
      </c>
      <c r="J991" t="str">
        <f>IF(N991="?","tier - 2",N991)</f>
        <v>tier - 3</v>
      </c>
      <c r="K991" t="str">
        <f>IF(O991="?","Unknown",O991)</f>
        <v>R1012</v>
      </c>
      <c r="M991" t="s">
        <v>9</v>
      </c>
      <c r="N991" t="s">
        <v>10</v>
      </c>
      <c r="O991" t="s">
        <v>21</v>
      </c>
      <c r="R991">
        <v>1982</v>
      </c>
    </row>
    <row r="992" spans="1:18" x14ac:dyDescent="0.3">
      <c r="A992" t="s">
        <v>1021</v>
      </c>
      <c r="B992">
        <v>12</v>
      </c>
      <c r="C992" s="54" t="s">
        <v>28</v>
      </c>
      <c r="D992" s="54">
        <f>IF(R992="?",AVERAGE($R$2:$R$2344),R992)</f>
        <v>1970</v>
      </c>
      <c r="E992" s="19" t="str">
        <f>CONCATENATE(B992,"-",C992,"-",D992)</f>
        <v>12-Dec-1970</v>
      </c>
      <c r="F992" s="26">
        <f t="shared" si="15"/>
        <v>52</v>
      </c>
      <c r="G992">
        <v>0</v>
      </c>
      <c r="H992" s="47">
        <v>8062.31</v>
      </c>
      <c r="I992" t="str">
        <f>IF(M992="?","tier - 2",M992)</f>
        <v>tier - 2</v>
      </c>
      <c r="J992" t="str">
        <f>IF(N992="?","tier - 2",N992)</f>
        <v>tier - 1</v>
      </c>
      <c r="K992" t="str">
        <f>IF(O992="?","Unknown",O992)</f>
        <v>R1013</v>
      </c>
      <c r="M992" t="s">
        <v>9</v>
      </c>
      <c r="N992" t="s">
        <v>14</v>
      </c>
      <c r="O992" t="s">
        <v>11</v>
      </c>
      <c r="R992">
        <v>1970</v>
      </c>
    </row>
    <row r="993" spans="1:18" x14ac:dyDescent="0.3">
      <c r="A993" t="s">
        <v>1022</v>
      </c>
      <c r="B993">
        <v>28</v>
      </c>
      <c r="C993" s="54" t="s">
        <v>16</v>
      </c>
      <c r="D993" s="54">
        <f>IF(R993="?",AVERAGE($R$2:$R$2344),R993)</f>
        <v>1975</v>
      </c>
      <c r="E993" s="19" t="str">
        <f>CONCATENATE(B993,"-",C993,"-",D993)</f>
        <v>28-Jun-1975</v>
      </c>
      <c r="F993" s="26">
        <f t="shared" si="15"/>
        <v>47</v>
      </c>
      <c r="G993">
        <v>1</v>
      </c>
      <c r="H993" s="47">
        <v>8062.76</v>
      </c>
      <c r="I993" t="str">
        <f>IF(M993="?","tier - 2",M993)</f>
        <v>tier - 3</v>
      </c>
      <c r="J993" t="str">
        <f>IF(N993="?","tier - 2",N993)</f>
        <v>tier - 3</v>
      </c>
      <c r="K993" t="str">
        <f>IF(O993="?","Unknown",O993)</f>
        <v>R1011</v>
      </c>
      <c r="M993" t="s">
        <v>10</v>
      </c>
      <c r="N993" t="s">
        <v>10</v>
      </c>
      <c r="O993" t="s">
        <v>40</v>
      </c>
      <c r="R993">
        <v>1975</v>
      </c>
    </row>
    <row r="994" spans="1:18" x14ac:dyDescent="0.3">
      <c r="A994" t="s">
        <v>1023</v>
      </c>
      <c r="B994">
        <v>11</v>
      </c>
      <c r="C994" s="54" t="s">
        <v>33</v>
      </c>
      <c r="D994" s="54">
        <f>IF(R994="?",AVERAGE($R$2:$R$2344),R994)</f>
        <v>1965</v>
      </c>
      <c r="E994" s="19" t="str">
        <f>CONCATENATE(B994,"-",C994,"-",D994)</f>
        <v>11-Aug-1965</v>
      </c>
      <c r="F994" s="26">
        <f t="shared" si="15"/>
        <v>57</v>
      </c>
      <c r="G994">
        <v>0</v>
      </c>
      <c r="H994" s="47">
        <v>8067.83</v>
      </c>
      <c r="I994" t="str">
        <f>IF(M994="?","tier - 2",M994)</f>
        <v>tier - 3</v>
      </c>
      <c r="J994" t="str">
        <f>IF(N994="?","tier - 2",N994)</f>
        <v>tier - 1</v>
      </c>
      <c r="K994" t="str">
        <f>IF(O994="?","Unknown",O994)</f>
        <v>R1013</v>
      </c>
      <c r="M994" t="s">
        <v>10</v>
      </c>
      <c r="N994" t="s">
        <v>14</v>
      </c>
      <c r="O994" t="s">
        <v>11</v>
      </c>
      <c r="R994">
        <v>1965</v>
      </c>
    </row>
    <row r="995" spans="1:18" x14ac:dyDescent="0.3">
      <c r="A995" t="s">
        <v>1024</v>
      </c>
      <c r="B995">
        <v>15</v>
      </c>
      <c r="C995" s="54" t="s">
        <v>28</v>
      </c>
      <c r="D995" s="54">
        <f>IF(R995="?",AVERAGE($R$2:$R$2344),R995)</f>
        <v>1975</v>
      </c>
      <c r="E995" s="19" t="str">
        <f>CONCATENATE(B995,"-",C995,"-",D995)</f>
        <v>15-Dec-1975</v>
      </c>
      <c r="F995" s="26">
        <f t="shared" si="15"/>
        <v>47</v>
      </c>
      <c r="G995">
        <v>1</v>
      </c>
      <c r="H995" s="47">
        <v>8068.19</v>
      </c>
      <c r="I995" t="str">
        <f>IF(M995="?","tier - 2",M995)</f>
        <v>tier - 3</v>
      </c>
      <c r="J995" t="str">
        <f>IF(N995="?","tier - 2",N995)</f>
        <v>tier - 2</v>
      </c>
      <c r="K995" t="str">
        <f>IF(O995="?","Unknown",O995)</f>
        <v>R1011</v>
      </c>
      <c r="M995" t="s">
        <v>10</v>
      </c>
      <c r="N995" t="s">
        <v>9</v>
      </c>
      <c r="O995" t="s">
        <v>40</v>
      </c>
      <c r="R995">
        <v>1975</v>
      </c>
    </row>
    <row r="996" spans="1:18" x14ac:dyDescent="0.3">
      <c r="A996" t="s">
        <v>1025</v>
      </c>
      <c r="B996">
        <v>21</v>
      </c>
      <c r="C996" s="54" t="s">
        <v>35</v>
      </c>
      <c r="D996" s="54">
        <f>IF(R996="?",AVERAGE($R$2:$R$2344),R996)</f>
        <v>1965</v>
      </c>
      <c r="E996" s="19" t="str">
        <f>CONCATENATE(B996,"-",C996,"-",D996)</f>
        <v>21-Oct-1965</v>
      </c>
      <c r="F996" s="26">
        <f t="shared" si="15"/>
        <v>57</v>
      </c>
      <c r="G996">
        <v>0</v>
      </c>
      <c r="H996" s="47">
        <v>8071.57</v>
      </c>
      <c r="I996" t="str">
        <f>IF(M996="?","tier - 2",M996)</f>
        <v>tier - 3</v>
      </c>
      <c r="J996" t="str">
        <f>IF(N996="?","tier - 2",N996)</f>
        <v>tier - 1</v>
      </c>
      <c r="K996" t="str">
        <f>IF(O996="?","Unknown",O996)</f>
        <v>R1011</v>
      </c>
      <c r="M996" t="s">
        <v>10</v>
      </c>
      <c r="N996" t="s">
        <v>14</v>
      </c>
      <c r="O996" t="s">
        <v>40</v>
      </c>
      <c r="R996">
        <v>1965</v>
      </c>
    </row>
    <row r="997" spans="1:18" x14ac:dyDescent="0.3">
      <c r="A997" t="s">
        <v>1026</v>
      </c>
      <c r="B997">
        <v>7</v>
      </c>
      <c r="C997" s="54" t="s">
        <v>13</v>
      </c>
      <c r="D997" s="54">
        <f>IF(R997="?",AVERAGE($R$2:$R$2344),R997)</f>
        <v>1993</v>
      </c>
      <c r="E997" s="19" t="str">
        <f>CONCATENATE(B997,"-",C997,"-",D997)</f>
        <v>7-Nov-1993</v>
      </c>
      <c r="F997" s="26">
        <f t="shared" si="15"/>
        <v>29</v>
      </c>
      <c r="G997">
        <v>0</v>
      </c>
      <c r="H997" s="47">
        <v>8077.41</v>
      </c>
      <c r="I997" t="str">
        <f>IF(M997="?","tier - 2",M997)</f>
        <v>tier - 2</v>
      </c>
      <c r="J997" t="str">
        <f>IF(N997="?","tier - 2",N997)</f>
        <v>tier - 1</v>
      </c>
      <c r="K997" t="str">
        <f>IF(O997="?","Unknown",O997)</f>
        <v>R1026</v>
      </c>
      <c r="M997" t="s">
        <v>9</v>
      </c>
      <c r="N997" t="s">
        <v>14</v>
      </c>
      <c r="O997" t="s">
        <v>533</v>
      </c>
      <c r="R997">
        <v>1993</v>
      </c>
    </row>
    <row r="998" spans="1:18" x14ac:dyDescent="0.3">
      <c r="A998" t="s">
        <v>1027</v>
      </c>
      <c r="B998">
        <v>28</v>
      </c>
      <c r="C998" s="54" t="s">
        <v>33</v>
      </c>
      <c r="D998" s="54">
        <f>IF(R998="?",AVERAGE($R$2:$R$2344),R998)</f>
        <v>2001</v>
      </c>
      <c r="E998" s="19" t="str">
        <f>CONCATENATE(B998,"-",C998,"-",D998)</f>
        <v>28-Aug-2001</v>
      </c>
      <c r="F998" s="26">
        <f t="shared" si="15"/>
        <v>21</v>
      </c>
      <c r="G998">
        <v>0</v>
      </c>
      <c r="H998" s="47">
        <v>8081.26</v>
      </c>
      <c r="I998" t="str">
        <f>IF(M998="?","tier - 2",M998)</f>
        <v>tier - 2</v>
      </c>
      <c r="J998" t="str">
        <f>IF(N998="?","tier - 2",N998)</f>
        <v>tier - 2</v>
      </c>
      <c r="K998" t="str">
        <f>IF(O998="?","Unknown",O998)</f>
        <v>R1012</v>
      </c>
      <c r="M998" t="s">
        <v>9</v>
      </c>
      <c r="N998" t="s">
        <v>9</v>
      </c>
      <c r="O998" t="s">
        <v>21</v>
      </c>
      <c r="R998">
        <v>2001</v>
      </c>
    </row>
    <row r="999" spans="1:18" x14ac:dyDescent="0.3">
      <c r="A999" t="s">
        <v>1028</v>
      </c>
      <c r="B999">
        <v>12</v>
      </c>
      <c r="C999" s="54" t="s">
        <v>35</v>
      </c>
      <c r="D999" s="54">
        <f>IF(R999="?",AVERAGE($R$2:$R$2344),R999)</f>
        <v>1994</v>
      </c>
      <c r="E999" s="19" t="str">
        <f>CONCATENATE(B999,"-",C999,"-",D999)</f>
        <v>12-Oct-1994</v>
      </c>
      <c r="F999" s="26">
        <f t="shared" si="15"/>
        <v>28</v>
      </c>
      <c r="G999">
        <v>0</v>
      </c>
      <c r="H999" s="47">
        <v>8081.74</v>
      </c>
      <c r="I999" t="str">
        <f>IF(M999="?","tier - 2",M999)</f>
        <v>tier - 2</v>
      </c>
      <c r="J999" t="str">
        <f>IF(N999="?","tier - 2",N999)</f>
        <v>tier - 2</v>
      </c>
      <c r="K999" t="str">
        <f>IF(O999="?","Unknown",O999)</f>
        <v>R1026</v>
      </c>
      <c r="M999" t="s">
        <v>9</v>
      </c>
      <c r="N999" t="s">
        <v>9</v>
      </c>
      <c r="O999" t="s">
        <v>533</v>
      </c>
      <c r="R999">
        <v>1994</v>
      </c>
    </row>
    <row r="1000" spans="1:18" x14ac:dyDescent="0.3">
      <c r="A1000" t="s">
        <v>1029</v>
      </c>
      <c r="B1000">
        <v>21</v>
      </c>
      <c r="C1000" s="54" t="s">
        <v>28</v>
      </c>
      <c r="D1000" s="54">
        <f>IF(R1000="?",AVERAGE($R$2:$R$2344),R1000)</f>
        <v>1975</v>
      </c>
      <c r="E1000" s="19" t="str">
        <f>CONCATENATE(B1000,"-",C1000,"-",D1000)</f>
        <v>21-Dec-1975</v>
      </c>
      <c r="F1000" s="26">
        <f t="shared" si="15"/>
        <v>47</v>
      </c>
      <c r="G1000">
        <v>1</v>
      </c>
      <c r="H1000" s="47">
        <v>8083.92</v>
      </c>
      <c r="I1000" t="str">
        <f>IF(M1000="?","tier - 2",M1000)</f>
        <v>tier - 3</v>
      </c>
      <c r="J1000" t="str">
        <f>IF(N1000="?","tier - 2",N1000)</f>
        <v>tier - 3</v>
      </c>
      <c r="K1000" t="str">
        <f>IF(O1000="?","Unknown",O1000)</f>
        <v>R1013</v>
      </c>
      <c r="M1000" t="s">
        <v>10</v>
      </c>
      <c r="N1000" t="s">
        <v>10</v>
      </c>
      <c r="O1000" t="s">
        <v>11</v>
      </c>
      <c r="R1000">
        <v>1975</v>
      </c>
    </row>
    <row r="1001" spans="1:18" x14ac:dyDescent="0.3">
      <c r="A1001" t="s">
        <v>1030</v>
      </c>
      <c r="B1001">
        <v>10</v>
      </c>
      <c r="C1001" s="54" t="s">
        <v>16</v>
      </c>
      <c r="D1001" s="54">
        <f>IF(R1001="?",AVERAGE($R$2:$R$2344),R1001)</f>
        <v>1967</v>
      </c>
      <c r="E1001" s="19" t="str">
        <f>CONCATENATE(B1001,"-",C1001,"-",D1001)</f>
        <v>10-Jun-1967</v>
      </c>
      <c r="F1001" s="26">
        <f t="shared" si="15"/>
        <v>55</v>
      </c>
      <c r="G1001">
        <v>0</v>
      </c>
      <c r="H1001" s="47">
        <v>8091.3</v>
      </c>
      <c r="I1001" t="str">
        <f>IF(M1001="?","tier - 2",M1001)</f>
        <v>tier - 3</v>
      </c>
      <c r="J1001" t="str">
        <f>IF(N1001="?","tier - 2",N1001)</f>
        <v>tier - 1</v>
      </c>
      <c r="K1001" t="str">
        <f>IF(O1001="?","Unknown",O1001)</f>
        <v>R1012</v>
      </c>
      <c r="M1001" t="s">
        <v>10</v>
      </c>
      <c r="N1001" t="s">
        <v>14</v>
      </c>
      <c r="O1001" t="s">
        <v>21</v>
      </c>
      <c r="R1001">
        <v>1967</v>
      </c>
    </row>
    <row r="1002" spans="1:18" x14ac:dyDescent="0.3">
      <c r="A1002" t="s">
        <v>1031</v>
      </c>
      <c r="B1002">
        <v>11</v>
      </c>
      <c r="C1002" s="54" t="s">
        <v>35</v>
      </c>
      <c r="D1002" s="54">
        <f>IF(R1002="?",AVERAGE($R$2:$R$2344),R1002)</f>
        <v>1973</v>
      </c>
      <c r="E1002" s="19" t="str">
        <f>CONCATENATE(B1002,"-",C1002,"-",D1002)</f>
        <v>11-Oct-1973</v>
      </c>
      <c r="F1002" s="26">
        <f t="shared" si="15"/>
        <v>49</v>
      </c>
      <c r="G1002">
        <v>0</v>
      </c>
      <c r="H1002" s="47">
        <v>8112.59</v>
      </c>
      <c r="I1002" t="str">
        <f>IF(M1002="?","tier - 2",M1002)</f>
        <v>tier - 2</v>
      </c>
      <c r="J1002" t="str">
        <f>IF(N1002="?","tier - 2",N1002)</f>
        <v>tier - 2</v>
      </c>
      <c r="K1002" t="str">
        <f>IF(O1002="?","Unknown",O1002)</f>
        <v>R1013</v>
      </c>
      <c r="M1002" t="s">
        <v>9</v>
      </c>
      <c r="N1002" t="s">
        <v>9</v>
      </c>
      <c r="O1002" t="s">
        <v>11</v>
      </c>
      <c r="R1002">
        <v>1973</v>
      </c>
    </row>
    <row r="1003" spans="1:18" x14ac:dyDescent="0.3">
      <c r="A1003" t="s">
        <v>1032</v>
      </c>
      <c r="B1003">
        <v>1</v>
      </c>
      <c r="C1003" s="54" t="s">
        <v>18</v>
      </c>
      <c r="D1003" s="54">
        <f>IF(R1003="?",AVERAGE($R$2:$R$2344),R1003)</f>
        <v>1978</v>
      </c>
      <c r="E1003" s="19" t="str">
        <f>CONCATENATE(B1003,"-",C1003,"-",D1003)</f>
        <v>1-Sep-1978</v>
      </c>
      <c r="F1003" s="26">
        <f t="shared" si="15"/>
        <v>44</v>
      </c>
      <c r="G1003">
        <v>2</v>
      </c>
      <c r="H1003" s="47">
        <v>8116.27</v>
      </c>
      <c r="I1003" t="str">
        <f>IF(M1003="?","tier - 2",M1003)</f>
        <v>tier - 3</v>
      </c>
      <c r="J1003" t="str">
        <f>IF(N1003="?","tier - 2",N1003)</f>
        <v>tier - 1</v>
      </c>
      <c r="K1003" t="str">
        <f>IF(O1003="?","Unknown",O1003)</f>
        <v>R1012</v>
      </c>
      <c r="M1003" t="s">
        <v>10</v>
      </c>
      <c r="N1003" t="s">
        <v>14</v>
      </c>
      <c r="O1003" t="s">
        <v>21</v>
      </c>
      <c r="R1003">
        <v>1978</v>
      </c>
    </row>
    <row r="1004" spans="1:18" x14ac:dyDescent="0.3">
      <c r="A1004" t="s">
        <v>1033</v>
      </c>
      <c r="B1004">
        <v>16</v>
      </c>
      <c r="C1004" s="54" t="s">
        <v>28</v>
      </c>
      <c r="D1004" s="54">
        <f>IF(R1004="?",AVERAGE($R$2:$R$2344),R1004)</f>
        <v>1973</v>
      </c>
      <c r="E1004" s="19" t="str">
        <f>CONCATENATE(B1004,"-",C1004,"-",D1004)</f>
        <v>16-Dec-1973</v>
      </c>
      <c r="F1004" s="26">
        <f t="shared" si="15"/>
        <v>49</v>
      </c>
      <c r="G1004">
        <v>0</v>
      </c>
      <c r="H1004" s="47">
        <v>8116.68</v>
      </c>
      <c r="I1004" t="str">
        <f>IF(M1004="?","tier - 2",M1004)</f>
        <v>tier - 3</v>
      </c>
      <c r="J1004" t="str">
        <f>IF(N1004="?","tier - 2",N1004)</f>
        <v>tier - 1</v>
      </c>
      <c r="K1004" t="str">
        <f>IF(O1004="?","Unknown",O1004)</f>
        <v>R1011</v>
      </c>
      <c r="M1004" t="s">
        <v>10</v>
      </c>
      <c r="N1004" t="s">
        <v>14</v>
      </c>
      <c r="O1004" t="s">
        <v>40</v>
      </c>
      <c r="R1004">
        <v>1973</v>
      </c>
    </row>
    <row r="1005" spans="1:18" x14ac:dyDescent="0.3">
      <c r="A1005" t="s">
        <v>1034</v>
      </c>
      <c r="B1005">
        <v>30</v>
      </c>
      <c r="C1005" s="54" t="s">
        <v>33</v>
      </c>
      <c r="D1005" s="54">
        <f>IF(R1005="?",AVERAGE($R$2:$R$2344),R1005)</f>
        <v>1973</v>
      </c>
      <c r="E1005" s="19" t="str">
        <f>CONCATENATE(B1005,"-",C1005,"-",D1005)</f>
        <v>30-Aug-1973</v>
      </c>
      <c r="F1005" s="26">
        <f t="shared" si="15"/>
        <v>49</v>
      </c>
      <c r="G1005">
        <v>0</v>
      </c>
      <c r="H1005" s="47">
        <v>8124.41</v>
      </c>
      <c r="I1005" t="str">
        <f>IF(M1005="?","tier - 2",M1005)</f>
        <v>tier - 3</v>
      </c>
      <c r="J1005" t="str">
        <f>IF(N1005="?","tier - 2",N1005)</f>
        <v>tier - 1</v>
      </c>
      <c r="K1005" t="str">
        <f>IF(O1005="?","Unknown",O1005)</f>
        <v>R1013</v>
      </c>
      <c r="M1005" t="s">
        <v>10</v>
      </c>
      <c r="N1005" t="s">
        <v>14</v>
      </c>
      <c r="O1005" t="s">
        <v>11</v>
      </c>
      <c r="R1005">
        <v>1973</v>
      </c>
    </row>
    <row r="1006" spans="1:18" x14ac:dyDescent="0.3">
      <c r="A1006" t="s">
        <v>1035</v>
      </c>
      <c r="B1006">
        <v>3</v>
      </c>
      <c r="C1006" s="54" t="s">
        <v>18</v>
      </c>
      <c r="D1006" s="54">
        <f>IF(R1006="?",AVERAGE($R$2:$R$2344),R1006)</f>
        <v>1973</v>
      </c>
      <c r="E1006" s="19" t="str">
        <f>CONCATENATE(B1006,"-",C1006,"-",D1006)</f>
        <v>3-Sep-1973</v>
      </c>
      <c r="F1006" s="26">
        <f t="shared" si="15"/>
        <v>49</v>
      </c>
      <c r="G1006">
        <v>0</v>
      </c>
      <c r="H1006" s="47">
        <v>8125.78</v>
      </c>
      <c r="I1006" t="str">
        <f>IF(M1006="?","tier - 2",M1006)</f>
        <v>tier - 2</v>
      </c>
      <c r="J1006" t="str">
        <f>IF(N1006="?","tier - 2",N1006)</f>
        <v>tier - 2</v>
      </c>
      <c r="K1006" t="str">
        <f>IF(O1006="?","Unknown",O1006)</f>
        <v>R1013</v>
      </c>
      <c r="M1006" t="s">
        <v>9</v>
      </c>
      <c r="N1006" t="s">
        <v>9</v>
      </c>
      <c r="O1006" t="s">
        <v>11</v>
      </c>
      <c r="R1006">
        <v>1973</v>
      </c>
    </row>
    <row r="1007" spans="1:18" x14ac:dyDescent="0.3">
      <c r="A1007" t="s">
        <v>1036</v>
      </c>
      <c r="B1007">
        <v>21</v>
      </c>
      <c r="C1007" s="54" t="s">
        <v>16</v>
      </c>
      <c r="D1007" s="54">
        <f>IF(R1007="?",AVERAGE($R$2:$R$2344),R1007)</f>
        <v>1990</v>
      </c>
      <c r="E1007" s="19" t="str">
        <f>CONCATENATE(B1007,"-",C1007,"-",D1007)</f>
        <v>21-Jun-1990</v>
      </c>
      <c r="F1007" s="26">
        <f t="shared" si="15"/>
        <v>32</v>
      </c>
      <c r="G1007">
        <v>3</v>
      </c>
      <c r="H1007" s="47">
        <v>8157.92</v>
      </c>
      <c r="I1007" t="str">
        <f>IF(M1007="?","tier - 2",M1007)</f>
        <v>tier - 2</v>
      </c>
      <c r="J1007" t="str">
        <f>IF(N1007="?","tier - 2",N1007)</f>
        <v>tier - 3</v>
      </c>
      <c r="K1007" t="str">
        <f>IF(O1007="?","Unknown",O1007)</f>
        <v>R1025</v>
      </c>
      <c r="M1007" t="s">
        <v>9</v>
      </c>
      <c r="N1007" t="s">
        <v>10</v>
      </c>
      <c r="O1007" t="s">
        <v>198</v>
      </c>
      <c r="R1007">
        <v>1990</v>
      </c>
    </row>
    <row r="1008" spans="1:18" x14ac:dyDescent="0.3">
      <c r="A1008" t="s">
        <v>1037</v>
      </c>
      <c r="B1008">
        <v>28</v>
      </c>
      <c r="C1008" s="54" t="s">
        <v>16</v>
      </c>
      <c r="D1008" s="54">
        <f>IF(R1008="?",AVERAGE($R$2:$R$2344),R1008)</f>
        <v>1982</v>
      </c>
      <c r="E1008" s="19" t="str">
        <f>CONCATENATE(B1008,"-",C1008,"-",D1008)</f>
        <v>28-Jun-1982</v>
      </c>
      <c r="F1008" s="26">
        <f t="shared" si="15"/>
        <v>40</v>
      </c>
      <c r="G1008">
        <v>4</v>
      </c>
      <c r="H1008" s="47">
        <v>8162.72</v>
      </c>
      <c r="I1008" t="str">
        <f>IF(M1008="?","tier - 2",M1008)</f>
        <v>tier - 3</v>
      </c>
      <c r="J1008" t="str">
        <f>IF(N1008="?","tier - 2",N1008)</f>
        <v>tier - 3</v>
      </c>
      <c r="K1008" t="str">
        <f>IF(O1008="?","Unknown",O1008)</f>
        <v>R1012</v>
      </c>
      <c r="M1008" t="s">
        <v>10</v>
      </c>
      <c r="N1008" t="s">
        <v>10</v>
      </c>
      <c r="O1008" t="s">
        <v>21</v>
      </c>
      <c r="R1008">
        <v>1982</v>
      </c>
    </row>
    <row r="1009" spans="1:18" x14ac:dyDescent="0.3">
      <c r="A1009" t="s">
        <v>1038</v>
      </c>
      <c r="B1009">
        <v>5</v>
      </c>
      <c r="C1009" s="54" t="s">
        <v>13</v>
      </c>
      <c r="D1009" s="54">
        <f>IF(R1009="?",AVERAGE($R$2:$R$2344),R1009)</f>
        <v>1963</v>
      </c>
      <c r="E1009" s="19" t="str">
        <f>CONCATENATE(B1009,"-",C1009,"-",D1009)</f>
        <v>5-Nov-1963</v>
      </c>
      <c r="F1009" s="26">
        <f t="shared" si="15"/>
        <v>59</v>
      </c>
      <c r="G1009">
        <v>0</v>
      </c>
      <c r="H1009" s="47">
        <v>8177.9</v>
      </c>
      <c r="I1009" t="str">
        <f>IF(M1009="?","tier - 2",M1009)</f>
        <v>tier - 3</v>
      </c>
      <c r="J1009" t="str">
        <f>IF(N1009="?","tier - 2",N1009)</f>
        <v>tier - 1</v>
      </c>
      <c r="K1009" t="str">
        <f>IF(O1009="?","Unknown",O1009)</f>
        <v>R1013</v>
      </c>
      <c r="M1009" t="s">
        <v>10</v>
      </c>
      <c r="N1009" t="s">
        <v>14</v>
      </c>
      <c r="O1009" t="s">
        <v>11</v>
      </c>
      <c r="R1009">
        <v>1963</v>
      </c>
    </row>
    <row r="1010" spans="1:18" x14ac:dyDescent="0.3">
      <c r="A1010" t="s">
        <v>1039</v>
      </c>
      <c r="B1010">
        <v>8</v>
      </c>
      <c r="C1010" s="54" t="s">
        <v>16</v>
      </c>
      <c r="D1010" s="54">
        <f>IF(R1010="?",AVERAGE($R$2:$R$2344),R1010)</f>
        <v>1983</v>
      </c>
      <c r="E1010" s="19" t="str">
        <f>CONCATENATE(B1010,"-",C1010,"-",D1010)</f>
        <v>8-Jun-1983</v>
      </c>
      <c r="F1010" s="26">
        <f t="shared" si="15"/>
        <v>40</v>
      </c>
      <c r="G1010">
        <v>3</v>
      </c>
      <c r="H1010" s="47">
        <v>8179.51</v>
      </c>
      <c r="I1010" t="str">
        <f>IF(M1010="?","tier - 2",M1010)</f>
        <v>tier - 2</v>
      </c>
      <c r="J1010" t="str">
        <f>IF(N1010="?","tier - 2",N1010)</f>
        <v>tier - 2</v>
      </c>
      <c r="K1010" t="str">
        <f>IF(O1010="?","Unknown",O1010)</f>
        <v>R1020</v>
      </c>
      <c r="M1010" t="s">
        <v>9</v>
      </c>
      <c r="N1010" t="s">
        <v>9</v>
      </c>
      <c r="O1010" t="s">
        <v>514</v>
      </c>
      <c r="R1010">
        <v>1983</v>
      </c>
    </row>
    <row r="1011" spans="1:18" x14ac:dyDescent="0.3">
      <c r="A1011" t="s">
        <v>1040</v>
      </c>
      <c r="B1011">
        <v>21</v>
      </c>
      <c r="C1011" s="54" t="s">
        <v>35</v>
      </c>
      <c r="D1011" s="54">
        <f>IF(R1011="?",AVERAGE($R$2:$R$2344),R1011)</f>
        <v>1997</v>
      </c>
      <c r="E1011" s="19" t="str">
        <f>CONCATENATE(B1011,"-",C1011,"-",D1011)</f>
        <v>21-Oct-1997</v>
      </c>
      <c r="F1011" s="26">
        <f t="shared" si="15"/>
        <v>25</v>
      </c>
      <c r="G1011">
        <v>0</v>
      </c>
      <c r="H1011" s="47">
        <v>8182.89</v>
      </c>
      <c r="I1011" t="str">
        <f>IF(M1011="?","tier - 2",M1011)</f>
        <v>tier - 2</v>
      </c>
      <c r="J1011" t="str">
        <f>IF(N1011="?","tier - 2",N1011)</f>
        <v>tier - 1</v>
      </c>
      <c r="K1011" t="str">
        <f>IF(O1011="?","Unknown",O1011)</f>
        <v>R1026</v>
      </c>
      <c r="M1011" t="s">
        <v>9</v>
      </c>
      <c r="N1011" t="s">
        <v>14</v>
      </c>
      <c r="O1011" t="s">
        <v>533</v>
      </c>
      <c r="R1011">
        <v>1997</v>
      </c>
    </row>
    <row r="1012" spans="1:18" x14ac:dyDescent="0.3">
      <c r="A1012" t="s">
        <v>1041</v>
      </c>
      <c r="B1012">
        <v>23</v>
      </c>
      <c r="C1012" s="54" t="s">
        <v>13</v>
      </c>
      <c r="D1012" s="54">
        <f>IF(R1012="?",AVERAGE($R$2:$R$2344),R1012)</f>
        <v>1962</v>
      </c>
      <c r="E1012" s="19" t="str">
        <f>CONCATENATE(B1012,"-",C1012,"-",D1012)</f>
        <v>23-Nov-1962</v>
      </c>
      <c r="F1012" s="26">
        <f t="shared" si="15"/>
        <v>60</v>
      </c>
      <c r="G1012">
        <v>0</v>
      </c>
      <c r="H1012" s="47">
        <v>8188.12</v>
      </c>
      <c r="I1012" t="str">
        <f>IF(M1012="?","tier - 2",M1012)</f>
        <v>tier - 3</v>
      </c>
      <c r="J1012" t="str">
        <f>IF(N1012="?","tier - 2",N1012)</f>
        <v>tier - 3</v>
      </c>
      <c r="K1012" t="str">
        <f>IF(O1012="?","Unknown",O1012)</f>
        <v>R1013</v>
      </c>
      <c r="M1012" t="s">
        <v>10</v>
      </c>
      <c r="N1012" t="s">
        <v>10</v>
      </c>
      <c r="O1012" t="s">
        <v>11</v>
      </c>
      <c r="R1012">
        <v>1962</v>
      </c>
    </row>
    <row r="1013" spans="1:18" x14ac:dyDescent="0.3">
      <c r="A1013" t="s">
        <v>1042</v>
      </c>
      <c r="B1013">
        <v>24</v>
      </c>
      <c r="C1013" s="54" t="s">
        <v>35</v>
      </c>
      <c r="D1013" s="54">
        <f>IF(R1013="?",AVERAGE($R$2:$R$2344),R1013)</f>
        <v>1978</v>
      </c>
      <c r="E1013" s="19" t="str">
        <f>CONCATENATE(B1013,"-",C1013,"-",D1013)</f>
        <v>24-Oct-1978</v>
      </c>
      <c r="F1013" s="26">
        <f t="shared" si="15"/>
        <v>44</v>
      </c>
      <c r="G1013">
        <v>2</v>
      </c>
      <c r="H1013" s="47">
        <v>8211.1</v>
      </c>
      <c r="I1013" t="str">
        <f>IF(M1013="?","tier - 2",M1013)</f>
        <v>tier - 2</v>
      </c>
      <c r="J1013" t="str">
        <f>IF(N1013="?","tier - 2",N1013)</f>
        <v>tier - 3</v>
      </c>
      <c r="K1013" t="str">
        <f>IF(O1013="?","Unknown",O1013)</f>
        <v>R1013</v>
      </c>
      <c r="M1013" t="s">
        <v>9</v>
      </c>
      <c r="N1013" t="s">
        <v>10</v>
      </c>
      <c r="O1013" t="s">
        <v>11</v>
      </c>
      <c r="R1013">
        <v>1978</v>
      </c>
    </row>
    <row r="1014" spans="1:18" x14ac:dyDescent="0.3">
      <c r="A1014" t="s">
        <v>1043</v>
      </c>
      <c r="B1014">
        <v>30</v>
      </c>
      <c r="C1014" s="54" t="s">
        <v>16</v>
      </c>
      <c r="D1014" s="54">
        <f>IF(R1014="?",AVERAGE($R$2:$R$2344),R1014)</f>
        <v>1978</v>
      </c>
      <c r="E1014" s="19" t="str">
        <f>CONCATENATE(B1014,"-",C1014,"-",D1014)</f>
        <v>30-Jun-1978</v>
      </c>
      <c r="F1014" s="26">
        <f t="shared" si="15"/>
        <v>44</v>
      </c>
      <c r="G1014">
        <v>2</v>
      </c>
      <c r="H1014" s="47">
        <v>8219.2000000000007</v>
      </c>
      <c r="I1014" t="str">
        <f>IF(M1014="?","tier - 2",M1014)</f>
        <v>tier - 2</v>
      </c>
      <c r="J1014" t="str">
        <f>IF(N1014="?","tier - 2",N1014)</f>
        <v>tier - 2</v>
      </c>
      <c r="K1014" t="str">
        <f>IF(O1014="?","Unknown",O1014)</f>
        <v>R1013</v>
      </c>
      <c r="M1014" t="s">
        <v>9</v>
      </c>
      <c r="N1014" t="s">
        <v>9</v>
      </c>
      <c r="O1014" t="s">
        <v>11</v>
      </c>
      <c r="R1014">
        <v>1978</v>
      </c>
    </row>
    <row r="1015" spans="1:18" x14ac:dyDescent="0.3">
      <c r="A1015" t="s">
        <v>1044</v>
      </c>
      <c r="B1015">
        <v>3</v>
      </c>
      <c r="C1015" s="54" t="s">
        <v>18</v>
      </c>
      <c r="D1015" s="54">
        <f>IF(R1015="?",AVERAGE($R$2:$R$2344),R1015)</f>
        <v>1976</v>
      </c>
      <c r="E1015" s="19" t="str">
        <f>CONCATENATE(B1015,"-",C1015,"-",D1015)</f>
        <v>3-Sep-1976</v>
      </c>
      <c r="F1015" s="26">
        <f t="shared" si="15"/>
        <v>46</v>
      </c>
      <c r="G1015">
        <v>1</v>
      </c>
      <c r="H1015" s="47">
        <v>8232.64</v>
      </c>
      <c r="I1015" t="str">
        <f>IF(M1015="?","tier - 2",M1015)</f>
        <v>tier - 2</v>
      </c>
      <c r="J1015" t="str">
        <f>IF(N1015="?","tier - 2",N1015)</f>
        <v>tier - 3</v>
      </c>
      <c r="K1015" t="str">
        <f>IF(O1015="?","Unknown",O1015)</f>
        <v>R1013</v>
      </c>
      <c r="M1015" t="s">
        <v>9</v>
      </c>
      <c r="N1015" t="s">
        <v>10</v>
      </c>
      <c r="O1015" t="s">
        <v>11</v>
      </c>
      <c r="R1015">
        <v>1976</v>
      </c>
    </row>
    <row r="1016" spans="1:18" x14ac:dyDescent="0.3">
      <c r="A1016" t="s">
        <v>1045</v>
      </c>
      <c r="B1016">
        <v>30</v>
      </c>
      <c r="C1016" s="54" t="s">
        <v>16</v>
      </c>
      <c r="D1016" s="54">
        <f>IF(R1016="?",AVERAGE($R$2:$R$2344),R1016)</f>
        <v>1976</v>
      </c>
      <c r="E1016" s="19" t="str">
        <f>CONCATENATE(B1016,"-",C1016,"-",D1016)</f>
        <v>30-Jun-1976</v>
      </c>
      <c r="F1016" s="26">
        <f t="shared" si="15"/>
        <v>46</v>
      </c>
      <c r="G1016">
        <v>1</v>
      </c>
      <c r="H1016" s="47">
        <v>8233.1</v>
      </c>
      <c r="I1016" t="str">
        <f>IF(M1016="?","tier - 2",M1016)</f>
        <v>tier - 2</v>
      </c>
      <c r="J1016" t="str">
        <f>IF(N1016="?","tier - 2",N1016)</f>
        <v>tier - 2</v>
      </c>
      <c r="K1016" t="str">
        <f>IF(O1016="?","Unknown",O1016)</f>
        <v>R1013</v>
      </c>
      <c r="M1016" t="s">
        <v>9</v>
      </c>
      <c r="N1016" t="s">
        <v>9</v>
      </c>
      <c r="O1016" t="s">
        <v>11</v>
      </c>
      <c r="R1016">
        <v>1976</v>
      </c>
    </row>
    <row r="1017" spans="1:18" x14ac:dyDescent="0.3">
      <c r="A1017" t="s">
        <v>1046</v>
      </c>
      <c r="B1017">
        <v>2</v>
      </c>
      <c r="C1017" s="54" t="s">
        <v>18</v>
      </c>
      <c r="D1017" s="54">
        <f>IF(R1017="?",AVERAGE($R$2:$R$2344),R1017)</f>
        <v>1976</v>
      </c>
      <c r="E1017" s="19" t="str">
        <f>CONCATENATE(B1017,"-",C1017,"-",D1017)</f>
        <v>2-Sep-1976</v>
      </c>
      <c r="F1017" s="26">
        <f t="shared" si="15"/>
        <v>46</v>
      </c>
      <c r="G1017">
        <v>1</v>
      </c>
      <c r="H1017" s="47">
        <v>8240.59</v>
      </c>
      <c r="I1017" t="str">
        <f>IF(M1017="?","tier - 2",M1017)</f>
        <v>tier - 2</v>
      </c>
      <c r="J1017" t="str">
        <f>IF(N1017="?","tier - 2",N1017)</f>
        <v>tier - 2</v>
      </c>
      <c r="K1017" t="str">
        <f>IF(O1017="?","Unknown",O1017)</f>
        <v>R1013</v>
      </c>
      <c r="M1017" t="s">
        <v>9</v>
      </c>
      <c r="N1017" t="s">
        <v>9</v>
      </c>
      <c r="O1017" t="s">
        <v>11</v>
      </c>
      <c r="R1017">
        <v>1976</v>
      </c>
    </row>
    <row r="1018" spans="1:18" x14ac:dyDescent="0.3">
      <c r="A1018" t="s">
        <v>1047</v>
      </c>
      <c r="B1018">
        <v>27</v>
      </c>
      <c r="C1018" s="54" t="s">
        <v>18</v>
      </c>
      <c r="D1018" s="54">
        <f>IF(R1018="?",AVERAGE($R$2:$R$2344),R1018)</f>
        <v>1982</v>
      </c>
      <c r="E1018" s="19" t="str">
        <f>CONCATENATE(B1018,"-",C1018,"-",D1018)</f>
        <v>27-Sep-1982</v>
      </c>
      <c r="F1018" s="26">
        <f t="shared" si="15"/>
        <v>40</v>
      </c>
      <c r="G1018">
        <v>3</v>
      </c>
      <c r="H1018" s="47">
        <v>8252.2800000000007</v>
      </c>
      <c r="I1018" t="str">
        <f>IF(M1018="?","tier - 2",M1018)</f>
        <v>tier - 2</v>
      </c>
      <c r="J1018" t="str">
        <f>IF(N1018="?","tier - 2",N1018)</f>
        <v>tier - 2</v>
      </c>
      <c r="K1018" t="str">
        <f>IF(O1018="?","Unknown",O1018)</f>
        <v>R1024</v>
      </c>
      <c r="M1018" t="s">
        <v>9</v>
      </c>
      <c r="N1018" t="s">
        <v>9</v>
      </c>
      <c r="O1018" t="s">
        <v>245</v>
      </c>
      <c r="R1018">
        <v>1982</v>
      </c>
    </row>
    <row r="1019" spans="1:18" x14ac:dyDescent="0.3">
      <c r="A1019" t="s">
        <v>1048</v>
      </c>
      <c r="B1019">
        <v>5</v>
      </c>
      <c r="C1019" s="54" t="s">
        <v>18</v>
      </c>
      <c r="D1019" s="54">
        <f>IF(R1019="?",AVERAGE($R$2:$R$2344),R1019)</f>
        <v>1964</v>
      </c>
      <c r="E1019" s="19" t="str">
        <f>CONCATENATE(B1019,"-",C1019,"-",D1019)</f>
        <v>5-Sep-1964</v>
      </c>
      <c r="F1019" s="26">
        <f t="shared" si="15"/>
        <v>58</v>
      </c>
      <c r="G1019">
        <v>0</v>
      </c>
      <c r="H1019" s="47">
        <v>8268</v>
      </c>
      <c r="I1019" t="str">
        <f>IF(M1019="?","tier - 2",M1019)</f>
        <v>tier - 3</v>
      </c>
      <c r="J1019" t="str">
        <f>IF(N1019="?","tier - 2",N1019)</f>
        <v>tier - 3</v>
      </c>
      <c r="K1019" t="str">
        <f>IF(O1019="?","Unknown",O1019)</f>
        <v>R1013</v>
      </c>
      <c r="M1019" t="s">
        <v>10</v>
      </c>
      <c r="N1019" t="s">
        <v>10</v>
      </c>
      <c r="O1019" t="s">
        <v>11</v>
      </c>
      <c r="R1019">
        <v>1964</v>
      </c>
    </row>
    <row r="1020" spans="1:18" x14ac:dyDescent="0.3">
      <c r="A1020" t="s">
        <v>1049</v>
      </c>
      <c r="B1020">
        <v>5</v>
      </c>
      <c r="C1020" s="54" t="s">
        <v>33</v>
      </c>
      <c r="D1020" s="54">
        <f>IF(R1020="?",AVERAGE($R$2:$R$2344),R1020)</f>
        <v>1974</v>
      </c>
      <c r="E1020" s="19" t="str">
        <f>CONCATENATE(B1020,"-",C1020,"-",D1020)</f>
        <v>5-Aug-1974</v>
      </c>
      <c r="F1020" s="26">
        <f t="shared" si="15"/>
        <v>48</v>
      </c>
      <c r="G1020">
        <v>0</v>
      </c>
      <c r="H1020" s="47">
        <v>8269.0400000000009</v>
      </c>
      <c r="I1020" t="str">
        <f>IF(M1020="?","tier - 2",M1020)</f>
        <v>tier - 2</v>
      </c>
      <c r="J1020" t="str">
        <f>IF(N1020="?","tier - 2",N1020)</f>
        <v>tier - 1</v>
      </c>
      <c r="K1020" t="str">
        <f>IF(O1020="?","Unknown",O1020)</f>
        <v>R1011</v>
      </c>
      <c r="M1020" t="s">
        <v>9</v>
      </c>
      <c r="N1020" t="s">
        <v>14</v>
      </c>
      <c r="O1020" t="s">
        <v>40</v>
      </c>
      <c r="R1020">
        <v>1974</v>
      </c>
    </row>
    <row r="1021" spans="1:18" x14ac:dyDescent="0.3">
      <c r="A1021" t="s">
        <v>1050</v>
      </c>
      <c r="B1021">
        <v>28</v>
      </c>
      <c r="C1021" s="54" t="s">
        <v>13</v>
      </c>
      <c r="D1021" s="54">
        <f>IF(R1021="?",AVERAGE($R$2:$R$2344),R1021)</f>
        <v>2000</v>
      </c>
      <c r="E1021" s="19" t="str">
        <f>CONCATENATE(B1021,"-",C1021,"-",D1021)</f>
        <v>28-Nov-2000</v>
      </c>
      <c r="F1021" s="26">
        <f t="shared" si="15"/>
        <v>22</v>
      </c>
      <c r="G1021">
        <v>0</v>
      </c>
      <c r="H1021" s="47">
        <v>8271.4599999999991</v>
      </c>
      <c r="I1021" t="str">
        <f>IF(M1021="?","tier - 2",M1021)</f>
        <v>tier - 2</v>
      </c>
      <c r="J1021" t="str">
        <f>IF(N1021="?","tier - 2",N1021)</f>
        <v>tier - 1</v>
      </c>
      <c r="K1021" t="str">
        <f>IF(O1021="?","Unknown",O1021)</f>
        <v>R1023</v>
      </c>
      <c r="M1021" t="s">
        <v>9</v>
      </c>
      <c r="N1021" t="s">
        <v>14</v>
      </c>
      <c r="O1021" t="s">
        <v>247</v>
      </c>
      <c r="R1021">
        <v>2000</v>
      </c>
    </row>
    <row r="1022" spans="1:18" x14ac:dyDescent="0.3">
      <c r="A1022" t="s">
        <v>1051</v>
      </c>
      <c r="B1022">
        <v>26</v>
      </c>
      <c r="C1022" s="54" t="s">
        <v>18</v>
      </c>
      <c r="D1022" s="54">
        <f>IF(R1022="?",AVERAGE($R$2:$R$2344),R1022)</f>
        <v>1974</v>
      </c>
      <c r="E1022" s="19" t="str">
        <f>CONCATENATE(B1022,"-",C1022,"-",D1022)</f>
        <v>26-Sep-1974</v>
      </c>
      <c r="F1022" s="26">
        <f t="shared" si="15"/>
        <v>48</v>
      </c>
      <c r="G1022">
        <v>0</v>
      </c>
      <c r="H1022" s="47">
        <v>8277.52</v>
      </c>
      <c r="I1022" t="str">
        <f>IF(M1022="?","tier - 2",M1022)</f>
        <v>tier - 2</v>
      </c>
      <c r="J1022" t="str">
        <f>IF(N1022="?","tier - 2",N1022)</f>
        <v>tier - 2</v>
      </c>
      <c r="K1022" t="str">
        <f>IF(O1022="?","Unknown",O1022)</f>
        <v>R1011</v>
      </c>
      <c r="M1022" t="s">
        <v>9</v>
      </c>
      <c r="N1022" t="s">
        <v>9</v>
      </c>
      <c r="O1022" t="s">
        <v>40</v>
      </c>
      <c r="R1022">
        <v>1974</v>
      </c>
    </row>
    <row r="1023" spans="1:18" x14ac:dyDescent="0.3">
      <c r="A1023" t="s">
        <v>1052</v>
      </c>
      <c r="B1023">
        <v>22</v>
      </c>
      <c r="C1023" s="54" t="s">
        <v>28</v>
      </c>
      <c r="D1023" s="54">
        <f>IF(R1023="?",AVERAGE($R$2:$R$2344),R1023)</f>
        <v>1974</v>
      </c>
      <c r="E1023" s="19" t="str">
        <f>CONCATENATE(B1023,"-",C1023,"-",D1023)</f>
        <v>22-Dec-1974</v>
      </c>
      <c r="F1023" s="26">
        <f t="shared" si="15"/>
        <v>48</v>
      </c>
      <c r="G1023">
        <v>0</v>
      </c>
      <c r="H1023" s="47">
        <v>8280.6200000000008</v>
      </c>
      <c r="I1023" t="str">
        <f>IF(M1023="?","tier - 2",M1023)</f>
        <v>tier - 2</v>
      </c>
      <c r="J1023" t="str">
        <f>IF(N1023="?","tier - 2",N1023)</f>
        <v>tier - 2</v>
      </c>
      <c r="K1023" t="str">
        <f>IF(O1023="?","Unknown",O1023)</f>
        <v>R1013</v>
      </c>
      <c r="M1023" t="s">
        <v>9</v>
      </c>
      <c r="N1023" t="s">
        <v>9</v>
      </c>
      <c r="O1023" t="s">
        <v>11</v>
      </c>
      <c r="R1023">
        <v>1974</v>
      </c>
    </row>
    <row r="1024" spans="1:18" x14ac:dyDescent="0.3">
      <c r="A1024" t="s">
        <v>1053</v>
      </c>
      <c r="B1024">
        <v>6</v>
      </c>
      <c r="C1024" s="54" t="s">
        <v>16</v>
      </c>
      <c r="D1024" s="54">
        <f>IF(R1024="?",AVERAGE($R$2:$R$2344),R1024)</f>
        <v>1974</v>
      </c>
      <c r="E1024" s="19" t="str">
        <f>CONCATENATE(B1024,"-",C1024,"-",D1024)</f>
        <v>6-Jun-1974</v>
      </c>
      <c r="F1024" s="26">
        <f t="shared" si="15"/>
        <v>49</v>
      </c>
      <c r="G1024">
        <v>0</v>
      </c>
      <c r="H1024" s="47">
        <v>8283.68</v>
      </c>
      <c r="I1024" t="str">
        <f>IF(M1024="?","tier - 2",M1024)</f>
        <v>tier - 2</v>
      </c>
      <c r="J1024" t="str">
        <f>IF(N1024="?","tier - 2",N1024)</f>
        <v>tier - 3</v>
      </c>
      <c r="K1024" t="str">
        <f>IF(O1024="?","Unknown",O1024)</f>
        <v>R1013</v>
      </c>
      <c r="M1024" t="s">
        <v>9</v>
      </c>
      <c r="N1024" t="s">
        <v>10</v>
      </c>
      <c r="O1024" t="s">
        <v>11</v>
      </c>
      <c r="R1024">
        <v>1974</v>
      </c>
    </row>
    <row r="1025" spans="1:18" x14ac:dyDescent="0.3">
      <c r="A1025" t="s">
        <v>1054</v>
      </c>
      <c r="B1025">
        <v>26</v>
      </c>
      <c r="C1025" s="54" t="s">
        <v>16</v>
      </c>
      <c r="D1025" s="54">
        <f>IF(R1025="?",AVERAGE($R$2:$R$2344),R1025)</f>
        <v>1978</v>
      </c>
      <c r="E1025" s="19" t="str">
        <f>CONCATENATE(B1025,"-",C1025,"-",D1025)</f>
        <v>26-Jun-1978</v>
      </c>
      <c r="F1025" s="26">
        <f t="shared" si="15"/>
        <v>44</v>
      </c>
      <c r="G1025">
        <v>2</v>
      </c>
      <c r="H1025" s="47">
        <v>8302.5400000000009</v>
      </c>
      <c r="I1025" t="str">
        <f>IF(M1025="?","tier - 2",M1025)</f>
        <v>tier - 3</v>
      </c>
      <c r="J1025" t="str">
        <f>IF(N1025="?","tier - 2",N1025)</f>
        <v>tier - 3</v>
      </c>
      <c r="K1025" t="str">
        <f>IF(O1025="?","Unknown",O1025)</f>
        <v>R1016</v>
      </c>
      <c r="M1025" t="s">
        <v>10</v>
      </c>
      <c r="N1025" t="s">
        <v>10</v>
      </c>
      <c r="O1025" t="s">
        <v>166</v>
      </c>
      <c r="R1025">
        <v>1978</v>
      </c>
    </row>
    <row r="1026" spans="1:18" x14ac:dyDescent="0.3">
      <c r="A1026" t="s">
        <v>1055</v>
      </c>
      <c r="B1026">
        <v>7</v>
      </c>
      <c r="C1026" s="54" t="s">
        <v>33</v>
      </c>
      <c r="D1026" s="54">
        <f>IF(R1026="?",AVERAGE($R$2:$R$2344),R1026)</f>
        <v>1979</v>
      </c>
      <c r="E1026" s="19" t="str">
        <f>CONCATENATE(B1026,"-",C1026,"-",D1026)</f>
        <v>7-Aug-1979</v>
      </c>
      <c r="F1026" s="26">
        <f t="shared" si="15"/>
        <v>43</v>
      </c>
      <c r="G1026">
        <v>2</v>
      </c>
      <c r="H1026" s="47">
        <v>8310.84</v>
      </c>
      <c r="I1026" t="str">
        <f>IF(M1026="?","tier - 2",M1026)</f>
        <v>tier - 2</v>
      </c>
      <c r="J1026" t="str">
        <f>IF(N1026="?","tier - 2",N1026)</f>
        <v>tier - 2</v>
      </c>
      <c r="K1026" t="str">
        <f>IF(O1026="?","Unknown",O1026)</f>
        <v>R1012</v>
      </c>
      <c r="M1026" t="s">
        <v>9</v>
      </c>
      <c r="N1026" t="s">
        <v>9</v>
      </c>
      <c r="O1026" t="s">
        <v>21</v>
      </c>
      <c r="R1026">
        <v>1979</v>
      </c>
    </row>
    <row r="1027" spans="1:18" x14ac:dyDescent="0.3">
      <c r="A1027" t="s">
        <v>1056</v>
      </c>
      <c r="B1027">
        <v>22</v>
      </c>
      <c r="C1027" s="54" t="s">
        <v>16</v>
      </c>
      <c r="D1027" s="54">
        <f>IF(R1027="?",AVERAGE($R$2:$R$2344),R1027)</f>
        <v>1993</v>
      </c>
      <c r="E1027" s="19" t="str">
        <f>CONCATENATE(B1027,"-",C1027,"-",D1027)</f>
        <v>22-Jun-1993</v>
      </c>
      <c r="F1027" s="26">
        <f t="shared" ref="F1027:F1090" si="16">DATEDIF(E1027, DATE(2023,6,8), "Y")</f>
        <v>29</v>
      </c>
      <c r="G1027">
        <v>0</v>
      </c>
      <c r="H1027" s="47">
        <v>8314.65</v>
      </c>
      <c r="I1027" t="str">
        <f>IF(M1027="?","tier - 2",M1027)</f>
        <v>tier - 2</v>
      </c>
      <c r="J1027" t="str">
        <f>IF(N1027="?","tier - 2",N1027)</f>
        <v>tier - 1</v>
      </c>
      <c r="K1027" t="str">
        <f>IF(O1027="?","Unknown",O1027)</f>
        <v>R1012</v>
      </c>
      <c r="M1027" t="s">
        <v>9</v>
      </c>
      <c r="N1027" t="s">
        <v>14</v>
      </c>
      <c r="O1027" t="s">
        <v>21</v>
      </c>
      <c r="R1027">
        <v>1993</v>
      </c>
    </row>
    <row r="1028" spans="1:18" x14ac:dyDescent="0.3">
      <c r="A1028" t="s">
        <v>1057</v>
      </c>
      <c r="B1028">
        <v>12</v>
      </c>
      <c r="C1028" s="54" t="s">
        <v>8</v>
      </c>
      <c r="D1028" s="54">
        <f>IF(R1028="?",AVERAGE($R$2:$R$2344),R1028)</f>
        <v>1976</v>
      </c>
      <c r="E1028" s="19" t="str">
        <f>CONCATENATE(B1028,"-",C1028,"-",D1028)</f>
        <v>12-Jul-1976</v>
      </c>
      <c r="F1028" s="26">
        <f t="shared" si="16"/>
        <v>46</v>
      </c>
      <c r="G1028">
        <v>1</v>
      </c>
      <c r="H1028" s="47">
        <v>8334.4599999999991</v>
      </c>
      <c r="I1028" t="str">
        <f>IF(M1028="?","tier - 2",M1028)</f>
        <v>tier - 3</v>
      </c>
      <c r="J1028" t="str">
        <f>IF(N1028="?","tier - 2",N1028)</f>
        <v>tier - 2</v>
      </c>
      <c r="K1028" t="str">
        <f>IF(O1028="?","Unknown",O1028)</f>
        <v>R1016</v>
      </c>
      <c r="M1028" t="s">
        <v>10</v>
      </c>
      <c r="N1028" t="s">
        <v>9</v>
      </c>
      <c r="O1028" t="s">
        <v>166</v>
      </c>
      <c r="R1028">
        <v>1976</v>
      </c>
    </row>
    <row r="1029" spans="1:18" x14ac:dyDescent="0.3">
      <c r="A1029" t="s">
        <v>1058</v>
      </c>
      <c r="B1029">
        <v>20</v>
      </c>
      <c r="C1029" s="54" t="s">
        <v>8</v>
      </c>
      <c r="D1029" s="54">
        <f>IF(R1029="?",AVERAGE($R$2:$R$2344),R1029)</f>
        <v>1976</v>
      </c>
      <c r="E1029" s="19" t="str">
        <f>CONCATENATE(B1029,"-",C1029,"-",D1029)</f>
        <v>20-Jul-1976</v>
      </c>
      <c r="F1029" s="26">
        <f t="shared" si="16"/>
        <v>46</v>
      </c>
      <c r="G1029">
        <v>1</v>
      </c>
      <c r="H1029" s="47">
        <v>8334.59</v>
      </c>
      <c r="I1029" t="str">
        <f>IF(M1029="?","tier - 2",M1029)</f>
        <v>tier - 3</v>
      </c>
      <c r="J1029" t="str">
        <f>IF(N1029="?","tier - 2",N1029)</f>
        <v>tier - 2</v>
      </c>
      <c r="K1029" t="str">
        <f>IF(O1029="?","Unknown",O1029)</f>
        <v>R1016</v>
      </c>
      <c r="M1029" t="s">
        <v>10</v>
      </c>
      <c r="N1029" t="s">
        <v>9</v>
      </c>
      <c r="O1029" t="s">
        <v>166</v>
      </c>
      <c r="R1029">
        <v>1976</v>
      </c>
    </row>
    <row r="1030" spans="1:18" x14ac:dyDescent="0.3">
      <c r="A1030" t="s">
        <v>1059</v>
      </c>
      <c r="B1030">
        <v>7</v>
      </c>
      <c r="C1030" s="54" t="s">
        <v>8</v>
      </c>
      <c r="D1030" s="54">
        <f>IF(R1030="?",AVERAGE($R$2:$R$2344),R1030)</f>
        <v>1976</v>
      </c>
      <c r="E1030" s="19" t="str">
        <f>CONCATENATE(B1030,"-",C1030,"-",D1030)</f>
        <v>7-Jul-1976</v>
      </c>
      <c r="F1030" s="26">
        <f t="shared" si="16"/>
        <v>46</v>
      </c>
      <c r="G1030">
        <v>1</v>
      </c>
      <c r="H1030" s="47">
        <v>8342.91</v>
      </c>
      <c r="I1030" t="str">
        <f>IF(M1030="?","tier - 2",M1030)</f>
        <v>tier - 3</v>
      </c>
      <c r="J1030" t="str">
        <f>IF(N1030="?","tier - 2",N1030)</f>
        <v>tier - 1</v>
      </c>
      <c r="K1030" t="str">
        <f>IF(O1030="?","Unknown",O1030)</f>
        <v>R1016</v>
      </c>
      <c r="M1030" t="s">
        <v>10</v>
      </c>
      <c r="N1030" t="s">
        <v>14</v>
      </c>
      <c r="O1030" t="s">
        <v>166</v>
      </c>
      <c r="R1030">
        <v>1976</v>
      </c>
    </row>
    <row r="1031" spans="1:18" x14ac:dyDescent="0.3">
      <c r="A1031" t="s">
        <v>1060</v>
      </c>
      <c r="B1031">
        <v>12</v>
      </c>
      <c r="C1031" s="54" t="s">
        <v>16</v>
      </c>
      <c r="D1031" s="54">
        <f>IF(R1031="?",AVERAGE($R$2:$R$2344),R1031)</f>
        <v>1976</v>
      </c>
      <c r="E1031" s="19" t="str">
        <f>CONCATENATE(B1031,"-",C1031,"-",D1031)</f>
        <v>12-Jun-1976</v>
      </c>
      <c r="F1031" s="26">
        <f t="shared" si="16"/>
        <v>46</v>
      </c>
      <c r="G1031">
        <v>2</v>
      </c>
      <c r="H1031" s="47">
        <v>8347.16</v>
      </c>
      <c r="I1031" t="str">
        <f>IF(M1031="?","tier - 2",M1031)</f>
        <v>tier - 2</v>
      </c>
      <c r="J1031" t="str">
        <f>IF(N1031="?","tier - 2",N1031)</f>
        <v>tier - 1</v>
      </c>
      <c r="K1031" t="str">
        <f>IF(O1031="?","Unknown",O1031)</f>
        <v>R1013</v>
      </c>
      <c r="M1031" t="s">
        <v>9</v>
      </c>
      <c r="N1031" t="s">
        <v>14</v>
      </c>
      <c r="O1031" t="s">
        <v>11</v>
      </c>
      <c r="R1031">
        <v>1976</v>
      </c>
    </row>
    <row r="1032" spans="1:18" x14ac:dyDescent="0.3">
      <c r="A1032" t="s">
        <v>1061</v>
      </c>
      <c r="B1032">
        <v>21</v>
      </c>
      <c r="C1032" s="54" t="s">
        <v>18</v>
      </c>
      <c r="D1032" s="54">
        <f>IF(R1032="?",AVERAGE($R$2:$R$2344),R1032)</f>
        <v>1963</v>
      </c>
      <c r="E1032" s="19" t="str">
        <f>CONCATENATE(B1032,"-",C1032,"-",D1032)</f>
        <v>21-Sep-1963</v>
      </c>
      <c r="F1032" s="26">
        <f t="shared" si="16"/>
        <v>59</v>
      </c>
      <c r="G1032">
        <v>0</v>
      </c>
      <c r="H1032" s="47">
        <v>8355.5400000000009</v>
      </c>
      <c r="I1032" t="str">
        <f>IF(M1032="?","tier - 2",M1032)</f>
        <v>tier - 3</v>
      </c>
      <c r="J1032" t="str">
        <f>IF(N1032="?","tier - 2",N1032)</f>
        <v>tier - 3</v>
      </c>
      <c r="K1032" t="str">
        <f>IF(O1032="?","Unknown",O1032)</f>
        <v>R1012</v>
      </c>
      <c r="M1032" t="s">
        <v>10</v>
      </c>
      <c r="N1032" t="s">
        <v>10</v>
      </c>
      <c r="O1032" t="s">
        <v>21</v>
      </c>
      <c r="R1032">
        <v>1963</v>
      </c>
    </row>
    <row r="1033" spans="1:18" x14ac:dyDescent="0.3">
      <c r="A1033" t="s">
        <v>1062</v>
      </c>
      <c r="B1033">
        <v>4</v>
      </c>
      <c r="C1033" s="54" t="s">
        <v>18</v>
      </c>
      <c r="D1033" s="54">
        <f>IF(R1033="?",AVERAGE($R$2:$R$2344),R1033)</f>
        <v>1971</v>
      </c>
      <c r="E1033" s="19" t="str">
        <f>CONCATENATE(B1033,"-",C1033,"-",D1033)</f>
        <v>4-Sep-1971</v>
      </c>
      <c r="F1033" s="26">
        <f t="shared" si="16"/>
        <v>51</v>
      </c>
      <c r="G1033">
        <v>0</v>
      </c>
      <c r="H1033" s="47">
        <v>8396.6200000000008</v>
      </c>
      <c r="I1033" t="str">
        <f>IF(M1033="?","tier - 2",M1033)</f>
        <v>tier - 2</v>
      </c>
      <c r="J1033" t="str">
        <f>IF(N1033="?","tier - 2",N1033)</f>
        <v>tier - 3</v>
      </c>
      <c r="K1033" t="str">
        <f>IF(O1033="?","Unknown",O1033)</f>
        <v>R1013</v>
      </c>
      <c r="M1033" t="s">
        <v>9</v>
      </c>
      <c r="N1033" t="s">
        <v>10</v>
      </c>
      <c r="O1033" t="s">
        <v>11</v>
      </c>
      <c r="R1033">
        <v>1971</v>
      </c>
    </row>
    <row r="1034" spans="1:18" x14ac:dyDescent="0.3">
      <c r="A1034" t="s">
        <v>1063</v>
      </c>
      <c r="B1034">
        <v>18</v>
      </c>
      <c r="C1034" s="54" t="s">
        <v>18</v>
      </c>
      <c r="D1034" s="54">
        <f>IF(R1034="?",AVERAGE($R$2:$R$2344),R1034)</f>
        <v>1971</v>
      </c>
      <c r="E1034" s="19" t="str">
        <f>CONCATENATE(B1034,"-",C1034,"-",D1034)</f>
        <v>18-Sep-1971</v>
      </c>
      <c r="F1034" s="26">
        <f t="shared" si="16"/>
        <v>51</v>
      </c>
      <c r="G1034">
        <v>0</v>
      </c>
      <c r="H1034" s="47">
        <v>8400.01</v>
      </c>
      <c r="I1034" t="str">
        <f>IF(M1034="?","tier - 2",M1034)</f>
        <v>tier - 2</v>
      </c>
      <c r="J1034" t="str">
        <f>IF(N1034="?","tier - 2",N1034)</f>
        <v>tier - 3</v>
      </c>
      <c r="K1034" t="str">
        <f>IF(O1034="?","Unknown",O1034)</f>
        <v>R1013</v>
      </c>
      <c r="M1034" t="s">
        <v>9</v>
      </c>
      <c r="N1034" t="s">
        <v>10</v>
      </c>
      <c r="O1034" t="s">
        <v>11</v>
      </c>
      <c r="R1034">
        <v>1971</v>
      </c>
    </row>
    <row r="1035" spans="1:18" x14ac:dyDescent="0.3">
      <c r="A1035" t="s">
        <v>1064</v>
      </c>
      <c r="B1035">
        <v>11</v>
      </c>
      <c r="C1035" s="54" t="s">
        <v>16</v>
      </c>
      <c r="D1035" s="54">
        <f>IF(R1035="?",AVERAGE($R$2:$R$2344),R1035)</f>
        <v>1979</v>
      </c>
      <c r="E1035" s="19" t="str">
        <f>CONCATENATE(B1035,"-",C1035,"-",D1035)</f>
        <v>11-Jun-1979</v>
      </c>
      <c r="F1035" s="26">
        <f t="shared" si="16"/>
        <v>43</v>
      </c>
      <c r="G1035">
        <v>3</v>
      </c>
      <c r="H1035" s="47">
        <v>8410.0499999999993</v>
      </c>
      <c r="I1035" t="str">
        <f>IF(M1035="?","tier - 2",M1035)</f>
        <v>tier - 2</v>
      </c>
      <c r="J1035" t="str">
        <f>IF(N1035="?","tier - 2",N1035)</f>
        <v>tier - 2</v>
      </c>
      <c r="K1035" t="str">
        <f>IF(O1035="?","Unknown",O1035)</f>
        <v>R1012</v>
      </c>
      <c r="M1035" t="s">
        <v>9</v>
      </c>
      <c r="N1035" t="s">
        <v>9</v>
      </c>
      <c r="O1035" t="s">
        <v>21</v>
      </c>
      <c r="R1035">
        <v>1979</v>
      </c>
    </row>
    <row r="1036" spans="1:18" x14ac:dyDescent="0.3">
      <c r="A1036" t="s">
        <v>1065</v>
      </c>
      <c r="B1036">
        <v>4</v>
      </c>
      <c r="C1036" s="54" t="s">
        <v>18</v>
      </c>
      <c r="D1036" s="54">
        <f>IF(R1036="?",AVERAGE($R$2:$R$2344),R1036)</f>
        <v>1977</v>
      </c>
      <c r="E1036" s="19" t="str">
        <f>CONCATENATE(B1036,"-",C1036,"-",D1036)</f>
        <v>4-Sep-1977</v>
      </c>
      <c r="F1036" s="26">
        <f t="shared" si="16"/>
        <v>45</v>
      </c>
      <c r="G1036">
        <v>2</v>
      </c>
      <c r="H1036" s="47">
        <v>8413.4599999999991</v>
      </c>
      <c r="I1036" t="str">
        <f>IF(M1036="?","tier - 2",M1036)</f>
        <v>tier - 3</v>
      </c>
      <c r="J1036" t="str">
        <f>IF(N1036="?","tier - 2",N1036)</f>
        <v>tier - 1</v>
      </c>
      <c r="K1036" t="str">
        <f>IF(O1036="?","Unknown",O1036)</f>
        <v>R1012</v>
      </c>
      <c r="M1036" t="s">
        <v>10</v>
      </c>
      <c r="N1036" t="s">
        <v>14</v>
      </c>
      <c r="O1036" t="s">
        <v>21</v>
      </c>
      <c r="R1036">
        <v>1977</v>
      </c>
    </row>
    <row r="1037" spans="1:18" x14ac:dyDescent="0.3">
      <c r="A1037" t="s">
        <v>1066</v>
      </c>
      <c r="B1037">
        <v>28</v>
      </c>
      <c r="C1037" s="54" t="s">
        <v>18</v>
      </c>
      <c r="D1037" s="54">
        <f>IF(R1037="?",AVERAGE($R$2:$R$2344),R1037)</f>
        <v>1975</v>
      </c>
      <c r="E1037" s="19" t="str">
        <f>CONCATENATE(B1037,"-",C1037,"-",D1037)</f>
        <v>28-Sep-1975</v>
      </c>
      <c r="F1037" s="26">
        <f t="shared" si="16"/>
        <v>47</v>
      </c>
      <c r="G1037">
        <v>1</v>
      </c>
      <c r="H1037" s="47">
        <v>8428.07</v>
      </c>
      <c r="I1037" t="str">
        <f>IF(M1037="?","tier - 2",M1037)</f>
        <v>tier - 3</v>
      </c>
      <c r="J1037" t="str">
        <f>IF(N1037="?","tier - 2",N1037)</f>
        <v>tier - 2</v>
      </c>
      <c r="K1037" t="str">
        <f>IF(O1037="?","Unknown",O1037)</f>
        <v>R1012</v>
      </c>
      <c r="M1037" t="s">
        <v>10</v>
      </c>
      <c r="N1037" t="s">
        <v>9</v>
      </c>
      <c r="O1037" t="s">
        <v>21</v>
      </c>
      <c r="R1037">
        <v>1975</v>
      </c>
    </row>
    <row r="1038" spans="1:18" x14ac:dyDescent="0.3">
      <c r="A1038" t="s">
        <v>1067</v>
      </c>
      <c r="B1038">
        <v>24</v>
      </c>
      <c r="C1038" s="54" t="s">
        <v>18</v>
      </c>
      <c r="D1038" s="54">
        <f>IF(R1038="?",AVERAGE($R$2:$R$2344),R1038)</f>
        <v>1963</v>
      </c>
      <c r="E1038" s="19" t="str">
        <f>CONCATENATE(B1038,"-",C1038,"-",D1038)</f>
        <v>24-Sep-1963</v>
      </c>
      <c r="F1038" s="26">
        <f t="shared" si="16"/>
        <v>59</v>
      </c>
      <c r="G1038">
        <v>0</v>
      </c>
      <c r="H1038" s="47">
        <v>8440.0499999999993</v>
      </c>
      <c r="I1038" t="str">
        <f>IF(M1038="?","tier - 2",M1038)</f>
        <v>tier - 3</v>
      </c>
      <c r="J1038" t="str">
        <f>IF(N1038="?","tier - 2",N1038)</f>
        <v>tier - 2</v>
      </c>
      <c r="K1038" t="str">
        <f>IF(O1038="?","Unknown",O1038)</f>
        <v>R1013</v>
      </c>
      <c r="M1038" t="s">
        <v>10</v>
      </c>
      <c r="N1038" t="s">
        <v>9</v>
      </c>
      <c r="O1038" t="s">
        <v>11</v>
      </c>
      <c r="R1038">
        <v>1963</v>
      </c>
    </row>
    <row r="1039" spans="1:18" x14ac:dyDescent="0.3">
      <c r="A1039" t="s">
        <v>1068</v>
      </c>
      <c r="B1039">
        <v>9</v>
      </c>
      <c r="C1039" s="54" t="s">
        <v>18</v>
      </c>
      <c r="D1039" s="54">
        <f>IF(R1039="?",AVERAGE($R$2:$R$2344),R1039)</f>
        <v>1972</v>
      </c>
      <c r="E1039" s="19" t="str">
        <f>CONCATENATE(B1039,"-",C1039,"-",D1039)</f>
        <v>9-Sep-1972</v>
      </c>
      <c r="F1039" s="26">
        <f t="shared" si="16"/>
        <v>50</v>
      </c>
      <c r="G1039">
        <v>0</v>
      </c>
      <c r="H1039" s="47">
        <v>8442.67</v>
      </c>
      <c r="I1039" t="str">
        <f>IF(M1039="?","tier - 2",M1039)</f>
        <v>tier - 2</v>
      </c>
      <c r="J1039" t="str">
        <f>IF(N1039="?","tier - 2",N1039)</f>
        <v>tier - 3</v>
      </c>
      <c r="K1039" t="str">
        <f>IF(O1039="?","Unknown",O1039)</f>
        <v>R1013</v>
      </c>
      <c r="M1039" t="s">
        <v>9</v>
      </c>
      <c r="N1039" t="s">
        <v>10</v>
      </c>
      <c r="O1039" t="s">
        <v>11</v>
      </c>
      <c r="R1039">
        <v>1972</v>
      </c>
    </row>
    <row r="1040" spans="1:18" x14ac:dyDescent="0.3">
      <c r="A1040" t="s">
        <v>1069</v>
      </c>
      <c r="B1040">
        <v>4</v>
      </c>
      <c r="C1040" s="54" t="s">
        <v>18</v>
      </c>
      <c r="D1040" s="54">
        <f>IF(R1040="?",AVERAGE($R$2:$R$2344),R1040)</f>
        <v>1972</v>
      </c>
      <c r="E1040" s="19" t="str">
        <f>CONCATENATE(B1040,"-",C1040,"-",D1040)</f>
        <v>4-Sep-1972</v>
      </c>
      <c r="F1040" s="26">
        <f t="shared" si="16"/>
        <v>50</v>
      </c>
      <c r="G1040">
        <v>0</v>
      </c>
      <c r="H1040" s="47">
        <v>8444.4699999999993</v>
      </c>
      <c r="I1040" t="str">
        <f>IF(M1040="?","tier - 2",M1040)</f>
        <v>tier - 3</v>
      </c>
      <c r="J1040" t="str">
        <f>IF(N1040="?","tier - 2",N1040)</f>
        <v>tier - 1</v>
      </c>
      <c r="K1040" t="str">
        <f>IF(O1040="?","Unknown",O1040)</f>
        <v>R1011</v>
      </c>
      <c r="M1040" t="s">
        <v>10</v>
      </c>
      <c r="N1040" t="s">
        <v>14</v>
      </c>
      <c r="O1040" t="s">
        <v>40</v>
      </c>
      <c r="R1040">
        <v>1972</v>
      </c>
    </row>
    <row r="1041" spans="1:18" x14ac:dyDescent="0.3">
      <c r="A1041" t="s">
        <v>1070</v>
      </c>
      <c r="B1041">
        <v>12</v>
      </c>
      <c r="C1041" s="54" t="s">
        <v>16</v>
      </c>
      <c r="D1041" s="54">
        <f>IF(R1041="?",AVERAGE($R$2:$R$2344),R1041)</f>
        <v>1966</v>
      </c>
      <c r="E1041" s="19" t="str">
        <f>CONCATENATE(B1041,"-",C1041,"-",D1041)</f>
        <v>12-Jun-1966</v>
      </c>
      <c r="F1041" s="26">
        <f t="shared" si="16"/>
        <v>56</v>
      </c>
      <c r="G1041">
        <v>0</v>
      </c>
      <c r="H1041" s="47">
        <v>8448.66</v>
      </c>
      <c r="I1041" t="str">
        <f>IF(M1041="?","tier - 2",M1041)</f>
        <v>tier - 3</v>
      </c>
      <c r="J1041" t="str">
        <f>IF(N1041="?","tier - 2",N1041)</f>
        <v>tier - 1</v>
      </c>
      <c r="K1041" t="str">
        <f>IF(O1041="?","Unknown",O1041)</f>
        <v>R1013</v>
      </c>
      <c r="M1041" t="s">
        <v>10</v>
      </c>
      <c r="N1041" t="s">
        <v>14</v>
      </c>
      <c r="O1041" t="s">
        <v>11</v>
      </c>
      <c r="R1041">
        <v>1966</v>
      </c>
    </row>
    <row r="1042" spans="1:18" x14ac:dyDescent="0.3">
      <c r="A1042" t="s">
        <v>1071</v>
      </c>
      <c r="B1042">
        <v>19</v>
      </c>
      <c r="C1042" s="54" t="s">
        <v>16</v>
      </c>
      <c r="D1042" s="54">
        <f>IF(R1042="?",AVERAGE($R$2:$R$2344),R1042)</f>
        <v>1984</v>
      </c>
      <c r="E1042" s="19" t="str">
        <f>CONCATENATE(B1042,"-",C1042,"-",D1042)</f>
        <v>19-Jun-1984</v>
      </c>
      <c r="F1042" s="26">
        <f t="shared" si="16"/>
        <v>38</v>
      </c>
      <c r="G1042">
        <v>3</v>
      </c>
      <c r="H1042" s="47">
        <v>8450.82</v>
      </c>
      <c r="I1042" t="str">
        <f>IF(M1042="?","tier - 2",M1042)</f>
        <v>tier - 2</v>
      </c>
      <c r="J1042" t="str">
        <f>IF(N1042="?","tier - 2",N1042)</f>
        <v>tier - 2</v>
      </c>
      <c r="K1042" t="str">
        <f>IF(O1042="?","Unknown",O1042)</f>
        <v>R1025</v>
      </c>
      <c r="M1042" t="s">
        <v>9</v>
      </c>
      <c r="N1042" t="s">
        <v>9</v>
      </c>
      <c r="O1042" t="s">
        <v>198</v>
      </c>
      <c r="R1042">
        <v>1984</v>
      </c>
    </row>
    <row r="1043" spans="1:18" x14ac:dyDescent="0.3">
      <c r="A1043" t="s">
        <v>1072</v>
      </c>
      <c r="B1043">
        <v>26</v>
      </c>
      <c r="C1043" s="54" t="s">
        <v>28</v>
      </c>
      <c r="D1043" s="54">
        <f>IF(R1043="?",AVERAGE($R$2:$R$2344),R1043)</f>
        <v>1972</v>
      </c>
      <c r="E1043" s="19" t="str">
        <f>CONCATENATE(B1043,"-",C1043,"-",D1043)</f>
        <v>26-Dec-1972</v>
      </c>
      <c r="F1043" s="26">
        <f t="shared" si="16"/>
        <v>50</v>
      </c>
      <c r="G1043">
        <v>0</v>
      </c>
      <c r="H1043" s="47">
        <v>8457.82</v>
      </c>
      <c r="I1043" t="str">
        <f>IF(M1043="?","tier - 2",M1043)</f>
        <v>tier - 2</v>
      </c>
      <c r="J1043" t="str">
        <f>IF(N1043="?","tier - 2",N1043)</f>
        <v>tier - 3</v>
      </c>
      <c r="K1043" t="str">
        <f>IF(O1043="?","Unknown",O1043)</f>
        <v>R1011</v>
      </c>
      <c r="M1043" t="s">
        <v>9</v>
      </c>
      <c r="N1043" t="s">
        <v>10</v>
      </c>
      <c r="O1043" t="s">
        <v>40</v>
      </c>
      <c r="R1043">
        <v>1972</v>
      </c>
    </row>
    <row r="1044" spans="1:18" x14ac:dyDescent="0.3">
      <c r="A1044" t="s">
        <v>1073</v>
      </c>
      <c r="B1044">
        <v>9</v>
      </c>
      <c r="C1044" s="54" t="s">
        <v>18</v>
      </c>
      <c r="D1044" s="54">
        <f>IF(R1044="?",AVERAGE($R$2:$R$2344),R1044)</f>
        <v>1992</v>
      </c>
      <c r="E1044" s="19" t="str">
        <f>CONCATENATE(B1044,"-",C1044,"-",D1044)</f>
        <v>9-Sep-1992</v>
      </c>
      <c r="F1044" s="26">
        <f t="shared" si="16"/>
        <v>30</v>
      </c>
      <c r="G1044">
        <v>0</v>
      </c>
      <c r="H1044" s="47">
        <v>8466.35</v>
      </c>
      <c r="I1044" t="str">
        <f>IF(M1044="?","tier - 2",M1044)</f>
        <v>tier - 2</v>
      </c>
      <c r="J1044" t="str">
        <f>IF(N1044="?","tier - 2",N1044)</f>
        <v>tier - 2</v>
      </c>
      <c r="K1044" t="str">
        <f>IF(O1044="?","Unknown",O1044)</f>
        <v>R1012</v>
      </c>
      <c r="M1044" t="s">
        <v>9</v>
      </c>
      <c r="N1044" t="s">
        <v>9</v>
      </c>
      <c r="O1044" t="s">
        <v>21</v>
      </c>
      <c r="R1044">
        <v>1992</v>
      </c>
    </row>
    <row r="1045" spans="1:18" x14ac:dyDescent="0.3">
      <c r="A1045" t="s">
        <v>1074</v>
      </c>
      <c r="B1045">
        <v>10</v>
      </c>
      <c r="C1045" s="54" t="s">
        <v>13</v>
      </c>
      <c r="D1045" s="54">
        <f>IF(R1045="?",AVERAGE($R$2:$R$2344),R1045)</f>
        <v>1993</v>
      </c>
      <c r="E1045" s="19" t="str">
        <f>CONCATENATE(B1045,"-",C1045,"-",D1045)</f>
        <v>10-Nov-1993</v>
      </c>
      <c r="F1045" s="26">
        <f t="shared" si="16"/>
        <v>29</v>
      </c>
      <c r="G1045">
        <v>0</v>
      </c>
      <c r="H1045" s="47">
        <v>8471.65</v>
      </c>
      <c r="I1045" t="str">
        <f>IF(M1045="?","tier - 2",M1045)</f>
        <v>tier - 2</v>
      </c>
      <c r="J1045" t="str">
        <f>IF(N1045="?","tier - 2",N1045)</f>
        <v>tier - 1</v>
      </c>
      <c r="K1045" t="str">
        <f>IF(O1045="?","Unknown",O1045)</f>
        <v>R1012</v>
      </c>
      <c r="M1045" t="s">
        <v>9</v>
      </c>
      <c r="N1045" t="s">
        <v>14</v>
      </c>
      <c r="O1045" t="s">
        <v>21</v>
      </c>
      <c r="R1045">
        <v>1993</v>
      </c>
    </row>
    <row r="1046" spans="1:18" x14ac:dyDescent="0.3">
      <c r="A1046" t="s">
        <v>1075</v>
      </c>
      <c r="B1046">
        <v>26</v>
      </c>
      <c r="C1046" s="54" t="s">
        <v>28</v>
      </c>
      <c r="D1046" s="54">
        <f>IF(R1046="?",AVERAGE($R$2:$R$2344),R1046)</f>
        <v>1977</v>
      </c>
      <c r="E1046" s="19" t="str">
        <f>CONCATENATE(B1046,"-",C1046,"-",D1046)</f>
        <v>26-Dec-1977</v>
      </c>
      <c r="F1046" s="26">
        <f t="shared" si="16"/>
        <v>45</v>
      </c>
      <c r="G1046">
        <v>2</v>
      </c>
      <c r="H1046" s="47">
        <v>8515.76</v>
      </c>
      <c r="I1046" t="str">
        <f>IF(M1046="?","tier - 2",M1046)</f>
        <v>tier - 2</v>
      </c>
      <c r="J1046" t="str">
        <f>IF(N1046="?","tier - 2",N1046)</f>
        <v>tier - 2</v>
      </c>
      <c r="K1046" t="str">
        <f>IF(O1046="?","Unknown",O1046)</f>
        <v>R1013</v>
      </c>
      <c r="M1046" t="s">
        <v>9</v>
      </c>
      <c r="N1046" t="s">
        <v>9</v>
      </c>
      <c r="O1046" t="s">
        <v>11</v>
      </c>
      <c r="R1046">
        <v>1977</v>
      </c>
    </row>
    <row r="1047" spans="1:18" x14ac:dyDescent="0.3">
      <c r="A1047" t="s">
        <v>1076</v>
      </c>
      <c r="B1047">
        <v>21</v>
      </c>
      <c r="C1047" s="54" t="s">
        <v>16</v>
      </c>
      <c r="D1047" s="54">
        <f>IF(R1047="?",AVERAGE($R$2:$R$2344),R1047)</f>
        <v>1977</v>
      </c>
      <c r="E1047" s="19" t="str">
        <f>CONCATENATE(B1047,"-",C1047,"-",D1047)</f>
        <v>21-Jun-1977</v>
      </c>
      <c r="F1047" s="26">
        <f t="shared" si="16"/>
        <v>45</v>
      </c>
      <c r="G1047">
        <v>2</v>
      </c>
      <c r="H1047" s="47">
        <v>8516.83</v>
      </c>
      <c r="I1047" t="str">
        <f>IF(M1047="?","tier - 2",M1047)</f>
        <v>tier - 2</v>
      </c>
      <c r="J1047" t="str">
        <f>IF(N1047="?","tier - 2",N1047)</f>
        <v>tier - 1</v>
      </c>
      <c r="K1047" t="str">
        <f>IF(O1047="?","Unknown",O1047)</f>
        <v>R1013</v>
      </c>
      <c r="M1047" t="s">
        <v>9</v>
      </c>
      <c r="N1047" t="s">
        <v>14</v>
      </c>
      <c r="O1047" t="s">
        <v>11</v>
      </c>
      <c r="R1047">
        <v>1977</v>
      </c>
    </row>
    <row r="1048" spans="1:18" x14ac:dyDescent="0.3">
      <c r="A1048" t="s">
        <v>1077</v>
      </c>
      <c r="B1048">
        <v>29</v>
      </c>
      <c r="C1048" s="54" t="s">
        <v>28</v>
      </c>
      <c r="D1048" s="54">
        <f>IF(R1048="?",AVERAGE($R$2:$R$2344),R1048)</f>
        <v>1977</v>
      </c>
      <c r="E1048" s="19" t="str">
        <f>CONCATENATE(B1048,"-",C1048,"-",D1048)</f>
        <v>29-Dec-1977</v>
      </c>
      <c r="F1048" s="26">
        <f t="shared" si="16"/>
        <v>45</v>
      </c>
      <c r="G1048">
        <v>2</v>
      </c>
      <c r="H1048" s="47">
        <v>8520.0300000000007</v>
      </c>
      <c r="I1048" t="str">
        <f>IF(M1048="?","tier - 2",M1048)</f>
        <v>tier - 2</v>
      </c>
      <c r="J1048" t="str">
        <f>IF(N1048="?","tier - 2",N1048)</f>
        <v>tier - 3</v>
      </c>
      <c r="K1048" t="str">
        <f>IF(O1048="?","Unknown",O1048)</f>
        <v>R1011</v>
      </c>
      <c r="M1048" t="s">
        <v>9</v>
      </c>
      <c r="N1048" t="s">
        <v>10</v>
      </c>
      <c r="O1048" t="s">
        <v>40</v>
      </c>
      <c r="R1048">
        <v>1977</v>
      </c>
    </row>
    <row r="1049" spans="1:18" x14ac:dyDescent="0.3">
      <c r="A1049" t="s">
        <v>1078</v>
      </c>
      <c r="B1049">
        <v>13</v>
      </c>
      <c r="C1049" s="54" t="s">
        <v>33</v>
      </c>
      <c r="D1049" s="54">
        <f>IF(R1049="?",AVERAGE($R$2:$R$2344),R1049)</f>
        <v>1979</v>
      </c>
      <c r="E1049" s="19" t="str">
        <f>CONCATENATE(B1049,"-",C1049,"-",D1049)</f>
        <v>13-Aug-1979</v>
      </c>
      <c r="F1049" s="26">
        <f t="shared" si="16"/>
        <v>43</v>
      </c>
      <c r="G1049">
        <v>3</v>
      </c>
      <c r="H1049" s="47">
        <v>8522</v>
      </c>
      <c r="I1049" t="str">
        <f>IF(M1049="?","tier - 2",M1049)</f>
        <v>tier - 2</v>
      </c>
      <c r="J1049" t="str">
        <f>IF(N1049="?","tier - 2",N1049)</f>
        <v>tier - 2</v>
      </c>
      <c r="K1049" t="str">
        <f>IF(O1049="?","Unknown",O1049)</f>
        <v>R1011</v>
      </c>
      <c r="M1049" t="s">
        <v>9</v>
      </c>
      <c r="N1049" t="s">
        <v>9</v>
      </c>
      <c r="O1049" t="s">
        <v>40</v>
      </c>
      <c r="R1049">
        <v>1979</v>
      </c>
    </row>
    <row r="1050" spans="1:18" x14ac:dyDescent="0.3">
      <c r="A1050" t="s">
        <v>1079</v>
      </c>
      <c r="B1050">
        <v>26</v>
      </c>
      <c r="C1050" s="54" t="s">
        <v>8</v>
      </c>
      <c r="D1050" s="54">
        <f>IF(R1050="?",AVERAGE($R$2:$R$2344),R1050)</f>
        <v>1977</v>
      </c>
      <c r="E1050" s="19" t="str">
        <f>CONCATENATE(B1050,"-",C1050,"-",D1050)</f>
        <v>26-Jul-1977</v>
      </c>
      <c r="F1050" s="26">
        <f t="shared" si="16"/>
        <v>45</v>
      </c>
      <c r="G1050">
        <v>2</v>
      </c>
      <c r="H1050" s="47">
        <v>8527.5300000000007</v>
      </c>
      <c r="I1050" t="str">
        <f>IF(M1050="?","tier - 2",M1050)</f>
        <v>tier - 2</v>
      </c>
      <c r="J1050" t="str">
        <f>IF(N1050="?","tier - 2",N1050)</f>
        <v>tier - 2</v>
      </c>
      <c r="K1050" t="str">
        <f>IF(O1050="?","Unknown",O1050)</f>
        <v>R1013</v>
      </c>
      <c r="M1050" t="s">
        <v>9</v>
      </c>
      <c r="N1050" t="s">
        <v>9</v>
      </c>
      <c r="O1050" t="s">
        <v>11</v>
      </c>
      <c r="R1050">
        <v>1977</v>
      </c>
    </row>
    <row r="1051" spans="1:18" x14ac:dyDescent="0.3">
      <c r="A1051" t="s">
        <v>1080</v>
      </c>
      <c r="B1051">
        <v>24</v>
      </c>
      <c r="C1051" s="54" t="s">
        <v>8</v>
      </c>
      <c r="D1051" s="55">
        <f>IF(R1051="?",AVERAGE($R$2:$R$2344),R1051)</f>
        <v>1982.841520717642</v>
      </c>
      <c r="E1051" s="19" t="str">
        <f>CONCATENATE(B1051,"-",C1051,"-",D1051)</f>
        <v>24-Jul-1982.84152071764</v>
      </c>
      <c r="F1051" s="26" t="e">
        <f t="shared" si="16"/>
        <v>#VALUE!</v>
      </c>
      <c r="G1051">
        <v>0</v>
      </c>
      <c r="H1051" s="47">
        <v>8534.67</v>
      </c>
      <c r="I1051" t="str">
        <f>IF(M1051="?","tier - 2",M1051)</f>
        <v>tier - 2</v>
      </c>
      <c r="J1051" t="str">
        <f>IF(N1051="?","tier - 2",N1051)</f>
        <v>tier - 3</v>
      </c>
      <c r="K1051" t="str">
        <f>IF(O1051="?","Unknown",O1051)</f>
        <v>R1024</v>
      </c>
      <c r="M1051" t="s">
        <v>9</v>
      </c>
      <c r="N1051" t="s">
        <v>10</v>
      </c>
      <c r="O1051" t="s">
        <v>245</v>
      </c>
      <c r="R1051" t="s">
        <v>29</v>
      </c>
    </row>
    <row r="1052" spans="1:18" x14ac:dyDescent="0.3">
      <c r="A1052" t="s">
        <v>1081</v>
      </c>
      <c r="B1052">
        <v>27</v>
      </c>
      <c r="C1052" s="54" t="s">
        <v>28</v>
      </c>
      <c r="D1052" s="54">
        <f>IF(R1052="?",AVERAGE($R$2:$R$2344),R1052)</f>
        <v>1981</v>
      </c>
      <c r="E1052" s="19" t="str">
        <f>CONCATENATE(B1052,"-",C1052,"-",D1052)</f>
        <v>27-Dec-1981</v>
      </c>
      <c r="F1052" s="26">
        <f t="shared" si="16"/>
        <v>41</v>
      </c>
      <c r="G1052">
        <v>3</v>
      </c>
      <c r="H1052" s="47">
        <v>8538.2900000000009</v>
      </c>
      <c r="I1052" t="str">
        <f>IF(M1052="?","tier - 2",M1052)</f>
        <v>tier - 2</v>
      </c>
      <c r="J1052" t="str">
        <f>IF(N1052="?","tier - 2",N1052)</f>
        <v>tier - 3</v>
      </c>
      <c r="K1052" t="str">
        <f>IF(O1052="?","Unknown",O1052)</f>
        <v>R1024</v>
      </c>
      <c r="M1052" t="s">
        <v>9</v>
      </c>
      <c r="N1052" t="s">
        <v>10</v>
      </c>
      <c r="O1052" t="s">
        <v>245</v>
      </c>
      <c r="R1052">
        <v>1981</v>
      </c>
    </row>
    <row r="1053" spans="1:18" x14ac:dyDescent="0.3">
      <c r="A1053" t="s">
        <v>1082</v>
      </c>
      <c r="B1053">
        <v>6</v>
      </c>
      <c r="C1053" s="54" t="s">
        <v>13</v>
      </c>
      <c r="D1053" s="54">
        <f>IF(R1053="?",AVERAGE($R$2:$R$2344),R1053)</f>
        <v>1975</v>
      </c>
      <c r="E1053" s="19" t="str">
        <f>CONCATENATE(B1053,"-",C1053,"-",D1053)</f>
        <v>6-Nov-1975</v>
      </c>
      <c r="F1053" s="26">
        <f t="shared" si="16"/>
        <v>47</v>
      </c>
      <c r="G1053">
        <v>1</v>
      </c>
      <c r="H1053" s="47">
        <v>8539.67</v>
      </c>
      <c r="I1053" t="str">
        <f>IF(M1053="?","tier - 2",M1053)</f>
        <v>tier - 2</v>
      </c>
      <c r="J1053" t="str">
        <f>IF(N1053="?","tier - 2",N1053)</f>
        <v>tier - 3</v>
      </c>
      <c r="K1053" t="str">
        <f>IF(O1053="?","Unknown",O1053)</f>
        <v>R1011</v>
      </c>
      <c r="M1053" t="s">
        <v>9</v>
      </c>
      <c r="N1053" t="s">
        <v>10</v>
      </c>
      <c r="O1053" t="s">
        <v>40</v>
      </c>
      <c r="R1053">
        <v>1975</v>
      </c>
    </row>
    <row r="1054" spans="1:18" x14ac:dyDescent="0.3">
      <c r="A1054" t="s">
        <v>1083</v>
      </c>
      <c r="B1054">
        <v>12</v>
      </c>
      <c r="C1054" s="54" t="s">
        <v>28</v>
      </c>
      <c r="D1054" s="55">
        <f>IF(R1054="?",AVERAGE($R$2:$R$2344),R1054)</f>
        <v>1982.841520717642</v>
      </c>
      <c r="E1054" s="19" t="str">
        <f>CONCATENATE(B1054,"-",C1054,"-",D1054)</f>
        <v>12-Dec-1982.84152071764</v>
      </c>
      <c r="F1054" s="26" t="e">
        <f t="shared" si="16"/>
        <v>#VALUE!</v>
      </c>
      <c r="G1054">
        <v>1</v>
      </c>
      <c r="H1054" s="47">
        <v>8547.69</v>
      </c>
      <c r="I1054" t="str">
        <f>IF(M1054="?","tier - 2",M1054)</f>
        <v>tier - 2</v>
      </c>
      <c r="J1054" t="str">
        <f>IF(N1054="?","tier - 2",N1054)</f>
        <v>tier - 1</v>
      </c>
      <c r="K1054" t="str">
        <f>IF(O1054="?","Unknown",O1054)</f>
        <v>R1013</v>
      </c>
      <c r="M1054" t="s">
        <v>9</v>
      </c>
      <c r="N1054" t="s">
        <v>14</v>
      </c>
      <c r="O1054" t="s">
        <v>11</v>
      </c>
      <c r="R1054" t="s">
        <v>29</v>
      </c>
    </row>
    <row r="1055" spans="1:18" x14ac:dyDescent="0.3">
      <c r="A1055" t="s">
        <v>1084</v>
      </c>
      <c r="B1055">
        <v>6</v>
      </c>
      <c r="C1055" s="54" t="s">
        <v>33</v>
      </c>
      <c r="D1055" s="54">
        <f>IF(R1055="?",AVERAGE($R$2:$R$2344),R1055)</f>
        <v>1975</v>
      </c>
      <c r="E1055" s="19" t="str">
        <f>CONCATENATE(B1055,"-",C1055,"-",D1055)</f>
        <v>6-Aug-1975</v>
      </c>
      <c r="F1055" s="26">
        <f t="shared" si="16"/>
        <v>47</v>
      </c>
      <c r="G1055">
        <v>1</v>
      </c>
      <c r="H1055" s="47">
        <v>8551.35</v>
      </c>
      <c r="I1055" t="str">
        <f>IF(M1055="?","tier - 2",M1055)</f>
        <v>tier - 2</v>
      </c>
      <c r="J1055" t="str">
        <f>IF(N1055="?","tier - 2",N1055)</f>
        <v>tier - 2</v>
      </c>
      <c r="K1055" t="str">
        <f>IF(O1055="?","Unknown",O1055)</f>
        <v>R1011</v>
      </c>
      <c r="M1055" t="s">
        <v>9</v>
      </c>
      <c r="N1055" t="s">
        <v>9</v>
      </c>
      <c r="O1055" t="s">
        <v>40</v>
      </c>
      <c r="R1055">
        <v>1975</v>
      </c>
    </row>
    <row r="1056" spans="1:18" x14ac:dyDescent="0.3">
      <c r="A1056" t="s">
        <v>1085</v>
      </c>
      <c r="B1056">
        <v>21</v>
      </c>
      <c r="C1056" s="54" t="s">
        <v>33</v>
      </c>
      <c r="D1056" s="54">
        <f>IF(R1056="?",AVERAGE($R$2:$R$2344),R1056)</f>
        <v>1975</v>
      </c>
      <c r="E1056" s="19" t="str">
        <f>CONCATENATE(B1056,"-",C1056,"-",D1056)</f>
        <v>21-Aug-1975</v>
      </c>
      <c r="F1056" s="26">
        <f t="shared" si="16"/>
        <v>47</v>
      </c>
      <c r="G1056">
        <v>1</v>
      </c>
      <c r="H1056" s="47">
        <v>8556.91</v>
      </c>
      <c r="I1056" t="str">
        <f>IF(M1056="?","tier - 2",M1056)</f>
        <v>tier - 2</v>
      </c>
      <c r="J1056" t="str">
        <f>IF(N1056="?","tier - 2",N1056)</f>
        <v>tier - 1</v>
      </c>
      <c r="K1056" t="str">
        <f>IF(O1056="?","Unknown",O1056)</f>
        <v>R1011</v>
      </c>
      <c r="M1056" t="s">
        <v>9</v>
      </c>
      <c r="N1056" t="s">
        <v>14</v>
      </c>
      <c r="O1056" t="s">
        <v>40</v>
      </c>
      <c r="R1056">
        <v>1975</v>
      </c>
    </row>
    <row r="1057" spans="1:18" x14ac:dyDescent="0.3">
      <c r="A1057" t="s">
        <v>1086</v>
      </c>
      <c r="B1057">
        <v>21</v>
      </c>
      <c r="C1057" s="54" t="s">
        <v>18</v>
      </c>
      <c r="D1057" s="54">
        <f>IF(R1057="?",AVERAGE($R$2:$R$2344),R1057)</f>
        <v>1988</v>
      </c>
      <c r="E1057" s="19" t="str">
        <f>CONCATENATE(B1057,"-",C1057,"-",D1057)</f>
        <v>21-Sep-1988</v>
      </c>
      <c r="F1057" s="26">
        <f t="shared" si="16"/>
        <v>34</v>
      </c>
      <c r="G1057">
        <v>3</v>
      </c>
      <c r="H1057" s="47">
        <v>8567.25</v>
      </c>
      <c r="I1057" t="str">
        <f>IF(M1057="?","tier - 2",M1057)</f>
        <v>tier - 2</v>
      </c>
      <c r="J1057" t="str">
        <f>IF(N1057="?","tier - 2",N1057)</f>
        <v>tier - 1</v>
      </c>
      <c r="K1057" t="str">
        <f>IF(O1057="?","Unknown",O1057)</f>
        <v>R1012</v>
      </c>
      <c r="M1057" t="s">
        <v>9</v>
      </c>
      <c r="N1057" t="s">
        <v>14</v>
      </c>
      <c r="O1057" t="s">
        <v>21</v>
      </c>
      <c r="R1057">
        <v>1988</v>
      </c>
    </row>
    <row r="1058" spans="1:18" x14ac:dyDescent="0.3">
      <c r="A1058" t="s">
        <v>1087</v>
      </c>
      <c r="B1058">
        <v>26</v>
      </c>
      <c r="C1058" s="54" t="s">
        <v>18</v>
      </c>
      <c r="D1058" s="54">
        <f>IF(R1058="?",AVERAGE($R$2:$R$2344),R1058)</f>
        <v>1975</v>
      </c>
      <c r="E1058" s="19" t="str">
        <f>CONCATENATE(B1058,"-",C1058,"-",D1058)</f>
        <v>26-Sep-1975</v>
      </c>
      <c r="F1058" s="26">
        <f t="shared" si="16"/>
        <v>47</v>
      </c>
      <c r="G1058">
        <v>1</v>
      </c>
      <c r="H1058" s="47">
        <v>8569.86</v>
      </c>
      <c r="I1058" t="str">
        <f>IF(M1058="?","tier - 2",M1058)</f>
        <v>tier - 2</v>
      </c>
      <c r="J1058" t="str">
        <f>IF(N1058="?","tier - 2",N1058)</f>
        <v>tier - 3</v>
      </c>
      <c r="K1058" t="str">
        <f>IF(O1058="?","Unknown",O1058)</f>
        <v>R1013</v>
      </c>
      <c r="M1058" t="s">
        <v>9</v>
      </c>
      <c r="N1058" t="s">
        <v>10</v>
      </c>
      <c r="O1058" t="s">
        <v>11</v>
      </c>
      <c r="R1058">
        <v>1975</v>
      </c>
    </row>
    <row r="1059" spans="1:18" x14ac:dyDescent="0.3">
      <c r="A1059" t="s">
        <v>1088</v>
      </c>
      <c r="B1059">
        <v>6</v>
      </c>
      <c r="C1059" s="54" t="s">
        <v>28</v>
      </c>
      <c r="D1059" s="54">
        <f>IF(R1059="?",AVERAGE($R$2:$R$2344),R1059)</f>
        <v>1982</v>
      </c>
      <c r="E1059" s="19" t="str">
        <f>CONCATENATE(B1059,"-",C1059,"-",D1059)</f>
        <v>6-Dec-1982</v>
      </c>
      <c r="F1059" s="26">
        <f t="shared" si="16"/>
        <v>40</v>
      </c>
      <c r="G1059">
        <v>3</v>
      </c>
      <c r="H1059" s="47">
        <v>8572.0400000000009</v>
      </c>
      <c r="I1059" t="str">
        <f>IF(M1059="?","tier - 2",M1059)</f>
        <v>tier - 2</v>
      </c>
      <c r="J1059" t="str">
        <f>IF(N1059="?","tier - 2",N1059)</f>
        <v>tier - 2</v>
      </c>
      <c r="K1059" t="str">
        <f>IF(O1059="?","Unknown",O1059)</f>
        <v>R1021</v>
      </c>
      <c r="M1059" t="s">
        <v>9</v>
      </c>
      <c r="N1059" t="s">
        <v>9</v>
      </c>
      <c r="O1059" t="s">
        <v>298</v>
      </c>
      <c r="R1059">
        <v>1982</v>
      </c>
    </row>
    <row r="1060" spans="1:18" x14ac:dyDescent="0.3">
      <c r="A1060" t="s">
        <v>1089</v>
      </c>
      <c r="B1060">
        <v>11</v>
      </c>
      <c r="C1060" s="54" t="s">
        <v>13</v>
      </c>
      <c r="D1060" s="54">
        <f>IF(R1060="?",AVERAGE($R$2:$R$2344),R1060)</f>
        <v>1987</v>
      </c>
      <c r="E1060" s="19" t="str">
        <f>CONCATENATE(B1060,"-",C1060,"-",D1060)</f>
        <v>11-Nov-1987</v>
      </c>
      <c r="F1060" s="26">
        <f t="shared" si="16"/>
        <v>35</v>
      </c>
      <c r="G1060">
        <v>3</v>
      </c>
      <c r="H1060" s="47">
        <v>8573.2999999999993</v>
      </c>
      <c r="I1060" t="str">
        <f>IF(M1060="?","tier - 2",M1060)</f>
        <v>tier - 2</v>
      </c>
      <c r="J1060" t="str">
        <f>IF(N1060="?","tier - 2",N1060)</f>
        <v>tier - 2</v>
      </c>
      <c r="K1060" t="str">
        <f>IF(O1060="?","Unknown",O1060)</f>
        <v>R1021</v>
      </c>
      <c r="M1060" t="s">
        <v>9</v>
      </c>
      <c r="N1060" t="s">
        <v>9</v>
      </c>
      <c r="O1060" t="s">
        <v>298</v>
      </c>
      <c r="R1060">
        <v>1987</v>
      </c>
    </row>
    <row r="1061" spans="1:18" x14ac:dyDescent="0.3">
      <c r="A1061" t="s">
        <v>1090</v>
      </c>
      <c r="B1061">
        <v>30</v>
      </c>
      <c r="C1061" s="54" t="s">
        <v>28</v>
      </c>
      <c r="D1061" s="54">
        <f>IF(R1061="?",AVERAGE($R$2:$R$2344),R1061)</f>
        <v>1983</v>
      </c>
      <c r="E1061" s="19" t="str">
        <f>CONCATENATE(B1061,"-",C1061,"-",D1061)</f>
        <v>30-Dec-1983</v>
      </c>
      <c r="F1061" s="26">
        <f t="shared" si="16"/>
        <v>39</v>
      </c>
      <c r="G1061">
        <v>5</v>
      </c>
      <c r="H1061" s="47">
        <v>8582.2999999999993</v>
      </c>
      <c r="I1061" t="str">
        <f>IF(M1061="?","tier - 2",M1061)</f>
        <v>tier - 2</v>
      </c>
      <c r="J1061" t="str">
        <f>IF(N1061="?","tier - 2",N1061)</f>
        <v>tier - 1</v>
      </c>
      <c r="K1061" t="str">
        <f>IF(O1061="?","Unknown",O1061)</f>
        <v>R1013</v>
      </c>
      <c r="M1061" t="s">
        <v>9</v>
      </c>
      <c r="N1061" t="s">
        <v>14</v>
      </c>
      <c r="O1061" t="s">
        <v>11</v>
      </c>
      <c r="R1061">
        <v>1983</v>
      </c>
    </row>
    <row r="1062" spans="1:18" x14ac:dyDescent="0.3">
      <c r="A1062" t="s">
        <v>1091</v>
      </c>
      <c r="B1062">
        <v>25</v>
      </c>
      <c r="C1062" s="54" t="s">
        <v>8</v>
      </c>
      <c r="D1062" s="54">
        <f>IF(R1062="?",AVERAGE($R$2:$R$2344),R1062)</f>
        <v>1983</v>
      </c>
      <c r="E1062" s="19" t="str">
        <f>CONCATENATE(B1062,"-",C1062,"-",D1062)</f>
        <v>25-Jul-1983</v>
      </c>
      <c r="F1062" s="26">
        <f t="shared" si="16"/>
        <v>39</v>
      </c>
      <c r="G1062">
        <v>5</v>
      </c>
      <c r="H1062" s="47">
        <v>8596.83</v>
      </c>
      <c r="I1062" t="str">
        <f>IF(M1062="?","tier - 2",M1062)</f>
        <v>tier - 2</v>
      </c>
      <c r="J1062" t="str">
        <f>IF(N1062="?","tier - 2",N1062)</f>
        <v>tier - 3</v>
      </c>
      <c r="K1062" t="str">
        <f>IF(O1062="?","Unknown",O1062)</f>
        <v>R1013</v>
      </c>
      <c r="M1062" t="s">
        <v>9</v>
      </c>
      <c r="N1062" t="s">
        <v>10</v>
      </c>
      <c r="O1062" t="s">
        <v>11</v>
      </c>
      <c r="R1062">
        <v>1983</v>
      </c>
    </row>
    <row r="1063" spans="1:18" x14ac:dyDescent="0.3">
      <c r="A1063" t="s">
        <v>1092</v>
      </c>
      <c r="B1063">
        <v>11</v>
      </c>
      <c r="C1063" s="54" t="s">
        <v>8</v>
      </c>
      <c r="D1063" s="54">
        <f>IF(R1063="?",AVERAGE($R$2:$R$2344),R1063)</f>
        <v>1973</v>
      </c>
      <c r="E1063" s="19" t="str">
        <f>CONCATENATE(B1063,"-",C1063,"-",D1063)</f>
        <v>11-Jul-1973</v>
      </c>
      <c r="F1063" s="26">
        <f t="shared" si="16"/>
        <v>49</v>
      </c>
      <c r="G1063">
        <v>0</v>
      </c>
      <c r="H1063" s="47">
        <v>8601.33</v>
      </c>
      <c r="I1063" t="str">
        <f>IF(M1063="?","tier - 2",M1063)</f>
        <v>tier - 2</v>
      </c>
      <c r="J1063" t="str">
        <f>IF(N1063="?","tier - 2",N1063)</f>
        <v>tier - 1</v>
      </c>
      <c r="K1063" t="str">
        <f>IF(O1063="?","Unknown",O1063)</f>
        <v>R1013</v>
      </c>
      <c r="M1063" t="s">
        <v>9</v>
      </c>
      <c r="N1063" t="s">
        <v>14</v>
      </c>
      <c r="O1063" t="s">
        <v>11</v>
      </c>
      <c r="R1063">
        <v>1973</v>
      </c>
    </row>
    <row r="1064" spans="1:18" x14ac:dyDescent="0.3">
      <c r="A1064" t="s">
        <v>1093</v>
      </c>
      <c r="B1064">
        <v>24</v>
      </c>
      <c r="C1064" s="54" t="s">
        <v>18</v>
      </c>
      <c r="D1064" s="54">
        <f>IF(R1064="?",AVERAGE($R$2:$R$2344),R1064)</f>
        <v>1977</v>
      </c>
      <c r="E1064" s="19" t="str">
        <f>CONCATENATE(B1064,"-",C1064,"-",D1064)</f>
        <v>24-Sep-1977</v>
      </c>
      <c r="F1064" s="26">
        <f t="shared" si="16"/>
        <v>45</v>
      </c>
      <c r="G1064">
        <v>2</v>
      </c>
      <c r="H1064" s="47">
        <v>8603.82</v>
      </c>
      <c r="I1064" t="str">
        <f>IF(M1064="?","tier - 2",M1064)</f>
        <v>tier - 2</v>
      </c>
      <c r="J1064" t="str">
        <f>IF(N1064="?","tier - 2",N1064)</f>
        <v>tier - 1</v>
      </c>
      <c r="K1064" t="str">
        <f>IF(O1064="?","Unknown",O1064)</f>
        <v>R1019</v>
      </c>
      <c r="M1064" t="s">
        <v>9</v>
      </c>
      <c r="N1064" t="s">
        <v>14</v>
      </c>
      <c r="O1064" t="s">
        <v>164</v>
      </c>
      <c r="R1064">
        <v>1977</v>
      </c>
    </row>
    <row r="1065" spans="1:18" x14ac:dyDescent="0.3">
      <c r="A1065" t="s">
        <v>1094</v>
      </c>
      <c r="B1065">
        <v>12</v>
      </c>
      <c r="C1065" s="54" t="s">
        <v>13</v>
      </c>
      <c r="D1065" s="54">
        <f>IF(R1065="?",AVERAGE($R$2:$R$2344),R1065)</f>
        <v>1977</v>
      </c>
      <c r="E1065" s="19" t="str">
        <f>CONCATENATE(B1065,"-",C1065,"-",D1065)</f>
        <v>12-Nov-1977</v>
      </c>
      <c r="F1065" s="26">
        <f t="shared" si="16"/>
        <v>45</v>
      </c>
      <c r="G1065">
        <v>2</v>
      </c>
      <c r="H1065" s="47">
        <v>8604.48</v>
      </c>
      <c r="I1065" t="str">
        <f>IF(M1065="?","tier - 2",M1065)</f>
        <v>tier - 3</v>
      </c>
      <c r="J1065" t="str">
        <f>IF(N1065="?","tier - 2",N1065)</f>
        <v>tier - 2</v>
      </c>
      <c r="K1065" t="str">
        <f>IF(O1065="?","Unknown",O1065)</f>
        <v>R1016</v>
      </c>
      <c r="M1065" t="s">
        <v>10</v>
      </c>
      <c r="N1065" t="s">
        <v>9</v>
      </c>
      <c r="O1065" t="s">
        <v>166</v>
      </c>
      <c r="R1065">
        <v>1977</v>
      </c>
    </row>
    <row r="1066" spans="1:18" x14ac:dyDescent="0.3">
      <c r="A1066" t="s">
        <v>1095</v>
      </c>
      <c r="B1066">
        <v>15</v>
      </c>
      <c r="C1066" s="54" t="s">
        <v>35</v>
      </c>
      <c r="D1066" s="54">
        <f>IF(R1066="?",AVERAGE($R$2:$R$2344),R1066)</f>
        <v>1977</v>
      </c>
      <c r="E1066" s="19" t="str">
        <f>CONCATENATE(B1066,"-",C1066,"-",D1066)</f>
        <v>15-Oct-1977</v>
      </c>
      <c r="F1066" s="26">
        <f t="shared" si="16"/>
        <v>45</v>
      </c>
      <c r="G1066">
        <v>3</v>
      </c>
      <c r="H1066" s="47">
        <v>8605.36</v>
      </c>
      <c r="I1066" t="str">
        <f>IF(M1066="?","tier - 2",M1066)</f>
        <v>tier - 2</v>
      </c>
      <c r="J1066" t="str">
        <f>IF(N1066="?","tier - 2",N1066)</f>
        <v>tier - 2</v>
      </c>
      <c r="K1066" t="str">
        <f>IF(O1066="?","Unknown",O1066)</f>
        <v>R1013</v>
      </c>
      <c r="M1066" t="s">
        <v>9</v>
      </c>
      <c r="N1066" t="s">
        <v>9</v>
      </c>
      <c r="O1066" t="s">
        <v>11</v>
      </c>
      <c r="R1066">
        <v>1977</v>
      </c>
    </row>
    <row r="1067" spans="1:18" x14ac:dyDescent="0.3">
      <c r="A1067" t="s">
        <v>1096</v>
      </c>
      <c r="B1067">
        <v>17</v>
      </c>
      <c r="C1067" s="54" t="s">
        <v>8</v>
      </c>
      <c r="D1067" s="54">
        <f>IF(R1067="?",AVERAGE($R$2:$R$2344),R1067)</f>
        <v>1979</v>
      </c>
      <c r="E1067" s="19" t="str">
        <f>CONCATENATE(B1067,"-",C1067,"-",D1067)</f>
        <v>17-Jul-1979</v>
      </c>
      <c r="F1067" s="26">
        <f t="shared" si="16"/>
        <v>43</v>
      </c>
      <c r="G1067">
        <v>3</v>
      </c>
      <c r="H1067" s="47">
        <v>8606.2199999999993</v>
      </c>
      <c r="I1067" t="str">
        <f>IF(M1067="?","tier - 2",M1067)</f>
        <v>tier - 1</v>
      </c>
      <c r="J1067" t="str">
        <f>IF(N1067="?","tier - 2",N1067)</f>
        <v>tier - 2</v>
      </c>
      <c r="K1067" t="str">
        <f>IF(O1067="?","Unknown",O1067)</f>
        <v>R1014</v>
      </c>
      <c r="M1067" t="s">
        <v>14</v>
      </c>
      <c r="N1067" t="s">
        <v>9</v>
      </c>
      <c r="O1067" t="s">
        <v>274</v>
      </c>
      <c r="R1067">
        <v>1979</v>
      </c>
    </row>
    <row r="1068" spans="1:18" x14ac:dyDescent="0.3">
      <c r="A1068" t="s">
        <v>1097</v>
      </c>
      <c r="B1068">
        <v>2</v>
      </c>
      <c r="C1068" s="54" t="s">
        <v>18</v>
      </c>
      <c r="D1068" s="54">
        <f>IF(R1068="?",AVERAGE($R$2:$R$2344),R1068)</f>
        <v>1977</v>
      </c>
      <c r="E1068" s="19" t="str">
        <f>CONCATENATE(B1068,"-",C1068,"-",D1068)</f>
        <v>2-Sep-1977</v>
      </c>
      <c r="F1068" s="26">
        <f t="shared" si="16"/>
        <v>45</v>
      </c>
      <c r="G1068">
        <v>3</v>
      </c>
      <c r="H1068" s="47">
        <v>8615.2999999999993</v>
      </c>
      <c r="I1068" t="str">
        <f>IF(M1068="?","tier - 2",M1068)</f>
        <v>tier - 2</v>
      </c>
      <c r="J1068" t="str">
        <f>IF(N1068="?","tier - 2",N1068)</f>
        <v>tier - 3</v>
      </c>
      <c r="K1068" t="str">
        <f>IF(O1068="?","Unknown",O1068)</f>
        <v>R1011</v>
      </c>
      <c r="M1068" t="s">
        <v>9</v>
      </c>
      <c r="N1068" t="s">
        <v>10</v>
      </c>
      <c r="O1068" t="s">
        <v>40</v>
      </c>
      <c r="R1068">
        <v>1977</v>
      </c>
    </row>
    <row r="1069" spans="1:18" x14ac:dyDescent="0.3">
      <c r="A1069" t="s">
        <v>1098</v>
      </c>
      <c r="B1069">
        <v>3</v>
      </c>
      <c r="C1069" s="54" t="s">
        <v>33</v>
      </c>
      <c r="D1069" s="54">
        <f>IF(R1069="?",AVERAGE($R$2:$R$2344),R1069)</f>
        <v>1975</v>
      </c>
      <c r="E1069" s="19" t="str">
        <f>CONCATENATE(B1069,"-",C1069,"-",D1069)</f>
        <v>3-Aug-1975</v>
      </c>
      <c r="F1069" s="26">
        <f t="shared" si="16"/>
        <v>47</v>
      </c>
      <c r="G1069">
        <v>1</v>
      </c>
      <c r="H1069" s="47">
        <v>8627.5400000000009</v>
      </c>
      <c r="I1069" t="str">
        <f>IF(M1069="?","tier - 2",M1069)</f>
        <v>tier - 2</v>
      </c>
      <c r="J1069" t="str">
        <f>IF(N1069="?","tier - 2",N1069)</f>
        <v>tier - 2</v>
      </c>
      <c r="K1069" t="str">
        <f>IF(O1069="?","Unknown",O1069)</f>
        <v>R1017</v>
      </c>
      <c r="M1069" t="s">
        <v>9</v>
      </c>
      <c r="N1069" t="s">
        <v>9</v>
      </c>
      <c r="O1069" t="s">
        <v>354</v>
      </c>
      <c r="R1069">
        <v>1975</v>
      </c>
    </row>
    <row r="1070" spans="1:18" x14ac:dyDescent="0.3">
      <c r="A1070" t="s">
        <v>1099</v>
      </c>
      <c r="B1070">
        <v>21</v>
      </c>
      <c r="C1070" s="54" t="s">
        <v>35</v>
      </c>
      <c r="D1070" s="54">
        <f>IF(R1070="?",AVERAGE($R$2:$R$2344),R1070)</f>
        <v>1965</v>
      </c>
      <c r="E1070" s="19" t="str">
        <f>CONCATENATE(B1070,"-",C1070,"-",D1070)</f>
        <v>21-Oct-1965</v>
      </c>
      <c r="F1070" s="26">
        <f t="shared" si="16"/>
        <v>57</v>
      </c>
      <c r="G1070">
        <v>0</v>
      </c>
      <c r="H1070" s="47">
        <v>8665.09</v>
      </c>
      <c r="I1070" t="str">
        <f>IF(M1070="?","tier - 2",M1070)</f>
        <v>tier - 3</v>
      </c>
      <c r="J1070" t="str">
        <f>IF(N1070="?","tier - 2",N1070)</f>
        <v>tier - 2</v>
      </c>
      <c r="K1070" t="str">
        <f>IF(O1070="?","Unknown",O1070)</f>
        <v>R1012</v>
      </c>
      <c r="M1070" t="s">
        <v>10</v>
      </c>
      <c r="N1070" t="s">
        <v>9</v>
      </c>
      <c r="O1070" t="s">
        <v>21</v>
      </c>
      <c r="R1070">
        <v>1965</v>
      </c>
    </row>
    <row r="1071" spans="1:18" x14ac:dyDescent="0.3">
      <c r="A1071" t="s">
        <v>1100</v>
      </c>
      <c r="B1071">
        <v>10</v>
      </c>
      <c r="C1071" s="54" t="s">
        <v>33</v>
      </c>
      <c r="D1071" s="54">
        <f>IF(R1071="?",AVERAGE($R$2:$R$2344),R1071)</f>
        <v>1969</v>
      </c>
      <c r="E1071" s="19" t="str">
        <f>CONCATENATE(B1071,"-",C1071,"-",D1071)</f>
        <v>10-Aug-1969</v>
      </c>
      <c r="F1071" s="26">
        <f t="shared" si="16"/>
        <v>53</v>
      </c>
      <c r="G1071">
        <v>0</v>
      </c>
      <c r="H1071" s="47">
        <v>8665.14</v>
      </c>
      <c r="I1071" t="str">
        <f>IF(M1071="?","tier - 2",M1071)</f>
        <v>tier - 2</v>
      </c>
      <c r="J1071" t="str">
        <f>IF(N1071="?","tier - 2",N1071)</f>
        <v>tier - 3</v>
      </c>
      <c r="K1071" t="str">
        <f>IF(O1071="?","Unknown",O1071)</f>
        <v>R1013</v>
      </c>
      <c r="M1071" t="s">
        <v>9</v>
      </c>
      <c r="N1071" t="s">
        <v>10</v>
      </c>
      <c r="O1071" t="s">
        <v>11</v>
      </c>
      <c r="R1071">
        <v>1969</v>
      </c>
    </row>
    <row r="1072" spans="1:18" x14ac:dyDescent="0.3">
      <c r="A1072" t="s">
        <v>1101</v>
      </c>
      <c r="B1072">
        <v>16</v>
      </c>
      <c r="C1072" s="54" t="s">
        <v>33</v>
      </c>
      <c r="D1072" s="54">
        <f>IF(R1072="?",AVERAGE($R$2:$R$2344),R1072)</f>
        <v>1974</v>
      </c>
      <c r="E1072" s="19" t="str">
        <f>CONCATENATE(B1072,"-",C1072,"-",D1072)</f>
        <v>16-Aug-1974</v>
      </c>
      <c r="F1072" s="26">
        <f t="shared" si="16"/>
        <v>48</v>
      </c>
      <c r="G1072">
        <v>0</v>
      </c>
      <c r="H1072" s="47">
        <v>8671.19</v>
      </c>
      <c r="I1072" t="str">
        <f>IF(M1072="?","tier - 2",M1072)</f>
        <v>tier - 2</v>
      </c>
      <c r="J1072" t="str">
        <f>IF(N1072="?","tier - 2",N1072)</f>
        <v>tier - 1</v>
      </c>
      <c r="K1072" t="str">
        <f>IF(O1072="?","Unknown",O1072)</f>
        <v>R1012</v>
      </c>
      <c r="M1072" t="s">
        <v>9</v>
      </c>
      <c r="N1072" t="s">
        <v>14</v>
      </c>
      <c r="O1072" t="s">
        <v>21</v>
      </c>
      <c r="R1072">
        <v>1974</v>
      </c>
    </row>
    <row r="1073" spans="1:18" x14ac:dyDescent="0.3">
      <c r="A1073" t="s">
        <v>1102</v>
      </c>
      <c r="B1073">
        <v>11</v>
      </c>
      <c r="C1073" s="54" t="s">
        <v>35</v>
      </c>
      <c r="D1073" s="54">
        <f>IF(R1073="?",AVERAGE($R$2:$R$2344),R1073)</f>
        <v>1973</v>
      </c>
      <c r="E1073" s="19" t="str">
        <f>CONCATENATE(B1073,"-",C1073,"-",D1073)</f>
        <v>11-Oct-1973</v>
      </c>
      <c r="F1073" s="26">
        <f t="shared" si="16"/>
        <v>49</v>
      </c>
      <c r="G1073">
        <v>0</v>
      </c>
      <c r="H1073" s="47">
        <v>8688.86</v>
      </c>
      <c r="I1073" t="str">
        <f>IF(M1073="?","tier - 2",M1073)</f>
        <v>tier - 2</v>
      </c>
      <c r="J1073" t="str">
        <f>IF(N1073="?","tier - 2",N1073)</f>
        <v>tier - 1</v>
      </c>
      <c r="K1073" t="str">
        <f>IF(O1073="?","Unknown",O1073)</f>
        <v>R1017</v>
      </c>
      <c r="M1073" t="s">
        <v>9</v>
      </c>
      <c r="N1073" t="s">
        <v>14</v>
      </c>
      <c r="O1073" t="s">
        <v>354</v>
      </c>
      <c r="R1073">
        <v>1973</v>
      </c>
    </row>
    <row r="1074" spans="1:18" x14ac:dyDescent="0.3">
      <c r="A1074" t="s">
        <v>1103</v>
      </c>
      <c r="B1074">
        <v>28</v>
      </c>
      <c r="C1074" s="54" t="s">
        <v>35</v>
      </c>
      <c r="D1074" s="54">
        <f>IF(R1074="?",AVERAGE($R$2:$R$2344),R1074)</f>
        <v>1980</v>
      </c>
      <c r="E1074" s="19" t="str">
        <f>CONCATENATE(B1074,"-",C1074,"-",D1074)</f>
        <v>28-Oct-1980</v>
      </c>
      <c r="F1074" s="26">
        <f t="shared" si="16"/>
        <v>42</v>
      </c>
      <c r="G1074">
        <v>2</v>
      </c>
      <c r="H1074" s="47">
        <v>8701.84</v>
      </c>
      <c r="I1074" t="str">
        <f>IF(M1074="?","tier - 2",M1074)</f>
        <v>tier - 2</v>
      </c>
      <c r="J1074" t="str">
        <f>IF(N1074="?","tier - 2",N1074)</f>
        <v>tier - 3</v>
      </c>
      <c r="K1074" t="str">
        <f>IF(O1074="?","Unknown",O1074)</f>
        <v>R1021</v>
      </c>
      <c r="M1074" t="s">
        <v>9</v>
      </c>
      <c r="N1074" t="s">
        <v>10</v>
      </c>
      <c r="O1074" t="s">
        <v>298</v>
      </c>
      <c r="R1074">
        <v>1980</v>
      </c>
    </row>
    <row r="1075" spans="1:18" x14ac:dyDescent="0.3">
      <c r="A1075" t="s">
        <v>1104</v>
      </c>
      <c r="B1075">
        <v>25</v>
      </c>
      <c r="C1075" s="54" t="s">
        <v>16</v>
      </c>
      <c r="D1075" s="54">
        <f>IF(R1075="?",AVERAGE($R$2:$R$2344),R1075)</f>
        <v>1973</v>
      </c>
      <c r="E1075" s="19" t="str">
        <f>CONCATENATE(B1075,"-",C1075,"-",D1075)</f>
        <v>25-Jun-1973</v>
      </c>
      <c r="F1075" s="26">
        <f t="shared" si="16"/>
        <v>49</v>
      </c>
      <c r="G1075">
        <v>1</v>
      </c>
      <c r="H1075" s="47">
        <v>8703.4599999999991</v>
      </c>
      <c r="I1075" t="str">
        <f>IF(M1075="?","tier - 2",M1075)</f>
        <v>tier - 3</v>
      </c>
      <c r="J1075" t="str">
        <f>IF(N1075="?","tier - 2",N1075)</f>
        <v>tier - 3</v>
      </c>
      <c r="K1075" t="str">
        <f>IF(O1075="?","Unknown",O1075)</f>
        <v>R1011</v>
      </c>
      <c r="M1075" t="s">
        <v>10</v>
      </c>
      <c r="N1075" t="s">
        <v>10</v>
      </c>
      <c r="O1075" t="s">
        <v>40</v>
      </c>
      <c r="R1075">
        <v>1973</v>
      </c>
    </row>
    <row r="1076" spans="1:18" x14ac:dyDescent="0.3">
      <c r="A1076" t="s">
        <v>1105</v>
      </c>
      <c r="B1076">
        <v>17</v>
      </c>
      <c r="C1076" s="54" t="s">
        <v>16</v>
      </c>
      <c r="D1076" s="54">
        <f>IF(R1076="?",AVERAGE($R$2:$R$2344),R1076)</f>
        <v>1976</v>
      </c>
      <c r="E1076" s="19" t="str">
        <f>CONCATENATE(B1076,"-",C1076,"-",D1076)</f>
        <v>17-Jun-1976</v>
      </c>
      <c r="F1076" s="26">
        <f t="shared" si="16"/>
        <v>46</v>
      </c>
      <c r="G1076">
        <v>2</v>
      </c>
      <c r="H1076" s="47">
        <v>8733.23</v>
      </c>
      <c r="I1076" t="str">
        <f>IF(M1076="?","tier - 2",M1076)</f>
        <v>tier - 2</v>
      </c>
      <c r="J1076" t="str">
        <f>IF(N1076="?","tier - 2",N1076)</f>
        <v>tier - 3</v>
      </c>
      <c r="K1076" t="str">
        <f>IF(O1076="?","Unknown",O1076)</f>
        <v>R1012</v>
      </c>
      <c r="M1076" t="s">
        <v>9</v>
      </c>
      <c r="N1076" t="s">
        <v>10</v>
      </c>
      <c r="O1076" t="s">
        <v>21</v>
      </c>
      <c r="R1076">
        <v>1976</v>
      </c>
    </row>
    <row r="1077" spans="1:18" x14ac:dyDescent="0.3">
      <c r="A1077" t="s">
        <v>1106</v>
      </c>
      <c r="B1077">
        <v>23</v>
      </c>
      <c r="C1077" s="54" t="s">
        <v>33</v>
      </c>
      <c r="D1077" s="54">
        <f>IF(R1077="?",AVERAGE($R$2:$R$2344),R1077)</f>
        <v>1999</v>
      </c>
      <c r="E1077" s="19" t="str">
        <f>CONCATENATE(B1077,"-",C1077,"-",D1077)</f>
        <v>23-Aug-1999</v>
      </c>
      <c r="F1077" s="26">
        <f t="shared" si="16"/>
        <v>23</v>
      </c>
      <c r="G1077">
        <v>0</v>
      </c>
      <c r="H1077" s="47">
        <v>8747.68</v>
      </c>
      <c r="I1077" t="str">
        <f>IF(M1077="?","tier - 2",M1077)</f>
        <v>tier - 2</v>
      </c>
      <c r="J1077" t="str">
        <f>IF(N1077="?","tier - 2",N1077)</f>
        <v>tier - 3</v>
      </c>
      <c r="K1077" t="str">
        <f>IF(O1077="?","Unknown",O1077)</f>
        <v>R1011</v>
      </c>
      <c r="M1077" t="s">
        <v>9</v>
      </c>
      <c r="N1077" t="s">
        <v>10</v>
      </c>
      <c r="O1077" t="s">
        <v>40</v>
      </c>
      <c r="R1077">
        <v>1999</v>
      </c>
    </row>
    <row r="1078" spans="1:18" x14ac:dyDescent="0.3">
      <c r="A1078" t="s">
        <v>1107</v>
      </c>
      <c r="B1078">
        <v>9</v>
      </c>
      <c r="C1078" s="54" t="s">
        <v>18</v>
      </c>
      <c r="D1078" s="54">
        <f>IF(R1078="?",AVERAGE($R$2:$R$2344),R1078)</f>
        <v>1969</v>
      </c>
      <c r="E1078" s="19" t="str">
        <f>CONCATENATE(B1078,"-",C1078,"-",D1078)</f>
        <v>9-Sep-1969</v>
      </c>
      <c r="F1078" s="26">
        <f t="shared" si="16"/>
        <v>53</v>
      </c>
      <c r="G1078">
        <v>0</v>
      </c>
      <c r="H1078" s="47">
        <v>8760.1200000000008</v>
      </c>
      <c r="I1078" t="str">
        <f>IF(M1078="?","tier - 2",M1078)</f>
        <v>tier - 2</v>
      </c>
      <c r="J1078" t="str">
        <f>IF(N1078="?","tier - 2",N1078)</f>
        <v>tier - 1</v>
      </c>
      <c r="K1078" t="str">
        <f>IF(O1078="?","Unknown",O1078)</f>
        <v>R1013</v>
      </c>
      <c r="M1078" t="s">
        <v>9</v>
      </c>
      <c r="N1078" t="s">
        <v>14</v>
      </c>
      <c r="O1078" t="s">
        <v>11</v>
      </c>
      <c r="R1078">
        <v>1969</v>
      </c>
    </row>
    <row r="1079" spans="1:18" x14ac:dyDescent="0.3">
      <c r="A1079" t="s">
        <v>1108</v>
      </c>
      <c r="B1079">
        <v>6</v>
      </c>
      <c r="C1079" s="54" t="s">
        <v>18</v>
      </c>
      <c r="D1079" s="54">
        <f>IF(R1079="?",AVERAGE($R$2:$R$2344),R1079)</f>
        <v>1974</v>
      </c>
      <c r="E1079" s="19" t="str">
        <f>CONCATENATE(B1079,"-",C1079,"-",D1079)</f>
        <v>6-Sep-1974</v>
      </c>
      <c r="F1079" s="26">
        <f t="shared" si="16"/>
        <v>48</v>
      </c>
      <c r="G1079">
        <v>1</v>
      </c>
      <c r="H1079" s="47">
        <v>8765.25</v>
      </c>
      <c r="I1079" t="str">
        <f>IF(M1079="?","tier - 2",M1079)</f>
        <v>tier - 2</v>
      </c>
      <c r="J1079" t="str">
        <f>IF(N1079="?","tier - 2",N1079)</f>
        <v>tier - 3</v>
      </c>
      <c r="K1079" t="str">
        <f>IF(O1079="?","Unknown",O1079)</f>
        <v>R1012</v>
      </c>
      <c r="M1079" t="s">
        <v>9</v>
      </c>
      <c r="N1079" t="s">
        <v>10</v>
      </c>
      <c r="O1079" t="s">
        <v>21</v>
      </c>
      <c r="R1079">
        <v>1974</v>
      </c>
    </row>
    <row r="1080" spans="1:18" x14ac:dyDescent="0.3">
      <c r="A1080" t="s">
        <v>1109</v>
      </c>
      <c r="B1080">
        <v>23</v>
      </c>
      <c r="C1080" s="54" t="s">
        <v>33</v>
      </c>
      <c r="D1080" s="54">
        <f>IF(R1080="?",AVERAGE($R$2:$R$2344),R1080)</f>
        <v>1971</v>
      </c>
      <c r="E1080" s="19" t="str">
        <f>CONCATENATE(B1080,"-",C1080,"-",D1080)</f>
        <v>23-Aug-1971</v>
      </c>
      <c r="F1080" s="26">
        <f t="shared" si="16"/>
        <v>51</v>
      </c>
      <c r="G1080">
        <v>0</v>
      </c>
      <c r="H1080" s="47">
        <v>8782.4699999999993</v>
      </c>
      <c r="I1080" t="str">
        <f>IF(M1080="?","tier - 2",M1080)</f>
        <v>tier - 2</v>
      </c>
      <c r="J1080" t="str">
        <f>IF(N1080="?","tier - 2",N1080)</f>
        <v>tier - 3</v>
      </c>
      <c r="K1080" t="str">
        <f>IF(O1080="?","Unknown",O1080)</f>
        <v>R1011</v>
      </c>
      <c r="M1080" t="s">
        <v>9</v>
      </c>
      <c r="N1080" t="s">
        <v>10</v>
      </c>
      <c r="O1080" t="s">
        <v>40</v>
      </c>
      <c r="R1080">
        <v>1971</v>
      </c>
    </row>
    <row r="1081" spans="1:18" x14ac:dyDescent="0.3">
      <c r="A1081" t="s">
        <v>1110</v>
      </c>
      <c r="B1081">
        <v>18</v>
      </c>
      <c r="C1081" s="54" t="s">
        <v>16</v>
      </c>
      <c r="D1081" s="54">
        <f>IF(R1081="?",AVERAGE($R$2:$R$2344),R1081)</f>
        <v>1971</v>
      </c>
      <c r="E1081" s="19" t="str">
        <f>CONCATENATE(B1081,"-",C1081,"-",D1081)</f>
        <v>18-Jun-1971</v>
      </c>
      <c r="F1081" s="26">
        <f t="shared" si="16"/>
        <v>51</v>
      </c>
      <c r="G1081">
        <v>0</v>
      </c>
      <c r="H1081" s="47">
        <v>8798.59</v>
      </c>
      <c r="I1081" t="str">
        <f>IF(M1081="?","tier - 2",M1081)</f>
        <v>tier - 2</v>
      </c>
      <c r="J1081" t="str">
        <f>IF(N1081="?","tier - 2",N1081)</f>
        <v>tier - 1</v>
      </c>
      <c r="K1081" t="str">
        <f>IF(O1081="?","Unknown",O1081)</f>
        <v>R1011</v>
      </c>
      <c r="M1081" t="s">
        <v>9</v>
      </c>
      <c r="N1081" t="s">
        <v>14</v>
      </c>
      <c r="O1081" t="s">
        <v>40</v>
      </c>
      <c r="R1081">
        <v>1971</v>
      </c>
    </row>
    <row r="1082" spans="1:18" x14ac:dyDescent="0.3">
      <c r="A1082" t="s">
        <v>1111</v>
      </c>
      <c r="B1082">
        <v>29</v>
      </c>
      <c r="C1082" s="54" t="s">
        <v>33</v>
      </c>
      <c r="D1082" s="54">
        <f>IF(R1082="?",AVERAGE($R$2:$R$2344),R1082)</f>
        <v>1965</v>
      </c>
      <c r="E1082" s="19" t="str">
        <f>CONCATENATE(B1082,"-",C1082,"-",D1082)</f>
        <v>29-Aug-1965</v>
      </c>
      <c r="F1082" s="26">
        <f t="shared" si="16"/>
        <v>57</v>
      </c>
      <c r="G1082">
        <v>0</v>
      </c>
      <c r="H1082" s="47">
        <v>8800.49</v>
      </c>
      <c r="I1082" t="str">
        <f>IF(M1082="?","tier - 2",M1082)</f>
        <v>tier - 3</v>
      </c>
      <c r="J1082" t="str">
        <f>IF(N1082="?","tier - 2",N1082)</f>
        <v>tier - 2</v>
      </c>
      <c r="K1082" t="str">
        <f>IF(O1082="?","Unknown",O1082)</f>
        <v>R1013</v>
      </c>
      <c r="M1082" t="s">
        <v>10</v>
      </c>
      <c r="N1082" t="s">
        <v>9</v>
      </c>
      <c r="O1082" t="s">
        <v>11</v>
      </c>
      <c r="R1082">
        <v>1965</v>
      </c>
    </row>
    <row r="1083" spans="1:18" x14ac:dyDescent="0.3">
      <c r="A1083" t="s">
        <v>1112</v>
      </c>
      <c r="B1083">
        <v>7</v>
      </c>
      <c r="C1083" s="54" t="s">
        <v>13</v>
      </c>
      <c r="D1083" s="54">
        <f>IF(R1083="?",AVERAGE($R$2:$R$2344),R1083)</f>
        <v>2001</v>
      </c>
      <c r="E1083" s="19" t="str">
        <f>CONCATENATE(B1083,"-",C1083,"-",D1083)</f>
        <v>7-Nov-2001</v>
      </c>
      <c r="F1083" s="26">
        <f t="shared" si="16"/>
        <v>21</v>
      </c>
      <c r="G1083">
        <v>0</v>
      </c>
      <c r="H1083" s="47">
        <v>8821.8799999999992</v>
      </c>
      <c r="I1083" t="str">
        <f>IF(M1083="?","tier - 2",M1083)</f>
        <v>tier - 2</v>
      </c>
      <c r="J1083" t="str">
        <f>IF(N1083="?","tier - 2",N1083)</f>
        <v>tier - 3</v>
      </c>
      <c r="K1083" t="str">
        <f>IF(O1083="?","Unknown",O1083)</f>
        <v>R1023</v>
      </c>
      <c r="M1083" t="s">
        <v>9</v>
      </c>
      <c r="N1083" t="s">
        <v>10</v>
      </c>
      <c r="O1083" t="s">
        <v>247</v>
      </c>
      <c r="R1083">
        <v>2001</v>
      </c>
    </row>
    <row r="1084" spans="1:18" x14ac:dyDescent="0.3">
      <c r="A1084" t="s">
        <v>1113</v>
      </c>
      <c r="B1084">
        <v>14</v>
      </c>
      <c r="C1084" s="54" t="s">
        <v>16</v>
      </c>
      <c r="D1084" s="54">
        <f>IF(R1084="?",AVERAGE($R$2:$R$2344),R1084)</f>
        <v>1976</v>
      </c>
      <c r="E1084" s="19" t="str">
        <f>CONCATENATE(B1084,"-",C1084,"-",D1084)</f>
        <v>14-Jun-1976</v>
      </c>
      <c r="F1084" s="26">
        <f t="shared" si="16"/>
        <v>46</v>
      </c>
      <c r="G1084">
        <v>2</v>
      </c>
      <c r="H1084" s="47">
        <v>8823.2800000000007</v>
      </c>
      <c r="I1084" t="str">
        <f>IF(M1084="?","tier - 2",M1084)</f>
        <v>tier - 2</v>
      </c>
      <c r="J1084" t="str">
        <f>IF(N1084="?","tier - 2",N1084)</f>
        <v>tier - 1</v>
      </c>
      <c r="K1084" t="str">
        <f>IF(O1084="?","Unknown",O1084)</f>
        <v>R1011</v>
      </c>
      <c r="M1084" t="s">
        <v>9</v>
      </c>
      <c r="N1084" t="s">
        <v>14</v>
      </c>
      <c r="O1084" t="s">
        <v>40</v>
      </c>
      <c r="R1084">
        <v>1976</v>
      </c>
    </row>
    <row r="1085" spans="1:18" x14ac:dyDescent="0.3">
      <c r="A1085" t="s">
        <v>1114</v>
      </c>
      <c r="B1085">
        <v>19</v>
      </c>
      <c r="C1085" s="54" t="s">
        <v>35</v>
      </c>
      <c r="D1085" s="54">
        <f>IF(R1085="?",AVERAGE($R$2:$R$2344),R1085)</f>
        <v>1976</v>
      </c>
      <c r="E1085" s="19" t="str">
        <f>CONCATENATE(B1085,"-",C1085,"-",D1085)</f>
        <v>19-Oct-1976</v>
      </c>
      <c r="F1085" s="26">
        <f t="shared" si="16"/>
        <v>46</v>
      </c>
      <c r="G1085">
        <v>1</v>
      </c>
      <c r="H1085" s="47">
        <v>8823.99</v>
      </c>
      <c r="I1085" t="str">
        <f>IF(M1085="?","tier - 2",M1085)</f>
        <v>tier - 2</v>
      </c>
      <c r="J1085" t="str">
        <f>IF(N1085="?","tier - 2",N1085)</f>
        <v>tier - 3</v>
      </c>
      <c r="K1085" t="str">
        <f>IF(O1085="?","Unknown",O1085)</f>
        <v>R1024</v>
      </c>
      <c r="M1085" t="s">
        <v>9</v>
      </c>
      <c r="N1085" t="s">
        <v>10</v>
      </c>
      <c r="O1085" t="s">
        <v>245</v>
      </c>
      <c r="R1085">
        <v>1976</v>
      </c>
    </row>
    <row r="1086" spans="1:18" x14ac:dyDescent="0.3">
      <c r="A1086" t="s">
        <v>1115</v>
      </c>
      <c r="B1086">
        <v>22</v>
      </c>
      <c r="C1086" s="54" t="s">
        <v>33</v>
      </c>
      <c r="D1086" s="54">
        <f>IF(R1086="?",AVERAGE($R$2:$R$2344),R1086)</f>
        <v>1988</v>
      </c>
      <c r="E1086" s="19" t="str">
        <f>CONCATENATE(B1086,"-",C1086,"-",D1086)</f>
        <v>22-Aug-1988</v>
      </c>
      <c r="F1086" s="26">
        <f t="shared" si="16"/>
        <v>34</v>
      </c>
      <c r="G1086">
        <v>3</v>
      </c>
      <c r="H1086" s="47">
        <v>8824.27</v>
      </c>
      <c r="I1086" t="str">
        <f>IF(M1086="?","tier - 2",M1086)</f>
        <v>tier - 2</v>
      </c>
      <c r="J1086" t="str">
        <f>IF(N1086="?","tier - 2",N1086)</f>
        <v>tier - 1</v>
      </c>
      <c r="K1086" t="str">
        <f>IF(O1086="?","Unknown",O1086)</f>
        <v>R1025</v>
      </c>
      <c r="M1086" t="s">
        <v>9</v>
      </c>
      <c r="N1086" t="s">
        <v>14</v>
      </c>
      <c r="O1086" t="s">
        <v>198</v>
      </c>
      <c r="R1086">
        <v>1988</v>
      </c>
    </row>
    <row r="1087" spans="1:18" x14ac:dyDescent="0.3">
      <c r="A1087" t="s">
        <v>1116</v>
      </c>
      <c r="B1087">
        <v>14</v>
      </c>
      <c r="C1087" s="54" t="s">
        <v>8</v>
      </c>
      <c r="D1087" s="54">
        <f>IF(R1087="?",AVERAGE($R$2:$R$2344),R1087)</f>
        <v>1976</v>
      </c>
      <c r="E1087" s="19" t="str">
        <f>CONCATENATE(B1087,"-",C1087,"-",D1087)</f>
        <v>14-Jul-1976</v>
      </c>
      <c r="F1087" s="26">
        <f t="shared" si="16"/>
        <v>46</v>
      </c>
      <c r="G1087">
        <v>2</v>
      </c>
      <c r="H1087" s="47">
        <v>8825.09</v>
      </c>
      <c r="I1087" t="str">
        <f>IF(M1087="?","tier - 2",M1087)</f>
        <v>tier - 2</v>
      </c>
      <c r="J1087" t="str">
        <f>IF(N1087="?","tier - 2",N1087)</f>
        <v>tier - 3</v>
      </c>
      <c r="K1087" t="str">
        <f>IF(O1087="?","Unknown",O1087)</f>
        <v>R1011</v>
      </c>
      <c r="M1087" t="s">
        <v>9</v>
      </c>
      <c r="N1087" t="s">
        <v>10</v>
      </c>
      <c r="O1087" t="s">
        <v>40</v>
      </c>
      <c r="R1087">
        <v>1976</v>
      </c>
    </row>
    <row r="1088" spans="1:18" x14ac:dyDescent="0.3">
      <c r="A1088" t="s">
        <v>1117</v>
      </c>
      <c r="B1088">
        <v>14</v>
      </c>
      <c r="C1088" s="54" t="s">
        <v>13</v>
      </c>
      <c r="D1088" s="54">
        <f>IF(R1088="?",AVERAGE($R$2:$R$2344),R1088)</f>
        <v>1972</v>
      </c>
      <c r="E1088" s="19" t="str">
        <f>CONCATENATE(B1088,"-",C1088,"-",D1088)</f>
        <v>14-Nov-1972</v>
      </c>
      <c r="F1088" s="26">
        <f t="shared" si="16"/>
        <v>50</v>
      </c>
      <c r="G1088">
        <v>0</v>
      </c>
      <c r="H1088" s="47">
        <v>8827.2099999999991</v>
      </c>
      <c r="I1088" t="str">
        <f>IF(M1088="?","tier - 2",M1088)</f>
        <v>tier - 3</v>
      </c>
      <c r="J1088" t="str">
        <f>IF(N1088="?","tier - 2",N1088)</f>
        <v>tier - 1</v>
      </c>
      <c r="K1088" t="str">
        <f>IF(O1088="?","Unknown",O1088)</f>
        <v>R1012</v>
      </c>
      <c r="M1088" t="s">
        <v>10</v>
      </c>
      <c r="N1088" t="s">
        <v>14</v>
      </c>
      <c r="O1088" t="s">
        <v>21</v>
      </c>
      <c r="R1088">
        <v>1972</v>
      </c>
    </row>
    <row r="1089" spans="1:18" x14ac:dyDescent="0.3">
      <c r="A1089" t="s">
        <v>1118</v>
      </c>
      <c r="B1089">
        <v>22</v>
      </c>
      <c r="C1089" s="54" t="s">
        <v>13</v>
      </c>
      <c r="D1089" s="54">
        <f>IF(R1089="?",AVERAGE($R$2:$R$2344),R1089)</f>
        <v>1972</v>
      </c>
      <c r="E1089" s="19" t="str">
        <f>CONCATENATE(B1089,"-",C1089,"-",D1089)</f>
        <v>22-Nov-1972</v>
      </c>
      <c r="F1089" s="26">
        <f t="shared" si="16"/>
        <v>50</v>
      </c>
      <c r="G1089">
        <v>0</v>
      </c>
      <c r="H1089" s="47">
        <v>8835.26</v>
      </c>
      <c r="I1089" t="str">
        <f>IF(M1089="?","tier - 2",M1089)</f>
        <v>tier - 3</v>
      </c>
      <c r="J1089" t="str">
        <f>IF(N1089="?","tier - 2",N1089)</f>
        <v>tier - 2</v>
      </c>
      <c r="K1089" t="str">
        <f>IF(O1089="?","Unknown",O1089)</f>
        <v>R1012</v>
      </c>
      <c r="M1089" t="s">
        <v>10</v>
      </c>
      <c r="N1089" t="s">
        <v>9</v>
      </c>
      <c r="O1089" t="s">
        <v>21</v>
      </c>
      <c r="R1089">
        <v>1972</v>
      </c>
    </row>
    <row r="1090" spans="1:18" x14ac:dyDescent="0.3">
      <c r="A1090" t="s">
        <v>1119</v>
      </c>
      <c r="B1090">
        <v>18</v>
      </c>
      <c r="C1090" s="54" t="s">
        <v>16</v>
      </c>
      <c r="D1090" s="54">
        <f>IF(R1090="?",AVERAGE($R$2:$R$2344),R1090)</f>
        <v>1974</v>
      </c>
      <c r="E1090" s="19" t="str">
        <f>CONCATENATE(B1090,"-",C1090,"-",D1090)</f>
        <v>18-Jun-1974</v>
      </c>
      <c r="F1090" s="26">
        <f t="shared" si="16"/>
        <v>48</v>
      </c>
      <c r="G1090">
        <v>1</v>
      </c>
      <c r="H1090" s="47">
        <v>8871.15</v>
      </c>
      <c r="I1090" t="str">
        <f>IF(M1090="?","tier - 2",M1090)</f>
        <v>tier - 2</v>
      </c>
      <c r="J1090" t="str">
        <f>IF(N1090="?","tier - 2",N1090)</f>
        <v>tier - 3</v>
      </c>
      <c r="K1090" t="str">
        <f>IF(O1090="?","Unknown",O1090)</f>
        <v>R1013</v>
      </c>
      <c r="M1090" t="s">
        <v>9</v>
      </c>
      <c r="N1090" t="s">
        <v>10</v>
      </c>
      <c r="O1090" t="s">
        <v>11</v>
      </c>
      <c r="R1090">
        <v>1974</v>
      </c>
    </row>
    <row r="1091" spans="1:18" x14ac:dyDescent="0.3">
      <c r="A1091" t="s">
        <v>1120</v>
      </c>
      <c r="B1091">
        <v>9</v>
      </c>
      <c r="C1091" s="54" t="s">
        <v>18</v>
      </c>
      <c r="D1091" s="54">
        <f>IF(R1091="?",AVERAGE($R$2:$R$2344),R1091)</f>
        <v>1973</v>
      </c>
      <c r="E1091" s="19" t="str">
        <f>CONCATENATE(B1091,"-",C1091,"-",D1091)</f>
        <v>9-Sep-1973</v>
      </c>
      <c r="F1091" s="26">
        <f t="shared" ref="F1091:F1154" si="17">DATEDIF(E1091, DATE(2023,6,8), "Y")</f>
        <v>49</v>
      </c>
      <c r="G1091">
        <v>0</v>
      </c>
      <c r="H1091" s="47">
        <v>8890.59</v>
      </c>
      <c r="I1091" t="str">
        <f>IF(M1091="?","tier - 2",M1091)</f>
        <v>tier - 2</v>
      </c>
      <c r="J1091" t="str">
        <f>IF(N1091="?","tier - 2",N1091)</f>
        <v>tier - 3</v>
      </c>
      <c r="K1091" t="str">
        <f>IF(O1091="?","Unknown",O1091)</f>
        <v>R1012</v>
      </c>
      <c r="M1091" t="s">
        <v>9</v>
      </c>
      <c r="N1091" t="s">
        <v>10</v>
      </c>
      <c r="O1091" t="s">
        <v>21</v>
      </c>
      <c r="R1091">
        <v>1973</v>
      </c>
    </row>
    <row r="1092" spans="1:18" x14ac:dyDescent="0.3">
      <c r="A1092" t="s">
        <v>1121</v>
      </c>
      <c r="B1092">
        <v>16</v>
      </c>
      <c r="C1092" s="54" t="s">
        <v>28</v>
      </c>
      <c r="D1092" s="54">
        <f>IF(R1092="?",AVERAGE($R$2:$R$2344),R1092)</f>
        <v>1978</v>
      </c>
      <c r="E1092" s="19" t="str">
        <f>CONCATENATE(B1092,"-",C1092,"-",D1092)</f>
        <v>16-Dec-1978</v>
      </c>
      <c r="F1092" s="26">
        <f t="shared" si="17"/>
        <v>44</v>
      </c>
      <c r="G1092">
        <v>3</v>
      </c>
      <c r="H1092" s="47">
        <v>8891.14</v>
      </c>
      <c r="I1092" t="str">
        <f>IF(M1092="?","tier - 2",M1092)</f>
        <v>tier - 2</v>
      </c>
      <c r="J1092" t="str">
        <f>IF(N1092="?","tier - 2",N1092)</f>
        <v>tier - 3</v>
      </c>
      <c r="K1092" t="str">
        <f>IF(O1092="?","Unknown",O1092)</f>
        <v>R1017</v>
      </c>
      <c r="M1092" t="s">
        <v>9</v>
      </c>
      <c r="N1092" t="s">
        <v>10</v>
      </c>
      <c r="O1092" t="s">
        <v>354</v>
      </c>
      <c r="R1092">
        <v>1978</v>
      </c>
    </row>
    <row r="1093" spans="1:18" x14ac:dyDescent="0.3">
      <c r="A1093" t="s">
        <v>1122</v>
      </c>
      <c r="B1093">
        <v>28</v>
      </c>
      <c r="C1093" s="54" t="s">
        <v>13</v>
      </c>
      <c r="D1093" s="54">
        <f>IF(R1093="?",AVERAGE($R$2:$R$2344),R1093)</f>
        <v>1997</v>
      </c>
      <c r="E1093" s="19" t="str">
        <f>CONCATENATE(B1093,"-",C1093,"-",D1093)</f>
        <v>28-Nov-1997</v>
      </c>
      <c r="F1093" s="26">
        <f t="shared" si="17"/>
        <v>25</v>
      </c>
      <c r="G1093">
        <v>0</v>
      </c>
      <c r="H1093" s="47">
        <v>8906.14</v>
      </c>
      <c r="I1093" t="str">
        <f>IF(M1093="?","tier - 2",M1093)</f>
        <v>tier - 2</v>
      </c>
      <c r="J1093" t="str">
        <f>IF(N1093="?","tier - 2",N1093)</f>
        <v>tier - 2</v>
      </c>
      <c r="K1093" t="str">
        <f>IF(O1093="?","Unknown",O1093)</f>
        <v>R1012</v>
      </c>
      <c r="M1093" t="s">
        <v>9</v>
      </c>
      <c r="N1093" t="s">
        <v>9</v>
      </c>
      <c r="O1093" t="s">
        <v>21</v>
      </c>
      <c r="R1093">
        <v>1997</v>
      </c>
    </row>
    <row r="1094" spans="1:18" x14ac:dyDescent="0.3">
      <c r="A1094" t="s">
        <v>1123</v>
      </c>
      <c r="B1094">
        <v>6</v>
      </c>
      <c r="C1094" s="54" t="s">
        <v>18</v>
      </c>
      <c r="D1094" s="54">
        <f>IF(R1094="?",AVERAGE($R$2:$R$2344),R1094)</f>
        <v>1967</v>
      </c>
      <c r="E1094" s="19" t="str">
        <f>CONCATENATE(B1094,"-",C1094,"-",D1094)</f>
        <v>6-Sep-1967</v>
      </c>
      <c r="F1094" s="26">
        <f t="shared" si="17"/>
        <v>55</v>
      </c>
      <c r="G1094">
        <v>0</v>
      </c>
      <c r="H1094" s="47">
        <v>8908.4699999999993</v>
      </c>
      <c r="I1094" t="str">
        <f>IF(M1094="?","tier - 2",M1094)</f>
        <v>tier - 3</v>
      </c>
      <c r="J1094" t="str">
        <f>IF(N1094="?","tier - 2",N1094)</f>
        <v>tier - 2</v>
      </c>
      <c r="K1094" t="str">
        <f>IF(O1094="?","Unknown",O1094)</f>
        <v>R1013</v>
      </c>
      <c r="M1094" t="s">
        <v>10</v>
      </c>
      <c r="N1094" t="s">
        <v>9</v>
      </c>
      <c r="O1094" t="s">
        <v>11</v>
      </c>
      <c r="R1094">
        <v>1967</v>
      </c>
    </row>
    <row r="1095" spans="1:18" x14ac:dyDescent="0.3">
      <c r="A1095" t="s">
        <v>1124</v>
      </c>
      <c r="B1095">
        <v>7</v>
      </c>
      <c r="C1095" s="54" t="s">
        <v>8</v>
      </c>
      <c r="D1095" s="54">
        <f>IF(R1095="?",AVERAGE($R$2:$R$2344),R1095)</f>
        <v>1975</v>
      </c>
      <c r="E1095" s="19" t="str">
        <f>CONCATENATE(B1095,"-",C1095,"-",D1095)</f>
        <v>7-Jul-1975</v>
      </c>
      <c r="F1095" s="26">
        <f t="shared" si="17"/>
        <v>47</v>
      </c>
      <c r="G1095">
        <v>1</v>
      </c>
      <c r="H1095" s="47">
        <v>8930.93</v>
      </c>
      <c r="I1095" t="str">
        <f>IF(M1095="?","tier - 2",M1095)</f>
        <v>tier - 2</v>
      </c>
      <c r="J1095" t="str">
        <f>IF(N1095="?","tier - 2",N1095)</f>
        <v>tier - 2</v>
      </c>
      <c r="K1095" t="str">
        <f>IF(O1095="?","Unknown",O1095)</f>
        <v>R1012</v>
      </c>
      <c r="M1095" t="s">
        <v>9</v>
      </c>
      <c r="N1095" t="s">
        <v>9</v>
      </c>
      <c r="O1095" t="s">
        <v>21</v>
      </c>
      <c r="R1095">
        <v>1975</v>
      </c>
    </row>
    <row r="1096" spans="1:18" x14ac:dyDescent="0.3">
      <c r="A1096" t="s">
        <v>1125</v>
      </c>
      <c r="B1096">
        <v>6</v>
      </c>
      <c r="C1096" s="54" t="s">
        <v>16</v>
      </c>
      <c r="D1096" s="54">
        <f>IF(R1096="?",AVERAGE($R$2:$R$2344),R1096)</f>
        <v>1972</v>
      </c>
      <c r="E1096" s="19" t="str">
        <f>CONCATENATE(B1096,"-",C1096,"-",D1096)</f>
        <v>6-Jun-1972</v>
      </c>
      <c r="F1096" s="26">
        <f t="shared" si="17"/>
        <v>51</v>
      </c>
      <c r="G1096">
        <v>0</v>
      </c>
      <c r="H1096" s="47">
        <v>8932.08</v>
      </c>
      <c r="I1096" t="str">
        <f>IF(M1096="?","tier - 2",M1096)</f>
        <v>tier - 2</v>
      </c>
      <c r="J1096" t="str">
        <f>IF(N1096="?","tier - 2",N1096)</f>
        <v>tier - 1</v>
      </c>
      <c r="K1096" t="str">
        <f>IF(O1096="?","Unknown",O1096)</f>
        <v>R1011</v>
      </c>
      <c r="M1096" t="s">
        <v>9</v>
      </c>
      <c r="N1096" t="s">
        <v>14</v>
      </c>
      <c r="O1096" t="s">
        <v>40</v>
      </c>
      <c r="R1096">
        <v>1972</v>
      </c>
    </row>
    <row r="1097" spans="1:18" x14ac:dyDescent="0.3">
      <c r="A1097" t="s">
        <v>1126</v>
      </c>
      <c r="B1097">
        <v>25</v>
      </c>
      <c r="C1097" s="54" t="s">
        <v>28</v>
      </c>
      <c r="D1097" s="54">
        <f>IF(R1097="?",AVERAGE($R$2:$R$2344),R1097)</f>
        <v>1976</v>
      </c>
      <c r="E1097" s="19" t="str">
        <f>CONCATENATE(B1097,"-",C1097,"-",D1097)</f>
        <v>25-Dec-1976</v>
      </c>
      <c r="F1097" s="26">
        <f t="shared" si="17"/>
        <v>46</v>
      </c>
      <c r="G1097">
        <v>3</v>
      </c>
      <c r="H1097" s="47">
        <v>8944.1200000000008</v>
      </c>
      <c r="I1097" t="str">
        <f>IF(M1097="?","tier - 2",M1097)</f>
        <v>tier - 3</v>
      </c>
      <c r="J1097" t="str">
        <f>IF(N1097="?","tier - 2",N1097)</f>
        <v>tier - 2</v>
      </c>
      <c r="K1097" t="str">
        <f>IF(O1097="?","Unknown",O1097)</f>
        <v>R1013</v>
      </c>
      <c r="M1097" t="s">
        <v>10</v>
      </c>
      <c r="N1097" t="s">
        <v>9</v>
      </c>
      <c r="O1097" t="s">
        <v>11</v>
      </c>
      <c r="R1097">
        <v>1976</v>
      </c>
    </row>
    <row r="1098" spans="1:18" x14ac:dyDescent="0.3">
      <c r="A1098" t="s">
        <v>1127</v>
      </c>
      <c r="B1098">
        <v>27</v>
      </c>
      <c r="C1098" s="54" t="s">
        <v>18</v>
      </c>
      <c r="D1098" s="54">
        <f>IF(R1098="?",AVERAGE($R$2:$R$2344),R1098)</f>
        <v>1992</v>
      </c>
      <c r="E1098" s="19" t="str">
        <f>CONCATENATE(B1098,"-",C1098,"-",D1098)</f>
        <v>27-Sep-1992</v>
      </c>
      <c r="F1098" s="26">
        <f t="shared" si="17"/>
        <v>30</v>
      </c>
      <c r="G1098">
        <v>0</v>
      </c>
      <c r="H1098" s="47">
        <v>8954.99</v>
      </c>
      <c r="I1098" t="str">
        <f>IF(M1098="?","tier - 2",M1098)</f>
        <v>tier - 2</v>
      </c>
      <c r="J1098" t="str">
        <f>IF(N1098="?","tier - 2",N1098)</f>
        <v>tier - 3</v>
      </c>
      <c r="K1098" t="str">
        <f>IF(O1098="?","Unknown",O1098)</f>
        <v>R1026</v>
      </c>
      <c r="M1098" t="s">
        <v>9</v>
      </c>
      <c r="N1098" t="s">
        <v>10</v>
      </c>
      <c r="O1098" t="s">
        <v>533</v>
      </c>
      <c r="R1098">
        <v>1992</v>
      </c>
    </row>
    <row r="1099" spans="1:18" x14ac:dyDescent="0.3">
      <c r="A1099" t="s">
        <v>1128</v>
      </c>
      <c r="B1099">
        <v>17</v>
      </c>
      <c r="C1099" s="54" t="s">
        <v>33</v>
      </c>
      <c r="D1099" s="54">
        <f>IF(R1099="?",AVERAGE($R$2:$R$2344),R1099)</f>
        <v>1974</v>
      </c>
      <c r="E1099" s="19" t="str">
        <f>CONCATENATE(B1099,"-",C1099,"-",D1099)</f>
        <v>17-Aug-1974</v>
      </c>
      <c r="F1099" s="26">
        <f t="shared" si="17"/>
        <v>48</v>
      </c>
      <c r="G1099">
        <v>1</v>
      </c>
      <c r="H1099" s="47">
        <v>8964.06</v>
      </c>
      <c r="I1099" t="str">
        <f>IF(M1099="?","tier - 2",M1099)</f>
        <v>tier - 3</v>
      </c>
      <c r="J1099" t="str">
        <f>IF(N1099="?","tier - 2",N1099)</f>
        <v>tier - 2</v>
      </c>
      <c r="K1099" t="str">
        <f>IF(O1099="?","Unknown",O1099)</f>
        <v>R1016</v>
      </c>
      <c r="M1099" t="s">
        <v>10</v>
      </c>
      <c r="N1099" t="s">
        <v>9</v>
      </c>
      <c r="O1099" t="s">
        <v>166</v>
      </c>
      <c r="R1099">
        <v>1974</v>
      </c>
    </row>
    <row r="1100" spans="1:18" x14ac:dyDescent="0.3">
      <c r="A1100" t="s">
        <v>1129</v>
      </c>
      <c r="B1100">
        <v>15</v>
      </c>
      <c r="C1100" s="54" t="s">
        <v>8</v>
      </c>
      <c r="D1100" s="54">
        <f>IF(R1100="?",AVERAGE($R$2:$R$2344),R1100)</f>
        <v>1983</v>
      </c>
      <c r="E1100" s="19" t="str">
        <f>CONCATENATE(B1100,"-",C1100,"-",D1100)</f>
        <v>15-Jul-1983</v>
      </c>
      <c r="F1100" s="26">
        <f t="shared" si="17"/>
        <v>39</v>
      </c>
      <c r="G1100">
        <v>5</v>
      </c>
      <c r="H1100" s="47">
        <v>8965.7999999999993</v>
      </c>
      <c r="I1100" t="str">
        <f>IF(M1100="?","tier - 2",M1100)</f>
        <v>tier - 2</v>
      </c>
      <c r="J1100" t="str">
        <f>IF(N1100="?","tier - 2",N1100)</f>
        <v>tier - 3</v>
      </c>
      <c r="K1100" t="str">
        <f>IF(O1100="?","Unknown",O1100)</f>
        <v>R1012</v>
      </c>
      <c r="M1100" t="s">
        <v>9</v>
      </c>
      <c r="N1100" t="s">
        <v>10</v>
      </c>
      <c r="O1100" t="s">
        <v>21</v>
      </c>
      <c r="R1100">
        <v>1983</v>
      </c>
    </row>
    <row r="1101" spans="1:18" x14ac:dyDescent="0.3">
      <c r="A1101" t="s">
        <v>1130</v>
      </c>
      <c r="B1101">
        <v>8</v>
      </c>
      <c r="C1101" s="54" t="s">
        <v>18</v>
      </c>
      <c r="D1101" s="54">
        <f>IF(R1101="?",AVERAGE($R$2:$R$2344),R1101)</f>
        <v>1974</v>
      </c>
      <c r="E1101" s="19" t="str">
        <f>CONCATENATE(B1101,"-",C1101,"-",D1101)</f>
        <v>8-Sep-1974</v>
      </c>
      <c r="F1101" s="26">
        <f t="shared" si="17"/>
        <v>48</v>
      </c>
      <c r="G1101">
        <v>2</v>
      </c>
      <c r="H1101" s="47">
        <v>8968.33</v>
      </c>
      <c r="I1101" t="str">
        <f>IF(M1101="?","tier - 2",M1101)</f>
        <v>tier - 3</v>
      </c>
      <c r="J1101" t="str">
        <f>IF(N1101="?","tier - 2",N1101)</f>
        <v>tier - 2</v>
      </c>
      <c r="K1101" t="str">
        <f>IF(O1101="?","Unknown",O1101)</f>
        <v>R1011</v>
      </c>
      <c r="M1101" t="s">
        <v>10</v>
      </c>
      <c r="N1101" t="s">
        <v>9</v>
      </c>
      <c r="O1101" t="s">
        <v>40</v>
      </c>
      <c r="R1101">
        <v>1974</v>
      </c>
    </row>
    <row r="1102" spans="1:18" x14ac:dyDescent="0.3">
      <c r="A1102" t="s">
        <v>1131</v>
      </c>
      <c r="B1102">
        <v>21</v>
      </c>
      <c r="C1102" s="54" t="s">
        <v>8</v>
      </c>
      <c r="D1102" s="54">
        <f>IF(R1102="?",AVERAGE($R$2:$R$2344),R1102)</f>
        <v>1974</v>
      </c>
      <c r="E1102" s="19" t="str">
        <f>CONCATENATE(B1102,"-",C1102,"-",D1102)</f>
        <v>21-Jul-1974</v>
      </c>
      <c r="F1102" s="26">
        <f t="shared" si="17"/>
        <v>48</v>
      </c>
      <c r="G1102">
        <v>2</v>
      </c>
      <c r="H1102" s="47">
        <v>8978.19</v>
      </c>
      <c r="I1102" t="str">
        <f>IF(M1102="?","tier - 2",M1102)</f>
        <v>tier - 2</v>
      </c>
      <c r="J1102" t="str">
        <f>IF(N1102="?","tier - 2",N1102)</f>
        <v>tier - 2</v>
      </c>
      <c r="K1102" t="str">
        <f>IF(O1102="?","Unknown",O1102)</f>
        <v>R1013</v>
      </c>
      <c r="M1102" t="s">
        <v>9</v>
      </c>
      <c r="N1102" t="s">
        <v>9</v>
      </c>
      <c r="O1102" t="s">
        <v>11</v>
      </c>
      <c r="R1102">
        <v>1974</v>
      </c>
    </row>
    <row r="1103" spans="1:18" x14ac:dyDescent="0.3">
      <c r="A1103" t="s">
        <v>1132</v>
      </c>
      <c r="B1103">
        <v>11</v>
      </c>
      <c r="C1103" s="54" t="s">
        <v>35</v>
      </c>
      <c r="D1103" s="54">
        <f>IF(R1103="?",AVERAGE($R$2:$R$2344),R1103)</f>
        <v>1973</v>
      </c>
      <c r="E1103" s="19" t="str">
        <f>CONCATENATE(B1103,"-",C1103,"-",D1103)</f>
        <v>11-Oct-1973</v>
      </c>
      <c r="F1103" s="26">
        <f t="shared" si="17"/>
        <v>49</v>
      </c>
      <c r="G1103">
        <v>0</v>
      </c>
      <c r="H1103" s="47">
        <v>8988.16</v>
      </c>
      <c r="I1103" t="str">
        <f>IF(M1103="?","tier - 2",M1103)</f>
        <v>tier - 2</v>
      </c>
      <c r="J1103" t="str">
        <f>IF(N1103="?","tier - 2",N1103)</f>
        <v>tier - 1</v>
      </c>
      <c r="K1103" t="str">
        <f>IF(O1103="?","Unknown",O1103)</f>
        <v>R1012</v>
      </c>
      <c r="M1103" t="s">
        <v>9</v>
      </c>
      <c r="N1103" t="s">
        <v>14</v>
      </c>
      <c r="O1103" t="s">
        <v>21</v>
      </c>
      <c r="R1103">
        <v>1973</v>
      </c>
    </row>
    <row r="1104" spans="1:18" x14ac:dyDescent="0.3">
      <c r="A1104" t="s">
        <v>1133</v>
      </c>
      <c r="B1104">
        <v>16</v>
      </c>
      <c r="C1104" s="54" t="s">
        <v>28</v>
      </c>
      <c r="D1104" s="54">
        <f>IF(R1104="?",AVERAGE($R$2:$R$2344),R1104)</f>
        <v>1979</v>
      </c>
      <c r="E1104" s="19" t="str">
        <f>CONCATENATE(B1104,"-",C1104,"-",D1104)</f>
        <v>16-Dec-1979</v>
      </c>
      <c r="F1104" s="26">
        <f t="shared" si="17"/>
        <v>43</v>
      </c>
      <c r="G1104">
        <v>2</v>
      </c>
      <c r="H1104" s="47">
        <v>8998.43</v>
      </c>
      <c r="I1104" t="str">
        <f>IF(M1104="?","tier - 2",M1104)</f>
        <v>tier - 2</v>
      </c>
      <c r="J1104" t="str">
        <f>IF(N1104="?","tier - 2",N1104)</f>
        <v>tier - 1</v>
      </c>
      <c r="K1104" t="str">
        <f>IF(O1104="?","Unknown",O1104)</f>
        <v>R1025</v>
      </c>
      <c r="M1104" t="s">
        <v>9</v>
      </c>
      <c r="N1104" t="s">
        <v>14</v>
      </c>
      <c r="O1104" t="s">
        <v>198</v>
      </c>
      <c r="R1104">
        <v>1979</v>
      </c>
    </row>
    <row r="1105" spans="1:18" x14ac:dyDescent="0.3">
      <c r="A1105" t="s">
        <v>1134</v>
      </c>
      <c r="B1105">
        <v>1</v>
      </c>
      <c r="C1105" s="54" t="s">
        <v>28</v>
      </c>
      <c r="D1105" s="54">
        <f>IF(R1105="?",AVERAGE($R$2:$R$2344),R1105)</f>
        <v>1993</v>
      </c>
      <c r="E1105" s="19" t="str">
        <f>CONCATENATE(B1105,"-",C1105,"-",D1105)</f>
        <v>1-Dec-1993</v>
      </c>
      <c r="F1105" s="26">
        <f t="shared" si="17"/>
        <v>29</v>
      </c>
      <c r="G1105">
        <v>0</v>
      </c>
      <c r="H1105" s="47">
        <v>9010.2000000000007</v>
      </c>
      <c r="I1105" t="str">
        <f>IF(M1105="?","tier - 2",M1105)</f>
        <v>tier - 2</v>
      </c>
      <c r="J1105" t="str">
        <f>IF(N1105="?","tier - 2",N1105)</f>
        <v>tier - 3</v>
      </c>
      <c r="K1105" t="str">
        <f>IF(O1105="?","Unknown",O1105)</f>
        <v>R1026</v>
      </c>
      <c r="M1105" t="s">
        <v>9</v>
      </c>
      <c r="N1105" t="s">
        <v>10</v>
      </c>
      <c r="O1105" t="s">
        <v>533</v>
      </c>
      <c r="R1105">
        <v>1993</v>
      </c>
    </row>
    <row r="1106" spans="1:18" x14ac:dyDescent="0.3">
      <c r="A1106" t="s">
        <v>1135</v>
      </c>
      <c r="B1106">
        <v>7</v>
      </c>
      <c r="C1106" s="54" t="s">
        <v>28</v>
      </c>
      <c r="D1106" s="54">
        <f>IF(R1106="?",AVERAGE($R$2:$R$2344),R1106)</f>
        <v>1972</v>
      </c>
      <c r="E1106" s="19" t="str">
        <f>CONCATENATE(B1106,"-",C1106,"-",D1106)</f>
        <v>7-Dec-1972</v>
      </c>
      <c r="F1106" s="26">
        <f t="shared" si="17"/>
        <v>50</v>
      </c>
      <c r="G1106">
        <v>1</v>
      </c>
      <c r="H1106" s="47">
        <v>9048.0300000000007</v>
      </c>
      <c r="I1106" t="str">
        <f>IF(M1106="?","tier - 2",M1106)</f>
        <v>tier - 2</v>
      </c>
      <c r="J1106" t="str">
        <f>IF(N1106="?","tier - 2",N1106)</f>
        <v>tier - 2</v>
      </c>
      <c r="K1106" t="str">
        <f>IF(O1106="?","Unknown",O1106)</f>
        <v>R1013</v>
      </c>
      <c r="M1106" t="s">
        <v>9</v>
      </c>
      <c r="N1106" t="s">
        <v>9</v>
      </c>
      <c r="O1106" t="s">
        <v>11</v>
      </c>
      <c r="R1106">
        <v>1972</v>
      </c>
    </row>
    <row r="1107" spans="1:18" x14ac:dyDescent="0.3">
      <c r="A1107" t="s">
        <v>1136</v>
      </c>
      <c r="B1107">
        <v>2</v>
      </c>
      <c r="C1107" s="54" t="s">
        <v>28</v>
      </c>
      <c r="D1107" s="54">
        <f>IF(R1107="?",AVERAGE($R$2:$R$2344),R1107)</f>
        <v>1972</v>
      </c>
      <c r="E1107" s="19" t="str">
        <f>CONCATENATE(B1107,"-",C1107,"-",D1107)</f>
        <v>2-Dec-1972</v>
      </c>
      <c r="F1107" s="26">
        <f t="shared" si="17"/>
        <v>50</v>
      </c>
      <c r="G1107">
        <v>1</v>
      </c>
      <c r="H1107" s="47">
        <v>9058.73</v>
      </c>
      <c r="I1107" t="str">
        <f>IF(M1107="?","tier - 2",M1107)</f>
        <v>tier - 3</v>
      </c>
      <c r="J1107" t="str">
        <f>IF(N1107="?","tier - 2",N1107)</f>
        <v>tier - 2</v>
      </c>
      <c r="K1107" t="str">
        <f>IF(O1107="?","Unknown",O1107)</f>
        <v>R1013</v>
      </c>
      <c r="M1107" t="s">
        <v>10</v>
      </c>
      <c r="N1107" t="s">
        <v>9</v>
      </c>
      <c r="O1107" t="s">
        <v>11</v>
      </c>
      <c r="R1107">
        <v>1972</v>
      </c>
    </row>
    <row r="1108" spans="1:18" x14ac:dyDescent="0.3">
      <c r="A1108" t="s">
        <v>1137</v>
      </c>
      <c r="B1108">
        <v>4</v>
      </c>
      <c r="C1108" s="54" t="s">
        <v>13</v>
      </c>
      <c r="D1108" s="54">
        <f>IF(R1108="?",AVERAGE($R$2:$R$2344),R1108)</f>
        <v>1977</v>
      </c>
      <c r="E1108" s="19" t="str">
        <f>CONCATENATE(B1108,"-",C1108,"-",D1108)</f>
        <v>4-Nov-1977</v>
      </c>
      <c r="F1108" s="26">
        <f t="shared" si="17"/>
        <v>45</v>
      </c>
      <c r="G1108">
        <v>2</v>
      </c>
      <c r="H1108" s="47">
        <v>9095.07</v>
      </c>
      <c r="I1108" t="str">
        <f>IF(M1108="?","tier - 2",M1108)</f>
        <v>tier - 2</v>
      </c>
      <c r="J1108" t="str">
        <f>IF(N1108="?","tier - 2",N1108)</f>
        <v>tier - 2</v>
      </c>
      <c r="K1108" t="str">
        <f>IF(O1108="?","Unknown",O1108)</f>
        <v>R1024</v>
      </c>
      <c r="M1108" t="s">
        <v>9</v>
      </c>
      <c r="N1108" t="s">
        <v>9</v>
      </c>
      <c r="O1108" t="s">
        <v>245</v>
      </c>
      <c r="R1108">
        <v>1977</v>
      </c>
    </row>
    <row r="1109" spans="1:18" x14ac:dyDescent="0.3">
      <c r="A1109" t="s">
        <v>1138</v>
      </c>
      <c r="B1109">
        <v>9</v>
      </c>
      <c r="C1109" s="54" t="s">
        <v>13</v>
      </c>
      <c r="D1109" s="54">
        <f>IF(R1109="?",AVERAGE($R$2:$R$2344),R1109)</f>
        <v>1965</v>
      </c>
      <c r="E1109" s="19" t="str">
        <f>CONCATENATE(B1109,"-",C1109,"-",D1109)</f>
        <v>9-Nov-1965</v>
      </c>
      <c r="F1109" s="26">
        <f t="shared" si="17"/>
        <v>57</v>
      </c>
      <c r="G1109">
        <v>0</v>
      </c>
      <c r="H1109" s="47">
        <v>9095.94</v>
      </c>
      <c r="I1109" t="str">
        <f>IF(M1109="?","tier - 2",M1109)</f>
        <v>tier - 3</v>
      </c>
      <c r="J1109" t="str">
        <f>IF(N1109="?","tier - 2",N1109)</f>
        <v>tier - 1</v>
      </c>
      <c r="K1109" t="str">
        <f>IF(O1109="?","Unknown",O1109)</f>
        <v>R1011</v>
      </c>
      <c r="M1109" t="s">
        <v>10</v>
      </c>
      <c r="N1109" t="s">
        <v>14</v>
      </c>
      <c r="O1109" t="s">
        <v>40</v>
      </c>
      <c r="R1109">
        <v>1965</v>
      </c>
    </row>
    <row r="1110" spans="1:18" x14ac:dyDescent="0.3">
      <c r="A1110" t="s">
        <v>1139</v>
      </c>
      <c r="B1110">
        <v>2</v>
      </c>
      <c r="C1110" s="54" t="s">
        <v>28</v>
      </c>
      <c r="D1110" s="54">
        <f>IF(R1110="?",AVERAGE($R$2:$R$2344),R1110)</f>
        <v>1977</v>
      </c>
      <c r="E1110" s="19" t="str">
        <f>CONCATENATE(B1110,"-",C1110,"-",D1110)</f>
        <v>2-Dec-1977</v>
      </c>
      <c r="F1110" s="26">
        <f t="shared" si="17"/>
        <v>45</v>
      </c>
      <c r="G1110">
        <v>3</v>
      </c>
      <c r="H1110" s="47">
        <v>9101.7999999999993</v>
      </c>
      <c r="I1110" t="str">
        <f>IF(M1110="?","tier - 2",M1110)</f>
        <v>tier - 2</v>
      </c>
      <c r="J1110" t="str">
        <f>IF(N1110="?","tier - 2",N1110)</f>
        <v>tier - 1</v>
      </c>
      <c r="K1110" t="str">
        <f>IF(O1110="?","Unknown",O1110)</f>
        <v>R1011</v>
      </c>
      <c r="M1110" t="s">
        <v>9</v>
      </c>
      <c r="N1110" t="s">
        <v>14</v>
      </c>
      <c r="O1110" t="s">
        <v>40</v>
      </c>
      <c r="R1110">
        <v>1977</v>
      </c>
    </row>
    <row r="1111" spans="1:18" x14ac:dyDescent="0.3">
      <c r="A1111" t="s">
        <v>1140</v>
      </c>
      <c r="B1111">
        <v>12</v>
      </c>
      <c r="C1111" s="54" t="s">
        <v>33</v>
      </c>
      <c r="D1111" s="54">
        <f>IF(R1111="?",AVERAGE($R$2:$R$2344),R1111)</f>
        <v>1970</v>
      </c>
      <c r="E1111" s="19" t="str">
        <f>CONCATENATE(B1111,"-",C1111,"-",D1111)</f>
        <v>12-Aug-1970</v>
      </c>
      <c r="F1111" s="26">
        <f t="shared" si="17"/>
        <v>52</v>
      </c>
      <c r="G1111">
        <v>0</v>
      </c>
      <c r="H1111" s="47">
        <v>9140.9500000000007</v>
      </c>
      <c r="I1111" t="str">
        <f>IF(M1111="?","tier - 2",M1111)</f>
        <v>tier - 3</v>
      </c>
      <c r="J1111" t="str">
        <f>IF(N1111="?","tier - 2",N1111)</f>
        <v>tier - 3</v>
      </c>
      <c r="K1111" t="str">
        <f>IF(O1111="?","Unknown",O1111)</f>
        <v>R1013</v>
      </c>
      <c r="M1111" t="s">
        <v>10</v>
      </c>
      <c r="N1111" t="s">
        <v>10</v>
      </c>
      <c r="O1111" t="s">
        <v>11</v>
      </c>
      <c r="R1111">
        <v>1970</v>
      </c>
    </row>
    <row r="1112" spans="1:18" x14ac:dyDescent="0.3">
      <c r="A1112" t="s">
        <v>1141</v>
      </c>
      <c r="B1112">
        <v>18</v>
      </c>
      <c r="C1112" s="54" t="s">
        <v>35</v>
      </c>
      <c r="D1112" s="54">
        <f>IF(R1112="?",AVERAGE($R$2:$R$2344),R1112)</f>
        <v>1970</v>
      </c>
      <c r="E1112" s="19" t="str">
        <f>CONCATENATE(B1112,"-",C1112,"-",D1112)</f>
        <v>18-Oct-1970</v>
      </c>
      <c r="F1112" s="26">
        <f t="shared" si="17"/>
        <v>52</v>
      </c>
      <c r="G1112">
        <v>0</v>
      </c>
      <c r="H1112" s="47">
        <v>9144.57</v>
      </c>
      <c r="I1112" t="str">
        <f>IF(M1112="?","tier - 2",M1112)</f>
        <v>tier - 3</v>
      </c>
      <c r="J1112" t="str">
        <f>IF(N1112="?","tier - 2",N1112)</f>
        <v>tier - 2</v>
      </c>
      <c r="K1112" t="str">
        <f>IF(O1112="?","Unknown",O1112)</f>
        <v>R1011</v>
      </c>
      <c r="M1112" t="s">
        <v>10</v>
      </c>
      <c r="N1112" t="s">
        <v>9</v>
      </c>
      <c r="O1112" t="s">
        <v>40</v>
      </c>
      <c r="R1112">
        <v>1970</v>
      </c>
    </row>
    <row r="1113" spans="1:18" x14ac:dyDescent="0.3">
      <c r="A1113" t="s">
        <v>1142</v>
      </c>
      <c r="B1113">
        <v>8</v>
      </c>
      <c r="C1113" s="54" t="s">
        <v>28</v>
      </c>
      <c r="D1113" s="54">
        <f>IF(R1113="?",AVERAGE($R$2:$R$2344),R1113)</f>
        <v>1982</v>
      </c>
      <c r="E1113" s="19" t="str">
        <f>CONCATENATE(B1113,"-",C1113,"-",D1113)</f>
        <v>8-Dec-1982</v>
      </c>
      <c r="F1113" s="26">
        <f t="shared" si="17"/>
        <v>40</v>
      </c>
      <c r="G1113">
        <v>3</v>
      </c>
      <c r="H1113" s="47">
        <v>9147.5</v>
      </c>
      <c r="I1113" t="str">
        <f>IF(M1113="?","tier - 2",M1113)</f>
        <v>tier - 2</v>
      </c>
      <c r="J1113" t="str">
        <f>IF(N1113="?","tier - 2",N1113)</f>
        <v>tier - 1</v>
      </c>
      <c r="K1113" t="str">
        <f>IF(O1113="?","Unknown",O1113)</f>
        <v>R1012</v>
      </c>
      <c r="M1113" t="s">
        <v>9</v>
      </c>
      <c r="N1113" t="s">
        <v>14</v>
      </c>
      <c r="O1113" t="s">
        <v>21</v>
      </c>
      <c r="R1113">
        <v>1982</v>
      </c>
    </row>
    <row r="1114" spans="1:18" x14ac:dyDescent="0.3">
      <c r="A1114" t="s">
        <v>1143</v>
      </c>
      <c r="B1114">
        <v>23</v>
      </c>
      <c r="C1114" s="54" t="s">
        <v>33</v>
      </c>
      <c r="D1114" s="54">
        <f>IF(R1114="?",AVERAGE($R$2:$R$2344),R1114)</f>
        <v>1990</v>
      </c>
      <c r="E1114" s="19" t="str">
        <f>CONCATENATE(B1114,"-",C1114,"-",D1114)</f>
        <v>23-Aug-1990</v>
      </c>
      <c r="F1114" s="26">
        <f t="shared" si="17"/>
        <v>32</v>
      </c>
      <c r="G1114">
        <v>3</v>
      </c>
      <c r="H1114" s="47">
        <v>9159.51</v>
      </c>
      <c r="I1114" t="str">
        <f>IF(M1114="?","tier - 2",M1114)</f>
        <v>tier - 2</v>
      </c>
      <c r="J1114" t="str">
        <f>IF(N1114="?","tier - 2",N1114)</f>
        <v>tier - 2</v>
      </c>
      <c r="K1114" t="str">
        <f>IF(O1114="?","Unknown",O1114)</f>
        <v>R1021</v>
      </c>
      <c r="M1114" t="s">
        <v>9</v>
      </c>
      <c r="N1114" t="s">
        <v>9</v>
      </c>
      <c r="O1114" t="s">
        <v>298</v>
      </c>
      <c r="R1114">
        <v>1990</v>
      </c>
    </row>
    <row r="1115" spans="1:18" x14ac:dyDescent="0.3">
      <c r="A1115" t="s">
        <v>1144</v>
      </c>
      <c r="B1115">
        <v>24</v>
      </c>
      <c r="C1115" s="54" t="s">
        <v>35</v>
      </c>
      <c r="D1115" s="54">
        <f>IF(R1115="?",AVERAGE($R$2:$R$2344),R1115)</f>
        <v>1970</v>
      </c>
      <c r="E1115" s="19" t="str">
        <f>CONCATENATE(B1115,"-",C1115,"-",D1115)</f>
        <v>24-Oct-1970</v>
      </c>
      <c r="F1115" s="26">
        <f t="shared" si="17"/>
        <v>52</v>
      </c>
      <c r="G1115">
        <v>0</v>
      </c>
      <c r="H1115" s="47">
        <v>9171.75</v>
      </c>
      <c r="I1115" t="str">
        <f>IF(M1115="?","tier - 2",M1115)</f>
        <v>tier - 2</v>
      </c>
      <c r="J1115" t="str">
        <f>IF(N1115="?","tier - 2",N1115)</f>
        <v>tier - 2</v>
      </c>
      <c r="K1115" t="str">
        <f>IF(O1115="?","Unknown",O1115)</f>
        <v>R1012</v>
      </c>
      <c r="M1115" t="s">
        <v>9</v>
      </c>
      <c r="N1115" t="s">
        <v>9</v>
      </c>
      <c r="O1115" t="s">
        <v>21</v>
      </c>
      <c r="R1115">
        <v>1970</v>
      </c>
    </row>
    <row r="1116" spans="1:18" x14ac:dyDescent="0.3">
      <c r="A1116" t="s">
        <v>1145</v>
      </c>
      <c r="B1116">
        <v>29</v>
      </c>
      <c r="C1116" s="54" t="s">
        <v>28</v>
      </c>
      <c r="D1116" s="54">
        <f>IF(R1116="?",AVERAGE($R$2:$R$2344),R1116)</f>
        <v>1971</v>
      </c>
      <c r="E1116" s="19" t="str">
        <f>CONCATENATE(B1116,"-",C1116,"-",D1116)</f>
        <v>29-Dec-1971</v>
      </c>
      <c r="F1116" s="26">
        <f t="shared" si="17"/>
        <v>51</v>
      </c>
      <c r="G1116">
        <v>0</v>
      </c>
      <c r="H1116" s="47">
        <v>9174.14</v>
      </c>
      <c r="I1116" t="str">
        <f>IF(M1116="?","tier - 2",M1116)</f>
        <v>tier - 3</v>
      </c>
      <c r="J1116" t="str">
        <f>IF(N1116="?","tier - 2",N1116)</f>
        <v>tier - 1</v>
      </c>
      <c r="K1116" t="str">
        <f>IF(O1116="?","Unknown",O1116)</f>
        <v>R1012</v>
      </c>
      <c r="M1116" t="s">
        <v>10</v>
      </c>
      <c r="N1116" t="s">
        <v>14</v>
      </c>
      <c r="O1116" t="s">
        <v>21</v>
      </c>
      <c r="R1116">
        <v>1971</v>
      </c>
    </row>
    <row r="1117" spans="1:18" x14ac:dyDescent="0.3">
      <c r="A1117" t="s">
        <v>1146</v>
      </c>
      <c r="B1117">
        <v>25</v>
      </c>
      <c r="C1117" s="54" t="s">
        <v>28</v>
      </c>
      <c r="D1117" s="54">
        <f>IF(R1117="?",AVERAGE($R$2:$R$2344),R1117)</f>
        <v>1973</v>
      </c>
      <c r="E1117" s="19" t="str">
        <f>CONCATENATE(B1117,"-",C1117,"-",D1117)</f>
        <v>25-Dec-1973</v>
      </c>
      <c r="F1117" s="26">
        <f t="shared" si="17"/>
        <v>49</v>
      </c>
      <c r="G1117">
        <v>1</v>
      </c>
      <c r="H1117" s="47">
        <v>9182.17</v>
      </c>
      <c r="I1117" t="str">
        <f>IF(M1117="?","tier - 2",M1117)</f>
        <v>tier - 2</v>
      </c>
      <c r="J1117" t="str">
        <f>IF(N1117="?","tier - 2",N1117)</f>
        <v>tier - 3</v>
      </c>
      <c r="K1117" t="str">
        <f>IF(O1117="?","Unknown",O1117)</f>
        <v>R1011</v>
      </c>
      <c r="M1117" t="s">
        <v>9</v>
      </c>
      <c r="N1117" t="s">
        <v>10</v>
      </c>
      <c r="O1117" t="s">
        <v>40</v>
      </c>
      <c r="R1117">
        <v>1973</v>
      </c>
    </row>
    <row r="1118" spans="1:18" x14ac:dyDescent="0.3">
      <c r="A1118" t="s">
        <v>1147</v>
      </c>
      <c r="B1118">
        <v>10</v>
      </c>
      <c r="C1118" s="54" t="s">
        <v>18</v>
      </c>
      <c r="D1118" s="54">
        <f>IF(R1118="?",AVERAGE($R$2:$R$2344),R1118)</f>
        <v>1976</v>
      </c>
      <c r="E1118" s="19" t="str">
        <f>CONCATENATE(B1118,"-",C1118,"-",D1118)</f>
        <v>10-Sep-1976</v>
      </c>
      <c r="F1118" s="26">
        <f t="shared" si="17"/>
        <v>46</v>
      </c>
      <c r="G1118">
        <v>2</v>
      </c>
      <c r="H1118" s="47">
        <v>9193.84</v>
      </c>
      <c r="I1118" t="str">
        <f>IF(M1118="?","tier - 2",M1118)</f>
        <v>tier - 2</v>
      </c>
      <c r="J1118" t="str">
        <f>IF(N1118="?","tier - 2",N1118)</f>
        <v>tier - 1</v>
      </c>
      <c r="K1118" t="str">
        <f>IF(O1118="?","Unknown",O1118)</f>
        <v>R1012</v>
      </c>
      <c r="M1118" t="s">
        <v>9</v>
      </c>
      <c r="N1118" t="s">
        <v>14</v>
      </c>
      <c r="O1118" t="s">
        <v>21</v>
      </c>
      <c r="R1118">
        <v>1976</v>
      </c>
    </row>
    <row r="1119" spans="1:18" x14ac:dyDescent="0.3">
      <c r="A1119" t="s">
        <v>1148</v>
      </c>
      <c r="B1119">
        <v>25</v>
      </c>
      <c r="C1119" s="54" t="s">
        <v>28</v>
      </c>
      <c r="D1119" s="54">
        <f>IF(R1119="?",AVERAGE($R$2:$R$2344),R1119)</f>
        <v>1986</v>
      </c>
      <c r="E1119" s="19" t="str">
        <f>CONCATENATE(B1119,"-",C1119,"-",D1119)</f>
        <v>25-Dec-1986</v>
      </c>
      <c r="F1119" s="26">
        <f t="shared" si="17"/>
        <v>36</v>
      </c>
      <c r="G1119">
        <v>3</v>
      </c>
      <c r="H1119" s="47">
        <v>9210.06</v>
      </c>
      <c r="I1119" t="str">
        <f>IF(M1119="?","tier - 2",M1119)</f>
        <v>tier - 2</v>
      </c>
      <c r="J1119" t="str">
        <f>IF(N1119="?","tier - 2",N1119)</f>
        <v>tier - 3</v>
      </c>
      <c r="K1119" t="str">
        <f>IF(O1119="?","Unknown",O1119)</f>
        <v>R1021</v>
      </c>
      <c r="M1119" t="s">
        <v>9</v>
      </c>
      <c r="N1119" t="s">
        <v>10</v>
      </c>
      <c r="O1119" t="s">
        <v>298</v>
      </c>
      <c r="R1119">
        <v>1986</v>
      </c>
    </row>
    <row r="1120" spans="1:18" x14ac:dyDescent="0.3">
      <c r="A1120" t="s">
        <v>1149</v>
      </c>
      <c r="B1120">
        <v>5</v>
      </c>
      <c r="C1120" s="54" t="s">
        <v>28</v>
      </c>
      <c r="D1120" s="54">
        <f>IF(R1120="?",AVERAGE($R$2:$R$2344),R1120)</f>
        <v>1981</v>
      </c>
      <c r="E1120" s="19" t="str">
        <f>CONCATENATE(B1120,"-",C1120,"-",D1120)</f>
        <v>5-Dec-1981</v>
      </c>
      <c r="F1120" s="26">
        <f t="shared" si="17"/>
        <v>41</v>
      </c>
      <c r="G1120">
        <v>5</v>
      </c>
      <c r="H1120" s="47">
        <v>9222.4</v>
      </c>
      <c r="I1120" t="str">
        <f>IF(M1120="?","tier - 2",M1120)</f>
        <v>tier - 2</v>
      </c>
      <c r="J1120" t="str">
        <f>IF(N1120="?","tier - 2",N1120)</f>
        <v>tier - 3</v>
      </c>
      <c r="K1120" t="str">
        <f>IF(O1120="?","Unknown",O1120)</f>
        <v>R1019</v>
      </c>
      <c r="M1120" t="s">
        <v>9</v>
      </c>
      <c r="N1120" t="s">
        <v>10</v>
      </c>
      <c r="O1120" t="s">
        <v>164</v>
      </c>
      <c r="R1120">
        <v>1981</v>
      </c>
    </row>
    <row r="1121" spans="1:18" x14ac:dyDescent="0.3">
      <c r="A1121" t="s">
        <v>1150</v>
      </c>
      <c r="B1121">
        <v>6</v>
      </c>
      <c r="C1121" s="54" t="s">
        <v>28</v>
      </c>
      <c r="D1121" s="54">
        <f>IF(R1121="?",AVERAGE($R$2:$R$2344),R1121)</f>
        <v>1975</v>
      </c>
      <c r="E1121" s="19" t="str">
        <f>CONCATENATE(B1121,"-",C1121,"-",D1121)</f>
        <v>6-Dec-1975</v>
      </c>
      <c r="F1121" s="26">
        <f t="shared" si="17"/>
        <v>47</v>
      </c>
      <c r="G1121">
        <v>2</v>
      </c>
      <c r="H1121" s="47">
        <v>9225.26</v>
      </c>
      <c r="I1121" t="str">
        <f>IF(M1121="?","tier - 2",M1121)</f>
        <v>tier - 3</v>
      </c>
      <c r="J1121" t="str">
        <f>IF(N1121="?","tier - 2",N1121)</f>
        <v>tier - 3</v>
      </c>
      <c r="K1121" t="str">
        <f>IF(O1121="?","Unknown",O1121)</f>
        <v>R1015</v>
      </c>
      <c r="M1121" t="s">
        <v>10</v>
      </c>
      <c r="N1121" t="s">
        <v>10</v>
      </c>
      <c r="O1121" t="s">
        <v>162</v>
      </c>
      <c r="R1121">
        <v>1975</v>
      </c>
    </row>
    <row r="1122" spans="1:18" x14ac:dyDescent="0.3">
      <c r="A1122" t="s">
        <v>1151</v>
      </c>
      <c r="B1122">
        <v>5</v>
      </c>
      <c r="C1122" s="54" t="s">
        <v>35</v>
      </c>
      <c r="D1122" s="54">
        <f>IF(R1122="?",AVERAGE($R$2:$R$2344),R1122)</f>
        <v>1980</v>
      </c>
      <c r="E1122" s="19" t="str">
        <f>CONCATENATE(B1122,"-",C1122,"-",D1122)</f>
        <v>5-Oct-1980</v>
      </c>
      <c r="F1122" s="26">
        <f t="shared" si="17"/>
        <v>42</v>
      </c>
      <c r="G1122">
        <v>2</v>
      </c>
      <c r="H1122" s="47">
        <v>9247.94</v>
      </c>
      <c r="I1122" t="str">
        <f>IF(M1122="?","tier - 2",M1122)</f>
        <v>tier - 2</v>
      </c>
      <c r="J1122" t="str">
        <f>IF(N1122="?","tier - 2",N1122)</f>
        <v>tier - 1</v>
      </c>
      <c r="K1122" t="str">
        <f>IF(O1122="?","Unknown",O1122)</f>
        <v>R1021</v>
      </c>
      <c r="M1122" t="s">
        <v>9</v>
      </c>
      <c r="N1122" t="s">
        <v>14</v>
      </c>
      <c r="O1122" t="s">
        <v>298</v>
      </c>
      <c r="R1122">
        <v>1980</v>
      </c>
    </row>
    <row r="1123" spans="1:18" x14ac:dyDescent="0.3">
      <c r="A1123" t="s">
        <v>1152</v>
      </c>
      <c r="B1123">
        <v>21</v>
      </c>
      <c r="C1123" s="54" t="s">
        <v>33</v>
      </c>
      <c r="D1123" s="54">
        <f>IF(R1123="?",AVERAGE($R$2:$R$2344),R1123)</f>
        <v>1974</v>
      </c>
      <c r="E1123" s="19" t="str">
        <f>CONCATENATE(B1123,"-",C1123,"-",D1123)</f>
        <v>21-Aug-1974</v>
      </c>
      <c r="F1123" s="26">
        <f t="shared" si="17"/>
        <v>48</v>
      </c>
      <c r="G1123">
        <v>1</v>
      </c>
      <c r="H1123" s="47">
        <v>9249.5</v>
      </c>
      <c r="I1123" t="str">
        <f>IF(M1123="?","tier - 2",M1123)</f>
        <v>tier - 2</v>
      </c>
      <c r="J1123" t="str">
        <f>IF(N1123="?","tier - 2",N1123)</f>
        <v>tier - 1</v>
      </c>
      <c r="K1123" t="str">
        <f>IF(O1123="?","Unknown",O1123)</f>
        <v>R1012</v>
      </c>
      <c r="M1123" t="s">
        <v>9</v>
      </c>
      <c r="N1123" t="s">
        <v>14</v>
      </c>
      <c r="O1123" t="s">
        <v>21</v>
      </c>
      <c r="R1123">
        <v>1974</v>
      </c>
    </row>
    <row r="1124" spans="1:18" x14ac:dyDescent="0.3">
      <c r="A1124" t="s">
        <v>1153</v>
      </c>
      <c r="B1124">
        <v>6</v>
      </c>
      <c r="C1124" s="54" t="s">
        <v>33</v>
      </c>
      <c r="D1124" s="54">
        <f>IF(R1124="?",AVERAGE($R$2:$R$2344),R1124)</f>
        <v>1971</v>
      </c>
      <c r="E1124" s="19" t="str">
        <f>CONCATENATE(B1124,"-",C1124,"-",D1124)</f>
        <v>6-Aug-1971</v>
      </c>
      <c r="F1124" s="26">
        <f t="shared" si="17"/>
        <v>51</v>
      </c>
      <c r="G1124">
        <v>0</v>
      </c>
      <c r="H1124" s="47">
        <v>9264.7999999999993</v>
      </c>
      <c r="I1124" t="str">
        <f>IF(M1124="?","tier - 2",M1124)</f>
        <v>tier - 2</v>
      </c>
      <c r="J1124" t="str">
        <f>IF(N1124="?","tier - 2",N1124)</f>
        <v>tier - 1</v>
      </c>
      <c r="K1124" t="str">
        <f>IF(O1124="?","Unknown",O1124)</f>
        <v>R1011</v>
      </c>
      <c r="M1124" t="s">
        <v>9</v>
      </c>
      <c r="N1124" t="s">
        <v>14</v>
      </c>
      <c r="O1124" t="s">
        <v>40</v>
      </c>
      <c r="R1124">
        <v>1971</v>
      </c>
    </row>
    <row r="1125" spans="1:18" x14ac:dyDescent="0.3">
      <c r="A1125" t="s">
        <v>1154</v>
      </c>
      <c r="B1125">
        <v>27</v>
      </c>
      <c r="C1125" s="54" t="s">
        <v>35</v>
      </c>
      <c r="D1125" s="54">
        <f>IF(R1125="?",AVERAGE($R$2:$R$2344),R1125)</f>
        <v>1973</v>
      </c>
      <c r="E1125" s="19" t="str">
        <f>CONCATENATE(B1125,"-",C1125,"-",D1125)</f>
        <v>27-Oct-1973</v>
      </c>
      <c r="F1125" s="26">
        <f t="shared" si="17"/>
        <v>49</v>
      </c>
      <c r="G1125">
        <v>1</v>
      </c>
      <c r="H1125" s="47">
        <v>9282.48</v>
      </c>
      <c r="I1125" t="str">
        <f>IF(M1125="?","tier - 2",M1125)</f>
        <v>tier - 3</v>
      </c>
      <c r="J1125" t="str">
        <f>IF(N1125="?","tier - 2",N1125)</f>
        <v>tier - 2</v>
      </c>
      <c r="K1125" t="str">
        <f>IF(O1125="?","Unknown",O1125)</f>
        <v>R1016</v>
      </c>
      <c r="M1125" t="s">
        <v>10</v>
      </c>
      <c r="N1125" t="s">
        <v>9</v>
      </c>
      <c r="O1125" t="s">
        <v>166</v>
      </c>
      <c r="R1125">
        <v>1973</v>
      </c>
    </row>
    <row r="1126" spans="1:18" x14ac:dyDescent="0.3">
      <c r="A1126" t="s">
        <v>1155</v>
      </c>
      <c r="B1126">
        <v>2</v>
      </c>
      <c r="C1126" s="54" t="s">
        <v>8</v>
      </c>
      <c r="D1126" s="54">
        <f>IF(R1126="?",AVERAGE($R$2:$R$2344),R1126)</f>
        <v>1971</v>
      </c>
      <c r="E1126" s="19" t="str">
        <f>CONCATENATE(B1126,"-",C1126,"-",D1126)</f>
        <v>2-Jul-1971</v>
      </c>
      <c r="F1126" s="26">
        <f t="shared" si="17"/>
        <v>51</v>
      </c>
      <c r="G1126">
        <v>0</v>
      </c>
      <c r="H1126" s="47">
        <v>9283.56</v>
      </c>
      <c r="I1126" t="str">
        <f>IF(M1126="?","tier - 2",M1126)</f>
        <v>tier - 2</v>
      </c>
      <c r="J1126" t="str">
        <f>IF(N1126="?","tier - 2",N1126)</f>
        <v>tier - 3</v>
      </c>
      <c r="K1126" t="str">
        <f>IF(O1126="?","Unknown",O1126)</f>
        <v>R1013</v>
      </c>
      <c r="M1126" t="s">
        <v>9</v>
      </c>
      <c r="N1126" t="s">
        <v>10</v>
      </c>
      <c r="O1126" t="s">
        <v>11</v>
      </c>
      <c r="R1126">
        <v>1971</v>
      </c>
    </row>
    <row r="1127" spans="1:18" x14ac:dyDescent="0.3">
      <c r="A1127" t="s">
        <v>1156</v>
      </c>
      <c r="B1127">
        <v>26</v>
      </c>
      <c r="C1127" s="54" t="s">
        <v>13</v>
      </c>
      <c r="D1127" s="54">
        <f>IF(R1127="?",AVERAGE($R$2:$R$2344),R1127)</f>
        <v>1969</v>
      </c>
      <c r="E1127" s="19" t="str">
        <f>CONCATENATE(B1127,"-",C1127,"-",D1127)</f>
        <v>26-Nov-1969</v>
      </c>
      <c r="F1127" s="26">
        <f t="shared" si="17"/>
        <v>53</v>
      </c>
      <c r="G1127">
        <v>0</v>
      </c>
      <c r="H1127" s="47">
        <v>9285.8700000000008</v>
      </c>
      <c r="I1127" t="str">
        <f>IF(M1127="?","tier - 2",M1127)</f>
        <v>tier - 2</v>
      </c>
      <c r="J1127" t="str">
        <f>IF(N1127="?","tier - 2",N1127)</f>
        <v>tier - 3</v>
      </c>
      <c r="K1127" t="str">
        <f>IF(O1127="?","Unknown",O1127)</f>
        <v>R1013</v>
      </c>
      <c r="M1127" t="s">
        <v>9</v>
      </c>
      <c r="N1127" t="s">
        <v>10</v>
      </c>
      <c r="O1127" t="s">
        <v>11</v>
      </c>
      <c r="R1127">
        <v>1969</v>
      </c>
    </row>
    <row r="1128" spans="1:18" x14ac:dyDescent="0.3">
      <c r="A1128" t="s">
        <v>1157</v>
      </c>
      <c r="B1128">
        <v>16</v>
      </c>
      <c r="C1128" s="54" t="s">
        <v>35</v>
      </c>
      <c r="D1128" s="54">
        <f>IF(R1128="?",AVERAGE($R$2:$R$2344),R1128)</f>
        <v>1973</v>
      </c>
      <c r="E1128" s="19" t="str">
        <f>CONCATENATE(B1128,"-",C1128,"-",D1128)</f>
        <v>16-Oct-1973</v>
      </c>
      <c r="F1128" s="26">
        <f t="shared" si="17"/>
        <v>49</v>
      </c>
      <c r="G1128">
        <v>1</v>
      </c>
      <c r="H1128" s="47">
        <v>9288.0300000000007</v>
      </c>
      <c r="I1128" t="str">
        <f>IF(M1128="?","tier - 2",M1128)</f>
        <v>tier - 2</v>
      </c>
      <c r="J1128" t="str">
        <f>IF(N1128="?","tier - 2",N1128)</f>
        <v>tier - 3</v>
      </c>
      <c r="K1128" t="str">
        <f>IF(O1128="?","Unknown",O1128)</f>
        <v>R1018</v>
      </c>
      <c r="M1128" t="s">
        <v>9</v>
      </c>
      <c r="N1128" t="s">
        <v>10</v>
      </c>
      <c r="O1128" t="s">
        <v>168</v>
      </c>
      <c r="R1128">
        <v>1973</v>
      </c>
    </row>
    <row r="1129" spans="1:18" x14ac:dyDescent="0.3">
      <c r="A1129" t="s">
        <v>1158</v>
      </c>
      <c r="B1129">
        <v>18</v>
      </c>
      <c r="C1129" s="54" t="s">
        <v>18</v>
      </c>
      <c r="D1129" s="54">
        <f>IF(R1129="?",AVERAGE($R$2:$R$2344),R1129)</f>
        <v>1973</v>
      </c>
      <c r="E1129" s="19" t="str">
        <f>CONCATENATE(B1129,"-",C1129,"-",D1129)</f>
        <v>18-Sep-1973</v>
      </c>
      <c r="F1129" s="26">
        <f t="shared" si="17"/>
        <v>49</v>
      </c>
      <c r="G1129">
        <v>1</v>
      </c>
      <c r="H1129" s="47">
        <v>9290.14</v>
      </c>
      <c r="I1129" t="str">
        <f>IF(M1129="?","tier - 2",M1129)</f>
        <v>tier - 3</v>
      </c>
      <c r="J1129" t="str">
        <f>IF(N1129="?","tier - 2",N1129)</f>
        <v>tier - 3</v>
      </c>
      <c r="K1129" t="str">
        <f>IF(O1129="?","Unknown",O1129)</f>
        <v>R1016</v>
      </c>
      <c r="M1129" t="s">
        <v>10</v>
      </c>
      <c r="N1129" t="s">
        <v>10</v>
      </c>
      <c r="O1129" t="s">
        <v>166</v>
      </c>
      <c r="R1129">
        <v>1973</v>
      </c>
    </row>
    <row r="1130" spans="1:18" x14ac:dyDescent="0.3">
      <c r="A1130" t="s">
        <v>1159</v>
      </c>
      <c r="B1130">
        <v>3</v>
      </c>
      <c r="C1130" s="54" t="s">
        <v>13</v>
      </c>
      <c r="D1130" s="54">
        <f>IF(R1130="?",AVERAGE($R$2:$R$2344),R1130)</f>
        <v>1976</v>
      </c>
      <c r="E1130" s="19" t="str">
        <f>CONCATENATE(B1130,"-",C1130,"-",D1130)</f>
        <v>3-Nov-1976</v>
      </c>
      <c r="F1130" s="26">
        <f t="shared" si="17"/>
        <v>46</v>
      </c>
      <c r="G1130">
        <v>3</v>
      </c>
      <c r="H1130" s="47">
        <v>9301.89</v>
      </c>
      <c r="I1130" t="str">
        <f>IF(M1130="?","tier - 2",M1130)</f>
        <v>tier - 2</v>
      </c>
      <c r="J1130" t="str">
        <f>IF(N1130="?","tier - 2",N1130)</f>
        <v>tier - 1</v>
      </c>
      <c r="K1130" t="str">
        <f>IF(O1130="?","Unknown",O1130)</f>
        <v>R1012</v>
      </c>
      <c r="M1130" t="s">
        <v>9</v>
      </c>
      <c r="N1130" t="s">
        <v>14</v>
      </c>
      <c r="O1130" t="s">
        <v>21</v>
      </c>
      <c r="R1130">
        <v>1976</v>
      </c>
    </row>
    <row r="1131" spans="1:18" x14ac:dyDescent="0.3">
      <c r="A1131" t="s">
        <v>1160</v>
      </c>
      <c r="B1131">
        <v>16</v>
      </c>
      <c r="C1131" s="54" t="s">
        <v>35</v>
      </c>
      <c r="D1131" s="54">
        <f>IF(R1131="?",AVERAGE($R$2:$R$2344),R1131)</f>
        <v>1973</v>
      </c>
      <c r="E1131" s="19" t="str">
        <f>CONCATENATE(B1131,"-",C1131,"-",D1131)</f>
        <v>16-Oct-1973</v>
      </c>
      <c r="F1131" s="26">
        <f t="shared" si="17"/>
        <v>49</v>
      </c>
      <c r="G1131">
        <v>2</v>
      </c>
      <c r="H1131" s="47">
        <v>9304.7000000000007</v>
      </c>
      <c r="I1131" t="str">
        <f>IF(M1131="?","tier - 2",M1131)</f>
        <v>tier - 3</v>
      </c>
      <c r="J1131" t="str">
        <f>IF(N1131="?","tier - 2",N1131)</f>
        <v>tier - 3</v>
      </c>
      <c r="K1131" t="str">
        <f>IF(O1131="?","Unknown",O1131)</f>
        <v>R1013</v>
      </c>
      <c r="M1131" t="s">
        <v>10</v>
      </c>
      <c r="N1131" t="s">
        <v>10</v>
      </c>
      <c r="O1131" t="s">
        <v>11</v>
      </c>
      <c r="R1131">
        <v>1973</v>
      </c>
    </row>
    <row r="1132" spans="1:18" x14ac:dyDescent="0.3">
      <c r="A1132" t="s">
        <v>1161</v>
      </c>
      <c r="B1132">
        <v>8</v>
      </c>
      <c r="C1132" s="54" t="s">
        <v>16</v>
      </c>
      <c r="D1132" s="54">
        <f>IF(R1132="?",AVERAGE($R$2:$R$2344),R1132)</f>
        <v>1963</v>
      </c>
      <c r="E1132" s="19" t="str">
        <f>CONCATENATE(B1132,"-",C1132,"-",D1132)</f>
        <v>8-Jun-1963</v>
      </c>
      <c r="F1132" s="26">
        <f t="shared" si="17"/>
        <v>60</v>
      </c>
      <c r="G1132">
        <v>0</v>
      </c>
      <c r="H1132" s="47">
        <v>9310.81</v>
      </c>
      <c r="I1132" t="str">
        <f>IF(M1132="?","tier - 2",M1132)</f>
        <v>tier - 3</v>
      </c>
      <c r="J1132" t="str">
        <f>IF(N1132="?","tier - 2",N1132)</f>
        <v>tier - 1</v>
      </c>
      <c r="K1132" t="str">
        <f>IF(O1132="?","Unknown",O1132)</f>
        <v>R1013</v>
      </c>
      <c r="M1132" t="s">
        <v>10</v>
      </c>
      <c r="N1132" t="s">
        <v>14</v>
      </c>
      <c r="O1132" t="s">
        <v>11</v>
      </c>
      <c r="R1132">
        <v>1963</v>
      </c>
    </row>
    <row r="1133" spans="1:18" x14ac:dyDescent="0.3">
      <c r="A1133" t="s">
        <v>1162</v>
      </c>
      <c r="B1133">
        <v>12</v>
      </c>
      <c r="C1133" s="54" t="s">
        <v>35</v>
      </c>
      <c r="D1133" s="54">
        <f>IF(R1133="?",AVERAGE($R$2:$R$2344),R1133)</f>
        <v>1977</v>
      </c>
      <c r="E1133" s="19" t="str">
        <f>CONCATENATE(B1133,"-",C1133,"-",D1133)</f>
        <v>12-Oct-1977</v>
      </c>
      <c r="F1133" s="26">
        <f t="shared" si="17"/>
        <v>45</v>
      </c>
      <c r="G1133">
        <v>2</v>
      </c>
      <c r="H1133" s="47">
        <v>9315.41</v>
      </c>
      <c r="I1133" t="str">
        <f>IF(M1133="?","tier - 2",M1133)</f>
        <v>tier - 2</v>
      </c>
      <c r="J1133" t="str">
        <f>IF(N1133="?","tier - 2",N1133)</f>
        <v>tier - 1</v>
      </c>
      <c r="K1133" t="str">
        <f>IF(O1133="?","Unknown",O1133)</f>
        <v>R1024</v>
      </c>
      <c r="M1133" t="s">
        <v>9</v>
      </c>
      <c r="N1133" t="s">
        <v>14</v>
      </c>
      <c r="O1133" t="s">
        <v>245</v>
      </c>
      <c r="R1133">
        <v>1977</v>
      </c>
    </row>
    <row r="1134" spans="1:18" x14ac:dyDescent="0.3">
      <c r="A1134" t="s">
        <v>1163</v>
      </c>
      <c r="B1134">
        <v>9</v>
      </c>
      <c r="C1134" s="54" t="s">
        <v>8</v>
      </c>
      <c r="D1134" s="54">
        <f>IF(R1134="?",AVERAGE($R$2:$R$2344),R1134)</f>
        <v>1988</v>
      </c>
      <c r="E1134" s="19" t="str">
        <f>CONCATENATE(B1134,"-",C1134,"-",D1134)</f>
        <v>9-Jul-1988</v>
      </c>
      <c r="F1134" s="26">
        <f t="shared" si="17"/>
        <v>34</v>
      </c>
      <c r="G1134">
        <v>3</v>
      </c>
      <c r="H1134" s="47">
        <v>9320.26</v>
      </c>
      <c r="I1134" t="str">
        <f>IF(M1134="?","tier - 2",M1134)</f>
        <v>tier - 2</v>
      </c>
      <c r="J1134" t="str">
        <f>IF(N1134="?","tier - 2",N1134)</f>
        <v>tier - 1</v>
      </c>
      <c r="K1134" t="str">
        <f>IF(O1134="?","Unknown",O1134)</f>
        <v>R1012</v>
      </c>
      <c r="M1134" t="s">
        <v>9</v>
      </c>
      <c r="N1134" t="s">
        <v>14</v>
      </c>
      <c r="O1134" t="s">
        <v>21</v>
      </c>
      <c r="R1134">
        <v>1988</v>
      </c>
    </row>
    <row r="1135" spans="1:18" x14ac:dyDescent="0.3">
      <c r="A1135" t="s">
        <v>1164</v>
      </c>
      <c r="B1135">
        <v>12</v>
      </c>
      <c r="C1135" s="54" t="s">
        <v>35</v>
      </c>
      <c r="D1135" s="54">
        <f>IF(R1135="?",AVERAGE($R$2:$R$2344),R1135)</f>
        <v>1996</v>
      </c>
      <c r="E1135" s="19" t="str">
        <f>CONCATENATE(B1135,"-",C1135,"-",D1135)</f>
        <v>12-Oct-1996</v>
      </c>
      <c r="F1135" s="26">
        <f t="shared" si="17"/>
        <v>26</v>
      </c>
      <c r="G1135">
        <v>0</v>
      </c>
      <c r="H1135" s="47">
        <v>9338.61</v>
      </c>
      <c r="I1135" t="str">
        <f>IF(M1135="?","tier - 2",M1135)</f>
        <v>tier - 2</v>
      </c>
      <c r="J1135" t="str">
        <f>IF(N1135="?","tier - 2",N1135)</f>
        <v>tier - 1</v>
      </c>
      <c r="K1135" t="str">
        <f>IF(O1135="?","Unknown",O1135)</f>
        <v>R1026</v>
      </c>
      <c r="M1135" t="s">
        <v>9</v>
      </c>
      <c r="N1135" t="s">
        <v>14</v>
      </c>
      <c r="O1135" t="s">
        <v>533</v>
      </c>
      <c r="R1135">
        <v>1996</v>
      </c>
    </row>
    <row r="1136" spans="1:18" x14ac:dyDescent="0.3">
      <c r="A1136" t="s">
        <v>1165</v>
      </c>
      <c r="B1136">
        <v>1</v>
      </c>
      <c r="C1136" s="54" t="s">
        <v>8</v>
      </c>
      <c r="D1136" s="54">
        <f>IF(R1136="?",AVERAGE($R$2:$R$2344),R1136)</f>
        <v>1988</v>
      </c>
      <c r="E1136" s="19" t="str">
        <f>CONCATENATE(B1136,"-",C1136,"-",D1136)</f>
        <v>1-Jul-1988</v>
      </c>
      <c r="F1136" s="26">
        <f t="shared" si="17"/>
        <v>34</v>
      </c>
      <c r="G1136">
        <v>3</v>
      </c>
      <c r="H1136" s="47">
        <v>9344.2000000000007</v>
      </c>
      <c r="I1136" t="str">
        <f>IF(M1136="?","tier - 2",M1136)</f>
        <v>tier - 2</v>
      </c>
      <c r="J1136" t="str">
        <f>IF(N1136="?","tier - 2",N1136)</f>
        <v>tier - 1</v>
      </c>
      <c r="K1136" t="str">
        <f>IF(O1136="?","Unknown",O1136)</f>
        <v>R1021</v>
      </c>
      <c r="M1136" t="s">
        <v>9</v>
      </c>
      <c r="N1136" t="s">
        <v>14</v>
      </c>
      <c r="O1136" t="s">
        <v>298</v>
      </c>
      <c r="R1136">
        <v>1988</v>
      </c>
    </row>
    <row r="1137" spans="1:18" x14ac:dyDescent="0.3">
      <c r="A1137" t="s">
        <v>1166</v>
      </c>
      <c r="B1137">
        <v>8</v>
      </c>
      <c r="C1137" s="54" t="s">
        <v>35</v>
      </c>
      <c r="D1137" s="54">
        <f>IF(R1137="?",AVERAGE($R$2:$R$2344),R1137)</f>
        <v>1971</v>
      </c>
      <c r="E1137" s="19" t="str">
        <f>CONCATENATE(B1137,"-",C1137,"-",D1137)</f>
        <v>8-Oct-1971</v>
      </c>
      <c r="F1137" s="26">
        <f t="shared" si="17"/>
        <v>51</v>
      </c>
      <c r="G1137">
        <v>0</v>
      </c>
      <c r="H1137" s="47">
        <v>9361.33</v>
      </c>
      <c r="I1137" t="str">
        <f>IF(M1137="?","tier - 2",M1137)</f>
        <v>tier - 3</v>
      </c>
      <c r="J1137" t="str">
        <f>IF(N1137="?","tier - 2",N1137)</f>
        <v>tier - 1</v>
      </c>
      <c r="K1137" t="str">
        <f>IF(O1137="?","Unknown",O1137)</f>
        <v>R1016</v>
      </c>
      <c r="M1137" t="s">
        <v>10</v>
      </c>
      <c r="N1137" t="s">
        <v>14</v>
      </c>
      <c r="O1137" t="s">
        <v>166</v>
      </c>
      <c r="R1137">
        <v>1971</v>
      </c>
    </row>
    <row r="1138" spans="1:18" x14ac:dyDescent="0.3">
      <c r="A1138" t="s">
        <v>1167</v>
      </c>
      <c r="B1138">
        <v>24</v>
      </c>
      <c r="C1138" s="54" t="s">
        <v>13</v>
      </c>
      <c r="D1138" s="54">
        <f>IF(R1138="?",AVERAGE($R$2:$R$2344),R1138)</f>
        <v>1969</v>
      </c>
      <c r="E1138" s="19" t="str">
        <f>CONCATENATE(B1138,"-",C1138,"-",D1138)</f>
        <v>24-Nov-1969</v>
      </c>
      <c r="F1138" s="26">
        <f t="shared" si="17"/>
        <v>53</v>
      </c>
      <c r="G1138">
        <v>0</v>
      </c>
      <c r="H1138" s="47">
        <v>9377.4500000000007</v>
      </c>
      <c r="I1138" t="str">
        <f>IF(M1138="?","tier - 2",M1138)</f>
        <v>tier - 2</v>
      </c>
      <c r="J1138" t="str">
        <f>IF(N1138="?","tier - 2",N1138)</f>
        <v>tier - 3</v>
      </c>
      <c r="K1138" t="str">
        <f>IF(O1138="?","Unknown",O1138)</f>
        <v>R1013</v>
      </c>
      <c r="M1138" t="s">
        <v>9</v>
      </c>
      <c r="N1138" t="s">
        <v>10</v>
      </c>
      <c r="O1138" t="s">
        <v>11</v>
      </c>
      <c r="R1138">
        <v>1969</v>
      </c>
    </row>
    <row r="1139" spans="1:18" x14ac:dyDescent="0.3">
      <c r="A1139" t="s">
        <v>1168</v>
      </c>
      <c r="B1139">
        <v>26</v>
      </c>
      <c r="C1139" s="54" t="s">
        <v>13</v>
      </c>
      <c r="D1139" s="54">
        <f>IF(R1139="?",AVERAGE($R$2:$R$2344),R1139)</f>
        <v>1971</v>
      </c>
      <c r="E1139" s="19" t="str">
        <f>CONCATENATE(B1139,"-",C1139,"-",D1139)</f>
        <v>26-Nov-1971</v>
      </c>
      <c r="F1139" s="26">
        <f t="shared" si="17"/>
        <v>51</v>
      </c>
      <c r="G1139">
        <v>1</v>
      </c>
      <c r="H1139" s="47">
        <v>9377.9</v>
      </c>
      <c r="I1139" t="str">
        <f>IF(M1139="?","tier - 2",M1139)</f>
        <v>tier - 2</v>
      </c>
      <c r="J1139" t="str">
        <f>IF(N1139="?","tier - 2",N1139)</f>
        <v>tier - 1</v>
      </c>
      <c r="K1139" t="str">
        <f>IF(O1139="?","Unknown",O1139)</f>
        <v>R1013</v>
      </c>
      <c r="M1139" t="s">
        <v>9</v>
      </c>
      <c r="N1139" t="s">
        <v>14</v>
      </c>
      <c r="O1139" t="s">
        <v>11</v>
      </c>
      <c r="R1139">
        <v>1971</v>
      </c>
    </row>
    <row r="1140" spans="1:18" x14ac:dyDescent="0.3">
      <c r="A1140" t="s">
        <v>1169</v>
      </c>
      <c r="B1140">
        <v>2</v>
      </c>
      <c r="C1140" s="54" t="s">
        <v>28</v>
      </c>
      <c r="D1140" s="54">
        <f>IF(R1140="?",AVERAGE($R$2:$R$2344),R1140)</f>
        <v>1975</v>
      </c>
      <c r="E1140" s="19" t="str">
        <f>CONCATENATE(B1140,"-",C1140,"-",D1140)</f>
        <v>2-Dec-1975</v>
      </c>
      <c r="F1140" s="26">
        <f t="shared" si="17"/>
        <v>47</v>
      </c>
      <c r="G1140">
        <v>1</v>
      </c>
      <c r="H1140" s="47">
        <v>9380.75</v>
      </c>
      <c r="I1140" t="str">
        <f>IF(M1140="?","tier - 2",M1140)</f>
        <v>tier - 2</v>
      </c>
      <c r="J1140" t="str">
        <f>IF(N1140="?","tier - 2",N1140)</f>
        <v>tier - 2</v>
      </c>
      <c r="K1140" t="str">
        <f>IF(O1140="?","Unknown",O1140)</f>
        <v>R1024</v>
      </c>
      <c r="M1140" t="s">
        <v>9</v>
      </c>
      <c r="N1140" t="s">
        <v>9</v>
      </c>
      <c r="O1140" t="s">
        <v>245</v>
      </c>
      <c r="R1140">
        <v>1975</v>
      </c>
    </row>
    <row r="1141" spans="1:18" x14ac:dyDescent="0.3">
      <c r="A1141" t="s">
        <v>1170</v>
      </c>
      <c r="B1141">
        <v>29</v>
      </c>
      <c r="C1141" s="54" t="s">
        <v>28</v>
      </c>
      <c r="D1141" s="54">
        <f>IF(R1141="?",AVERAGE($R$2:$R$2344),R1141)</f>
        <v>1971</v>
      </c>
      <c r="E1141" s="19" t="str">
        <f>CONCATENATE(B1141,"-",C1141,"-",D1141)</f>
        <v>29-Dec-1971</v>
      </c>
      <c r="F1141" s="26">
        <f t="shared" si="17"/>
        <v>51</v>
      </c>
      <c r="G1141">
        <v>1</v>
      </c>
      <c r="H1141" s="47">
        <v>9386.16</v>
      </c>
      <c r="I1141" t="str">
        <f>IF(M1141="?","tier - 2",M1141)</f>
        <v>tier - 3</v>
      </c>
      <c r="J1141" t="str">
        <f>IF(N1141="?","tier - 2",N1141)</f>
        <v>tier - 2</v>
      </c>
      <c r="K1141" t="str">
        <f>IF(O1141="?","Unknown",O1141)</f>
        <v>R1013</v>
      </c>
      <c r="M1141" t="s">
        <v>10</v>
      </c>
      <c r="N1141" t="s">
        <v>9</v>
      </c>
      <c r="O1141" t="s">
        <v>11</v>
      </c>
      <c r="R1141">
        <v>1971</v>
      </c>
    </row>
    <row r="1142" spans="1:18" x14ac:dyDescent="0.3">
      <c r="A1142" t="s">
        <v>1171</v>
      </c>
      <c r="B1142">
        <v>20</v>
      </c>
      <c r="C1142" s="54" t="s">
        <v>35</v>
      </c>
      <c r="D1142" s="54">
        <f>IF(R1142="?",AVERAGE($R$2:$R$2344),R1142)</f>
        <v>1971</v>
      </c>
      <c r="E1142" s="19" t="str">
        <f>CONCATENATE(B1142,"-",C1142,"-",D1142)</f>
        <v>20-Oct-1971</v>
      </c>
      <c r="F1142" s="26">
        <f t="shared" si="17"/>
        <v>51</v>
      </c>
      <c r="G1142">
        <v>1</v>
      </c>
      <c r="H1142" s="47">
        <v>9391.35</v>
      </c>
      <c r="I1142" t="str">
        <f>IF(M1142="?","tier - 2",M1142)</f>
        <v>tier - 3</v>
      </c>
      <c r="J1142" t="str">
        <f>IF(N1142="?","tier - 2",N1142)</f>
        <v>tier - 3</v>
      </c>
      <c r="K1142" t="str">
        <f>IF(O1142="?","Unknown",O1142)</f>
        <v>R1011</v>
      </c>
      <c r="M1142" t="s">
        <v>10</v>
      </c>
      <c r="N1142" t="s">
        <v>10</v>
      </c>
      <c r="O1142" t="s">
        <v>40</v>
      </c>
      <c r="R1142">
        <v>1971</v>
      </c>
    </row>
    <row r="1143" spans="1:18" x14ac:dyDescent="0.3">
      <c r="A1143" t="s">
        <v>1172</v>
      </c>
      <c r="B1143">
        <v>17</v>
      </c>
      <c r="C1143" s="54" t="s">
        <v>35</v>
      </c>
      <c r="D1143" s="54">
        <f>IF(R1143="?",AVERAGE($R$2:$R$2344),R1143)</f>
        <v>1976</v>
      </c>
      <c r="E1143" s="19" t="str">
        <f>CONCATENATE(B1143,"-",C1143,"-",D1143)</f>
        <v>17-Oct-1976</v>
      </c>
      <c r="F1143" s="26">
        <f t="shared" si="17"/>
        <v>46</v>
      </c>
      <c r="G1143">
        <v>2</v>
      </c>
      <c r="H1143" s="47">
        <v>9411.01</v>
      </c>
      <c r="I1143" t="str">
        <f>IF(M1143="?","tier - 2",M1143)</f>
        <v>tier - 2</v>
      </c>
      <c r="J1143" t="str">
        <f>IF(N1143="?","tier - 2",N1143)</f>
        <v>tier - 3</v>
      </c>
      <c r="K1143" t="str">
        <f>IF(O1143="?","Unknown",O1143)</f>
        <v>R1024</v>
      </c>
      <c r="M1143" t="s">
        <v>9</v>
      </c>
      <c r="N1143" t="s">
        <v>10</v>
      </c>
      <c r="O1143" t="s">
        <v>245</v>
      </c>
      <c r="R1143">
        <v>1976</v>
      </c>
    </row>
    <row r="1144" spans="1:18" x14ac:dyDescent="0.3">
      <c r="A1144" t="s">
        <v>1173</v>
      </c>
      <c r="B1144">
        <v>30</v>
      </c>
      <c r="C1144" s="54" t="s">
        <v>35</v>
      </c>
      <c r="D1144" s="54">
        <f>IF(R1144="?",AVERAGE($R$2:$R$2344),R1144)</f>
        <v>1976</v>
      </c>
      <c r="E1144" s="19" t="str">
        <f>CONCATENATE(B1144,"-",C1144,"-",D1144)</f>
        <v>30-Oct-1976</v>
      </c>
      <c r="F1144" s="26">
        <f t="shared" si="17"/>
        <v>46</v>
      </c>
      <c r="G1144">
        <v>3</v>
      </c>
      <c r="H1144" s="47">
        <v>9414.92</v>
      </c>
      <c r="I1144" t="str">
        <f>IF(M1144="?","tier - 2",M1144)</f>
        <v>tier - 2</v>
      </c>
      <c r="J1144" t="str">
        <f>IF(N1144="?","tier - 2",N1144)</f>
        <v>tier - 2</v>
      </c>
      <c r="K1144" t="str">
        <f>IF(O1144="?","Unknown",O1144)</f>
        <v>R1011</v>
      </c>
      <c r="M1144" t="s">
        <v>9</v>
      </c>
      <c r="N1144" t="s">
        <v>9</v>
      </c>
      <c r="O1144" t="s">
        <v>40</v>
      </c>
      <c r="R1144">
        <v>1976</v>
      </c>
    </row>
    <row r="1145" spans="1:18" x14ac:dyDescent="0.3">
      <c r="A1145" t="s">
        <v>1174</v>
      </c>
      <c r="B1145">
        <v>3</v>
      </c>
      <c r="C1145" s="54" t="s">
        <v>13</v>
      </c>
      <c r="D1145" s="54">
        <f>IF(R1145="?",AVERAGE($R$2:$R$2344),R1145)</f>
        <v>1976</v>
      </c>
      <c r="E1145" s="19" t="str">
        <f>CONCATENATE(B1145,"-",C1145,"-",D1145)</f>
        <v>3-Nov-1976</v>
      </c>
      <c r="F1145" s="26">
        <f t="shared" si="17"/>
        <v>46</v>
      </c>
      <c r="G1145">
        <v>2</v>
      </c>
      <c r="H1145" s="47">
        <v>9432.93</v>
      </c>
      <c r="I1145" t="str">
        <f>IF(M1145="?","tier - 2",M1145)</f>
        <v>tier - 2</v>
      </c>
      <c r="J1145" t="str">
        <f>IF(N1145="?","tier - 2",N1145)</f>
        <v>tier - 1</v>
      </c>
      <c r="K1145" t="str">
        <f>IF(O1145="?","Unknown",O1145)</f>
        <v>R1024</v>
      </c>
      <c r="M1145" t="s">
        <v>9</v>
      </c>
      <c r="N1145" t="s">
        <v>14</v>
      </c>
      <c r="O1145" t="s">
        <v>245</v>
      </c>
      <c r="R1145">
        <v>1976</v>
      </c>
    </row>
    <row r="1146" spans="1:18" x14ac:dyDescent="0.3">
      <c r="A1146" t="s">
        <v>1175</v>
      </c>
      <c r="B1146">
        <v>27</v>
      </c>
      <c r="C1146" s="54" t="s">
        <v>13</v>
      </c>
      <c r="D1146" s="54">
        <f>IF(R1146="?",AVERAGE($R$2:$R$2344),R1146)</f>
        <v>1974</v>
      </c>
      <c r="E1146" s="19" t="str">
        <f>CONCATENATE(B1146,"-",C1146,"-",D1146)</f>
        <v>27-Nov-1974</v>
      </c>
      <c r="F1146" s="26">
        <f t="shared" si="17"/>
        <v>48</v>
      </c>
      <c r="G1146">
        <v>1</v>
      </c>
      <c r="H1146" s="47">
        <v>9447.25</v>
      </c>
      <c r="I1146" t="str">
        <f>IF(M1146="?","tier - 2",M1146)</f>
        <v>tier - 2</v>
      </c>
      <c r="J1146" t="str">
        <f>IF(N1146="?","tier - 2",N1146)</f>
        <v>tier - 1</v>
      </c>
      <c r="K1146" t="str">
        <f>IF(O1146="?","Unknown",O1146)</f>
        <v>R1024</v>
      </c>
      <c r="M1146" t="s">
        <v>9</v>
      </c>
      <c r="N1146" t="s">
        <v>14</v>
      </c>
      <c r="O1146" t="s">
        <v>245</v>
      </c>
      <c r="R1146">
        <v>1974</v>
      </c>
    </row>
    <row r="1147" spans="1:18" x14ac:dyDescent="0.3">
      <c r="A1147" t="s">
        <v>1176</v>
      </c>
      <c r="B1147">
        <v>8</v>
      </c>
      <c r="C1147" s="54" t="s">
        <v>16</v>
      </c>
      <c r="D1147" s="54">
        <f>IF(R1147="?",AVERAGE($R$2:$R$2344),R1147)</f>
        <v>1974</v>
      </c>
      <c r="E1147" s="19" t="str">
        <f>CONCATENATE(B1147,"-",C1147,"-",D1147)</f>
        <v>8-Jun-1974</v>
      </c>
      <c r="F1147" s="26">
        <f t="shared" si="17"/>
        <v>49</v>
      </c>
      <c r="G1147">
        <v>1</v>
      </c>
      <c r="H1147" s="47">
        <v>9447.3799999999992</v>
      </c>
      <c r="I1147" t="str">
        <f>IF(M1147="?","tier - 2",M1147)</f>
        <v>tier - 2</v>
      </c>
      <c r="J1147" t="str">
        <f>IF(N1147="?","tier - 2",N1147)</f>
        <v>tier - 3</v>
      </c>
      <c r="K1147" t="str">
        <f>IF(O1147="?","Unknown",O1147)</f>
        <v>R1024</v>
      </c>
      <c r="M1147" t="s">
        <v>9</v>
      </c>
      <c r="N1147" t="s">
        <v>10</v>
      </c>
      <c r="O1147" t="s">
        <v>245</v>
      </c>
      <c r="R1147">
        <v>1974</v>
      </c>
    </row>
    <row r="1148" spans="1:18" x14ac:dyDescent="0.3">
      <c r="A1148" t="s">
        <v>1177</v>
      </c>
      <c r="B1148">
        <v>14</v>
      </c>
      <c r="C1148" s="54" t="s">
        <v>13</v>
      </c>
      <c r="D1148" s="54">
        <f>IF(R1148="?",AVERAGE($R$2:$R$2344),R1148)</f>
        <v>1987</v>
      </c>
      <c r="E1148" s="19" t="str">
        <f>CONCATENATE(B1148,"-",C1148,"-",D1148)</f>
        <v>14-Nov-1987</v>
      </c>
      <c r="F1148" s="26">
        <f t="shared" si="17"/>
        <v>35</v>
      </c>
      <c r="G1148">
        <v>3</v>
      </c>
      <c r="H1148" s="47">
        <v>9448.42</v>
      </c>
      <c r="I1148" t="str">
        <f>IF(M1148="?","tier - 2",M1148)</f>
        <v>tier - 2</v>
      </c>
      <c r="J1148" t="str">
        <f>IF(N1148="?","tier - 2",N1148)</f>
        <v>tier - 3</v>
      </c>
      <c r="K1148" t="str">
        <f>IF(O1148="?","Unknown",O1148)</f>
        <v>R1021</v>
      </c>
      <c r="M1148" t="s">
        <v>9</v>
      </c>
      <c r="N1148" t="s">
        <v>10</v>
      </c>
      <c r="O1148" t="s">
        <v>298</v>
      </c>
      <c r="R1148">
        <v>1987</v>
      </c>
    </row>
    <row r="1149" spans="1:18" x14ac:dyDescent="0.3">
      <c r="A1149" t="s">
        <v>1178</v>
      </c>
      <c r="B1149">
        <v>17</v>
      </c>
      <c r="C1149" s="54" t="s">
        <v>8</v>
      </c>
      <c r="D1149" s="54">
        <f>IF(R1149="?",AVERAGE($R$2:$R$2344),R1149)</f>
        <v>1979</v>
      </c>
      <c r="E1149" s="19" t="str">
        <f>CONCATENATE(B1149,"-",C1149,"-",D1149)</f>
        <v>17-Jul-1979</v>
      </c>
      <c r="F1149" s="26">
        <f t="shared" si="17"/>
        <v>43</v>
      </c>
      <c r="G1149">
        <v>2</v>
      </c>
      <c r="H1149" s="47">
        <v>9453.92</v>
      </c>
      <c r="I1149" t="str">
        <f>IF(M1149="?","tier - 2",M1149)</f>
        <v>tier - 2</v>
      </c>
      <c r="J1149" t="str">
        <f>IF(N1149="?","tier - 2",N1149)</f>
        <v>tier - 2</v>
      </c>
      <c r="K1149" t="str">
        <f>IF(O1149="?","Unknown",O1149)</f>
        <v>R1021</v>
      </c>
      <c r="M1149" t="s">
        <v>9</v>
      </c>
      <c r="N1149" t="s">
        <v>9</v>
      </c>
      <c r="O1149" t="s">
        <v>298</v>
      </c>
      <c r="R1149">
        <v>1979</v>
      </c>
    </row>
    <row r="1150" spans="1:18" x14ac:dyDescent="0.3">
      <c r="A1150" t="s">
        <v>1179</v>
      </c>
      <c r="B1150">
        <v>4</v>
      </c>
      <c r="C1150" s="54" t="s">
        <v>16</v>
      </c>
      <c r="D1150" s="54">
        <f>IF(R1150="?",AVERAGE($R$2:$R$2344),R1150)</f>
        <v>1969</v>
      </c>
      <c r="E1150" s="19" t="str">
        <f>CONCATENATE(B1150,"-",C1150,"-",D1150)</f>
        <v>4-Jun-1969</v>
      </c>
      <c r="F1150" s="26">
        <f t="shared" si="17"/>
        <v>54</v>
      </c>
      <c r="G1150">
        <v>0</v>
      </c>
      <c r="H1150" s="47">
        <v>9487.64</v>
      </c>
      <c r="I1150" t="str">
        <f>IF(M1150="?","tier - 2",M1150)</f>
        <v>tier - 2</v>
      </c>
      <c r="J1150" t="str">
        <f>IF(N1150="?","tier - 2",N1150)</f>
        <v>tier - 2</v>
      </c>
      <c r="K1150" t="str">
        <f>IF(O1150="?","Unknown",O1150)</f>
        <v>R1013</v>
      </c>
      <c r="M1150" t="s">
        <v>9</v>
      </c>
      <c r="N1150" t="s">
        <v>9</v>
      </c>
      <c r="O1150" t="s">
        <v>11</v>
      </c>
      <c r="R1150">
        <v>1969</v>
      </c>
    </row>
    <row r="1151" spans="1:18" x14ac:dyDescent="0.3">
      <c r="A1151" t="s">
        <v>1180</v>
      </c>
      <c r="B1151">
        <v>28</v>
      </c>
      <c r="C1151" s="54" t="s">
        <v>13</v>
      </c>
      <c r="D1151" s="54">
        <f>IF(R1151="?",AVERAGE($R$2:$R$2344),R1151)</f>
        <v>1976</v>
      </c>
      <c r="E1151" s="19" t="str">
        <f>CONCATENATE(B1151,"-",C1151,"-",D1151)</f>
        <v>28-Nov-1976</v>
      </c>
      <c r="F1151" s="26">
        <f t="shared" si="17"/>
        <v>46</v>
      </c>
      <c r="G1151">
        <v>3</v>
      </c>
      <c r="H1151" s="47">
        <v>9500.57</v>
      </c>
      <c r="I1151" t="str">
        <f>IF(M1151="?","tier - 2",M1151)</f>
        <v>tier - 2</v>
      </c>
      <c r="J1151" t="str">
        <f>IF(N1151="?","tier - 2",N1151)</f>
        <v>tier - 3</v>
      </c>
      <c r="K1151" t="str">
        <f>IF(O1151="?","Unknown",O1151)</f>
        <v>R1017</v>
      </c>
      <c r="M1151" t="s">
        <v>9</v>
      </c>
      <c r="N1151" t="s">
        <v>10</v>
      </c>
      <c r="O1151" t="s">
        <v>354</v>
      </c>
      <c r="R1151">
        <v>1976</v>
      </c>
    </row>
    <row r="1152" spans="1:18" x14ac:dyDescent="0.3">
      <c r="A1152" t="s">
        <v>1181</v>
      </c>
      <c r="B1152">
        <v>24</v>
      </c>
      <c r="C1152" s="54" t="s">
        <v>33</v>
      </c>
      <c r="D1152" s="54">
        <f>IF(R1152="?",AVERAGE($R$2:$R$2344),R1152)</f>
        <v>1969</v>
      </c>
      <c r="E1152" s="19" t="str">
        <f>CONCATENATE(B1152,"-",C1152,"-",D1152)</f>
        <v>24-Aug-1969</v>
      </c>
      <c r="F1152" s="26">
        <f t="shared" si="17"/>
        <v>53</v>
      </c>
      <c r="G1152">
        <v>0</v>
      </c>
      <c r="H1152" s="47">
        <v>9504.31</v>
      </c>
      <c r="I1152" t="str">
        <f>IF(M1152="?","tier - 2",M1152)</f>
        <v>tier - 3</v>
      </c>
      <c r="J1152" t="str">
        <f>IF(N1152="?","tier - 2",N1152)</f>
        <v>tier - 2</v>
      </c>
      <c r="K1152" t="str">
        <f>IF(O1152="?","Unknown",O1152)</f>
        <v>R1013</v>
      </c>
      <c r="M1152" t="s">
        <v>10</v>
      </c>
      <c r="N1152" t="s">
        <v>9</v>
      </c>
      <c r="O1152" t="s">
        <v>11</v>
      </c>
      <c r="R1152">
        <v>1969</v>
      </c>
    </row>
    <row r="1153" spans="1:18" x14ac:dyDescent="0.3">
      <c r="A1153" t="s">
        <v>1182</v>
      </c>
      <c r="B1153">
        <v>22</v>
      </c>
      <c r="C1153" s="54" t="s">
        <v>33</v>
      </c>
      <c r="D1153" s="54">
        <f>IF(R1153="?",AVERAGE($R$2:$R$2344),R1153)</f>
        <v>1992</v>
      </c>
      <c r="E1153" s="19" t="str">
        <f>CONCATENATE(B1153,"-",C1153,"-",D1153)</f>
        <v>22-Aug-1992</v>
      </c>
      <c r="F1153" s="26">
        <f t="shared" si="17"/>
        <v>30</v>
      </c>
      <c r="G1153">
        <v>0</v>
      </c>
      <c r="H1153" s="47">
        <v>9507.68</v>
      </c>
      <c r="I1153" t="str">
        <f>IF(M1153="?","tier - 2",M1153)</f>
        <v>tier - 2</v>
      </c>
      <c r="J1153" t="str">
        <f>IF(N1153="?","tier - 2",N1153)</f>
        <v>tier - 1</v>
      </c>
      <c r="K1153" t="str">
        <f>IF(O1153="?","Unknown",O1153)</f>
        <v>R1012</v>
      </c>
      <c r="M1153" t="s">
        <v>9</v>
      </c>
      <c r="N1153" t="s">
        <v>14</v>
      </c>
      <c r="O1153" t="s">
        <v>21</v>
      </c>
      <c r="R1153">
        <v>1992</v>
      </c>
    </row>
    <row r="1154" spans="1:18" x14ac:dyDescent="0.3">
      <c r="A1154" t="s">
        <v>1183</v>
      </c>
      <c r="B1154">
        <v>29</v>
      </c>
      <c r="C1154" s="54" t="s">
        <v>13</v>
      </c>
      <c r="D1154" s="54">
        <f>IF(R1154="?",AVERAGE($R$2:$R$2344),R1154)</f>
        <v>1971</v>
      </c>
      <c r="E1154" s="19" t="str">
        <f>CONCATENATE(B1154,"-",C1154,"-",D1154)</f>
        <v>29-Nov-1971</v>
      </c>
      <c r="F1154" s="26">
        <f t="shared" si="17"/>
        <v>51</v>
      </c>
      <c r="G1154">
        <v>0</v>
      </c>
      <c r="H1154" s="47">
        <v>9528.9</v>
      </c>
      <c r="I1154" t="str">
        <f>IF(M1154="?","tier - 2",M1154)</f>
        <v>tier - 2</v>
      </c>
      <c r="J1154" t="str">
        <f>IF(N1154="?","tier - 2",N1154)</f>
        <v>tier - 2</v>
      </c>
      <c r="K1154" t="str">
        <f>IF(O1154="?","Unknown",O1154)</f>
        <v>R1011</v>
      </c>
      <c r="M1154" t="s">
        <v>9</v>
      </c>
      <c r="N1154" t="s">
        <v>9</v>
      </c>
      <c r="O1154" t="s">
        <v>40</v>
      </c>
      <c r="R1154">
        <v>1971</v>
      </c>
    </row>
    <row r="1155" spans="1:18" x14ac:dyDescent="0.3">
      <c r="A1155" t="s">
        <v>1184</v>
      </c>
      <c r="B1155">
        <v>21</v>
      </c>
      <c r="C1155" s="54" t="s">
        <v>28</v>
      </c>
      <c r="D1155" s="54">
        <f>IF(R1155="?",AVERAGE($R$2:$R$2344),R1155)</f>
        <v>1973</v>
      </c>
      <c r="E1155" s="19" t="str">
        <f>CONCATENATE(B1155,"-",C1155,"-",D1155)</f>
        <v>21-Dec-1973</v>
      </c>
      <c r="F1155" s="26">
        <f t="shared" ref="F1155:F1218" si="18">DATEDIF(E1155, DATE(2023,6,8), "Y")</f>
        <v>49</v>
      </c>
      <c r="G1155">
        <v>0</v>
      </c>
      <c r="H1155" s="47">
        <v>9538.65</v>
      </c>
      <c r="I1155" t="str">
        <f>IF(M1155="?","tier - 2",M1155)</f>
        <v>tier - 2</v>
      </c>
      <c r="J1155" t="str">
        <f>IF(N1155="?","tier - 2",N1155)</f>
        <v>tier - 3</v>
      </c>
      <c r="K1155" t="str">
        <f>IF(O1155="?","Unknown",O1155)</f>
        <v>R1021</v>
      </c>
      <c r="M1155" t="s">
        <v>9</v>
      </c>
      <c r="N1155" t="s">
        <v>10</v>
      </c>
      <c r="O1155" t="s">
        <v>298</v>
      </c>
      <c r="R1155">
        <v>1973</v>
      </c>
    </row>
    <row r="1156" spans="1:18" x14ac:dyDescent="0.3">
      <c r="A1156" t="s">
        <v>1185</v>
      </c>
      <c r="B1156">
        <v>28</v>
      </c>
      <c r="C1156" s="54" t="s">
        <v>8</v>
      </c>
      <c r="D1156" s="54">
        <f>IF(R1156="?",AVERAGE($R$2:$R$2344),R1156)</f>
        <v>1975</v>
      </c>
      <c r="E1156" s="19" t="str">
        <f>CONCATENATE(B1156,"-",C1156,"-",D1156)</f>
        <v>28-Jul-1975</v>
      </c>
      <c r="F1156" s="26">
        <f t="shared" si="18"/>
        <v>47</v>
      </c>
      <c r="G1156">
        <v>1</v>
      </c>
      <c r="H1156" s="47">
        <v>9540.17</v>
      </c>
      <c r="I1156" t="str">
        <f>IF(M1156="?","tier - 2",M1156)</f>
        <v>tier - 2</v>
      </c>
      <c r="J1156" t="str">
        <f>IF(N1156="?","tier - 2",N1156)</f>
        <v>tier - 2</v>
      </c>
      <c r="K1156" t="str">
        <f>IF(O1156="?","Unknown",O1156)</f>
        <v>R1024</v>
      </c>
      <c r="M1156" t="s">
        <v>9</v>
      </c>
      <c r="N1156" t="s">
        <v>9</v>
      </c>
      <c r="O1156" t="s">
        <v>245</v>
      </c>
      <c r="R1156">
        <v>1975</v>
      </c>
    </row>
    <row r="1157" spans="1:18" x14ac:dyDescent="0.3">
      <c r="A1157" t="s">
        <v>1186</v>
      </c>
      <c r="B1157">
        <v>22</v>
      </c>
      <c r="C1157" s="54" t="s">
        <v>18</v>
      </c>
      <c r="D1157" s="54">
        <f>IF(R1157="?",AVERAGE($R$2:$R$2344),R1157)</f>
        <v>1972</v>
      </c>
      <c r="E1157" s="19" t="str">
        <f>CONCATENATE(B1157,"-",C1157,"-",D1157)</f>
        <v>22-Sep-1972</v>
      </c>
      <c r="F1157" s="26">
        <f t="shared" si="18"/>
        <v>50</v>
      </c>
      <c r="G1157">
        <v>0</v>
      </c>
      <c r="H1157" s="47">
        <v>9541.7000000000007</v>
      </c>
      <c r="I1157" t="str">
        <f>IF(M1157="?","tier - 2",M1157)</f>
        <v>tier - 2</v>
      </c>
      <c r="J1157" t="str">
        <f>IF(N1157="?","tier - 2",N1157)</f>
        <v>tier - 1</v>
      </c>
      <c r="K1157" t="str">
        <f>IF(O1157="?","Unknown",O1157)</f>
        <v>R1024</v>
      </c>
      <c r="M1157" t="s">
        <v>9</v>
      </c>
      <c r="N1157" t="s">
        <v>14</v>
      </c>
      <c r="O1157" t="s">
        <v>245</v>
      </c>
      <c r="R1157">
        <v>1972</v>
      </c>
    </row>
    <row r="1158" spans="1:18" x14ac:dyDescent="0.3">
      <c r="A1158" t="s">
        <v>1187</v>
      </c>
      <c r="B1158">
        <v>22</v>
      </c>
      <c r="C1158" s="54" t="s">
        <v>18</v>
      </c>
      <c r="D1158" s="54">
        <f>IF(R1158="?",AVERAGE($R$2:$R$2344),R1158)</f>
        <v>1972</v>
      </c>
      <c r="E1158" s="19" t="str">
        <f>CONCATENATE(B1158,"-",C1158,"-",D1158)</f>
        <v>22-Sep-1972</v>
      </c>
      <c r="F1158" s="26">
        <f t="shared" si="18"/>
        <v>50</v>
      </c>
      <c r="G1158">
        <v>1</v>
      </c>
      <c r="H1158" s="47">
        <v>9549.57</v>
      </c>
      <c r="I1158" t="str">
        <f>IF(M1158="?","tier - 2",M1158)</f>
        <v>tier - 2</v>
      </c>
      <c r="J1158" t="str">
        <f>IF(N1158="?","tier - 2",N1158)</f>
        <v>tier - 1</v>
      </c>
      <c r="K1158" t="str">
        <f>IF(O1158="?","Unknown",O1158)</f>
        <v>R1013</v>
      </c>
      <c r="M1158" t="s">
        <v>9</v>
      </c>
      <c r="N1158" t="s">
        <v>14</v>
      </c>
      <c r="O1158" t="s">
        <v>11</v>
      </c>
      <c r="R1158">
        <v>1972</v>
      </c>
    </row>
    <row r="1159" spans="1:18" x14ac:dyDescent="0.3">
      <c r="A1159" t="s">
        <v>1188</v>
      </c>
      <c r="B1159">
        <v>14</v>
      </c>
      <c r="C1159" s="54" t="s">
        <v>33</v>
      </c>
      <c r="D1159" s="54">
        <f>IF(R1159="?",AVERAGE($R$2:$R$2344),R1159)</f>
        <v>1974</v>
      </c>
      <c r="E1159" s="19" t="str">
        <f>CONCATENATE(B1159,"-",C1159,"-",D1159)</f>
        <v>14-Aug-1974</v>
      </c>
      <c r="F1159" s="26">
        <f t="shared" si="18"/>
        <v>48</v>
      </c>
      <c r="G1159">
        <v>3</v>
      </c>
      <c r="H1159" s="47">
        <v>9563.0300000000007</v>
      </c>
      <c r="I1159" t="str">
        <f>IF(M1159="?","tier - 2",M1159)</f>
        <v>tier - 3</v>
      </c>
      <c r="J1159" t="str">
        <f>IF(N1159="?","tier - 2",N1159)</f>
        <v>tier - 1</v>
      </c>
      <c r="K1159" t="str">
        <f>IF(O1159="?","Unknown",O1159)</f>
        <v>R1011</v>
      </c>
      <c r="M1159" t="s">
        <v>10</v>
      </c>
      <c r="N1159" t="s">
        <v>14</v>
      </c>
      <c r="O1159" t="s">
        <v>40</v>
      </c>
      <c r="R1159">
        <v>1974</v>
      </c>
    </row>
    <row r="1160" spans="1:18" x14ac:dyDescent="0.3">
      <c r="A1160" t="s">
        <v>1189</v>
      </c>
      <c r="B1160">
        <v>1</v>
      </c>
      <c r="C1160" s="54" t="s">
        <v>28</v>
      </c>
      <c r="D1160" s="54">
        <f>IF(R1160="?",AVERAGE($R$2:$R$2344),R1160)</f>
        <v>1973</v>
      </c>
      <c r="E1160" s="19" t="str">
        <f>CONCATENATE(B1160,"-",C1160,"-",D1160)</f>
        <v>1-Dec-1973</v>
      </c>
      <c r="F1160" s="26">
        <f t="shared" si="18"/>
        <v>49</v>
      </c>
      <c r="G1160">
        <v>1</v>
      </c>
      <c r="H1160" s="47">
        <v>9566.99</v>
      </c>
      <c r="I1160" t="str">
        <f>IF(M1160="?","tier - 2",M1160)</f>
        <v>tier - 2</v>
      </c>
      <c r="J1160" t="str">
        <f>IF(N1160="?","tier - 2",N1160)</f>
        <v>tier - 1</v>
      </c>
      <c r="K1160" t="str">
        <f>IF(O1160="?","Unknown",O1160)</f>
        <v>R1012</v>
      </c>
      <c r="M1160" t="s">
        <v>9</v>
      </c>
      <c r="N1160" t="s">
        <v>14</v>
      </c>
      <c r="O1160" t="s">
        <v>21</v>
      </c>
      <c r="R1160">
        <v>1973</v>
      </c>
    </row>
    <row r="1161" spans="1:18" x14ac:dyDescent="0.3">
      <c r="A1161" t="s">
        <v>1190</v>
      </c>
      <c r="B1161">
        <v>4</v>
      </c>
      <c r="C1161" s="54" t="s">
        <v>28</v>
      </c>
      <c r="D1161" s="54">
        <f>IF(R1161="?",AVERAGE($R$2:$R$2344),R1161)</f>
        <v>1966</v>
      </c>
      <c r="E1161" s="19" t="str">
        <f>CONCATENATE(B1161,"-",C1161,"-",D1161)</f>
        <v>4-Dec-1966</v>
      </c>
      <c r="F1161" s="26">
        <f t="shared" si="18"/>
        <v>56</v>
      </c>
      <c r="G1161">
        <v>0</v>
      </c>
      <c r="H1161" s="47">
        <v>9582.5400000000009</v>
      </c>
      <c r="I1161" t="str">
        <f>IF(M1161="?","tier - 2",M1161)</f>
        <v>tier - 3</v>
      </c>
      <c r="J1161" t="str">
        <f>IF(N1161="?","tier - 2",N1161)</f>
        <v>tier - 2</v>
      </c>
      <c r="K1161" t="str">
        <f>IF(O1161="?","Unknown",O1161)</f>
        <v>R1013</v>
      </c>
      <c r="M1161" t="s">
        <v>10</v>
      </c>
      <c r="N1161" t="s">
        <v>9</v>
      </c>
      <c r="O1161" t="s">
        <v>11</v>
      </c>
      <c r="R1161">
        <v>1966</v>
      </c>
    </row>
    <row r="1162" spans="1:18" x14ac:dyDescent="0.3">
      <c r="A1162" t="s">
        <v>1191</v>
      </c>
      <c r="B1162">
        <v>28</v>
      </c>
      <c r="C1162" s="54" t="s">
        <v>13</v>
      </c>
      <c r="D1162" s="54">
        <f>IF(R1162="?",AVERAGE($R$2:$R$2344),R1162)</f>
        <v>1973</v>
      </c>
      <c r="E1162" s="19" t="str">
        <f>CONCATENATE(B1162,"-",C1162,"-",D1162)</f>
        <v>28-Nov-1973</v>
      </c>
      <c r="F1162" s="26">
        <f t="shared" si="18"/>
        <v>49</v>
      </c>
      <c r="G1162">
        <v>1</v>
      </c>
      <c r="H1162" s="47">
        <v>9583.89</v>
      </c>
      <c r="I1162" t="str">
        <f>IF(M1162="?","tier - 2",M1162)</f>
        <v>tier - 2</v>
      </c>
      <c r="J1162" t="str">
        <f>IF(N1162="?","tier - 2",N1162)</f>
        <v>tier - 3</v>
      </c>
      <c r="K1162" t="str">
        <f>IF(O1162="?","Unknown",O1162)</f>
        <v>R1012</v>
      </c>
      <c r="M1162" t="s">
        <v>9</v>
      </c>
      <c r="N1162" t="s">
        <v>10</v>
      </c>
      <c r="O1162" t="s">
        <v>21</v>
      </c>
      <c r="R1162">
        <v>1973</v>
      </c>
    </row>
    <row r="1163" spans="1:18" x14ac:dyDescent="0.3">
      <c r="A1163" t="s">
        <v>1192</v>
      </c>
      <c r="B1163">
        <v>18</v>
      </c>
      <c r="C1163" s="54" t="s">
        <v>35</v>
      </c>
      <c r="D1163" s="54">
        <f>IF(R1163="?",AVERAGE($R$2:$R$2344),R1163)</f>
        <v>1981</v>
      </c>
      <c r="E1163" s="19" t="str">
        <f>CONCATENATE(B1163,"-",C1163,"-",D1163)</f>
        <v>18-Oct-1981</v>
      </c>
      <c r="F1163" s="26">
        <f t="shared" si="18"/>
        <v>41</v>
      </c>
      <c r="G1163">
        <v>1</v>
      </c>
      <c r="H1163" s="47">
        <v>9584.0400000000009</v>
      </c>
      <c r="I1163" t="str">
        <f>IF(M1163="?","tier - 2",M1163)</f>
        <v>tier - 2</v>
      </c>
      <c r="J1163" t="str">
        <f>IF(N1163="?","tier - 2",N1163)</f>
        <v>tier - 1</v>
      </c>
      <c r="K1163" t="str">
        <f>IF(O1163="?","Unknown",O1163)</f>
        <v>R1021</v>
      </c>
      <c r="M1163" t="s">
        <v>9</v>
      </c>
      <c r="N1163" t="s">
        <v>14</v>
      </c>
      <c r="O1163" t="s">
        <v>298</v>
      </c>
      <c r="R1163">
        <v>1981</v>
      </c>
    </row>
    <row r="1164" spans="1:18" x14ac:dyDescent="0.3">
      <c r="A1164" t="s">
        <v>1193</v>
      </c>
      <c r="B1164">
        <v>15</v>
      </c>
      <c r="C1164" s="54" t="s">
        <v>28</v>
      </c>
      <c r="D1164" s="54">
        <f>IF(R1164="?",AVERAGE($R$2:$R$2344),R1164)</f>
        <v>1964</v>
      </c>
      <c r="E1164" s="19" t="str">
        <f>CONCATENATE(B1164,"-",C1164,"-",D1164)</f>
        <v>15-Dec-1964</v>
      </c>
      <c r="F1164" s="26">
        <f t="shared" si="18"/>
        <v>58</v>
      </c>
      <c r="G1164">
        <v>0</v>
      </c>
      <c r="H1164" s="47">
        <v>9597.6299999999992</v>
      </c>
      <c r="I1164" t="str">
        <f>IF(M1164="?","tier - 2",M1164)</f>
        <v>tier - 3</v>
      </c>
      <c r="J1164" t="str">
        <f>IF(N1164="?","tier - 2",N1164)</f>
        <v>tier - 3</v>
      </c>
      <c r="K1164" t="str">
        <f>IF(O1164="?","Unknown",O1164)</f>
        <v>R1013</v>
      </c>
      <c r="M1164" t="s">
        <v>10</v>
      </c>
      <c r="N1164" t="s">
        <v>10</v>
      </c>
      <c r="O1164" t="s">
        <v>11</v>
      </c>
      <c r="R1164">
        <v>1964</v>
      </c>
    </row>
    <row r="1165" spans="1:18" x14ac:dyDescent="0.3">
      <c r="A1165" t="s">
        <v>1194</v>
      </c>
      <c r="B1165">
        <v>27</v>
      </c>
      <c r="C1165" s="54" t="s">
        <v>28</v>
      </c>
      <c r="D1165" s="54">
        <f>IF(R1165="?",AVERAGE($R$2:$R$2344),R1165)</f>
        <v>1972</v>
      </c>
      <c r="E1165" s="19" t="str">
        <f>CONCATENATE(B1165,"-",C1165,"-",D1165)</f>
        <v>27-Dec-1972</v>
      </c>
      <c r="F1165" s="26">
        <f t="shared" si="18"/>
        <v>50</v>
      </c>
      <c r="G1165">
        <v>1</v>
      </c>
      <c r="H1165" s="47">
        <v>9617.66</v>
      </c>
      <c r="I1165" t="str">
        <f>IF(M1165="?","tier - 2",M1165)</f>
        <v>tier - 3</v>
      </c>
      <c r="J1165" t="str">
        <f>IF(N1165="?","tier - 2",N1165)</f>
        <v>tier - 3</v>
      </c>
      <c r="K1165" t="str">
        <f>IF(O1165="?","Unknown",O1165)</f>
        <v>R1016</v>
      </c>
      <c r="M1165" t="s">
        <v>10</v>
      </c>
      <c r="N1165" t="s">
        <v>10</v>
      </c>
      <c r="O1165" t="s">
        <v>166</v>
      </c>
      <c r="R1165">
        <v>1972</v>
      </c>
    </row>
    <row r="1166" spans="1:18" x14ac:dyDescent="0.3">
      <c r="A1166" t="s">
        <v>1195</v>
      </c>
      <c r="B1166">
        <v>29</v>
      </c>
      <c r="C1166" s="54" t="s">
        <v>33</v>
      </c>
      <c r="D1166" s="54">
        <f>IF(R1166="?",AVERAGE($R$2:$R$2344),R1166)</f>
        <v>1982</v>
      </c>
      <c r="E1166" s="19" t="str">
        <f>CONCATENATE(B1166,"-",C1166,"-",D1166)</f>
        <v>29-Aug-1982</v>
      </c>
      <c r="F1166" s="26">
        <f t="shared" si="18"/>
        <v>40</v>
      </c>
      <c r="G1166">
        <v>3</v>
      </c>
      <c r="H1166" s="47">
        <v>9619.18</v>
      </c>
      <c r="I1166" t="str">
        <f>IF(M1166="?","tier - 2",M1166)</f>
        <v>tier - 2</v>
      </c>
      <c r="J1166" t="str">
        <f>IF(N1166="?","tier - 2",N1166)</f>
        <v>tier - 1</v>
      </c>
      <c r="K1166" t="str">
        <f>IF(O1166="?","Unknown",O1166)</f>
        <v>R1025</v>
      </c>
      <c r="M1166" t="s">
        <v>9</v>
      </c>
      <c r="N1166" t="s">
        <v>14</v>
      </c>
      <c r="O1166" t="s">
        <v>198</v>
      </c>
      <c r="R1166">
        <v>1982</v>
      </c>
    </row>
    <row r="1167" spans="1:18" x14ac:dyDescent="0.3">
      <c r="A1167" t="s">
        <v>1196</v>
      </c>
      <c r="B1167">
        <v>29</v>
      </c>
      <c r="C1167" s="54" t="s">
        <v>35</v>
      </c>
      <c r="D1167" s="54">
        <f>IF(R1167="?",AVERAGE($R$2:$R$2344),R1167)</f>
        <v>1975</v>
      </c>
      <c r="E1167" s="19" t="str">
        <f>CONCATENATE(B1167,"-",C1167,"-",D1167)</f>
        <v>29-Oct-1975</v>
      </c>
      <c r="F1167" s="26">
        <f t="shared" si="18"/>
        <v>47</v>
      </c>
      <c r="G1167">
        <v>3</v>
      </c>
      <c r="H1167" s="47">
        <v>9620.33</v>
      </c>
      <c r="I1167" t="str">
        <f>IF(M1167="?","tier - 2",M1167)</f>
        <v>tier - 3</v>
      </c>
      <c r="J1167" t="str">
        <f>IF(N1167="?","tier - 2",N1167)</f>
        <v>tier - 3</v>
      </c>
      <c r="K1167" t="str">
        <f>IF(O1167="?","Unknown",O1167)</f>
        <v>R1012</v>
      </c>
      <c r="M1167" t="s">
        <v>10</v>
      </c>
      <c r="N1167" t="s">
        <v>10</v>
      </c>
      <c r="O1167" t="s">
        <v>21</v>
      </c>
      <c r="R1167">
        <v>1975</v>
      </c>
    </row>
    <row r="1168" spans="1:18" x14ac:dyDescent="0.3">
      <c r="A1168" t="s">
        <v>1197</v>
      </c>
      <c r="B1168">
        <v>16</v>
      </c>
      <c r="C1168" s="54" t="s">
        <v>28</v>
      </c>
      <c r="D1168" s="54">
        <f>IF(R1168="?",AVERAGE($R$2:$R$2344),R1168)</f>
        <v>1970</v>
      </c>
      <c r="E1168" s="19" t="str">
        <f>CONCATENATE(B1168,"-",C1168,"-",D1168)</f>
        <v>16-Dec-1970</v>
      </c>
      <c r="F1168" s="26">
        <f t="shared" si="18"/>
        <v>52</v>
      </c>
      <c r="G1168">
        <v>0</v>
      </c>
      <c r="H1168" s="47">
        <v>9625.92</v>
      </c>
      <c r="I1168" t="str">
        <f>IF(M1168="?","tier - 2",M1168)</f>
        <v>tier - 2</v>
      </c>
      <c r="J1168" t="str">
        <f>IF(N1168="?","tier - 2",N1168)</f>
        <v>tier - 3</v>
      </c>
      <c r="K1168" t="str">
        <f>IF(O1168="?","Unknown",O1168)</f>
        <v>R1011</v>
      </c>
      <c r="M1168" t="s">
        <v>9</v>
      </c>
      <c r="N1168" t="s">
        <v>10</v>
      </c>
      <c r="O1168" t="s">
        <v>40</v>
      </c>
      <c r="R1168">
        <v>1970</v>
      </c>
    </row>
    <row r="1169" spans="1:18" x14ac:dyDescent="0.3">
      <c r="A1169" t="s">
        <v>1198</v>
      </c>
      <c r="B1169">
        <v>23</v>
      </c>
      <c r="C1169" s="54" t="s">
        <v>16</v>
      </c>
      <c r="D1169" s="54">
        <f>IF(R1169="?",AVERAGE($R$2:$R$2344),R1169)</f>
        <v>1998</v>
      </c>
      <c r="E1169" s="19" t="str">
        <f>CONCATENATE(B1169,"-",C1169,"-",D1169)</f>
        <v>23-Jun-1998</v>
      </c>
      <c r="F1169" s="26">
        <f t="shared" si="18"/>
        <v>24</v>
      </c>
      <c r="G1169">
        <v>0</v>
      </c>
      <c r="H1169" s="47">
        <v>9628.7900000000009</v>
      </c>
      <c r="I1169" t="str">
        <f>IF(M1169="?","tier - 2",M1169)</f>
        <v>tier - 2</v>
      </c>
      <c r="J1169" t="str">
        <f>IF(N1169="?","tier - 2",N1169)</f>
        <v>tier - 2</v>
      </c>
      <c r="K1169" t="str">
        <f>IF(O1169="?","Unknown",O1169)</f>
        <v>R1026</v>
      </c>
      <c r="M1169" t="s">
        <v>9</v>
      </c>
      <c r="N1169" t="s">
        <v>9</v>
      </c>
      <c r="O1169" t="s">
        <v>533</v>
      </c>
      <c r="R1169">
        <v>1998</v>
      </c>
    </row>
    <row r="1170" spans="1:18" x14ac:dyDescent="0.3">
      <c r="A1170" t="s">
        <v>1199</v>
      </c>
      <c r="B1170">
        <v>19</v>
      </c>
      <c r="C1170" s="54" t="s">
        <v>28</v>
      </c>
      <c r="D1170" s="54">
        <f>IF(R1170="?",AVERAGE($R$2:$R$2344),R1170)</f>
        <v>1979</v>
      </c>
      <c r="E1170" s="19" t="str">
        <f>CONCATENATE(B1170,"-",C1170,"-",D1170)</f>
        <v>19-Dec-1979</v>
      </c>
      <c r="F1170" s="26">
        <f t="shared" si="18"/>
        <v>43</v>
      </c>
      <c r="G1170">
        <v>2</v>
      </c>
      <c r="H1170" s="47">
        <v>9630.2999999999993</v>
      </c>
      <c r="I1170" t="str">
        <f>IF(M1170="?","tier - 2",M1170)</f>
        <v>tier - 2</v>
      </c>
      <c r="J1170" t="str">
        <f>IF(N1170="?","tier - 2",N1170)</f>
        <v>tier - 2</v>
      </c>
      <c r="K1170" t="str">
        <f>IF(O1170="?","Unknown",O1170)</f>
        <v>R1021</v>
      </c>
      <c r="M1170" t="s">
        <v>9</v>
      </c>
      <c r="N1170" t="s">
        <v>9</v>
      </c>
      <c r="O1170" t="s">
        <v>298</v>
      </c>
      <c r="R1170">
        <v>1979</v>
      </c>
    </row>
    <row r="1171" spans="1:18" x14ac:dyDescent="0.3">
      <c r="A1171" t="s">
        <v>1200</v>
      </c>
      <c r="B1171">
        <v>23</v>
      </c>
      <c r="C1171" s="54" t="s">
        <v>35</v>
      </c>
      <c r="D1171" s="54">
        <f>IF(R1171="?",AVERAGE($R$2:$R$2344),R1171)</f>
        <v>1972</v>
      </c>
      <c r="E1171" s="19" t="str">
        <f>CONCATENATE(B1171,"-",C1171,"-",D1171)</f>
        <v>23-Oct-1972</v>
      </c>
      <c r="F1171" s="26">
        <f t="shared" si="18"/>
        <v>50</v>
      </c>
      <c r="G1171">
        <v>2</v>
      </c>
      <c r="H1171" s="47">
        <v>9630.4</v>
      </c>
      <c r="I1171" t="str">
        <f>IF(M1171="?","tier - 2",M1171)</f>
        <v>tier - 2</v>
      </c>
      <c r="J1171" t="str">
        <f>IF(N1171="?","tier - 2",N1171)</f>
        <v>tier - 2</v>
      </c>
      <c r="K1171" t="str">
        <f>IF(O1171="?","Unknown",O1171)</f>
        <v>R1011</v>
      </c>
      <c r="M1171" t="s">
        <v>9</v>
      </c>
      <c r="N1171" t="s">
        <v>9</v>
      </c>
      <c r="O1171" t="s">
        <v>40</v>
      </c>
      <c r="R1171">
        <v>1972</v>
      </c>
    </row>
    <row r="1172" spans="1:18" x14ac:dyDescent="0.3">
      <c r="A1172" t="s">
        <v>1201</v>
      </c>
      <c r="B1172">
        <v>22</v>
      </c>
      <c r="C1172" s="54" t="s">
        <v>16</v>
      </c>
      <c r="D1172" s="54">
        <f>IF(R1172="?",AVERAGE($R$2:$R$2344),R1172)</f>
        <v>1968</v>
      </c>
      <c r="E1172" s="19" t="str">
        <f>CONCATENATE(B1172,"-",C1172,"-",D1172)</f>
        <v>22-Jun-1968</v>
      </c>
      <c r="F1172" s="26">
        <f t="shared" si="18"/>
        <v>54</v>
      </c>
      <c r="G1172">
        <v>0</v>
      </c>
      <c r="H1172" s="47">
        <v>9630.91</v>
      </c>
      <c r="I1172" t="str">
        <f>IF(M1172="?","tier - 2",M1172)</f>
        <v>tier - 3</v>
      </c>
      <c r="J1172" t="str">
        <f>IF(N1172="?","tier - 2",N1172)</f>
        <v>tier - 2</v>
      </c>
      <c r="K1172" t="str">
        <f>IF(O1172="?","Unknown",O1172)</f>
        <v>R1013</v>
      </c>
      <c r="M1172" t="s">
        <v>10</v>
      </c>
      <c r="N1172" t="s">
        <v>9</v>
      </c>
      <c r="O1172" t="s">
        <v>11</v>
      </c>
      <c r="R1172">
        <v>1968</v>
      </c>
    </row>
    <row r="1173" spans="1:18" x14ac:dyDescent="0.3">
      <c r="A1173" t="s">
        <v>1202</v>
      </c>
      <c r="B1173">
        <v>30</v>
      </c>
      <c r="C1173" s="54" t="s">
        <v>18</v>
      </c>
      <c r="D1173" s="54">
        <f>IF(R1173="?",AVERAGE($R$2:$R$2344),R1173)</f>
        <v>1970</v>
      </c>
      <c r="E1173" s="19" t="str">
        <f>CONCATENATE(B1173,"-",C1173,"-",D1173)</f>
        <v>30-Sep-1970</v>
      </c>
      <c r="F1173" s="26">
        <f t="shared" si="18"/>
        <v>52</v>
      </c>
      <c r="G1173">
        <v>0</v>
      </c>
      <c r="H1173" s="47">
        <v>9634.5400000000009</v>
      </c>
      <c r="I1173" t="str">
        <f>IF(M1173="?","tier - 2",M1173)</f>
        <v>tier - 2</v>
      </c>
      <c r="J1173" t="str">
        <f>IF(N1173="?","tier - 2",N1173)</f>
        <v>tier - 2</v>
      </c>
      <c r="K1173" t="str">
        <f>IF(O1173="?","Unknown",O1173)</f>
        <v>R1011</v>
      </c>
      <c r="M1173" t="s">
        <v>9</v>
      </c>
      <c r="N1173" t="s">
        <v>9</v>
      </c>
      <c r="O1173" t="s">
        <v>40</v>
      </c>
      <c r="R1173">
        <v>1970</v>
      </c>
    </row>
    <row r="1174" spans="1:18" x14ac:dyDescent="0.3">
      <c r="A1174" t="s">
        <v>1203</v>
      </c>
      <c r="B1174">
        <v>19</v>
      </c>
      <c r="C1174" s="54" t="s">
        <v>8</v>
      </c>
      <c r="D1174" s="54">
        <f>IF(R1174="?",AVERAGE($R$2:$R$2344),R1174)</f>
        <v>1971</v>
      </c>
      <c r="E1174" s="19" t="str">
        <f>CONCATENATE(B1174,"-",C1174,"-",D1174)</f>
        <v>19-Jul-1971</v>
      </c>
      <c r="F1174" s="26">
        <f t="shared" si="18"/>
        <v>51</v>
      </c>
      <c r="G1174">
        <v>0</v>
      </c>
      <c r="H1174" s="47">
        <v>9644.25</v>
      </c>
      <c r="I1174" t="str">
        <f>IF(M1174="?","tier - 2",M1174)</f>
        <v>tier - 2</v>
      </c>
      <c r="J1174" t="str">
        <f>IF(N1174="?","tier - 2",N1174)</f>
        <v>tier - 1</v>
      </c>
      <c r="K1174" t="str">
        <f>IF(O1174="?","Unknown",O1174)</f>
        <v>R1012</v>
      </c>
      <c r="M1174" t="s">
        <v>9</v>
      </c>
      <c r="N1174" t="s">
        <v>14</v>
      </c>
      <c r="O1174" t="s">
        <v>21</v>
      </c>
      <c r="R1174">
        <v>1971</v>
      </c>
    </row>
    <row r="1175" spans="1:18" x14ac:dyDescent="0.3">
      <c r="A1175" t="s">
        <v>1204</v>
      </c>
      <c r="B1175">
        <v>8</v>
      </c>
      <c r="C1175" s="54" t="s">
        <v>8</v>
      </c>
      <c r="D1175" s="54">
        <f>IF(R1175="?",AVERAGE($R$2:$R$2344),R1175)</f>
        <v>1974</v>
      </c>
      <c r="E1175" s="19" t="str">
        <f>CONCATENATE(B1175,"-",C1175,"-",D1175)</f>
        <v>8-Jul-1974</v>
      </c>
      <c r="F1175" s="26">
        <f t="shared" si="18"/>
        <v>48</v>
      </c>
      <c r="G1175">
        <v>0</v>
      </c>
      <c r="H1175" s="47">
        <v>9653.81</v>
      </c>
      <c r="I1175" t="str">
        <f>IF(M1175="?","tier - 2",M1175)</f>
        <v>tier - 2</v>
      </c>
      <c r="J1175" t="str">
        <f>IF(N1175="?","tier - 2",N1175)</f>
        <v>tier - 2</v>
      </c>
      <c r="K1175" t="str">
        <f>IF(O1175="?","Unknown",O1175)</f>
        <v>R1011</v>
      </c>
      <c r="M1175" t="s">
        <v>9</v>
      </c>
      <c r="N1175" t="s">
        <v>9</v>
      </c>
      <c r="O1175" t="s">
        <v>40</v>
      </c>
      <c r="R1175">
        <v>1974</v>
      </c>
    </row>
    <row r="1176" spans="1:18" x14ac:dyDescent="0.3">
      <c r="A1176" t="s">
        <v>1205</v>
      </c>
      <c r="B1176">
        <v>8</v>
      </c>
      <c r="C1176" s="54" t="s">
        <v>33</v>
      </c>
      <c r="D1176" s="54">
        <f>IF(R1176="?",AVERAGE($R$2:$R$2344),R1176)</f>
        <v>1981</v>
      </c>
      <c r="E1176" s="19" t="str">
        <f>CONCATENATE(B1176,"-",C1176,"-",D1176)</f>
        <v>8-Aug-1981</v>
      </c>
      <c r="F1176" s="26">
        <f t="shared" si="18"/>
        <v>41</v>
      </c>
      <c r="G1176">
        <v>1</v>
      </c>
      <c r="H1176" s="47">
        <v>9664.34</v>
      </c>
      <c r="I1176" t="str">
        <f>IF(M1176="?","tier - 2",M1176)</f>
        <v>tier - 2</v>
      </c>
      <c r="J1176" t="str">
        <f>IF(N1176="?","tier - 2",N1176)</f>
        <v>tier - 3</v>
      </c>
      <c r="K1176" t="str">
        <f>IF(O1176="?","Unknown",O1176)</f>
        <v>R1011</v>
      </c>
      <c r="M1176" t="s">
        <v>9</v>
      </c>
      <c r="N1176" t="s">
        <v>10</v>
      </c>
      <c r="O1176" t="s">
        <v>40</v>
      </c>
      <c r="R1176">
        <v>1981</v>
      </c>
    </row>
    <row r="1177" spans="1:18" x14ac:dyDescent="0.3">
      <c r="A1177" t="s">
        <v>1206</v>
      </c>
      <c r="B1177">
        <v>16</v>
      </c>
      <c r="C1177" s="54" t="s">
        <v>18</v>
      </c>
      <c r="D1177" s="54">
        <f>IF(R1177="?",AVERAGE($R$2:$R$2344),R1177)</f>
        <v>1966</v>
      </c>
      <c r="E1177" s="19" t="str">
        <f>CONCATENATE(B1177,"-",C1177,"-",D1177)</f>
        <v>16-Sep-1966</v>
      </c>
      <c r="F1177" s="26">
        <f t="shared" si="18"/>
        <v>56</v>
      </c>
      <c r="G1177">
        <v>0</v>
      </c>
      <c r="H1177" s="47">
        <v>9684.2900000000009</v>
      </c>
      <c r="I1177" t="str">
        <f>IF(M1177="?","tier - 2",M1177)</f>
        <v>tier - 3</v>
      </c>
      <c r="J1177" t="str">
        <f>IF(N1177="?","tier - 2",N1177)</f>
        <v>tier - 2</v>
      </c>
      <c r="K1177" t="str">
        <f>IF(O1177="?","Unknown",O1177)</f>
        <v>R1013</v>
      </c>
      <c r="M1177" t="s">
        <v>10</v>
      </c>
      <c r="N1177" t="s">
        <v>9</v>
      </c>
      <c r="O1177" t="s">
        <v>11</v>
      </c>
      <c r="R1177">
        <v>1966</v>
      </c>
    </row>
    <row r="1178" spans="1:18" x14ac:dyDescent="0.3">
      <c r="A1178" t="s">
        <v>1207</v>
      </c>
      <c r="B1178">
        <v>7</v>
      </c>
      <c r="C1178" s="54" t="s">
        <v>13</v>
      </c>
      <c r="D1178" s="54">
        <f>IF(R1178="?",AVERAGE($R$2:$R$2344),R1178)</f>
        <v>1964</v>
      </c>
      <c r="E1178" s="19" t="str">
        <f>CONCATENATE(B1178,"-",C1178,"-",D1178)</f>
        <v>7-Nov-1964</v>
      </c>
      <c r="F1178" s="26">
        <f t="shared" si="18"/>
        <v>58</v>
      </c>
      <c r="G1178">
        <v>0</v>
      </c>
      <c r="H1178" s="47">
        <v>9698.42</v>
      </c>
      <c r="I1178" t="str">
        <f>IF(M1178="?","tier - 2",M1178)</f>
        <v>tier - 3</v>
      </c>
      <c r="J1178" t="str">
        <f>IF(N1178="?","tier - 2",N1178)</f>
        <v>tier - 3</v>
      </c>
      <c r="K1178" t="str">
        <f>IF(O1178="?","Unknown",O1178)</f>
        <v>R1013</v>
      </c>
      <c r="M1178" t="s">
        <v>10</v>
      </c>
      <c r="N1178" t="s">
        <v>10</v>
      </c>
      <c r="O1178" t="s">
        <v>11</v>
      </c>
      <c r="R1178">
        <v>1964</v>
      </c>
    </row>
    <row r="1179" spans="1:18" x14ac:dyDescent="0.3">
      <c r="A1179" t="s">
        <v>1208</v>
      </c>
      <c r="B1179">
        <v>19</v>
      </c>
      <c r="C1179" s="54" t="s">
        <v>18</v>
      </c>
      <c r="D1179" s="54">
        <f>IF(R1179="?",AVERAGE($R$2:$R$2344),R1179)</f>
        <v>1977</v>
      </c>
      <c r="E1179" s="19" t="str">
        <f>CONCATENATE(B1179,"-",C1179,"-",D1179)</f>
        <v>19-Sep-1977</v>
      </c>
      <c r="F1179" s="26">
        <f t="shared" si="18"/>
        <v>45</v>
      </c>
      <c r="G1179">
        <v>3</v>
      </c>
      <c r="H1179" s="47">
        <v>9704.67</v>
      </c>
      <c r="I1179" t="str">
        <f>IF(M1179="?","tier - 2",M1179)</f>
        <v>tier - 2</v>
      </c>
      <c r="J1179" t="str">
        <f>IF(N1179="?","tier - 2",N1179)</f>
        <v>tier - 3</v>
      </c>
      <c r="K1179" t="str">
        <f>IF(O1179="?","Unknown",O1179)</f>
        <v>R1024</v>
      </c>
      <c r="M1179" t="s">
        <v>9</v>
      </c>
      <c r="N1179" t="s">
        <v>10</v>
      </c>
      <c r="O1179" t="s">
        <v>245</v>
      </c>
      <c r="R1179">
        <v>1977</v>
      </c>
    </row>
    <row r="1180" spans="1:18" x14ac:dyDescent="0.3">
      <c r="A1180" t="s">
        <v>1209</v>
      </c>
      <c r="B1180">
        <v>10</v>
      </c>
      <c r="C1180" s="54" t="s">
        <v>8</v>
      </c>
      <c r="D1180" s="54">
        <f>IF(R1180="?",AVERAGE($R$2:$R$2344),R1180)</f>
        <v>1972</v>
      </c>
      <c r="E1180" s="19" t="str">
        <f>CONCATENATE(B1180,"-",C1180,"-",D1180)</f>
        <v>10-Jul-1972</v>
      </c>
      <c r="F1180" s="26">
        <f t="shared" si="18"/>
        <v>50</v>
      </c>
      <c r="G1180">
        <v>0</v>
      </c>
      <c r="H1180" s="47">
        <v>9710.7099999999991</v>
      </c>
      <c r="I1180" t="str">
        <f>IF(M1180="?","tier - 2",M1180)</f>
        <v>tier - 2</v>
      </c>
      <c r="J1180" t="str">
        <f>IF(N1180="?","tier - 2",N1180)</f>
        <v>tier - 1</v>
      </c>
      <c r="K1180" t="str">
        <f>IF(O1180="?","Unknown",O1180)</f>
        <v>R1021</v>
      </c>
      <c r="M1180" t="s">
        <v>9</v>
      </c>
      <c r="N1180" t="s">
        <v>14</v>
      </c>
      <c r="O1180" t="s">
        <v>298</v>
      </c>
      <c r="R1180">
        <v>1972</v>
      </c>
    </row>
    <row r="1181" spans="1:18" x14ac:dyDescent="0.3">
      <c r="A1181" t="s">
        <v>1210</v>
      </c>
      <c r="B1181">
        <v>27</v>
      </c>
      <c r="C1181" s="54" t="s">
        <v>16</v>
      </c>
      <c r="D1181" s="54">
        <f>IF(R1181="?",AVERAGE($R$2:$R$2344),R1181)</f>
        <v>1975</v>
      </c>
      <c r="E1181" s="19" t="str">
        <f>CONCATENATE(B1181,"-",C1181,"-",D1181)</f>
        <v>27-Jun-1975</v>
      </c>
      <c r="F1181" s="26">
        <f t="shared" si="18"/>
        <v>47</v>
      </c>
      <c r="G1181">
        <v>2</v>
      </c>
      <c r="H1181" s="47">
        <v>9715.84</v>
      </c>
      <c r="I1181" t="str">
        <f>IF(M1181="?","tier - 2",M1181)</f>
        <v>tier - 2</v>
      </c>
      <c r="J1181" t="str">
        <f>IF(N1181="?","tier - 2",N1181)</f>
        <v>tier - 1</v>
      </c>
      <c r="K1181" t="str">
        <f>IF(O1181="?","Unknown",O1181)</f>
        <v>R1024</v>
      </c>
      <c r="M1181" t="s">
        <v>9</v>
      </c>
      <c r="N1181" t="s">
        <v>14</v>
      </c>
      <c r="O1181" t="s">
        <v>245</v>
      </c>
      <c r="R1181">
        <v>1975</v>
      </c>
    </row>
    <row r="1182" spans="1:18" x14ac:dyDescent="0.3">
      <c r="A1182" t="s">
        <v>1211</v>
      </c>
      <c r="B1182">
        <v>12</v>
      </c>
      <c r="C1182" s="54" t="s">
        <v>18</v>
      </c>
      <c r="D1182" s="54">
        <f>IF(R1182="?",AVERAGE($R$2:$R$2344),R1182)</f>
        <v>1970</v>
      </c>
      <c r="E1182" s="19" t="str">
        <f>CONCATENATE(B1182,"-",C1182,"-",D1182)</f>
        <v>12-Sep-1970</v>
      </c>
      <c r="F1182" s="26">
        <f t="shared" si="18"/>
        <v>52</v>
      </c>
      <c r="G1182">
        <v>0</v>
      </c>
      <c r="H1182" s="47">
        <v>9722.77</v>
      </c>
      <c r="I1182" t="str">
        <f>IF(M1182="?","tier - 2",M1182)</f>
        <v>tier - 3</v>
      </c>
      <c r="J1182" t="str">
        <f>IF(N1182="?","tier - 2",N1182)</f>
        <v>tier - 1</v>
      </c>
      <c r="K1182" t="str">
        <f>IF(O1182="?","Unknown",O1182)</f>
        <v>R1016</v>
      </c>
      <c r="M1182" t="s">
        <v>10</v>
      </c>
      <c r="N1182" t="s">
        <v>14</v>
      </c>
      <c r="O1182" t="s">
        <v>166</v>
      </c>
      <c r="R1182">
        <v>1970</v>
      </c>
    </row>
    <row r="1183" spans="1:18" x14ac:dyDescent="0.3">
      <c r="A1183" t="s">
        <v>1212</v>
      </c>
      <c r="B1183">
        <v>18</v>
      </c>
      <c r="C1183" s="54" t="s">
        <v>33</v>
      </c>
      <c r="D1183" s="54">
        <f>IF(R1183="?",AVERAGE($R$2:$R$2344),R1183)</f>
        <v>1970</v>
      </c>
      <c r="E1183" s="19" t="str">
        <f>CONCATENATE(B1183,"-",C1183,"-",D1183)</f>
        <v>18-Aug-1970</v>
      </c>
      <c r="F1183" s="26">
        <f t="shared" si="18"/>
        <v>52</v>
      </c>
      <c r="G1183">
        <v>1</v>
      </c>
      <c r="H1183" s="47">
        <v>9724.5300000000007</v>
      </c>
      <c r="I1183" t="str">
        <f>IF(M1183="?","tier - 2",M1183)</f>
        <v>tier - 3</v>
      </c>
      <c r="J1183" t="str">
        <f>IF(N1183="?","tier - 2",N1183)</f>
        <v>tier - 1</v>
      </c>
      <c r="K1183" t="str">
        <f>IF(O1183="?","Unknown",O1183)</f>
        <v>R1011</v>
      </c>
      <c r="M1183" t="s">
        <v>10</v>
      </c>
      <c r="N1183" t="s">
        <v>14</v>
      </c>
      <c r="O1183" t="s">
        <v>40</v>
      </c>
      <c r="R1183">
        <v>1970</v>
      </c>
    </row>
    <row r="1184" spans="1:18" x14ac:dyDescent="0.3">
      <c r="A1184" t="s">
        <v>1213</v>
      </c>
      <c r="B1184">
        <v>4</v>
      </c>
      <c r="C1184" s="54" t="s">
        <v>8</v>
      </c>
      <c r="D1184" s="54">
        <f>IF(R1184="?",AVERAGE($R$2:$R$2344),R1184)</f>
        <v>1970</v>
      </c>
      <c r="E1184" s="19" t="str">
        <f>CONCATENATE(B1184,"-",C1184,"-",D1184)</f>
        <v>4-Jul-1970</v>
      </c>
      <c r="F1184" s="26">
        <f t="shared" si="18"/>
        <v>52</v>
      </c>
      <c r="G1184">
        <v>1</v>
      </c>
      <c r="H1184" s="47">
        <v>9748.91</v>
      </c>
      <c r="I1184" t="str">
        <f>IF(M1184="?","tier - 2",M1184)</f>
        <v>tier - 2</v>
      </c>
      <c r="J1184" t="str">
        <f>IF(N1184="?","tier - 2",N1184)</f>
        <v>tier - 1</v>
      </c>
      <c r="K1184" t="str">
        <f>IF(O1184="?","Unknown",O1184)</f>
        <v>R1013</v>
      </c>
      <c r="M1184" t="s">
        <v>9</v>
      </c>
      <c r="N1184" t="s">
        <v>14</v>
      </c>
      <c r="O1184" t="s">
        <v>11</v>
      </c>
      <c r="R1184">
        <v>1970</v>
      </c>
    </row>
    <row r="1185" spans="1:18" x14ac:dyDescent="0.3">
      <c r="A1185" t="s">
        <v>1214</v>
      </c>
      <c r="B1185">
        <v>14</v>
      </c>
      <c r="C1185" s="54" t="s">
        <v>8</v>
      </c>
      <c r="D1185" s="54">
        <f>IF(R1185="?",AVERAGE($R$2:$R$2344),R1185)</f>
        <v>2001</v>
      </c>
      <c r="E1185" s="19" t="str">
        <f>CONCATENATE(B1185,"-",C1185,"-",D1185)</f>
        <v>14-Jul-2001</v>
      </c>
      <c r="F1185" s="26">
        <f t="shared" si="18"/>
        <v>21</v>
      </c>
      <c r="G1185">
        <v>0</v>
      </c>
      <c r="H1185" s="47">
        <v>9753.49</v>
      </c>
      <c r="I1185" t="str">
        <f>IF(M1185="?","tier - 2",M1185)</f>
        <v>tier - 2</v>
      </c>
      <c r="J1185" t="str">
        <f>IF(N1185="?","tier - 2",N1185)</f>
        <v>tier - 2</v>
      </c>
      <c r="K1185" t="str">
        <f>IF(O1185="?","Unknown",O1185)</f>
        <v>R1012</v>
      </c>
      <c r="M1185" t="s">
        <v>9</v>
      </c>
      <c r="N1185" t="s">
        <v>9</v>
      </c>
      <c r="O1185" t="s">
        <v>21</v>
      </c>
      <c r="R1185">
        <v>2001</v>
      </c>
    </row>
    <row r="1186" spans="1:18" x14ac:dyDescent="0.3">
      <c r="A1186" t="s">
        <v>1215</v>
      </c>
      <c r="B1186">
        <v>5</v>
      </c>
      <c r="C1186" s="54" t="s">
        <v>18</v>
      </c>
      <c r="D1186" s="54">
        <f>IF(R1186="?",AVERAGE($R$2:$R$2344),R1186)</f>
        <v>1965</v>
      </c>
      <c r="E1186" s="19" t="str">
        <f>CONCATENATE(B1186,"-",C1186,"-",D1186)</f>
        <v>5-Sep-1965</v>
      </c>
      <c r="F1186" s="26">
        <f t="shared" si="18"/>
        <v>57</v>
      </c>
      <c r="G1186">
        <v>0</v>
      </c>
      <c r="H1186" s="47">
        <v>9764.08</v>
      </c>
      <c r="I1186" t="str">
        <f>IF(M1186="?","tier - 2",M1186)</f>
        <v>tier - 3</v>
      </c>
      <c r="J1186" t="str">
        <f>IF(N1186="?","tier - 2",N1186)</f>
        <v>tier - 1</v>
      </c>
      <c r="K1186" t="str">
        <f>IF(O1186="?","Unknown",O1186)</f>
        <v>R1012</v>
      </c>
      <c r="M1186" t="s">
        <v>10</v>
      </c>
      <c r="N1186" t="s">
        <v>14</v>
      </c>
      <c r="O1186" t="s">
        <v>21</v>
      </c>
      <c r="R1186">
        <v>1965</v>
      </c>
    </row>
    <row r="1187" spans="1:18" x14ac:dyDescent="0.3">
      <c r="A1187" t="s">
        <v>1216</v>
      </c>
      <c r="B1187">
        <v>7</v>
      </c>
      <c r="C1187" s="54" t="s">
        <v>8</v>
      </c>
      <c r="D1187" s="54">
        <f>IF(R1187="?",AVERAGE($R$2:$R$2344),R1187)</f>
        <v>1973</v>
      </c>
      <c r="E1187" s="19" t="str">
        <f>CONCATENATE(B1187,"-",C1187,"-",D1187)</f>
        <v>7-Jul-1973</v>
      </c>
      <c r="F1187" s="26">
        <f t="shared" si="18"/>
        <v>49</v>
      </c>
      <c r="G1187">
        <v>1</v>
      </c>
      <c r="H1187" s="47">
        <v>9778.35</v>
      </c>
      <c r="I1187" t="str">
        <f>IF(M1187="?","tier - 2",M1187)</f>
        <v>tier - 2</v>
      </c>
      <c r="J1187" t="str">
        <f>IF(N1187="?","tier - 2",N1187)</f>
        <v>tier - 2</v>
      </c>
      <c r="K1187" t="str">
        <f>IF(O1187="?","Unknown",O1187)</f>
        <v>R1024</v>
      </c>
      <c r="M1187" t="s">
        <v>9</v>
      </c>
      <c r="N1187" t="s">
        <v>9</v>
      </c>
      <c r="O1187" t="s">
        <v>245</v>
      </c>
      <c r="R1187">
        <v>1973</v>
      </c>
    </row>
    <row r="1188" spans="1:18" x14ac:dyDescent="0.3">
      <c r="A1188" t="s">
        <v>1217</v>
      </c>
      <c r="B1188">
        <v>8</v>
      </c>
      <c r="C1188" s="54" t="s">
        <v>33</v>
      </c>
      <c r="D1188" s="54">
        <f>IF(R1188="?",AVERAGE($R$2:$R$2344),R1188)</f>
        <v>1996</v>
      </c>
      <c r="E1188" s="19" t="str">
        <f>CONCATENATE(B1188,"-",C1188,"-",D1188)</f>
        <v>8-Aug-1996</v>
      </c>
      <c r="F1188" s="26">
        <f t="shared" si="18"/>
        <v>26</v>
      </c>
      <c r="G1188">
        <v>0</v>
      </c>
      <c r="H1188" s="47">
        <v>9787.32</v>
      </c>
      <c r="I1188" t="str">
        <f>IF(M1188="?","tier - 2",M1188)</f>
        <v>tier - 2</v>
      </c>
      <c r="J1188" t="str">
        <f>IF(N1188="?","tier - 2",N1188)</f>
        <v>tier - 3</v>
      </c>
      <c r="K1188" t="str">
        <f>IF(O1188="?","Unknown",O1188)</f>
        <v>R1023</v>
      </c>
      <c r="M1188" t="s">
        <v>9</v>
      </c>
      <c r="N1188" t="s">
        <v>10</v>
      </c>
      <c r="O1188" t="s">
        <v>247</v>
      </c>
      <c r="R1188">
        <v>1996</v>
      </c>
    </row>
    <row r="1189" spans="1:18" x14ac:dyDescent="0.3">
      <c r="A1189" t="s">
        <v>1218</v>
      </c>
      <c r="B1189">
        <v>7</v>
      </c>
      <c r="C1189" s="54" t="s">
        <v>16</v>
      </c>
      <c r="D1189" s="54">
        <f>IF(R1189="?",AVERAGE($R$2:$R$2344),R1189)</f>
        <v>1977</v>
      </c>
      <c r="E1189" s="19" t="str">
        <f>CONCATENATE(B1189,"-",C1189,"-",D1189)</f>
        <v>7-Jun-1977</v>
      </c>
      <c r="F1189" s="26">
        <f t="shared" si="18"/>
        <v>46</v>
      </c>
      <c r="G1189">
        <v>5</v>
      </c>
      <c r="H1189" s="47">
        <v>9788.8700000000008</v>
      </c>
      <c r="I1189" t="str">
        <f>IF(M1189="?","tier - 2",M1189)</f>
        <v>tier - 3</v>
      </c>
      <c r="J1189" t="str">
        <f>IF(N1189="?","tier - 2",N1189)</f>
        <v>tier - 2</v>
      </c>
      <c r="K1189" t="str">
        <f>IF(O1189="?","Unknown",O1189)</f>
        <v>R1013</v>
      </c>
      <c r="M1189" t="s">
        <v>10</v>
      </c>
      <c r="N1189" t="s">
        <v>9</v>
      </c>
      <c r="O1189" t="s">
        <v>11</v>
      </c>
      <c r="R1189">
        <v>1977</v>
      </c>
    </row>
    <row r="1190" spans="1:18" x14ac:dyDescent="0.3">
      <c r="A1190" t="s">
        <v>1219</v>
      </c>
      <c r="B1190">
        <v>17</v>
      </c>
      <c r="C1190" s="54" t="s">
        <v>18</v>
      </c>
      <c r="D1190" s="54">
        <f>IF(R1190="?",AVERAGE($R$2:$R$2344),R1190)</f>
        <v>1973</v>
      </c>
      <c r="E1190" s="19" t="str">
        <f>CONCATENATE(B1190,"-",C1190,"-",D1190)</f>
        <v>17-Sep-1973</v>
      </c>
      <c r="F1190" s="26">
        <f t="shared" si="18"/>
        <v>49</v>
      </c>
      <c r="G1190">
        <v>2</v>
      </c>
      <c r="H1190" s="47">
        <v>9800.89</v>
      </c>
      <c r="I1190" t="str">
        <f>IF(M1190="?","tier - 2",M1190)</f>
        <v>tier - 2</v>
      </c>
      <c r="J1190" t="str">
        <f>IF(N1190="?","tier - 2",N1190)</f>
        <v>tier - 1</v>
      </c>
      <c r="K1190" t="str">
        <f>IF(O1190="?","Unknown",O1190)</f>
        <v>R1013</v>
      </c>
      <c r="M1190" t="s">
        <v>9</v>
      </c>
      <c r="N1190" t="s">
        <v>14</v>
      </c>
      <c r="O1190" t="s">
        <v>11</v>
      </c>
      <c r="R1190">
        <v>1973</v>
      </c>
    </row>
    <row r="1191" spans="1:18" x14ac:dyDescent="0.3">
      <c r="A1191" t="s">
        <v>1220</v>
      </c>
      <c r="B1191">
        <v>28</v>
      </c>
      <c r="C1191" s="54" t="s">
        <v>16</v>
      </c>
      <c r="D1191" s="54">
        <f>IF(R1191="?",AVERAGE($R$2:$R$2344),R1191)</f>
        <v>1972</v>
      </c>
      <c r="E1191" s="19" t="str">
        <f>CONCATENATE(B1191,"-",C1191,"-",D1191)</f>
        <v>28-Jun-1972</v>
      </c>
      <c r="F1191" s="26">
        <f t="shared" si="18"/>
        <v>50</v>
      </c>
      <c r="G1191">
        <v>0</v>
      </c>
      <c r="H1191" s="47">
        <v>9819.25</v>
      </c>
      <c r="I1191" t="str">
        <f>IF(M1191="?","tier - 2",M1191)</f>
        <v>tier - 2</v>
      </c>
      <c r="J1191" t="str">
        <f>IF(N1191="?","tier - 2",N1191)</f>
        <v>tier - 2</v>
      </c>
      <c r="K1191" t="str">
        <f>IF(O1191="?","Unknown",O1191)</f>
        <v>R1021</v>
      </c>
      <c r="M1191" t="s">
        <v>9</v>
      </c>
      <c r="N1191" t="s">
        <v>9</v>
      </c>
      <c r="O1191" t="s">
        <v>298</v>
      </c>
      <c r="R1191">
        <v>1972</v>
      </c>
    </row>
    <row r="1192" spans="1:18" x14ac:dyDescent="0.3">
      <c r="A1192" t="s">
        <v>1221</v>
      </c>
      <c r="B1192">
        <v>26</v>
      </c>
      <c r="C1192" s="54" t="s">
        <v>18</v>
      </c>
      <c r="D1192" s="54">
        <f>IF(R1192="?",AVERAGE($R$2:$R$2344),R1192)</f>
        <v>1972</v>
      </c>
      <c r="E1192" s="19" t="str">
        <f>CONCATENATE(B1192,"-",C1192,"-",D1192)</f>
        <v>26-Sep-1972</v>
      </c>
      <c r="F1192" s="26">
        <f t="shared" si="18"/>
        <v>50</v>
      </c>
      <c r="G1192">
        <v>0</v>
      </c>
      <c r="H1192" s="47">
        <v>9836.2099999999991</v>
      </c>
      <c r="I1192" t="str">
        <f>IF(M1192="?","tier - 2",M1192)</f>
        <v>tier - 2</v>
      </c>
      <c r="J1192" t="str">
        <f>IF(N1192="?","tier - 2",N1192)</f>
        <v>tier - 3</v>
      </c>
      <c r="K1192" t="str">
        <f>IF(O1192="?","Unknown",O1192)</f>
        <v>R1021</v>
      </c>
      <c r="M1192" t="s">
        <v>9</v>
      </c>
      <c r="N1192" t="s">
        <v>10</v>
      </c>
      <c r="O1192" t="s">
        <v>298</v>
      </c>
      <c r="R1192">
        <v>1972</v>
      </c>
    </row>
    <row r="1193" spans="1:18" x14ac:dyDescent="0.3">
      <c r="A1193" t="s">
        <v>1222</v>
      </c>
      <c r="B1193">
        <v>13</v>
      </c>
      <c r="C1193" s="54" t="s">
        <v>33</v>
      </c>
      <c r="D1193" s="54">
        <f>IF(R1193="?",AVERAGE($R$2:$R$2344),R1193)</f>
        <v>1992</v>
      </c>
      <c r="E1193" s="19" t="str">
        <f>CONCATENATE(B1193,"-",C1193,"-",D1193)</f>
        <v>13-Aug-1992</v>
      </c>
      <c r="F1193" s="26">
        <f t="shared" si="18"/>
        <v>30</v>
      </c>
      <c r="G1193">
        <v>0</v>
      </c>
      <c r="H1193" s="47">
        <v>9844.4500000000007</v>
      </c>
      <c r="I1193" t="str">
        <f>IF(M1193="?","tier - 2",M1193)</f>
        <v>tier - 2</v>
      </c>
      <c r="J1193" t="str">
        <f>IF(N1193="?","tier - 2",N1193)</f>
        <v>tier - 1</v>
      </c>
      <c r="K1193" t="str">
        <f>IF(O1193="?","Unknown",O1193)</f>
        <v>R1012</v>
      </c>
      <c r="M1193" t="s">
        <v>9</v>
      </c>
      <c r="N1193" t="s">
        <v>14</v>
      </c>
      <c r="O1193" t="s">
        <v>21</v>
      </c>
      <c r="R1193">
        <v>1992</v>
      </c>
    </row>
    <row r="1194" spans="1:18" x14ac:dyDescent="0.3">
      <c r="A1194" t="s">
        <v>1223</v>
      </c>
      <c r="B1194">
        <v>4</v>
      </c>
      <c r="C1194" s="54" t="s">
        <v>13</v>
      </c>
      <c r="D1194" s="54">
        <f>IF(R1194="?",AVERAGE($R$2:$R$2344),R1194)</f>
        <v>1968</v>
      </c>
      <c r="E1194" s="19" t="str">
        <f>CONCATENATE(B1194,"-",C1194,"-",D1194)</f>
        <v>4-Nov-1968</v>
      </c>
      <c r="F1194" s="26">
        <f t="shared" si="18"/>
        <v>54</v>
      </c>
      <c r="G1194">
        <v>0</v>
      </c>
      <c r="H1194" s="47">
        <v>9850.43</v>
      </c>
      <c r="I1194" t="str">
        <f>IF(M1194="?","tier - 2",M1194)</f>
        <v>tier - 3</v>
      </c>
      <c r="J1194" t="str">
        <f>IF(N1194="?","tier - 2",N1194)</f>
        <v>tier - 3</v>
      </c>
      <c r="K1194" t="str">
        <f>IF(O1194="?","Unknown",O1194)</f>
        <v>R1011</v>
      </c>
      <c r="M1194" t="s">
        <v>10</v>
      </c>
      <c r="N1194" t="s">
        <v>10</v>
      </c>
      <c r="O1194" t="s">
        <v>40</v>
      </c>
      <c r="R1194">
        <v>1968</v>
      </c>
    </row>
    <row r="1195" spans="1:18" x14ac:dyDescent="0.3">
      <c r="A1195" t="s">
        <v>1224</v>
      </c>
      <c r="B1195">
        <v>23</v>
      </c>
      <c r="C1195" s="54" t="s">
        <v>35</v>
      </c>
      <c r="D1195" s="54">
        <f>IF(R1195="?",AVERAGE($R$2:$R$2344),R1195)</f>
        <v>1971</v>
      </c>
      <c r="E1195" s="19" t="str">
        <f>CONCATENATE(B1195,"-",C1195,"-",D1195)</f>
        <v>23-Oct-1971</v>
      </c>
      <c r="F1195" s="26">
        <f t="shared" si="18"/>
        <v>51</v>
      </c>
      <c r="G1195">
        <v>1</v>
      </c>
      <c r="H1195" s="47">
        <v>9855.1299999999992</v>
      </c>
      <c r="I1195" t="str">
        <f>IF(M1195="?","tier - 2",M1195)</f>
        <v>tier - 2</v>
      </c>
      <c r="J1195" t="str">
        <f>IF(N1195="?","tier - 2",N1195)</f>
        <v>tier - 3</v>
      </c>
      <c r="K1195" t="str">
        <f>IF(O1195="?","Unknown",O1195)</f>
        <v>R1013</v>
      </c>
      <c r="M1195" t="s">
        <v>9</v>
      </c>
      <c r="N1195" t="s">
        <v>10</v>
      </c>
      <c r="O1195" t="s">
        <v>11</v>
      </c>
      <c r="R1195">
        <v>1971</v>
      </c>
    </row>
    <row r="1196" spans="1:18" x14ac:dyDescent="0.3">
      <c r="A1196" t="s">
        <v>1225</v>
      </c>
      <c r="B1196">
        <v>17</v>
      </c>
      <c r="C1196" s="54" t="s">
        <v>8</v>
      </c>
      <c r="D1196" s="54">
        <f>IF(R1196="?",AVERAGE($R$2:$R$2344),R1196)</f>
        <v>1971</v>
      </c>
      <c r="E1196" s="19" t="str">
        <f>CONCATENATE(B1196,"-",C1196,"-",D1196)</f>
        <v>17-Jul-1971</v>
      </c>
      <c r="F1196" s="26">
        <f t="shared" si="18"/>
        <v>51</v>
      </c>
      <c r="G1196">
        <v>1</v>
      </c>
      <c r="H1196" s="47">
        <v>9861.0300000000007</v>
      </c>
      <c r="I1196" t="str">
        <f>IF(M1196="?","tier - 2",M1196)</f>
        <v>tier - 2</v>
      </c>
      <c r="J1196" t="str">
        <f>IF(N1196="?","tier - 2",N1196)</f>
        <v>tier - 2</v>
      </c>
      <c r="K1196" t="str">
        <f>IF(O1196="?","Unknown",O1196)</f>
        <v>R1011</v>
      </c>
      <c r="M1196" t="s">
        <v>9</v>
      </c>
      <c r="N1196" t="s">
        <v>9</v>
      </c>
      <c r="O1196" t="s">
        <v>40</v>
      </c>
      <c r="R1196">
        <v>1971</v>
      </c>
    </row>
    <row r="1197" spans="1:18" x14ac:dyDescent="0.3">
      <c r="A1197" t="s">
        <v>1226</v>
      </c>
      <c r="B1197">
        <v>20</v>
      </c>
      <c r="C1197" s="54" t="s">
        <v>35</v>
      </c>
      <c r="D1197" s="54">
        <f>IF(R1197="?",AVERAGE($R$2:$R$2344),R1197)</f>
        <v>1969</v>
      </c>
      <c r="E1197" s="19" t="str">
        <f>CONCATENATE(B1197,"-",C1197,"-",D1197)</f>
        <v>20-Oct-1969</v>
      </c>
      <c r="F1197" s="26">
        <f t="shared" si="18"/>
        <v>53</v>
      </c>
      <c r="G1197">
        <v>0</v>
      </c>
      <c r="H1197" s="47">
        <v>9863.4699999999993</v>
      </c>
      <c r="I1197" t="str">
        <f>IF(M1197="?","tier - 2",M1197)</f>
        <v>tier - 3</v>
      </c>
      <c r="J1197" t="str">
        <f>IF(N1197="?","tier - 2",N1197)</f>
        <v>tier - 3</v>
      </c>
      <c r="K1197" t="str">
        <f>IF(O1197="?","Unknown",O1197)</f>
        <v>R1012</v>
      </c>
      <c r="M1197" t="s">
        <v>10</v>
      </c>
      <c r="N1197" t="s">
        <v>10</v>
      </c>
      <c r="O1197" t="s">
        <v>21</v>
      </c>
      <c r="R1197">
        <v>1969</v>
      </c>
    </row>
    <row r="1198" spans="1:18" x14ac:dyDescent="0.3">
      <c r="A1198" t="s">
        <v>1227</v>
      </c>
      <c r="B1198">
        <v>9</v>
      </c>
      <c r="C1198" s="54" t="s">
        <v>13</v>
      </c>
      <c r="D1198" s="54">
        <f>IF(R1198="?",AVERAGE($R$2:$R$2344),R1198)</f>
        <v>1971</v>
      </c>
      <c r="E1198" s="19" t="str">
        <f>CONCATENATE(B1198,"-",C1198,"-",D1198)</f>
        <v>9-Nov-1971</v>
      </c>
      <c r="F1198" s="26">
        <f t="shared" si="18"/>
        <v>51</v>
      </c>
      <c r="G1198">
        <v>0</v>
      </c>
      <c r="H1198" s="47">
        <v>9866.2999999999993</v>
      </c>
      <c r="I1198" t="str">
        <f>IF(M1198="?","tier - 2",M1198)</f>
        <v>tier - 2</v>
      </c>
      <c r="J1198" t="str">
        <f>IF(N1198="?","tier - 2",N1198)</f>
        <v>tier - 3</v>
      </c>
      <c r="K1198" t="str">
        <f>IF(O1198="?","Unknown",O1198)</f>
        <v>R1024</v>
      </c>
      <c r="M1198" t="s">
        <v>9</v>
      </c>
      <c r="N1198" t="s">
        <v>10</v>
      </c>
      <c r="O1198" t="s">
        <v>245</v>
      </c>
      <c r="R1198">
        <v>1971</v>
      </c>
    </row>
    <row r="1199" spans="1:18" x14ac:dyDescent="0.3">
      <c r="A1199" t="s">
        <v>1228</v>
      </c>
      <c r="B1199">
        <v>13</v>
      </c>
      <c r="C1199" s="54" t="s">
        <v>33</v>
      </c>
      <c r="D1199" s="54">
        <f>IF(R1199="?",AVERAGE($R$2:$R$2344),R1199)</f>
        <v>1969</v>
      </c>
      <c r="E1199" s="19" t="str">
        <f>CONCATENATE(B1199,"-",C1199,"-",D1199)</f>
        <v>13-Aug-1969</v>
      </c>
      <c r="F1199" s="26">
        <f t="shared" si="18"/>
        <v>53</v>
      </c>
      <c r="G1199">
        <v>0</v>
      </c>
      <c r="H1199" s="47">
        <v>9869.81</v>
      </c>
      <c r="I1199" t="str">
        <f>IF(M1199="?","tier - 2",M1199)</f>
        <v>tier - 3</v>
      </c>
      <c r="J1199" t="str">
        <f>IF(N1199="?","tier - 2",N1199)</f>
        <v>tier - 3</v>
      </c>
      <c r="K1199" t="str">
        <f>IF(O1199="?","Unknown",O1199)</f>
        <v>R1012</v>
      </c>
      <c r="M1199" t="s">
        <v>10</v>
      </c>
      <c r="N1199" t="s">
        <v>10</v>
      </c>
      <c r="O1199" t="s">
        <v>21</v>
      </c>
      <c r="R1199">
        <v>1969</v>
      </c>
    </row>
    <row r="1200" spans="1:18" x14ac:dyDescent="0.3">
      <c r="A1200" t="s">
        <v>1229</v>
      </c>
      <c r="B1200">
        <v>6</v>
      </c>
      <c r="C1200" s="54" t="s">
        <v>8</v>
      </c>
      <c r="D1200" s="54">
        <f>IF(R1200="?",AVERAGE($R$2:$R$2344),R1200)</f>
        <v>1998</v>
      </c>
      <c r="E1200" s="19" t="str">
        <f>CONCATENATE(B1200,"-",C1200,"-",D1200)</f>
        <v>6-Jul-1998</v>
      </c>
      <c r="F1200" s="26">
        <f t="shared" si="18"/>
        <v>24</v>
      </c>
      <c r="G1200">
        <v>0</v>
      </c>
      <c r="H1200" s="47">
        <v>9870.59</v>
      </c>
      <c r="I1200" t="str">
        <f>IF(M1200="?","tier - 2",M1200)</f>
        <v>tier - 2</v>
      </c>
      <c r="J1200" t="str">
        <f>IF(N1200="?","tier - 2",N1200)</f>
        <v>tier - 2</v>
      </c>
      <c r="K1200" t="str">
        <f>IF(O1200="?","Unknown",O1200)</f>
        <v>R1023</v>
      </c>
      <c r="M1200" t="s">
        <v>9</v>
      </c>
      <c r="N1200" t="s">
        <v>9</v>
      </c>
      <c r="O1200" t="s">
        <v>247</v>
      </c>
      <c r="R1200">
        <v>1998</v>
      </c>
    </row>
    <row r="1201" spans="1:18" x14ac:dyDescent="0.3">
      <c r="A1201" t="s">
        <v>1230</v>
      </c>
      <c r="B1201">
        <v>22</v>
      </c>
      <c r="C1201" s="54" t="s">
        <v>28</v>
      </c>
      <c r="D1201" s="54">
        <f>IF(R1201="?",AVERAGE($R$2:$R$2344),R1201)</f>
        <v>1971</v>
      </c>
      <c r="E1201" s="19" t="str">
        <f>CONCATENATE(B1201,"-",C1201,"-",D1201)</f>
        <v>22-Dec-1971</v>
      </c>
      <c r="F1201" s="26">
        <f t="shared" si="18"/>
        <v>51</v>
      </c>
      <c r="G1201">
        <v>1</v>
      </c>
      <c r="H1201" s="47">
        <v>9872.7000000000007</v>
      </c>
      <c r="I1201" t="str">
        <f>IF(M1201="?","tier - 2",M1201)</f>
        <v>tier - 2</v>
      </c>
      <c r="J1201" t="str">
        <f>IF(N1201="?","tier - 2",N1201)</f>
        <v>tier - 2</v>
      </c>
      <c r="K1201" t="str">
        <f>IF(O1201="?","Unknown",O1201)</f>
        <v>R1011</v>
      </c>
      <c r="M1201" t="s">
        <v>9</v>
      </c>
      <c r="N1201" t="s">
        <v>9</v>
      </c>
      <c r="O1201" t="s">
        <v>40</v>
      </c>
      <c r="R1201">
        <v>1971</v>
      </c>
    </row>
    <row r="1202" spans="1:18" x14ac:dyDescent="0.3">
      <c r="A1202" t="s">
        <v>1231</v>
      </c>
      <c r="B1202">
        <v>3</v>
      </c>
      <c r="C1202" s="54" t="s">
        <v>8</v>
      </c>
      <c r="D1202" s="54">
        <f>IF(R1202="?",AVERAGE($R$2:$R$2344),R1202)</f>
        <v>1971</v>
      </c>
      <c r="E1202" s="19" t="str">
        <f>CONCATENATE(B1202,"-",C1202,"-",D1202)</f>
        <v>3-Jul-1971</v>
      </c>
      <c r="F1202" s="26">
        <f t="shared" si="18"/>
        <v>51</v>
      </c>
      <c r="G1202">
        <v>0</v>
      </c>
      <c r="H1202" s="47">
        <v>9875.68</v>
      </c>
      <c r="I1202" t="str">
        <f>IF(M1202="?","tier - 2",M1202)</f>
        <v>tier - 2</v>
      </c>
      <c r="J1202" t="str">
        <f>IF(N1202="?","tier - 2",N1202)</f>
        <v>tier - 3</v>
      </c>
      <c r="K1202" t="str">
        <f>IF(O1202="?","Unknown",O1202)</f>
        <v>R1024</v>
      </c>
      <c r="M1202" t="s">
        <v>9</v>
      </c>
      <c r="N1202" t="s">
        <v>10</v>
      </c>
      <c r="O1202" t="s">
        <v>245</v>
      </c>
      <c r="R1202">
        <v>1971</v>
      </c>
    </row>
    <row r="1203" spans="1:18" x14ac:dyDescent="0.3">
      <c r="A1203" t="s">
        <v>1232</v>
      </c>
      <c r="B1203">
        <v>3</v>
      </c>
      <c r="C1203" s="54" t="s">
        <v>35</v>
      </c>
      <c r="D1203" s="54">
        <f>IF(R1203="?",AVERAGE($R$2:$R$2344),R1203)</f>
        <v>1971</v>
      </c>
      <c r="E1203" s="19" t="str">
        <f>CONCATENATE(B1203,"-",C1203,"-",D1203)</f>
        <v>3-Oct-1971</v>
      </c>
      <c r="F1203" s="26">
        <f t="shared" si="18"/>
        <v>51</v>
      </c>
      <c r="G1203">
        <v>1</v>
      </c>
      <c r="H1203" s="47">
        <v>9877.61</v>
      </c>
      <c r="I1203" t="str">
        <f>IF(M1203="?","tier - 2",M1203)</f>
        <v>tier - 2</v>
      </c>
      <c r="J1203" t="str">
        <f>IF(N1203="?","tier - 2",N1203)</f>
        <v>tier - 1</v>
      </c>
      <c r="K1203" t="str">
        <f>IF(O1203="?","Unknown",O1203)</f>
        <v>R1013</v>
      </c>
      <c r="M1203" t="s">
        <v>9</v>
      </c>
      <c r="N1203" t="s">
        <v>14</v>
      </c>
      <c r="O1203" t="s">
        <v>11</v>
      </c>
      <c r="R1203">
        <v>1971</v>
      </c>
    </row>
    <row r="1204" spans="1:18" x14ac:dyDescent="0.3">
      <c r="A1204" t="s">
        <v>1233</v>
      </c>
      <c r="B1204">
        <v>8</v>
      </c>
      <c r="C1204" s="54" t="s">
        <v>13</v>
      </c>
      <c r="D1204" s="54">
        <f>IF(R1204="?",AVERAGE($R$2:$R$2344),R1204)</f>
        <v>1971</v>
      </c>
      <c r="E1204" s="19" t="str">
        <f>CONCATENATE(B1204,"-",C1204,"-",D1204)</f>
        <v>8-Nov-1971</v>
      </c>
      <c r="F1204" s="26">
        <f t="shared" si="18"/>
        <v>51</v>
      </c>
      <c r="G1204">
        <v>1</v>
      </c>
      <c r="H1204" s="47">
        <v>9880.07</v>
      </c>
      <c r="I1204" t="str">
        <f>IF(M1204="?","tier - 2",M1204)</f>
        <v>tier - 2</v>
      </c>
      <c r="J1204" t="str">
        <f>IF(N1204="?","tier - 2",N1204)</f>
        <v>tier - 3</v>
      </c>
      <c r="K1204" t="str">
        <f>IF(O1204="?","Unknown",O1204)</f>
        <v>R1011</v>
      </c>
      <c r="M1204" t="s">
        <v>9</v>
      </c>
      <c r="N1204" t="s">
        <v>10</v>
      </c>
      <c r="O1204" t="s">
        <v>40</v>
      </c>
      <c r="R1204">
        <v>1971</v>
      </c>
    </row>
    <row r="1205" spans="1:18" x14ac:dyDescent="0.3">
      <c r="A1205" t="s">
        <v>1234</v>
      </c>
      <c r="B1205">
        <v>5</v>
      </c>
      <c r="C1205" s="54" t="s">
        <v>13</v>
      </c>
      <c r="D1205" s="54">
        <f>IF(R1205="?",AVERAGE($R$2:$R$2344),R1205)</f>
        <v>1966</v>
      </c>
      <c r="E1205" s="19" t="str">
        <f>CONCATENATE(B1205,"-",C1205,"-",D1205)</f>
        <v>5-Nov-1966</v>
      </c>
      <c r="F1205" s="26">
        <f t="shared" si="18"/>
        <v>56</v>
      </c>
      <c r="G1205">
        <v>0</v>
      </c>
      <c r="H1205" s="47">
        <v>9890.23</v>
      </c>
      <c r="I1205" t="str">
        <f>IF(M1205="?","tier - 2",M1205)</f>
        <v>tier - 3</v>
      </c>
      <c r="J1205" t="str">
        <f>IF(N1205="?","tier - 2",N1205)</f>
        <v>tier - 3</v>
      </c>
      <c r="K1205" t="str">
        <f>IF(O1205="?","Unknown",O1205)</f>
        <v>R1013</v>
      </c>
      <c r="M1205" t="s">
        <v>10</v>
      </c>
      <c r="N1205" t="s">
        <v>10</v>
      </c>
      <c r="O1205" t="s">
        <v>11</v>
      </c>
      <c r="R1205">
        <v>1966</v>
      </c>
    </row>
    <row r="1206" spans="1:18" x14ac:dyDescent="0.3">
      <c r="A1206" t="s">
        <v>1235</v>
      </c>
      <c r="B1206">
        <v>8</v>
      </c>
      <c r="C1206" s="54" t="s">
        <v>8</v>
      </c>
      <c r="D1206" s="54">
        <f>IF(R1206="?",AVERAGE($R$2:$R$2344),R1206)</f>
        <v>1996</v>
      </c>
      <c r="E1206" s="19" t="str">
        <f>CONCATENATE(B1206,"-",C1206,"-",D1206)</f>
        <v>8-Jul-1996</v>
      </c>
      <c r="F1206" s="26">
        <f t="shared" si="18"/>
        <v>26</v>
      </c>
      <c r="G1206">
        <v>0</v>
      </c>
      <c r="H1206" s="47">
        <v>9894.69</v>
      </c>
      <c r="I1206" t="str">
        <f>IF(M1206="?","tier - 2",M1206)</f>
        <v>tier - 2</v>
      </c>
      <c r="J1206" t="str">
        <f>IF(N1206="?","tier - 2",N1206)</f>
        <v>tier - 3</v>
      </c>
      <c r="K1206" t="str">
        <f>IF(O1206="?","Unknown",O1206)</f>
        <v>R1012</v>
      </c>
      <c r="M1206" t="s">
        <v>9</v>
      </c>
      <c r="N1206" t="s">
        <v>10</v>
      </c>
      <c r="O1206" t="s">
        <v>21</v>
      </c>
      <c r="R1206">
        <v>1996</v>
      </c>
    </row>
    <row r="1207" spans="1:18" x14ac:dyDescent="0.3">
      <c r="A1207" t="s">
        <v>1236</v>
      </c>
      <c r="B1207">
        <v>17</v>
      </c>
      <c r="C1207" s="54" t="s">
        <v>33</v>
      </c>
      <c r="D1207" s="54">
        <f>IF(R1207="?",AVERAGE($R$2:$R$2344),R1207)</f>
        <v>1962</v>
      </c>
      <c r="E1207" s="19" t="str">
        <f>CONCATENATE(B1207,"-",C1207,"-",D1207)</f>
        <v>17-Aug-1962</v>
      </c>
      <c r="F1207" s="26">
        <f t="shared" si="18"/>
        <v>60</v>
      </c>
      <c r="G1207">
        <v>0</v>
      </c>
      <c r="H1207" s="47">
        <v>9907.83</v>
      </c>
      <c r="I1207" t="str">
        <f>IF(M1207="?","tier - 2",M1207)</f>
        <v>tier - 3</v>
      </c>
      <c r="J1207" t="str">
        <f>IF(N1207="?","tier - 2",N1207)</f>
        <v>tier - 2</v>
      </c>
      <c r="K1207" t="str">
        <f>IF(O1207="?","Unknown",O1207)</f>
        <v>R1013</v>
      </c>
      <c r="M1207" t="s">
        <v>10</v>
      </c>
      <c r="N1207" t="s">
        <v>9</v>
      </c>
      <c r="O1207" t="s">
        <v>11</v>
      </c>
      <c r="R1207">
        <v>1962</v>
      </c>
    </row>
    <row r="1208" spans="1:18" x14ac:dyDescent="0.3">
      <c r="A1208" t="s">
        <v>1237</v>
      </c>
      <c r="B1208">
        <v>14</v>
      </c>
      <c r="C1208" s="54" t="s">
        <v>18</v>
      </c>
      <c r="D1208" s="54">
        <f>IF(R1208="?",AVERAGE($R$2:$R$2344),R1208)</f>
        <v>1972</v>
      </c>
      <c r="E1208" s="19" t="str">
        <f>CONCATENATE(B1208,"-",C1208,"-",D1208)</f>
        <v>14-Sep-1972</v>
      </c>
      <c r="F1208" s="26">
        <f t="shared" si="18"/>
        <v>50</v>
      </c>
      <c r="G1208">
        <v>1</v>
      </c>
      <c r="H1208" s="47">
        <v>9910.36</v>
      </c>
      <c r="I1208" t="str">
        <f>IF(M1208="?","tier - 2",M1208)</f>
        <v>tier - 2</v>
      </c>
      <c r="J1208" t="str">
        <f>IF(N1208="?","tier - 2",N1208)</f>
        <v>tier - 3</v>
      </c>
      <c r="K1208" t="str">
        <f>IF(O1208="?","Unknown",O1208)</f>
        <v>R1012</v>
      </c>
      <c r="M1208" t="s">
        <v>9</v>
      </c>
      <c r="N1208" t="s">
        <v>10</v>
      </c>
      <c r="O1208" t="s">
        <v>21</v>
      </c>
      <c r="R1208">
        <v>1972</v>
      </c>
    </row>
    <row r="1209" spans="1:18" x14ac:dyDescent="0.3">
      <c r="A1209" t="s">
        <v>1238</v>
      </c>
      <c r="B1209">
        <v>19</v>
      </c>
      <c r="C1209" s="54" t="s">
        <v>33</v>
      </c>
      <c r="D1209" s="54">
        <f>IF(R1209="?",AVERAGE($R$2:$R$2344),R1209)</f>
        <v>1985</v>
      </c>
      <c r="E1209" s="19" t="str">
        <f>CONCATENATE(B1209,"-",C1209,"-",D1209)</f>
        <v>19-Aug-1985</v>
      </c>
      <c r="F1209" s="26">
        <f t="shared" si="18"/>
        <v>37</v>
      </c>
      <c r="G1209">
        <v>3</v>
      </c>
      <c r="H1209" s="47">
        <v>9930.64</v>
      </c>
      <c r="I1209" t="str">
        <f>IF(M1209="?","tier - 2",M1209)</f>
        <v>tier - 2</v>
      </c>
      <c r="J1209" t="str">
        <f>IF(N1209="?","tier - 2",N1209)</f>
        <v>tier - 3</v>
      </c>
      <c r="K1209" t="str">
        <f>IF(O1209="?","Unknown",O1209)</f>
        <v>R1025</v>
      </c>
      <c r="M1209" t="s">
        <v>9</v>
      </c>
      <c r="N1209" t="s">
        <v>10</v>
      </c>
      <c r="O1209" t="s">
        <v>198</v>
      </c>
      <c r="R1209">
        <v>1985</v>
      </c>
    </row>
    <row r="1210" spans="1:18" x14ac:dyDescent="0.3">
      <c r="A1210" t="s">
        <v>1239</v>
      </c>
      <c r="B1210">
        <v>3</v>
      </c>
      <c r="C1210" s="54" t="s">
        <v>28</v>
      </c>
      <c r="D1210" s="54">
        <f>IF(R1210="?",AVERAGE($R$2:$R$2344),R1210)</f>
        <v>1983</v>
      </c>
      <c r="E1210" s="19" t="str">
        <f>CONCATENATE(B1210,"-",C1210,"-",D1210)</f>
        <v>3-Dec-1983</v>
      </c>
      <c r="F1210" s="26">
        <f t="shared" si="18"/>
        <v>39</v>
      </c>
      <c r="G1210">
        <v>3</v>
      </c>
      <c r="H1210" s="47">
        <v>9931.9599999999991</v>
      </c>
      <c r="I1210" t="str">
        <f>IF(M1210="?","tier - 2",M1210)</f>
        <v>tier - 2</v>
      </c>
      <c r="J1210" t="str">
        <f>IF(N1210="?","tier - 2",N1210)</f>
        <v>tier - 2</v>
      </c>
      <c r="K1210" t="str">
        <f>IF(O1210="?","Unknown",O1210)</f>
        <v>R1012</v>
      </c>
      <c r="M1210" t="s">
        <v>9</v>
      </c>
      <c r="N1210" t="s">
        <v>9</v>
      </c>
      <c r="O1210" t="s">
        <v>21</v>
      </c>
      <c r="R1210">
        <v>1983</v>
      </c>
    </row>
    <row r="1211" spans="1:18" x14ac:dyDescent="0.3">
      <c r="A1211" t="s">
        <v>1240</v>
      </c>
      <c r="B1211">
        <v>11</v>
      </c>
      <c r="C1211" s="54" t="s">
        <v>18</v>
      </c>
      <c r="D1211" s="54">
        <f>IF(R1211="?",AVERAGE($R$2:$R$2344),R1211)</f>
        <v>1964</v>
      </c>
      <c r="E1211" s="19" t="str">
        <f>CONCATENATE(B1211,"-",C1211,"-",D1211)</f>
        <v>11-Sep-1964</v>
      </c>
      <c r="F1211" s="26">
        <f t="shared" si="18"/>
        <v>58</v>
      </c>
      <c r="G1211">
        <v>0</v>
      </c>
      <c r="H1211" s="47">
        <v>9933.44</v>
      </c>
      <c r="I1211" t="str">
        <f>IF(M1211="?","tier - 2",M1211)</f>
        <v>tier - 3</v>
      </c>
      <c r="J1211" t="str">
        <f>IF(N1211="?","tier - 2",N1211)</f>
        <v>tier - 3</v>
      </c>
      <c r="K1211" t="str">
        <f>IF(O1211="?","Unknown",O1211)</f>
        <v>R1013</v>
      </c>
      <c r="M1211" t="s">
        <v>10</v>
      </c>
      <c r="N1211" t="s">
        <v>10</v>
      </c>
      <c r="O1211" t="s">
        <v>11</v>
      </c>
      <c r="R1211">
        <v>1964</v>
      </c>
    </row>
    <row r="1212" spans="1:18" x14ac:dyDescent="0.3">
      <c r="A1212" t="s">
        <v>1241</v>
      </c>
      <c r="B1212">
        <v>26</v>
      </c>
      <c r="C1212" s="54" t="s">
        <v>28</v>
      </c>
      <c r="D1212" s="54">
        <f>IF(R1212="?",AVERAGE($R$2:$R$2344),R1212)</f>
        <v>1971</v>
      </c>
      <c r="E1212" s="19" t="str">
        <f>CONCATENATE(B1212,"-",C1212,"-",D1212)</f>
        <v>26-Dec-1971</v>
      </c>
      <c r="F1212" s="26">
        <f t="shared" si="18"/>
        <v>51</v>
      </c>
      <c r="G1212">
        <v>1</v>
      </c>
      <c r="H1212" s="47">
        <v>9957.7199999999993</v>
      </c>
      <c r="I1212" t="str">
        <f>IF(M1212="?","tier - 2",M1212)</f>
        <v>tier - 2</v>
      </c>
      <c r="J1212" t="str">
        <f>IF(N1212="?","tier - 2",N1212)</f>
        <v>tier - 3</v>
      </c>
      <c r="K1212" t="str">
        <f>IF(O1212="?","Unknown",O1212)</f>
        <v>R1018</v>
      </c>
      <c r="M1212" t="s">
        <v>9</v>
      </c>
      <c r="N1212" t="s">
        <v>10</v>
      </c>
      <c r="O1212" t="s">
        <v>168</v>
      </c>
      <c r="R1212">
        <v>1971</v>
      </c>
    </row>
    <row r="1213" spans="1:18" x14ac:dyDescent="0.3">
      <c r="A1213" t="s">
        <v>1242</v>
      </c>
      <c r="B1213">
        <v>6</v>
      </c>
      <c r="C1213" s="54" t="s">
        <v>35</v>
      </c>
      <c r="D1213" s="54">
        <f>IF(R1213="?",AVERAGE($R$2:$R$2344),R1213)</f>
        <v>1971</v>
      </c>
      <c r="E1213" s="19" t="str">
        <f>CONCATENATE(B1213,"-",C1213,"-",D1213)</f>
        <v>6-Oct-1971</v>
      </c>
      <c r="F1213" s="26">
        <f t="shared" si="18"/>
        <v>51</v>
      </c>
      <c r="G1213">
        <v>1</v>
      </c>
      <c r="H1213" s="47">
        <v>9964.06</v>
      </c>
      <c r="I1213" t="str">
        <f>IF(M1213="?","tier - 2",M1213)</f>
        <v>tier - 2</v>
      </c>
      <c r="J1213" t="str">
        <f>IF(N1213="?","tier - 2",N1213)</f>
        <v>tier - 2</v>
      </c>
      <c r="K1213" t="str">
        <f>IF(O1213="?","Unknown",O1213)</f>
        <v>R1019</v>
      </c>
      <c r="M1213" t="s">
        <v>9</v>
      </c>
      <c r="N1213" t="s">
        <v>9</v>
      </c>
      <c r="O1213" t="s">
        <v>164</v>
      </c>
      <c r="R1213">
        <v>1971</v>
      </c>
    </row>
    <row r="1214" spans="1:18" x14ac:dyDescent="0.3">
      <c r="A1214" t="s">
        <v>1243</v>
      </c>
      <c r="B1214">
        <v>11</v>
      </c>
      <c r="C1214" s="54" t="s">
        <v>33</v>
      </c>
      <c r="D1214" s="54">
        <f>IF(R1214="?",AVERAGE($R$2:$R$2344),R1214)</f>
        <v>1970</v>
      </c>
      <c r="E1214" s="19" t="str">
        <f>CONCATENATE(B1214,"-",C1214,"-",D1214)</f>
        <v>11-Aug-1970</v>
      </c>
      <c r="F1214" s="26">
        <f t="shared" si="18"/>
        <v>52</v>
      </c>
      <c r="G1214">
        <v>0</v>
      </c>
      <c r="H1214" s="47">
        <v>9991.0400000000009</v>
      </c>
      <c r="I1214" t="str">
        <f>IF(M1214="?","tier - 2",M1214)</f>
        <v>tier - 2</v>
      </c>
      <c r="J1214" t="str">
        <f>IF(N1214="?","tier - 2",N1214)</f>
        <v>tier - 3</v>
      </c>
      <c r="K1214" t="str">
        <f>IF(O1214="?","Unknown",O1214)</f>
        <v>R1012</v>
      </c>
      <c r="M1214" t="s">
        <v>9</v>
      </c>
      <c r="N1214" t="s">
        <v>10</v>
      </c>
      <c r="O1214" t="s">
        <v>21</v>
      </c>
      <c r="R1214">
        <v>1970</v>
      </c>
    </row>
    <row r="1215" spans="1:18" x14ac:dyDescent="0.3">
      <c r="A1215" t="s">
        <v>1244</v>
      </c>
      <c r="B1215">
        <v>3</v>
      </c>
      <c r="C1215" s="54" t="s">
        <v>8</v>
      </c>
      <c r="D1215" s="54">
        <f>IF(R1215="?",AVERAGE($R$2:$R$2344),R1215)</f>
        <v>1988</v>
      </c>
      <c r="E1215" s="19" t="str">
        <f>CONCATENATE(B1215,"-",C1215,"-",D1215)</f>
        <v>3-Jul-1988</v>
      </c>
      <c r="F1215" s="26">
        <f t="shared" si="18"/>
        <v>34</v>
      </c>
      <c r="G1215">
        <v>3</v>
      </c>
      <c r="H1215" s="47">
        <v>10011.44</v>
      </c>
      <c r="I1215" t="str">
        <f>IF(M1215="?","tier - 2",M1215)</f>
        <v>tier - 3</v>
      </c>
      <c r="J1215" t="str">
        <f>IF(N1215="?","tier - 2",N1215)</f>
        <v>tier - 3</v>
      </c>
      <c r="K1215" t="str">
        <f>IF(O1215="?","Unknown",O1215)</f>
        <v>R1026</v>
      </c>
      <c r="M1215" t="s">
        <v>10</v>
      </c>
      <c r="N1215" t="s">
        <v>10</v>
      </c>
      <c r="O1215" t="s">
        <v>533</v>
      </c>
      <c r="R1215">
        <v>1988</v>
      </c>
    </row>
    <row r="1216" spans="1:18" x14ac:dyDescent="0.3">
      <c r="A1216" t="s">
        <v>1245</v>
      </c>
      <c r="B1216">
        <v>28</v>
      </c>
      <c r="C1216" s="54" t="s">
        <v>28</v>
      </c>
      <c r="D1216" s="54">
        <f>IF(R1216="?",AVERAGE($R$2:$R$2344),R1216)</f>
        <v>1979</v>
      </c>
      <c r="E1216" s="19" t="str">
        <f>CONCATENATE(B1216,"-",C1216,"-",D1216)</f>
        <v>28-Dec-1979</v>
      </c>
      <c r="F1216" s="26">
        <f t="shared" si="18"/>
        <v>43</v>
      </c>
      <c r="G1216">
        <v>2</v>
      </c>
      <c r="H1216" s="47">
        <v>10027.15</v>
      </c>
      <c r="I1216" t="str">
        <f>IF(M1216="?","tier - 2",M1216)</f>
        <v>tier - 3</v>
      </c>
      <c r="J1216" t="str">
        <f>IF(N1216="?","tier - 2",N1216)</f>
        <v>tier - 1</v>
      </c>
      <c r="K1216" t="str">
        <f>IF(O1216="?","Unknown",O1216)</f>
        <v>R1021</v>
      </c>
      <c r="M1216" t="s">
        <v>10</v>
      </c>
      <c r="N1216" t="s">
        <v>14</v>
      </c>
      <c r="O1216" t="s">
        <v>298</v>
      </c>
      <c r="R1216">
        <v>1979</v>
      </c>
    </row>
    <row r="1217" spans="1:18" x14ac:dyDescent="0.3">
      <c r="A1217" t="s">
        <v>1246</v>
      </c>
      <c r="B1217">
        <v>30</v>
      </c>
      <c r="C1217" s="54" t="s">
        <v>33</v>
      </c>
      <c r="D1217" s="54">
        <f>IF(R1217="?",AVERAGE($R$2:$R$2344),R1217)</f>
        <v>1974</v>
      </c>
      <c r="E1217" s="19" t="str">
        <f>CONCATENATE(B1217,"-",C1217,"-",D1217)</f>
        <v>30-Aug-1974</v>
      </c>
      <c r="F1217" s="26">
        <f t="shared" si="18"/>
        <v>48</v>
      </c>
      <c r="G1217">
        <v>2</v>
      </c>
      <c r="H1217" s="47">
        <v>10043.25</v>
      </c>
      <c r="I1217" t="str">
        <f>IF(M1217="?","tier - 2",M1217)</f>
        <v>tier - 3</v>
      </c>
      <c r="J1217" t="str">
        <f>IF(N1217="?","tier - 2",N1217)</f>
        <v>tier - 2</v>
      </c>
      <c r="K1217" t="str">
        <f>IF(O1217="?","Unknown",O1217)</f>
        <v>R1024</v>
      </c>
      <c r="M1217" t="s">
        <v>10</v>
      </c>
      <c r="N1217" t="s">
        <v>9</v>
      </c>
      <c r="O1217" t="s">
        <v>245</v>
      </c>
      <c r="R1217">
        <v>1974</v>
      </c>
    </row>
    <row r="1218" spans="1:18" x14ac:dyDescent="0.3">
      <c r="A1218" t="s">
        <v>1247</v>
      </c>
      <c r="B1218">
        <v>22</v>
      </c>
      <c r="C1218" s="54" t="s">
        <v>33</v>
      </c>
      <c r="D1218" s="54">
        <f>IF(R1218="?",AVERAGE($R$2:$R$2344),R1218)</f>
        <v>1969</v>
      </c>
      <c r="E1218" s="19" t="str">
        <f>CONCATENATE(B1218,"-",C1218,"-",D1218)</f>
        <v>22-Aug-1969</v>
      </c>
      <c r="F1218" s="26">
        <f t="shared" si="18"/>
        <v>53</v>
      </c>
      <c r="G1218">
        <v>1</v>
      </c>
      <c r="H1218" s="47">
        <v>10065.41</v>
      </c>
      <c r="I1218" t="str">
        <f>IF(M1218="?","tier - 2",M1218)</f>
        <v>tier - 3</v>
      </c>
      <c r="J1218" t="str">
        <f>IF(N1218="?","tier - 2",N1218)</f>
        <v>tier - 2</v>
      </c>
      <c r="K1218" t="str">
        <f>IF(O1218="?","Unknown",O1218)</f>
        <v>R1011</v>
      </c>
      <c r="M1218" t="s">
        <v>10</v>
      </c>
      <c r="N1218" t="s">
        <v>9</v>
      </c>
      <c r="O1218" t="s">
        <v>40</v>
      </c>
      <c r="R1218">
        <v>1969</v>
      </c>
    </row>
    <row r="1219" spans="1:18" x14ac:dyDescent="0.3">
      <c r="A1219" t="s">
        <v>1248</v>
      </c>
      <c r="B1219">
        <v>27</v>
      </c>
      <c r="C1219" s="54" t="s">
        <v>35</v>
      </c>
      <c r="D1219" s="54">
        <f>IF(R1219="?",AVERAGE($R$2:$R$2344),R1219)</f>
        <v>1969</v>
      </c>
      <c r="E1219" s="19" t="str">
        <f>CONCATENATE(B1219,"-",C1219,"-",D1219)</f>
        <v>27-Oct-1969</v>
      </c>
      <c r="F1219" s="26">
        <f t="shared" ref="F1219:F1282" si="19">DATEDIF(E1219, DATE(2023,6,8), "Y")</f>
        <v>53</v>
      </c>
      <c r="G1219">
        <v>0</v>
      </c>
      <c r="H1219" s="47">
        <v>10072.06</v>
      </c>
      <c r="I1219" t="str">
        <f>IF(M1219="?","tier - 2",M1219)</f>
        <v>tier - 3</v>
      </c>
      <c r="J1219" t="str">
        <f>IF(N1219="?","tier - 2",N1219)</f>
        <v>tier - 1</v>
      </c>
      <c r="K1219" t="str">
        <f>IF(O1219="?","Unknown",O1219)</f>
        <v>R1017</v>
      </c>
      <c r="M1219" t="s">
        <v>10</v>
      </c>
      <c r="N1219" t="s">
        <v>14</v>
      </c>
      <c r="O1219" t="s">
        <v>354</v>
      </c>
      <c r="R1219">
        <v>1969</v>
      </c>
    </row>
    <row r="1220" spans="1:18" x14ac:dyDescent="0.3">
      <c r="A1220" t="s">
        <v>1249</v>
      </c>
      <c r="B1220">
        <v>3</v>
      </c>
      <c r="C1220" s="54" t="s">
        <v>8</v>
      </c>
      <c r="D1220" s="54">
        <f>IF(R1220="?",AVERAGE($R$2:$R$2344),R1220)</f>
        <v>1969</v>
      </c>
      <c r="E1220" s="19" t="str">
        <f>CONCATENATE(B1220,"-",C1220,"-",D1220)</f>
        <v>3-Jul-1969</v>
      </c>
      <c r="F1220" s="26">
        <f t="shared" si="19"/>
        <v>53</v>
      </c>
      <c r="G1220">
        <v>1</v>
      </c>
      <c r="H1220" s="47">
        <v>10085.85</v>
      </c>
      <c r="I1220" t="str">
        <f>IF(M1220="?","tier - 2",M1220)</f>
        <v>tier - 3</v>
      </c>
      <c r="J1220" t="str">
        <f>IF(N1220="?","tier - 2",N1220)</f>
        <v>tier - 3</v>
      </c>
      <c r="K1220" t="str">
        <f>IF(O1220="?","Unknown",O1220)</f>
        <v>R1011</v>
      </c>
      <c r="M1220" t="s">
        <v>10</v>
      </c>
      <c r="N1220" t="s">
        <v>10</v>
      </c>
      <c r="O1220" t="s">
        <v>40</v>
      </c>
      <c r="R1220">
        <v>1969</v>
      </c>
    </row>
    <row r="1221" spans="1:18" x14ac:dyDescent="0.3">
      <c r="A1221" t="s">
        <v>1250</v>
      </c>
      <c r="B1221">
        <v>19</v>
      </c>
      <c r="C1221" s="54" t="s">
        <v>28</v>
      </c>
      <c r="D1221" s="54">
        <f>IF(R1221="?",AVERAGE($R$2:$R$2344),R1221)</f>
        <v>1976</v>
      </c>
      <c r="E1221" s="19" t="str">
        <f>CONCATENATE(B1221,"-",C1221,"-",D1221)</f>
        <v>19-Dec-1976</v>
      </c>
      <c r="F1221" s="26">
        <f t="shared" si="19"/>
        <v>46</v>
      </c>
      <c r="G1221">
        <v>5</v>
      </c>
      <c r="H1221" s="47">
        <v>10096.969999999999</v>
      </c>
      <c r="I1221" t="str">
        <f>IF(M1221="?","tier - 2",M1221)</f>
        <v>tier - 3</v>
      </c>
      <c r="J1221" t="str">
        <f>IF(N1221="?","tier - 2",N1221)</f>
        <v>tier - 2</v>
      </c>
      <c r="K1221" t="str">
        <f>IF(O1221="?","Unknown",O1221)</f>
        <v>R1011</v>
      </c>
      <c r="M1221" t="s">
        <v>10</v>
      </c>
      <c r="N1221" t="s">
        <v>9</v>
      </c>
      <c r="O1221" t="s">
        <v>40</v>
      </c>
      <c r="R1221">
        <v>1976</v>
      </c>
    </row>
    <row r="1222" spans="1:18" x14ac:dyDescent="0.3">
      <c r="A1222" t="s">
        <v>1251</v>
      </c>
      <c r="B1222">
        <v>19</v>
      </c>
      <c r="C1222" s="54" t="s">
        <v>35</v>
      </c>
      <c r="D1222" s="54">
        <f>IF(R1222="?",AVERAGE($R$2:$R$2344),R1222)</f>
        <v>1972</v>
      </c>
      <c r="E1222" s="19" t="str">
        <f>CONCATENATE(B1222,"-",C1222,"-",D1222)</f>
        <v>19-Oct-1972</v>
      </c>
      <c r="F1222" s="26">
        <f t="shared" si="19"/>
        <v>50</v>
      </c>
      <c r="G1222">
        <v>1</v>
      </c>
      <c r="H1222" s="47">
        <v>10106.129999999999</v>
      </c>
      <c r="I1222" t="str">
        <f>IF(M1222="?","tier - 2",M1222)</f>
        <v>tier - 3</v>
      </c>
      <c r="J1222" t="str">
        <f>IF(N1222="?","tier - 2",N1222)</f>
        <v>tier - 1</v>
      </c>
      <c r="K1222" t="str">
        <f>IF(O1222="?","Unknown",O1222)</f>
        <v>R1024</v>
      </c>
      <c r="M1222" t="s">
        <v>10</v>
      </c>
      <c r="N1222" t="s">
        <v>14</v>
      </c>
      <c r="O1222" t="s">
        <v>245</v>
      </c>
      <c r="R1222">
        <v>1972</v>
      </c>
    </row>
    <row r="1223" spans="1:18" x14ac:dyDescent="0.3">
      <c r="A1223" t="s">
        <v>1252</v>
      </c>
      <c r="B1223">
        <v>8</v>
      </c>
      <c r="C1223" s="54" t="s">
        <v>33</v>
      </c>
      <c r="D1223" s="54">
        <f>IF(R1223="?",AVERAGE($R$2:$R$2344),R1223)</f>
        <v>1972</v>
      </c>
      <c r="E1223" s="19" t="str">
        <f>CONCATENATE(B1223,"-",C1223,"-",D1223)</f>
        <v>8-Aug-1972</v>
      </c>
      <c r="F1223" s="26">
        <f t="shared" si="19"/>
        <v>50</v>
      </c>
      <c r="G1223">
        <v>2</v>
      </c>
      <c r="H1223" s="47">
        <v>10107.219999999999</v>
      </c>
      <c r="I1223" t="str">
        <f>IF(M1223="?","tier - 2",M1223)</f>
        <v>tier - 3</v>
      </c>
      <c r="J1223" t="str">
        <f>IF(N1223="?","tier - 2",N1223)</f>
        <v>tier - 1</v>
      </c>
      <c r="K1223" t="str">
        <f>IF(O1223="?","Unknown",O1223)</f>
        <v>R1013</v>
      </c>
      <c r="M1223" t="s">
        <v>10</v>
      </c>
      <c r="N1223" t="s">
        <v>14</v>
      </c>
      <c r="O1223" t="s">
        <v>11</v>
      </c>
      <c r="R1223">
        <v>1972</v>
      </c>
    </row>
    <row r="1224" spans="1:18" x14ac:dyDescent="0.3">
      <c r="A1224" t="s">
        <v>1253</v>
      </c>
      <c r="B1224">
        <v>2</v>
      </c>
      <c r="C1224" s="54" t="s">
        <v>8</v>
      </c>
      <c r="D1224" s="54">
        <f>IF(R1224="?",AVERAGE($R$2:$R$2344),R1224)</f>
        <v>1975</v>
      </c>
      <c r="E1224" s="19" t="str">
        <f>CONCATENATE(B1224,"-",C1224,"-",D1224)</f>
        <v>2-Jul-1975</v>
      </c>
      <c r="F1224" s="26">
        <f t="shared" si="19"/>
        <v>47</v>
      </c>
      <c r="G1224">
        <v>3</v>
      </c>
      <c r="H1224" s="47">
        <v>10115.01</v>
      </c>
      <c r="I1224" t="str">
        <f>IF(M1224="?","tier - 2",M1224)</f>
        <v>tier - 3</v>
      </c>
      <c r="J1224" t="str">
        <f>IF(N1224="?","tier - 2",N1224)</f>
        <v>tier - 3</v>
      </c>
      <c r="K1224" t="str">
        <f>IF(O1224="?","Unknown",O1224)</f>
        <v>R1012</v>
      </c>
      <c r="M1224" t="s">
        <v>10</v>
      </c>
      <c r="N1224" t="s">
        <v>10</v>
      </c>
      <c r="O1224" t="s">
        <v>21</v>
      </c>
      <c r="R1224">
        <v>1975</v>
      </c>
    </row>
    <row r="1225" spans="1:18" x14ac:dyDescent="0.3">
      <c r="A1225" t="s">
        <v>1254</v>
      </c>
      <c r="B1225">
        <v>16</v>
      </c>
      <c r="C1225" s="54" t="s">
        <v>13</v>
      </c>
      <c r="D1225" s="54">
        <f>IF(R1225="?",AVERAGE($R$2:$R$2344),R1225)</f>
        <v>1972</v>
      </c>
      <c r="E1225" s="19" t="str">
        <f>CONCATENATE(B1225,"-",C1225,"-",D1225)</f>
        <v>16-Nov-1972</v>
      </c>
      <c r="F1225" s="26">
        <f t="shared" si="19"/>
        <v>50</v>
      </c>
      <c r="G1225">
        <v>2</v>
      </c>
      <c r="H1225" s="47">
        <v>10118.42</v>
      </c>
      <c r="I1225" t="str">
        <f>IF(M1225="?","tier - 2",M1225)</f>
        <v>tier - 3</v>
      </c>
      <c r="J1225" t="str">
        <f>IF(N1225="?","tier - 2",N1225)</f>
        <v>tier - 3</v>
      </c>
      <c r="K1225" t="str">
        <f>IF(O1225="?","Unknown",O1225)</f>
        <v>R1011</v>
      </c>
      <c r="M1225" t="s">
        <v>10</v>
      </c>
      <c r="N1225" t="s">
        <v>10</v>
      </c>
      <c r="O1225" t="s">
        <v>40</v>
      </c>
      <c r="R1225">
        <v>1972</v>
      </c>
    </row>
    <row r="1226" spans="1:18" x14ac:dyDescent="0.3">
      <c r="A1226" t="s">
        <v>1255</v>
      </c>
      <c r="B1226">
        <v>5</v>
      </c>
      <c r="C1226" s="54" t="s">
        <v>18</v>
      </c>
      <c r="D1226" s="54">
        <f>IF(R1226="?",AVERAGE($R$2:$R$2344),R1226)</f>
        <v>1997</v>
      </c>
      <c r="E1226" s="19" t="str">
        <f>CONCATENATE(B1226,"-",C1226,"-",D1226)</f>
        <v>5-Sep-1997</v>
      </c>
      <c r="F1226" s="26">
        <f t="shared" si="19"/>
        <v>25</v>
      </c>
      <c r="G1226">
        <v>0</v>
      </c>
      <c r="H1226" s="47">
        <v>10139.84</v>
      </c>
      <c r="I1226" t="str">
        <f>IF(M1226="?","tier - 2",M1226)</f>
        <v>tier - 3</v>
      </c>
      <c r="J1226" t="str">
        <f>IF(N1226="?","tier - 2",N1226)</f>
        <v>tier - 2</v>
      </c>
      <c r="K1226" t="str">
        <f>IF(O1226="?","Unknown",O1226)</f>
        <v>R1012</v>
      </c>
      <c r="M1226" t="s">
        <v>10</v>
      </c>
      <c r="N1226" t="s">
        <v>9</v>
      </c>
      <c r="O1226" t="s">
        <v>21</v>
      </c>
      <c r="R1226">
        <v>1997</v>
      </c>
    </row>
    <row r="1227" spans="1:18" x14ac:dyDescent="0.3">
      <c r="A1227" t="s">
        <v>1256</v>
      </c>
      <c r="B1227">
        <v>30</v>
      </c>
      <c r="C1227" s="54" t="s">
        <v>28</v>
      </c>
      <c r="D1227" s="54">
        <f>IF(R1227="?",AVERAGE($R$2:$R$2344),R1227)</f>
        <v>1974</v>
      </c>
      <c r="E1227" s="19" t="str">
        <f>CONCATENATE(B1227,"-",C1227,"-",D1227)</f>
        <v>30-Dec-1974</v>
      </c>
      <c r="F1227" s="26">
        <f t="shared" si="19"/>
        <v>48</v>
      </c>
      <c r="G1227">
        <v>3</v>
      </c>
      <c r="H1227" s="47">
        <v>10141.14</v>
      </c>
      <c r="I1227" t="str">
        <f>IF(M1227="?","tier - 2",M1227)</f>
        <v>tier - 3</v>
      </c>
      <c r="J1227" t="str">
        <f>IF(N1227="?","tier - 2",N1227)</f>
        <v>tier - 1</v>
      </c>
      <c r="K1227" t="str">
        <f>IF(O1227="?","Unknown",O1227)</f>
        <v>R1016</v>
      </c>
      <c r="M1227" t="s">
        <v>10</v>
      </c>
      <c r="N1227" t="s">
        <v>14</v>
      </c>
      <c r="O1227" t="s">
        <v>166</v>
      </c>
      <c r="R1227">
        <v>1974</v>
      </c>
    </row>
    <row r="1228" spans="1:18" x14ac:dyDescent="0.3">
      <c r="A1228" t="s">
        <v>1257</v>
      </c>
      <c r="B1228">
        <v>12</v>
      </c>
      <c r="C1228" s="54" t="s">
        <v>16</v>
      </c>
      <c r="D1228" s="54">
        <f>IF(R1228="?",AVERAGE($R$2:$R$2344),R1228)</f>
        <v>1981</v>
      </c>
      <c r="E1228" s="19" t="str">
        <f>CONCATENATE(B1228,"-",C1228,"-",D1228)</f>
        <v>12-Jun-1981</v>
      </c>
      <c r="F1228" s="26">
        <f t="shared" si="19"/>
        <v>41</v>
      </c>
      <c r="G1228">
        <v>1</v>
      </c>
      <c r="H1228" s="47">
        <v>10146.129999999999</v>
      </c>
      <c r="I1228" t="str">
        <f>IF(M1228="?","tier - 2",M1228)</f>
        <v>tier - 3</v>
      </c>
      <c r="J1228" t="str">
        <f>IF(N1228="?","tier - 2",N1228)</f>
        <v>tier - 1</v>
      </c>
      <c r="K1228" t="str">
        <f>IF(O1228="?","Unknown",O1228)</f>
        <v>R1025</v>
      </c>
      <c r="M1228" t="s">
        <v>10</v>
      </c>
      <c r="N1228" t="s">
        <v>14</v>
      </c>
      <c r="O1228" t="s">
        <v>198</v>
      </c>
      <c r="R1228">
        <v>1981</v>
      </c>
    </row>
    <row r="1229" spans="1:18" x14ac:dyDescent="0.3">
      <c r="A1229" t="s">
        <v>1258</v>
      </c>
      <c r="B1229">
        <v>13</v>
      </c>
      <c r="C1229" s="54" t="s">
        <v>35</v>
      </c>
      <c r="D1229" s="54">
        <f>IF(R1229="?",AVERAGE($R$2:$R$2344),R1229)</f>
        <v>1973</v>
      </c>
      <c r="E1229" s="19" t="str">
        <f>CONCATENATE(B1229,"-",C1229,"-",D1229)</f>
        <v>13-Oct-1973</v>
      </c>
      <c r="F1229" s="26">
        <f t="shared" si="19"/>
        <v>49</v>
      </c>
      <c r="G1229">
        <v>2</v>
      </c>
      <c r="H1229" s="47">
        <v>10156.780000000001</v>
      </c>
      <c r="I1229" t="str">
        <f>IF(M1229="?","tier - 2",M1229)</f>
        <v>tier - 3</v>
      </c>
      <c r="J1229" t="str">
        <f>IF(N1229="?","tier - 2",N1229)</f>
        <v>tier - 2</v>
      </c>
      <c r="K1229" t="str">
        <f>IF(O1229="?","Unknown",O1229)</f>
        <v>R1012</v>
      </c>
      <c r="M1229" t="s">
        <v>10</v>
      </c>
      <c r="N1229" t="s">
        <v>9</v>
      </c>
      <c r="O1229" t="s">
        <v>21</v>
      </c>
      <c r="R1229">
        <v>1973</v>
      </c>
    </row>
    <row r="1230" spans="1:18" x14ac:dyDescent="0.3">
      <c r="A1230" t="s">
        <v>1259</v>
      </c>
      <c r="B1230">
        <v>10</v>
      </c>
      <c r="C1230" s="54" t="s">
        <v>8</v>
      </c>
      <c r="D1230" s="54">
        <f>IF(R1230="?",AVERAGE($R$2:$R$2344),R1230)</f>
        <v>1972</v>
      </c>
      <c r="E1230" s="19" t="str">
        <f>CONCATENATE(B1230,"-",C1230,"-",D1230)</f>
        <v>10-Jul-1972</v>
      </c>
      <c r="F1230" s="26">
        <f t="shared" si="19"/>
        <v>50</v>
      </c>
      <c r="G1230">
        <v>0</v>
      </c>
      <c r="H1230" s="47">
        <v>10160.870000000001</v>
      </c>
      <c r="I1230" t="str">
        <f>IF(M1230="?","tier - 2",M1230)</f>
        <v>tier - 3</v>
      </c>
      <c r="J1230" t="str">
        <f>IF(N1230="?","tier - 2",N1230)</f>
        <v>tier - 3</v>
      </c>
      <c r="K1230" t="str">
        <f>IF(O1230="?","Unknown",O1230)</f>
        <v>R1025</v>
      </c>
      <c r="M1230" t="s">
        <v>10</v>
      </c>
      <c r="N1230" t="s">
        <v>10</v>
      </c>
      <c r="O1230" t="s">
        <v>198</v>
      </c>
      <c r="R1230">
        <v>1972</v>
      </c>
    </row>
    <row r="1231" spans="1:18" x14ac:dyDescent="0.3">
      <c r="A1231" t="s">
        <v>1260</v>
      </c>
      <c r="B1231">
        <v>16</v>
      </c>
      <c r="C1231" s="54" t="s">
        <v>35</v>
      </c>
      <c r="D1231" s="54">
        <f>IF(R1231="?",AVERAGE($R$2:$R$2344),R1231)</f>
        <v>1985</v>
      </c>
      <c r="E1231" s="19" t="str">
        <f>CONCATENATE(B1231,"-",C1231,"-",D1231)</f>
        <v>16-Oct-1985</v>
      </c>
      <c r="F1231" s="26">
        <f t="shared" si="19"/>
        <v>37</v>
      </c>
      <c r="G1231">
        <v>3</v>
      </c>
      <c r="H1231" s="47">
        <v>10191.82</v>
      </c>
      <c r="I1231" t="str">
        <f>IF(M1231="?","tier - 2",M1231)</f>
        <v>tier - 3</v>
      </c>
      <c r="J1231" t="str">
        <f>IF(N1231="?","tier - 2",N1231)</f>
        <v>tier - 2</v>
      </c>
      <c r="K1231" t="str">
        <f>IF(O1231="?","Unknown",O1231)</f>
        <v>R1026</v>
      </c>
      <c r="M1231" t="s">
        <v>10</v>
      </c>
      <c r="N1231" t="s">
        <v>9</v>
      </c>
      <c r="O1231" t="s">
        <v>533</v>
      </c>
      <c r="R1231">
        <v>1985</v>
      </c>
    </row>
    <row r="1232" spans="1:18" x14ac:dyDescent="0.3">
      <c r="A1232" t="s">
        <v>1261</v>
      </c>
      <c r="B1232">
        <v>24</v>
      </c>
      <c r="C1232" s="54" t="s">
        <v>28</v>
      </c>
      <c r="D1232" s="54">
        <f>IF(R1232="?",AVERAGE($R$2:$R$2344),R1232)</f>
        <v>1970</v>
      </c>
      <c r="E1232" s="19" t="str">
        <f>CONCATENATE(B1232,"-",C1232,"-",D1232)</f>
        <v>24-Dec-1970</v>
      </c>
      <c r="F1232" s="26">
        <f t="shared" si="19"/>
        <v>52</v>
      </c>
      <c r="G1232">
        <v>0</v>
      </c>
      <c r="H1232" s="47">
        <v>10197.77</v>
      </c>
      <c r="I1232" t="str">
        <f>IF(M1232="?","tier - 2",M1232)</f>
        <v>tier - 3</v>
      </c>
      <c r="J1232" t="str">
        <f>IF(N1232="?","tier - 2",N1232)</f>
        <v>tier - 1</v>
      </c>
      <c r="K1232" t="str">
        <f>IF(O1232="?","Unknown",O1232)</f>
        <v>R1024</v>
      </c>
      <c r="M1232" t="s">
        <v>10</v>
      </c>
      <c r="N1232" t="s">
        <v>14</v>
      </c>
      <c r="O1232" t="s">
        <v>245</v>
      </c>
      <c r="R1232">
        <v>1970</v>
      </c>
    </row>
    <row r="1233" spans="1:18" x14ac:dyDescent="0.3">
      <c r="A1233" t="s">
        <v>1262</v>
      </c>
      <c r="B1233">
        <v>26</v>
      </c>
      <c r="C1233" s="54" t="s">
        <v>18</v>
      </c>
      <c r="D1233" s="54">
        <f>IF(R1233="?",AVERAGE($R$2:$R$2344),R1233)</f>
        <v>1967</v>
      </c>
      <c r="E1233" s="19" t="str">
        <f>CONCATENATE(B1233,"-",C1233,"-",D1233)</f>
        <v>26-Sep-1967</v>
      </c>
      <c r="F1233" s="26">
        <f t="shared" si="19"/>
        <v>55</v>
      </c>
      <c r="G1233">
        <v>0</v>
      </c>
      <c r="H1233" s="47">
        <v>10214.64</v>
      </c>
      <c r="I1233" t="str">
        <f>IF(M1233="?","tier - 2",M1233)</f>
        <v>tier - 3</v>
      </c>
      <c r="J1233" t="str">
        <f>IF(N1233="?","tier - 2",N1233)</f>
        <v>tier - 2</v>
      </c>
      <c r="K1233" t="str">
        <f>IF(O1233="?","Unknown",O1233)</f>
        <v>R1011</v>
      </c>
      <c r="M1233" t="s">
        <v>10</v>
      </c>
      <c r="N1233" t="s">
        <v>9</v>
      </c>
      <c r="O1233" t="s">
        <v>40</v>
      </c>
      <c r="R1233">
        <v>1967</v>
      </c>
    </row>
    <row r="1234" spans="1:18" x14ac:dyDescent="0.3">
      <c r="A1234" t="s">
        <v>1263</v>
      </c>
      <c r="B1234">
        <v>28</v>
      </c>
      <c r="C1234" s="54" t="s">
        <v>16</v>
      </c>
      <c r="D1234" s="54">
        <f>IF(R1234="?",AVERAGE($R$2:$R$2344),R1234)</f>
        <v>1967</v>
      </c>
      <c r="E1234" s="19" t="str">
        <f>CONCATENATE(B1234,"-",C1234,"-",D1234)</f>
        <v>28-Jun-1967</v>
      </c>
      <c r="F1234" s="26">
        <f t="shared" si="19"/>
        <v>55</v>
      </c>
      <c r="G1234">
        <v>0</v>
      </c>
      <c r="H1234" s="47">
        <v>10226.280000000001</v>
      </c>
      <c r="I1234" t="str">
        <f>IF(M1234="?","tier - 2",M1234)</f>
        <v>tier - 3</v>
      </c>
      <c r="J1234" t="str">
        <f>IF(N1234="?","tier - 2",N1234)</f>
        <v>tier - 3</v>
      </c>
      <c r="K1234" t="str">
        <f>IF(O1234="?","Unknown",O1234)</f>
        <v>R1013</v>
      </c>
      <c r="M1234" t="s">
        <v>10</v>
      </c>
      <c r="N1234" t="s">
        <v>10</v>
      </c>
      <c r="O1234" t="s">
        <v>11</v>
      </c>
      <c r="R1234">
        <v>1967</v>
      </c>
    </row>
    <row r="1235" spans="1:18" x14ac:dyDescent="0.3">
      <c r="A1235" t="s">
        <v>1264</v>
      </c>
      <c r="B1235">
        <v>23</v>
      </c>
      <c r="C1235" s="54" t="s">
        <v>18</v>
      </c>
      <c r="D1235" s="54">
        <f>IF(R1235="?",AVERAGE($R$2:$R$2344),R1235)</f>
        <v>1968</v>
      </c>
      <c r="E1235" s="19" t="str">
        <f>CONCATENATE(B1235,"-",C1235,"-",D1235)</f>
        <v>23-Sep-1968</v>
      </c>
      <c r="F1235" s="26">
        <f t="shared" si="19"/>
        <v>54</v>
      </c>
      <c r="G1235">
        <v>0</v>
      </c>
      <c r="H1235" s="47">
        <v>10231.5</v>
      </c>
      <c r="I1235" t="str">
        <f>IF(M1235="?","tier - 2",M1235)</f>
        <v>tier - 3</v>
      </c>
      <c r="J1235" t="str">
        <f>IF(N1235="?","tier - 2",N1235)</f>
        <v>tier - 1</v>
      </c>
      <c r="K1235" t="str">
        <f>IF(O1235="?","Unknown",O1235)</f>
        <v>R1012</v>
      </c>
      <c r="M1235" t="s">
        <v>10</v>
      </c>
      <c r="N1235" t="s">
        <v>14</v>
      </c>
      <c r="O1235" t="s">
        <v>21</v>
      </c>
      <c r="R1235">
        <v>1968</v>
      </c>
    </row>
    <row r="1236" spans="1:18" x14ac:dyDescent="0.3">
      <c r="A1236" t="s">
        <v>1265</v>
      </c>
      <c r="B1236">
        <v>15</v>
      </c>
      <c r="C1236" s="54" t="s">
        <v>33</v>
      </c>
      <c r="D1236" s="54">
        <f>IF(R1236="?",AVERAGE($R$2:$R$2344),R1236)</f>
        <v>1975</v>
      </c>
      <c r="E1236" s="19" t="str">
        <f>CONCATENATE(B1236,"-",C1236,"-",D1236)</f>
        <v>15-Aug-1975</v>
      </c>
      <c r="F1236" s="26">
        <f t="shared" si="19"/>
        <v>47</v>
      </c>
      <c r="G1236">
        <v>1</v>
      </c>
      <c r="H1236" s="47">
        <v>10259.129999999999</v>
      </c>
      <c r="I1236" t="str">
        <f>IF(M1236="?","tier - 2",M1236)</f>
        <v>tier - 3</v>
      </c>
      <c r="J1236" t="str">
        <f>IF(N1236="?","tier - 2",N1236)</f>
        <v>tier - 2</v>
      </c>
      <c r="K1236" t="str">
        <f>IF(O1236="?","Unknown",O1236)</f>
        <v>R1011</v>
      </c>
      <c r="M1236" t="s">
        <v>10</v>
      </c>
      <c r="N1236" t="s">
        <v>9</v>
      </c>
      <c r="O1236" t="s">
        <v>40</v>
      </c>
      <c r="R1236">
        <v>1975</v>
      </c>
    </row>
    <row r="1237" spans="1:18" x14ac:dyDescent="0.3">
      <c r="A1237" t="s">
        <v>1266</v>
      </c>
      <c r="B1237">
        <v>5</v>
      </c>
      <c r="C1237" s="54" t="s">
        <v>18</v>
      </c>
      <c r="D1237" s="54">
        <f>IF(R1237="?",AVERAGE($R$2:$R$2344),R1237)</f>
        <v>1973</v>
      </c>
      <c r="E1237" s="19" t="str">
        <f>CONCATENATE(B1237,"-",C1237,"-",D1237)</f>
        <v>5-Sep-1973</v>
      </c>
      <c r="F1237" s="26">
        <f t="shared" si="19"/>
        <v>49</v>
      </c>
      <c r="G1237">
        <v>3</v>
      </c>
      <c r="H1237" s="47">
        <v>10264.44</v>
      </c>
      <c r="I1237" t="str">
        <f>IF(M1237="?","tier - 2",M1237)</f>
        <v>tier - 3</v>
      </c>
      <c r="J1237" t="str">
        <f>IF(N1237="?","tier - 2",N1237)</f>
        <v>tier - 2</v>
      </c>
      <c r="K1237" t="str">
        <f>IF(O1237="?","Unknown",O1237)</f>
        <v>R1012</v>
      </c>
      <c r="M1237" t="s">
        <v>10</v>
      </c>
      <c r="N1237" t="s">
        <v>9</v>
      </c>
      <c r="O1237" t="s">
        <v>21</v>
      </c>
      <c r="R1237">
        <v>1973</v>
      </c>
    </row>
    <row r="1238" spans="1:18" x14ac:dyDescent="0.3">
      <c r="A1238" t="s">
        <v>1267</v>
      </c>
      <c r="B1238">
        <v>27</v>
      </c>
      <c r="C1238" s="54" t="s">
        <v>13</v>
      </c>
      <c r="D1238" s="54">
        <f>IF(R1238="?",AVERAGE($R$2:$R$2344),R1238)</f>
        <v>1973</v>
      </c>
      <c r="E1238" s="19" t="str">
        <f>CONCATENATE(B1238,"-",C1238,"-",D1238)</f>
        <v>27-Nov-1973</v>
      </c>
      <c r="F1238" s="26">
        <f t="shared" si="19"/>
        <v>49</v>
      </c>
      <c r="G1238">
        <v>3</v>
      </c>
      <c r="H1238" s="47">
        <v>10269.459999999999</v>
      </c>
      <c r="I1238" t="str">
        <f>IF(M1238="?","tier - 2",M1238)</f>
        <v>tier - 3</v>
      </c>
      <c r="J1238" t="str">
        <f>IF(N1238="?","tier - 2",N1238)</f>
        <v>tier - 3</v>
      </c>
      <c r="K1238" t="str">
        <f>IF(O1238="?","Unknown",O1238)</f>
        <v>R1012</v>
      </c>
      <c r="M1238" t="s">
        <v>10</v>
      </c>
      <c r="N1238" t="s">
        <v>10</v>
      </c>
      <c r="O1238" t="s">
        <v>21</v>
      </c>
      <c r="R1238">
        <v>1973</v>
      </c>
    </row>
    <row r="1239" spans="1:18" x14ac:dyDescent="0.3">
      <c r="A1239" t="s">
        <v>1268</v>
      </c>
      <c r="B1239">
        <v>21</v>
      </c>
      <c r="C1239" s="54" t="s">
        <v>16</v>
      </c>
      <c r="D1239" s="54">
        <f>IF(R1239="?",AVERAGE($R$2:$R$2344),R1239)</f>
        <v>1970</v>
      </c>
      <c r="E1239" s="19" t="str">
        <f>CONCATENATE(B1239,"-",C1239,"-",D1239)</f>
        <v>21-Jun-1970</v>
      </c>
      <c r="F1239" s="26">
        <f t="shared" si="19"/>
        <v>52</v>
      </c>
      <c r="G1239">
        <v>0</v>
      </c>
      <c r="H1239" s="47">
        <v>10274.33</v>
      </c>
      <c r="I1239" t="str">
        <f>IF(M1239="?","tier - 2",M1239)</f>
        <v>tier - 3</v>
      </c>
      <c r="J1239" t="str">
        <f>IF(N1239="?","tier - 2",N1239)</f>
        <v>tier - 1</v>
      </c>
      <c r="K1239" t="str">
        <f>IF(O1239="?","Unknown",O1239)</f>
        <v>R1024</v>
      </c>
      <c r="M1239" t="s">
        <v>10</v>
      </c>
      <c r="N1239" t="s">
        <v>14</v>
      </c>
      <c r="O1239" t="s">
        <v>245</v>
      </c>
      <c r="R1239">
        <v>1970</v>
      </c>
    </row>
    <row r="1240" spans="1:18" x14ac:dyDescent="0.3">
      <c r="A1240" t="s">
        <v>1269</v>
      </c>
      <c r="B1240">
        <v>14</v>
      </c>
      <c r="C1240" s="54" t="s">
        <v>18</v>
      </c>
      <c r="D1240" s="54">
        <f>IF(R1240="?",AVERAGE($R$2:$R$2344),R1240)</f>
        <v>1988</v>
      </c>
      <c r="E1240" s="19" t="str">
        <f>CONCATENATE(B1240,"-",C1240,"-",D1240)</f>
        <v>14-Sep-1988</v>
      </c>
      <c r="F1240" s="26">
        <f t="shared" si="19"/>
        <v>34</v>
      </c>
      <c r="G1240">
        <v>3</v>
      </c>
      <c r="H1240" s="47">
        <v>10276.99</v>
      </c>
      <c r="I1240" t="str">
        <f>IF(M1240="?","tier - 2",M1240)</f>
        <v>tier - 3</v>
      </c>
      <c r="J1240" t="str">
        <f>IF(N1240="?","tier - 2",N1240)</f>
        <v>tier - 1</v>
      </c>
      <c r="K1240" t="str">
        <f>IF(O1240="?","Unknown",O1240)</f>
        <v>R1021</v>
      </c>
      <c r="M1240" t="s">
        <v>10</v>
      </c>
      <c r="N1240" t="s">
        <v>14</v>
      </c>
      <c r="O1240" t="s">
        <v>298</v>
      </c>
      <c r="R1240">
        <v>1988</v>
      </c>
    </row>
    <row r="1241" spans="1:18" x14ac:dyDescent="0.3">
      <c r="A1241" t="s">
        <v>1270</v>
      </c>
      <c r="B1241">
        <v>24</v>
      </c>
      <c r="C1241" s="54" t="s">
        <v>18</v>
      </c>
      <c r="D1241" s="54">
        <f>IF(R1241="?",AVERAGE($R$2:$R$2344),R1241)</f>
        <v>1963</v>
      </c>
      <c r="E1241" s="19" t="str">
        <f>CONCATENATE(B1241,"-",C1241,"-",D1241)</f>
        <v>24-Sep-1963</v>
      </c>
      <c r="F1241" s="26">
        <f t="shared" si="19"/>
        <v>59</v>
      </c>
      <c r="G1241">
        <v>0</v>
      </c>
      <c r="H1241" s="47">
        <v>10308.040000000001</v>
      </c>
      <c r="I1241" t="str">
        <f>IF(M1241="?","tier - 2",M1241)</f>
        <v>tier - 3</v>
      </c>
      <c r="J1241" t="str">
        <f>IF(N1241="?","tier - 2",N1241)</f>
        <v>tier - 1</v>
      </c>
      <c r="K1241" t="str">
        <f>IF(O1241="?","Unknown",O1241)</f>
        <v>R1013</v>
      </c>
      <c r="M1241" t="s">
        <v>10</v>
      </c>
      <c r="N1241" t="s">
        <v>14</v>
      </c>
      <c r="O1241" t="s">
        <v>11</v>
      </c>
      <c r="R1241">
        <v>1963</v>
      </c>
    </row>
    <row r="1242" spans="1:18" x14ac:dyDescent="0.3">
      <c r="A1242" t="s">
        <v>1271</v>
      </c>
      <c r="B1242">
        <v>12</v>
      </c>
      <c r="C1242" s="54" t="s">
        <v>8</v>
      </c>
      <c r="D1242" s="54">
        <f>IF(R1242="?",AVERAGE($R$2:$R$2344),R1242)</f>
        <v>1962</v>
      </c>
      <c r="E1242" s="19" t="str">
        <f>CONCATENATE(B1242,"-",C1242,"-",D1242)</f>
        <v>12-Jul-1962</v>
      </c>
      <c r="F1242" s="26">
        <f t="shared" si="19"/>
        <v>60</v>
      </c>
      <c r="G1242">
        <v>0</v>
      </c>
      <c r="H1242" s="47">
        <v>10310.780000000001</v>
      </c>
      <c r="I1242" t="str">
        <f>IF(M1242="?","tier - 2",M1242)</f>
        <v>tier - 3</v>
      </c>
      <c r="J1242" t="str">
        <f>IF(N1242="?","tier - 2",N1242)</f>
        <v>tier - 3</v>
      </c>
      <c r="K1242" t="str">
        <f>IF(O1242="?","Unknown",O1242)</f>
        <v>R1012</v>
      </c>
      <c r="M1242" t="s">
        <v>10</v>
      </c>
      <c r="N1242" t="s">
        <v>10</v>
      </c>
      <c r="O1242" t="s">
        <v>21</v>
      </c>
      <c r="R1242">
        <v>1962</v>
      </c>
    </row>
    <row r="1243" spans="1:18" x14ac:dyDescent="0.3">
      <c r="A1243" t="s">
        <v>1272</v>
      </c>
      <c r="B1243">
        <v>17</v>
      </c>
      <c r="C1243" s="54" t="s">
        <v>13</v>
      </c>
      <c r="D1243" s="54">
        <f>IF(R1243="?",AVERAGE($R$2:$R$2344),R1243)</f>
        <v>1991</v>
      </c>
      <c r="E1243" s="19" t="str">
        <f>CONCATENATE(B1243,"-",C1243,"-",D1243)</f>
        <v>17-Nov-1991</v>
      </c>
      <c r="F1243" s="26">
        <f t="shared" si="19"/>
        <v>31</v>
      </c>
      <c r="G1243">
        <v>3</v>
      </c>
      <c r="H1243" s="47">
        <v>10315.91</v>
      </c>
      <c r="I1243" t="str">
        <f>IF(M1243="?","tier - 2",M1243)</f>
        <v>tier - 3</v>
      </c>
      <c r="J1243" t="str">
        <f>IF(N1243="?","tier - 2",N1243)</f>
        <v>tier - 2</v>
      </c>
      <c r="K1243" t="str">
        <f>IF(O1243="?","Unknown",O1243)</f>
        <v>R1012</v>
      </c>
      <c r="M1243" t="s">
        <v>10</v>
      </c>
      <c r="N1243" t="s">
        <v>9</v>
      </c>
      <c r="O1243" t="s">
        <v>21</v>
      </c>
      <c r="R1243">
        <v>1991</v>
      </c>
    </row>
    <row r="1244" spans="1:18" x14ac:dyDescent="0.3">
      <c r="A1244" t="s">
        <v>1273</v>
      </c>
      <c r="B1244">
        <v>21</v>
      </c>
      <c r="C1244" s="54" t="s">
        <v>33</v>
      </c>
      <c r="D1244" s="54">
        <f>IF(R1244="?",AVERAGE($R$2:$R$2344),R1244)</f>
        <v>1991</v>
      </c>
      <c r="E1244" s="19" t="str">
        <f>CONCATENATE(B1244,"-",C1244,"-",D1244)</f>
        <v>21-Aug-1991</v>
      </c>
      <c r="F1244" s="26">
        <f t="shared" si="19"/>
        <v>31</v>
      </c>
      <c r="G1244">
        <v>3</v>
      </c>
      <c r="H1244" s="47">
        <v>10322.9</v>
      </c>
      <c r="I1244" t="str">
        <f>IF(M1244="?","tier - 2",M1244)</f>
        <v>tier - 3</v>
      </c>
      <c r="J1244" t="str">
        <f>IF(N1244="?","tier - 2",N1244)</f>
        <v>tier - 1</v>
      </c>
      <c r="K1244" t="str">
        <f>IF(O1244="?","Unknown",O1244)</f>
        <v>R1026</v>
      </c>
      <c r="M1244" t="s">
        <v>10</v>
      </c>
      <c r="N1244" t="s">
        <v>14</v>
      </c>
      <c r="O1244" t="s">
        <v>533</v>
      </c>
      <c r="R1244">
        <v>1991</v>
      </c>
    </row>
    <row r="1245" spans="1:18" x14ac:dyDescent="0.3">
      <c r="A1245" t="s">
        <v>1274</v>
      </c>
      <c r="B1245">
        <v>1</v>
      </c>
      <c r="C1245" s="54" t="s">
        <v>28</v>
      </c>
      <c r="D1245" s="54">
        <f>IF(R1245="?",AVERAGE($R$2:$R$2344),R1245)</f>
        <v>1970</v>
      </c>
      <c r="E1245" s="19" t="str">
        <f>CONCATENATE(B1245,"-",C1245,"-",D1245)</f>
        <v>1-Dec-1970</v>
      </c>
      <c r="F1245" s="26">
        <f t="shared" si="19"/>
        <v>52</v>
      </c>
      <c r="G1245">
        <v>2</v>
      </c>
      <c r="H1245" s="47">
        <v>10325.209999999999</v>
      </c>
      <c r="I1245" t="str">
        <f>IF(M1245="?","tier - 2",M1245)</f>
        <v>tier - 3</v>
      </c>
      <c r="J1245" t="str">
        <f>IF(N1245="?","tier - 2",N1245)</f>
        <v>tier - 3</v>
      </c>
      <c r="K1245" t="str">
        <f>IF(O1245="?","Unknown",O1245)</f>
        <v>R1011</v>
      </c>
      <c r="M1245" t="s">
        <v>10</v>
      </c>
      <c r="N1245" t="s">
        <v>10</v>
      </c>
      <c r="O1245" t="s">
        <v>40</v>
      </c>
      <c r="R1245">
        <v>1970</v>
      </c>
    </row>
    <row r="1246" spans="1:18" x14ac:dyDescent="0.3">
      <c r="A1246" t="s">
        <v>1275</v>
      </c>
      <c r="B1246">
        <v>21</v>
      </c>
      <c r="C1246" s="54" t="s">
        <v>8</v>
      </c>
      <c r="D1246" s="54">
        <f>IF(R1246="?",AVERAGE($R$2:$R$2344),R1246)</f>
        <v>1982</v>
      </c>
      <c r="E1246" s="19" t="str">
        <f>CONCATENATE(B1246,"-",C1246,"-",D1246)</f>
        <v>21-Jul-1982</v>
      </c>
      <c r="F1246" s="26">
        <f t="shared" si="19"/>
        <v>40</v>
      </c>
      <c r="G1246">
        <v>3</v>
      </c>
      <c r="H1246" s="47">
        <v>10329.06</v>
      </c>
      <c r="I1246" t="str">
        <f>IF(M1246="?","tier - 2",M1246)</f>
        <v>tier - 3</v>
      </c>
      <c r="J1246" t="str">
        <f>IF(N1246="?","tier - 2",N1246)</f>
        <v>tier - 1</v>
      </c>
      <c r="K1246" t="str">
        <f>IF(O1246="?","Unknown",O1246)</f>
        <v>R1021</v>
      </c>
      <c r="M1246" t="s">
        <v>10</v>
      </c>
      <c r="N1246" t="s">
        <v>14</v>
      </c>
      <c r="O1246" t="s">
        <v>298</v>
      </c>
      <c r="R1246">
        <v>1982</v>
      </c>
    </row>
    <row r="1247" spans="1:18" x14ac:dyDescent="0.3">
      <c r="A1247" t="s">
        <v>1276</v>
      </c>
      <c r="B1247">
        <v>19</v>
      </c>
      <c r="C1247" s="54" t="s">
        <v>8</v>
      </c>
      <c r="D1247" s="54">
        <f>IF(R1247="?",AVERAGE($R$2:$R$2344),R1247)</f>
        <v>1968</v>
      </c>
      <c r="E1247" s="19" t="str">
        <f>CONCATENATE(B1247,"-",C1247,"-",D1247)</f>
        <v>19-Jul-1968</v>
      </c>
      <c r="F1247" s="26">
        <f t="shared" si="19"/>
        <v>54</v>
      </c>
      <c r="G1247">
        <v>0</v>
      </c>
      <c r="H1247" s="47">
        <v>10338.93</v>
      </c>
      <c r="I1247" t="str">
        <f>IF(M1247="?","tier - 2",M1247)</f>
        <v>tier - 3</v>
      </c>
      <c r="J1247" t="str">
        <f>IF(N1247="?","tier - 2",N1247)</f>
        <v>tier - 1</v>
      </c>
      <c r="K1247" t="str">
        <f>IF(O1247="?","Unknown",O1247)</f>
        <v>R1013</v>
      </c>
      <c r="M1247" t="s">
        <v>10</v>
      </c>
      <c r="N1247" t="s">
        <v>14</v>
      </c>
      <c r="O1247" t="s">
        <v>11</v>
      </c>
      <c r="R1247">
        <v>1968</v>
      </c>
    </row>
    <row r="1248" spans="1:18" x14ac:dyDescent="0.3">
      <c r="A1248" t="s">
        <v>1277</v>
      </c>
      <c r="B1248">
        <v>8</v>
      </c>
      <c r="C1248" s="54" t="s">
        <v>33</v>
      </c>
      <c r="D1248" s="54">
        <f>IF(R1248="?",AVERAGE($R$2:$R$2344),R1248)</f>
        <v>1973</v>
      </c>
      <c r="E1248" s="19" t="str">
        <f>CONCATENATE(B1248,"-",C1248,"-",D1248)</f>
        <v>8-Aug-1973</v>
      </c>
      <c r="F1248" s="26">
        <f t="shared" si="19"/>
        <v>49</v>
      </c>
      <c r="G1248">
        <v>0</v>
      </c>
      <c r="H1248" s="47">
        <v>10345.93</v>
      </c>
      <c r="I1248" t="str">
        <f>IF(M1248="?","tier - 2",M1248)</f>
        <v>tier - 3</v>
      </c>
      <c r="J1248" t="str">
        <f>IF(N1248="?","tier - 2",N1248)</f>
        <v>tier - 2</v>
      </c>
      <c r="K1248" t="str">
        <f>IF(O1248="?","Unknown",O1248)</f>
        <v>R1021</v>
      </c>
      <c r="M1248" t="s">
        <v>10</v>
      </c>
      <c r="N1248" t="s">
        <v>9</v>
      </c>
      <c r="O1248" t="s">
        <v>298</v>
      </c>
      <c r="R1248">
        <v>1973</v>
      </c>
    </row>
    <row r="1249" spans="1:18" x14ac:dyDescent="0.3">
      <c r="A1249" t="s">
        <v>1278</v>
      </c>
      <c r="B1249">
        <v>29</v>
      </c>
      <c r="C1249" s="54" t="s">
        <v>18</v>
      </c>
      <c r="D1249" s="54">
        <f>IF(R1249="?",AVERAGE($R$2:$R$2344),R1249)</f>
        <v>1974</v>
      </c>
      <c r="E1249" s="19" t="str">
        <f>CONCATENATE(B1249,"-",C1249,"-",D1249)</f>
        <v>29-Sep-1974</v>
      </c>
      <c r="F1249" s="26">
        <f t="shared" si="19"/>
        <v>48</v>
      </c>
      <c r="G1249">
        <v>0</v>
      </c>
      <c r="H1249" s="47">
        <v>10352.48</v>
      </c>
      <c r="I1249" t="str">
        <f>IF(M1249="?","tier - 2",M1249)</f>
        <v>tier - 3</v>
      </c>
      <c r="J1249" t="str">
        <f>IF(N1249="?","tier - 2",N1249)</f>
        <v>tier - 1</v>
      </c>
      <c r="K1249" t="str">
        <f>IF(O1249="?","Unknown",O1249)</f>
        <v>R1012</v>
      </c>
      <c r="M1249" t="s">
        <v>10</v>
      </c>
      <c r="N1249" t="s">
        <v>14</v>
      </c>
      <c r="O1249" t="s">
        <v>21</v>
      </c>
      <c r="R1249">
        <v>1974</v>
      </c>
    </row>
    <row r="1250" spans="1:18" x14ac:dyDescent="0.3">
      <c r="A1250" t="s">
        <v>1279</v>
      </c>
      <c r="B1250">
        <v>17</v>
      </c>
      <c r="C1250" s="54" t="s">
        <v>16</v>
      </c>
      <c r="D1250" s="54">
        <f>IF(R1250="?",AVERAGE($R$2:$R$2344),R1250)</f>
        <v>1969</v>
      </c>
      <c r="E1250" s="19" t="str">
        <f>CONCATENATE(B1250,"-",C1250,"-",D1250)</f>
        <v>17-Jun-1969</v>
      </c>
      <c r="F1250" s="26">
        <f t="shared" si="19"/>
        <v>53</v>
      </c>
      <c r="G1250">
        <v>0</v>
      </c>
      <c r="H1250" s="47">
        <v>10355.64</v>
      </c>
      <c r="I1250" t="str">
        <f>IF(M1250="?","tier - 2",M1250)</f>
        <v>tier - 3</v>
      </c>
      <c r="J1250" t="str">
        <f>IF(N1250="?","tier - 2",N1250)</f>
        <v>tier - 1</v>
      </c>
      <c r="K1250" t="str">
        <f>IF(O1250="?","Unknown",O1250)</f>
        <v>R1012</v>
      </c>
      <c r="M1250" t="s">
        <v>10</v>
      </c>
      <c r="N1250" t="s">
        <v>14</v>
      </c>
      <c r="O1250" t="s">
        <v>21</v>
      </c>
      <c r="R1250">
        <v>1969</v>
      </c>
    </row>
    <row r="1251" spans="1:18" x14ac:dyDescent="0.3">
      <c r="A1251" t="s">
        <v>1280</v>
      </c>
      <c r="B1251">
        <v>6</v>
      </c>
      <c r="C1251" s="54" t="s">
        <v>18</v>
      </c>
      <c r="D1251" s="54">
        <f>IF(R1251="?",AVERAGE($R$2:$R$2344),R1251)</f>
        <v>1971</v>
      </c>
      <c r="E1251" s="19" t="str">
        <f>CONCATENATE(B1251,"-",C1251,"-",D1251)</f>
        <v>6-Sep-1971</v>
      </c>
      <c r="F1251" s="26">
        <f t="shared" si="19"/>
        <v>51</v>
      </c>
      <c r="G1251">
        <v>0</v>
      </c>
      <c r="H1251" s="47">
        <v>10356.67</v>
      </c>
      <c r="I1251" t="str">
        <f>IF(M1251="?","tier - 2",M1251)</f>
        <v>tier - 3</v>
      </c>
      <c r="J1251" t="str">
        <f>IF(N1251="?","tier - 2",N1251)</f>
        <v>tier - 1</v>
      </c>
      <c r="K1251" t="str">
        <f>IF(O1251="?","Unknown",O1251)</f>
        <v>R1025</v>
      </c>
      <c r="M1251" t="s">
        <v>10</v>
      </c>
      <c r="N1251" t="s">
        <v>14</v>
      </c>
      <c r="O1251" t="s">
        <v>198</v>
      </c>
      <c r="R1251">
        <v>1971</v>
      </c>
    </row>
    <row r="1252" spans="1:18" x14ac:dyDescent="0.3">
      <c r="A1252" t="s">
        <v>1281</v>
      </c>
      <c r="B1252">
        <v>29</v>
      </c>
      <c r="C1252" s="54" t="s">
        <v>18</v>
      </c>
      <c r="D1252" s="54">
        <f>IF(R1252="?",AVERAGE($R$2:$R$2344),R1252)</f>
        <v>1973</v>
      </c>
      <c r="E1252" s="19" t="str">
        <f>CONCATENATE(B1252,"-",C1252,"-",D1252)</f>
        <v>29-Sep-1973</v>
      </c>
      <c r="F1252" s="26">
        <f t="shared" si="19"/>
        <v>49</v>
      </c>
      <c r="G1252">
        <v>2</v>
      </c>
      <c r="H1252" s="47">
        <v>10370.91</v>
      </c>
      <c r="I1252" t="str">
        <f>IF(M1252="?","tier - 2",M1252)</f>
        <v>tier - 3</v>
      </c>
      <c r="J1252" t="str">
        <f>IF(N1252="?","tier - 2",N1252)</f>
        <v>tier - 3</v>
      </c>
      <c r="K1252" t="str">
        <f>IF(O1252="?","Unknown",O1252)</f>
        <v>R1024</v>
      </c>
      <c r="M1252" t="s">
        <v>10</v>
      </c>
      <c r="N1252" t="s">
        <v>10</v>
      </c>
      <c r="O1252" t="s">
        <v>245</v>
      </c>
      <c r="R1252">
        <v>1973</v>
      </c>
    </row>
    <row r="1253" spans="1:18" x14ac:dyDescent="0.3">
      <c r="A1253" t="s">
        <v>1282</v>
      </c>
      <c r="B1253">
        <v>19</v>
      </c>
      <c r="C1253" s="54" t="s">
        <v>18</v>
      </c>
      <c r="D1253" s="54">
        <f>IF(R1253="?",AVERAGE($R$2:$R$2344),R1253)</f>
        <v>1973</v>
      </c>
      <c r="E1253" s="19" t="str">
        <f>CONCATENATE(B1253,"-",C1253,"-",D1253)</f>
        <v>19-Sep-1973</v>
      </c>
      <c r="F1253" s="26">
        <f t="shared" si="19"/>
        <v>49</v>
      </c>
      <c r="G1253">
        <v>3</v>
      </c>
      <c r="H1253" s="47">
        <v>10381.48</v>
      </c>
      <c r="I1253" t="str">
        <f>IF(M1253="?","tier - 2",M1253)</f>
        <v>tier - 3</v>
      </c>
      <c r="J1253" t="str">
        <f>IF(N1253="?","tier - 2",N1253)</f>
        <v>tier - 3</v>
      </c>
      <c r="K1253" t="str">
        <f>IF(O1253="?","Unknown",O1253)</f>
        <v>R1013</v>
      </c>
      <c r="M1253" t="s">
        <v>10</v>
      </c>
      <c r="N1253" t="s">
        <v>10</v>
      </c>
      <c r="O1253" t="s">
        <v>11</v>
      </c>
      <c r="R1253">
        <v>1973</v>
      </c>
    </row>
    <row r="1254" spans="1:18" x14ac:dyDescent="0.3">
      <c r="A1254" t="s">
        <v>1283</v>
      </c>
      <c r="B1254">
        <v>7</v>
      </c>
      <c r="C1254" s="54" t="s">
        <v>8</v>
      </c>
      <c r="D1254" s="54">
        <f>IF(R1254="?",AVERAGE($R$2:$R$2344),R1254)</f>
        <v>1969</v>
      </c>
      <c r="E1254" s="19" t="str">
        <f>CONCATENATE(B1254,"-",C1254,"-",D1254)</f>
        <v>7-Jul-1969</v>
      </c>
      <c r="F1254" s="26">
        <f t="shared" si="19"/>
        <v>53</v>
      </c>
      <c r="G1254">
        <v>0</v>
      </c>
      <c r="H1254" s="47">
        <v>10403.27</v>
      </c>
      <c r="I1254" t="str">
        <f>IF(M1254="?","tier - 2",M1254)</f>
        <v>tier - 3</v>
      </c>
      <c r="J1254" t="str">
        <f>IF(N1254="?","tier - 2",N1254)</f>
        <v>tier - 2</v>
      </c>
      <c r="K1254" t="str">
        <f>IF(O1254="?","Unknown",O1254)</f>
        <v>R1020</v>
      </c>
      <c r="M1254" t="s">
        <v>10</v>
      </c>
      <c r="N1254" t="s">
        <v>9</v>
      </c>
      <c r="O1254" t="s">
        <v>514</v>
      </c>
      <c r="R1254">
        <v>1969</v>
      </c>
    </row>
    <row r="1255" spans="1:18" x14ac:dyDescent="0.3">
      <c r="A1255" t="s">
        <v>1284</v>
      </c>
      <c r="B1255">
        <v>5</v>
      </c>
      <c r="C1255" s="54" t="s">
        <v>16</v>
      </c>
      <c r="D1255" s="54">
        <f>IF(R1255="?",AVERAGE($R$2:$R$2344),R1255)</f>
        <v>1975</v>
      </c>
      <c r="E1255" s="19" t="str">
        <f>CONCATENATE(B1255,"-",C1255,"-",D1255)</f>
        <v>5-Jun-1975</v>
      </c>
      <c r="F1255" s="26">
        <f t="shared" si="19"/>
        <v>48</v>
      </c>
      <c r="G1255">
        <v>4</v>
      </c>
      <c r="H1255" s="47">
        <v>10407.09</v>
      </c>
      <c r="I1255" t="str">
        <f>IF(M1255="?","tier - 2",M1255)</f>
        <v>tier - 3</v>
      </c>
      <c r="J1255" t="str">
        <f>IF(N1255="?","tier - 2",N1255)</f>
        <v>tier - 1</v>
      </c>
      <c r="K1255" t="str">
        <f>IF(O1255="?","Unknown",O1255)</f>
        <v>R1015</v>
      </c>
      <c r="M1255" t="s">
        <v>10</v>
      </c>
      <c r="N1255" t="s">
        <v>14</v>
      </c>
      <c r="O1255" t="s">
        <v>162</v>
      </c>
      <c r="R1255">
        <v>1975</v>
      </c>
    </row>
    <row r="1256" spans="1:18" x14ac:dyDescent="0.3">
      <c r="A1256" t="s">
        <v>1285</v>
      </c>
      <c r="B1256">
        <v>24</v>
      </c>
      <c r="C1256" s="54" t="s">
        <v>35</v>
      </c>
      <c r="D1256" s="54">
        <f>IF(R1256="?",AVERAGE($R$2:$R$2344),R1256)</f>
        <v>1980</v>
      </c>
      <c r="E1256" s="19" t="str">
        <f>CONCATENATE(B1256,"-",C1256,"-",D1256)</f>
        <v>24-Oct-1980</v>
      </c>
      <c r="F1256" s="26">
        <f t="shared" si="19"/>
        <v>42</v>
      </c>
      <c r="G1256">
        <v>2</v>
      </c>
      <c r="H1256" s="47">
        <v>10407.98</v>
      </c>
      <c r="I1256" t="str">
        <f>IF(M1256="?","tier - 2",M1256)</f>
        <v>tier - 3</v>
      </c>
      <c r="J1256" t="str">
        <f>IF(N1256="?","tier - 2",N1256)</f>
        <v>tier - 1</v>
      </c>
      <c r="K1256" t="str">
        <f>IF(O1256="?","Unknown",O1256)</f>
        <v>R1021</v>
      </c>
      <c r="M1256" t="s">
        <v>10</v>
      </c>
      <c r="N1256" t="s">
        <v>14</v>
      </c>
      <c r="O1256" t="s">
        <v>298</v>
      </c>
      <c r="R1256">
        <v>1980</v>
      </c>
    </row>
    <row r="1257" spans="1:18" x14ac:dyDescent="0.3">
      <c r="A1257" t="s">
        <v>1286</v>
      </c>
      <c r="B1257">
        <v>11</v>
      </c>
      <c r="C1257" s="54" t="s">
        <v>35</v>
      </c>
      <c r="D1257" s="54">
        <f>IF(R1257="?",AVERAGE($R$2:$R$2344),R1257)</f>
        <v>1973</v>
      </c>
      <c r="E1257" s="19" t="str">
        <f>CONCATENATE(B1257,"-",C1257,"-",D1257)</f>
        <v>11-Oct-1973</v>
      </c>
      <c r="F1257" s="26">
        <f t="shared" si="19"/>
        <v>49</v>
      </c>
      <c r="G1257">
        <v>0</v>
      </c>
      <c r="H1257" s="47">
        <v>10419.59</v>
      </c>
      <c r="I1257" t="str">
        <f>IF(M1257="?","tier - 2",M1257)</f>
        <v>tier - 3</v>
      </c>
      <c r="J1257" t="str">
        <f>IF(N1257="?","tier - 2",N1257)</f>
        <v>tier - 2</v>
      </c>
      <c r="K1257" t="str">
        <f>IF(O1257="?","Unknown",O1257)</f>
        <v>R1025</v>
      </c>
      <c r="M1257" t="s">
        <v>10</v>
      </c>
      <c r="N1257" t="s">
        <v>9</v>
      </c>
      <c r="O1257" t="s">
        <v>198</v>
      </c>
      <c r="R1257">
        <v>1973</v>
      </c>
    </row>
    <row r="1258" spans="1:18" x14ac:dyDescent="0.3">
      <c r="A1258" t="s">
        <v>1287</v>
      </c>
      <c r="B1258">
        <v>25</v>
      </c>
      <c r="C1258" s="54" t="s">
        <v>13</v>
      </c>
      <c r="D1258" s="54">
        <f>IF(R1258="?",AVERAGE($R$2:$R$2344),R1258)</f>
        <v>1979</v>
      </c>
      <c r="E1258" s="19" t="str">
        <f>CONCATENATE(B1258,"-",C1258,"-",D1258)</f>
        <v>25-Nov-1979</v>
      </c>
      <c r="F1258" s="26">
        <f t="shared" si="19"/>
        <v>43</v>
      </c>
      <c r="G1258">
        <v>2</v>
      </c>
      <c r="H1258" s="47">
        <v>10419.65</v>
      </c>
      <c r="I1258" t="str">
        <f>IF(M1258="?","tier - 2",M1258)</f>
        <v>tier - 3</v>
      </c>
      <c r="J1258" t="str">
        <f>IF(N1258="?","tier - 2",N1258)</f>
        <v>tier - 2</v>
      </c>
      <c r="K1258" t="str">
        <f>IF(O1258="?","Unknown",O1258)</f>
        <v>R1025</v>
      </c>
      <c r="M1258" t="s">
        <v>10</v>
      </c>
      <c r="N1258" t="s">
        <v>9</v>
      </c>
      <c r="O1258" t="s">
        <v>198</v>
      </c>
      <c r="R1258">
        <v>1979</v>
      </c>
    </row>
    <row r="1259" spans="1:18" x14ac:dyDescent="0.3">
      <c r="A1259" t="s">
        <v>1288</v>
      </c>
      <c r="B1259">
        <v>27</v>
      </c>
      <c r="C1259" s="54" t="s">
        <v>28</v>
      </c>
      <c r="D1259" s="54">
        <f>IF(R1259="?",AVERAGE($R$2:$R$2344),R1259)</f>
        <v>1968</v>
      </c>
      <c r="E1259" s="19" t="str">
        <f>CONCATENATE(B1259,"-",C1259,"-",D1259)</f>
        <v>27-Dec-1968</v>
      </c>
      <c r="F1259" s="26">
        <f t="shared" si="19"/>
        <v>54</v>
      </c>
      <c r="G1259">
        <v>0</v>
      </c>
      <c r="H1259" s="47">
        <v>10422.92</v>
      </c>
      <c r="I1259" t="str">
        <f>IF(M1259="?","tier - 2",M1259)</f>
        <v>tier - 3</v>
      </c>
      <c r="J1259" t="str">
        <f>IF(N1259="?","tier - 2",N1259)</f>
        <v>tier - 1</v>
      </c>
      <c r="K1259" t="str">
        <f>IF(O1259="?","Unknown",O1259)</f>
        <v>R1017</v>
      </c>
      <c r="M1259" t="s">
        <v>10</v>
      </c>
      <c r="N1259" t="s">
        <v>14</v>
      </c>
      <c r="O1259" t="s">
        <v>354</v>
      </c>
      <c r="R1259">
        <v>1968</v>
      </c>
    </row>
    <row r="1260" spans="1:18" x14ac:dyDescent="0.3">
      <c r="A1260" t="s">
        <v>1289</v>
      </c>
      <c r="B1260">
        <v>23</v>
      </c>
      <c r="C1260" s="54" t="s">
        <v>33</v>
      </c>
      <c r="D1260" s="54">
        <f>IF(R1260="?",AVERAGE($R$2:$R$2344),R1260)</f>
        <v>1968</v>
      </c>
      <c r="E1260" s="19" t="str">
        <f>CONCATENATE(B1260,"-",C1260,"-",D1260)</f>
        <v>23-Aug-1968</v>
      </c>
      <c r="F1260" s="26">
        <f t="shared" si="19"/>
        <v>54</v>
      </c>
      <c r="G1260">
        <v>0</v>
      </c>
      <c r="H1260" s="47">
        <v>10435.07</v>
      </c>
      <c r="I1260" t="str">
        <f>IF(M1260="?","tier - 2",M1260)</f>
        <v>tier - 3</v>
      </c>
      <c r="J1260" t="str">
        <f>IF(N1260="?","tier - 2",N1260)</f>
        <v>tier - 1</v>
      </c>
      <c r="K1260" t="str">
        <f>IF(O1260="?","Unknown",O1260)</f>
        <v>R1016</v>
      </c>
      <c r="M1260" t="s">
        <v>10</v>
      </c>
      <c r="N1260" t="s">
        <v>14</v>
      </c>
      <c r="O1260" t="s">
        <v>166</v>
      </c>
      <c r="R1260">
        <v>1968</v>
      </c>
    </row>
    <row r="1261" spans="1:18" x14ac:dyDescent="0.3">
      <c r="A1261" t="s">
        <v>1290</v>
      </c>
      <c r="B1261">
        <v>29</v>
      </c>
      <c r="C1261" s="54" t="s">
        <v>33</v>
      </c>
      <c r="D1261" s="54">
        <f>IF(R1261="?",AVERAGE($R$2:$R$2344),R1261)</f>
        <v>1968</v>
      </c>
      <c r="E1261" s="19" t="str">
        <f>CONCATENATE(B1261,"-",C1261,"-",D1261)</f>
        <v>29-Aug-1968</v>
      </c>
      <c r="F1261" s="26">
        <f t="shared" si="19"/>
        <v>54</v>
      </c>
      <c r="G1261">
        <v>1</v>
      </c>
      <c r="H1261" s="47">
        <v>10436.1</v>
      </c>
      <c r="I1261" t="str">
        <f>IF(M1261="?","tier - 2",M1261)</f>
        <v>tier - 3</v>
      </c>
      <c r="J1261" t="str">
        <f>IF(N1261="?","tier - 2",N1261)</f>
        <v>tier - 3</v>
      </c>
      <c r="K1261" t="str">
        <f>IF(O1261="?","Unknown",O1261)</f>
        <v>R1011</v>
      </c>
      <c r="M1261" t="s">
        <v>10</v>
      </c>
      <c r="N1261" t="s">
        <v>10</v>
      </c>
      <c r="O1261" t="s">
        <v>40</v>
      </c>
      <c r="R1261">
        <v>1968</v>
      </c>
    </row>
    <row r="1262" spans="1:18" x14ac:dyDescent="0.3">
      <c r="A1262" t="s">
        <v>1291</v>
      </c>
      <c r="B1262">
        <v>8</v>
      </c>
      <c r="C1262" s="54" t="s">
        <v>13</v>
      </c>
      <c r="D1262" s="54">
        <f>IF(R1262="?",AVERAGE($R$2:$R$2344),R1262)</f>
        <v>1968</v>
      </c>
      <c r="E1262" s="19" t="str">
        <f>CONCATENATE(B1262,"-",C1262,"-",D1262)</f>
        <v>8-Nov-1968</v>
      </c>
      <c r="F1262" s="26">
        <f t="shared" si="19"/>
        <v>54</v>
      </c>
      <c r="G1262">
        <v>1</v>
      </c>
      <c r="H1262" s="47">
        <v>10450.549999999999</v>
      </c>
      <c r="I1262" t="str">
        <f>IF(M1262="?","tier - 2",M1262)</f>
        <v>tier - 3</v>
      </c>
      <c r="J1262" t="str">
        <f>IF(N1262="?","tier - 2",N1262)</f>
        <v>tier - 1</v>
      </c>
      <c r="K1262" t="str">
        <f>IF(O1262="?","Unknown",O1262)</f>
        <v>R1011</v>
      </c>
      <c r="M1262" t="s">
        <v>10</v>
      </c>
      <c r="N1262" t="s">
        <v>14</v>
      </c>
      <c r="O1262" t="s">
        <v>40</v>
      </c>
      <c r="R1262">
        <v>1968</v>
      </c>
    </row>
    <row r="1263" spans="1:18" x14ac:dyDescent="0.3">
      <c r="A1263" t="s">
        <v>1292</v>
      </c>
      <c r="B1263">
        <v>14</v>
      </c>
      <c r="C1263" s="54" t="s">
        <v>35</v>
      </c>
      <c r="D1263" s="54">
        <f>IF(R1263="?",AVERAGE($R$2:$R$2344),R1263)</f>
        <v>1964</v>
      </c>
      <c r="E1263" s="19" t="str">
        <f>CONCATENATE(B1263,"-",C1263,"-",D1263)</f>
        <v>14-Oct-1964</v>
      </c>
      <c r="F1263" s="26">
        <f t="shared" si="19"/>
        <v>58</v>
      </c>
      <c r="G1263">
        <v>0</v>
      </c>
      <c r="H1263" s="47">
        <v>10455.1</v>
      </c>
      <c r="I1263" t="str">
        <f>IF(M1263="?","tier - 2",M1263)</f>
        <v>tier - 3</v>
      </c>
      <c r="J1263" t="str">
        <f>IF(N1263="?","tier - 2",N1263)</f>
        <v>tier - 1</v>
      </c>
      <c r="K1263" t="str">
        <f>IF(O1263="?","Unknown",O1263)</f>
        <v>R1012</v>
      </c>
      <c r="M1263" t="s">
        <v>10</v>
      </c>
      <c r="N1263" t="s">
        <v>14</v>
      </c>
      <c r="O1263" t="s">
        <v>21</v>
      </c>
      <c r="R1263">
        <v>1964</v>
      </c>
    </row>
    <row r="1264" spans="1:18" x14ac:dyDescent="0.3">
      <c r="A1264" t="s">
        <v>1293</v>
      </c>
      <c r="B1264">
        <v>3</v>
      </c>
      <c r="C1264" s="54" t="s">
        <v>33</v>
      </c>
      <c r="D1264" s="54">
        <f>IF(R1264="?",AVERAGE($R$2:$R$2344),R1264)</f>
        <v>1976</v>
      </c>
      <c r="E1264" s="19" t="str">
        <f>CONCATENATE(B1264,"-",C1264,"-",D1264)</f>
        <v>3-Aug-1976</v>
      </c>
      <c r="F1264" s="26">
        <f t="shared" si="19"/>
        <v>46</v>
      </c>
      <c r="G1264">
        <v>2</v>
      </c>
      <c r="H1264" s="47">
        <v>10455.14</v>
      </c>
      <c r="I1264" t="str">
        <f>IF(M1264="?","tier - 2",M1264)</f>
        <v>tier - 3</v>
      </c>
      <c r="J1264" t="str">
        <f>IF(N1264="?","tier - 2",N1264)</f>
        <v>tier - 2</v>
      </c>
      <c r="K1264" t="str">
        <f>IF(O1264="?","Unknown",O1264)</f>
        <v>R1021</v>
      </c>
      <c r="M1264" t="s">
        <v>10</v>
      </c>
      <c r="N1264" t="s">
        <v>9</v>
      </c>
      <c r="O1264" t="s">
        <v>298</v>
      </c>
      <c r="R1264">
        <v>1976</v>
      </c>
    </row>
    <row r="1265" spans="1:18" x14ac:dyDescent="0.3">
      <c r="A1265" t="s">
        <v>1294</v>
      </c>
      <c r="B1265">
        <v>27</v>
      </c>
      <c r="C1265" s="54" t="s">
        <v>8</v>
      </c>
      <c r="D1265" s="54">
        <f>IF(R1265="?",AVERAGE($R$2:$R$2344),R1265)</f>
        <v>1964</v>
      </c>
      <c r="E1265" s="19" t="str">
        <f>CONCATENATE(B1265,"-",C1265,"-",D1265)</f>
        <v>27-Jul-1964</v>
      </c>
      <c r="F1265" s="26">
        <f t="shared" si="19"/>
        <v>58</v>
      </c>
      <c r="G1265">
        <v>0</v>
      </c>
      <c r="H1265" s="47">
        <v>10459.19</v>
      </c>
      <c r="I1265" t="str">
        <f>IF(M1265="?","tier - 2",M1265)</f>
        <v>tier - 3</v>
      </c>
      <c r="J1265" t="str">
        <f>IF(N1265="?","tier - 2",N1265)</f>
        <v>tier - 1</v>
      </c>
      <c r="K1265" t="str">
        <f>IF(O1265="?","Unknown",O1265)</f>
        <v>R1013</v>
      </c>
      <c r="M1265" t="s">
        <v>10</v>
      </c>
      <c r="N1265" t="s">
        <v>14</v>
      </c>
      <c r="O1265" t="s">
        <v>11</v>
      </c>
      <c r="R1265">
        <v>1964</v>
      </c>
    </row>
    <row r="1266" spans="1:18" x14ac:dyDescent="0.3">
      <c r="A1266" t="s">
        <v>1295</v>
      </c>
      <c r="B1266">
        <v>22</v>
      </c>
      <c r="C1266" s="54" t="s">
        <v>18</v>
      </c>
      <c r="D1266" s="54">
        <f>IF(R1266="?",AVERAGE($R$2:$R$2344),R1266)</f>
        <v>1969</v>
      </c>
      <c r="E1266" s="19" t="str">
        <f>CONCATENATE(B1266,"-",C1266,"-",D1266)</f>
        <v>22-Sep-1969</v>
      </c>
      <c r="F1266" s="26">
        <f t="shared" si="19"/>
        <v>53</v>
      </c>
      <c r="G1266">
        <v>1</v>
      </c>
      <c r="H1266" s="47">
        <v>10461.98</v>
      </c>
      <c r="I1266" t="str">
        <f>IF(M1266="?","tier - 2",M1266)</f>
        <v>tier - 3</v>
      </c>
      <c r="J1266" t="str">
        <f>IF(N1266="?","tier - 2",N1266)</f>
        <v>tier - 1</v>
      </c>
      <c r="K1266" t="str">
        <f>IF(O1266="?","Unknown",O1266)</f>
        <v>R1012</v>
      </c>
      <c r="M1266" t="s">
        <v>10</v>
      </c>
      <c r="N1266" t="s">
        <v>14</v>
      </c>
      <c r="O1266" t="s">
        <v>21</v>
      </c>
      <c r="R1266">
        <v>1969</v>
      </c>
    </row>
    <row r="1267" spans="1:18" x14ac:dyDescent="0.3">
      <c r="A1267" t="s">
        <v>1296</v>
      </c>
      <c r="B1267">
        <v>28</v>
      </c>
      <c r="C1267" s="54" t="s">
        <v>16</v>
      </c>
      <c r="D1267" s="54">
        <f>IF(R1267="?",AVERAGE($R$2:$R$2344),R1267)</f>
        <v>1987</v>
      </c>
      <c r="E1267" s="19" t="str">
        <f>CONCATENATE(B1267,"-",C1267,"-",D1267)</f>
        <v>28-Jun-1987</v>
      </c>
      <c r="F1267" s="26">
        <f t="shared" si="19"/>
        <v>35</v>
      </c>
      <c r="G1267">
        <v>3</v>
      </c>
      <c r="H1267" s="47">
        <v>10464.83</v>
      </c>
      <c r="I1267" t="str">
        <f>IF(M1267="?","tier - 2",M1267)</f>
        <v>tier - 3</v>
      </c>
      <c r="J1267" t="str">
        <f>IF(N1267="?","tier - 2",N1267)</f>
        <v>tier - 1</v>
      </c>
      <c r="K1267" t="str">
        <f>IF(O1267="?","Unknown",O1267)</f>
        <v>R1012</v>
      </c>
      <c r="M1267" t="s">
        <v>10</v>
      </c>
      <c r="N1267" t="s">
        <v>14</v>
      </c>
      <c r="O1267" t="s">
        <v>21</v>
      </c>
      <c r="R1267">
        <v>1987</v>
      </c>
    </row>
    <row r="1268" spans="1:18" x14ac:dyDescent="0.3">
      <c r="A1268" t="s">
        <v>1297</v>
      </c>
      <c r="B1268">
        <v>21</v>
      </c>
      <c r="C1268" s="54" t="s">
        <v>33</v>
      </c>
      <c r="D1268" s="54">
        <f>IF(R1268="?",AVERAGE($R$2:$R$2344),R1268)</f>
        <v>1978</v>
      </c>
      <c r="E1268" s="19" t="str">
        <f>CONCATENATE(B1268,"-",C1268,"-",D1268)</f>
        <v>21-Aug-1978</v>
      </c>
      <c r="F1268" s="26">
        <f t="shared" si="19"/>
        <v>44</v>
      </c>
      <c r="G1268">
        <v>2</v>
      </c>
      <c r="H1268" s="47">
        <v>10486.55</v>
      </c>
      <c r="I1268" t="str">
        <f>IF(M1268="?","tier - 2",M1268)</f>
        <v>tier - 3</v>
      </c>
      <c r="J1268" t="str">
        <f>IF(N1268="?","tier - 2",N1268)</f>
        <v>tier - 3</v>
      </c>
      <c r="K1268" t="str">
        <f>IF(O1268="?","Unknown",O1268)</f>
        <v>R1025</v>
      </c>
      <c r="M1268" t="s">
        <v>10</v>
      </c>
      <c r="N1268" t="s">
        <v>10</v>
      </c>
      <c r="O1268" t="s">
        <v>198</v>
      </c>
      <c r="R1268">
        <v>1978</v>
      </c>
    </row>
    <row r="1269" spans="1:18" x14ac:dyDescent="0.3">
      <c r="A1269" t="s">
        <v>1298</v>
      </c>
      <c r="B1269">
        <v>19</v>
      </c>
      <c r="C1269" s="54" t="s">
        <v>35</v>
      </c>
      <c r="D1269" s="54">
        <f>IF(R1269="?",AVERAGE($R$2:$R$2344),R1269)</f>
        <v>1972</v>
      </c>
      <c r="E1269" s="19" t="str">
        <f>CONCATENATE(B1269,"-",C1269,"-",D1269)</f>
        <v>19-Oct-1972</v>
      </c>
      <c r="F1269" s="26">
        <f t="shared" si="19"/>
        <v>50</v>
      </c>
      <c r="G1269">
        <v>2</v>
      </c>
      <c r="H1269" s="47">
        <v>10493.95</v>
      </c>
      <c r="I1269" t="str">
        <f>IF(M1269="?","tier - 2",M1269)</f>
        <v>tier - 3</v>
      </c>
      <c r="J1269" t="str">
        <f>IF(N1269="?","tier - 2",N1269)</f>
        <v>tier - 1</v>
      </c>
      <c r="K1269" t="str">
        <f>IF(O1269="?","Unknown",O1269)</f>
        <v>R1012</v>
      </c>
      <c r="M1269" t="s">
        <v>10</v>
      </c>
      <c r="N1269" t="s">
        <v>14</v>
      </c>
      <c r="O1269" t="s">
        <v>21</v>
      </c>
      <c r="R1269">
        <v>1972</v>
      </c>
    </row>
    <row r="1270" spans="1:18" x14ac:dyDescent="0.3">
      <c r="A1270" t="s">
        <v>1299</v>
      </c>
      <c r="B1270">
        <v>25</v>
      </c>
      <c r="C1270" s="54" t="s">
        <v>35</v>
      </c>
      <c r="D1270" s="54">
        <f>IF(R1270="?",AVERAGE($R$2:$R$2344),R1270)</f>
        <v>1977</v>
      </c>
      <c r="E1270" s="19" t="str">
        <f>CONCATENATE(B1270,"-",C1270,"-",D1270)</f>
        <v>25-Oct-1977</v>
      </c>
      <c r="F1270" s="26">
        <f t="shared" si="19"/>
        <v>45</v>
      </c>
      <c r="G1270">
        <v>2</v>
      </c>
      <c r="H1270" s="47">
        <v>10495.6</v>
      </c>
      <c r="I1270" t="str">
        <f>IF(M1270="?","tier - 2",M1270)</f>
        <v>tier - 3</v>
      </c>
      <c r="J1270" t="str">
        <f>IF(N1270="?","tier - 2",N1270)</f>
        <v>tier - 1</v>
      </c>
      <c r="K1270" t="str">
        <f>IF(O1270="?","Unknown",O1270)</f>
        <v>R1012</v>
      </c>
      <c r="M1270" t="s">
        <v>10</v>
      </c>
      <c r="N1270" t="s">
        <v>14</v>
      </c>
      <c r="O1270" t="s">
        <v>21</v>
      </c>
      <c r="R1270">
        <v>1977</v>
      </c>
    </row>
    <row r="1271" spans="1:18" x14ac:dyDescent="0.3">
      <c r="A1271" t="s">
        <v>1300</v>
      </c>
      <c r="B1271">
        <v>26</v>
      </c>
      <c r="C1271" s="54" t="s">
        <v>18</v>
      </c>
      <c r="D1271" s="54">
        <f>IF(R1271="?",AVERAGE($R$2:$R$2344),R1271)</f>
        <v>1971</v>
      </c>
      <c r="E1271" s="19" t="str">
        <f>CONCATENATE(B1271,"-",C1271,"-",D1271)</f>
        <v>26-Sep-1971</v>
      </c>
      <c r="F1271" s="26">
        <f t="shared" si="19"/>
        <v>51</v>
      </c>
      <c r="G1271">
        <v>0</v>
      </c>
      <c r="H1271" s="47">
        <v>10546.48</v>
      </c>
      <c r="I1271" t="str">
        <f>IF(M1271="?","tier - 2",M1271)</f>
        <v>tier - 3</v>
      </c>
      <c r="J1271" t="str">
        <f>IF(N1271="?","tier - 2",N1271)</f>
        <v>tier - 3</v>
      </c>
      <c r="K1271" t="str">
        <f>IF(O1271="?","Unknown",O1271)</f>
        <v>R1011</v>
      </c>
      <c r="M1271" t="s">
        <v>10</v>
      </c>
      <c r="N1271" t="s">
        <v>10</v>
      </c>
      <c r="O1271" t="s">
        <v>40</v>
      </c>
      <c r="R1271">
        <v>1971</v>
      </c>
    </row>
    <row r="1272" spans="1:18" x14ac:dyDescent="0.3">
      <c r="A1272" t="s">
        <v>1301</v>
      </c>
      <c r="B1272">
        <v>29</v>
      </c>
      <c r="C1272" s="54" t="s">
        <v>16</v>
      </c>
      <c r="D1272" s="54">
        <f>IF(R1272="?",AVERAGE($R$2:$R$2344),R1272)</f>
        <v>1971</v>
      </c>
      <c r="E1272" s="19" t="str">
        <f>CONCATENATE(B1272,"-",C1272,"-",D1272)</f>
        <v>29-Jun-1971</v>
      </c>
      <c r="F1272" s="26">
        <f t="shared" si="19"/>
        <v>51</v>
      </c>
      <c r="G1272">
        <v>3</v>
      </c>
      <c r="H1272" s="47">
        <v>10560.49</v>
      </c>
      <c r="I1272" t="str">
        <f>IF(M1272="?","tier - 2",M1272)</f>
        <v>tier - 3</v>
      </c>
      <c r="J1272" t="str">
        <f>IF(N1272="?","tier - 2",N1272)</f>
        <v>tier - 2</v>
      </c>
      <c r="K1272" t="str">
        <f>IF(O1272="?","Unknown",O1272)</f>
        <v>R1013</v>
      </c>
      <c r="M1272" t="s">
        <v>10</v>
      </c>
      <c r="N1272" t="s">
        <v>9</v>
      </c>
      <c r="O1272" t="s">
        <v>11</v>
      </c>
      <c r="R1272">
        <v>1971</v>
      </c>
    </row>
    <row r="1273" spans="1:18" x14ac:dyDescent="0.3">
      <c r="A1273" t="s">
        <v>1302</v>
      </c>
      <c r="B1273">
        <v>17</v>
      </c>
      <c r="C1273" s="54" t="s">
        <v>8</v>
      </c>
      <c r="D1273" s="54">
        <f>IF(R1273="?",AVERAGE($R$2:$R$2344),R1273)</f>
        <v>1969</v>
      </c>
      <c r="E1273" s="19" t="str">
        <f>CONCATENATE(B1273,"-",C1273,"-",D1273)</f>
        <v>17-Jul-1969</v>
      </c>
      <c r="F1273" s="26">
        <f t="shared" si="19"/>
        <v>53</v>
      </c>
      <c r="G1273">
        <v>0</v>
      </c>
      <c r="H1273" s="47">
        <v>10564.88</v>
      </c>
      <c r="I1273" t="str">
        <f>IF(M1273="?","tier - 2",M1273)</f>
        <v>tier - 3</v>
      </c>
      <c r="J1273" t="str">
        <f>IF(N1273="?","tier - 2",N1273)</f>
        <v>tier - 1</v>
      </c>
      <c r="K1273" t="str">
        <f>IF(O1273="?","Unknown",O1273)</f>
        <v>R1024</v>
      </c>
      <c r="M1273" t="s">
        <v>10</v>
      </c>
      <c r="N1273" t="s">
        <v>14</v>
      </c>
      <c r="O1273" t="s">
        <v>245</v>
      </c>
      <c r="R1273">
        <v>1969</v>
      </c>
    </row>
    <row r="1274" spans="1:18" x14ac:dyDescent="0.3">
      <c r="A1274" t="s">
        <v>1303</v>
      </c>
      <c r="B1274">
        <v>11</v>
      </c>
      <c r="C1274" s="54" t="s">
        <v>28</v>
      </c>
      <c r="D1274" s="54">
        <f>IF(R1274="?",AVERAGE($R$2:$R$2344),R1274)</f>
        <v>1966</v>
      </c>
      <c r="E1274" s="19" t="str">
        <f>CONCATENATE(B1274,"-",C1274,"-",D1274)</f>
        <v>11-Dec-1966</v>
      </c>
      <c r="F1274" s="26">
        <f t="shared" si="19"/>
        <v>56</v>
      </c>
      <c r="G1274">
        <v>0</v>
      </c>
      <c r="H1274" s="47">
        <v>10577.09</v>
      </c>
      <c r="I1274" t="str">
        <f>IF(M1274="?","tier - 2",M1274)</f>
        <v>tier - 3</v>
      </c>
      <c r="J1274" t="str">
        <f>IF(N1274="?","tier - 2",N1274)</f>
        <v>tier - 3</v>
      </c>
      <c r="K1274" t="str">
        <f>IF(O1274="?","Unknown",O1274)</f>
        <v>R1011</v>
      </c>
      <c r="M1274" t="s">
        <v>10</v>
      </c>
      <c r="N1274" t="s">
        <v>10</v>
      </c>
      <c r="O1274" t="s">
        <v>40</v>
      </c>
      <c r="R1274">
        <v>1966</v>
      </c>
    </row>
    <row r="1275" spans="1:18" x14ac:dyDescent="0.3">
      <c r="A1275" t="s">
        <v>1304</v>
      </c>
      <c r="B1275">
        <v>25</v>
      </c>
      <c r="C1275" s="54" t="s">
        <v>28</v>
      </c>
      <c r="D1275" s="54">
        <f>IF(R1275="?",AVERAGE($R$2:$R$2344),R1275)</f>
        <v>1969</v>
      </c>
      <c r="E1275" s="19" t="str">
        <f>CONCATENATE(B1275,"-",C1275,"-",D1275)</f>
        <v>25-Dec-1969</v>
      </c>
      <c r="F1275" s="26">
        <f t="shared" si="19"/>
        <v>53</v>
      </c>
      <c r="G1275">
        <v>1</v>
      </c>
      <c r="H1275" s="47">
        <v>10579.71</v>
      </c>
      <c r="I1275" t="str">
        <f>IF(M1275="?","tier - 2",M1275)</f>
        <v>tier - 3</v>
      </c>
      <c r="J1275" t="str">
        <f>IF(N1275="?","tier - 2",N1275)</f>
        <v>tier - 3</v>
      </c>
      <c r="K1275" t="str">
        <f>IF(O1275="?","Unknown",O1275)</f>
        <v>R1013</v>
      </c>
      <c r="M1275" t="s">
        <v>10</v>
      </c>
      <c r="N1275" t="s">
        <v>10</v>
      </c>
      <c r="O1275" t="s">
        <v>11</v>
      </c>
      <c r="R1275">
        <v>1969</v>
      </c>
    </row>
    <row r="1276" spans="1:18" x14ac:dyDescent="0.3">
      <c r="A1276" t="s">
        <v>1305</v>
      </c>
      <c r="B1276">
        <v>3</v>
      </c>
      <c r="C1276" s="54" t="s">
        <v>13</v>
      </c>
      <c r="D1276" s="54">
        <f>IF(R1276="?",AVERAGE($R$2:$R$2344),R1276)</f>
        <v>1966</v>
      </c>
      <c r="E1276" s="19" t="str">
        <f>CONCATENATE(B1276,"-",C1276,"-",D1276)</f>
        <v>3-Nov-1966</v>
      </c>
      <c r="F1276" s="26">
        <f t="shared" si="19"/>
        <v>56</v>
      </c>
      <c r="G1276">
        <v>0</v>
      </c>
      <c r="H1276" s="47">
        <v>10594.23</v>
      </c>
      <c r="I1276" t="str">
        <f>IF(M1276="?","tier - 2",M1276)</f>
        <v>tier - 3</v>
      </c>
      <c r="J1276" t="str">
        <f>IF(N1276="?","tier - 2",N1276)</f>
        <v>tier - 3</v>
      </c>
      <c r="K1276" t="str">
        <f>IF(O1276="?","Unknown",O1276)</f>
        <v>R1013</v>
      </c>
      <c r="M1276" t="s">
        <v>10</v>
      </c>
      <c r="N1276" t="s">
        <v>10</v>
      </c>
      <c r="O1276" t="s">
        <v>11</v>
      </c>
      <c r="R1276">
        <v>1966</v>
      </c>
    </row>
    <row r="1277" spans="1:18" x14ac:dyDescent="0.3">
      <c r="A1277" t="s">
        <v>1306</v>
      </c>
      <c r="B1277">
        <v>29</v>
      </c>
      <c r="C1277" s="54" t="s">
        <v>13</v>
      </c>
      <c r="D1277" s="54">
        <f>IF(R1277="?",AVERAGE($R$2:$R$2344),R1277)</f>
        <v>1967</v>
      </c>
      <c r="E1277" s="19" t="str">
        <f>CONCATENATE(B1277,"-",C1277,"-",D1277)</f>
        <v>29-Nov-1967</v>
      </c>
      <c r="F1277" s="26">
        <f t="shared" si="19"/>
        <v>55</v>
      </c>
      <c r="G1277">
        <v>0</v>
      </c>
      <c r="H1277" s="47">
        <v>10594.5</v>
      </c>
      <c r="I1277" t="str">
        <f>IF(M1277="?","tier - 2",M1277)</f>
        <v>tier - 3</v>
      </c>
      <c r="J1277" t="str">
        <f>IF(N1277="?","tier - 2",N1277)</f>
        <v>tier - 1</v>
      </c>
      <c r="K1277" t="str">
        <f>IF(O1277="?","Unknown",O1277)</f>
        <v>R1012</v>
      </c>
      <c r="M1277" t="s">
        <v>10</v>
      </c>
      <c r="N1277" t="s">
        <v>14</v>
      </c>
      <c r="O1277" t="s">
        <v>21</v>
      </c>
      <c r="R1277">
        <v>1967</v>
      </c>
    </row>
    <row r="1278" spans="1:18" x14ac:dyDescent="0.3">
      <c r="A1278" t="s">
        <v>1307</v>
      </c>
      <c r="B1278">
        <v>14</v>
      </c>
      <c r="C1278" s="54" t="s">
        <v>28</v>
      </c>
      <c r="D1278" s="54">
        <f>IF(R1278="?",AVERAGE($R$2:$R$2344),R1278)</f>
        <v>1972</v>
      </c>
      <c r="E1278" s="19" t="str">
        <f>CONCATENATE(B1278,"-",C1278,"-",D1278)</f>
        <v>14-Dec-1972</v>
      </c>
      <c r="F1278" s="26">
        <f t="shared" si="19"/>
        <v>50</v>
      </c>
      <c r="G1278">
        <v>3</v>
      </c>
      <c r="H1278" s="47">
        <v>10600.55</v>
      </c>
      <c r="I1278" t="str">
        <f>IF(M1278="?","tier - 2",M1278)</f>
        <v>tier - 3</v>
      </c>
      <c r="J1278" t="str">
        <f>IF(N1278="?","tier - 2",N1278)</f>
        <v>tier - 1</v>
      </c>
      <c r="K1278" t="str">
        <f>IF(O1278="?","Unknown",O1278)</f>
        <v>R1012</v>
      </c>
      <c r="M1278" t="s">
        <v>10</v>
      </c>
      <c r="N1278" t="s">
        <v>14</v>
      </c>
      <c r="O1278" t="s">
        <v>21</v>
      </c>
      <c r="R1278">
        <v>1972</v>
      </c>
    </row>
    <row r="1279" spans="1:18" x14ac:dyDescent="0.3">
      <c r="A1279" t="s">
        <v>1308</v>
      </c>
      <c r="B1279">
        <v>20</v>
      </c>
      <c r="C1279" s="54" t="s">
        <v>8</v>
      </c>
      <c r="D1279" s="54">
        <f>IF(R1279="?",AVERAGE($R$2:$R$2344),R1279)</f>
        <v>1966</v>
      </c>
      <c r="E1279" s="19" t="str">
        <f>CONCATENATE(B1279,"-",C1279,"-",D1279)</f>
        <v>20-Jul-1966</v>
      </c>
      <c r="F1279" s="26">
        <f t="shared" si="19"/>
        <v>56</v>
      </c>
      <c r="G1279">
        <v>0</v>
      </c>
      <c r="H1279" s="47">
        <v>10601.41</v>
      </c>
      <c r="I1279" t="str">
        <f>IF(M1279="?","tier - 2",M1279)</f>
        <v>tier - 3</v>
      </c>
      <c r="J1279" t="str">
        <f>IF(N1279="?","tier - 2",N1279)</f>
        <v>tier - 2</v>
      </c>
      <c r="K1279" t="str">
        <f>IF(O1279="?","Unknown",O1279)</f>
        <v>R1011</v>
      </c>
      <c r="M1279" t="s">
        <v>10</v>
      </c>
      <c r="N1279" t="s">
        <v>9</v>
      </c>
      <c r="O1279" t="s">
        <v>40</v>
      </c>
      <c r="R1279">
        <v>1966</v>
      </c>
    </row>
    <row r="1280" spans="1:18" x14ac:dyDescent="0.3">
      <c r="A1280" t="s">
        <v>1309</v>
      </c>
      <c r="B1280">
        <v>23</v>
      </c>
      <c r="C1280" s="54" t="s">
        <v>16</v>
      </c>
      <c r="D1280" s="54">
        <f>IF(R1280="?",AVERAGE($R$2:$R$2344),R1280)</f>
        <v>1967</v>
      </c>
      <c r="E1280" s="19" t="str">
        <f>CONCATENATE(B1280,"-",C1280,"-",D1280)</f>
        <v>23-Jun-1967</v>
      </c>
      <c r="F1280" s="26">
        <f t="shared" si="19"/>
        <v>55</v>
      </c>
      <c r="G1280">
        <v>0</v>
      </c>
      <c r="H1280" s="47">
        <v>10601.63</v>
      </c>
      <c r="I1280" t="str">
        <f>IF(M1280="?","tier - 2",M1280)</f>
        <v>tier - 3</v>
      </c>
      <c r="J1280" t="str">
        <f>IF(N1280="?","tier - 2",N1280)</f>
        <v>tier - 2</v>
      </c>
      <c r="K1280" t="str">
        <f>IF(O1280="?","Unknown",O1280)</f>
        <v>R1012</v>
      </c>
      <c r="M1280" t="s">
        <v>10</v>
      </c>
      <c r="N1280" t="s">
        <v>9</v>
      </c>
      <c r="O1280" t="s">
        <v>21</v>
      </c>
      <c r="R1280">
        <v>1967</v>
      </c>
    </row>
    <row r="1281" spans="1:18" x14ac:dyDescent="0.3">
      <c r="A1281" t="s">
        <v>1310</v>
      </c>
      <c r="B1281">
        <v>2</v>
      </c>
      <c r="C1281" s="54" t="s">
        <v>8</v>
      </c>
      <c r="D1281" s="54">
        <f>IF(R1281="?",AVERAGE($R$2:$R$2344),R1281)</f>
        <v>1966</v>
      </c>
      <c r="E1281" s="19" t="str">
        <f>CONCATENATE(B1281,"-",C1281,"-",D1281)</f>
        <v>2-Jul-1966</v>
      </c>
      <c r="F1281" s="26">
        <f t="shared" si="19"/>
        <v>56</v>
      </c>
      <c r="G1281">
        <v>0</v>
      </c>
      <c r="H1281" s="47">
        <v>10602.39</v>
      </c>
      <c r="I1281" t="str">
        <f>IF(M1281="?","tier - 2",M1281)</f>
        <v>tier - 3</v>
      </c>
      <c r="J1281" t="str">
        <f>IF(N1281="?","tier - 2",N1281)</f>
        <v>tier - 3</v>
      </c>
      <c r="K1281" t="str">
        <f>IF(O1281="?","Unknown",O1281)</f>
        <v>R1011</v>
      </c>
      <c r="M1281" t="s">
        <v>10</v>
      </c>
      <c r="N1281" t="s">
        <v>10</v>
      </c>
      <c r="O1281" t="s">
        <v>40</v>
      </c>
      <c r="R1281">
        <v>1966</v>
      </c>
    </row>
    <row r="1282" spans="1:18" x14ac:dyDescent="0.3">
      <c r="A1282" t="s">
        <v>1311</v>
      </c>
      <c r="B1282">
        <v>27</v>
      </c>
      <c r="C1282" s="54" t="s">
        <v>16</v>
      </c>
      <c r="D1282" s="54">
        <f>IF(R1282="?",AVERAGE($R$2:$R$2344),R1282)</f>
        <v>1965</v>
      </c>
      <c r="E1282" s="19" t="str">
        <f>CONCATENATE(B1282,"-",C1282,"-",D1282)</f>
        <v>27-Jun-1965</v>
      </c>
      <c r="F1282" s="26">
        <f t="shared" si="19"/>
        <v>57</v>
      </c>
      <c r="G1282">
        <v>0</v>
      </c>
      <c r="H1282" s="47">
        <v>10608.67</v>
      </c>
      <c r="I1282" t="str">
        <f>IF(M1282="?","tier - 2",M1282)</f>
        <v>tier - 3</v>
      </c>
      <c r="J1282" t="str">
        <f>IF(N1282="?","tier - 2",N1282)</f>
        <v>tier - 3</v>
      </c>
      <c r="K1282" t="str">
        <f>IF(O1282="?","Unknown",O1282)</f>
        <v>R1012</v>
      </c>
      <c r="M1282" t="s">
        <v>10</v>
      </c>
      <c r="N1282" t="s">
        <v>10</v>
      </c>
      <c r="O1282" t="s">
        <v>21</v>
      </c>
      <c r="R1282">
        <v>1965</v>
      </c>
    </row>
    <row r="1283" spans="1:18" x14ac:dyDescent="0.3">
      <c r="A1283" t="s">
        <v>1312</v>
      </c>
      <c r="B1283">
        <v>23</v>
      </c>
      <c r="C1283" s="54" t="s">
        <v>8</v>
      </c>
      <c r="D1283" s="54">
        <f>IF(R1283="?",AVERAGE($R$2:$R$2344),R1283)</f>
        <v>1992</v>
      </c>
      <c r="E1283" s="19" t="str">
        <f>CONCATENATE(B1283,"-",C1283,"-",D1283)</f>
        <v>23-Jul-1992</v>
      </c>
      <c r="F1283" s="26">
        <f t="shared" ref="F1283:F1346" si="20">DATEDIF(E1283, DATE(2023,6,8), "Y")</f>
        <v>30</v>
      </c>
      <c r="G1283">
        <v>0</v>
      </c>
      <c r="H1283" s="47">
        <v>10617.04</v>
      </c>
      <c r="I1283" t="str">
        <f>IF(M1283="?","tier - 2",M1283)</f>
        <v>tier - 3</v>
      </c>
      <c r="J1283" t="str">
        <f>IF(N1283="?","tier - 2",N1283)</f>
        <v>tier - 3</v>
      </c>
      <c r="K1283" t="str">
        <f>IF(O1283="?","Unknown",O1283)</f>
        <v>R1026</v>
      </c>
      <c r="M1283" t="s">
        <v>10</v>
      </c>
      <c r="N1283" t="s">
        <v>10</v>
      </c>
      <c r="O1283" t="s">
        <v>533</v>
      </c>
      <c r="R1283">
        <v>1992</v>
      </c>
    </row>
    <row r="1284" spans="1:18" x14ac:dyDescent="0.3">
      <c r="A1284" t="s">
        <v>1313</v>
      </c>
      <c r="B1284">
        <v>6</v>
      </c>
      <c r="C1284" s="54" t="s">
        <v>8</v>
      </c>
      <c r="D1284" s="54">
        <f>IF(R1284="?",AVERAGE($R$2:$R$2344),R1284)</f>
        <v>1990</v>
      </c>
      <c r="E1284" s="19" t="str">
        <f>CONCATENATE(B1284,"-",C1284,"-",D1284)</f>
        <v>6-Jul-1990</v>
      </c>
      <c r="F1284" s="26">
        <f t="shared" si="20"/>
        <v>32</v>
      </c>
      <c r="G1284">
        <v>3</v>
      </c>
      <c r="H1284" s="47">
        <v>10620.26</v>
      </c>
      <c r="I1284" t="str">
        <f>IF(M1284="?","tier - 2",M1284)</f>
        <v>tier - 3</v>
      </c>
      <c r="J1284" t="str">
        <f>IF(N1284="?","tier - 2",N1284)</f>
        <v>tier - 3</v>
      </c>
      <c r="K1284" t="str">
        <f>IF(O1284="?","Unknown",O1284)</f>
        <v>R1012</v>
      </c>
      <c r="M1284" t="s">
        <v>10</v>
      </c>
      <c r="N1284" t="s">
        <v>10</v>
      </c>
      <c r="O1284" t="s">
        <v>21</v>
      </c>
      <c r="R1284">
        <v>1990</v>
      </c>
    </row>
    <row r="1285" spans="1:18" x14ac:dyDescent="0.3">
      <c r="A1285" t="s">
        <v>1314</v>
      </c>
      <c r="B1285">
        <v>8</v>
      </c>
      <c r="C1285" s="54" t="s">
        <v>33</v>
      </c>
      <c r="D1285" s="54">
        <f>IF(R1285="?",AVERAGE($R$2:$R$2344),R1285)</f>
        <v>1964</v>
      </c>
      <c r="E1285" s="19" t="str">
        <f>CONCATENATE(B1285,"-",C1285,"-",D1285)</f>
        <v>8-Aug-1964</v>
      </c>
      <c r="F1285" s="26">
        <f t="shared" si="20"/>
        <v>58</v>
      </c>
      <c r="G1285">
        <v>0</v>
      </c>
      <c r="H1285" s="47">
        <v>10627.81</v>
      </c>
      <c r="I1285" t="str">
        <f>IF(M1285="?","tier - 2",M1285)</f>
        <v>tier - 3</v>
      </c>
      <c r="J1285" t="str">
        <f>IF(N1285="?","tier - 2",N1285)</f>
        <v>tier - 3</v>
      </c>
      <c r="K1285" t="str">
        <f>IF(O1285="?","Unknown",O1285)</f>
        <v>R1013</v>
      </c>
      <c r="M1285" t="s">
        <v>10</v>
      </c>
      <c r="N1285" t="s">
        <v>10</v>
      </c>
      <c r="O1285" t="s">
        <v>11</v>
      </c>
      <c r="R1285">
        <v>1964</v>
      </c>
    </row>
    <row r="1286" spans="1:18" x14ac:dyDescent="0.3">
      <c r="A1286" t="s">
        <v>1315</v>
      </c>
      <c r="B1286">
        <v>22</v>
      </c>
      <c r="C1286" s="54" t="s">
        <v>13</v>
      </c>
      <c r="D1286" s="54">
        <f>IF(R1286="?",AVERAGE($R$2:$R$2344),R1286)</f>
        <v>1976</v>
      </c>
      <c r="E1286" s="19" t="str">
        <f>CONCATENATE(B1286,"-",C1286,"-",D1286)</f>
        <v>22-Nov-1976</v>
      </c>
      <c r="F1286" s="26">
        <f t="shared" si="20"/>
        <v>46</v>
      </c>
      <c r="G1286">
        <v>2</v>
      </c>
      <c r="H1286" s="47">
        <v>10665.44</v>
      </c>
      <c r="I1286" t="str">
        <f>IF(M1286="?","tier - 2",M1286)</f>
        <v>tier - 3</v>
      </c>
      <c r="J1286" t="str">
        <f>IF(N1286="?","tier - 2",N1286)</f>
        <v>tier - 2</v>
      </c>
      <c r="K1286" t="str">
        <f>IF(O1286="?","Unknown",O1286)</f>
        <v>R1021</v>
      </c>
      <c r="M1286" t="s">
        <v>10</v>
      </c>
      <c r="N1286" t="s">
        <v>9</v>
      </c>
      <c r="O1286" t="s">
        <v>298</v>
      </c>
      <c r="R1286">
        <v>1976</v>
      </c>
    </row>
    <row r="1287" spans="1:18" x14ac:dyDescent="0.3">
      <c r="A1287" t="s">
        <v>1316</v>
      </c>
      <c r="B1287">
        <v>7</v>
      </c>
      <c r="C1287" s="54" t="s">
        <v>18</v>
      </c>
      <c r="D1287" s="54">
        <f>IF(R1287="?",AVERAGE($R$2:$R$2344),R1287)</f>
        <v>1962</v>
      </c>
      <c r="E1287" s="19" t="str">
        <f>CONCATENATE(B1287,"-",C1287,"-",D1287)</f>
        <v>7-Sep-1962</v>
      </c>
      <c r="F1287" s="26">
        <f t="shared" si="20"/>
        <v>60</v>
      </c>
      <c r="G1287">
        <v>0</v>
      </c>
      <c r="H1287" s="47">
        <v>10676.83</v>
      </c>
      <c r="I1287" t="str">
        <f>IF(M1287="?","tier - 2",M1287)</f>
        <v>tier - 3</v>
      </c>
      <c r="J1287" t="str">
        <f>IF(N1287="?","tier - 2",N1287)</f>
        <v>tier - 3</v>
      </c>
      <c r="K1287" t="str">
        <f>IF(O1287="?","Unknown",O1287)</f>
        <v>R1013</v>
      </c>
      <c r="M1287" t="s">
        <v>10</v>
      </c>
      <c r="N1287" t="s">
        <v>10</v>
      </c>
      <c r="O1287" t="s">
        <v>11</v>
      </c>
      <c r="R1287">
        <v>1962</v>
      </c>
    </row>
    <row r="1288" spans="1:18" x14ac:dyDescent="0.3">
      <c r="A1288" t="s">
        <v>1317</v>
      </c>
      <c r="B1288">
        <v>2</v>
      </c>
      <c r="C1288" s="54" t="s">
        <v>33</v>
      </c>
      <c r="D1288" s="54">
        <f>IF(R1288="?",AVERAGE($R$2:$R$2344),R1288)</f>
        <v>1977</v>
      </c>
      <c r="E1288" s="19" t="str">
        <f>CONCATENATE(B1288,"-",C1288,"-",D1288)</f>
        <v>2-Aug-1977</v>
      </c>
      <c r="F1288" s="26">
        <f t="shared" si="20"/>
        <v>45</v>
      </c>
      <c r="G1288">
        <v>2</v>
      </c>
      <c r="H1288" s="47">
        <v>10690.11</v>
      </c>
      <c r="I1288" t="str">
        <f>IF(M1288="?","tier - 2",M1288)</f>
        <v>tier - 3</v>
      </c>
      <c r="J1288" t="str">
        <f>IF(N1288="?","tier - 2",N1288)</f>
        <v>tier - 2</v>
      </c>
      <c r="K1288" t="str">
        <f>IF(O1288="?","Unknown",O1288)</f>
        <v>R1021</v>
      </c>
      <c r="M1288" t="s">
        <v>10</v>
      </c>
      <c r="N1288" t="s">
        <v>9</v>
      </c>
      <c r="O1288" t="s">
        <v>298</v>
      </c>
      <c r="R1288">
        <v>1977</v>
      </c>
    </row>
    <row r="1289" spans="1:18" x14ac:dyDescent="0.3">
      <c r="A1289" t="s">
        <v>1318</v>
      </c>
      <c r="B1289">
        <v>30</v>
      </c>
      <c r="C1289" s="54" t="s">
        <v>18</v>
      </c>
      <c r="D1289" s="54">
        <f>IF(R1289="?",AVERAGE($R$2:$R$2344),R1289)</f>
        <v>1976</v>
      </c>
      <c r="E1289" s="19" t="str">
        <f>CONCATENATE(B1289,"-",C1289,"-",D1289)</f>
        <v>30-Sep-1976</v>
      </c>
      <c r="F1289" s="26">
        <f t="shared" si="20"/>
        <v>46</v>
      </c>
      <c r="G1289">
        <v>2</v>
      </c>
      <c r="H1289" s="47">
        <v>10698.38</v>
      </c>
      <c r="I1289" t="str">
        <f>IF(M1289="?","tier - 2",M1289)</f>
        <v>tier - 3</v>
      </c>
      <c r="J1289" t="str">
        <f>IF(N1289="?","tier - 2",N1289)</f>
        <v>tier - 1</v>
      </c>
      <c r="K1289" t="str">
        <f>IF(O1289="?","Unknown",O1289)</f>
        <v>R1025</v>
      </c>
      <c r="M1289" t="s">
        <v>10</v>
      </c>
      <c r="N1289" t="s">
        <v>14</v>
      </c>
      <c r="O1289" t="s">
        <v>198</v>
      </c>
      <c r="R1289">
        <v>1976</v>
      </c>
    </row>
    <row r="1290" spans="1:18" x14ac:dyDescent="0.3">
      <c r="A1290" t="s">
        <v>1319</v>
      </c>
      <c r="B1290">
        <v>24</v>
      </c>
      <c r="C1290" s="54" t="s">
        <v>35</v>
      </c>
      <c r="D1290" s="54">
        <f>IF(R1290="?",AVERAGE($R$2:$R$2344),R1290)</f>
        <v>1972</v>
      </c>
      <c r="E1290" s="19" t="str">
        <f>CONCATENATE(B1290,"-",C1290,"-",D1290)</f>
        <v>24-Oct-1972</v>
      </c>
      <c r="F1290" s="26">
        <f t="shared" si="20"/>
        <v>50</v>
      </c>
      <c r="G1290">
        <v>3</v>
      </c>
      <c r="H1290" s="47">
        <v>10702.64</v>
      </c>
      <c r="I1290" t="str">
        <f>IF(M1290="?","tier - 2",M1290)</f>
        <v>tier - 3</v>
      </c>
      <c r="J1290" t="str">
        <f>IF(N1290="?","tier - 2",N1290)</f>
        <v>tier - 3</v>
      </c>
      <c r="K1290" t="str">
        <f>IF(O1290="?","Unknown",O1290)</f>
        <v>R1013</v>
      </c>
      <c r="M1290" t="s">
        <v>10</v>
      </c>
      <c r="N1290" t="s">
        <v>10</v>
      </c>
      <c r="O1290" t="s">
        <v>11</v>
      </c>
      <c r="R1290">
        <v>1972</v>
      </c>
    </row>
    <row r="1291" spans="1:18" x14ac:dyDescent="0.3">
      <c r="A1291" t="s">
        <v>1320</v>
      </c>
      <c r="B1291">
        <v>30</v>
      </c>
      <c r="C1291" s="54" t="s">
        <v>8</v>
      </c>
      <c r="D1291" s="54">
        <f>IF(R1291="?",AVERAGE($R$2:$R$2344),R1291)</f>
        <v>1967</v>
      </c>
      <c r="E1291" s="19" t="str">
        <f>CONCATENATE(B1291,"-",C1291,"-",D1291)</f>
        <v>30-Jul-1967</v>
      </c>
      <c r="F1291" s="26">
        <f t="shared" si="20"/>
        <v>55</v>
      </c>
      <c r="G1291">
        <v>0</v>
      </c>
      <c r="H1291" s="47">
        <v>10704.47</v>
      </c>
      <c r="I1291" t="str">
        <f>IF(M1291="?","tier - 2",M1291)</f>
        <v>tier - 3</v>
      </c>
      <c r="J1291" t="str">
        <f>IF(N1291="?","tier - 2",N1291)</f>
        <v>tier - 2</v>
      </c>
      <c r="K1291" t="str">
        <f>IF(O1291="?","Unknown",O1291)</f>
        <v>R1011</v>
      </c>
      <c r="M1291" t="s">
        <v>10</v>
      </c>
      <c r="N1291" t="s">
        <v>9</v>
      </c>
      <c r="O1291" t="s">
        <v>40</v>
      </c>
      <c r="R1291">
        <v>1967</v>
      </c>
    </row>
    <row r="1292" spans="1:18" x14ac:dyDescent="0.3">
      <c r="A1292" t="s">
        <v>1321</v>
      </c>
      <c r="B1292">
        <v>5</v>
      </c>
      <c r="C1292" s="54" t="s">
        <v>35</v>
      </c>
      <c r="D1292" s="54">
        <f>IF(R1292="?",AVERAGE($R$2:$R$2344),R1292)</f>
        <v>1967</v>
      </c>
      <c r="E1292" s="19" t="str">
        <f>CONCATENATE(B1292,"-",C1292,"-",D1292)</f>
        <v>5-Oct-1967</v>
      </c>
      <c r="F1292" s="26">
        <f t="shared" si="20"/>
        <v>55</v>
      </c>
      <c r="G1292">
        <v>0</v>
      </c>
      <c r="H1292" s="47">
        <v>10713.64</v>
      </c>
      <c r="I1292" t="str">
        <f>IF(M1292="?","tier - 2",M1292)</f>
        <v>tier - 3</v>
      </c>
      <c r="J1292" t="str">
        <f>IF(N1292="?","tier - 2",N1292)</f>
        <v>tier - 3</v>
      </c>
      <c r="K1292" t="str">
        <f>IF(O1292="?","Unknown",O1292)</f>
        <v>R1011</v>
      </c>
      <c r="M1292" t="s">
        <v>10</v>
      </c>
      <c r="N1292" t="s">
        <v>10</v>
      </c>
      <c r="O1292" t="s">
        <v>40</v>
      </c>
      <c r="R1292">
        <v>1967</v>
      </c>
    </row>
    <row r="1293" spans="1:18" x14ac:dyDescent="0.3">
      <c r="A1293" t="s">
        <v>1322</v>
      </c>
      <c r="B1293">
        <v>25</v>
      </c>
      <c r="C1293" s="54" t="s">
        <v>16</v>
      </c>
      <c r="D1293" s="54">
        <f>IF(R1293="?",AVERAGE($R$2:$R$2344),R1293)</f>
        <v>1992</v>
      </c>
      <c r="E1293" s="19" t="str">
        <f>CONCATENATE(B1293,"-",C1293,"-",D1293)</f>
        <v>25-Jun-1992</v>
      </c>
      <c r="F1293" s="26">
        <f t="shared" si="20"/>
        <v>30</v>
      </c>
      <c r="G1293">
        <v>0</v>
      </c>
      <c r="H1293" s="47">
        <v>10719.57</v>
      </c>
      <c r="I1293" t="str">
        <f>IF(M1293="?","tier - 2",M1293)</f>
        <v>tier - 3</v>
      </c>
      <c r="J1293" t="str">
        <f>IF(N1293="?","tier - 2",N1293)</f>
        <v>tier - 1</v>
      </c>
      <c r="K1293" t="str">
        <f>IF(O1293="?","Unknown",O1293)</f>
        <v>R1012</v>
      </c>
      <c r="M1293" t="s">
        <v>10</v>
      </c>
      <c r="N1293" t="s">
        <v>14</v>
      </c>
      <c r="O1293" t="s">
        <v>21</v>
      </c>
      <c r="R1293">
        <v>1992</v>
      </c>
    </row>
    <row r="1294" spans="1:18" x14ac:dyDescent="0.3">
      <c r="A1294" t="s">
        <v>1323</v>
      </c>
      <c r="B1294">
        <v>9</v>
      </c>
      <c r="C1294" s="54" t="s">
        <v>28</v>
      </c>
      <c r="D1294" s="54">
        <f>IF(R1294="?",AVERAGE($R$2:$R$2344),R1294)</f>
        <v>1974</v>
      </c>
      <c r="E1294" s="19" t="str">
        <f>CONCATENATE(B1294,"-",C1294,"-",D1294)</f>
        <v>9-Dec-1974</v>
      </c>
      <c r="F1294" s="26">
        <f t="shared" si="20"/>
        <v>48</v>
      </c>
      <c r="G1294">
        <v>4</v>
      </c>
      <c r="H1294" s="47">
        <v>10736.87</v>
      </c>
      <c r="I1294" t="str">
        <f>IF(M1294="?","tier - 2",M1294)</f>
        <v>tier - 3</v>
      </c>
      <c r="J1294" t="str">
        <f>IF(N1294="?","tier - 2",N1294)</f>
        <v>tier - 1</v>
      </c>
      <c r="K1294" t="str">
        <f>IF(O1294="?","Unknown",O1294)</f>
        <v>R1016</v>
      </c>
      <c r="M1294" t="s">
        <v>10</v>
      </c>
      <c r="N1294" t="s">
        <v>14</v>
      </c>
      <c r="O1294" t="s">
        <v>166</v>
      </c>
      <c r="R1294">
        <v>1974</v>
      </c>
    </row>
    <row r="1295" spans="1:18" x14ac:dyDescent="0.3">
      <c r="A1295" t="s">
        <v>1324</v>
      </c>
      <c r="B1295">
        <v>29</v>
      </c>
      <c r="C1295" s="54" t="s">
        <v>33</v>
      </c>
      <c r="D1295" s="54">
        <f>IF(R1295="?",AVERAGE($R$2:$R$2344),R1295)</f>
        <v>1986</v>
      </c>
      <c r="E1295" s="19" t="str">
        <f>CONCATENATE(B1295,"-",C1295,"-",D1295)</f>
        <v>29-Aug-1986</v>
      </c>
      <c r="F1295" s="26">
        <f t="shared" si="20"/>
        <v>36</v>
      </c>
      <c r="G1295">
        <v>3</v>
      </c>
      <c r="H1295" s="47">
        <v>10749.02</v>
      </c>
      <c r="I1295" t="str">
        <f>IF(M1295="?","tier - 2",M1295)</f>
        <v>tier - 3</v>
      </c>
      <c r="J1295" t="str">
        <f>IF(N1295="?","tier - 2",N1295)</f>
        <v>tier - 1</v>
      </c>
      <c r="K1295" t="str">
        <f>IF(O1295="?","Unknown",O1295)</f>
        <v>R1026</v>
      </c>
      <c r="M1295" t="s">
        <v>10</v>
      </c>
      <c r="N1295" t="s">
        <v>14</v>
      </c>
      <c r="O1295" t="s">
        <v>533</v>
      </c>
      <c r="R1295">
        <v>1986</v>
      </c>
    </row>
    <row r="1296" spans="1:18" x14ac:dyDescent="0.3">
      <c r="A1296" t="s">
        <v>1325</v>
      </c>
      <c r="B1296">
        <v>25</v>
      </c>
      <c r="C1296" s="54" t="s">
        <v>13</v>
      </c>
      <c r="D1296" s="54">
        <f>IF(R1296="?",AVERAGE($R$2:$R$2344),R1296)</f>
        <v>1989</v>
      </c>
      <c r="E1296" s="19" t="str">
        <f>CONCATENATE(B1296,"-",C1296,"-",D1296)</f>
        <v>25-Nov-1989</v>
      </c>
      <c r="F1296" s="26">
        <f t="shared" si="20"/>
        <v>33</v>
      </c>
      <c r="G1296">
        <v>3</v>
      </c>
      <c r="H1296" s="47">
        <v>10769.75</v>
      </c>
      <c r="I1296" t="str">
        <f>IF(M1296="?","tier - 2",M1296)</f>
        <v>tier - 3</v>
      </c>
      <c r="J1296" t="str">
        <f>IF(N1296="?","tier - 2",N1296)</f>
        <v>tier - 2</v>
      </c>
      <c r="K1296" t="str">
        <f>IF(O1296="?","Unknown",O1296)</f>
        <v>R1022</v>
      </c>
      <c r="M1296" t="s">
        <v>10</v>
      </c>
      <c r="N1296" t="s">
        <v>9</v>
      </c>
      <c r="O1296" t="s">
        <v>630</v>
      </c>
      <c r="R1296">
        <v>1989</v>
      </c>
    </row>
    <row r="1297" spans="1:18" x14ac:dyDescent="0.3">
      <c r="A1297" t="s">
        <v>1326</v>
      </c>
      <c r="B1297">
        <v>11</v>
      </c>
      <c r="C1297" s="54" t="s">
        <v>13</v>
      </c>
      <c r="D1297" s="54">
        <f>IF(R1297="?",AVERAGE($R$2:$R$2344),R1297)</f>
        <v>1967</v>
      </c>
      <c r="E1297" s="19" t="str">
        <f>CONCATENATE(B1297,"-",C1297,"-",D1297)</f>
        <v>11-Nov-1967</v>
      </c>
      <c r="F1297" s="26">
        <f t="shared" si="20"/>
        <v>55</v>
      </c>
      <c r="G1297">
        <v>1</v>
      </c>
      <c r="H1297" s="47">
        <v>10791.96</v>
      </c>
      <c r="I1297" t="str">
        <f>IF(M1297="?","tier - 2",M1297)</f>
        <v>tier - 3</v>
      </c>
      <c r="J1297" t="str">
        <f>IF(N1297="?","tier - 2",N1297)</f>
        <v>tier - 2</v>
      </c>
      <c r="K1297" t="str">
        <f>IF(O1297="?","Unknown",O1297)</f>
        <v>R1011</v>
      </c>
      <c r="M1297" t="s">
        <v>10</v>
      </c>
      <c r="N1297" t="s">
        <v>9</v>
      </c>
      <c r="O1297" t="s">
        <v>40</v>
      </c>
      <c r="R1297">
        <v>1967</v>
      </c>
    </row>
    <row r="1298" spans="1:18" x14ac:dyDescent="0.3">
      <c r="A1298" t="s">
        <v>1327</v>
      </c>
      <c r="B1298">
        <v>24</v>
      </c>
      <c r="C1298" s="54" t="s">
        <v>28</v>
      </c>
      <c r="D1298" s="54">
        <f>IF(R1298="?",AVERAGE($R$2:$R$2344),R1298)</f>
        <v>1999</v>
      </c>
      <c r="E1298" s="19" t="str">
        <f>CONCATENATE(B1298,"-",C1298,"-",D1298)</f>
        <v>24-Dec-1999</v>
      </c>
      <c r="F1298" s="26">
        <f t="shared" si="20"/>
        <v>23</v>
      </c>
      <c r="G1298">
        <v>0</v>
      </c>
      <c r="H1298" s="47">
        <v>10795.94</v>
      </c>
      <c r="I1298" t="str">
        <f>IF(M1298="?","tier - 2",M1298)</f>
        <v>tier - 3</v>
      </c>
      <c r="J1298" t="str">
        <f>IF(N1298="?","tier - 2",N1298)</f>
        <v>tier - 1</v>
      </c>
      <c r="K1298" t="str">
        <f>IF(O1298="?","Unknown",O1298)</f>
        <v>R1011</v>
      </c>
      <c r="M1298" t="s">
        <v>10</v>
      </c>
      <c r="N1298" t="s">
        <v>14</v>
      </c>
      <c r="O1298" t="s">
        <v>40</v>
      </c>
      <c r="R1298">
        <v>1999</v>
      </c>
    </row>
    <row r="1299" spans="1:18" x14ac:dyDescent="0.3">
      <c r="A1299" t="s">
        <v>1328</v>
      </c>
      <c r="B1299">
        <v>23</v>
      </c>
      <c r="C1299" s="54" t="s">
        <v>35</v>
      </c>
      <c r="D1299" s="54">
        <f>IF(R1299="?",AVERAGE($R$2:$R$2344),R1299)</f>
        <v>1967</v>
      </c>
      <c r="E1299" s="19" t="str">
        <f>CONCATENATE(B1299,"-",C1299,"-",D1299)</f>
        <v>23-Oct-1967</v>
      </c>
      <c r="F1299" s="26">
        <f t="shared" si="20"/>
        <v>55</v>
      </c>
      <c r="G1299">
        <v>0</v>
      </c>
      <c r="H1299" s="47">
        <v>10796.35</v>
      </c>
      <c r="I1299" t="str">
        <f>IF(M1299="?","tier - 2",M1299)</f>
        <v>tier - 3</v>
      </c>
      <c r="J1299" t="str">
        <f>IF(N1299="?","tier - 2",N1299)</f>
        <v>tier - 1</v>
      </c>
      <c r="K1299" t="str">
        <f>IF(O1299="?","Unknown",O1299)</f>
        <v>R1019</v>
      </c>
      <c r="M1299" t="s">
        <v>10</v>
      </c>
      <c r="N1299" t="s">
        <v>14</v>
      </c>
      <c r="O1299" t="s">
        <v>164</v>
      </c>
      <c r="R1299">
        <v>1967</v>
      </c>
    </row>
    <row r="1300" spans="1:18" x14ac:dyDescent="0.3">
      <c r="A1300" t="s">
        <v>1329</v>
      </c>
      <c r="B1300">
        <v>28</v>
      </c>
      <c r="C1300" s="54" t="s">
        <v>35</v>
      </c>
      <c r="D1300" s="54">
        <f>IF(R1300="?",AVERAGE($R$2:$R$2344),R1300)</f>
        <v>1970</v>
      </c>
      <c r="E1300" s="19" t="str">
        <f>CONCATENATE(B1300,"-",C1300,"-",D1300)</f>
        <v>28-Oct-1970</v>
      </c>
      <c r="F1300" s="26">
        <f t="shared" si="20"/>
        <v>52</v>
      </c>
      <c r="G1300">
        <v>1</v>
      </c>
      <c r="H1300" s="47">
        <v>10797.34</v>
      </c>
      <c r="I1300" t="str">
        <f>IF(M1300="?","tier - 2",M1300)</f>
        <v>tier - 3</v>
      </c>
      <c r="J1300" t="str">
        <f>IF(N1300="?","tier - 2",N1300)</f>
        <v>tier - 2</v>
      </c>
      <c r="K1300" t="str">
        <f>IF(O1300="?","Unknown",O1300)</f>
        <v>R1023</v>
      </c>
      <c r="M1300" t="s">
        <v>10</v>
      </c>
      <c r="N1300" t="s">
        <v>9</v>
      </c>
      <c r="O1300" t="s">
        <v>247</v>
      </c>
      <c r="R1300">
        <v>1970</v>
      </c>
    </row>
    <row r="1301" spans="1:18" x14ac:dyDescent="0.3">
      <c r="A1301" t="s">
        <v>1330</v>
      </c>
      <c r="B1301">
        <v>18</v>
      </c>
      <c r="C1301" s="54" t="s">
        <v>28</v>
      </c>
      <c r="D1301" s="54">
        <f>IF(R1301="?",AVERAGE($R$2:$R$2344),R1301)</f>
        <v>1970</v>
      </c>
      <c r="E1301" s="19" t="str">
        <f>CONCATENATE(B1301,"-",C1301,"-",D1301)</f>
        <v>18-Dec-1970</v>
      </c>
      <c r="F1301" s="26">
        <f t="shared" si="20"/>
        <v>52</v>
      </c>
      <c r="G1301">
        <v>2</v>
      </c>
      <c r="H1301" s="47">
        <v>10806.84</v>
      </c>
      <c r="I1301" t="str">
        <f>IF(M1301="?","tier - 2",M1301)</f>
        <v>tier - 3</v>
      </c>
      <c r="J1301" t="str">
        <f>IF(N1301="?","tier - 2",N1301)</f>
        <v>tier - 2</v>
      </c>
      <c r="K1301" t="str">
        <f>IF(O1301="?","Unknown",O1301)</f>
        <v>R1011</v>
      </c>
      <c r="M1301" t="s">
        <v>10</v>
      </c>
      <c r="N1301" t="s">
        <v>9</v>
      </c>
      <c r="O1301" t="s">
        <v>40</v>
      </c>
      <c r="R1301">
        <v>1970</v>
      </c>
    </row>
    <row r="1302" spans="1:18" x14ac:dyDescent="0.3">
      <c r="A1302" t="s">
        <v>1331</v>
      </c>
      <c r="B1302">
        <v>2</v>
      </c>
      <c r="C1302" s="54" t="s">
        <v>35</v>
      </c>
      <c r="D1302" s="54">
        <f>IF(R1302="?",AVERAGE($R$2:$R$2344),R1302)</f>
        <v>1967</v>
      </c>
      <c r="E1302" s="19" t="str">
        <f>CONCATENATE(B1302,"-",C1302,"-",D1302)</f>
        <v>2-Oct-1967</v>
      </c>
      <c r="F1302" s="26">
        <f t="shared" si="20"/>
        <v>55</v>
      </c>
      <c r="G1302">
        <v>1</v>
      </c>
      <c r="H1302" s="47">
        <v>10807.49</v>
      </c>
      <c r="I1302" t="str">
        <f>IF(M1302="?","tier - 2",M1302)</f>
        <v>tier - 3</v>
      </c>
      <c r="J1302" t="str">
        <f>IF(N1302="?","tier - 2",N1302)</f>
        <v>tier - 2</v>
      </c>
      <c r="K1302" t="str">
        <f>IF(O1302="?","Unknown",O1302)</f>
        <v>R1013</v>
      </c>
      <c r="M1302" t="s">
        <v>10</v>
      </c>
      <c r="N1302" t="s">
        <v>9</v>
      </c>
      <c r="O1302" t="s">
        <v>11</v>
      </c>
      <c r="R1302">
        <v>1967</v>
      </c>
    </row>
    <row r="1303" spans="1:18" x14ac:dyDescent="0.3">
      <c r="A1303" t="s">
        <v>1332</v>
      </c>
      <c r="B1303">
        <v>28</v>
      </c>
      <c r="C1303" s="54" t="s">
        <v>8</v>
      </c>
      <c r="D1303" s="54">
        <f>IF(R1303="?",AVERAGE($R$2:$R$2344),R1303)</f>
        <v>1968</v>
      </c>
      <c r="E1303" s="19" t="str">
        <f>CONCATENATE(B1303,"-",C1303,"-",D1303)</f>
        <v>28-Jul-1968</v>
      </c>
      <c r="F1303" s="26">
        <f t="shared" si="20"/>
        <v>54</v>
      </c>
      <c r="G1303">
        <v>1</v>
      </c>
      <c r="H1303" s="47">
        <v>10825.25</v>
      </c>
      <c r="I1303" t="str">
        <f>IF(M1303="?","tier - 2",M1303)</f>
        <v>tier - 3</v>
      </c>
      <c r="J1303" t="str">
        <f>IF(N1303="?","tier - 2",N1303)</f>
        <v>tier - 3</v>
      </c>
      <c r="K1303" t="str">
        <f>IF(O1303="?","Unknown",O1303)</f>
        <v>R1012</v>
      </c>
      <c r="M1303" t="s">
        <v>10</v>
      </c>
      <c r="N1303" t="s">
        <v>10</v>
      </c>
      <c r="O1303" t="s">
        <v>21</v>
      </c>
      <c r="R1303">
        <v>1968</v>
      </c>
    </row>
    <row r="1304" spans="1:18" x14ac:dyDescent="0.3">
      <c r="A1304" t="s">
        <v>1333</v>
      </c>
      <c r="B1304">
        <v>20</v>
      </c>
      <c r="C1304" s="54" t="s">
        <v>28</v>
      </c>
      <c r="D1304" s="54">
        <f>IF(R1304="?",AVERAGE($R$2:$R$2344),R1304)</f>
        <v>1971</v>
      </c>
      <c r="E1304" s="19" t="str">
        <f>CONCATENATE(B1304,"-",C1304,"-",D1304)</f>
        <v>20-Dec-1971</v>
      </c>
      <c r="F1304" s="26">
        <f t="shared" si="20"/>
        <v>51</v>
      </c>
      <c r="G1304">
        <v>2</v>
      </c>
      <c r="H1304" s="47">
        <v>10848.13</v>
      </c>
      <c r="I1304" t="str">
        <f>IF(M1304="?","tier - 2",M1304)</f>
        <v>tier - 3</v>
      </c>
      <c r="J1304" t="str">
        <f>IF(N1304="?","tier - 2",N1304)</f>
        <v>tier - 3</v>
      </c>
      <c r="K1304" t="str">
        <f>IF(O1304="?","Unknown",O1304)</f>
        <v>R1012</v>
      </c>
      <c r="M1304" t="s">
        <v>10</v>
      </c>
      <c r="N1304" t="s">
        <v>10</v>
      </c>
      <c r="O1304" t="s">
        <v>21</v>
      </c>
      <c r="R1304">
        <v>1971</v>
      </c>
    </row>
    <row r="1305" spans="1:18" x14ac:dyDescent="0.3">
      <c r="A1305" t="s">
        <v>1334</v>
      </c>
      <c r="B1305">
        <v>6</v>
      </c>
      <c r="C1305" s="54" t="s">
        <v>18</v>
      </c>
      <c r="D1305" s="54">
        <f>IF(R1305="?",AVERAGE($R$2:$R$2344),R1305)</f>
        <v>1994</v>
      </c>
      <c r="E1305" s="19" t="str">
        <f>CONCATENATE(B1305,"-",C1305,"-",D1305)</f>
        <v>6-Sep-1994</v>
      </c>
      <c r="F1305" s="26">
        <f t="shared" si="20"/>
        <v>28</v>
      </c>
      <c r="G1305">
        <v>0</v>
      </c>
      <c r="H1305" s="47">
        <v>10886.66</v>
      </c>
      <c r="I1305" t="str">
        <f>IF(M1305="?","tier - 2",M1305)</f>
        <v>tier - 3</v>
      </c>
      <c r="J1305" t="str">
        <f>IF(N1305="?","tier - 2",N1305)</f>
        <v>tier - 3</v>
      </c>
      <c r="K1305" t="str">
        <f>IF(O1305="?","Unknown",O1305)</f>
        <v>R1012</v>
      </c>
      <c r="M1305" t="s">
        <v>10</v>
      </c>
      <c r="N1305" t="s">
        <v>10</v>
      </c>
      <c r="O1305" t="s">
        <v>21</v>
      </c>
      <c r="R1305">
        <v>1994</v>
      </c>
    </row>
    <row r="1306" spans="1:18" x14ac:dyDescent="0.3">
      <c r="A1306" t="s">
        <v>1335</v>
      </c>
      <c r="B1306">
        <v>13</v>
      </c>
      <c r="C1306" s="54" t="s">
        <v>13</v>
      </c>
      <c r="D1306" s="54">
        <f>IF(R1306="?",AVERAGE($R$2:$R$2344),R1306)</f>
        <v>1968</v>
      </c>
      <c r="E1306" s="19" t="str">
        <f>CONCATENATE(B1306,"-",C1306,"-",D1306)</f>
        <v>13-Nov-1968</v>
      </c>
      <c r="F1306" s="26">
        <f t="shared" si="20"/>
        <v>54</v>
      </c>
      <c r="G1306">
        <v>0</v>
      </c>
      <c r="H1306" s="47">
        <v>10923.93</v>
      </c>
      <c r="I1306" t="str">
        <f>IF(M1306="?","tier - 2",M1306)</f>
        <v>tier - 3</v>
      </c>
      <c r="J1306" t="str">
        <f>IF(N1306="?","tier - 2",N1306)</f>
        <v>tier - 1</v>
      </c>
      <c r="K1306" t="str">
        <f>IF(O1306="?","Unknown",O1306)</f>
        <v>R1024</v>
      </c>
      <c r="M1306" t="s">
        <v>10</v>
      </c>
      <c r="N1306" t="s">
        <v>14</v>
      </c>
      <c r="O1306" t="s">
        <v>245</v>
      </c>
      <c r="R1306">
        <v>1968</v>
      </c>
    </row>
    <row r="1307" spans="1:18" x14ac:dyDescent="0.3">
      <c r="A1307" t="s">
        <v>1336</v>
      </c>
      <c r="B1307">
        <v>12</v>
      </c>
      <c r="C1307" s="54" t="s">
        <v>13</v>
      </c>
      <c r="D1307" s="54">
        <f>IF(R1307="?",AVERAGE($R$2:$R$2344),R1307)</f>
        <v>1968</v>
      </c>
      <c r="E1307" s="19" t="str">
        <f>CONCATENATE(B1307,"-",C1307,"-",D1307)</f>
        <v>12-Nov-1968</v>
      </c>
      <c r="F1307" s="26">
        <f t="shared" si="20"/>
        <v>54</v>
      </c>
      <c r="G1307">
        <v>1</v>
      </c>
      <c r="H1307" s="47">
        <v>10928.85</v>
      </c>
      <c r="I1307" t="str">
        <f>IF(M1307="?","tier - 2",M1307)</f>
        <v>tier - 3</v>
      </c>
      <c r="J1307" t="str">
        <f>IF(N1307="?","tier - 2",N1307)</f>
        <v>tier - 3</v>
      </c>
      <c r="K1307" t="str">
        <f>IF(O1307="?","Unknown",O1307)</f>
        <v>R1013</v>
      </c>
      <c r="M1307" t="s">
        <v>10</v>
      </c>
      <c r="N1307" t="s">
        <v>10</v>
      </c>
      <c r="O1307" t="s">
        <v>11</v>
      </c>
      <c r="R1307">
        <v>1968</v>
      </c>
    </row>
    <row r="1308" spans="1:18" x14ac:dyDescent="0.3">
      <c r="A1308" t="s">
        <v>1337</v>
      </c>
      <c r="B1308">
        <v>10</v>
      </c>
      <c r="C1308" s="54" t="s">
        <v>13</v>
      </c>
      <c r="D1308" s="54">
        <f>IF(R1308="?",AVERAGE($R$2:$R$2344),R1308)</f>
        <v>1969</v>
      </c>
      <c r="E1308" s="19" t="str">
        <f>CONCATENATE(B1308,"-",C1308,"-",D1308)</f>
        <v>10-Nov-1969</v>
      </c>
      <c r="F1308" s="26">
        <f t="shared" si="20"/>
        <v>53</v>
      </c>
      <c r="G1308">
        <v>1</v>
      </c>
      <c r="H1308" s="47">
        <v>10942.13</v>
      </c>
      <c r="I1308" t="str">
        <f>IF(M1308="?","tier - 2",M1308)</f>
        <v>tier - 3</v>
      </c>
      <c r="J1308" t="str">
        <f>IF(N1308="?","tier - 2",N1308)</f>
        <v>tier - 3</v>
      </c>
      <c r="K1308" t="str">
        <f>IF(O1308="?","Unknown",O1308)</f>
        <v>R1012</v>
      </c>
      <c r="M1308" t="s">
        <v>10</v>
      </c>
      <c r="N1308" t="s">
        <v>10</v>
      </c>
      <c r="O1308" t="s">
        <v>21</v>
      </c>
      <c r="R1308">
        <v>1969</v>
      </c>
    </row>
    <row r="1309" spans="1:18" x14ac:dyDescent="0.3">
      <c r="A1309" t="s">
        <v>1338</v>
      </c>
      <c r="B1309">
        <v>4</v>
      </c>
      <c r="C1309" s="54" t="s">
        <v>28</v>
      </c>
      <c r="D1309" s="54">
        <f>IF(R1309="?",AVERAGE($R$2:$R$2344),R1309)</f>
        <v>1965</v>
      </c>
      <c r="E1309" s="19" t="str">
        <f>CONCATENATE(B1309,"-",C1309,"-",D1309)</f>
        <v>4-Dec-1965</v>
      </c>
      <c r="F1309" s="26">
        <f t="shared" si="20"/>
        <v>57</v>
      </c>
      <c r="G1309">
        <v>0</v>
      </c>
      <c r="H1309" s="47">
        <v>10959.33</v>
      </c>
      <c r="I1309" t="str">
        <f>IF(M1309="?","tier - 2",M1309)</f>
        <v>tier - 3</v>
      </c>
      <c r="J1309" t="str">
        <f>IF(N1309="?","tier - 2",N1309)</f>
        <v>tier - 3</v>
      </c>
      <c r="K1309" t="str">
        <f>IF(O1309="?","Unknown",O1309)</f>
        <v>R1011</v>
      </c>
      <c r="M1309" t="s">
        <v>10</v>
      </c>
      <c r="N1309" t="s">
        <v>10</v>
      </c>
      <c r="O1309" t="s">
        <v>40</v>
      </c>
      <c r="R1309">
        <v>1965</v>
      </c>
    </row>
    <row r="1310" spans="1:18" x14ac:dyDescent="0.3">
      <c r="A1310" t="s">
        <v>1339</v>
      </c>
      <c r="B1310">
        <v>14</v>
      </c>
      <c r="C1310" s="54" t="s">
        <v>33</v>
      </c>
      <c r="D1310" s="54">
        <f>IF(R1310="?",AVERAGE($R$2:$R$2344),R1310)</f>
        <v>1969</v>
      </c>
      <c r="E1310" s="19" t="str">
        <f>CONCATENATE(B1310,"-",C1310,"-",D1310)</f>
        <v>14-Aug-1969</v>
      </c>
      <c r="F1310" s="26">
        <f t="shared" si="20"/>
        <v>53</v>
      </c>
      <c r="G1310">
        <v>1</v>
      </c>
      <c r="H1310" s="47">
        <v>10959.69</v>
      </c>
      <c r="I1310" t="str">
        <f>IF(M1310="?","tier - 2",M1310)</f>
        <v>tier - 3</v>
      </c>
      <c r="J1310" t="str">
        <f>IF(N1310="?","tier - 2",N1310)</f>
        <v>tier - 3</v>
      </c>
      <c r="K1310" t="str">
        <f>IF(O1310="?","Unknown",O1310)</f>
        <v>R1012</v>
      </c>
      <c r="M1310" t="s">
        <v>10</v>
      </c>
      <c r="N1310" t="s">
        <v>10</v>
      </c>
      <c r="O1310" t="s">
        <v>21</v>
      </c>
      <c r="R1310">
        <v>1969</v>
      </c>
    </row>
    <row r="1311" spans="1:18" x14ac:dyDescent="0.3">
      <c r="A1311" t="s">
        <v>1340</v>
      </c>
      <c r="B1311">
        <v>19</v>
      </c>
      <c r="C1311" s="54" t="s">
        <v>16</v>
      </c>
      <c r="D1311" s="54">
        <f>IF(R1311="?",AVERAGE($R$2:$R$2344),R1311)</f>
        <v>1965</v>
      </c>
      <c r="E1311" s="19" t="str">
        <f>CONCATENATE(B1311,"-",C1311,"-",D1311)</f>
        <v>19-Jun-1965</v>
      </c>
      <c r="F1311" s="26">
        <f t="shared" si="20"/>
        <v>57</v>
      </c>
      <c r="G1311">
        <v>0</v>
      </c>
      <c r="H1311" s="47">
        <v>10965.45</v>
      </c>
      <c r="I1311" t="str">
        <f>IF(M1311="?","tier - 2",M1311)</f>
        <v>tier - 3</v>
      </c>
      <c r="J1311" t="str">
        <f>IF(N1311="?","tier - 2",N1311)</f>
        <v>tier - 2</v>
      </c>
      <c r="K1311" t="str">
        <f>IF(O1311="?","Unknown",O1311)</f>
        <v>R1011</v>
      </c>
      <c r="M1311" t="s">
        <v>10</v>
      </c>
      <c r="N1311" t="s">
        <v>9</v>
      </c>
      <c r="O1311" t="s">
        <v>40</v>
      </c>
      <c r="R1311">
        <v>1965</v>
      </c>
    </row>
    <row r="1312" spans="1:18" x14ac:dyDescent="0.3">
      <c r="A1312" t="s">
        <v>1341</v>
      </c>
      <c r="B1312">
        <v>9</v>
      </c>
      <c r="C1312" s="54" t="s">
        <v>8</v>
      </c>
      <c r="D1312" s="54">
        <f>IF(R1312="?",AVERAGE($R$2:$R$2344),R1312)</f>
        <v>1966</v>
      </c>
      <c r="E1312" s="19" t="str">
        <f>CONCATENATE(B1312,"-",C1312,"-",D1312)</f>
        <v>9-Jul-1966</v>
      </c>
      <c r="F1312" s="26">
        <f t="shared" si="20"/>
        <v>56</v>
      </c>
      <c r="G1312">
        <v>0</v>
      </c>
      <c r="H1312" s="47">
        <v>10976.25</v>
      </c>
      <c r="I1312" t="str">
        <f>IF(M1312="?","tier - 2",M1312)</f>
        <v>tier - 3</v>
      </c>
      <c r="J1312" t="str">
        <f>IF(N1312="?","tier - 2",N1312)</f>
        <v>tier - 2</v>
      </c>
      <c r="K1312" t="str">
        <f>IF(O1312="?","Unknown",O1312)</f>
        <v>R1012</v>
      </c>
      <c r="M1312" t="s">
        <v>10</v>
      </c>
      <c r="N1312" t="s">
        <v>9</v>
      </c>
      <c r="O1312" t="s">
        <v>21</v>
      </c>
      <c r="R1312">
        <v>1966</v>
      </c>
    </row>
    <row r="1313" spans="1:18" x14ac:dyDescent="0.3">
      <c r="A1313" t="s">
        <v>1342</v>
      </c>
      <c r="B1313">
        <v>21</v>
      </c>
      <c r="C1313" s="54" t="s">
        <v>35</v>
      </c>
      <c r="D1313" s="54">
        <f>IF(R1313="?",AVERAGE($R$2:$R$2344),R1313)</f>
        <v>1973</v>
      </c>
      <c r="E1313" s="19" t="str">
        <f>CONCATENATE(B1313,"-",C1313,"-",D1313)</f>
        <v>21-Oct-1973</v>
      </c>
      <c r="F1313" s="26">
        <f t="shared" si="20"/>
        <v>49</v>
      </c>
      <c r="G1313">
        <v>4</v>
      </c>
      <c r="H1313" s="47">
        <v>10977.21</v>
      </c>
      <c r="I1313" t="str">
        <f>IF(M1313="?","tier - 2",M1313)</f>
        <v>tier - 3</v>
      </c>
      <c r="J1313" t="str">
        <f>IF(N1313="?","tier - 2",N1313)</f>
        <v>tier - 1</v>
      </c>
      <c r="K1313" t="str">
        <f>IF(O1313="?","Unknown",O1313)</f>
        <v>R1013</v>
      </c>
      <c r="M1313" t="s">
        <v>10</v>
      </c>
      <c r="N1313" t="s">
        <v>14</v>
      </c>
      <c r="O1313" t="s">
        <v>11</v>
      </c>
      <c r="R1313">
        <v>1973</v>
      </c>
    </row>
    <row r="1314" spans="1:18" x14ac:dyDescent="0.3">
      <c r="A1314" t="s">
        <v>1343</v>
      </c>
      <c r="B1314">
        <v>18</v>
      </c>
      <c r="C1314" s="54" t="s">
        <v>28</v>
      </c>
      <c r="D1314" s="54">
        <f>IF(R1314="?",AVERAGE($R$2:$R$2344),R1314)</f>
        <v>1965</v>
      </c>
      <c r="E1314" s="19" t="str">
        <f>CONCATENATE(B1314,"-",C1314,"-",D1314)</f>
        <v>18-Dec-1965</v>
      </c>
      <c r="F1314" s="26">
        <f t="shared" si="20"/>
        <v>57</v>
      </c>
      <c r="G1314">
        <v>0</v>
      </c>
      <c r="H1314" s="47">
        <v>10982.5</v>
      </c>
      <c r="I1314" t="str">
        <f>IF(M1314="?","tier - 2",M1314)</f>
        <v>tier - 3</v>
      </c>
      <c r="J1314" t="str">
        <f>IF(N1314="?","tier - 2",N1314)</f>
        <v>tier - 3</v>
      </c>
      <c r="K1314" t="str">
        <f>IF(O1314="?","Unknown",O1314)</f>
        <v>R1013</v>
      </c>
      <c r="M1314" t="s">
        <v>10</v>
      </c>
      <c r="N1314" t="s">
        <v>10</v>
      </c>
      <c r="O1314" t="s">
        <v>11</v>
      </c>
      <c r="R1314">
        <v>1965</v>
      </c>
    </row>
    <row r="1315" spans="1:18" x14ac:dyDescent="0.3">
      <c r="A1315" t="s">
        <v>1344</v>
      </c>
      <c r="B1315">
        <v>17</v>
      </c>
      <c r="C1315" s="54" t="s">
        <v>18</v>
      </c>
      <c r="D1315" s="54">
        <f>IF(R1315="?",AVERAGE($R$2:$R$2344),R1315)</f>
        <v>2000</v>
      </c>
      <c r="E1315" s="19" t="str">
        <f>CONCATENATE(B1315,"-",C1315,"-",D1315)</f>
        <v>17-Sep-2000</v>
      </c>
      <c r="F1315" s="26">
        <f t="shared" si="20"/>
        <v>22</v>
      </c>
      <c r="G1315">
        <v>0</v>
      </c>
      <c r="H1315" s="47">
        <v>10991.58</v>
      </c>
      <c r="I1315" t="str">
        <f>IF(M1315="?","tier - 2",M1315)</f>
        <v>tier - 3</v>
      </c>
      <c r="J1315" t="str">
        <f>IF(N1315="?","tier - 2",N1315)</f>
        <v>tier - 3</v>
      </c>
      <c r="K1315" t="str">
        <f>IF(O1315="?","Unknown",O1315)</f>
        <v>R1012</v>
      </c>
      <c r="M1315" t="s">
        <v>10</v>
      </c>
      <c r="N1315" t="s">
        <v>10</v>
      </c>
      <c r="O1315" t="s">
        <v>21</v>
      </c>
      <c r="R1315">
        <v>2000</v>
      </c>
    </row>
    <row r="1316" spans="1:18" x14ac:dyDescent="0.3">
      <c r="A1316" t="s">
        <v>1345</v>
      </c>
      <c r="B1316">
        <v>24</v>
      </c>
      <c r="C1316" s="54" t="s">
        <v>35</v>
      </c>
      <c r="D1316" s="54">
        <f>IF(R1316="?",AVERAGE($R$2:$R$2344),R1316)</f>
        <v>1968</v>
      </c>
      <c r="E1316" s="19" t="str">
        <f>CONCATENATE(B1316,"-",C1316,"-",D1316)</f>
        <v>24-Oct-1968</v>
      </c>
      <c r="F1316" s="26">
        <f t="shared" si="20"/>
        <v>54</v>
      </c>
      <c r="G1316">
        <v>2</v>
      </c>
      <c r="H1316" s="47">
        <v>11013.71</v>
      </c>
      <c r="I1316" t="str">
        <f>IF(M1316="?","tier - 2",M1316)</f>
        <v>tier - 3</v>
      </c>
      <c r="J1316" t="str">
        <f>IF(N1316="?","tier - 2",N1316)</f>
        <v>tier - 1</v>
      </c>
      <c r="K1316" t="str">
        <f>IF(O1316="?","Unknown",O1316)</f>
        <v>R1013</v>
      </c>
      <c r="M1316" t="s">
        <v>10</v>
      </c>
      <c r="N1316" t="s">
        <v>14</v>
      </c>
      <c r="O1316" t="s">
        <v>11</v>
      </c>
      <c r="R1316">
        <v>1968</v>
      </c>
    </row>
    <row r="1317" spans="1:18" x14ac:dyDescent="0.3">
      <c r="A1317" t="s">
        <v>1346</v>
      </c>
      <c r="B1317">
        <v>15</v>
      </c>
      <c r="C1317" s="54" t="s">
        <v>28</v>
      </c>
      <c r="D1317" s="54">
        <f>IF(R1317="?",AVERAGE($R$2:$R$2344),R1317)</f>
        <v>1974</v>
      </c>
      <c r="E1317" s="19" t="str">
        <f>CONCATENATE(B1317,"-",C1317,"-",D1317)</f>
        <v>15-Dec-1974</v>
      </c>
      <c r="F1317" s="26">
        <f t="shared" si="20"/>
        <v>48</v>
      </c>
      <c r="G1317">
        <v>4</v>
      </c>
      <c r="H1317" s="47">
        <v>11015.17</v>
      </c>
      <c r="I1317" t="str">
        <f>IF(M1317="?","tier - 2",M1317)</f>
        <v>tier - 3</v>
      </c>
      <c r="J1317" t="str">
        <f>IF(N1317="?","tier - 2",N1317)</f>
        <v>tier - 1</v>
      </c>
      <c r="K1317" t="str">
        <f>IF(O1317="?","Unknown",O1317)</f>
        <v>R1012</v>
      </c>
      <c r="M1317" t="s">
        <v>10</v>
      </c>
      <c r="N1317" t="s">
        <v>14</v>
      </c>
      <c r="O1317" t="s">
        <v>21</v>
      </c>
      <c r="R1317">
        <v>1974</v>
      </c>
    </row>
    <row r="1318" spans="1:18" x14ac:dyDescent="0.3">
      <c r="A1318" t="s">
        <v>1347</v>
      </c>
      <c r="B1318">
        <v>26</v>
      </c>
      <c r="C1318" s="54" t="s">
        <v>16</v>
      </c>
      <c r="D1318" s="54">
        <f>IF(R1318="?",AVERAGE($R$2:$R$2344),R1318)</f>
        <v>1991</v>
      </c>
      <c r="E1318" s="19" t="str">
        <f>CONCATENATE(B1318,"-",C1318,"-",D1318)</f>
        <v>26-Jun-1991</v>
      </c>
      <c r="F1318" s="26">
        <f t="shared" si="20"/>
        <v>31</v>
      </c>
      <c r="G1318">
        <v>3</v>
      </c>
      <c r="H1318" s="47">
        <v>11018.05</v>
      </c>
      <c r="I1318" t="str">
        <f>IF(M1318="?","tier - 2",M1318)</f>
        <v>tier - 3</v>
      </c>
      <c r="J1318" t="str">
        <f>IF(N1318="?","tier - 2",N1318)</f>
        <v>tier - 2</v>
      </c>
      <c r="K1318" t="str">
        <f>IF(O1318="?","Unknown",O1318)</f>
        <v>R1012</v>
      </c>
      <c r="M1318" t="s">
        <v>10</v>
      </c>
      <c r="N1318" t="s">
        <v>9</v>
      </c>
      <c r="O1318" t="s">
        <v>21</v>
      </c>
      <c r="R1318">
        <v>1991</v>
      </c>
    </row>
    <row r="1319" spans="1:18" x14ac:dyDescent="0.3">
      <c r="A1319" t="s">
        <v>1348</v>
      </c>
      <c r="B1319">
        <v>21</v>
      </c>
      <c r="C1319" s="54" t="s">
        <v>8</v>
      </c>
      <c r="D1319" s="54">
        <f>IF(R1319="?",AVERAGE($R$2:$R$2344),R1319)</f>
        <v>1996</v>
      </c>
      <c r="E1319" s="19" t="str">
        <f>CONCATENATE(B1319,"-",C1319,"-",D1319)</f>
        <v>21-Jul-1996</v>
      </c>
      <c r="F1319" s="26">
        <f t="shared" si="20"/>
        <v>26</v>
      </c>
      <c r="G1319">
        <v>0</v>
      </c>
      <c r="H1319" s="47">
        <v>11028.56</v>
      </c>
      <c r="I1319" t="str">
        <f>IF(M1319="?","tier - 2",M1319)</f>
        <v>tier - 3</v>
      </c>
      <c r="J1319" t="str">
        <f>IF(N1319="?","tier - 2",N1319)</f>
        <v>tier - 3</v>
      </c>
      <c r="K1319" t="str">
        <f>IF(O1319="?","Unknown",O1319)</f>
        <v>R1012</v>
      </c>
      <c r="M1319" t="s">
        <v>10</v>
      </c>
      <c r="N1319" t="s">
        <v>10</v>
      </c>
      <c r="O1319" t="s">
        <v>21</v>
      </c>
      <c r="R1319">
        <v>1996</v>
      </c>
    </row>
    <row r="1320" spans="1:18" x14ac:dyDescent="0.3">
      <c r="A1320" t="s">
        <v>1349</v>
      </c>
      <c r="B1320">
        <v>10</v>
      </c>
      <c r="C1320" s="54" t="s">
        <v>28</v>
      </c>
      <c r="D1320" s="54">
        <f>IF(R1320="?",AVERAGE($R$2:$R$2344),R1320)</f>
        <v>1974</v>
      </c>
      <c r="E1320" s="19" t="str">
        <f>CONCATENATE(B1320,"-",C1320,"-",D1320)</f>
        <v>10-Dec-1974</v>
      </c>
      <c r="F1320" s="26">
        <f t="shared" si="20"/>
        <v>48</v>
      </c>
      <c r="G1320">
        <v>4</v>
      </c>
      <c r="H1320" s="47">
        <v>11033.66</v>
      </c>
      <c r="I1320" t="str">
        <f>IF(M1320="?","tier - 2",M1320)</f>
        <v>tier - 3</v>
      </c>
      <c r="J1320" t="str">
        <f>IF(N1320="?","tier - 2",N1320)</f>
        <v>tier - 3</v>
      </c>
      <c r="K1320" t="str">
        <f>IF(O1320="?","Unknown",O1320)</f>
        <v>R1012</v>
      </c>
      <c r="M1320" t="s">
        <v>10</v>
      </c>
      <c r="N1320" t="s">
        <v>10</v>
      </c>
      <c r="O1320" t="s">
        <v>21</v>
      </c>
      <c r="R1320">
        <v>1974</v>
      </c>
    </row>
    <row r="1321" spans="1:18" x14ac:dyDescent="0.3">
      <c r="A1321" t="s">
        <v>1350</v>
      </c>
      <c r="B1321">
        <v>25</v>
      </c>
      <c r="C1321" s="54" t="s">
        <v>35</v>
      </c>
      <c r="D1321" s="54">
        <f>IF(R1321="?",AVERAGE($R$2:$R$2344),R1321)</f>
        <v>1989</v>
      </c>
      <c r="E1321" s="19" t="str">
        <f>CONCATENATE(B1321,"-",C1321,"-",D1321)</f>
        <v>25-Oct-1989</v>
      </c>
      <c r="F1321" s="26">
        <f t="shared" si="20"/>
        <v>33</v>
      </c>
      <c r="G1321">
        <v>3</v>
      </c>
      <c r="H1321" s="47">
        <v>11037.51</v>
      </c>
      <c r="I1321" t="str">
        <f>IF(M1321="?","tier - 2",M1321)</f>
        <v>tier - 3</v>
      </c>
      <c r="J1321" t="str">
        <f>IF(N1321="?","tier - 2",N1321)</f>
        <v>tier - 1</v>
      </c>
      <c r="K1321" t="str">
        <f>IF(O1321="?","Unknown",O1321)</f>
        <v>R1012</v>
      </c>
      <c r="M1321" t="s">
        <v>10</v>
      </c>
      <c r="N1321" t="s">
        <v>14</v>
      </c>
      <c r="O1321" t="s">
        <v>21</v>
      </c>
      <c r="R1321">
        <v>1989</v>
      </c>
    </row>
    <row r="1322" spans="1:18" x14ac:dyDescent="0.3">
      <c r="A1322" t="s">
        <v>1351</v>
      </c>
      <c r="B1322">
        <v>30</v>
      </c>
      <c r="C1322" s="54" t="s">
        <v>33</v>
      </c>
      <c r="D1322" s="54">
        <f>IF(R1322="?",AVERAGE($R$2:$R$2344),R1322)</f>
        <v>1974</v>
      </c>
      <c r="E1322" s="19" t="str">
        <f>CONCATENATE(B1322,"-",C1322,"-",D1322)</f>
        <v>30-Aug-1974</v>
      </c>
      <c r="F1322" s="26">
        <f t="shared" si="20"/>
        <v>48</v>
      </c>
      <c r="G1322">
        <v>0</v>
      </c>
      <c r="H1322" s="47">
        <v>11037.85</v>
      </c>
      <c r="I1322" t="str">
        <f>IF(M1322="?","tier - 2",M1322)</f>
        <v>tier - 3</v>
      </c>
      <c r="J1322" t="str">
        <f>IF(N1322="?","tier - 2",N1322)</f>
        <v>tier - 2</v>
      </c>
      <c r="K1322" t="str">
        <f>IF(O1322="?","Unknown",O1322)</f>
        <v>R1025</v>
      </c>
      <c r="M1322" t="s">
        <v>10</v>
      </c>
      <c r="N1322" t="s">
        <v>9</v>
      </c>
      <c r="O1322" t="s">
        <v>198</v>
      </c>
      <c r="R1322">
        <v>1974</v>
      </c>
    </row>
    <row r="1323" spans="1:18" x14ac:dyDescent="0.3">
      <c r="A1323" t="s">
        <v>1352</v>
      </c>
      <c r="B1323">
        <v>17</v>
      </c>
      <c r="C1323" s="54" t="s">
        <v>28</v>
      </c>
      <c r="D1323" s="54">
        <f>IF(R1323="?",AVERAGE($R$2:$R$2344),R1323)</f>
        <v>2001</v>
      </c>
      <c r="E1323" s="19" t="str">
        <f>CONCATENATE(B1323,"-",C1323,"-",D1323)</f>
        <v>17-Dec-2001</v>
      </c>
      <c r="F1323" s="26">
        <f t="shared" si="20"/>
        <v>21</v>
      </c>
      <c r="G1323">
        <v>0</v>
      </c>
      <c r="H1323" s="47">
        <v>11046.02</v>
      </c>
      <c r="I1323" t="str">
        <f>IF(M1323="?","tier - 2",M1323)</f>
        <v>tier - 3</v>
      </c>
      <c r="J1323" t="str">
        <f>IF(N1323="?","tier - 2",N1323)</f>
        <v>tier - 1</v>
      </c>
      <c r="K1323" t="str">
        <f>IF(O1323="?","Unknown",O1323)</f>
        <v>R1026</v>
      </c>
      <c r="M1323" t="s">
        <v>10</v>
      </c>
      <c r="N1323" t="s">
        <v>14</v>
      </c>
      <c r="O1323" t="s">
        <v>533</v>
      </c>
      <c r="R1323">
        <v>2001</v>
      </c>
    </row>
    <row r="1324" spans="1:18" x14ac:dyDescent="0.3">
      <c r="A1324" t="s">
        <v>1353</v>
      </c>
      <c r="B1324">
        <v>18</v>
      </c>
      <c r="C1324" s="54" t="s">
        <v>18</v>
      </c>
      <c r="D1324" s="54">
        <f>IF(R1324="?",AVERAGE($R$2:$R$2344),R1324)</f>
        <v>2000</v>
      </c>
      <c r="E1324" s="19" t="str">
        <f>CONCATENATE(B1324,"-",C1324,"-",D1324)</f>
        <v>18-Sep-2000</v>
      </c>
      <c r="F1324" s="26">
        <f t="shared" si="20"/>
        <v>22</v>
      </c>
      <c r="G1324">
        <v>0</v>
      </c>
      <c r="H1324" s="47">
        <v>11068.7</v>
      </c>
      <c r="I1324" t="str">
        <f>IF(M1324="?","tier - 2",M1324)</f>
        <v>tier - 3</v>
      </c>
      <c r="J1324" t="str">
        <f>IF(N1324="?","tier - 2",N1324)</f>
        <v>tier - 1</v>
      </c>
      <c r="K1324" t="str">
        <f>IF(O1324="?","Unknown",O1324)</f>
        <v>R1011</v>
      </c>
      <c r="M1324" t="s">
        <v>10</v>
      </c>
      <c r="N1324" t="s">
        <v>14</v>
      </c>
      <c r="O1324" t="s">
        <v>40</v>
      </c>
      <c r="R1324">
        <v>2000</v>
      </c>
    </row>
    <row r="1325" spans="1:18" x14ac:dyDescent="0.3">
      <c r="A1325" t="s">
        <v>1354</v>
      </c>
      <c r="B1325">
        <v>9</v>
      </c>
      <c r="C1325" s="54" t="s">
        <v>13</v>
      </c>
      <c r="D1325" s="54">
        <f>IF(R1325="?",AVERAGE($R$2:$R$2344),R1325)</f>
        <v>1971</v>
      </c>
      <c r="E1325" s="19" t="str">
        <f>CONCATENATE(B1325,"-",C1325,"-",D1325)</f>
        <v>9-Nov-1971</v>
      </c>
      <c r="F1325" s="26">
        <f t="shared" si="20"/>
        <v>51</v>
      </c>
      <c r="G1325">
        <v>0</v>
      </c>
      <c r="H1325" s="47">
        <v>11068.77</v>
      </c>
      <c r="I1325" t="str">
        <f>IF(M1325="?","tier - 2",M1325)</f>
        <v>tier - 3</v>
      </c>
      <c r="J1325" t="str">
        <f>IF(N1325="?","tier - 2",N1325)</f>
        <v>tier - 2</v>
      </c>
      <c r="K1325" t="str">
        <f>IF(O1325="?","Unknown",O1325)</f>
        <v>R1012</v>
      </c>
      <c r="M1325" t="s">
        <v>10</v>
      </c>
      <c r="N1325" t="s">
        <v>9</v>
      </c>
      <c r="O1325" t="s">
        <v>21</v>
      </c>
      <c r="R1325">
        <v>1971</v>
      </c>
    </row>
    <row r="1326" spans="1:18" x14ac:dyDescent="0.3">
      <c r="A1326" t="s">
        <v>1355</v>
      </c>
      <c r="B1326">
        <v>7</v>
      </c>
      <c r="C1326" s="54" t="s">
        <v>13</v>
      </c>
      <c r="D1326" s="54">
        <f>IF(R1326="?",AVERAGE($R$2:$R$2344),R1326)</f>
        <v>1966</v>
      </c>
      <c r="E1326" s="19" t="str">
        <f>CONCATENATE(B1326,"-",C1326,"-",D1326)</f>
        <v>7-Nov-1966</v>
      </c>
      <c r="F1326" s="26">
        <f t="shared" si="20"/>
        <v>56</v>
      </c>
      <c r="G1326">
        <v>0</v>
      </c>
      <c r="H1326" s="47">
        <v>11070.54</v>
      </c>
      <c r="I1326" t="str">
        <f>IF(M1326="?","tier - 2",M1326)</f>
        <v>tier - 3</v>
      </c>
      <c r="J1326" t="str">
        <f>IF(N1326="?","tier - 2",N1326)</f>
        <v>tier - 3</v>
      </c>
      <c r="K1326" t="str">
        <f>IF(O1326="?","Unknown",O1326)</f>
        <v>R1011</v>
      </c>
      <c r="M1326" t="s">
        <v>10</v>
      </c>
      <c r="N1326" t="s">
        <v>10</v>
      </c>
      <c r="O1326" t="s">
        <v>40</v>
      </c>
      <c r="R1326">
        <v>1966</v>
      </c>
    </row>
    <row r="1327" spans="1:18" x14ac:dyDescent="0.3">
      <c r="A1327" t="s">
        <v>1356</v>
      </c>
      <c r="B1327">
        <v>20</v>
      </c>
      <c r="C1327" s="54" t="s">
        <v>13</v>
      </c>
      <c r="D1327" s="54">
        <f>IF(R1327="?",AVERAGE($R$2:$R$2344),R1327)</f>
        <v>1966</v>
      </c>
      <c r="E1327" s="19" t="str">
        <f>CONCATENATE(B1327,"-",C1327,"-",D1327)</f>
        <v>20-Nov-1966</v>
      </c>
      <c r="F1327" s="26">
        <f t="shared" si="20"/>
        <v>56</v>
      </c>
      <c r="G1327">
        <v>0</v>
      </c>
      <c r="H1327" s="47">
        <v>11073.18</v>
      </c>
      <c r="I1327" t="str">
        <f>IF(M1327="?","tier - 2",M1327)</f>
        <v>tier - 3</v>
      </c>
      <c r="J1327" t="str">
        <f>IF(N1327="?","tier - 2",N1327)</f>
        <v>tier - 3</v>
      </c>
      <c r="K1327" t="str">
        <f>IF(O1327="?","Unknown",O1327)</f>
        <v>R1011</v>
      </c>
      <c r="M1327" t="s">
        <v>10</v>
      </c>
      <c r="N1327" t="s">
        <v>10</v>
      </c>
      <c r="O1327" t="s">
        <v>40</v>
      </c>
      <c r="R1327">
        <v>1966</v>
      </c>
    </row>
    <row r="1328" spans="1:18" x14ac:dyDescent="0.3">
      <c r="A1328" t="s">
        <v>1357</v>
      </c>
      <c r="B1328">
        <v>4</v>
      </c>
      <c r="C1328" s="54" t="s">
        <v>18</v>
      </c>
      <c r="D1328" s="54">
        <f>IF(R1328="?",AVERAGE($R$2:$R$2344),R1328)</f>
        <v>1967</v>
      </c>
      <c r="E1328" s="19" t="str">
        <f>CONCATENATE(B1328,"-",C1328,"-",D1328)</f>
        <v>4-Sep-1967</v>
      </c>
      <c r="F1328" s="26">
        <f t="shared" si="20"/>
        <v>55</v>
      </c>
      <c r="G1328">
        <v>0</v>
      </c>
      <c r="H1328" s="47">
        <v>11082.58</v>
      </c>
      <c r="I1328" t="str">
        <f>IF(M1328="?","tier - 2",M1328)</f>
        <v>tier - 3</v>
      </c>
      <c r="J1328" t="str">
        <f>IF(N1328="?","tier - 2",N1328)</f>
        <v>tier - 2</v>
      </c>
      <c r="K1328" t="str">
        <f>IF(O1328="?","Unknown",O1328)</f>
        <v>R1012</v>
      </c>
      <c r="M1328" t="s">
        <v>10</v>
      </c>
      <c r="N1328" t="s">
        <v>9</v>
      </c>
      <c r="O1328" t="s">
        <v>21</v>
      </c>
      <c r="R1328">
        <v>1967</v>
      </c>
    </row>
    <row r="1329" spans="1:18" x14ac:dyDescent="0.3">
      <c r="A1329" t="s">
        <v>1358</v>
      </c>
      <c r="B1329">
        <v>7</v>
      </c>
      <c r="C1329" s="54" t="s">
        <v>35</v>
      </c>
      <c r="D1329" s="54">
        <f>IF(R1329="?",AVERAGE($R$2:$R$2344),R1329)</f>
        <v>1972</v>
      </c>
      <c r="E1329" s="19" t="str">
        <f>CONCATENATE(B1329,"-",C1329,"-",D1329)</f>
        <v>7-Oct-1972</v>
      </c>
      <c r="F1329" s="26">
        <f t="shared" si="20"/>
        <v>50</v>
      </c>
      <c r="G1329">
        <v>3</v>
      </c>
      <c r="H1329" s="47">
        <v>11085.59</v>
      </c>
      <c r="I1329" t="str">
        <f>IF(M1329="?","tier - 2",M1329)</f>
        <v>tier - 3</v>
      </c>
      <c r="J1329" t="str">
        <f>IF(N1329="?","tier - 2",N1329)</f>
        <v>tier - 2</v>
      </c>
      <c r="K1329" t="str">
        <f>IF(O1329="?","Unknown",O1329)</f>
        <v>R1012</v>
      </c>
      <c r="M1329" t="s">
        <v>10</v>
      </c>
      <c r="N1329" t="s">
        <v>9</v>
      </c>
      <c r="O1329" t="s">
        <v>21</v>
      </c>
      <c r="R1329">
        <v>1972</v>
      </c>
    </row>
    <row r="1330" spans="1:18" x14ac:dyDescent="0.3">
      <c r="A1330" t="s">
        <v>1359</v>
      </c>
      <c r="B1330">
        <v>9</v>
      </c>
      <c r="C1330" s="54" t="s">
        <v>18</v>
      </c>
      <c r="D1330" s="54">
        <f>IF(R1330="?",AVERAGE($R$2:$R$2344),R1330)</f>
        <v>1966</v>
      </c>
      <c r="E1330" s="19" t="str">
        <f>CONCATENATE(B1330,"-",C1330,"-",D1330)</f>
        <v>9-Sep-1966</v>
      </c>
      <c r="F1330" s="26">
        <f t="shared" si="20"/>
        <v>56</v>
      </c>
      <c r="G1330">
        <v>0</v>
      </c>
      <c r="H1330" s="47">
        <v>11090.72</v>
      </c>
      <c r="I1330" t="str">
        <f>IF(M1330="?","tier - 2",M1330)</f>
        <v>tier - 3</v>
      </c>
      <c r="J1330" t="str">
        <f>IF(N1330="?","tier - 2",N1330)</f>
        <v>tier - 1</v>
      </c>
      <c r="K1330" t="str">
        <f>IF(O1330="?","Unknown",O1330)</f>
        <v>R1013</v>
      </c>
      <c r="M1330" t="s">
        <v>10</v>
      </c>
      <c r="N1330" t="s">
        <v>14</v>
      </c>
      <c r="O1330" t="s">
        <v>11</v>
      </c>
      <c r="R1330">
        <v>1966</v>
      </c>
    </row>
    <row r="1331" spans="1:18" x14ac:dyDescent="0.3">
      <c r="A1331" t="s">
        <v>1360</v>
      </c>
      <c r="B1331">
        <v>5</v>
      </c>
      <c r="C1331" s="54" t="s">
        <v>8</v>
      </c>
      <c r="D1331" s="54">
        <f>IF(R1331="?",AVERAGE($R$2:$R$2344),R1331)</f>
        <v>1966</v>
      </c>
      <c r="E1331" s="19" t="str">
        <f>CONCATENATE(B1331,"-",C1331,"-",D1331)</f>
        <v>5-Jul-1966</v>
      </c>
      <c r="F1331" s="26">
        <f t="shared" si="20"/>
        <v>56</v>
      </c>
      <c r="G1331">
        <v>0</v>
      </c>
      <c r="H1331" s="47">
        <v>11093.62</v>
      </c>
      <c r="I1331" t="str">
        <f>IF(M1331="?","tier - 2",M1331)</f>
        <v>tier - 3</v>
      </c>
      <c r="J1331" t="str">
        <f>IF(N1331="?","tier - 2",N1331)</f>
        <v>tier - 1</v>
      </c>
      <c r="K1331" t="str">
        <f>IF(O1331="?","Unknown",O1331)</f>
        <v>R1013</v>
      </c>
      <c r="M1331" t="s">
        <v>10</v>
      </c>
      <c r="N1331" t="s">
        <v>14</v>
      </c>
      <c r="O1331" t="s">
        <v>11</v>
      </c>
      <c r="R1331">
        <v>1966</v>
      </c>
    </row>
    <row r="1332" spans="1:18" x14ac:dyDescent="0.3">
      <c r="A1332" t="s">
        <v>1361</v>
      </c>
      <c r="B1332">
        <v>20</v>
      </c>
      <c r="C1332" s="54" t="s">
        <v>33</v>
      </c>
      <c r="D1332" s="54">
        <f>IF(R1332="?",AVERAGE($R$2:$R$2344),R1332)</f>
        <v>1980</v>
      </c>
      <c r="E1332" s="19" t="str">
        <f>CONCATENATE(B1332,"-",C1332,"-",D1332)</f>
        <v>20-Aug-1980</v>
      </c>
      <c r="F1332" s="26">
        <f t="shared" si="20"/>
        <v>42</v>
      </c>
      <c r="G1332">
        <v>2</v>
      </c>
      <c r="H1332" s="47">
        <v>11103.33</v>
      </c>
      <c r="I1332" t="str">
        <f>IF(M1332="?","tier - 2",M1332)</f>
        <v>tier - 3</v>
      </c>
      <c r="J1332" t="str">
        <f>IF(N1332="?","tier - 2",N1332)</f>
        <v>tier - 1</v>
      </c>
      <c r="K1332" t="str">
        <f>IF(O1332="?","Unknown",O1332)</f>
        <v>R1021</v>
      </c>
      <c r="M1332" t="s">
        <v>10</v>
      </c>
      <c r="N1332" t="s">
        <v>14</v>
      </c>
      <c r="O1332" t="s">
        <v>298</v>
      </c>
      <c r="R1332">
        <v>1980</v>
      </c>
    </row>
    <row r="1333" spans="1:18" x14ac:dyDescent="0.3">
      <c r="A1333" t="s">
        <v>1362</v>
      </c>
      <c r="B1333">
        <v>30</v>
      </c>
      <c r="C1333" s="54" t="s">
        <v>13</v>
      </c>
      <c r="D1333" s="54">
        <f>IF(R1333="?",AVERAGE($R$2:$R$2344),R1333)</f>
        <v>1969</v>
      </c>
      <c r="E1333" s="19" t="str">
        <f>CONCATENATE(B1333,"-",C1333,"-",D1333)</f>
        <v>30-Nov-1969</v>
      </c>
      <c r="F1333" s="26">
        <f t="shared" si="20"/>
        <v>53</v>
      </c>
      <c r="G1333">
        <v>2</v>
      </c>
      <c r="H1333" s="47">
        <v>11150.78</v>
      </c>
      <c r="I1333" t="str">
        <f>IF(M1333="?","tier - 2",M1333)</f>
        <v>tier - 3</v>
      </c>
      <c r="J1333" t="str">
        <f>IF(N1333="?","tier - 2",N1333)</f>
        <v>tier - 2</v>
      </c>
      <c r="K1333" t="str">
        <f>IF(O1333="?","Unknown",O1333)</f>
        <v>R1011</v>
      </c>
      <c r="M1333" t="s">
        <v>10</v>
      </c>
      <c r="N1333" t="s">
        <v>9</v>
      </c>
      <c r="O1333" t="s">
        <v>40</v>
      </c>
      <c r="R1333">
        <v>1969</v>
      </c>
    </row>
    <row r="1334" spans="1:18" x14ac:dyDescent="0.3">
      <c r="A1334" t="s">
        <v>1363</v>
      </c>
      <c r="B1334">
        <v>25</v>
      </c>
      <c r="C1334" s="54" t="s">
        <v>16</v>
      </c>
      <c r="D1334" s="54">
        <f>IF(R1334="?",AVERAGE($R$2:$R$2344),R1334)</f>
        <v>1969</v>
      </c>
      <c r="E1334" s="19" t="str">
        <f>CONCATENATE(B1334,"-",C1334,"-",D1334)</f>
        <v>25-Jun-1969</v>
      </c>
      <c r="F1334" s="26">
        <f t="shared" si="20"/>
        <v>53</v>
      </c>
      <c r="G1334">
        <v>2</v>
      </c>
      <c r="H1334" s="47">
        <v>11163.57</v>
      </c>
      <c r="I1334" t="str">
        <f>IF(M1334="?","tier - 2",M1334)</f>
        <v>tier - 3</v>
      </c>
      <c r="J1334" t="str">
        <f>IF(N1334="?","tier - 2",N1334)</f>
        <v>tier - 2</v>
      </c>
      <c r="K1334" t="str">
        <f>IF(O1334="?","Unknown",O1334)</f>
        <v>R1011</v>
      </c>
      <c r="M1334" t="s">
        <v>10</v>
      </c>
      <c r="N1334" t="s">
        <v>9</v>
      </c>
      <c r="O1334" t="s">
        <v>40</v>
      </c>
      <c r="R1334">
        <v>1969</v>
      </c>
    </row>
    <row r="1335" spans="1:18" x14ac:dyDescent="0.3">
      <c r="A1335" t="s">
        <v>1364</v>
      </c>
      <c r="B1335">
        <v>6</v>
      </c>
      <c r="C1335" s="54" t="s">
        <v>33</v>
      </c>
      <c r="D1335" s="54">
        <f>IF(R1335="?",AVERAGE($R$2:$R$2344),R1335)</f>
        <v>1966</v>
      </c>
      <c r="E1335" s="19" t="str">
        <f>CONCATENATE(B1335,"-",C1335,"-",D1335)</f>
        <v>6-Aug-1966</v>
      </c>
      <c r="F1335" s="26">
        <f t="shared" si="20"/>
        <v>56</v>
      </c>
      <c r="G1335">
        <v>0</v>
      </c>
      <c r="H1335" s="47">
        <v>11165.42</v>
      </c>
      <c r="I1335" t="str">
        <f>IF(M1335="?","tier - 2",M1335)</f>
        <v>tier - 3</v>
      </c>
      <c r="J1335" t="str">
        <f>IF(N1335="?","tier - 2",N1335)</f>
        <v>tier - 1</v>
      </c>
      <c r="K1335" t="str">
        <f>IF(O1335="?","Unknown",O1335)</f>
        <v>R1016</v>
      </c>
      <c r="M1335" t="s">
        <v>10</v>
      </c>
      <c r="N1335" t="s">
        <v>14</v>
      </c>
      <c r="O1335" t="s">
        <v>166</v>
      </c>
      <c r="R1335">
        <v>1966</v>
      </c>
    </row>
    <row r="1336" spans="1:18" x14ac:dyDescent="0.3">
      <c r="A1336" t="s">
        <v>1365</v>
      </c>
      <c r="B1336">
        <v>3</v>
      </c>
      <c r="C1336" s="54" t="s">
        <v>18</v>
      </c>
      <c r="D1336" s="54">
        <f>IF(R1336="?",AVERAGE($R$2:$R$2344),R1336)</f>
        <v>1972</v>
      </c>
      <c r="E1336" s="19" t="str">
        <f>CONCATENATE(B1336,"-",C1336,"-",D1336)</f>
        <v>3-Sep-1972</v>
      </c>
      <c r="F1336" s="26">
        <f t="shared" si="20"/>
        <v>50</v>
      </c>
      <c r="G1336">
        <v>0</v>
      </c>
      <c r="H1336" s="47">
        <v>11186.2</v>
      </c>
      <c r="I1336" t="str">
        <f>IF(M1336="?","tier - 2",M1336)</f>
        <v>tier - 3</v>
      </c>
      <c r="J1336" t="str">
        <f>IF(N1336="?","tier - 2",N1336)</f>
        <v>tier - 2</v>
      </c>
      <c r="K1336" t="str">
        <f>IF(O1336="?","Unknown",O1336)</f>
        <v>R1021</v>
      </c>
      <c r="M1336" t="s">
        <v>10</v>
      </c>
      <c r="N1336" t="s">
        <v>9</v>
      </c>
      <c r="O1336" t="s">
        <v>298</v>
      </c>
      <c r="R1336">
        <v>1972</v>
      </c>
    </row>
    <row r="1337" spans="1:18" x14ac:dyDescent="0.3">
      <c r="A1337" t="s">
        <v>1366</v>
      </c>
      <c r="B1337">
        <v>14</v>
      </c>
      <c r="C1337" s="54" t="s">
        <v>16</v>
      </c>
      <c r="D1337" s="54">
        <f>IF(R1337="?",AVERAGE($R$2:$R$2344),R1337)</f>
        <v>1970</v>
      </c>
      <c r="E1337" s="19" t="str">
        <f>CONCATENATE(B1337,"-",C1337,"-",D1337)</f>
        <v>14-Jun-1970</v>
      </c>
      <c r="F1337" s="26">
        <f t="shared" si="20"/>
        <v>52</v>
      </c>
      <c r="G1337">
        <v>2</v>
      </c>
      <c r="H1337" s="47">
        <v>11187.66</v>
      </c>
      <c r="I1337" t="str">
        <f>IF(M1337="?","tier - 2",M1337)</f>
        <v>tier - 3</v>
      </c>
      <c r="J1337" t="str">
        <f>IF(N1337="?","tier - 2",N1337)</f>
        <v>tier - 2</v>
      </c>
      <c r="K1337" t="str">
        <f>IF(O1337="?","Unknown",O1337)</f>
        <v>R1012</v>
      </c>
      <c r="M1337" t="s">
        <v>10</v>
      </c>
      <c r="N1337" t="s">
        <v>9</v>
      </c>
      <c r="O1337" t="s">
        <v>21</v>
      </c>
      <c r="R1337">
        <v>1970</v>
      </c>
    </row>
    <row r="1338" spans="1:18" x14ac:dyDescent="0.3">
      <c r="A1338" t="s">
        <v>1367</v>
      </c>
      <c r="B1338">
        <v>28</v>
      </c>
      <c r="C1338" s="54" t="s">
        <v>16</v>
      </c>
      <c r="D1338" s="54">
        <f>IF(R1338="?",AVERAGE($R$2:$R$2344),R1338)</f>
        <v>1976</v>
      </c>
      <c r="E1338" s="19" t="str">
        <f>CONCATENATE(B1338,"-",C1338,"-",D1338)</f>
        <v>28-Jun-1976</v>
      </c>
      <c r="F1338" s="26">
        <f t="shared" si="20"/>
        <v>46</v>
      </c>
      <c r="G1338">
        <v>2</v>
      </c>
      <c r="H1338" s="47">
        <v>11217.35</v>
      </c>
      <c r="I1338" t="str">
        <f>IF(M1338="?","tier - 2",M1338)</f>
        <v>tier - 3</v>
      </c>
      <c r="J1338" t="str">
        <f>IF(N1338="?","tier - 2",N1338)</f>
        <v>tier - 2</v>
      </c>
      <c r="K1338" t="str">
        <f>IF(O1338="?","Unknown",O1338)</f>
        <v>R1025</v>
      </c>
      <c r="M1338" t="s">
        <v>10</v>
      </c>
      <c r="N1338" t="s">
        <v>9</v>
      </c>
      <c r="O1338" t="s">
        <v>198</v>
      </c>
      <c r="R1338">
        <v>1976</v>
      </c>
    </row>
    <row r="1339" spans="1:18" x14ac:dyDescent="0.3">
      <c r="A1339" t="s">
        <v>1368</v>
      </c>
      <c r="B1339">
        <v>30</v>
      </c>
      <c r="C1339" s="54" t="s">
        <v>28</v>
      </c>
      <c r="D1339" s="54">
        <f>IF(R1339="?",AVERAGE($R$2:$R$2344),R1339)</f>
        <v>1969</v>
      </c>
      <c r="E1339" s="19" t="str">
        <f>CONCATENATE(B1339,"-",C1339,"-",D1339)</f>
        <v>30-Dec-1969</v>
      </c>
      <c r="F1339" s="26">
        <f t="shared" si="20"/>
        <v>53</v>
      </c>
      <c r="G1339">
        <v>2</v>
      </c>
      <c r="H1339" s="47">
        <v>11244.38</v>
      </c>
      <c r="I1339" t="str">
        <f>IF(M1339="?","tier - 2",M1339)</f>
        <v>tier - 3</v>
      </c>
      <c r="J1339" t="str">
        <f>IF(N1339="?","tier - 2",N1339)</f>
        <v>tier - 1</v>
      </c>
      <c r="K1339" t="str">
        <f>IF(O1339="?","Unknown",O1339)</f>
        <v>R1016</v>
      </c>
      <c r="M1339" t="s">
        <v>10</v>
      </c>
      <c r="N1339" t="s">
        <v>14</v>
      </c>
      <c r="O1339" t="s">
        <v>166</v>
      </c>
      <c r="R1339">
        <v>1969</v>
      </c>
    </row>
    <row r="1340" spans="1:18" x14ac:dyDescent="0.3">
      <c r="A1340" t="s">
        <v>1369</v>
      </c>
      <c r="B1340">
        <v>17</v>
      </c>
      <c r="C1340" s="54" t="s">
        <v>28</v>
      </c>
      <c r="D1340" s="54">
        <f>IF(R1340="?",AVERAGE($R$2:$R$2344),R1340)</f>
        <v>1989</v>
      </c>
      <c r="E1340" s="19" t="str">
        <f>CONCATENATE(B1340,"-",C1340,"-",D1340)</f>
        <v>17-Dec-1989</v>
      </c>
      <c r="F1340" s="26">
        <f t="shared" si="20"/>
        <v>33</v>
      </c>
      <c r="G1340">
        <v>3</v>
      </c>
      <c r="H1340" s="47">
        <v>11250.43</v>
      </c>
      <c r="I1340" t="str">
        <f>IF(M1340="?","tier - 2",M1340)</f>
        <v>tier - 3</v>
      </c>
      <c r="J1340" t="str">
        <f>IF(N1340="?","tier - 2",N1340)</f>
        <v>tier - 2</v>
      </c>
      <c r="K1340" t="str">
        <f>IF(O1340="?","Unknown",O1340)</f>
        <v>R1026</v>
      </c>
      <c r="M1340" t="s">
        <v>10</v>
      </c>
      <c r="N1340" t="s">
        <v>9</v>
      </c>
      <c r="O1340" t="s">
        <v>533</v>
      </c>
      <c r="R1340">
        <v>1989</v>
      </c>
    </row>
    <row r="1341" spans="1:18" x14ac:dyDescent="0.3">
      <c r="A1341" t="s">
        <v>1370</v>
      </c>
      <c r="B1341">
        <v>20</v>
      </c>
      <c r="C1341" s="54" t="s">
        <v>33</v>
      </c>
      <c r="D1341" s="54">
        <f>IF(R1341="?",AVERAGE($R$2:$R$2344),R1341)</f>
        <v>1969</v>
      </c>
      <c r="E1341" s="19" t="str">
        <f>CONCATENATE(B1341,"-",C1341,"-",D1341)</f>
        <v>20-Aug-1969</v>
      </c>
      <c r="F1341" s="26">
        <f t="shared" si="20"/>
        <v>53</v>
      </c>
      <c r="G1341">
        <v>3</v>
      </c>
      <c r="H1341" s="47">
        <v>11253.42</v>
      </c>
      <c r="I1341" t="str">
        <f>IF(M1341="?","tier - 2",M1341)</f>
        <v>tier - 3</v>
      </c>
      <c r="J1341" t="str">
        <f>IF(N1341="?","tier - 2",N1341)</f>
        <v>tier - 1</v>
      </c>
      <c r="K1341" t="str">
        <f>IF(O1341="?","Unknown",O1341)</f>
        <v>R1011</v>
      </c>
      <c r="M1341" t="s">
        <v>10</v>
      </c>
      <c r="N1341" t="s">
        <v>14</v>
      </c>
      <c r="O1341" t="s">
        <v>40</v>
      </c>
      <c r="R1341">
        <v>1969</v>
      </c>
    </row>
    <row r="1342" spans="1:18" x14ac:dyDescent="0.3">
      <c r="A1342" t="s">
        <v>1371</v>
      </c>
      <c r="B1342">
        <v>2</v>
      </c>
      <c r="C1342" s="54" t="s">
        <v>35</v>
      </c>
      <c r="D1342" s="54">
        <f>IF(R1342="?",AVERAGE($R$2:$R$2344),R1342)</f>
        <v>1981</v>
      </c>
      <c r="E1342" s="19" t="str">
        <f>CONCATENATE(B1342,"-",C1342,"-",D1342)</f>
        <v>2-Oct-1981</v>
      </c>
      <c r="F1342" s="26">
        <f t="shared" si="20"/>
        <v>41</v>
      </c>
      <c r="G1342">
        <v>1</v>
      </c>
      <c r="H1342" s="47">
        <v>11255.29</v>
      </c>
      <c r="I1342" t="str">
        <f>IF(M1342="?","tier - 2",M1342)</f>
        <v>tier - 3</v>
      </c>
      <c r="J1342" t="str">
        <f>IF(N1342="?","tier - 2",N1342)</f>
        <v>tier - 1</v>
      </c>
      <c r="K1342" t="str">
        <f>IF(O1342="?","Unknown",O1342)</f>
        <v>R1026</v>
      </c>
      <c r="M1342" t="s">
        <v>10</v>
      </c>
      <c r="N1342" t="s">
        <v>14</v>
      </c>
      <c r="O1342" t="s">
        <v>533</v>
      </c>
      <c r="R1342">
        <v>1981</v>
      </c>
    </row>
    <row r="1343" spans="1:18" x14ac:dyDescent="0.3">
      <c r="A1343" t="s">
        <v>1372</v>
      </c>
      <c r="B1343">
        <v>11</v>
      </c>
      <c r="C1343" s="54" t="s">
        <v>35</v>
      </c>
      <c r="D1343" s="54">
        <f>IF(R1343="?",AVERAGE($R$2:$R$2344),R1343)</f>
        <v>1969</v>
      </c>
      <c r="E1343" s="19" t="str">
        <f>CONCATENATE(B1343,"-",C1343,"-",D1343)</f>
        <v>11-Oct-1969</v>
      </c>
      <c r="F1343" s="26">
        <f t="shared" si="20"/>
        <v>53</v>
      </c>
      <c r="G1343">
        <v>3</v>
      </c>
      <c r="H1343" s="47">
        <v>11264.54</v>
      </c>
      <c r="I1343" t="str">
        <f>IF(M1343="?","tier - 2",M1343)</f>
        <v>tier - 3</v>
      </c>
      <c r="J1343" t="str">
        <f>IF(N1343="?","tier - 2",N1343)</f>
        <v>tier - 2</v>
      </c>
      <c r="K1343" t="str">
        <f>IF(O1343="?","Unknown",O1343)</f>
        <v>R1011</v>
      </c>
      <c r="M1343" t="s">
        <v>10</v>
      </c>
      <c r="N1343" t="s">
        <v>9</v>
      </c>
      <c r="O1343" t="s">
        <v>40</v>
      </c>
      <c r="R1343">
        <v>1969</v>
      </c>
    </row>
    <row r="1344" spans="1:18" x14ac:dyDescent="0.3">
      <c r="A1344" t="s">
        <v>1373</v>
      </c>
      <c r="B1344">
        <v>26</v>
      </c>
      <c r="C1344" s="54" t="s">
        <v>28</v>
      </c>
      <c r="D1344" s="54">
        <f>IF(R1344="?",AVERAGE($R$2:$R$2344),R1344)</f>
        <v>1971</v>
      </c>
      <c r="E1344" s="19" t="str">
        <f>CONCATENATE(B1344,"-",C1344,"-",D1344)</f>
        <v>26-Dec-1971</v>
      </c>
      <c r="F1344" s="26">
        <f t="shared" si="20"/>
        <v>51</v>
      </c>
      <c r="G1344">
        <v>0</v>
      </c>
      <c r="H1344" s="47">
        <v>11265.71</v>
      </c>
      <c r="I1344" t="str">
        <f>IF(M1344="?","tier - 2",M1344)</f>
        <v>tier - 3</v>
      </c>
      <c r="J1344" t="str">
        <f>IF(N1344="?","tier - 2",N1344)</f>
        <v>tier - 1</v>
      </c>
      <c r="K1344" t="str">
        <f>IF(O1344="?","Unknown",O1344)</f>
        <v>R1025</v>
      </c>
      <c r="M1344" t="s">
        <v>10</v>
      </c>
      <c r="N1344" t="s">
        <v>14</v>
      </c>
      <c r="O1344" t="s">
        <v>198</v>
      </c>
      <c r="R1344">
        <v>1971</v>
      </c>
    </row>
    <row r="1345" spans="1:18" x14ac:dyDescent="0.3">
      <c r="A1345" t="s">
        <v>1374</v>
      </c>
      <c r="B1345">
        <v>4</v>
      </c>
      <c r="C1345" s="54" t="s">
        <v>35</v>
      </c>
      <c r="D1345" s="54">
        <f>IF(R1345="?",AVERAGE($R$2:$R$2344),R1345)</f>
        <v>2004</v>
      </c>
      <c r="E1345" s="19" t="str">
        <f>CONCATENATE(B1345,"-",C1345,"-",D1345)</f>
        <v>4-Oct-2004</v>
      </c>
      <c r="F1345" s="26">
        <f t="shared" si="20"/>
        <v>18</v>
      </c>
      <c r="G1345">
        <v>1</v>
      </c>
      <c r="H1345" s="47">
        <v>11272.33</v>
      </c>
      <c r="I1345" t="str">
        <f>IF(M1345="?","tier - 2",M1345)</f>
        <v>tier - 3</v>
      </c>
      <c r="J1345" t="str">
        <f>IF(N1345="?","tier - 2",N1345)</f>
        <v>tier - 2</v>
      </c>
      <c r="K1345" t="str">
        <f>IF(O1345="?","Unknown",O1345)</f>
        <v>R1019</v>
      </c>
      <c r="M1345" t="s">
        <v>10</v>
      </c>
      <c r="N1345" t="s">
        <v>9</v>
      </c>
      <c r="O1345" t="s">
        <v>164</v>
      </c>
      <c r="R1345">
        <v>2004</v>
      </c>
    </row>
    <row r="1346" spans="1:18" x14ac:dyDescent="0.3">
      <c r="A1346" t="s">
        <v>1375</v>
      </c>
      <c r="B1346">
        <v>14</v>
      </c>
      <c r="C1346" s="54" t="s">
        <v>16</v>
      </c>
      <c r="D1346" s="54">
        <f>IF(R1346="?",AVERAGE($R$2:$R$2344),R1346)</f>
        <v>1967</v>
      </c>
      <c r="E1346" s="19" t="str">
        <f>CONCATENATE(B1346,"-",C1346,"-",D1346)</f>
        <v>14-Jun-1967</v>
      </c>
      <c r="F1346" s="26">
        <f t="shared" si="20"/>
        <v>55</v>
      </c>
      <c r="G1346">
        <v>0</v>
      </c>
      <c r="H1346" s="47">
        <v>11286.54</v>
      </c>
      <c r="I1346" t="str">
        <f>IF(M1346="?","tier - 2",M1346)</f>
        <v>tier - 3</v>
      </c>
      <c r="J1346" t="str">
        <f>IF(N1346="?","tier - 2",N1346)</f>
        <v>tier - 3</v>
      </c>
      <c r="K1346" t="str">
        <f>IF(O1346="?","Unknown",O1346)</f>
        <v>R1024</v>
      </c>
      <c r="M1346" t="s">
        <v>10</v>
      </c>
      <c r="N1346" t="s">
        <v>10</v>
      </c>
      <c r="O1346" t="s">
        <v>245</v>
      </c>
      <c r="R1346">
        <v>1967</v>
      </c>
    </row>
    <row r="1347" spans="1:18" x14ac:dyDescent="0.3">
      <c r="A1347" t="s">
        <v>1376</v>
      </c>
      <c r="B1347">
        <v>22</v>
      </c>
      <c r="C1347" s="54" t="s">
        <v>16</v>
      </c>
      <c r="D1347" s="54">
        <f>IF(R1347="?",AVERAGE($R$2:$R$2344),R1347)</f>
        <v>1970</v>
      </c>
      <c r="E1347" s="19" t="str">
        <f>CONCATENATE(B1347,"-",C1347,"-",D1347)</f>
        <v>22-Jun-1970</v>
      </c>
      <c r="F1347" s="26">
        <f t="shared" ref="F1347:F1410" si="21">DATEDIF(E1347, DATE(2023,6,8), "Y")</f>
        <v>52</v>
      </c>
      <c r="G1347">
        <v>3</v>
      </c>
      <c r="H1347" s="47">
        <v>11289.11</v>
      </c>
      <c r="I1347" t="str">
        <f>IF(M1347="?","tier - 2",M1347)</f>
        <v>tier - 3</v>
      </c>
      <c r="J1347" t="str">
        <f>IF(N1347="?","tier - 2",N1347)</f>
        <v>tier - 1</v>
      </c>
      <c r="K1347" t="str">
        <f>IF(O1347="?","Unknown",O1347)</f>
        <v>R1012</v>
      </c>
      <c r="M1347" t="s">
        <v>10</v>
      </c>
      <c r="N1347" t="s">
        <v>14</v>
      </c>
      <c r="O1347" t="s">
        <v>21</v>
      </c>
      <c r="R1347">
        <v>1970</v>
      </c>
    </row>
    <row r="1348" spans="1:18" x14ac:dyDescent="0.3">
      <c r="A1348" t="s">
        <v>1377</v>
      </c>
      <c r="B1348">
        <v>14</v>
      </c>
      <c r="C1348" s="54" t="s">
        <v>13</v>
      </c>
      <c r="D1348" s="54">
        <f>IF(R1348="?",AVERAGE($R$2:$R$2344),R1348)</f>
        <v>1988</v>
      </c>
      <c r="E1348" s="19" t="str">
        <f>CONCATENATE(B1348,"-",C1348,"-",D1348)</f>
        <v>14-Nov-1988</v>
      </c>
      <c r="F1348" s="26">
        <f t="shared" si="21"/>
        <v>34</v>
      </c>
      <c r="G1348">
        <v>3</v>
      </c>
      <c r="H1348" s="47">
        <v>11294.57</v>
      </c>
      <c r="I1348" t="str">
        <f>IF(M1348="?","tier - 2",M1348)</f>
        <v>tier - 3</v>
      </c>
      <c r="J1348" t="str">
        <f>IF(N1348="?","tier - 2",N1348)</f>
        <v>tier - 1</v>
      </c>
      <c r="K1348" t="str">
        <f>IF(O1348="?","Unknown",O1348)</f>
        <v>R1022</v>
      </c>
      <c r="M1348" t="s">
        <v>10</v>
      </c>
      <c r="N1348" t="s">
        <v>14</v>
      </c>
      <c r="O1348" t="s">
        <v>630</v>
      </c>
      <c r="R1348">
        <v>1988</v>
      </c>
    </row>
    <row r="1349" spans="1:18" x14ac:dyDescent="0.3">
      <c r="A1349" t="s">
        <v>1378</v>
      </c>
      <c r="B1349">
        <v>25</v>
      </c>
      <c r="C1349" s="54" t="s">
        <v>18</v>
      </c>
      <c r="D1349" s="54">
        <f>IF(R1349="?",AVERAGE($R$2:$R$2344),R1349)</f>
        <v>1972</v>
      </c>
      <c r="E1349" s="19" t="str">
        <f>CONCATENATE(B1349,"-",C1349,"-",D1349)</f>
        <v>25-Sep-1972</v>
      </c>
      <c r="F1349" s="26">
        <f t="shared" si="21"/>
        <v>50</v>
      </c>
      <c r="G1349">
        <v>4</v>
      </c>
      <c r="H1349" s="47">
        <v>11299.34</v>
      </c>
      <c r="I1349" t="str">
        <f>IF(M1349="?","tier - 2",M1349)</f>
        <v>tier - 3</v>
      </c>
      <c r="J1349" t="str">
        <f>IF(N1349="?","tier - 2",N1349)</f>
        <v>tier - 2</v>
      </c>
      <c r="K1349" t="str">
        <f>IF(O1349="?","Unknown",O1349)</f>
        <v>R1011</v>
      </c>
      <c r="M1349" t="s">
        <v>10</v>
      </c>
      <c r="N1349" t="s">
        <v>9</v>
      </c>
      <c r="O1349" t="s">
        <v>40</v>
      </c>
      <c r="R1349">
        <v>1972</v>
      </c>
    </row>
    <row r="1350" spans="1:18" x14ac:dyDescent="0.3">
      <c r="A1350" t="s">
        <v>1379</v>
      </c>
      <c r="B1350">
        <v>6</v>
      </c>
      <c r="C1350" s="54" t="s">
        <v>35</v>
      </c>
      <c r="D1350" s="54">
        <f>IF(R1350="?",AVERAGE($R$2:$R$2344),R1350)</f>
        <v>1968</v>
      </c>
      <c r="E1350" s="19" t="str">
        <f>CONCATENATE(B1350,"-",C1350,"-",D1350)</f>
        <v>6-Oct-1968</v>
      </c>
      <c r="F1350" s="26">
        <f t="shared" si="21"/>
        <v>54</v>
      </c>
      <c r="G1350">
        <v>1</v>
      </c>
      <c r="H1350" s="47">
        <v>11305.93</v>
      </c>
      <c r="I1350" t="str">
        <f>IF(M1350="?","tier - 2",M1350)</f>
        <v>tier - 3</v>
      </c>
      <c r="J1350" t="str">
        <f>IF(N1350="?","tier - 2",N1350)</f>
        <v>tier - 1</v>
      </c>
      <c r="K1350" t="str">
        <f>IF(O1350="?","Unknown",O1350)</f>
        <v>R1012</v>
      </c>
      <c r="M1350" t="s">
        <v>10</v>
      </c>
      <c r="N1350" t="s">
        <v>14</v>
      </c>
      <c r="O1350" t="s">
        <v>21</v>
      </c>
      <c r="R1350">
        <v>1968</v>
      </c>
    </row>
    <row r="1351" spans="1:18" x14ac:dyDescent="0.3">
      <c r="A1351" t="s">
        <v>1380</v>
      </c>
      <c r="B1351">
        <v>22</v>
      </c>
      <c r="C1351" s="54" t="s">
        <v>13</v>
      </c>
      <c r="D1351" s="54">
        <f>IF(R1351="?",AVERAGE($R$2:$R$2344),R1351)</f>
        <v>1963</v>
      </c>
      <c r="E1351" s="19" t="str">
        <f>CONCATENATE(B1351,"-",C1351,"-",D1351)</f>
        <v>22-Nov-1963</v>
      </c>
      <c r="F1351" s="26">
        <f t="shared" si="21"/>
        <v>59</v>
      </c>
      <c r="G1351">
        <v>0</v>
      </c>
      <c r="H1351" s="47">
        <v>11312.33</v>
      </c>
      <c r="I1351" t="str">
        <f>IF(M1351="?","tier - 2",M1351)</f>
        <v>tier - 3</v>
      </c>
      <c r="J1351" t="str">
        <f>IF(N1351="?","tier - 2",N1351)</f>
        <v>tier - 3</v>
      </c>
      <c r="K1351" t="str">
        <f>IF(O1351="?","Unknown",O1351)</f>
        <v>R1012</v>
      </c>
      <c r="M1351" t="s">
        <v>10</v>
      </c>
      <c r="N1351" t="s">
        <v>10</v>
      </c>
      <c r="O1351" t="s">
        <v>21</v>
      </c>
      <c r="R1351">
        <v>1963</v>
      </c>
    </row>
    <row r="1352" spans="1:18" x14ac:dyDescent="0.3">
      <c r="A1352" t="s">
        <v>1381</v>
      </c>
      <c r="B1352">
        <v>10</v>
      </c>
      <c r="C1352" s="54" t="s">
        <v>28</v>
      </c>
      <c r="D1352" s="54">
        <f>IF(R1352="?",AVERAGE($R$2:$R$2344),R1352)</f>
        <v>1995</v>
      </c>
      <c r="E1352" s="19" t="str">
        <f>CONCATENATE(B1352,"-",C1352,"-",D1352)</f>
        <v>10-Dec-1995</v>
      </c>
      <c r="F1352" s="26">
        <f t="shared" si="21"/>
        <v>27</v>
      </c>
      <c r="G1352">
        <v>0</v>
      </c>
      <c r="H1352" s="47">
        <v>11318.57</v>
      </c>
      <c r="I1352" t="str">
        <f>IF(M1352="?","tier - 2",M1352)</f>
        <v>tier - 3</v>
      </c>
      <c r="J1352" t="str">
        <f>IF(N1352="?","tier - 2",N1352)</f>
        <v>tier - 2</v>
      </c>
      <c r="K1352" t="str">
        <f>IF(O1352="?","Unknown",O1352)</f>
        <v>R1026</v>
      </c>
      <c r="M1352" t="s">
        <v>10</v>
      </c>
      <c r="N1352" t="s">
        <v>9</v>
      </c>
      <c r="O1352" t="s">
        <v>533</v>
      </c>
      <c r="R1352">
        <v>1995</v>
      </c>
    </row>
    <row r="1353" spans="1:18" x14ac:dyDescent="0.3">
      <c r="A1353" t="s">
        <v>1382</v>
      </c>
      <c r="B1353">
        <v>11</v>
      </c>
      <c r="C1353" s="54" t="s">
        <v>8</v>
      </c>
      <c r="D1353" s="54">
        <f>IF(R1353="?",AVERAGE($R$2:$R$2344),R1353)</f>
        <v>1963</v>
      </c>
      <c r="E1353" s="19" t="str">
        <f>CONCATENATE(B1353,"-",C1353,"-",D1353)</f>
        <v>11-Jul-1963</v>
      </c>
      <c r="F1353" s="26">
        <f t="shared" si="21"/>
        <v>59</v>
      </c>
      <c r="G1353">
        <v>0</v>
      </c>
      <c r="H1353" s="47">
        <v>11319.12</v>
      </c>
      <c r="I1353" t="str">
        <f>IF(M1353="?","tier - 2",M1353)</f>
        <v>tier - 3</v>
      </c>
      <c r="J1353" t="str">
        <f>IF(N1353="?","tier - 2",N1353)</f>
        <v>tier - 1</v>
      </c>
      <c r="K1353" t="str">
        <f>IF(O1353="?","Unknown",O1353)</f>
        <v>R1012</v>
      </c>
      <c r="M1353" t="s">
        <v>10</v>
      </c>
      <c r="N1353" t="s">
        <v>14</v>
      </c>
      <c r="O1353" t="s">
        <v>21</v>
      </c>
      <c r="R1353">
        <v>1963</v>
      </c>
    </row>
    <row r="1354" spans="1:18" x14ac:dyDescent="0.3">
      <c r="A1354" t="s">
        <v>1383</v>
      </c>
      <c r="B1354">
        <v>20</v>
      </c>
      <c r="C1354" s="54" t="s">
        <v>18</v>
      </c>
      <c r="D1354" s="54">
        <f>IF(R1354="?",AVERAGE($R$2:$R$2344),R1354)</f>
        <v>2002</v>
      </c>
      <c r="E1354" s="19" t="str">
        <f>CONCATENATE(B1354,"-",C1354,"-",D1354)</f>
        <v>20-Sep-2002</v>
      </c>
      <c r="F1354" s="26">
        <f t="shared" si="21"/>
        <v>20</v>
      </c>
      <c r="G1354">
        <v>0</v>
      </c>
      <c r="H1354" s="47">
        <v>11321.49</v>
      </c>
      <c r="I1354" t="str">
        <f>IF(M1354="?","tier - 2",M1354)</f>
        <v>tier - 3</v>
      </c>
      <c r="J1354" t="str">
        <f>IF(N1354="?","tier - 2",N1354)</f>
        <v>tier - 3</v>
      </c>
      <c r="K1354" t="str">
        <f>IF(O1354="?","Unknown",O1354)</f>
        <v>R1012</v>
      </c>
      <c r="M1354" t="s">
        <v>10</v>
      </c>
      <c r="N1354" t="s">
        <v>10</v>
      </c>
      <c r="O1354" t="s">
        <v>21</v>
      </c>
      <c r="R1354">
        <v>2002</v>
      </c>
    </row>
    <row r="1355" spans="1:18" x14ac:dyDescent="0.3">
      <c r="A1355" t="s">
        <v>1384</v>
      </c>
      <c r="B1355">
        <v>19</v>
      </c>
      <c r="C1355" s="54" t="s">
        <v>33</v>
      </c>
      <c r="D1355" s="54">
        <f>IF(R1355="?",AVERAGE($R$2:$R$2344),R1355)</f>
        <v>1989</v>
      </c>
      <c r="E1355" s="19" t="str">
        <f>CONCATENATE(B1355,"-",C1355,"-",D1355)</f>
        <v>19-Aug-1989</v>
      </c>
      <c r="F1355" s="26">
        <f t="shared" si="21"/>
        <v>33</v>
      </c>
      <c r="G1355">
        <v>1</v>
      </c>
      <c r="H1355" s="47">
        <v>11326.71</v>
      </c>
      <c r="I1355" t="str">
        <f>IF(M1355="?","tier - 2",M1355)</f>
        <v>tier - 3</v>
      </c>
      <c r="J1355" t="str">
        <f>IF(N1355="?","tier - 2",N1355)</f>
        <v>tier - 3</v>
      </c>
      <c r="K1355" t="str">
        <f>IF(O1355="?","Unknown",O1355)</f>
        <v>R1013</v>
      </c>
      <c r="M1355" t="s">
        <v>10</v>
      </c>
      <c r="N1355" t="s">
        <v>10</v>
      </c>
      <c r="O1355" t="s">
        <v>11</v>
      </c>
      <c r="R1355">
        <v>1989</v>
      </c>
    </row>
    <row r="1356" spans="1:18" x14ac:dyDescent="0.3">
      <c r="A1356" t="s">
        <v>1385</v>
      </c>
      <c r="B1356">
        <v>2</v>
      </c>
      <c r="C1356" s="54" t="s">
        <v>13</v>
      </c>
      <c r="D1356" s="54">
        <f>IF(R1356="?",AVERAGE($R$2:$R$2344),R1356)</f>
        <v>1968</v>
      </c>
      <c r="E1356" s="19" t="str">
        <f>CONCATENATE(B1356,"-",C1356,"-",D1356)</f>
        <v>2-Nov-1968</v>
      </c>
      <c r="F1356" s="26">
        <f t="shared" si="21"/>
        <v>54</v>
      </c>
      <c r="G1356">
        <v>0</v>
      </c>
      <c r="H1356" s="47">
        <v>11344.32</v>
      </c>
      <c r="I1356" t="str">
        <f>IF(M1356="?","tier - 2",M1356)</f>
        <v>tier - 3</v>
      </c>
      <c r="J1356" t="str">
        <f>IF(N1356="?","tier - 2",N1356)</f>
        <v>tier - 2</v>
      </c>
      <c r="K1356" t="str">
        <f>IF(O1356="?","Unknown",O1356)</f>
        <v>R1025</v>
      </c>
      <c r="M1356" t="s">
        <v>10</v>
      </c>
      <c r="N1356" t="s">
        <v>9</v>
      </c>
      <c r="O1356" t="s">
        <v>198</v>
      </c>
      <c r="R1356">
        <v>1968</v>
      </c>
    </row>
    <row r="1357" spans="1:18" x14ac:dyDescent="0.3">
      <c r="A1357" t="s">
        <v>1386</v>
      </c>
      <c r="B1357">
        <v>12</v>
      </c>
      <c r="C1357" s="54" t="s">
        <v>8</v>
      </c>
      <c r="D1357" s="54">
        <f>IF(R1357="?",AVERAGE($R$2:$R$2344),R1357)</f>
        <v>1964</v>
      </c>
      <c r="E1357" s="19" t="str">
        <f>CONCATENATE(B1357,"-",C1357,"-",D1357)</f>
        <v>12-Jul-1964</v>
      </c>
      <c r="F1357" s="26">
        <f t="shared" si="21"/>
        <v>58</v>
      </c>
      <c r="G1357">
        <v>0</v>
      </c>
      <c r="H1357" s="47">
        <v>11345.52</v>
      </c>
      <c r="I1357" t="str">
        <f>IF(M1357="?","tier - 2",M1357)</f>
        <v>tier - 3</v>
      </c>
      <c r="J1357" t="str">
        <f>IF(N1357="?","tier - 2",N1357)</f>
        <v>tier - 3</v>
      </c>
      <c r="K1357" t="str">
        <f>IF(O1357="?","Unknown",O1357)</f>
        <v>R1011</v>
      </c>
      <c r="M1357" t="s">
        <v>10</v>
      </c>
      <c r="N1357" t="s">
        <v>10</v>
      </c>
      <c r="O1357" t="s">
        <v>40</v>
      </c>
      <c r="R1357">
        <v>1964</v>
      </c>
    </row>
    <row r="1358" spans="1:18" x14ac:dyDescent="0.3">
      <c r="A1358" t="s">
        <v>1387</v>
      </c>
      <c r="B1358">
        <v>29</v>
      </c>
      <c r="C1358" s="54" t="s">
        <v>13</v>
      </c>
      <c r="D1358" s="54">
        <f>IF(R1358="?",AVERAGE($R$2:$R$2344),R1358)</f>
        <v>1965</v>
      </c>
      <c r="E1358" s="19" t="str">
        <f>CONCATENATE(B1358,"-",C1358,"-",D1358)</f>
        <v>29-Nov-1965</v>
      </c>
      <c r="F1358" s="26">
        <f t="shared" si="21"/>
        <v>57</v>
      </c>
      <c r="G1358">
        <v>0</v>
      </c>
      <c r="H1358" s="47">
        <v>11353.23</v>
      </c>
      <c r="I1358" t="str">
        <f>IF(M1358="?","tier - 2",M1358)</f>
        <v>tier - 3</v>
      </c>
      <c r="J1358" t="str">
        <f>IF(N1358="?","tier - 2",N1358)</f>
        <v>tier - 1</v>
      </c>
      <c r="K1358" t="str">
        <f>IF(O1358="?","Unknown",O1358)</f>
        <v>R1012</v>
      </c>
      <c r="M1358" t="s">
        <v>10</v>
      </c>
      <c r="N1358" t="s">
        <v>14</v>
      </c>
      <c r="O1358" t="s">
        <v>21</v>
      </c>
      <c r="R1358">
        <v>1965</v>
      </c>
    </row>
    <row r="1359" spans="1:18" x14ac:dyDescent="0.3">
      <c r="A1359" t="s">
        <v>1388</v>
      </c>
      <c r="B1359">
        <v>26</v>
      </c>
      <c r="C1359" s="54" t="s">
        <v>18</v>
      </c>
      <c r="D1359" s="54">
        <f>IF(R1359="?",AVERAGE($R$2:$R$2344),R1359)</f>
        <v>1965</v>
      </c>
      <c r="E1359" s="19" t="str">
        <f>CONCATENATE(B1359,"-",C1359,"-",D1359)</f>
        <v>26-Sep-1965</v>
      </c>
      <c r="F1359" s="26">
        <f t="shared" si="21"/>
        <v>57</v>
      </c>
      <c r="G1359">
        <v>0</v>
      </c>
      <c r="H1359" s="47">
        <v>11356.66</v>
      </c>
      <c r="I1359" t="str">
        <f>IF(M1359="?","tier - 2",M1359)</f>
        <v>tier - 3</v>
      </c>
      <c r="J1359" t="str">
        <f>IF(N1359="?","tier - 2",N1359)</f>
        <v>tier - 3</v>
      </c>
      <c r="K1359" t="str">
        <f>IF(O1359="?","Unknown",O1359)</f>
        <v>R1012</v>
      </c>
      <c r="M1359" t="s">
        <v>10</v>
      </c>
      <c r="N1359" t="s">
        <v>10</v>
      </c>
      <c r="O1359" t="s">
        <v>21</v>
      </c>
      <c r="R1359">
        <v>1965</v>
      </c>
    </row>
    <row r="1360" spans="1:18" x14ac:dyDescent="0.3">
      <c r="A1360" t="s">
        <v>1389</v>
      </c>
      <c r="B1360">
        <v>4</v>
      </c>
      <c r="C1360" s="54" t="s">
        <v>8</v>
      </c>
      <c r="D1360" s="54">
        <f>IF(R1360="?",AVERAGE($R$2:$R$2344),R1360)</f>
        <v>1964</v>
      </c>
      <c r="E1360" s="19" t="str">
        <f>CONCATENATE(B1360,"-",C1360,"-",D1360)</f>
        <v>4-Jul-1964</v>
      </c>
      <c r="F1360" s="26">
        <f t="shared" si="21"/>
        <v>58</v>
      </c>
      <c r="G1360">
        <v>0</v>
      </c>
      <c r="H1360" s="47">
        <v>11362.76</v>
      </c>
      <c r="I1360" t="str">
        <f>IF(M1360="?","tier - 2",M1360)</f>
        <v>tier - 3</v>
      </c>
      <c r="J1360" t="str">
        <f>IF(N1360="?","tier - 2",N1360)</f>
        <v>tier - 1</v>
      </c>
      <c r="K1360" t="str">
        <f>IF(O1360="?","Unknown",O1360)</f>
        <v>R1011</v>
      </c>
      <c r="M1360" t="s">
        <v>10</v>
      </c>
      <c r="N1360" t="s">
        <v>14</v>
      </c>
      <c r="O1360" t="s">
        <v>40</v>
      </c>
      <c r="R1360">
        <v>1964</v>
      </c>
    </row>
    <row r="1361" spans="1:18" x14ac:dyDescent="0.3">
      <c r="A1361" t="s">
        <v>1390</v>
      </c>
      <c r="B1361">
        <v>3</v>
      </c>
      <c r="C1361" s="54" t="s">
        <v>8</v>
      </c>
      <c r="D1361" s="54">
        <f>IF(R1361="?",AVERAGE($R$2:$R$2344),R1361)</f>
        <v>1964</v>
      </c>
      <c r="E1361" s="19" t="str">
        <f>CONCATENATE(B1361,"-",C1361,"-",D1361)</f>
        <v>3-Jul-1964</v>
      </c>
      <c r="F1361" s="26">
        <f t="shared" si="21"/>
        <v>58</v>
      </c>
      <c r="G1361">
        <v>0</v>
      </c>
      <c r="H1361" s="47">
        <v>11363.28</v>
      </c>
      <c r="I1361" t="str">
        <f>IF(M1361="?","tier - 2",M1361)</f>
        <v>tier - 3</v>
      </c>
      <c r="J1361" t="str">
        <f>IF(N1361="?","tier - 2",N1361)</f>
        <v>tier - 1</v>
      </c>
      <c r="K1361" t="str">
        <f>IF(O1361="?","Unknown",O1361)</f>
        <v>R1013</v>
      </c>
      <c r="M1361" t="s">
        <v>10</v>
      </c>
      <c r="N1361" t="s">
        <v>14</v>
      </c>
      <c r="O1361" t="s">
        <v>11</v>
      </c>
      <c r="R1361">
        <v>1964</v>
      </c>
    </row>
    <row r="1362" spans="1:18" x14ac:dyDescent="0.3">
      <c r="A1362" t="s">
        <v>1391</v>
      </c>
      <c r="B1362">
        <v>13</v>
      </c>
      <c r="C1362" s="54" t="s">
        <v>28</v>
      </c>
      <c r="D1362" s="54">
        <f>IF(R1362="?",AVERAGE($R$2:$R$2344),R1362)</f>
        <v>1964</v>
      </c>
      <c r="E1362" s="19" t="str">
        <f>CONCATENATE(B1362,"-",C1362,"-",D1362)</f>
        <v>13-Dec-1964</v>
      </c>
      <c r="F1362" s="26">
        <f t="shared" si="21"/>
        <v>58</v>
      </c>
      <c r="G1362">
        <v>0</v>
      </c>
      <c r="H1362" s="47">
        <v>11365.95</v>
      </c>
      <c r="I1362" t="str">
        <f>IF(M1362="?","tier - 2",M1362)</f>
        <v>tier - 3</v>
      </c>
      <c r="J1362" t="str">
        <f>IF(N1362="?","tier - 2",N1362)</f>
        <v>tier - 2</v>
      </c>
      <c r="K1362" t="str">
        <f>IF(O1362="?","Unknown",O1362)</f>
        <v>R1011</v>
      </c>
      <c r="M1362" t="s">
        <v>10</v>
      </c>
      <c r="N1362" t="s">
        <v>9</v>
      </c>
      <c r="O1362" t="s">
        <v>40</v>
      </c>
      <c r="R1362">
        <v>1964</v>
      </c>
    </row>
    <row r="1363" spans="1:18" x14ac:dyDescent="0.3">
      <c r="A1363" t="s">
        <v>1392</v>
      </c>
      <c r="B1363">
        <v>7</v>
      </c>
      <c r="C1363" s="54" t="s">
        <v>16</v>
      </c>
      <c r="D1363" s="54">
        <f>IF(R1363="?",AVERAGE($R$2:$R$2344),R1363)</f>
        <v>1979</v>
      </c>
      <c r="E1363" s="19" t="str">
        <f>CONCATENATE(B1363,"-",C1363,"-",D1363)</f>
        <v>7-Jun-1979</v>
      </c>
      <c r="F1363" s="26">
        <f t="shared" si="21"/>
        <v>44</v>
      </c>
      <c r="G1363">
        <v>2</v>
      </c>
      <c r="H1363" s="47">
        <v>11369.39</v>
      </c>
      <c r="I1363" t="str">
        <f>IF(M1363="?","tier - 2",M1363)</f>
        <v>tier - 3</v>
      </c>
      <c r="J1363" t="str">
        <f>IF(N1363="?","tier - 2",N1363)</f>
        <v>tier - 1</v>
      </c>
      <c r="K1363" t="str">
        <f>IF(O1363="?","Unknown",O1363)</f>
        <v>R1026</v>
      </c>
      <c r="M1363" t="s">
        <v>10</v>
      </c>
      <c r="N1363" t="s">
        <v>14</v>
      </c>
      <c r="O1363" t="s">
        <v>533</v>
      </c>
      <c r="R1363">
        <v>1979</v>
      </c>
    </row>
    <row r="1364" spans="1:18" x14ac:dyDescent="0.3">
      <c r="A1364" t="s">
        <v>1393</v>
      </c>
      <c r="B1364">
        <v>6</v>
      </c>
      <c r="C1364" s="54" t="s">
        <v>28</v>
      </c>
      <c r="D1364" s="54">
        <f>IF(R1364="?",AVERAGE($R$2:$R$2344),R1364)</f>
        <v>1972</v>
      </c>
      <c r="E1364" s="19" t="str">
        <f>CONCATENATE(B1364,"-",C1364,"-",D1364)</f>
        <v>6-Dec-1972</v>
      </c>
      <c r="F1364" s="26">
        <f t="shared" si="21"/>
        <v>50</v>
      </c>
      <c r="G1364">
        <v>0</v>
      </c>
      <c r="H1364" s="47">
        <v>11378.57</v>
      </c>
      <c r="I1364" t="str">
        <f>IF(M1364="?","tier - 2",M1364)</f>
        <v>tier - 3</v>
      </c>
      <c r="J1364" t="str">
        <f>IF(N1364="?","tier - 2",N1364)</f>
        <v>tier - 2</v>
      </c>
      <c r="K1364" t="str">
        <f>IF(O1364="?","Unknown",O1364)</f>
        <v>R1025</v>
      </c>
      <c r="M1364" t="s">
        <v>10</v>
      </c>
      <c r="N1364" t="s">
        <v>9</v>
      </c>
      <c r="O1364" t="s">
        <v>198</v>
      </c>
      <c r="R1364">
        <v>1972</v>
      </c>
    </row>
    <row r="1365" spans="1:18" x14ac:dyDescent="0.3">
      <c r="A1365" t="s">
        <v>1394</v>
      </c>
      <c r="B1365">
        <v>13</v>
      </c>
      <c r="C1365" s="54" t="s">
        <v>16</v>
      </c>
      <c r="D1365" s="54">
        <f>IF(R1365="?",AVERAGE($R$2:$R$2344),R1365)</f>
        <v>1964</v>
      </c>
      <c r="E1365" s="19" t="str">
        <f>CONCATENATE(B1365,"-",C1365,"-",D1365)</f>
        <v>13-Jun-1964</v>
      </c>
      <c r="F1365" s="26">
        <f t="shared" si="21"/>
        <v>58</v>
      </c>
      <c r="G1365">
        <v>0</v>
      </c>
      <c r="H1365" s="47">
        <v>11381.33</v>
      </c>
      <c r="I1365" t="str">
        <f>IF(M1365="?","tier - 2",M1365)</f>
        <v>tier - 3</v>
      </c>
      <c r="J1365" t="str">
        <f>IF(N1365="?","tier - 2",N1365)</f>
        <v>tier - 2</v>
      </c>
      <c r="K1365" t="str">
        <f>IF(O1365="?","Unknown",O1365)</f>
        <v>R1013</v>
      </c>
      <c r="M1365" t="s">
        <v>10</v>
      </c>
      <c r="N1365" t="s">
        <v>9</v>
      </c>
      <c r="O1365" t="s">
        <v>11</v>
      </c>
      <c r="R1365">
        <v>1964</v>
      </c>
    </row>
    <row r="1366" spans="1:18" x14ac:dyDescent="0.3">
      <c r="A1366" t="s">
        <v>1395</v>
      </c>
      <c r="B1366">
        <v>28</v>
      </c>
      <c r="C1366" s="54" t="s">
        <v>8</v>
      </c>
      <c r="D1366" s="54">
        <f>IF(R1366="?",AVERAGE($R$2:$R$2344),R1366)</f>
        <v>1997</v>
      </c>
      <c r="E1366" s="19" t="str">
        <f>CONCATENATE(B1366,"-",C1366,"-",D1366)</f>
        <v>28-Jul-1997</v>
      </c>
      <c r="F1366" s="26">
        <f t="shared" si="21"/>
        <v>25</v>
      </c>
      <c r="G1366">
        <v>0</v>
      </c>
      <c r="H1366" s="47">
        <v>11388.27</v>
      </c>
      <c r="I1366" t="str">
        <f>IF(M1366="?","tier - 2",M1366)</f>
        <v>tier - 3</v>
      </c>
      <c r="J1366" t="str">
        <f>IF(N1366="?","tier - 2",N1366)</f>
        <v>tier - 2</v>
      </c>
      <c r="K1366" t="str">
        <f>IF(O1366="?","Unknown",O1366)</f>
        <v>R1026</v>
      </c>
      <c r="M1366" t="s">
        <v>10</v>
      </c>
      <c r="N1366" t="s">
        <v>9</v>
      </c>
      <c r="O1366" t="s">
        <v>533</v>
      </c>
      <c r="R1366">
        <v>1997</v>
      </c>
    </row>
    <row r="1367" spans="1:18" x14ac:dyDescent="0.3">
      <c r="A1367" t="s">
        <v>1396</v>
      </c>
      <c r="B1367">
        <v>19</v>
      </c>
      <c r="C1367" s="54" t="s">
        <v>28</v>
      </c>
      <c r="D1367" s="54">
        <f>IF(R1367="?",AVERAGE($R$2:$R$2344),R1367)</f>
        <v>1967</v>
      </c>
      <c r="E1367" s="19" t="str">
        <f>CONCATENATE(B1367,"-",C1367,"-",D1367)</f>
        <v>19-Dec-1967</v>
      </c>
      <c r="F1367" s="26">
        <f t="shared" si="21"/>
        <v>55</v>
      </c>
      <c r="G1367">
        <v>1</v>
      </c>
      <c r="H1367" s="47">
        <v>11394.07</v>
      </c>
      <c r="I1367" t="str">
        <f>IF(M1367="?","tier - 2",M1367)</f>
        <v>tier - 3</v>
      </c>
      <c r="J1367" t="str">
        <f>IF(N1367="?","tier - 2",N1367)</f>
        <v>tier - 1</v>
      </c>
      <c r="K1367" t="str">
        <f>IF(O1367="?","Unknown",O1367)</f>
        <v>R1018</v>
      </c>
      <c r="M1367" t="s">
        <v>10</v>
      </c>
      <c r="N1367" t="s">
        <v>14</v>
      </c>
      <c r="O1367" t="s">
        <v>168</v>
      </c>
      <c r="R1367">
        <v>1967</v>
      </c>
    </row>
    <row r="1368" spans="1:18" x14ac:dyDescent="0.3">
      <c r="A1368" t="s">
        <v>1397</v>
      </c>
      <c r="B1368">
        <v>2</v>
      </c>
      <c r="C1368" s="54" t="s">
        <v>35</v>
      </c>
      <c r="D1368" s="54">
        <f>IF(R1368="?",AVERAGE($R$2:$R$2344),R1368)</f>
        <v>1970</v>
      </c>
      <c r="E1368" s="19" t="str">
        <f>CONCATENATE(B1368,"-",C1368,"-",D1368)</f>
        <v>2-Oct-1970</v>
      </c>
      <c r="F1368" s="26">
        <f t="shared" si="21"/>
        <v>52</v>
      </c>
      <c r="G1368">
        <v>2</v>
      </c>
      <c r="H1368" s="47">
        <v>11396.9</v>
      </c>
      <c r="I1368" t="str">
        <f>IF(M1368="?","tier - 2",M1368)</f>
        <v>tier - 3</v>
      </c>
      <c r="J1368" t="str">
        <f>IF(N1368="?","tier - 2",N1368)</f>
        <v>tier - 3</v>
      </c>
      <c r="K1368" t="str">
        <f>IF(O1368="?","Unknown",O1368)</f>
        <v>R1024</v>
      </c>
      <c r="M1368" t="s">
        <v>10</v>
      </c>
      <c r="N1368" t="s">
        <v>10</v>
      </c>
      <c r="O1368" t="s">
        <v>245</v>
      </c>
      <c r="R1368">
        <v>1970</v>
      </c>
    </row>
    <row r="1369" spans="1:18" x14ac:dyDescent="0.3">
      <c r="A1369" t="s">
        <v>1398</v>
      </c>
      <c r="B1369">
        <v>7</v>
      </c>
      <c r="C1369" s="54" t="s">
        <v>35</v>
      </c>
      <c r="D1369" s="54">
        <f>IF(R1369="?",AVERAGE($R$2:$R$2344),R1369)</f>
        <v>1970</v>
      </c>
      <c r="E1369" s="19" t="str">
        <f>CONCATENATE(B1369,"-",C1369,"-",D1369)</f>
        <v>7-Oct-1970</v>
      </c>
      <c r="F1369" s="26">
        <f t="shared" si="21"/>
        <v>52</v>
      </c>
      <c r="G1369">
        <v>3</v>
      </c>
      <c r="H1369" s="47">
        <v>11411.69</v>
      </c>
      <c r="I1369" t="str">
        <f>IF(M1369="?","tier - 2",M1369)</f>
        <v>tier - 3</v>
      </c>
      <c r="J1369" t="str">
        <f>IF(N1369="?","tier - 2",N1369)</f>
        <v>tier - 2</v>
      </c>
      <c r="K1369" t="str">
        <f>IF(O1369="?","Unknown",O1369)</f>
        <v>R1011</v>
      </c>
      <c r="M1369" t="s">
        <v>10</v>
      </c>
      <c r="N1369" t="s">
        <v>9</v>
      </c>
      <c r="O1369" t="s">
        <v>40</v>
      </c>
      <c r="R1369">
        <v>1970</v>
      </c>
    </row>
    <row r="1370" spans="1:18" x14ac:dyDescent="0.3">
      <c r="A1370" t="s">
        <v>1399</v>
      </c>
      <c r="B1370">
        <v>23</v>
      </c>
      <c r="C1370" s="54" t="s">
        <v>35</v>
      </c>
      <c r="D1370" s="54">
        <f>IF(R1370="?",AVERAGE($R$2:$R$2344),R1370)</f>
        <v>1983</v>
      </c>
      <c r="E1370" s="19" t="str">
        <f>CONCATENATE(B1370,"-",C1370,"-",D1370)</f>
        <v>23-Oct-1983</v>
      </c>
      <c r="F1370" s="26">
        <f t="shared" si="21"/>
        <v>39</v>
      </c>
      <c r="G1370">
        <v>3</v>
      </c>
      <c r="H1370" s="47">
        <v>11412.02</v>
      </c>
      <c r="I1370" t="str">
        <f>IF(M1370="?","tier - 2",M1370)</f>
        <v>tier - 3</v>
      </c>
      <c r="J1370" t="str">
        <f>IF(N1370="?","tier - 2",N1370)</f>
        <v>tier - 1</v>
      </c>
      <c r="K1370" t="str">
        <f>IF(O1370="?","Unknown",O1370)</f>
        <v>R1021</v>
      </c>
      <c r="M1370" t="s">
        <v>10</v>
      </c>
      <c r="N1370" t="s">
        <v>14</v>
      </c>
      <c r="O1370" t="s">
        <v>298</v>
      </c>
      <c r="R1370">
        <v>1983</v>
      </c>
    </row>
    <row r="1371" spans="1:18" x14ac:dyDescent="0.3">
      <c r="A1371" t="s">
        <v>1400</v>
      </c>
      <c r="B1371">
        <v>9</v>
      </c>
      <c r="C1371" s="54" t="s">
        <v>16</v>
      </c>
      <c r="D1371" s="54">
        <f>IF(R1371="?",AVERAGE($R$2:$R$2344),R1371)</f>
        <v>1985</v>
      </c>
      <c r="E1371" s="19" t="str">
        <f>CONCATENATE(B1371,"-",C1371,"-",D1371)</f>
        <v>9-Jun-1985</v>
      </c>
      <c r="F1371" s="26">
        <f t="shared" si="21"/>
        <v>37</v>
      </c>
      <c r="G1371">
        <v>3</v>
      </c>
      <c r="H1371" s="47">
        <v>11419.49</v>
      </c>
      <c r="I1371" t="str">
        <f>IF(M1371="?","tier - 2",M1371)</f>
        <v>tier - 3</v>
      </c>
      <c r="J1371" t="str">
        <f>IF(N1371="?","tier - 2",N1371)</f>
        <v>tier - 1</v>
      </c>
      <c r="K1371" t="str">
        <f>IF(O1371="?","Unknown",O1371)</f>
        <v>R1012</v>
      </c>
      <c r="M1371" t="s">
        <v>10</v>
      </c>
      <c r="N1371" t="s">
        <v>14</v>
      </c>
      <c r="O1371" t="s">
        <v>21</v>
      </c>
      <c r="R1371">
        <v>1985</v>
      </c>
    </row>
    <row r="1372" spans="1:18" x14ac:dyDescent="0.3">
      <c r="A1372" t="s">
        <v>1401</v>
      </c>
      <c r="B1372">
        <v>17</v>
      </c>
      <c r="C1372" s="54" t="s">
        <v>8</v>
      </c>
      <c r="D1372" s="54">
        <f>IF(R1372="?",AVERAGE($R$2:$R$2344),R1372)</f>
        <v>1980</v>
      </c>
      <c r="E1372" s="19" t="str">
        <f>CONCATENATE(B1372,"-",C1372,"-",D1372)</f>
        <v>17-Jul-1980</v>
      </c>
      <c r="F1372" s="26">
        <f t="shared" si="21"/>
        <v>42</v>
      </c>
      <c r="G1372">
        <v>2</v>
      </c>
      <c r="H1372" s="47">
        <v>11435.74</v>
      </c>
      <c r="I1372" t="str">
        <f>IF(M1372="?","tier - 2",M1372)</f>
        <v>tier - 3</v>
      </c>
      <c r="J1372" t="str">
        <f>IF(N1372="?","tier - 2",N1372)</f>
        <v>tier - 3</v>
      </c>
      <c r="K1372" t="str">
        <f>IF(O1372="?","Unknown",O1372)</f>
        <v>R1021</v>
      </c>
      <c r="M1372" t="s">
        <v>10</v>
      </c>
      <c r="N1372" t="s">
        <v>10</v>
      </c>
      <c r="O1372" t="s">
        <v>298</v>
      </c>
      <c r="R1372">
        <v>1980</v>
      </c>
    </row>
    <row r="1373" spans="1:18" x14ac:dyDescent="0.3">
      <c r="A1373" t="s">
        <v>1402</v>
      </c>
      <c r="B1373">
        <v>12</v>
      </c>
      <c r="C1373" s="54" t="s">
        <v>18</v>
      </c>
      <c r="D1373" s="54">
        <f>IF(R1373="?",AVERAGE($R$2:$R$2344),R1373)</f>
        <v>1971</v>
      </c>
      <c r="E1373" s="19" t="str">
        <f>CONCATENATE(B1373,"-",C1373,"-",D1373)</f>
        <v>12-Sep-1971</v>
      </c>
      <c r="F1373" s="26">
        <f t="shared" si="21"/>
        <v>51</v>
      </c>
      <c r="G1373">
        <v>3</v>
      </c>
      <c r="H1373" s="47">
        <v>11436.74</v>
      </c>
      <c r="I1373" t="str">
        <f>IF(M1373="?","tier - 2",M1373)</f>
        <v>tier - 3</v>
      </c>
      <c r="J1373" t="str">
        <f>IF(N1373="?","tier - 2",N1373)</f>
        <v>tier - 3</v>
      </c>
      <c r="K1373" t="str">
        <f>IF(O1373="?","Unknown",O1373)</f>
        <v>R1012</v>
      </c>
      <c r="M1373" t="s">
        <v>10</v>
      </c>
      <c r="N1373" t="s">
        <v>10</v>
      </c>
      <c r="O1373" t="s">
        <v>21</v>
      </c>
      <c r="R1373">
        <v>1971</v>
      </c>
    </row>
    <row r="1374" spans="1:18" x14ac:dyDescent="0.3">
      <c r="A1374" t="s">
        <v>1403</v>
      </c>
      <c r="B1374">
        <v>14</v>
      </c>
      <c r="C1374" s="54" t="s">
        <v>16</v>
      </c>
      <c r="D1374" s="54">
        <f>IF(R1374="?",AVERAGE($R$2:$R$2344),R1374)</f>
        <v>1966</v>
      </c>
      <c r="E1374" s="19" t="str">
        <f>CONCATENATE(B1374,"-",C1374,"-",D1374)</f>
        <v>14-Jun-1966</v>
      </c>
      <c r="F1374" s="26">
        <f t="shared" si="21"/>
        <v>56</v>
      </c>
      <c r="G1374">
        <v>0</v>
      </c>
      <c r="H1374" s="47">
        <v>11454.02</v>
      </c>
      <c r="I1374" t="str">
        <f>IF(M1374="?","tier - 2",M1374)</f>
        <v>tier - 3</v>
      </c>
      <c r="J1374" t="str">
        <f>IF(N1374="?","tier - 2",N1374)</f>
        <v>tier - 1</v>
      </c>
      <c r="K1374" t="str">
        <f>IF(O1374="?","Unknown",O1374)</f>
        <v>R1012</v>
      </c>
      <c r="M1374" t="s">
        <v>10</v>
      </c>
      <c r="N1374" t="s">
        <v>14</v>
      </c>
      <c r="O1374" t="s">
        <v>21</v>
      </c>
      <c r="R1374">
        <v>1966</v>
      </c>
    </row>
    <row r="1375" spans="1:18" x14ac:dyDescent="0.3">
      <c r="A1375" t="s">
        <v>1404</v>
      </c>
      <c r="B1375">
        <v>23</v>
      </c>
      <c r="C1375" s="54" t="s">
        <v>16</v>
      </c>
      <c r="D1375" s="54">
        <f>IF(R1375="?",AVERAGE($R$2:$R$2344),R1375)</f>
        <v>1965</v>
      </c>
      <c r="E1375" s="19" t="str">
        <f>CONCATENATE(B1375,"-",C1375,"-",D1375)</f>
        <v>23-Jun-1965</v>
      </c>
      <c r="F1375" s="26">
        <f t="shared" si="21"/>
        <v>57</v>
      </c>
      <c r="G1375">
        <v>0</v>
      </c>
      <c r="H1375" s="47">
        <v>11455.28</v>
      </c>
      <c r="I1375" t="str">
        <f>IF(M1375="?","tier - 2",M1375)</f>
        <v>tier - 3</v>
      </c>
      <c r="J1375" t="str">
        <f>IF(N1375="?","tier - 2",N1375)</f>
        <v>tier - 2</v>
      </c>
      <c r="K1375" t="str">
        <f>IF(O1375="?","Unknown",O1375)</f>
        <v>R1011</v>
      </c>
      <c r="M1375" t="s">
        <v>10</v>
      </c>
      <c r="N1375" t="s">
        <v>9</v>
      </c>
      <c r="O1375" t="s">
        <v>40</v>
      </c>
      <c r="R1375">
        <v>1965</v>
      </c>
    </row>
    <row r="1376" spans="1:18" x14ac:dyDescent="0.3">
      <c r="A1376" t="s">
        <v>1405</v>
      </c>
      <c r="B1376">
        <v>7</v>
      </c>
      <c r="C1376" s="54" t="s">
        <v>18</v>
      </c>
      <c r="D1376" s="54">
        <f>IF(R1376="?",AVERAGE($R$2:$R$2344),R1376)</f>
        <v>1966</v>
      </c>
      <c r="E1376" s="19" t="str">
        <f>CONCATENATE(B1376,"-",C1376,"-",D1376)</f>
        <v>7-Sep-1966</v>
      </c>
      <c r="F1376" s="26">
        <f t="shared" si="21"/>
        <v>56</v>
      </c>
      <c r="G1376">
        <v>0</v>
      </c>
      <c r="H1376" s="47">
        <v>11478.14</v>
      </c>
      <c r="I1376" t="str">
        <f>IF(M1376="?","tier - 2",M1376)</f>
        <v>tier - 3</v>
      </c>
      <c r="J1376" t="str">
        <f>IF(N1376="?","tier - 2",N1376)</f>
        <v>tier - 2</v>
      </c>
      <c r="K1376" t="str">
        <f>IF(O1376="?","Unknown",O1376)</f>
        <v>R1025</v>
      </c>
      <c r="M1376" t="s">
        <v>10</v>
      </c>
      <c r="N1376" t="s">
        <v>9</v>
      </c>
      <c r="O1376" t="s">
        <v>198</v>
      </c>
      <c r="R1376">
        <v>1966</v>
      </c>
    </row>
    <row r="1377" spans="1:18" x14ac:dyDescent="0.3">
      <c r="A1377" t="s">
        <v>1406</v>
      </c>
      <c r="B1377">
        <v>10</v>
      </c>
      <c r="C1377" s="54" t="s">
        <v>18</v>
      </c>
      <c r="D1377" s="54">
        <f>IF(R1377="?",AVERAGE($R$2:$R$2344),R1377)</f>
        <v>2004</v>
      </c>
      <c r="E1377" s="19" t="str">
        <f>CONCATENATE(B1377,"-",C1377,"-",D1377)</f>
        <v>10-Sep-2004</v>
      </c>
      <c r="F1377" s="26">
        <f t="shared" si="21"/>
        <v>18</v>
      </c>
      <c r="G1377">
        <v>0</v>
      </c>
      <c r="H1377" s="47">
        <v>11482.63</v>
      </c>
      <c r="I1377" t="str">
        <f>IF(M1377="?","tier - 2",M1377)</f>
        <v>tier - 3</v>
      </c>
      <c r="J1377" t="str">
        <f>IF(N1377="?","tier - 2",N1377)</f>
        <v>tier - 2</v>
      </c>
      <c r="K1377" t="str">
        <f>IF(O1377="?","Unknown",O1377)</f>
        <v>R1013</v>
      </c>
      <c r="M1377" t="s">
        <v>10</v>
      </c>
      <c r="N1377" t="s">
        <v>9</v>
      </c>
      <c r="O1377" t="s">
        <v>11</v>
      </c>
      <c r="R1377">
        <v>2004</v>
      </c>
    </row>
    <row r="1378" spans="1:18" x14ac:dyDescent="0.3">
      <c r="A1378" t="s">
        <v>1407</v>
      </c>
      <c r="B1378">
        <v>13</v>
      </c>
      <c r="C1378" s="54" t="s">
        <v>35</v>
      </c>
      <c r="D1378" s="54">
        <f>IF(R1378="?",AVERAGE($R$2:$R$2344),R1378)</f>
        <v>1970</v>
      </c>
      <c r="E1378" s="19" t="str">
        <f>CONCATENATE(B1378,"-",C1378,"-",D1378)</f>
        <v>13-Oct-1970</v>
      </c>
      <c r="F1378" s="26">
        <f t="shared" si="21"/>
        <v>52</v>
      </c>
      <c r="G1378">
        <v>3</v>
      </c>
      <c r="H1378" s="47">
        <v>11488.32</v>
      </c>
      <c r="I1378" t="str">
        <f>IF(M1378="?","tier - 2",M1378)</f>
        <v>tier - 3</v>
      </c>
      <c r="J1378" t="str">
        <f>IF(N1378="?","tier - 2",N1378)</f>
        <v>tier - 1</v>
      </c>
      <c r="K1378" t="str">
        <f>IF(O1378="?","Unknown",O1378)</f>
        <v>R1014</v>
      </c>
      <c r="M1378" t="s">
        <v>10</v>
      </c>
      <c r="N1378" t="s">
        <v>14</v>
      </c>
      <c r="O1378" t="s">
        <v>274</v>
      </c>
      <c r="R1378">
        <v>1970</v>
      </c>
    </row>
    <row r="1379" spans="1:18" x14ac:dyDescent="0.3">
      <c r="A1379" t="s">
        <v>1408</v>
      </c>
      <c r="B1379">
        <v>7</v>
      </c>
      <c r="C1379" s="54" t="s">
        <v>16</v>
      </c>
      <c r="D1379" s="54">
        <f>IF(R1379="?",AVERAGE($R$2:$R$2344),R1379)</f>
        <v>1983</v>
      </c>
      <c r="E1379" s="19" t="str">
        <f>CONCATENATE(B1379,"-",C1379,"-",D1379)</f>
        <v>7-Jun-1983</v>
      </c>
      <c r="F1379" s="26">
        <f t="shared" si="21"/>
        <v>40</v>
      </c>
      <c r="G1379">
        <v>3</v>
      </c>
      <c r="H1379" s="47">
        <v>11492.46</v>
      </c>
      <c r="I1379" t="str">
        <f>IF(M1379="?","tier - 2",M1379)</f>
        <v>tier - 3</v>
      </c>
      <c r="J1379" t="str">
        <f>IF(N1379="?","tier - 2",N1379)</f>
        <v>tier - 3</v>
      </c>
      <c r="K1379" t="str">
        <f>IF(O1379="?","Unknown",O1379)</f>
        <v>R1026</v>
      </c>
      <c r="M1379" t="s">
        <v>10</v>
      </c>
      <c r="N1379" t="s">
        <v>10</v>
      </c>
      <c r="O1379" t="s">
        <v>533</v>
      </c>
      <c r="R1379">
        <v>1983</v>
      </c>
    </row>
    <row r="1380" spans="1:18" x14ac:dyDescent="0.3">
      <c r="A1380" t="s">
        <v>1409</v>
      </c>
      <c r="B1380">
        <v>11</v>
      </c>
      <c r="C1380" s="54" t="s">
        <v>33</v>
      </c>
      <c r="D1380" s="54">
        <f>IF(R1380="?",AVERAGE($R$2:$R$2344),R1380)</f>
        <v>1969</v>
      </c>
      <c r="E1380" s="19" t="str">
        <f>CONCATENATE(B1380,"-",C1380,"-",D1380)</f>
        <v>11-Aug-1969</v>
      </c>
      <c r="F1380" s="26">
        <f t="shared" si="21"/>
        <v>53</v>
      </c>
      <c r="G1380">
        <v>0</v>
      </c>
      <c r="H1380" s="47">
        <v>11497.69</v>
      </c>
      <c r="I1380" t="str">
        <f>IF(M1380="?","tier - 2",M1380)</f>
        <v>tier - 3</v>
      </c>
      <c r="J1380" t="str">
        <f>IF(N1380="?","tier - 2",N1380)</f>
        <v>tier - 1</v>
      </c>
      <c r="K1380" t="str">
        <f>IF(O1380="?","Unknown",O1380)</f>
        <v>R1012</v>
      </c>
      <c r="M1380" t="s">
        <v>10</v>
      </c>
      <c r="N1380" t="s">
        <v>14</v>
      </c>
      <c r="O1380" t="s">
        <v>21</v>
      </c>
      <c r="R1380">
        <v>1969</v>
      </c>
    </row>
    <row r="1381" spans="1:18" x14ac:dyDescent="0.3">
      <c r="A1381" t="s">
        <v>1410</v>
      </c>
      <c r="B1381">
        <v>6</v>
      </c>
      <c r="C1381" s="54" t="s">
        <v>35</v>
      </c>
      <c r="D1381" s="54">
        <f>IF(R1381="?",AVERAGE($R$2:$R$2344),R1381)</f>
        <v>1989</v>
      </c>
      <c r="E1381" s="19" t="str">
        <f>CONCATENATE(B1381,"-",C1381,"-",D1381)</f>
        <v>6-Oct-1989</v>
      </c>
      <c r="F1381" s="26">
        <f t="shared" si="21"/>
        <v>33</v>
      </c>
      <c r="G1381">
        <v>3</v>
      </c>
      <c r="H1381" s="47">
        <v>11511.61</v>
      </c>
      <c r="I1381" t="str">
        <f>IF(M1381="?","tier - 2",M1381)</f>
        <v>tier - 3</v>
      </c>
      <c r="J1381" t="str">
        <f>IF(N1381="?","tier - 2",N1381)</f>
        <v>tier - 3</v>
      </c>
      <c r="K1381" t="str">
        <f>IF(O1381="?","Unknown",O1381)</f>
        <v>R1026</v>
      </c>
      <c r="M1381" t="s">
        <v>10</v>
      </c>
      <c r="N1381" t="s">
        <v>10</v>
      </c>
      <c r="O1381" t="s">
        <v>533</v>
      </c>
      <c r="R1381">
        <v>1989</v>
      </c>
    </row>
    <row r="1382" spans="1:18" x14ac:dyDescent="0.3">
      <c r="A1382" t="s">
        <v>1411</v>
      </c>
      <c r="B1382">
        <v>24</v>
      </c>
      <c r="C1382" s="54" t="s">
        <v>16</v>
      </c>
      <c r="D1382" s="54">
        <f>IF(R1382="?",AVERAGE($R$2:$R$2344),R1382)</f>
        <v>1968</v>
      </c>
      <c r="E1382" s="19" t="str">
        <f>CONCATENATE(B1382,"-",C1382,"-",D1382)</f>
        <v>24-Jun-1968</v>
      </c>
      <c r="F1382" s="26">
        <f t="shared" si="21"/>
        <v>54</v>
      </c>
      <c r="G1382">
        <v>1</v>
      </c>
      <c r="H1382" s="47">
        <v>11512.41</v>
      </c>
      <c r="I1382" t="str">
        <f>IF(M1382="?","tier - 2",M1382)</f>
        <v>tier - 3</v>
      </c>
      <c r="J1382" t="str">
        <f>IF(N1382="?","tier - 2",N1382)</f>
        <v>tier - 1</v>
      </c>
      <c r="K1382" t="str">
        <f>IF(O1382="?","Unknown",O1382)</f>
        <v>R1024</v>
      </c>
      <c r="M1382" t="s">
        <v>10</v>
      </c>
      <c r="N1382" t="s">
        <v>14</v>
      </c>
      <c r="O1382" t="s">
        <v>245</v>
      </c>
      <c r="R1382">
        <v>1968</v>
      </c>
    </row>
    <row r="1383" spans="1:18" x14ac:dyDescent="0.3">
      <c r="A1383" t="s">
        <v>1412</v>
      </c>
      <c r="B1383">
        <v>19</v>
      </c>
      <c r="C1383" s="54" t="s">
        <v>28</v>
      </c>
      <c r="D1383" s="54">
        <f>IF(R1383="?",AVERAGE($R$2:$R$2344),R1383)</f>
        <v>1971</v>
      </c>
      <c r="E1383" s="19" t="str">
        <f>CONCATENATE(B1383,"-",C1383,"-",D1383)</f>
        <v>19-Dec-1971</v>
      </c>
      <c r="F1383" s="26">
        <f t="shared" si="21"/>
        <v>51</v>
      </c>
      <c r="G1383">
        <v>4</v>
      </c>
      <c r="H1383" s="47">
        <v>11520.1</v>
      </c>
      <c r="I1383" t="str">
        <f>IF(M1383="?","tier - 2",M1383)</f>
        <v>tier - 3</v>
      </c>
      <c r="J1383" t="str">
        <f>IF(N1383="?","tier - 2",N1383)</f>
        <v>tier - 1</v>
      </c>
      <c r="K1383" t="str">
        <f>IF(O1383="?","Unknown",O1383)</f>
        <v>R1012</v>
      </c>
      <c r="M1383" t="s">
        <v>10</v>
      </c>
      <c r="N1383" t="s">
        <v>14</v>
      </c>
      <c r="O1383" t="s">
        <v>21</v>
      </c>
      <c r="R1383">
        <v>1971</v>
      </c>
    </row>
    <row r="1384" spans="1:18" x14ac:dyDescent="0.3">
      <c r="A1384" t="s">
        <v>1413</v>
      </c>
      <c r="B1384">
        <v>12</v>
      </c>
      <c r="C1384" s="54" t="s">
        <v>16</v>
      </c>
      <c r="D1384" s="54">
        <f>IF(R1384="?",AVERAGE($R$2:$R$2344),R1384)</f>
        <v>1988</v>
      </c>
      <c r="E1384" s="19" t="str">
        <f>CONCATENATE(B1384,"-",C1384,"-",D1384)</f>
        <v>12-Jun-1988</v>
      </c>
      <c r="F1384" s="26">
        <f t="shared" si="21"/>
        <v>34</v>
      </c>
      <c r="G1384">
        <v>3</v>
      </c>
      <c r="H1384" s="47">
        <v>11524.25</v>
      </c>
      <c r="I1384" t="str">
        <f>IF(M1384="?","tier - 2",M1384)</f>
        <v>tier - 3</v>
      </c>
      <c r="J1384" t="str">
        <f>IF(N1384="?","tier - 2",N1384)</f>
        <v>tier - 1</v>
      </c>
      <c r="K1384" t="str">
        <f>IF(O1384="?","Unknown",O1384)</f>
        <v>R1026</v>
      </c>
      <c r="M1384" t="s">
        <v>10</v>
      </c>
      <c r="N1384" t="s">
        <v>14</v>
      </c>
      <c r="O1384" t="s">
        <v>533</v>
      </c>
      <c r="R1384">
        <v>1988</v>
      </c>
    </row>
    <row r="1385" spans="1:18" x14ac:dyDescent="0.3">
      <c r="A1385" t="s">
        <v>1414</v>
      </c>
      <c r="B1385">
        <v>23</v>
      </c>
      <c r="C1385" s="54" t="s">
        <v>8</v>
      </c>
      <c r="D1385" s="54">
        <f>IF(R1385="?",AVERAGE($R$2:$R$2344),R1385)</f>
        <v>1970</v>
      </c>
      <c r="E1385" s="19" t="str">
        <f>CONCATENATE(B1385,"-",C1385,"-",D1385)</f>
        <v>23-Jul-1970</v>
      </c>
      <c r="F1385" s="26">
        <f t="shared" si="21"/>
        <v>52</v>
      </c>
      <c r="G1385">
        <v>0</v>
      </c>
      <c r="H1385" s="47">
        <v>11530.12</v>
      </c>
      <c r="I1385" t="str">
        <f>IF(M1385="?","tier - 2",M1385)</f>
        <v>tier - 3</v>
      </c>
      <c r="J1385" t="str">
        <f>IF(N1385="?","tier - 2",N1385)</f>
        <v>tier - 1</v>
      </c>
      <c r="K1385" t="str">
        <f>IF(O1385="?","Unknown",O1385)</f>
        <v>R1012</v>
      </c>
      <c r="M1385" t="s">
        <v>10</v>
      </c>
      <c r="N1385" t="s">
        <v>14</v>
      </c>
      <c r="O1385" t="s">
        <v>21</v>
      </c>
      <c r="R1385">
        <v>1970</v>
      </c>
    </row>
    <row r="1386" spans="1:18" x14ac:dyDescent="0.3">
      <c r="A1386" t="s">
        <v>1415</v>
      </c>
      <c r="B1386">
        <v>3</v>
      </c>
      <c r="C1386" s="54" t="s">
        <v>35</v>
      </c>
      <c r="D1386" s="54">
        <f>IF(R1386="?",AVERAGE($R$2:$R$2344),R1386)</f>
        <v>1965</v>
      </c>
      <c r="E1386" s="19" t="str">
        <f>CONCATENATE(B1386,"-",C1386,"-",D1386)</f>
        <v>3-Oct-1965</v>
      </c>
      <c r="F1386" s="26">
        <f t="shared" si="21"/>
        <v>57</v>
      </c>
      <c r="G1386">
        <v>0</v>
      </c>
      <c r="H1386" s="47">
        <v>11534.87</v>
      </c>
      <c r="I1386" t="str">
        <f>IF(M1386="?","tier - 2",M1386)</f>
        <v>tier - 3</v>
      </c>
      <c r="J1386" t="str">
        <f>IF(N1386="?","tier - 2",N1386)</f>
        <v>tier - 1</v>
      </c>
      <c r="K1386" t="str">
        <f>IF(O1386="?","Unknown",O1386)</f>
        <v>R1017</v>
      </c>
      <c r="M1386" t="s">
        <v>10</v>
      </c>
      <c r="N1386" t="s">
        <v>14</v>
      </c>
      <c r="O1386" t="s">
        <v>354</v>
      </c>
      <c r="R1386">
        <v>1965</v>
      </c>
    </row>
    <row r="1387" spans="1:18" x14ac:dyDescent="0.3">
      <c r="A1387" t="s">
        <v>1416</v>
      </c>
      <c r="B1387">
        <v>14</v>
      </c>
      <c r="C1387" s="54" t="s">
        <v>13</v>
      </c>
      <c r="D1387" s="54">
        <f>IF(R1387="?",AVERAGE($R$2:$R$2344),R1387)</f>
        <v>1968</v>
      </c>
      <c r="E1387" s="19" t="str">
        <f>CONCATENATE(B1387,"-",C1387,"-",D1387)</f>
        <v>14-Nov-1968</v>
      </c>
      <c r="F1387" s="26">
        <f t="shared" si="21"/>
        <v>54</v>
      </c>
      <c r="G1387">
        <v>2</v>
      </c>
      <c r="H1387" s="47">
        <v>11538.42</v>
      </c>
      <c r="I1387" t="str">
        <f>IF(M1387="?","tier - 2",M1387)</f>
        <v>tier - 3</v>
      </c>
      <c r="J1387" t="str">
        <f>IF(N1387="?","tier - 2",N1387)</f>
        <v>tier - 1</v>
      </c>
      <c r="K1387" t="str">
        <f>IF(O1387="?","Unknown",O1387)</f>
        <v>R1011</v>
      </c>
      <c r="M1387" t="s">
        <v>10</v>
      </c>
      <c r="N1387" t="s">
        <v>14</v>
      </c>
      <c r="O1387" t="s">
        <v>40</v>
      </c>
      <c r="R1387">
        <v>1968</v>
      </c>
    </row>
    <row r="1388" spans="1:18" x14ac:dyDescent="0.3">
      <c r="A1388" t="s">
        <v>1417</v>
      </c>
      <c r="B1388">
        <v>1</v>
      </c>
      <c r="C1388" s="54" t="s">
        <v>28</v>
      </c>
      <c r="D1388" s="54">
        <f>IF(R1388="?",AVERAGE($R$2:$R$2344),R1388)</f>
        <v>1971</v>
      </c>
      <c r="E1388" s="19" t="str">
        <f>CONCATENATE(B1388,"-",C1388,"-",D1388)</f>
        <v>1-Dec-1971</v>
      </c>
      <c r="F1388" s="26">
        <f t="shared" si="21"/>
        <v>51</v>
      </c>
      <c r="G1388">
        <v>0</v>
      </c>
      <c r="H1388" s="47">
        <v>11540.25</v>
      </c>
      <c r="I1388" t="str">
        <f>IF(M1388="?","tier - 2",M1388)</f>
        <v>tier - 3</v>
      </c>
      <c r="J1388" t="str">
        <f>IF(N1388="?","tier - 2",N1388)</f>
        <v>tier - 1</v>
      </c>
      <c r="K1388" t="str">
        <f>IF(O1388="?","Unknown",O1388)</f>
        <v>R1012</v>
      </c>
      <c r="M1388" t="s">
        <v>10</v>
      </c>
      <c r="N1388" t="s">
        <v>14</v>
      </c>
      <c r="O1388" t="s">
        <v>21</v>
      </c>
      <c r="R1388">
        <v>1971</v>
      </c>
    </row>
    <row r="1389" spans="1:18" x14ac:dyDescent="0.3">
      <c r="A1389" t="s">
        <v>1418</v>
      </c>
      <c r="B1389">
        <v>23</v>
      </c>
      <c r="C1389" s="54" t="s">
        <v>8</v>
      </c>
      <c r="D1389" s="54">
        <f>IF(R1389="?",AVERAGE($R$2:$R$2344),R1389)</f>
        <v>1973</v>
      </c>
      <c r="E1389" s="19" t="str">
        <f>CONCATENATE(B1389,"-",C1389,"-",D1389)</f>
        <v>23-Jul-1973</v>
      </c>
      <c r="F1389" s="26">
        <f t="shared" si="21"/>
        <v>49</v>
      </c>
      <c r="G1389">
        <v>5</v>
      </c>
      <c r="H1389" s="47">
        <v>11552.9</v>
      </c>
      <c r="I1389" t="str">
        <f>IF(M1389="?","tier - 2",M1389)</f>
        <v>tier - 3</v>
      </c>
      <c r="J1389" t="str">
        <f>IF(N1389="?","tier - 2",N1389)</f>
        <v>tier - 2</v>
      </c>
      <c r="K1389" t="str">
        <f>IF(O1389="?","Unknown",O1389)</f>
        <v>R1011</v>
      </c>
      <c r="M1389" t="s">
        <v>10</v>
      </c>
      <c r="N1389" t="s">
        <v>9</v>
      </c>
      <c r="O1389" t="s">
        <v>40</v>
      </c>
      <c r="R1389">
        <v>1973</v>
      </c>
    </row>
    <row r="1390" spans="1:18" x14ac:dyDescent="0.3">
      <c r="A1390" t="s">
        <v>1419</v>
      </c>
      <c r="B1390">
        <v>27</v>
      </c>
      <c r="C1390" s="54" t="s">
        <v>35</v>
      </c>
      <c r="D1390" s="54">
        <f>IF(R1390="?",AVERAGE($R$2:$R$2344),R1390)</f>
        <v>1965</v>
      </c>
      <c r="E1390" s="19" t="str">
        <f>CONCATENATE(B1390,"-",C1390,"-",D1390)</f>
        <v>27-Oct-1965</v>
      </c>
      <c r="F1390" s="26">
        <f t="shared" si="21"/>
        <v>57</v>
      </c>
      <c r="G1390">
        <v>1</v>
      </c>
      <c r="H1390" s="47">
        <v>11554.22</v>
      </c>
      <c r="I1390" t="str">
        <f>IF(M1390="?","tier - 2",M1390)</f>
        <v>tier - 3</v>
      </c>
      <c r="J1390" t="str">
        <f>IF(N1390="?","tier - 2",N1390)</f>
        <v>tier - 1</v>
      </c>
      <c r="K1390" t="str">
        <f>IF(O1390="?","Unknown",O1390)</f>
        <v>R1013</v>
      </c>
      <c r="M1390" t="s">
        <v>10</v>
      </c>
      <c r="N1390" t="s">
        <v>14</v>
      </c>
      <c r="O1390" t="s">
        <v>11</v>
      </c>
      <c r="R1390">
        <v>1965</v>
      </c>
    </row>
    <row r="1391" spans="1:18" x14ac:dyDescent="0.3">
      <c r="A1391" t="s">
        <v>1420</v>
      </c>
      <c r="B1391">
        <v>25</v>
      </c>
      <c r="C1391" s="54" t="s">
        <v>28</v>
      </c>
      <c r="D1391" s="54">
        <f>IF(R1391="?",AVERAGE($R$2:$R$2344),R1391)</f>
        <v>1965</v>
      </c>
      <c r="E1391" s="19" t="str">
        <f>CONCATENATE(B1391,"-",C1391,"-",D1391)</f>
        <v>25-Dec-1965</v>
      </c>
      <c r="F1391" s="26">
        <f t="shared" si="21"/>
        <v>57</v>
      </c>
      <c r="G1391">
        <v>0</v>
      </c>
      <c r="H1391" s="47">
        <v>11566.3</v>
      </c>
      <c r="I1391" t="str">
        <f>IF(M1391="?","tier - 2",M1391)</f>
        <v>tier - 3</v>
      </c>
      <c r="J1391" t="str">
        <f>IF(N1391="?","tier - 2",N1391)</f>
        <v>tier - 3</v>
      </c>
      <c r="K1391" t="str">
        <f>IF(O1391="?","Unknown",O1391)</f>
        <v>R1016</v>
      </c>
      <c r="M1391" t="s">
        <v>10</v>
      </c>
      <c r="N1391" t="s">
        <v>10</v>
      </c>
      <c r="O1391" t="s">
        <v>166</v>
      </c>
      <c r="R1391">
        <v>1965</v>
      </c>
    </row>
    <row r="1392" spans="1:18" x14ac:dyDescent="0.3">
      <c r="A1392" t="s">
        <v>1421</v>
      </c>
      <c r="B1392">
        <v>6</v>
      </c>
      <c r="C1392" s="54" t="s">
        <v>13</v>
      </c>
      <c r="D1392" s="54">
        <f>IF(R1392="?",AVERAGE($R$2:$R$2344),R1392)</f>
        <v>1965</v>
      </c>
      <c r="E1392" s="19" t="str">
        <f>CONCATENATE(B1392,"-",C1392,"-",D1392)</f>
        <v>6-Nov-1965</v>
      </c>
      <c r="F1392" s="26">
        <f t="shared" si="21"/>
        <v>57</v>
      </c>
      <c r="G1392">
        <v>1</v>
      </c>
      <c r="H1392" s="47">
        <v>11576.13</v>
      </c>
      <c r="I1392" t="str">
        <f>IF(M1392="?","tier - 2",M1392)</f>
        <v>tier - 3</v>
      </c>
      <c r="J1392" t="str">
        <f>IF(N1392="?","tier - 2",N1392)</f>
        <v>tier - 3</v>
      </c>
      <c r="K1392" t="str">
        <f>IF(O1392="?","Unknown",O1392)</f>
        <v>R1011</v>
      </c>
      <c r="M1392" t="s">
        <v>10</v>
      </c>
      <c r="N1392" t="s">
        <v>10</v>
      </c>
      <c r="O1392" t="s">
        <v>40</v>
      </c>
      <c r="R1392">
        <v>1965</v>
      </c>
    </row>
    <row r="1393" spans="1:18" x14ac:dyDescent="0.3">
      <c r="A1393" t="s">
        <v>1422</v>
      </c>
      <c r="B1393">
        <v>20</v>
      </c>
      <c r="C1393" s="54" t="s">
        <v>16</v>
      </c>
      <c r="D1393" s="54">
        <f>IF(R1393="?",AVERAGE($R$2:$R$2344),R1393)</f>
        <v>1964</v>
      </c>
      <c r="E1393" s="19" t="str">
        <f>CONCATENATE(B1393,"-",C1393,"-",D1393)</f>
        <v>20-Jun-1964</v>
      </c>
      <c r="F1393" s="26">
        <f t="shared" si="21"/>
        <v>58</v>
      </c>
      <c r="G1393">
        <v>0</v>
      </c>
      <c r="H1393" s="47">
        <v>11602.75</v>
      </c>
      <c r="I1393" t="str">
        <f>IF(M1393="?","tier - 2",M1393)</f>
        <v>tier - 3</v>
      </c>
      <c r="J1393" t="str">
        <f>IF(N1393="?","tier - 2",N1393)</f>
        <v>tier - 1</v>
      </c>
      <c r="K1393" t="str">
        <f>IF(O1393="?","Unknown",O1393)</f>
        <v>R1020</v>
      </c>
      <c r="M1393" t="s">
        <v>10</v>
      </c>
      <c r="N1393" t="s">
        <v>14</v>
      </c>
      <c r="O1393" t="s">
        <v>514</v>
      </c>
      <c r="R1393">
        <v>1964</v>
      </c>
    </row>
    <row r="1394" spans="1:18" x14ac:dyDescent="0.3">
      <c r="A1394" t="s">
        <v>1423</v>
      </c>
      <c r="B1394">
        <v>17</v>
      </c>
      <c r="C1394" s="54" t="s">
        <v>8</v>
      </c>
      <c r="D1394" s="54">
        <f>IF(R1394="?",AVERAGE($R$2:$R$2344),R1394)</f>
        <v>1986</v>
      </c>
      <c r="E1394" s="19" t="str">
        <f>CONCATENATE(B1394,"-",C1394,"-",D1394)</f>
        <v>17-Jul-1986</v>
      </c>
      <c r="F1394" s="26">
        <f t="shared" si="21"/>
        <v>36</v>
      </c>
      <c r="G1394">
        <v>3</v>
      </c>
      <c r="H1394" s="47">
        <v>11625.11</v>
      </c>
      <c r="I1394" t="str">
        <f>IF(M1394="?","tier - 2",M1394)</f>
        <v>tier - 3</v>
      </c>
      <c r="J1394" t="str">
        <f>IF(N1394="?","tier - 2",N1394)</f>
        <v>tier - 3</v>
      </c>
      <c r="K1394" t="str">
        <f>IF(O1394="?","Unknown",O1394)</f>
        <v>R1022</v>
      </c>
      <c r="M1394" t="s">
        <v>10</v>
      </c>
      <c r="N1394" t="s">
        <v>10</v>
      </c>
      <c r="O1394" t="s">
        <v>630</v>
      </c>
      <c r="R1394">
        <v>1986</v>
      </c>
    </row>
    <row r="1395" spans="1:18" x14ac:dyDescent="0.3">
      <c r="A1395" t="s">
        <v>1424</v>
      </c>
      <c r="B1395">
        <v>4</v>
      </c>
      <c r="C1395" s="54" t="s">
        <v>35</v>
      </c>
      <c r="D1395" s="54">
        <f>IF(R1395="?",AVERAGE($R$2:$R$2344),R1395)</f>
        <v>1966</v>
      </c>
      <c r="E1395" s="19" t="str">
        <f>CONCATENATE(B1395,"-",C1395,"-",D1395)</f>
        <v>4-Oct-1966</v>
      </c>
      <c r="F1395" s="26">
        <f t="shared" si="21"/>
        <v>56</v>
      </c>
      <c r="G1395">
        <v>0</v>
      </c>
      <c r="H1395" s="47">
        <v>11657.72</v>
      </c>
      <c r="I1395" t="str">
        <f>IF(M1395="?","tier - 2",M1395)</f>
        <v>tier - 3</v>
      </c>
      <c r="J1395" t="str">
        <f>IF(N1395="?","tier - 2",N1395)</f>
        <v>tier - 2</v>
      </c>
      <c r="K1395" t="str">
        <f>IF(O1395="?","Unknown",O1395)</f>
        <v>R1024</v>
      </c>
      <c r="M1395" t="s">
        <v>10</v>
      </c>
      <c r="N1395" t="s">
        <v>9</v>
      </c>
      <c r="O1395" t="s">
        <v>245</v>
      </c>
      <c r="R1395">
        <v>1966</v>
      </c>
    </row>
    <row r="1396" spans="1:18" x14ac:dyDescent="0.3">
      <c r="A1396" t="s">
        <v>1425</v>
      </c>
      <c r="B1396">
        <v>20</v>
      </c>
      <c r="C1396" s="54" t="s">
        <v>8</v>
      </c>
      <c r="D1396" s="54">
        <f>IF(R1396="?",AVERAGE($R$2:$R$2344),R1396)</f>
        <v>1994</v>
      </c>
      <c r="E1396" s="19" t="str">
        <f>CONCATENATE(B1396,"-",C1396,"-",D1396)</f>
        <v>20-Jul-1994</v>
      </c>
      <c r="F1396" s="26">
        <f t="shared" si="21"/>
        <v>28</v>
      </c>
      <c r="G1396">
        <v>0</v>
      </c>
      <c r="H1396" s="47">
        <v>11657.81</v>
      </c>
      <c r="I1396" t="str">
        <f>IF(M1396="?","tier - 2",M1396)</f>
        <v>tier - 3</v>
      </c>
      <c r="J1396" t="str">
        <f>IF(N1396="?","tier - 2",N1396)</f>
        <v>tier - 2</v>
      </c>
      <c r="K1396" t="str">
        <f>IF(O1396="?","Unknown",O1396)</f>
        <v>R1023</v>
      </c>
      <c r="M1396" t="s">
        <v>10</v>
      </c>
      <c r="N1396" t="s">
        <v>9</v>
      </c>
      <c r="O1396" t="s">
        <v>247</v>
      </c>
      <c r="R1396">
        <v>1994</v>
      </c>
    </row>
    <row r="1397" spans="1:18" x14ac:dyDescent="0.3">
      <c r="A1397" t="s">
        <v>1426</v>
      </c>
      <c r="B1397">
        <v>6</v>
      </c>
      <c r="C1397" s="54" t="s">
        <v>8</v>
      </c>
      <c r="D1397" s="54">
        <f>IF(R1397="?",AVERAGE($R$2:$R$2344),R1397)</f>
        <v>1966</v>
      </c>
      <c r="E1397" s="19" t="str">
        <f>CONCATENATE(B1397,"-",C1397,"-",D1397)</f>
        <v>6-Jul-1966</v>
      </c>
      <c r="F1397" s="26">
        <f t="shared" si="21"/>
        <v>56</v>
      </c>
      <c r="G1397">
        <v>0</v>
      </c>
      <c r="H1397" s="47">
        <v>11658.12</v>
      </c>
      <c r="I1397" t="str">
        <f>IF(M1397="?","tier - 2",M1397)</f>
        <v>tier - 3</v>
      </c>
      <c r="J1397" t="str">
        <f>IF(N1397="?","tier - 2",N1397)</f>
        <v>tier - 1</v>
      </c>
      <c r="K1397" t="str">
        <f>IF(O1397="?","Unknown",O1397)</f>
        <v>R1024</v>
      </c>
      <c r="M1397" t="s">
        <v>10</v>
      </c>
      <c r="N1397" t="s">
        <v>14</v>
      </c>
      <c r="O1397" t="s">
        <v>245</v>
      </c>
      <c r="R1397">
        <v>1966</v>
      </c>
    </row>
    <row r="1398" spans="1:18" x14ac:dyDescent="0.3">
      <c r="A1398" t="s">
        <v>1427</v>
      </c>
      <c r="B1398">
        <v>23</v>
      </c>
      <c r="C1398" s="54" t="s">
        <v>33</v>
      </c>
      <c r="D1398" s="54">
        <f>IF(R1398="?",AVERAGE($R$2:$R$2344),R1398)</f>
        <v>1966</v>
      </c>
      <c r="E1398" s="19" t="str">
        <f>CONCATENATE(B1398,"-",C1398,"-",D1398)</f>
        <v>23-Aug-1966</v>
      </c>
      <c r="F1398" s="26">
        <f t="shared" si="21"/>
        <v>56</v>
      </c>
      <c r="G1398">
        <v>0</v>
      </c>
      <c r="H1398" s="47">
        <v>11658.38</v>
      </c>
      <c r="I1398" t="str">
        <f>IF(M1398="?","tier - 2",M1398)</f>
        <v>tier - 3</v>
      </c>
      <c r="J1398" t="str">
        <f>IF(N1398="?","tier - 2",N1398)</f>
        <v>tier - 3</v>
      </c>
      <c r="K1398" t="str">
        <f>IF(O1398="?","Unknown",O1398)</f>
        <v>R1024</v>
      </c>
      <c r="M1398" t="s">
        <v>10</v>
      </c>
      <c r="N1398" t="s">
        <v>10</v>
      </c>
      <c r="O1398" t="s">
        <v>245</v>
      </c>
      <c r="R1398">
        <v>1966</v>
      </c>
    </row>
    <row r="1399" spans="1:18" x14ac:dyDescent="0.3">
      <c r="A1399" t="s">
        <v>1428</v>
      </c>
      <c r="B1399">
        <v>9</v>
      </c>
      <c r="C1399" s="54" t="s">
        <v>13</v>
      </c>
      <c r="D1399" s="54">
        <f>IF(R1399="?",AVERAGE($R$2:$R$2344),R1399)</f>
        <v>1966</v>
      </c>
      <c r="E1399" s="19" t="str">
        <f>CONCATENATE(B1399,"-",C1399,"-",D1399)</f>
        <v>9-Nov-1966</v>
      </c>
      <c r="F1399" s="26">
        <f t="shared" si="21"/>
        <v>56</v>
      </c>
      <c r="G1399">
        <v>1</v>
      </c>
      <c r="H1399" s="47">
        <v>11674.13</v>
      </c>
      <c r="I1399" t="str">
        <f>IF(M1399="?","tier - 2",M1399)</f>
        <v>tier - 3</v>
      </c>
      <c r="J1399" t="str">
        <f>IF(N1399="?","tier - 2",N1399)</f>
        <v>tier - 1</v>
      </c>
      <c r="K1399" t="str">
        <f>IF(O1399="?","Unknown",O1399)</f>
        <v>R1011</v>
      </c>
      <c r="M1399" t="s">
        <v>10</v>
      </c>
      <c r="N1399" t="s">
        <v>14</v>
      </c>
      <c r="O1399" t="s">
        <v>40</v>
      </c>
      <c r="R1399">
        <v>1966</v>
      </c>
    </row>
    <row r="1400" spans="1:18" x14ac:dyDescent="0.3">
      <c r="A1400" t="s">
        <v>1429</v>
      </c>
      <c r="B1400">
        <v>1</v>
      </c>
      <c r="C1400" s="54" t="s">
        <v>28</v>
      </c>
      <c r="D1400" s="54">
        <f>IF(R1400="?",AVERAGE($R$2:$R$2344),R1400)</f>
        <v>1970</v>
      </c>
      <c r="E1400" s="19" t="str">
        <f>CONCATENATE(B1400,"-",C1400,"-",D1400)</f>
        <v>1-Dec-1970</v>
      </c>
      <c r="F1400" s="26">
        <f t="shared" si="21"/>
        <v>52</v>
      </c>
      <c r="G1400">
        <v>0</v>
      </c>
      <c r="H1400" s="47">
        <v>11696.52</v>
      </c>
      <c r="I1400" t="str">
        <f>IF(M1400="?","tier - 2",M1400)</f>
        <v>tier - 3</v>
      </c>
      <c r="J1400" t="str">
        <f>IF(N1400="?","tier - 2",N1400)</f>
        <v>tier - 1</v>
      </c>
      <c r="K1400" t="str">
        <f>IF(O1400="?","Unknown",O1400)</f>
        <v>R1021</v>
      </c>
      <c r="M1400" t="s">
        <v>10</v>
      </c>
      <c r="N1400" t="s">
        <v>14</v>
      </c>
      <c r="O1400" t="s">
        <v>298</v>
      </c>
      <c r="R1400">
        <v>1970</v>
      </c>
    </row>
    <row r="1401" spans="1:18" x14ac:dyDescent="0.3">
      <c r="A1401" t="s">
        <v>1430</v>
      </c>
      <c r="B1401">
        <v>21</v>
      </c>
      <c r="C1401" s="54" t="s">
        <v>35</v>
      </c>
      <c r="D1401" s="54">
        <f>IF(R1401="?",AVERAGE($R$2:$R$2344),R1401)</f>
        <v>1982</v>
      </c>
      <c r="E1401" s="19" t="str">
        <f>CONCATENATE(B1401,"-",C1401,"-",D1401)</f>
        <v>21-Oct-1982</v>
      </c>
      <c r="F1401" s="26">
        <f t="shared" si="21"/>
        <v>40</v>
      </c>
      <c r="G1401">
        <v>3</v>
      </c>
      <c r="H1401" s="47">
        <v>11712.97</v>
      </c>
      <c r="I1401" t="str">
        <f>IF(M1401="?","tier - 2",M1401)</f>
        <v>tier - 3</v>
      </c>
      <c r="J1401" t="str">
        <f>IF(N1401="?","tier - 2",N1401)</f>
        <v>tier - 2</v>
      </c>
      <c r="K1401" t="str">
        <f>IF(O1401="?","Unknown",O1401)</f>
        <v>R1021</v>
      </c>
      <c r="M1401" t="s">
        <v>10</v>
      </c>
      <c r="N1401" t="s">
        <v>9</v>
      </c>
      <c r="O1401" t="s">
        <v>298</v>
      </c>
      <c r="R1401">
        <v>1982</v>
      </c>
    </row>
    <row r="1402" spans="1:18" x14ac:dyDescent="0.3">
      <c r="A1402" t="s">
        <v>1431</v>
      </c>
      <c r="B1402">
        <v>12</v>
      </c>
      <c r="C1402" s="54" t="s">
        <v>35</v>
      </c>
      <c r="D1402" s="54">
        <f>IF(R1402="?",AVERAGE($R$2:$R$2344),R1402)</f>
        <v>1969</v>
      </c>
      <c r="E1402" s="19" t="str">
        <f>CONCATENATE(B1402,"-",C1402,"-",D1402)</f>
        <v>12-Oct-1969</v>
      </c>
      <c r="F1402" s="26">
        <f t="shared" si="21"/>
        <v>53</v>
      </c>
      <c r="G1402">
        <v>2</v>
      </c>
      <c r="H1402" s="47">
        <v>11729.68</v>
      </c>
      <c r="I1402" t="str">
        <f>IF(M1402="?","tier - 2",M1402)</f>
        <v>tier - 3</v>
      </c>
      <c r="J1402" t="str">
        <f>IF(N1402="?","tier - 2",N1402)</f>
        <v>tier - 1</v>
      </c>
      <c r="K1402" t="str">
        <f>IF(O1402="?","Unknown",O1402)</f>
        <v>R1024</v>
      </c>
      <c r="M1402" t="s">
        <v>10</v>
      </c>
      <c r="N1402" t="s">
        <v>14</v>
      </c>
      <c r="O1402" t="s">
        <v>245</v>
      </c>
      <c r="R1402">
        <v>1969</v>
      </c>
    </row>
    <row r="1403" spans="1:18" x14ac:dyDescent="0.3">
      <c r="A1403" t="s">
        <v>1432</v>
      </c>
      <c r="B1403">
        <v>26</v>
      </c>
      <c r="C1403" s="54" t="s">
        <v>13</v>
      </c>
      <c r="D1403" s="54">
        <f>IF(R1403="?",AVERAGE($R$2:$R$2344),R1403)</f>
        <v>1984</v>
      </c>
      <c r="E1403" s="19" t="str">
        <f>CONCATENATE(B1403,"-",C1403,"-",D1403)</f>
        <v>26-Nov-1984</v>
      </c>
      <c r="F1403" s="26">
        <f t="shared" si="21"/>
        <v>38</v>
      </c>
      <c r="G1403">
        <v>3</v>
      </c>
      <c r="H1403" s="47">
        <v>11730.82</v>
      </c>
      <c r="I1403" t="str">
        <f>IF(M1403="?","tier - 2",M1403)</f>
        <v>tier - 3</v>
      </c>
      <c r="J1403" t="str">
        <f>IF(N1403="?","tier - 2",N1403)</f>
        <v>tier - 3</v>
      </c>
      <c r="K1403" t="str">
        <f>IF(O1403="?","Unknown",O1403)</f>
        <v>R1026</v>
      </c>
      <c r="M1403" t="s">
        <v>10</v>
      </c>
      <c r="N1403" t="s">
        <v>10</v>
      </c>
      <c r="O1403" t="s">
        <v>533</v>
      </c>
      <c r="R1403">
        <v>1984</v>
      </c>
    </row>
    <row r="1404" spans="1:18" x14ac:dyDescent="0.3">
      <c r="A1404" t="s">
        <v>1433</v>
      </c>
      <c r="B1404">
        <v>9</v>
      </c>
      <c r="C1404" s="54" t="s">
        <v>13</v>
      </c>
      <c r="D1404" s="54">
        <f>IF(R1404="?",AVERAGE($R$2:$R$2344),R1404)</f>
        <v>1964</v>
      </c>
      <c r="E1404" s="19" t="str">
        <f>CONCATENATE(B1404,"-",C1404,"-",D1404)</f>
        <v>9-Nov-1964</v>
      </c>
      <c r="F1404" s="26">
        <f t="shared" si="21"/>
        <v>58</v>
      </c>
      <c r="G1404">
        <v>0</v>
      </c>
      <c r="H1404" s="47">
        <v>11735.88</v>
      </c>
      <c r="I1404" t="str">
        <f>IF(M1404="?","tier - 2",M1404)</f>
        <v>tier - 3</v>
      </c>
      <c r="J1404" t="str">
        <f>IF(N1404="?","tier - 2",N1404)</f>
        <v>tier - 1</v>
      </c>
      <c r="K1404" t="str">
        <f>IF(O1404="?","Unknown",O1404)</f>
        <v>R1012</v>
      </c>
      <c r="M1404" t="s">
        <v>10</v>
      </c>
      <c r="N1404" t="s">
        <v>14</v>
      </c>
      <c r="O1404" t="s">
        <v>21</v>
      </c>
      <c r="R1404">
        <v>1964</v>
      </c>
    </row>
    <row r="1405" spans="1:18" x14ac:dyDescent="0.3">
      <c r="A1405" t="s">
        <v>1434</v>
      </c>
      <c r="B1405">
        <v>5</v>
      </c>
      <c r="C1405" s="54" t="s">
        <v>18</v>
      </c>
      <c r="D1405" s="54">
        <f>IF(R1405="?",AVERAGE($R$2:$R$2344),R1405)</f>
        <v>1988</v>
      </c>
      <c r="E1405" s="19" t="str">
        <f>CONCATENATE(B1405,"-",C1405,"-",D1405)</f>
        <v>5-Sep-1988</v>
      </c>
      <c r="F1405" s="26">
        <f t="shared" si="21"/>
        <v>34</v>
      </c>
      <c r="G1405">
        <v>2</v>
      </c>
      <c r="H1405" s="47">
        <v>11737.85</v>
      </c>
      <c r="I1405" t="str">
        <f>IF(M1405="?","tier - 2",M1405)</f>
        <v>tier - 3</v>
      </c>
      <c r="J1405" t="str">
        <f>IF(N1405="?","tier - 2",N1405)</f>
        <v>tier - 1</v>
      </c>
      <c r="K1405" t="str">
        <f>IF(O1405="?","Unknown",O1405)</f>
        <v>R1011</v>
      </c>
      <c r="M1405" t="s">
        <v>10</v>
      </c>
      <c r="N1405" t="s">
        <v>14</v>
      </c>
      <c r="O1405" t="s">
        <v>40</v>
      </c>
      <c r="R1405">
        <v>1988</v>
      </c>
    </row>
    <row r="1406" spans="1:18" x14ac:dyDescent="0.3">
      <c r="A1406" t="s">
        <v>1435</v>
      </c>
      <c r="B1406">
        <v>12</v>
      </c>
      <c r="C1406" s="54" t="s">
        <v>13</v>
      </c>
      <c r="D1406" s="54">
        <f>IF(R1406="?",AVERAGE($R$2:$R$2344),R1406)</f>
        <v>1969</v>
      </c>
      <c r="E1406" s="19" t="str">
        <f>CONCATENATE(B1406,"-",C1406,"-",D1406)</f>
        <v>12-Nov-1969</v>
      </c>
      <c r="F1406" s="26">
        <f t="shared" si="21"/>
        <v>53</v>
      </c>
      <c r="G1406">
        <v>3</v>
      </c>
      <c r="H1406" s="47">
        <v>11741.73</v>
      </c>
      <c r="I1406" t="str">
        <f>IF(M1406="?","tier - 2",M1406)</f>
        <v>tier - 3</v>
      </c>
      <c r="J1406" t="str">
        <f>IF(N1406="?","tier - 2",N1406)</f>
        <v>tier - 1</v>
      </c>
      <c r="K1406" t="str">
        <f>IF(O1406="?","Unknown",O1406)</f>
        <v>R1011</v>
      </c>
      <c r="M1406" t="s">
        <v>10</v>
      </c>
      <c r="N1406" t="s">
        <v>14</v>
      </c>
      <c r="O1406" t="s">
        <v>40</v>
      </c>
      <c r="R1406">
        <v>1969</v>
      </c>
    </row>
    <row r="1407" spans="1:18" x14ac:dyDescent="0.3">
      <c r="A1407" t="s">
        <v>1436</v>
      </c>
      <c r="B1407">
        <v>9</v>
      </c>
      <c r="C1407" s="54" t="s">
        <v>16</v>
      </c>
      <c r="D1407" s="54">
        <f>IF(R1407="?",AVERAGE($R$2:$R$2344),R1407)</f>
        <v>1963</v>
      </c>
      <c r="E1407" s="19" t="str">
        <f>CONCATENATE(B1407,"-",C1407,"-",D1407)</f>
        <v>9-Jun-1963</v>
      </c>
      <c r="F1407" s="26">
        <f t="shared" si="21"/>
        <v>59</v>
      </c>
      <c r="G1407">
        <v>0</v>
      </c>
      <c r="H1407" s="47">
        <v>11743.3</v>
      </c>
      <c r="I1407" t="str">
        <f>IF(M1407="?","tier - 2",M1407)</f>
        <v>tier - 3</v>
      </c>
      <c r="J1407" t="str">
        <f>IF(N1407="?","tier - 2",N1407)</f>
        <v>tier - 3</v>
      </c>
      <c r="K1407" t="str">
        <f>IF(O1407="?","Unknown",O1407)</f>
        <v>R1013</v>
      </c>
      <c r="M1407" t="s">
        <v>10</v>
      </c>
      <c r="N1407" t="s">
        <v>10</v>
      </c>
      <c r="O1407" t="s">
        <v>11</v>
      </c>
      <c r="R1407">
        <v>1963</v>
      </c>
    </row>
    <row r="1408" spans="1:18" x14ac:dyDescent="0.3">
      <c r="A1408" t="s">
        <v>1437</v>
      </c>
      <c r="B1408">
        <v>2</v>
      </c>
      <c r="C1408" s="54" t="s">
        <v>28</v>
      </c>
      <c r="D1408" s="54">
        <f>IF(R1408="?",AVERAGE($R$2:$R$2344),R1408)</f>
        <v>1964</v>
      </c>
      <c r="E1408" s="19" t="str">
        <f>CONCATENATE(B1408,"-",C1408,"-",D1408)</f>
        <v>2-Dec-1964</v>
      </c>
      <c r="F1408" s="26">
        <f t="shared" si="21"/>
        <v>58</v>
      </c>
      <c r="G1408">
        <v>0</v>
      </c>
      <c r="H1408" s="47">
        <v>11743.93</v>
      </c>
      <c r="I1408" t="str">
        <f>IF(M1408="?","tier - 2",M1408)</f>
        <v>tier - 3</v>
      </c>
      <c r="J1408" t="str">
        <f>IF(N1408="?","tier - 2",N1408)</f>
        <v>tier - 1</v>
      </c>
      <c r="K1408" t="str">
        <f>IF(O1408="?","Unknown",O1408)</f>
        <v>R1012</v>
      </c>
      <c r="M1408" t="s">
        <v>10</v>
      </c>
      <c r="N1408" t="s">
        <v>14</v>
      </c>
      <c r="O1408" t="s">
        <v>21</v>
      </c>
      <c r="R1408">
        <v>1964</v>
      </c>
    </row>
    <row r="1409" spans="1:18" x14ac:dyDescent="0.3">
      <c r="A1409" t="s">
        <v>1438</v>
      </c>
      <c r="B1409">
        <v>6</v>
      </c>
      <c r="C1409" s="54" t="s">
        <v>13</v>
      </c>
      <c r="D1409" s="54">
        <f>IF(R1409="?",AVERAGE($R$2:$R$2344),R1409)</f>
        <v>1979</v>
      </c>
      <c r="E1409" s="19" t="str">
        <f>CONCATENATE(B1409,"-",C1409,"-",D1409)</f>
        <v>6-Nov-1979</v>
      </c>
      <c r="F1409" s="26">
        <f t="shared" si="21"/>
        <v>43</v>
      </c>
      <c r="G1409">
        <v>2</v>
      </c>
      <c r="H1409" s="47">
        <v>11752.68</v>
      </c>
      <c r="I1409" t="str">
        <f>IF(M1409="?","tier - 2",M1409)</f>
        <v>tier - 3</v>
      </c>
      <c r="J1409" t="str">
        <f>IF(N1409="?","tier - 2",N1409)</f>
        <v>tier - 1</v>
      </c>
      <c r="K1409" t="str">
        <f>IF(O1409="?","Unknown",O1409)</f>
        <v>R1026</v>
      </c>
      <c r="M1409" t="s">
        <v>10</v>
      </c>
      <c r="N1409" t="s">
        <v>14</v>
      </c>
      <c r="O1409" t="s">
        <v>533</v>
      </c>
      <c r="R1409">
        <v>1979</v>
      </c>
    </row>
    <row r="1410" spans="1:18" x14ac:dyDescent="0.3">
      <c r="A1410" t="s">
        <v>1439</v>
      </c>
      <c r="B1410">
        <v>25</v>
      </c>
      <c r="C1410" s="54" t="s">
        <v>8</v>
      </c>
      <c r="D1410" s="54">
        <f>IF(R1410="?",AVERAGE($R$2:$R$2344),R1410)</f>
        <v>1966</v>
      </c>
      <c r="E1410" s="19" t="str">
        <f>CONCATENATE(B1410,"-",C1410,"-",D1410)</f>
        <v>25-Jul-1966</v>
      </c>
      <c r="F1410" s="26">
        <f t="shared" si="21"/>
        <v>56</v>
      </c>
      <c r="G1410">
        <v>1</v>
      </c>
      <c r="H1410" s="47">
        <v>11763</v>
      </c>
      <c r="I1410" t="str">
        <f>IF(M1410="?","tier - 2",M1410)</f>
        <v>tier - 3</v>
      </c>
      <c r="J1410" t="str">
        <f>IF(N1410="?","tier - 2",N1410)</f>
        <v>tier - 3</v>
      </c>
      <c r="K1410" t="str">
        <f>IF(O1410="?","Unknown",O1410)</f>
        <v>R1016</v>
      </c>
      <c r="M1410" t="s">
        <v>10</v>
      </c>
      <c r="N1410" t="s">
        <v>10</v>
      </c>
      <c r="O1410" t="s">
        <v>166</v>
      </c>
      <c r="R1410">
        <v>1966</v>
      </c>
    </row>
    <row r="1411" spans="1:18" x14ac:dyDescent="0.3">
      <c r="A1411" t="s">
        <v>1440</v>
      </c>
      <c r="B1411">
        <v>20</v>
      </c>
      <c r="C1411" s="54" t="s">
        <v>13</v>
      </c>
      <c r="D1411" s="54">
        <f>IF(R1411="?",AVERAGE($R$2:$R$2344),R1411)</f>
        <v>1982</v>
      </c>
      <c r="E1411" s="19" t="str">
        <f>CONCATENATE(B1411,"-",C1411,"-",D1411)</f>
        <v>20-Nov-1982</v>
      </c>
      <c r="F1411" s="26">
        <f t="shared" ref="F1411:F1474" si="22">DATEDIF(E1411, DATE(2023,6,8), "Y")</f>
        <v>40</v>
      </c>
      <c r="G1411">
        <v>3</v>
      </c>
      <c r="H1411" s="47">
        <v>11773.06</v>
      </c>
      <c r="I1411" t="str">
        <f>IF(M1411="?","tier - 2",M1411)</f>
        <v>tier - 3</v>
      </c>
      <c r="J1411" t="str">
        <f>IF(N1411="?","tier - 2",N1411)</f>
        <v>tier - 3</v>
      </c>
      <c r="K1411" t="str">
        <f>IF(O1411="?","Unknown",O1411)</f>
        <v>R1026</v>
      </c>
      <c r="M1411" t="s">
        <v>10</v>
      </c>
      <c r="N1411" t="s">
        <v>10</v>
      </c>
      <c r="O1411" t="s">
        <v>533</v>
      </c>
      <c r="R1411">
        <v>1982</v>
      </c>
    </row>
    <row r="1412" spans="1:18" x14ac:dyDescent="0.3">
      <c r="A1412" t="s">
        <v>1441</v>
      </c>
      <c r="B1412">
        <v>3</v>
      </c>
      <c r="C1412" s="54" t="s">
        <v>35</v>
      </c>
      <c r="D1412" s="54">
        <f>IF(R1412="?",AVERAGE($R$2:$R$2344),R1412)</f>
        <v>1965</v>
      </c>
      <c r="E1412" s="19" t="str">
        <f>CONCATENATE(B1412,"-",C1412,"-",D1412)</f>
        <v>3-Oct-1965</v>
      </c>
      <c r="F1412" s="26">
        <f t="shared" si="22"/>
        <v>57</v>
      </c>
      <c r="G1412">
        <v>0</v>
      </c>
      <c r="H1412" s="47">
        <v>11830.61</v>
      </c>
      <c r="I1412" t="str">
        <f>IF(M1412="?","tier - 2",M1412)</f>
        <v>tier - 3</v>
      </c>
      <c r="J1412" t="str">
        <f>IF(N1412="?","tier - 2",N1412)</f>
        <v>tier - 1</v>
      </c>
      <c r="K1412" t="str">
        <f>IF(O1412="?","Unknown",O1412)</f>
        <v>R1012</v>
      </c>
      <c r="M1412" t="s">
        <v>10</v>
      </c>
      <c r="N1412" t="s">
        <v>14</v>
      </c>
      <c r="O1412" t="s">
        <v>21</v>
      </c>
      <c r="R1412">
        <v>1965</v>
      </c>
    </row>
    <row r="1413" spans="1:18" x14ac:dyDescent="0.3">
      <c r="A1413" t="s">
        <v>1442</v>
      </c>
      <c r="B1413">
        <v>27</v>
      </c>
      <c r="C1413" s="54" t="s">
        <v>16</v>
      </c>
      <c r="D1413" s="54">
        <f>IF(R1413="?",AVERAGE($R$2:$R$2344),R1413)</f>
        <v>1964</v>
      </c>
      <c r="E1413" s="19" t="str">
        <f>CONCATENATE(B1413,"-",C1413,"-",D1413)</f>
        <v>27-Jun-1964</v>
      </c>
      <c r="F1413" s="26">
        <f t="shared" si="22"/>
        <v>58</v>
      </c>
      <c r="G1413">
        <v>0</v>
      </c>
      <c r="H1413" s="47">
        <v>11833.78</v>
      </c>
      <c r="I1413" t="str">
        <f>IF(M1413="?","tier - 2",M1413)</f>
        <v>tier - 3</v>
      </c>
      <c r="J1413" t="str">
        <f>IF(N1413="?","tier - 2",N1413)</f>
        <v>tier - 3</v>
      </c>
      <c r="K1413" t="str">
        <f>IF(O1413="?","Unknown",O1413)</f>
        <v>R1013</v>
      </c>
      <c r="M1413" t="s">
        <v>10</v>
      </c>
      <c r="N1413" t="s">
        <v>10</v>
      </c>
      <c r="O1413" t="s">
        <v>11</v>
      </c>
      <c r="R1413">
        <v>1964</v>
      </c>
    </row>
    <row r="1414" spans="1:18" x14ac:dyDescent="0.3">
      <c r="A1414" t="s">
        <v>1443</v>
      </c>
      <c r="B1414">
        <v>11</v>
      </c>
      <c r="C1414" s="54" t="s">
        <v>18</v>
      </c>
      <c r="D1414" s="54">
        <f>IF(R1414="?",AVERAGE($R$2:$R$2344),R1414)</f>
        <v>1964</v>
      </c>
      <c r="E1414" s="19" t="str">
        <f>CONCATENATE(B1414,"-",C1414,"-",D1414)</f>
        <v>11-Sep-1964</v>
      </c>
      <c r="F1414" s="26">
        <f t="shared" si="22"/>
        <v>58</v>
      </c>
      <c r="G1414">
        <v>0</v>
      </c>
      <c r="H1414" s="47">
        <v>11837.16</v>
      </c>
      <c r="I1414" t="str">
        <f>IF(M1414="?","tier - 2",M1414)</f>
        <v>tier - 3</v>
      </c>
      <c r="J1414" t="str">
        <f>IF(N1414="?","tier - 2",N1414)</f>
        <v>tier - 3</v>
      </c>
      <c r="K1414" t="str">
        <f>IF(O1414="?","Unknown",O1414)</f>
        <v>R1011</v>
      </c>
      <c r="M1414" t="s">
        <v>10</v>
      </c>
      <c r="N1414" t="s">
        <v>10</v>
      </c>
      <c r="O1414" t="s">
        <v>40</v>
      </c>
      <c r="R1414">
        <v>1964</v>
      </c>
    </row>
    <row r="1415" spans="1:18" x14ac:dyDescent="0.3">
      <c r="A1415" t="s">
        <v>1444</v>
      </c>
      <c r="B1415">
        <v>25</v>
      </c>
      <c r="C1415" s="54" t="s">
        <v>18</v>
      </c>
      <c r="D1415" s="54">
        <f>IF(R1415="?",AVERAGE($R$2:$R$2344),R1415)</f>
        <v>1965</v>
      </c>
      <c r="E1415" s="19" t="str">
        <f>CONCATENATE(B1415,"-",C1415,"-",D1415)</f>
        <v>25-Sep-1965</v>
      </c>
      <c r="F1415" s="26">
        <f t="shared" si="22"/>
        <v>57</v>
      </c>
      <c r="G1415">
        <v>0</v>
      </c>
      <c r="H1415" s="47">
        <v>11840.78</v>
      </c>
      <c r="I1415" t="str">
        <f>IF(M1415="?","tier - 2",M1415)</f>
        <v>tier - 3</v>
      </c>
      <c r="J1415" t="str">
        <f>IF(N1415="?","tier - 2",N1415)</f>
        <v>tier - 2</v>
      </c>
      <c r="K1415" t="str">
        <f>IF(O1415="?","Unknown",O1415)</f>
        <v>R1012</v>
      </c>
      <c r="M1415" t="s">
        <v>10</v>
      </c>
      <c r="N1415" t="s">
        <v>9</v>
      </c>
      <c r="O1415" t="s">
        <v>21</v>
      </c>
      <c r="R1415">
        <v>1965</v>
      </c>
    </row>
    <row r="1416" spans="1:18" x14ac:dyDescent="0.3">
      <c r="A1416" t="s">
        <v>1445</v>
      </c>
      <c r="B1416">
        <v>11</v>
      </c>
      <c r="C1416" s="54" t="s">
        <v>8</v>
      </c>
      <c r="D1416" s="54">
        <f>IF(R1416="?",AVERAGE($R$2:$R$2344),R1416)</f>
        <v>1964</v>
      </c>
      <c r="E1416" s="19" t="str">
        <f>CONCATENATE(B1416,"-",C1416,"-",D1416)</f>
        <v>11-Jul-1964</v>
      </c>
      <c r="F1416" s="26">
        <f t="shared" si="22"/>
        <v>58</v>
      </c>
      <c r="G1416">
        <v>0</v>
      </c>
      <c r="H1416" s="47">
        <v>11842.44</v>
      </c>
      <c r="I1416" t="str">
        <f>IF(M1416="?","tier - 2",M1416)</f>
        <v>tier - 3</v>
      </c>
      <c r="J1416" t="str">
        <f>IF(N1416="?","tier - 2",N1416)</f>
        <v>tier - 2</v>
      </c>
      <c r="K1416" t="str">
        <f>IF(O1416="?","Unknown",O1416)</f>
        <v>R1011</v>
      </c>
      <c r="M1416" t="s">
        <v>10</v>
      </c>
      <c r="N1416" t="s">
        <v>9</v>
      </c>
      <c r="O1416" t="s">
        <v>40</v>
      </c>
      <c r="R1416">
        <v>1964</v>
      </c>
    </row>
    <row r="1417" spans="1:18" x14ac:dyDescent="0.3">
      <c r="A1417" t="s">
        <v>1446</v>
      </c>
      <c r="B1417">
        <v>10</v>
      </c>
      <c r="C1417" s="54" t="s">
        <v>13</v>
      </c>
      <c r="D1417" s="54">
        <f>IF(R1417="?",AVERAGE($R$2:$R$2344),R1417)</f>
        <v>1965</v>
      </c>
      <c r="E1417" s="19" t="str">
        <f>CONCATENATE(B1417,"-",C1417,"-",D1417)</f>
        <v>10-Nov-1965</v>
      </c>
      <c r="F1417" s="26">
        <f t="shared" si="22"/>
        <v>57</v>
      </c>
      <c r="G1417">
        <v>0</v>
      </c>
      <c r="H1417" s="47">
        <v>11842.62</v>
      </c>
      <c r="I1417" t="str">
        <f>IF(M1417="?","tier - 2",M1417)</f>
        <v>tier - 3</v>
      </c>
      <c r="J1417" t="str">
        <f>IF(N1417="?","tier - 2",N1417)</f>
        <v>tier - 3</v>
      </c>
      <c r="K1417" t="str">
        <f>IF(O1417="?","Unknown",O1417)</f>
        <v>R1012</v>
      </c>
      <c r="M1417" t="s">
        <v>10</v>
      </c>
      <c r="N1417" t="s">
        <v>10</v>
      </c>
      <c r="O1417" t="s">
        <v>21</v>
      </c>
      <c r="R1417">
        <v>1965</v>
      </c>
    </row>
    <row r="1418" spans="1:18" x14ac:dyDescent="0.3">
      <c r="A1418" t="s">
        <v>1447</v>
      </c>
      <c r="B1418">
        <v>27</v>
      </c>
      <c r="C1418" s="54" t="s">
        <v>16</v>
      </c>
      <c r="D1418" s="54">
        <f>IF(R1418="?",AVERAGE($R$2:$R$2344),R1418)</f>
        <v>1964</v>
      </c>
      <c r="E1418" s="19" t="str">
        <f>CONCATENATE(B1418,"-",C1418,"-",D1418)</f>
        <v>27-Jun-1964</v>
      </c>
      <c r="F1418" s="26">
        <f t="shared" si="22"/>
        <v>58</v>
      </c>
      <c r="G1418">
        <v>0</v>
      </c>
      <c r="H1418" s="47">
        <v>11848.14</v>
      </c>
      <c r="I1418" t="str">
        <f>IF(M1418="?","tier - 2",M1418)</f>
        <v>tier - 3</v>
      </c>
      <c r="J1418" t="str">
        <f>IF(N1418="?","tier - 2",N1418)</f>
        <v>tier - 2</v>
      </c>
      <c r="K1418" t="str">
        <f>IF(O1418="?","Unknown",O1418)</f>
        <v>R1011</v>
      </c>
      <c r="M1418" t="s">
        <v>10</v>
      </c>
      <c r="N1418" t="s">
        <v>9</v>
      </c>
      <c r="O1418" t="s">
        <v>40</v>
      </c>
      <c r="R1418">
        <v>1964</v>
      </c>
    </row>
    <row r="1419" spans="1:18" x14ac:dyDescent="0.3">
      <c r="A1419" t="s">
        <v>1448</v>
      </c>
      <c r="B1419">
        <v>29</v>
      </c>
      <c r="C1419" s="54" t="s">
        <v>18</v>
      </c>
      <c r="D1419" s="54">
        <f>IF(R1419="?",AVERAGE($R$2:$R$2344),R1419)</f>
        <v>1964</v>
      </c>
      <c r="E1419" s="19" t="str">
        <f>CONCATENATE(B1419,"-",C1419,"-",D1419)</f>
        <v>29-Sep-1964</v>
      </c>
      <c r="F1419" s="26">
        <f t="shared" si="22"/>
        <v>58</v>
      </c>
      <c r="G1419">
        <v>0</v>
      </c>
      <c r="H1419" s="47">
        <v>11856.41</v>
      </c>
      <c r="I1419" t="str">
        <f>IF(M1419="?","tier - 2",M1419)</f>
        <v>tier - 3</v>
      </c>
      <c r="J1419" t="str">
        <f>IF(N1419="?","tier - 2",N1419)</f>
        <v>tier - 2</v>
      </c>
      <c r="K1419" t="str">
        <f>IF(O1419="?","Unknown",O1419)</f>
        <v>R1013</v>
      </c>
      <c r="M1419" t="s">
        <v>10</v>
      </c>
      <c r="N1419" t="s">
        <v>9</v>
      </c>
      <c r="O1419" t="s">
        <v>11</v>
      </c>
      <c r="R1419">
        <v>1964</v>
      </c>
    </row>
    <row r="1420" spans="1:18" x14ac:dyDescent="0.3">
      <c r="A1420" t="s">
        <v>1449</v>
      </c>
      <c r="B1420">
        <v>7</v>
      </c>
      <c r="C1420" s="54" t="s">
        <v>8</v>
      </c>
      <c r="D1420" s="54">
        <f>IF(R1420="?",AVERAGE($R$2:$R$2344),R1420)</f>
        <v>1974</v>
      </c>
      <c r="E1420" s="19" t="str">
        <f>CONCATENATE(B1420,"-",C1420,"-",D1420)</f>
        <v>7-Jul-1974</v>
      </c>
      <c r="F1420" s="26">
        <f t="shared" si="22"/>
        <v>48</v>
      </c>
      <c r="G1420">
        <v>0</v>
      </c>
      <c r="H1420" s="47">
        <v>11858.56</v>
      </c>
      <c r="I1420" t="str">
        <f>IF(M1420="?","tier - 2",M1420)</f>
        <v>tier - 3</v>
      </c>
      <c r="J1420" t="str">
        <f>IF(N1420="?","tier - 2",N1420)</f>
        <v>tier - 3</v>
      </c>
      <c r="K1420" t="str">
        <f>IF(O1420="?","Unknown",O1420)</f>
        <v>R1011</v>
      </c>
      <c r="M1420" t="s">
        <v>10</v>
      </c>
      <c r="N1420" t="s">
        <v>10</v>
      </c>
      <c r="O1420" t="s">
        <v>40</v>
      </c>
      <c r="R1420">
        <v>1974</v>
      </c>
    </row>
    <row r="1421" spans="1:18" x14ac:dyDescent="0.3">
      <c r="A1421" t="s">
        <v>1450</v>
      </c>
      <c r="B1421">
        <v>24</v>
      </c>
      <c r="C1421" s="54" t="s">
        <v>33</v>
      </c>
      <c r="D1421" s="54">
        <f>IF(R1421="?",AVERAGE($R$2:$R$2344),R1421)</f>
        <v>1967</v>
      </c>
      <c r="E1421" s="19" t="str">
        <f>CONCATENATE(B1421,"-",C1421,"-",D1421)</f>
        <v>24-Aug-1967</v>
      </c>
      <c r="F1421" s="26">
        <f t="shared" si="22"/>
        <v>55</v>
      </c>
      <c r="G1421">
        <v>1</v>
      </c>
      <c r="H1421" s="47">
        <v>11879.1</v>
      </c>
      <c r="I1421" t="str">
        <f>IF(M1421="?","tier - 2",M1421)</f>
        <v>tier - 3</v>
      </c>
      <c r="J1421" t="str">
        <f>IF(N1421="?","tier - 2",N1421)</f>
        <v>tier - 3</v>
      </c>
      <c r="K1421" t="str">
        <f>IF(O1421="?","Unknown",O1421)</f>
        <v>R1024</v>
      </c>
      <c r="M1421" t="s">
        <v>10</v>
      </c>
      <c r="N1421" t="s">
        <v>10</v>
      </c>
      <c r="O1421" t="s">
        <v>245</v>
      </c>
      <c r="R1421">
        <v>1967</v>
      </c>
    </row>
    <row r="1422" spans="1:18" x14ac:dyDescent="0.3">
      <c r="A1422" t="s">
        <v>1451</v>
      </c>
      <c r="B1422">
        <v>14</v>
      </c>
      <c r="C1422" s="54" t="s">
        <v>8</v>
      </c>
      <c r="D1422" s="54">
        <f>IF(R1422="?",AVERAGE($R$2:$R$2344),R1422)</f>
        <v>1967</v>
      </c>
      <c r="E1422" s="19" t="str">
        <f>CONCATENATE(B1422,"-",C1422,"-",D1422)</f>
        <v>14-Jul-1967</v>
      </c>
      <c r="F1422" s="26">
        <f t="shared" si="22"/>
        <v>55</v>
      </c>
      <c r="G1422">
        <v>2</v>
      </c>
      <c r="H1422" s="47">
        <v>11881.36</v>
      </c>
      <c r="I1422" t="str">
        <f>IF(M1422="?","tier - 2",M1422)</f>
        <v>tier - 3</v>
      </c>
      <c r="J1422" t="str">
        <f>IF(N1422="?","tier - 2",N1422)</f>
        <v>tier - 2</v>
      </c>
      <c r="K1422" t="str">
        <f>IF(O1422="?","Unknown",O1422)</f>
        <v>R1011</v>
      </c>
      <c r="M1422" t="s">
        <v>10</v>
      </c>
      <c r="N1422" t="s">
        <v>9</v>
      </c>
      <c r="O1422" t="s">
        <v>40</v>
      </c>
      <c r="R1422">
        <v>1967</v>
      </c>
    </row>
    <row r="1423" spans="1:18" x14ac:dyDescent="0.3">
      <c r="A1423" t="s">
        <v>1452</v>
      </c>
      <c r="B1423">
        <v>29</v>
      </c>
      <c r="C1423" s="54" t="s">
        <v>35</v>
      </c>
      <c r="D1423" s="54">
        <f>IF(R1423="?",AVERAGE($R$2:$R$2344),R1423)</f>
        <v>1967</v>
      </c>
      <c r="E1423" s="19" t="str">
        <f>CONCATENATE(B1423,"-",C1423,"-",D1423)</f>
        <v>29-Oct-1967</v>
      </c>
      <c r="F1423" s="26">
        <f t="shared" si="22"/>
        <v>55</v>
      </c>
      <c r="G1423">
        <v>2</v>
      </c>
      <c r="H1423" s="47">
        <v>11881.97</v>
      </c>
      <c r="I1423" t="str">
        <f>IF(M1423="?","tier - 2",M1423)</f>
        <v>tier - 3</v>
      </c>
      <c r="J1423" t="str">
        <f>IF(N1423="?","tier - 2",N1423)</f>
        <v>tier - 1</v>
      </c>
      <c r="K1423" t="str">
        <f>IF(O1423="?","Unknown",O1423)</f>
        <v>R1013</v>
      </c>
      <c r="M1423" t="s">
        <v>10</v>
      </c>
      <c r="N1423" t="s">
        <v>14</v>
      </c>
      <c r="O1423" t="s">
        <v>11</v>
      </c>
      <c r="R1423">
        <v>1967</v>
      </c>
    </row>
    <row r="1424" spans="1:18" x14ac:dyDescent="0.3">
      <c r="A1424" t="s">
        <v>1453</v>
      </c>
      <c r="B1424">
        <v>2</v>
      </c>
      <c r="C1424" s="54" t="s">
        <v>16</v>
      </c>
      <c r="D1424" s="54">
        <f>IF(R1424="?",AVERAGE($R$2:$R$2344),R1424)</f>
        <v>2004</v>
      </c>
      <c r="E1424" s="19" t="str">
        <f>CONCATENATE(B1424,"-",C1424,"-",D1424)</f>
        <v>2-Jun-2004</v>
      </c>
      <c r="F1424" s="26">
        <f t="shared" si="22"/>
        <v>19</v>
      </c>
      <c r="G1424">
        <v>2</v>
      </c>
      <c r="H1424" s="47">
        <v>11884.05</v>
      </c>
      <c r="I1424" t="str">
        <f>IF(M1424="?","tier - 2",M1424)</f>
        <v>tier - 3</v>
      </c>
      <c r="J1424" t="str">
        <f>IF(N1424="?","tier - 2",N1424)</f>
        <v>tier - 3</v>
      </c>
      <c r="K1424" t="str">
        <f>IF(O1424="?","Unknown",O1424)</f>
        <v>R1013</v>
      </c>
      <c r="M1424" t="s">
        <v>10</v>
      </c>
      <c r="N1424" t="s">
        <v>10</v>
      </c>
      <c r="O1424" t="s">
        <v>11</v>
      </c>
      <c r="R1424">
        <v>2004</v>
      </c>
    </row>
    <row r="1425" spans="1:18" x14ac:dyDescent="0.3">
      <c r="A1425" t="s">
        <v>1454</v>
      </c>
      <c r="B1425">
        <v>19</v>
      </c>
      <c r="C1425" s="54" t="s">
        <v>13</v>
      </c>
      <c r="D1425" s="54">
        <f>IF(R1425="?",AVERAGE($R$2:$R$2344),R1425)</f>
        <v>1964</v>
      </c>
      <c r="E1425" s="19" t="str">
        <f>CONCATENATE(B1425,"-",C1425,"-",D1425)</f>
        <v>19-Nov-1964</v>
      </c>
      <c r="F1425" s="26">
        <f t="shared" si="22"/>
        <v>58</v>
      </c>
      <c r="G1425">
        <v>0</v>
      </c>
      <c r="H1425" s="47">
        <v>11918.2</v>
      </c>
      <c r="I1425" t="str">
        <f>IF(M1425="?","tier - 2",M1425)</f>
        <v>tier - 3</v>
      </c>
      <c r="J1425" t="str">
        <f>IF(N1425="?","tier - 2",N1425)</f>
        <v>tier - 1</v>
      </c>
      <c r="K1425" t="str">
        <f>IF(O1425="?","Unknown",O1425)</f>
        <v>R1021</v>
      </c>
      <c r="M1425" t="s">
        <v>10</v>
      </c>
      <c r="N1425" t="s">
        <v>14</v>
      </c>
      <c r="O1425" t="s">
        <v>298</v>
      </c>
      <c r="R1425">
        <v>1964</v>
      </c>
    </row>
    <row r="1426" spans="1:18" x14ac:dyDescent="0.3">
      <c r="A1426" t="s">
        <v>1455</v>
      </c>
      <c r="B1426">
        <v>20</v>
      </c>
      <c r="C1426" s="54" t="s">
        <v>28</v>
      </c>
      <c r="D1426" s="54">
        <f>IF(R1426="?",AVERAGE($R$2:$R$2344),R1426)</f>
        <v>1964</v>
      </c>
      <c r="E1426" s="19" t="str">
        <f>CONCATENATE(B1426,"-",C1426,"-",D1426)</f>
        <v>20-Dec-1964</v>
      </c>
      <c r="F1426" s="26">
        <f t="shared" si="22"/>
        <v>58</v>
      </c>
      <c r="G1426">
        <v>0</v>
      </c>
      <c r="H1426" s="47">
        <v>11931.13</v>
      </c>
      <c r="I1426" t="str">
        <f>IF(M1426="?","tier - 2",M1426)</f>
        <v>tier - 3</v>
      </c>
      <c r="J1426" t="str">
        <f>IF(N1426="?","tier - 2",N1426)</f>
        <v>tier - 1</v>
      </c>
      <c r="K1426" t="str">
        <f>IF(O1426="?","Unknown",O1426)</f>
        <v>R1019</v>
      </c>
      <c r="M1426" t="s">
        <v>10</v>
      </c>
      <c r="N1426" t="s">
        <v>14</v>
      </c>
      <c r="O1426" t="s">
        <v>164</v>
      </c>
      <c r="R1426">
        <v>1964</v>
      </c>
    </row>
    <row r="1427" spans="1:18" x14ac:dyDescent="0.3">
      <c r="A1427" t="s">
        <v>1456</v>
      </c>
      <c r="B1427">
        <v>2</v>
      </c>
      <c r="C1427" s="54" t="s">
        <v>33</v>
      </c>
      <c r="D1427" s="54">
        <f>IF(R1427="?",AVERAGE($R$2:$R$2344),R1427)</f>
        <v>1964</v>
      </c>
      <c r="E1427" s="19" t="str">
        <f>CONCATENATE(B1427,"-",C1427,"-",D1427)</f>
        <v>2-Aug-1964</v>
      </c>
      <c r="F1427" s="26">
        <f t="shared" si="22"/>
        <v>58</v>
      </c>
      <c r="G1427">
        <v>0</v>
      </c>
      <c r="H1427" s="47">
        <v>11938.26</v>
      </c>
      <c r="I1427" t="str">
        <f>IF(M1427="?","tier - 2",M1427)</f>
        <v>tier - 3</v>
      </c>
      <c r="J1427" t="str">
        <f>IF(N1427="?","tier - 2",N1427)</f>
        <v>tier - 3</v>
      </c>
      <c r="K1427" t="str">
        <f>IF(O1427="?","Unknown",O1427)</f>
        <v>R1019</v>
      </c>
      <c r="M1427" t="s">
        <v>10</v>
      </c>
      <c r="N1427" t="s">
        <v>10</v>
      </c>
      <c r="O1427" t="s">
        <v>164</v>
      </c>
      <c r="R1427">
        <v>1964</v>
      </c>
    </row>
    <row r="1428" spans="1:18" x14ac:dyDescent="0.3">
      <c r="A1428" t="s">
        <v>1457</v>
      </c>
      <c r="B1428">
        <v>19</v>
      </c>
      <c r="C1428" s="54" t="s">
        <v>35</v>
      </c>
      <c r="D1428" s="54">
        <f>IF(R1428="?",AVERAGE($R$2:$R$2344),R1428)</f>
        <v>1991</v>
      </c>
      <c r="E1428" s="19" t="str">
        <f>CONCATENATE(B1428,"-",C1428,"-",D1428)</f>
        <v>19-Oct-1991</v>
      </c>
      <c r="F1428" s="26">
        <f t="shared" si="22"/>
        <v>31</v>
      </c>
      <c r="G1428">
        <v>3</v>
      </c>
      <c r="H1428" s="47">
        <v>11941.83</v>
      </c>
      <c r="I1428" t="str">
        <f>IF(M1428="?","tier - 2",M1428)</f>
        <v>tier - 3</v>
      </c>
      <c r="J1428" t="str">
        <f>IF(N1428="?","tier - 2",N1428)</f>
        <v>tier - 1</v>
      </c>
      <c r="K1428" t="str">
        <f>IF(O1428="?","Unknown",O1428)</f>
        <v>R1023</v>
      </c>
      <c r="M1428" t="s">
        <v>10</v>
      </c>
      <c r="N1428" t="s">
        <v>14</v>
      </c>
      <c r="O1428" t="s">
        <v>247</v>
      </c>
      <c r="R1428">
        <v>1991</v>
      </c>
    </row>
    <row r="1429" spans="1:18" x14ac:dyDescent="0.3">
      <c r="A1429" t="s">
        <v>1458</v>
      </c>
      <c r="B1429">
        <v>25</v>
      </c>
      <c r="C1429" s="54" t="s">
        <v>28</v>
      </c>
      <c r="D1429" s="54">
        <f>IF(R1429="?",AVERAGE($R$2:$R$2344),R1429)</f>
        <v>1964</v>
      </c>
      <c r="E1429" s="19" t="str">
        <f>CONCATENATE(B1429,"-",C1429,"-",D1429)</f>
        <v>25-Dec-1964</v>
      </c>
      <c r="F1429" s="26">
        <f t="shared" si="22"/>
        <v>58</v>
      </c>
      <c r="G1429">
        <v>0</v>
      </c>
      <c r="H1429" s="47">
        <v>11944.59</v>
      </c>
      <c r="I1429" t="str">
        <f>IF(M1429="?","tier - 2",M1429)</f>
        <v>tier - 3</v>
      </c>
      <c r="J1429" t="str">
        <f>IF(N1429="?","tier - 2",N1429)</f>
        <v>tier - 2</v>
      </c>
      <c r="K1429" t="str">
        <f>IF(O1429="?","Unknown",O1429)</f>
        <v>R1016</v>
      </c>
      <c r="M1429" t="s">
        <v>10</v>
      </c>
      <c r="N1429" t="s">
        <v>9</v>
      </c>
      <c r="O1429" t="s">
        <v>166</v>
      </c>
      <c r="R1429">
        <v>1964</v>
      </c>
    </row>
    <row r="1430" spans="1:18" x14ac:dyDescent="0.3">
      <c r="A1430" t="s">
        <v>1459</v>
      </c>
      <c r="B1430">
        <v>1</v>
      </c>
      <c r="C1430" s="54" t="s">
        <v>13</v>
      </c>
      <c r="D1430" s="54">
        <f>IF(R1430="?",AVERAGE($R$2:$R$2344),R1430)</f>
        <v>1965</v>
      </c>
      <c r="E1430" s="19" t="str">
        <f>CONCATENATE(B1430,"-",C1430,"-",D1430)</f>
        <v>1-Nov-1965</v>
      </c>
      <c r="F1430" s="26">
        <f t="shared" si="22"/>
        <v>57</v>
      </c>
      <c r="G1430">
        <v>1</v>
      </c>
      <c r="H1430" s="47">
        <v>11945.13</v>
      </c>
      <c r="I1430" t="str">
        <f>IF(M1430="?","tier - 2",M1430)</f>
        <v>tier - 3</v>
      </c>
      <c r="J1430" t="str">
        <f>IF(N1430="?","tier - 2",N1430)</f>
        <v>tier - 2</v>
      </c>
      <c r="K1430" t="str">
        <f>IF(O1430="?","Unknown",O1430)</f>
        <v>R1012</v>
      </c>
      <c r="M1430" t="s">
        <v>10</v>
      </c>
      <c r="N1430" t="s">
        <v>9</v>
      </c>
      <c r="O1430" t="s">
        <v>21</v>
      </c>
      <c r="R1430">
        <v>1965</v>
      </c>
    </row>
    <row r="1431" spans="1:18" x14ac:dyDescent="0.3">
      <c r="A1431" t="s">
        <v>1460</v>
      </c>
      <c r="B1431">
        <v>29</v>
      </c>
      <c r="C1431" s="54" t="s">
        <v>18</v>
      </c>
      <c r="D1431" s="54">
        <f>IF(R1431="?",AVERAGE($R$2:$R$2344),R1431)</f>
        <v>1964</v>
      </c>
      <c r="E1431" s="19" t="str">
        <f>CONCATENATE(B1431,"-",C1431,"-",D1431)</f>
        <v>29-Sep-1964</v>
      </c>
      <c r="F1431" s="26">
        <f t="shared" si="22"/>
        <v>58</v>
      </c>
      <c r="G1431">
        <v>1</v>
      </c>
      <c r="H1431" s="47">
        <v>11946.63</v>
      </c>
      <c r="I1431" t="str">
        <f>IF(M1431="?","tier - 2",M1431)</f>
        <v>tier - 3</v>
      </c>
      <c r="J1431" t="str">
        <f>IF(N1431="?","tier - 2",N1431)</f>
        <v>tier - 2</v>
      </c>
      <c r="K1431" t="str">
        <f>IF(O1431="?","Unknown",O1431)</f>
        <v>R1013</v>
      </c>
      <c r="M1431" t="s">
        <v>10</v>
      </c>
      <c r="N1431" t="s">
        <v>9</v>
      </c>
      <c r="O1431" t="s">
        <v>11</v>
      </c>
      <c r="R1431">
        <v>1964</v>
      </c>
    </row>
    <row r="1432" spans="1:18" x14ac:dyDescent="0.3">
      <c r="A1432" t="s">
        <v>1461</v>
      </c>
      <c r="B1432">
        <v>22</v>
      </c>
      <c r="C1432" s="54" t="s">
        <v>28</v>
      </c>
      <c r="D1432" s="54">
        <f>IF(R1432="?",AVERAGE($R$2:$R$2344),R1432)</f>
        <v>1967</v>
      </c>
      <c r="E1432" s="19" t="str">
        <f>CONCATENATE(B1432,"-",C1432,"-",D1432)</f>
        <v>22-Dec-1967</v>
      </c>
      <c r="F1432" s="26">
        <f t="shared" si="22"/>
        <v>55</v>
      </c>
      <c r="G1432">
        <v>3</v>
      </c>
      <c r="H1432" s="47">
        <v>11987.17</v>
      </c>
      <c r="I1432" t="str">
        <f>IF(M1432="?","tier - 2",M1432)</f>
        <v>tier - 3</v>
      </c>
      <c r="J1432" t="str">
        <f>IF(N1432="?","tier - 2",N1432)</f>
        <v>tier - 3</v>
      </c>
      <c r="K1432" t="str">
        <f>IF(O1432="?","Unknown",O1432)</f>
        <v>R1013</v>
      </c>
      <c r="M1432" t="s">
        <v>10</v>
      </c>
      <c r="N1432" t="s">
        <v>10</v>
      </c>
      <c r="O1432" t="s">
        <v>11</v>
      </c>
      <c r="R1432">
        <v>1967</v>
      </c>
    </row>
    <row r="1433" spans="1:18" x14ac:dyDescent="0.3">
      <c r="A1433" t="s">
        <v>1462</v>
      </c>
      <c r="B1433">
        <v>4</v>
      </c>
      <c r="C1433" s="54" t="s">
        <v>8</v>
      </c>
      <c r="D1433" s="54">
        <f>IF(R1433="?",AVERAGE($R$2:$R$2344),R1433)</f>
        <v>1983</v>
      </c>
      <c r="E1433" s="19" t="str">
        <f>CONCATENATE(B1433,"-",C1433,"-",D1433)</f>
        <v>4-Jul-1983</v>
      </c>
      <c r="F1433" s="26">
        <f t="shared" si="22"/>
        <v>39</v>
      </c>
      <c r="G1433">
        <v>3</v>
      </c>
      <c r="H1433" s="47">
        <v>11987.68</v>
      </c>
      <c r="I1433" t="str">
        <f>IF(M1433="?","tier - 2",M1433)</f>
        <v>tier - 3</v>
      </c>
      <c r="J1433" t="str">
        <f>IF(N1433="?","tier - 2",N1433)</f>
        <v>tier - 2</v>
      </c>
      <c r="K1433" t="str">
        <f>IF(O1433="?","Unknown",O1433)</f>
        <v>R1026</v>
      </c>
      <c r="M1433" t="s">
        <v>10</v>
      </c>
      <c r="N1433" t="s">
        <v>9</v>
      </c>
      <c r="O1433" t="s">
        <v>533</v>
      </c>
      <c r="R1433">
        <v>1983</v>
      </c>
    </row>
    <row r="1434" spans="1:18" x14ac:dyDescent="0.3">
      <c r="A1434" t="s">
        <v>1463</v>
      </c>
      <c r="B1434">
        <v>12</v>
      </c>
      <c r="C1434" s="54" t="s">
        <v>28</v>
      </c>
      <c r="D1434" s="54">
        <f>IF(R1434="?",AVERAGE($R$2:$R$2344),R1434)</f>
        <v>1993</v>
      </c>
      <c r="E1434" s="19" t="str">
        <f>CONCATENATE(B1434,"-",C1434,"-",D1434)</f>
        <v>12-Dec-1993</v>
      </c>
      <c r="F1434" s="26">
        <f t="shared" si="22"/>
        <v>29</v>
      </c>
      <c r="G1434">
        <v>0</v>
      </c>
      <c r="H1434" s="47">
        <v>11994.89</v>
      </c>
      <c r="I1434" t="str">
        <f>IF(M1434="?","tier - 2",M1434)</f>
        <v>tier - 3</v>
      </c>
      <c r="J1434" t="str">
        <f>IF(N1434="?","tier - 2",N1434)</f>
        <v>tier - 2</v>
      </c>
      <c r="K1434" t="str">
        <f>IF(O1434="?","Unknown",O1434)</f>
        <v>R1012</v>
      </c>
      <c r="M1434" t="s">
        <v>10</v>
      </c>
      <c r="N1434" t="s">
        <v>9</v>
      </c>
      <c r="O1434" t="s">
        <v>21</v>
      </c>
      <c r="R1434">
        <v>1993</v>
      </c>
    </row>
    <row r="1435" spans="1:18" x14ac:dyDescent="0.3">
      <c r="A1435" t="s">
        <v>1464</v>
      </c>
      <c r="B1435">
        <v>17</v>
      </c>
      <c r="C1435" s="54" t="s">
        <v>35</v>
      </c>
      <c r="D1435" s="54">
        <f>IF(R1435="?",AVERAGE($R$2:$R$2344),R1435)</f>
        <v>1982</v>
      </c>
      <c r="E1435" s="19" t="str">
        <f>CONCATENATE(B1435,"-",C1435,"-",D1435)</f>
        <v>17-Oct-1982</v>
      </c>
      <c r="F1435" s="26">
        <f t="shared" si="22"/>
        <v>40</v>
      </c>
      <c r="G1435">
        <v>3</v>
      </c>
      <c r="H1435" s="47">
        <v>12001.29</v>
      </c>
      <c r="I1435" t="str">
        <f>IF(M1435="?","tier - 2",M1435)</f>
        <v>tier - 3</v>
      </c>
      <c r="J1435" t="str">
        <f>IF(N1435="?","tier - 2",N1435)</f>
        <v>tier - 3</v>
      </c>
      <c r="K1435" t="str">
        <f>IF(O1435="?","Unknown",O1435)</f>
        <v>R1021</v>
      </c>
      <c r="M1435" t="s">
        <v>10</v>
      </c>
      <c r="N1435" t="s">
        <v>10</v>
      </c>
      <c r="O1435" t="s">
        <v>298</v>
      </c>
      <c r="R1435">
        <v>1982</v>
      </c>
    </row>
    <row r="1436" spans="1:18" x14ac:dyDescent="0.3">
      <c r="A1436" t="s">
        <v>1465</v>
      </c>
      <c r="B1436">
        <v>9</v>
      </c>
      <c r="C1436" s="54" t="s">
        <v>16</v>
      </c>
      <c r="D1436" s="54">
        <f>IF(R1436="?",AVERAGE($R$2:$R$2344),R1436)</f>
        <v>1965</v>
      </c>
      <c r="E1436" s="19" t="str">
        <f>CONCATENATE(B1436,"-",C1436,"-",D1436)</f>
        <v>9-Jun-1965</v>
      </c>
      <c r="F1436" s="26">
        <f t="shared" si="22"/>
        <v>57</v>
      </c>
      <c r="G1436">
        <v>0</v>
      </c>
      <c r="H1436" s="47">
        <v>12029.29</v>
      </c>
      <c r="I1436" t="str">
        <f>IF(M1436="?","tier - 2",M1436)</f>
        <v>tier - 3</v>
      </c>
      <c r="J1436" t="str">
        <f>IF(N1436="?","tier - 2",N1436)</f>
        <v>tier - 2</v>
      </c>
      <c r="K1436" t="str">
        <f>IF(O1436="?","Unknown",O1436)</f>
        <v>R1024</v>
      </c>
      <c r="M1436" t="s">
        <v>10</v>
      </c>
      <c r="N1436" t="s">
        <v>9</v>
      </c>
      <c r="O1436" t="s">
        <v>245</v>
      </c>
      <c r="R1436">
        <v>1965</v>
      </c>
    </row>
    <row r="1437" spans="1:18" x14ac:dyDescent="0.3">
      <c r="A1437" t="s">
        <v>1466</v>
      </c>
      <c r="B1437">
        <v>29</v>
      </c>
      <c r="C1437" s="54" t="s">
        <v>35</v>
      </c>
      <c r="D1437" s="54">
        <f>IF(R1437="?",AVERAGE($R$2:$R$2344),R1437)</f>
        <v>1965</v>
      </c>
      <c r="E1437" s="19" t="str">
        <f>CONCATENATE(B1437,"-",C1437,"-",D1437)</f>
        <v>29-Oct-1965</v>
      </c>
      <c r="F1437" s="26">
        <f t="shared" si="22"/>
        <v>57</v>
      </c>
      <c r="G1437">
        <v>1</v>
      </c>
      <c r="H1437" s="47">
        <v>12032.33</v>
      </c>
      <c r="I1437" t="str">
        <f>IF(M1437="?","tier - 2",M1437)</f>
        <v>tier - 3</v>
      </c>
      <c r="J1437" t="str">
        <f>IF(N1437="?","tier - 2",N1437)</f>
        <v>tier - 1</v>
      </c>
      <c r="K1437" t="str">
        <f>IF(O1437="?","Unknown",O1437)</f>
        <v>R1011</v>
      </c>
      <c r="M1437" t="s">
        <v>10</v>
      </c>
      <c r="N1437" t="s">
        <v>14</v>
      </c>
      <c r="O1437" t="s">
        <v>40</v>
      </c>
      <c r="R1437">
        <v>1965</v>
      </c>
    </row>
    <row r="1438" spans="1:18" x14ac:dyDescent="0.3">
      <c r="A1438" t="s">
        <v>1467</v>
      </c>
      <c r="B1438">
        <v>16</v>
      </c>
      <c r="C1438" s="54" t="s">
        <v>35</v>
      </c>
      <c r="D1438" s="54">
        <f>IF(R1438="?",AVERAGE($R$2:$R$2344),R1438)</f>
        <v>1979</v>
      </c>
      <c r="E1438" s="19" t="str">
        <f>CONCATENATE(B1438,"-",C1438,"-",D1438)</f>
        <v>16-Oct-1979</v>
      </c>
      <c r="F1438" s="26">
        <f t="shared" si="22"/>
        <v>43</v>
      </c>
      <c r="G1438">
        <v>2</v>
      </c>
      <c r="H1438" s="47">
        <v>12035.18</v>
      </c>
      <c r="I1438" t="str">
        <f>IF(M1438="?","tier - 2",M1438)</f>
        <v>tier - 3</v>
      </c>
      <c r="J1438" t="str">
        <f>IF(N1438="?","tier - 2",N1438)</f>
        <v>tier - 3</v>
      </c>
      <c r="K1438" t="str">
        <f>IF(O1438="?","Unknown",O1438)</f>
        <v>R1021</v>
      </c>
      <c r="M1438" t="s">
        <v>10</v>
      </c>
      <c r="N1438" t="s">
        <v>10</v>
      </c>
      <c r="O1438" t="s">
        <v>298</v>
      </c>
      <c r="R1438">
        <v>1979</v>
      </c>
    </row>
    <row r="1439" spans="1:18" x14ac:dyDescent="0.3">
      <c r="A1439" t="s">
        <v>1468</v>
      </c>
      <c r="B1439">
        <v>24</v>
      </c>
      <c r="C1439" s="54" t="s">
        <v>13</v>
      </c>
      <c r="D1439" s="54">
        <f>IF(R1439="?",AVERAGE($R$2:$R$2344),R1439)</f>
        <v>1966</v>
      </c>
      <c r="E1439" s="19" t="str">
        <f>CONCATENATE(B1439,"-",C1439,"-",D1439)</f>
        <v>24-Nov-1966</v>
      </c>
      <c r="F1439" s="26">
        <f t="shared" si="22"/>
        <v>56</v>
      </c>
      <c r="G1439">
        <v>1</v>
      </c>
      <c r="H1439" s="47">
        <v>12044.34</v>
      </c>
      <c r="I1439" t="str">
        <f>IF(M1439="?","tier - 2",M1439)</f>
        <v>tier - 3</v>
      </c>
      <c r="J1439" t="str">
        <f>IF(N1439="?","tier - 2",N1439)</f>
        <v>tier - 1</v>
      </c>
      <c r="K1439" t="str">
        <f>IF(O1439="?","Unknown",O1439)</f>
        <v>R1012</v>
      </c>
      <c r="M1439" t="s">
        <v>10</v>
      </c>
      <c r="N1439" t="s">
        <v>14</v>
      </c>
      <c r="O1439" t="s">
        <v>21</v>
      </c>
      <c r="R1439">
        <v>1966</v>
      </c>
    </row>
    <row r="1440" spans="1:18" x14ac:dyDescent="0.3">
      <c r="A1440" t="s">
        <v>1469</v>
      </c>
      <c r="B1440">
        <v>7</v>
      </c>
      <c r="C1440" s="54" t="s">
        <v>18</v>
      </c>
      <c r="D1440" s="54">
        <f>IF(R1440="?",AVERAGE($R$2:$R$2344),R1440)</f>
        <v>1986</v>
      </c>
      <c r="E1440" s="19" t="str">
        <f>CONCATENATE(B1440,"-",C1440,"-",D1440)</f>
        <v>7-Sep-1986</v>
      </c>
      <c r="F1440" s="26">
        <f t="shared" si="22"/>
        <v>36</v>
      </c>
      <c r="G1440">
        <v>3</v>
      </c>
      <c r="H1440" s="47">
        <v>12048.13</v>
      </c>
      <c r="I1440" t="str">
        <f>IF(M1440="?","tier - 2",M1440)</f>
        <v>tier - 3</v>
      </c>
      <c r="J1440" t="str">
        <f>IF(N1440="?","tier - 2",N1440)</f>
        <v>tier - 2</v>
      </c>
      <c r="K1440" t="str">
        <f>IF(O1440="?","Unknown",O1440)</f>
        <v>R1026</v>
      </c>
      <c r="M1440" t="s">
        <v>10</v>
      </c>
      <c r="N1440" t="s">
        <v>9</v>
      </c>
      <c r="O1440" t="s">
        <v>533</v>
      </c>
      <c r="R1440">
        <v>1986</v>
      </c>
    </row>
    <row r="1441" spans="1:18" x14ac:dyDescent="0.3">
      <c r="A1441" t="s">
        <v>1470</v>
      </c>
      <c r="B1441">
        <v>2</v>
      </c>
      <c r="C1441" s="54" t="s">
        <v>18</v>
      </c>
      <c r="D1441" s="54">
        <f>IF(R1441="?",AVERAGE($R$2:$R$2344),R1441)</f>
        <v>1984</v>
      </c>
      <c r="E1441" s="19" t="str">
        <f>CONCATENATE(B1441,"-",C1441,"-",D1441)</f>
        <v>2-Sep-1984</v>
      </c>
      <c r="F1441" s="26">
        <f t="shared" si="22"/>
        <v>38</v>
      </c>
      <c r="G1441">
        <v>3</v>
      </c>
      <c r="H1441" s="47">
        <v>12091.34</v>
      </c>
      <c r="I1441" t="str">
        <f>IF(M1441="?","tier - 2",M1441)</f>
        <v>tier - 3</v>
      </c>
      <c r="J1441" t="str">
        <f>IF(N1441="?","tier - 2",N1441)</f>
        <v>tier - 2</v>
      </c>
      <c r="K1441" t="str">
        <f>IF(O1441="?","Unknown",O1441)</f>
        <v>R1022</v>
      </c>
      <c r="M1441" t="s">
        <v>10</v>
      </c>
      <c r="N1441" t="s">
        <v>9</v>
      </c>
      <c r="O1441" t="s">
        <v>630</v>
      </c>
      <c r="R1441">
        <v>1984</v>
      </c>
    </row>
    <row r="1442" spans="1:18" x14ac:dyDescent="0.3">
      <c r="A1442" t="s">
        <v>1471</v>
      </c>
      <c r="B1442">
        <v>21</v>
      </c>
      <c r="C1442" s="54" t="s">
        <v>16</v>
      </c>
      <c r="D1442" s="54">
        <f>IF(R1442="?",AVERAGE($R$2:$R$2344),R1442)</f>
        <v>1968</v>
      </c>
      <c r="E1442" s="19" t="str">
        <f>CONCATENATE(B1442,"-",C1442,"-",D1442)</f>
        <v>21-Jun-1968</v>
      </c>
      <c r="F1442" s="26">
        <f t="shared" si="22"/>
        <v>54</v>
      </c>
      <c r="G1442">
        <v>3</v>
      </c>
      <c r="H1442" s="47">
        <v>12094.48</v>
      </c>
      <c r="I1442" t="str">
        <f>IF(M1442="?","tier - 2",M1442)</f>
        <v>tier - 3</v>
      </c>
      <c r="J1442" t="str">
        <f>IF(N1442="?","tier - 2",N1442)</f>
        <v>tier - 3</v>
      </c>
      <c r="K1442" t="str">
        <f>IF(O1442="?","Unknown",O1442)</f>
        <v>R1011</v>
      </c>
      <c r="M1442" t="s">
        <v>10</v>
      </c>
      <c r="N1442" t="s">
        <v>10</v>
      </c>
      <c r="O1442" t="s">
        <v>40</v>
      </c>
      <c r="R1442">
        <v>1968</v>
      </c>
    </row>
    <row r="1443" spans="1:18" x14ac:dyDescent="0.3">
      <c r="A1443" t="s">
        <v>1472</v>
      </c>
      <c r="B1443">
        <v>9</v>
      </c>
      <c r="C1443" s="54" t="s">
        <v>28</v>
      </c>
      <c r="D1443" s="54">
        <f>IF(R1443="?",AVERAGE($R$2:$R$2344),R1443)</f>
        <v>1968</v>
      </c>
      <c r="E1443" s="19" t="str">
        <f>CONCATENATE(B1443,"-",C1443,"-",D1443)</f>
        <v>9-Dec-1968</v>
      </c>
      <c r="F1443" s="26">
        <f t="shared" si="22"/>
        <v>54</v>
      </c>
      <c r="G1443">
        <v>2</v>
      </c>
      <c r="H1443" s="47">
        <v>12096.65</v>
      </c>
      <c r="I1443" t="str">
        <f>IF(M1443="?","tier - 2",M1443)</f>
        <v>tier - 3</v>
      </c>
      <c r="J1443" t="str">
        <f>IF(N1443="?","tier - 2",N1443)</f>
        <v>tier - 1</v>
      </c>
      <c r="K1443" t="str">
        <f>IF(O1443="?","Unknown",O1443)</f>
        <v>R1024</v>
      </c>
      <c r="M1443" t="s">
        <v>10</v>
      </c>
      <c r="N1443" t="s">
        <v>14</v>
      </c>
      <c r="O1443" t="s">
        <v>245</v>
      </c>
      <c r="R1443">
        <v>1968</v>
      </c>
    </row>
    <row r="1444" spans="1:18" x14ac:dyDescent="0.3">
      <c r="A1444" t="s">
        <v>1473</v>
      </c>
      <c r="B1444">
        <v>25</v>
      </c>
      <c r="C1444" s="54" t="s">
        <v>35</v>
      </c>
      <c r="D1444" s="54">
        <f>IF(R1444="?",AVERAGE($R$2:$R$2344),R1444)</f>
        <v>1968</v>
      </c>
      <c r="E1444" s="19" t="str">
        <f>CONCATENATE(B1444,"-",C1444,"-",D1444)</f>
        <v>25-Oct-1968</v>
      </c>
      <c r="F1444" s="26">
        <f t="shared" si="22"/>
        <v>54</v>
      </c>
      <c r="G1444">
        <v>3</v>
      </c>
      <c r="H1444" s="47">
        <v>12105.32</v>
      </c>
      <c r="I1444" t="str">
        <f>IF(M1444="?","tier - 2",M1444)</f>
        <v>tier - 3</v>
      </c>
      <c r="J1444" t="str">
        <f>IF(N1444="?","tier - 2",N1444)</f>
        <v>tier - 3</v>
      </c>
      <c r="K1444" t="str">
        <f>IF(O1444="?","Unknown",O1444)</f>
        <v>R1011</v>
      </c>
      <c r="M1444" t="s">
        <v>10</v>
      </c>
      <c r="N1444" t="s">
        <v>10</v>
      </c>
      <c r="O1444" t="s">
        <v>40</v>
      </c>
      <c r="R1444">
        <v>1968</v>
      </c>
    </row>
    <row r="1445" spans="1:18" x14ac:dyDescent="0.3">
      <c r="A1445" t="s">
        <v>1474</v>
      </c>
      <c r="B1445">
        <v>20</v>
      </c>
      <c r="C1445" s="54" t="s">
        <v>8</v>
      </c>
      <c r="D1445" s="54">
        <f>IF(R1445="?",AVERAGE($R$2:$R$2344),R1445)</f>
        <v>1963</v>
      </c>
      <c r="E1445" s="19" t="str">
        <f>CONCATENATE(B1445,"-",C1445,"-",D1445)</f>
        <v>20-Jul-1963</v>
      </c>
      <c r="F1445" s="26">
        <f t="shared" si="22"/>
        <v>59</v>
      </c>
      <c r="G1445">
        <v>0</v>
      </c>
      <c r="H1445" s="47">
        <v>12124.99</v>
      </c>
      <c r="I1445" t="str">
        <f>IF(M1445="?","tier - 2",M1445)</f>
        <v>tier - 3</v>
      </c>
      <c r="J1445" t="str">
        <f>IF(N1445="?","tier - 2",N1445)</f>
        <v>tier - 1</v>
      </c>
      <c r="K1445" t="str">
        <f>IF(O1445="?","Unknown",O1445)</f>
        <v>R1012</v>
      </c>
      <c r="M1445" t="s">
        <v>10</v>
      </c>
      <c r="N1445" t="s">
        <v>14</v>
      </c>
      <c r="O1445" t="s">
        <v>21</v>
      </c>
      <c r="R1445">
        <v>1963</v>
      </c>
    </row>
    <row r="1446" spans="1:18" x14ac:dyDescent="0.3">
      <c r="A1446" t="s">
        <v>1475</v>
      </c>
      <c r="B1446">
        <v>4</v>
      </c>
      <c r="C1446" s="54" t="s">
        <v>16</v>
      </c>
      <c r="D1446" s="54">
        <f>IF(R1446="?",AVERAGE($R$2:$R$2344),R1446)</f>
        <v>1963</v>
      </c>
      <c r="E1446" s="19" t="str">
        <f>CONCATENATE(B1446,"-",C1446,"-",D1446)</f>
        <v>4-Jun-1963</v>
      </c>
      <c r="F1446" s="26">
        <f t="shared" si="22"/>
        <v>60</v>
      </c>
      <c r="G1446">
        <v>0</v>
      </c>
      <c r="H1446" s="47">
        <v>12129.61</v>
      </c>
      <c r="I1446" t="str">
        <f>IF(M1446="?","tier - 2",M1446)</f>
        <v>tier - 3</v>
      </c>
      <c r="J1446" t="str">
        <f>IF(N1446="?","tier - 2",N1446)</f>
        <v>tier - 1</v>
      </c>
      <c r="K1446" t="str">
        <f>IF(O1446="?","Unknown",O1446)</f>
        <v>R1012</v>
      </c>
      <c r="M1446" t="s">
        <v>10</v>
      </c>
      <c r="N1446" t="s">
        <v>14</v>
      </c>
      <c r="O1446" t="s">
        <v>21</v>
      </c>
      <c r="R1446">
        <v>1963</v>
      </c>
    </row>
    <row r="1447" spans="1:18" x14ac:dyDescent="0.3">
      <c r="A1447" t="s">
        <v>1476</v>
      </c>
      <c r="B1447">
        <v>6</v>
      </c>
      <c r="C1447" s="54" t="s">
        <v>13</v>
      </c>
      <c r="D1447" s="54">
        <f>IF(R1447="?",AVERAGE($R$2:$R$2344),R1447)</f>
        <v>1991</v>
      </c>
      <c r="E1447" s="19" t="str">
        <f>CONCATENATE(B1447,"-",C1447,"-",D1447)</f>
        <v>6-Nov-1991</v>
      </c>
      <c r="F1447" s="26">
        <f t="shared" si="22"/>
        <v>31</v>
      </c>
      <c r="G1447">
        <v>3</v>
      </c>
      <c r="H1447" s="47">
        <v>12130.8</v>
      </c>
      <c r="I1447" t="str">
        <f>IF(M1447="?","tier - 2",M1447)</f>
        <v>tier - 3</v>
      </c>
      <c r="J1447" t="str">
        <f>IF(N1447="?","tier - 2",N1447)</f>
        <v>tier - 3</v>
      </c>
      <c r="K1447" t="str">
        <f>IF(O1447="?","Unknown",O1447)</f>
        <v>R1026</v>
      </c>
      <c r="M1447" t="s">
        <v>10</v>
      </c>
      <c r="N1447" t="s">
        <v>10</v>
      </c>
      <c r="O1447" t="s">
        <v>533</v>
      </c>
      <c r="R1447">
        <v>1991</v>
      </c>
    </row>
    <row r="1448" spans="1:18" x14ac:dyDescent="0.3">
      <c r="A1448" t="s">
        <v>1477</v>
      </c>
      <c r="B1448">
        <v>16</v>
      </c>
      <c r="C1448" s="54" t="s">
        <v>18</v>
      </c>
      <c r="D1448" s="54">
        <f>IF(R1448="?",AVERAGE($R$2:$R$2344),R1448)</f>
        <v>1974</v>
      </c>
      <c r="E1448" s="19" t="str">
        <f>CONCATENATE(B1448,"-",C1448,"-",D1448)</f>
        <v>16-Sep-1974</v>
      </c>
      <c r="F1448" s="26">
        <f t="shared" si="22"/>
        <v>48</v>
      </c>
      <c r="G1448">
        <v>0</v>
      </c>
      <c r="H1448" s="47">
        <v>12137.6</v>
      </c>
      <c r="I1448" t="str">
        <f>IF(M1448="?","tier - 2",M1448)</f>
        <v>tier - 3</v>
      </c>
      <c r="J1448" t="str">
        <f>IF(N1448="?","tier - 2",N1448)</f>
        <v>tier - 3</v>
      </c>
      <c r="K1448" t="str">
        <f>IF(O1448="?","Unknown",O1448)</f>
        <v>R1012</v>
      </c>
      <c r="M1448" t="s">
        <v>10</v>
      </c>
      <c r="N1448" t="s">
        <v>10</v>
      </c>
      <c r="O1448" t="s">
        <v>21</v>
      </c>
      <c r="R1448">
        <v>1974</v>
      </c>
    </row>
    <row r="1449" spans="1:18" x14ac:dyDescent="0.3">
      <c r="A1449" t="s">
        <v>1478</v>
      </c>
      <c r="B1449">
        <v>4</v>
      </c>
      <c r="C1449" s="54" t="s">
        <v>13</v>
      </c>
      <c r="D1449" s="54">
        <f>IF(R1449="?",AVERAGE($R$2:$R$2344),R1449)</f>
        <v>1962</v>
      </c>
      <c r="E1449" s="19" t="str">
        <f>CONCATENATE(B1449,"-",C1449,"-",D1449)</f>
        <v>4-Nov-1962</v>
      </c>
      <c r="F1449" s="26">
        <f t="shared" si="22"/>
        <v>60</v>
      </c>
      <c r="G1449">
        <v>0</v>
      </c>
      <c r="H1449" s="47">
        <v>12142.58</v>
      </c>
      <c r="I1449" t="str">
        <f>IF(M1449="?","tier - 2",M1449)</f>
        <v>tier - 3</v>
      </c>
      <c r="J1449" t="str">
        <f>IF(N1449="?","tier - 2",N1449)</f>
        <v>tier - 2</v>
      </c>
      <c r="K1449" t="str">
        <f>IF(O1449="?","Unknown",O1449)</f>
        <v>R1013</v>
      </c>
      <c r="M1449" t="s">
        <v>10</v>
      </c>
      <c r="N1449" t="s">
        <v>9</v>
      </c>
      <c r="O1449" t="s">
        <v>11</v>
      </c>
      <c r="R1449">
        <v>1962</v>
      </c>
    </row>
    <row r="1450" spans="1:18" x14ac:dyDescent="0.3">
      <c r="A1450" t="s">
        <v>1479</v>
      </c>
      <c r="B1450">
        <v>15</v>
      </c>
      <c r="C1450" s="54" t="s">
        <v>18</v>
      </c>
      <c r="D1450" s="54">
        <f>IF(R1450="?",AVERAGE($R$2:$R$2344),R1450)</f>
        <v>1962</v>
      </c>
      <c r="E1450" s="19" t="str">
        <f>CONCATENATE(B1450,"-",C1450,"-",D1450)</f>
        <v>15-Sep-1962</v>
      </c>
      <c r="F1450" s="26">
        <f t="shared" si="22"/>
        <v>60</v>
      </c>
      <c r="G1450">
        <v>0</v>
      </c>
      <c r="H1450" s="47">
        <v>12146.97</v>
      </c>
      <c r="I1450" t="str">
        <f>IF(M1450="?","tier - 2",M1450)</f>
        <v>tier - 3</v>
      </c>
      <c r="J1450" t="str">
        <f>IF(N1450="?","tier - 2",N1450)</f>
        <v>tier - 3</v>
      </c>
      <c r="K1450" t="str">
        <f>IF(O1450="?","Unknown",O1450)</f>
        <v>R1011</v>
      </c>
      <c r="M1450" t="s">
        <v>10</v>
      </c>
      <c r="N1450" t="s">
        <v>10</v>
      </c>
      <c r="O1450" t="s">
        <v>40</v>
      </c>
      <c r="R1450">
        <v>1962</v>
      </c>
    </row>
    <row r="1451" spans="1:18" x14ac:dyDescent="0.3">
      <c r="A1451" t="s">
        <v>1480</v>
      </c>
      <c r="B1451">
        <v>5</v>
      </c>
      <c r="C1451" s="54" t="s">
        <v>35</v>
      </c>
      <c r="D1451" s="54">
        <f>IF(R1451="?",AVERAGE($R$2:$R$2344),R1451)</f>
        <v>1987</v>
      </c>
      <c r="E1451" s="19" t="str">
        <f>CONCATENATE(B1451,"-",C1451,"-",D1451)</f>
        <v>5-Oct-1987</v>
      </c>
      <c r="F1451" s="26">
        <f t="shared" si="22"/>
        <v>35</v>
      </c>
      <c r="G1451">
        <v>3</v>
      </c>
      <c r="H1451" s="47">
        <v>12148.2</v>
      </c>
      <c r="I1451" t="str">
        <f>IF(M1451="?","tier - 2",M1451)</f>
        <v>tier - 3</v>
      </c>
      <c r="J1451" t="str">
        <f>IF(N1451="?","tier - 2",N1451)</f>
        <v>tier - 3</v>
      </c>
      <c r="K1451" t="str">
        <f>IF(O1451="?","Unknown",O1451)</f>
        <v>R1012</v>
      </c>
      <c r="M1451" t="s">
        <v>10</v>
      </c>
      <c r="N1451" t="s">
        <v>10</v>
      </c>
      <c r="O1451" t="s">
        <v>21</v>
      </c>
      <c r="R1451">
        <v>1987</v>
      </c>
    </row>
    <row r="1452" spans="1:18" x14ac:dyDescent="0.3">
      <c r="A1452" t="s">
        <v>1481</v>
      </c>
      <c r="B1452">
        <v>29</v>
      </c>
      <c r="C1452" s="54" t="s">
        <v>33</v>
      </c>
      <c r="D1452" s="54">
        <f>IF(R1452="?",AVERAGE($R$2:$R$2344),R1452)</f>
        <v>1991</v>
      </c>
      <c r="E1452" s="19" t="str">
        <f>CONCATENATE(B1452,"-",C1452,"-",D1452)</f>
        <v>29-Aug-1991</v>
      </c>
      <c r="F1452" s="26">
        <f t="shared" si="22"/>
        <v>31</v>
      </c>
      <c r="G1452">
        <v>3</v>
      </c>
      <c r="H1452" s="47">
        <v>12198.64</v>
      </c>
      <c r="I1452" t="str">
        <f>IF(M1452="?","tier - 2",M1452)</f>
        <v>tier - 3</v>
      </c>
      <c r="J1452" t="str">
        <f>IF(N1452="?","tier - 2",N1452)</f>
        <v>tier - 3</v>
      </c>
      <c r="K1452" t="str">
        <f>IF(O1452="?","Unknown",O1452)</f>
        <v>R1026</v>
      </c>
      <c r="M1452" t="s">
        <v>10</v>
      </c>
      <c r="N1452" t="s">
        <v>10</v>
      </c>
      <c r="O1452" t="s">
        <v>533</v>
      </c>
      <c r="R1452">
        <v>1991</v>
      </c>
    </row>
    <row r="1453" spans="1:18" x14ac:dyDescent="0.3">
      <c r="A1453" t="s">
        <v>1482</v>
      </c>
      <c r="B1453">
        <v>14</v>
      </c>
      <c r="C1453" s="54" t="s">
        <v>33</v>
      </c>
      <c r="D1453" s="54">
        <f>IF(R1453="?",AVERAGE($R$2:$R$2344),R1453)</f>
        <v>1977</v>
      </c>
      <c r="E1453" s="19" t="str">
        <f>CONCATENATE(B1453,"-",C1453,"-",D1453)</f>
        <v>14-Aug-1977</v>
      </c>
      <c r="F1453" s="26">
        <f t="shared" si="22"/>
        <v>45</v>
      </c>
      <c r="G1453">
        <v>2</v>
      </c>
      <c r="H1453" s="47">
        <v>12218.7</v>
      </c>
      <c r="I1453" t="str">
        <f>IF(M1453="?","tier - 2",M1453)</f>
        <v>tier - 3</v>
      </c>
      <c r="J1453" t="str">
        <f>IF(N1453="?","tier - 2",N1453)</f>
        <v>tier - 1</v>
      </c>
      <c r="K1453" t="str">
        <f>IF(O1453="?","Unknown",O1453)</f>
        <v>R1012</v>
      </c>
      <c r="M1453" t="s">
        <v>10</v>
      </c>
      <c r="N1453" t="s">
        <v>14</v>
      </c>
      <c r="O1453" t="s">
        <v>21</v>
      </c>
      <c r="R1453">
        <v>1977</v>
      </c>
    </row>
    <row r="1454" spans="1:18" x14ac:dyDescent="0.3">
      <c r="A1454" t="s">
        <v>1483</v>
      </c>
      <c r="B1454">
        <v>20</v>
      </c>
      <c r="C1454" s="54" t="s">
        <v>8</v>
      </c>
      <c r="D1454" s="54">
        <f>IF(R1454="?",AVERAGE($R$2:$R$2344),R1454)</f>
        <v>1964</v>
      </c>
      <c r="E1454" s="19" t="str">
        <f>CONCATENATE(B1454,"-",C1454,"-",D1454)</f>
        <v>20-Jul-1964</v>
      </c>
      <c r="F1454" s="26">
        <f t="shared" si="22"/>
        <v>58</v>
      </c>
      <c r="G1454">
        <v>0</v>
      </c>
      <c r="H1454" s="47">
        <v>12222.9</v>
      </c>
      <c r="I1454" t="str">
        <f>IF(M1454="?","tier - 2",M1454)</f>
        <v>tier - 3</v>
      </c>
      <c r="J1454" t="str">
        <f>IF(N1454="?","tier - 2",N1454)</f>
        <v>tier - 2</v>
      </c>
      <c r="K1454" t="str">
        <f>IF(O1454="?","Unknown",O1454)</f>
        <v>R1012</v>
      </c>
      <c r="M1454" t="s">
        <v>10</v>
      </c>
      <c r="N1454" t="s">
        <v>9</v>
      </c>
      <c r="O1454" t="s">
        <v>21</v>
      </c>
      <c r="R1454">
        <v>1964</v>
      </c>
    </row>
    <row r="1455" spans="1:18" x14ac:dyDescent="0.3">
      <c r="A1455" t="s">
        <v>1484</v>
      </c>
      <c r="B1455">
        <v>2</v>
      </c>
      <c r="C1455" s="54" t="s">
        <v>8</v>
      </c>
      <c r="D1455" s="54">
        <f>IF(R1455="?",AVERAGE($R$2:$R$2344),R1455)</f>
        <v>1964</v>
      </c>
      <c r="E1455" s="19" t="str">
        <f>CONCATENATE(B1455,"-",C1455,"-",D1455)</f>
        <v>2-Jul-1964</v>
      </c>
      <c r="F1455" s="26">
        <f t="shared" si="22"/>
        <v>58</v>
      </c>
      <c r="G1455">
        <v>0</v>
      </c>
      <c r="H1455" s="47">
        <v>12224.35</v>
      </c>
      <c r="I1455" t="str">
        <f>IF(M1455="?","tier - 2",M1455)</f>
        <v>tier - 3</v>
      </c>
      <c r="J1455" t="str">
        <f>IF(N1455="?","tier - 2",N1455)</f>
        <v>tier - 1</v>
      </c>
      <c r="K1455" t="str">
        <f>IF(O1455="?","Unknown",O1455)</f>
        <v>R1012</v>
      </c>
      <c r="M1455" t="s">
        <v>10</v>
      </c>
      <c r="N1455" t="s">
        <v>14</v>
      </c>
      <c r="O1455" t="s">
        <v>21</v>
      </c>
      <c r="R1455">
        <v>1964</v>
      </c>
    </row>
    <row r="1456" spans="1:18" x14ac:dyDescent="0.3">
      <c r="A1456" t="s">
        <v>1485</v>
      </c>
      <c r="B1456">
        <v>24</v>
      </c>
      <c r="C1456" s="54" t="s">
        <v>16</v>
      </c>
      <c r="D1456" s="54">
        <f>IF(R1456="?",AVERAGE($R$2:$R$2344),R1456)</f>
        <v>1964</v>
      </c>
      <c r="E1456" s="19" t="str">
        <f>CONCATENATE(B1456,"-",C1456,"-",D1456)</f>
        <v>24-Jun-1964</v>
      </c>
      <c r="F1456" s="26">
        <f t="shared" si="22"/>
        <v>58</v>
      </c>
      <c r="G1456">
        <v>0</v>
      </c>
      <c r="H1456" s="47">
        <v>12231.61</v>
      </c>
      <c r="I1456" t="str">
        <f>IF(M1456="?","tier - 2",M1456)</f>
        <v>tier - 3</v>
      </c>
      <c r="J1456" t="str">
        <f>IF(N1456="?","tier - 2",N1456)</f>
        <v>tier - 3</v>
      </c>
      <c r="K1456" t="str">
        <f>IF(O1456="?","Unknown",O1456)</f>
        <v>R1012</v>
      </c>
      <c r="M1456" t="s">
        <v>10</v>
      </c>
      <c r="N1456" t="s">
        <v>10</v>
      </c>
      <c r="O1456" t="s">
        <v>21</v>
      </c>
      <c r="R1456">
        <v>1964</v>
      </c>
    </row>
    <row r="1457" spans="1:18" x14ac:dyDescent="0.3">
      <c r="A1457" t="s">
        <v>1486</v>
      </c>
      <c r="B1457">
        <v>19</v>
      </c>
      <c r="C1457" s="54" t="s">
        <v>8</v>
      </c>
      <c r="D1457" s="54">
        <f>IF(R1457="?",AVERAGE($R$2:$R$2344),R1457)</f>
        <v>1963</v>
      </c>
      <c r="E1457" s="19" t="str">
        <f>CONCATENATE(B1457,"-",C1457,"-",D1457)</f>
        <v>19-Jul-1963</v>
      </c>
      <c r="F1457" s="26">
        <f t="shared" si="22"/>
        <v>59</v>
      </c>
      <c r="G1457">
        <v>0</v>
      </c>
      <c r="H1457" s="47">
        <v>12233.83</v>
      </c>
      <c r="I1457" t="str">
        <f>IF(M1457="?","tier - 2",M1457)</f>
        <v>tier - 3</v>
      </c>
      <c r="J1457" t="str">
        <f>IF(N1457="?","tier - 2",N1457)</f>
        <v>tier - 1</v>
      </c>
      <c r="K1457" t="str">
        <f>IF(O1457="?","Unknown",O1457)</f>
        <v>R1011</v>
      </c>
      <c r="M1457" t="s">
        <v>10</v>
      </c>
      <c r="N1457" t="s">
        <v>14</v>
      </c>
      <c r="O1457" t="s">
        <v>40</v>
      </c>
      <c r="R1457">
        <v>1963</v>
      </c>
    </row>
    <row r="1458" spans="1:18" x14ac:dyDescent="0.3">
      <c r="A1458" t="s">
        <v>1487</v>
      </c>
      <c r="B1458">
        <v>15</v>
      </c>
      <c r="C1458" s="54" t="s">
        <v>35</v>
      </c>
      <c r="D1458" s="54">
        <f>IF(R1458="?",AVERAGE($R$2:$R$2344),R1458)</f>
        <v>1964</v>
      </c>
      <c r="E1458" s="19" t="str">
        <f>CONCATENATE(B1458,"-",C1458,"-",D1458)</f>
        <v>15-Oct-1964</v>
      </c>
      <c r="F1458" s="26">
        <f t="shared" si="22"/>
        <v>58</v>
      </c>
      <c r="G1458">
        <v>0</v>
      </c>
      <c r="H1458" s="47">
        <v>12235.84</v>
      </c>
      <c r="I1458" t="str">
        <f>IF(M1458="?","tier - 2",M1458)</f>
        <v>tier - 3</v>
      </c>
      <c r="J1458" t="str">
        <f>IF(N1458="?","tier - 2",N1458)</f>
        <v>tier - 3</v>
      </c>
      <c r="K1458" t="str">
        <f>IF(O1458="?","Unknown",O1458)</f>
        <v>R1012</v>
      </c>
      <c r="M1458" t="s">
        <v>10</v>
      </c>
      <c r="N1458" t="s">
        <v>10</v>
      </c>
      <c r="O1458" t="s">
        <v>21</v>
      </c>
      <c r="R1458">
        <v>1964</v>
      </c>
    </row>
    <row r="1459" spans="1:18" x14ac:dyDescent="0.3">
      <c r="A1459" t="s">
        <v>1488</v>
      </c>
      <c r="B1459">
        <v>29</v>
      </c>
      <c r="C1459" s="54" t="s">
        <v>8</v>
      </c>
      <c r="D1459" s="54">
        <f>IF(R1459="?",AVERAGE($R$2:$R$2344),R1459)</f>
        <v>1966</v>
      </c>
      <c r="E1459" s="19" t="str">
        <f>CONCATENATE(B1459,"-",C1459,"-",D1459)</f>
        <v>29-Jul-1966</v>
      </c>
      <c r="F1459" s="26">
        <f t="shared" si="22"/>
        <v>56</v>
      </c>
      <c r="G1459">
        <v>0</v>
      </c>
      <c r="H1459" s="47">
        <v>12237.73</v>
      </c>
      <c r="I1459" t="str">
        <f>IF(M1459="?","tier - 2",M1459)</f>
        <v>tier - 3</v>
      </c>
      <c r="J1459" t="str">
        <f>IF(N1459="?","tier - 2",N1459)</f>
        <v>tier - 3</v>
      </c>
      <c r="K1459" t="str">
        <f>IF(O1459="?","Unknown",O1459)</f>
        <v>R1012</v>
      </c>
      <c r="M1459" t="s">
        <v>10</v>
      </c>
      <c r="N1459" t="s">
        <v>10</v>
      </c>
      <c r="O1459" t="s">
        <v>21</v>
      </c>
      <c r="R1459">
        <v>1966</v>
      </c>
    </row>
    <row r="1460" spans="1:18" x14ac:dyDescent="0.3">
      <c r="A1460" t="s">
        <v>1489</v>
      </c>
      <c r="B1460">
        <v>17</v>
      </c>
      <c r="C1460" s="54" t="s">
        <v>8</v>
      </c>
      <c r="D1460" s="54">
        <f>IF(R1460="?",AVERAGE($R$2:$R$2344),R1460)</f>
        <v>1963</v>
      </c>
      <c r="E1460" s="19" t="str">
        <f>CONCATENATE(B1460,"-",C1460,"-",D1460)</f>
        <v>17-Jul-1963</v>
      </c>
      <c r="F1460" s="26">
        <f t="shared" si="22"/>
        <v>59</v>
      </c>
      <c r="G1460">
        <v>0</v>
      </c>
      <c r="H1460" s="47">
        <v>12244.53</v>
      </c>
      <c r="I1460" t="str">
        <f>IF(M1460="?","tier - 2",M1460)</f>
        <v>tier - 3</v>
      </c>
      <c r="J1460" t="str">
        <f>IF(N1460="?","tier - 2",N1460)</f>
        <v>tier - 1</v>
      </c>
      <c r="K1460" t="str">
        <f>IF(O1460="?","Unknown",O1460)</f>
        <v>R1013</v>
      </c>
      <c r="M1460" t="s">
        <v>10</v>
      </c>
      <c r="N1460" t="s">
        <v>14</v>
      </c>
      <c r="O1460" t="s">
        <v>11</v>
      </c>
      <c r="R1460">
        <v>1963</v>
      </c>
    </row>
    <row r="1461" spans="1:18" x14ac:dyDescent="0.3">
      <c r="A1461" t="s">
        <v>1490</v>
      </c>
      <c r="B1461">
        <v>23</v>
      </c>
      <c r="C1461" s="54" t="s">
        <v>16</v>
      </c>
      <c r="D1461" s="54">
        <f>IF(R1461="?",AVERAGE($R$2:$R$2344),R1461)</f>
        <v>1974</v>
      </c>
      <c r="E1461" s="19" t="str">
        <f>CONCATENATE(B1461,"-",C1461,"-",D1461)</f>
        <v>23-Jun-1974</v>
      </c>
      <c r="F1461" s="26">
        <f t="shared" si="22"/>
        <v>48</v>
      </c>
      <c r="G1461">
        <v>0</v>
      </c>
      <c r="H1461" s="47">
        <v>12245.17</v>
      </c>
      <c r="I1461" t="str">
        <f>IF(M1461="?","tier - 2",M1461)</f>
        <v>tier - 3</v>
      </c>
      <c r="J1461" t="str">
        <f>IF(N1461="?","tier - 2",N1461)</f>
        <v>tier - 1</v>
      </c>
      <c r="K1461" t="str">
        <f>IF(O1461="?","Unknown",O1461)</f>
        <v>R1012</v>
      </c>
      <c r="M1461" t="s">
        <v>10</v>
      </c>
      <c r="N1461" t="s">
        <v>14</v>
      </c>
      <c r="O1461" t="s">
        <v>21</v>
      </c>
      <c r="R1461">
        <v>1974</v>
      </c>
    </row>
    <row r="1462" spans="1:18" x14ac:dyDescent="0.3">
      <c r="A1462" t="s">
        <v>1491</v>
      </c>
      <c r="B1462">
        <v>23</v>
      </c>
      <c r="C1462" s="54" t="s">
        <v>13</v>
      </c>
      <c r="D1462" s="54">
        <f>IF(R1462="?",AVERAGE($R$2:$R$2344),R1462)</f>
        <v>1989</v>
      </c>
      <c r="E1462" s="19" t="str">
        <f>CONCATENATE(B1462,"-",C1462,"-",D1462)</f>
        <v>23-Nov-1989</v>
      </c>
      <c r="F1462" s="26">
        <f t="shared" si="22"/>
        <v>33</v>
      </c>
      <c r="G1462">
        <v>3</v>
      </c>
      <c r="H1462" s="47">
        <v>12254.44</v>
      </c>
      <c r="I1462" t="str">
        <f>IF(M1462="?","tier - 2",M1462)</f>
        <v>tier - 3</v>
      </c>
      <c r="J1462" t="str">
        <f>IF(N1462="?","tier - 2",N1462)</f>
        <v>tier - 3</v>
      </c>
      <c r="K1462" t="str">
        <f>IF(O1462="?","Unknown",O1462)</f>
        <v>R1026</v>
      </c>
      <c r="M1462" t="s">
        <v>10</v>
      </c>
      <c r="N1462" t="s">
        <v>10</v>
      </c>
      <c r="O1462" t="s">
        <v>533</v>
      </c>
      <c r="R1462">
        <v>1989</v>
      </c>
    </row>
    <row r="1463" spans="1:18" x14ac:dyDescent="0.3">
      <c r="A1463" t="s">
        <v>1492</v>
      </c>
      <c r="B1463">
        <v>13</v>
      </c>
      <c r="C1463" s="54" t="s">
        <v>33</v>
      </c>
      <c r="D1463" s="54">
        <f>IF(R1463="?",AVERAGE($R$2:$R$2344),R1463)</f>
        <v>1986</v>
      </c>
      <c r="E1463" s="19" t="str">
        <f>CONCATENATE(B1463,"-",C1463,"-",D1463)</f>
        <v>13-Aug-1986</v>
      </c>
      <c r="F1463" s="26">
        <f t="shared" si="22"/>
        <v>36</v>
      </c>
      <c r="G1463">
        <v>3</v>
      </c>
      <c r="H1463" s="47">
        <v>12255.04</v>
      </c>
      <c r="I1463" t="str">
        <f>IF(M1463="?","tier - 2",M1463)</f>
        <v>tier - 3</v>
      </c>
      <c r="J1463" t="str">
        <f>IF(N1463="?","tier - 2",N1463)</f>
        <v>tier - 2</v>
      </c>
      <c r="K1463" t="str">
        <f>IF(O1463="?","Unknown",O1463)</f>
        <v>R1026</v>
      </c>
      <c r="M1463" t="s">
        <v>10</v>
      </c>
      <c r="N1463" t="s">
        <v>9</v>
      </c>
      <c r="O1463" t="s">
        <v>533</v>
      </c>
      <c r="R1463">
        <v>1986</v>
      </c>
    </row>
    <row r="1464" spans="1:18" x14ac:dyDescent="0.3">
      <c r="A1464" t="s">
        <v>1493</v>
      </c>
      <c r="B1464">
        <v>6</v>
      </c>
      <c r="C1464" s="54" t="s">
        <v>28</v>
      </c>
      <c r="D1464" s="54">
        <f>IF(R1464="?",AVERAGE($R$2:$R$2344),R1464)</f>
        <v>1966</v>
      </c>
      <c r="E1464" s="19" t="str">
        <f>CONCATENATE(B1464,"-",C1464,"-",D1464)</f>
        <v>6-Dec-1966</v>
      </c>
      <c r="F1464" s="26">
        <f t="shared" si="22"/>
        <v>56</v>
      </c>
      <c r="G1464">
        <v>2</v>
      </c>
      <c r="H1464" s="47">
        <v>12265.51</v>
      </c>
      <c r="I1464" t="str">
        <f>IF(M1464="?","tier - 2",M1464)</f>
        <v>tier - 3</v>
      </c>
      <c r="J1464" t="str">
        <f>IF(N1464="?","tier - 2",N1464)</f>
        <v>tier - 3</v>
      </c>
      <c r="K1464" t="str">
        <f>IF(O1464="?","Unknown",O1464)</f>
        <v>R1013</v>
      </c>
      <c r="M1464" t="s">
        <v>10</v>
      </c>
      <c r="N1464" t="s">
        <v>10</v>
      </c>
      <c r="O1464" t="s">
        <v>11</v>
      </c>
      <c r="R1464">
        <v>1966</v>
      </c>
    </row>
    <row r="1465" spans="1:18" x14ac:dyDescent="0.3">
      <c r="A1465" t="s">
        <v>1494</v>
      </c>
      <c r="B1465">
        <v>30</v>
      </c>
      <c r="C1465" s="54" t="s">
        <v>28</v>
      </c>
      <c r="D1465" s="54">
        <f>IF(R1465="?",AVERAGE($R$2:$R$2344),R1465)</f>
        <v>1967</v>
      </c>
      <c r="E1465" s="19" t="str">
        <f>CONCATENATE(B1465,"-",C1465,"-",D1465)</f>
        <v>30-Dec-1967</v>
      </c>
      <c r="F1465" s="26">
        <f t="shared" si="22"/>
        <v>55</v>
      </c>
      <c r="G1465">
        <v>2</v>
      </c>
      <c r="H1465" s="47">
        <v>12268.63</v>
      </c>
      <c r="I1465" t="str">
        <f>IF(M1465="?","tier - 2",M1465)</f>
        <v>tier - 3</v>
      </c>
      <c r="J1465" t="str">
        <f>IF(N1465="?","tier - 2",N1465)</f>
        <v>tier - 1</v>
      </c>
      <c r="K1465" t="str">
        <f>IF(O1465="?","Unknown",O1465)</f>
        <v>R1012</v>
      </c>
      <c r="M1465" t="s">
        <v>10</v>
      </c>
      <c r="N1465" t="s">
        <v>14</v>
      </c>
      <c r="O1465" t="s">
        <v>21</v>
      </c>
      <c r="R1465">
        <v>1967</v>
      </c>
    </row>
    <row r="1466" spans="1:18" x14ac:dyDescent="0.3">
      <c r="A1466" t="s">
        <v>1495</v>
      </c>
      <c r="B1466">
        <v>28</v>
      </c>
      <c r="C1466" s="54" t="s">
        <v>33</v>
      </c>
      <c r="D1466" s="54">
        <f>IF(R1466="?",AVERAGE($R$2:$R$2344),R1466)</f>
        <v>1967</v>
      </c>
      <c r="E1466" s="19" t="str">
        <f>CONCATENATE(B1466,"-",C1466,"-",D1466)</f>
        <v>28-Aug-1967</v>
      </c>
      <c r="F1466" s="26">
        <f t="shared" si="22"/>
        <v>55</v>
      </c>
      <c r="G1466">
        <v>2</v>
      </c>
      <c r="H1466" s="47">
        <v>12269.69</v>
      </c>
      <c r="I1466" t="str">
        <f>IF(M1466="?","tier - 2",M1466)</f>
        <v>tier - 3</v>
      </c>
      <c r="J1466" t="str">
        <f>IF(N1466="?","tier - 2",N1466)</f>
        <v>tier - 2</v>
      </c>
      <c r="K1466" t="str">
        <f>IF(O1466="?","Unknown",O1466)</f>
        <v>R1012</v>
      </c>
      <c r="M1466" t="s">
        <v>10</v>
      </c>
      <c r="N1466" t="s">
        <v>9</v>
      </c>
      <c r="O1466" t="s">
        <v>21</v>
      </c>
      <c r="R1466">
        <v>1967</v>
      </c>
    </row>
    <row r="1467" spans="1:18" x14ac:dyDescent="0.3">
      <c r="A1467" t="s">
        <v>1496</v>
      </c>
      <c r="B1467">
        <v>16</v>
      </c>
      <c r="C1467" s="54" t="s">
        <v>13</v>
      </c>
      <c r="D1467" s="54">
        <f>IF(R1467="?",AVERAGE($R$2:$R$2344),R1467)</f>
        <v>1966</v>
      </c>
      <c r="E1467" s="19" t="str">
        <f>CONCATENATE(B1467,"-",C1467,"-",D1467)</f>
        <v>16-Nov-1966</v>
      </c>
      <c r="F1467" s="26">
        <f t="shared" si="22"/>
        <v>56</v>
      </c>
      <c r="G1467">
        <v>0</v>
      </c>
      <c r="H1467" s="47">
        <v>12282.03</v>
      </c>
      <c r="I1467" t="str">
        <f>IF(M1467="?","tier - 2",M1467)</f>
        <v>tier - 3</v>
      </c>
      <c r="J1467" t="str">
        <f>IF(N1467="?","tier - 2",N1467)</f>
        <v>tier - 1</v>
      </c>
      <c r="K1467" t="str">
        <f>IF(O1467="?","Unknown",O1467)</f>
        <v>R1025</v>
      </c>
      <c r="M1467" t="s">
        <v>10</v>
      </c>
      <c r="N1467" t="s">
        <v>14</v>
      </c>
      <c r="O1467" t="s">
        <v>198</v>
      </c>
      <c r="R1467">
        <v>1966</v>
      </c>
    </row>
    <row r="1468" spans="1:18" x14ac:dyDescent="0.3">
      <c r="A1468" t="s">
        <v>1497</v>
      </c>
      <c r="B1468">
        <v>29</v>
      </c>
      <c r="C1468" s="54" t="s">
        <v>35</v>
      </c>
      <c r="D1468" s="54">
        <f>IF(R1468="?",AVERAGE($R$2:$R$2344),R1468)</f>
        <v>1990</v>
      </c>
      <c r="E1468" s="19" t="str">
        <f>CONCATENATE(B1468,"-",C1468,"-",D1468)</f>
        <v>29-Oct-1990</v>
      </c>
      <c r="F1468" s="26">
        <f t="shared" si="22"/>
        <v>32</v>
      </c>
      <c r="G1468">
        <v>3</v>
      </c>
      <c r="H1468" s="47">
        <v>12282.38</v>
      </c>
      <c r="I1468" t="str">
        <f>IF(M1468="?","tier - 2",M1468)</f>
        <v>tier - 3</v>
      </c>
      <c r="J1468" t="str">
        <f>IF(N1468="?","tier - 2",N1468)</f>
        <v>tier - 1</v>
      </c>
      <c r="K1468" t="str">
        <f>IF(O1468="?","Unknown",O1468)</f>
        <v>R1011</v>
      </c>
      <c r="M1468" t="s">
        <v>10</v>
      </c>
      <c r="N1468" t="s">
        <v>14</v>
      </c>
      <c r="O1468" t="s">
        <v>40</v>
      </c>
      <c r="R1468">
        <v>1990</v>
      </c>
    </row>
    <row r="1469" spans="1:18" x14ac:dyDescent="0.3">
      <c r="A1469" t="s">
        <v>1498</v>
      </c>
      <c r="B1469">
        <v>28</v>
      </c>
      <c r="C1469" s="54" t="s">
        <v>35</v>
      </c>
      <c r="D1469" s="54">
        <f>IF(R1469="?",AVERAGE($R$2:$R$2344),R1469)</f>
        <v>1963</v>
      </c>
      <c r="E1469" s="19" t="str">
        <f>CONCATENATE(B1469,"-",C1469,"-",D1469)</f>
        <v>28-Oct-1963</v>
      </c>
      <c r="F1469" s="26">
        <f t="shared" si="22"/>
        <v>59</v>
      </c>
      <c r="G1469">
        <v>0</v>
      </c>
      <c r="H1469" s="47">
        <v>12299.59</v>
      </c>
      <c r="I1469" t="str">
        <f>IF(M1469="?","tier - 2",M1469)</f>
        <v>tier - 3</v>
      </c>
      <c r="J1469" t="str">
        <f>IF(N1469="?","tier - 2",N1469)</f>
        <v>tier - 1</v>
      </c>
      <c r="K1469" t="str">
        <f>IF(O1469="?","Unknown",O1469)</f>
        <v>R1025</v>
      </c>
      <c r="M1469" t="s">
        <v>10</v>
      </c>
      <c r="N1469" t="s">
        <v>14</v>
      </c>
      <c r="O1469" t="s">
        <v>198</v>
      </c>
      <c r="R1469">
        <v>1963</v>
      </c>
    </row>
    <row r="1470" spans="1:18" x14ac:dyDescent="0.3">
      <c r="A1470" t="s">
        <v>1499</v>
      </c>
      <c r="B1470">
        <v>29</v>
      </c>
      <c r="C1470" s="54" t="s">
        <v>33</v>
      </c>
      <c r="D1470" s="54">
        <f>IF(R1470="?",AVERAGE($R$2:$R$2344),R1470)</f>
        <v>1963</v>
      </c>
      <c r="E1470" s="19" t="str">
        <f>CONCATENATE(B1470,"-",C1470,"-",D1470)</f>
        <v>29-Aug-1963</v>
      </c>
      <c r="F1470" s="26">
        <f t="shared" si="22"/>
        <v>59</v>
      </c>
      <c r="G1470">
        <v>0</v>
      </c>
      <c r="H1470" s="47">
        <v>12323.94</v>
      </c>
      <c r="I1470" t="str">
        <f>IF(M1470="?","tier - 2",M1470)</f>
        <v>tier - 3</v>
      </c>
      <c r="J1470" t="str">
        <f>IF(N1470="?","tier - 2",N1470)</f>
        <v>tier - 3</v>
      </c>
      <c r="K1470" t="str">
        <f>IF(O1470="?","Unknown",O1470)</f>
        <v>R1017</v>
      </c>
      <c r="M1470" t="s">
        <v>10</v>
      </c>
      <c r="N1470" t="s">
        <v>10</v>
      </c>
      <c r="O1470" t="s">
        <v>354</v>
      </c>
      <c r="R1470">
        <v>1963</v>
      </c>
    </row>
    <row r="1471" spans="1:18" x14ac:dyDescent="0.3">
      <c r="A1471" t="s">
        <v>1500</v>
      </c>
      <c r="B1471">
        <v>2</v>
      </c>
      <c r="C1471" s="54" t="s">
        <v>33</v>
      </c>
      <c r="D1471" s="54">
        <f>IF(R1471="?",AVERAGE($R$2:$R$2344),R1471)</f>
        <v>1963</v>
      </c>
      <c r="E1471" s="19" t="str">
        <f>CONCATENATE(B1471,"-",C1471,"-",D1471)</f>
        <v>2-Aug-1963</v>
      </c>
      <c r="F1471" s="26">
        <f t="shared" si="22"/>
        <v>59</v>
      </c>
      <c r="G1471">
        <v>1</v>
      </c>
      <c r="H1471" s="47">
        <v>12333.83</v>
      </c>
      <c r="I1471" t="str">
        <f>IF(M1471="?","tier - 2",M1471)</f>
        <v>tier - 3</v>
      </c>
      <c r="J1471" t="str">
        <f>IF(N1471="?","tier - 2",N1471)</f>
        <v>tier - 2</v>
      </c>
      <c r="K1471" t="str">
        <f>IF(O1471="?","Unknown",O1471)</f>
        <v>R1011</v>
      </c>
      <c r="M1471" t="s">
        <v>10</v>
      </c>
      <c r="N1471" t="s">
        <v>9</v>
      </c>
      <c r="O1471" t="s">
        <v>40</v>
      </c>
      <c r="R1471">
        <v>1963</v>
      </c>
    </row>
    <row r="1472" spans="1:18" x14ac:dyDescent="0.3">
      <c r="A1472" t="s">
        <v>1501</v>
      </c>
      <c r="B1472">
        <v>22</v>
      </c>
      <c r="C1472" s="54" t="s">
        <v>18</v>
      </c>
      <c r="D1472" s="54">
        <f>IF(R1472="?",AVERAGE($R$2:$R$2344),R1472)</f>
        <v>1963</v>
      </c>
      <c r="E1472" s="19" t="str">
        <f>CONCATENATE(B1472,"-",C1472,"-",D1472)</f>
        <v>22-Sep-1963</v>
      </c>
      <c r="F1472" s="26">
        <f t="shared" si="22"/>
        <v>59</v>
      </c>
      <c r="G1472">
        <v>1</v>
      </c>
      <c r="H1472" s="47">
        <v>12347.17</v>
      </c>
      <c r="I1472" t="str">
        <f>IF(M1472="?","tier - 2",M1472)</f>
        <v>tier - 3</v>
      </c>
      <c r="J1472" t="str">
        <f>IF(N1472="?","tier - 2",N1472)</f>
        <v>tier - 3</v>
      </c>
      <c r="K1472" t="str">
        <f>IF(O1472="?","Unknown",O1472)</f>
        <v>R1011</v>
      </c>
      <c r="M1472" t="s">
        <v>10</v>
      </c>
      <c r="N1472" t="s">
        <v>10</v>
      </c>
      <c r="O1472" t="s">
        <v>40</v>
      </c>
      <c r="R1472">
        <v>1963</v>
      </c>
    </row>
    <row r="1473" spans="1:18" x14ac:dyDescent="0.3">
      <c r="A1473" t="s">
        <v>1502</v>
      </c>
      <c r="B1473">
        <v>29</v>
      </c>
      <c r="C1473" s="54" t="s">
        <v>28</v>
      </c>
      <c r="D1473" s="54">
        <f>IF(R1473="?",AVERAGE($R$2:$R$2344),R1473)</f>
        <v>1966</v>
      </c>
      <c r="E1473" s="19" t="str">
        <f>CONCATENATE(B1473,"-",C1473,"-",D1473)</f>
        <v>29-Dec-1966</v>
      </c>
      <c r="F1473" s="26">
        <f t="shared" si="22"/>
        <v>56</v>
      </c>
      <c r="G1473">
        <v>3</v>
      </c>
      <c r="H1473" s="47">
        <v>12363.55</v>
      </c>
      <c r="I1473" t="str">
        <f>IF(M1473="?","tier - 2",M1473)</f>
        <v>tier - 3</v>
      </c>
      <c r="J1473" t="str">
        <f>IF(N1473="?","tier - 2",N1473)</f>
        <v>tier - 3</v>
      </c>
      <c r="K1473" t="str">
        <f>IF(O1473="?","Unknown",O1473)</f>
        <v>R1011</v>
      </c>
      <c r="M1473" t="s">
        <v>10</v>
      </c>
      <c r="N1473" t="s">
        <v>10</v>
      </c>
      <c r="O1473" t="s">
        <v>40</v>
      </c>
      <c r="R1473">
        <v>1966</v>
      </c>
    </row>
    <row r="1474" spans="1:18" x14ac:dyDescent="0.3">
      <c r="A1474" t="s">
        <v>1503</v>
      </c>
      <c r="B1474">
        <v>26</v>
      </c>
      <c r="C1474" s="54" t="s">
        <v>18</v>
      </c>
      <c r="D1474" s="54">
        <f>IF(R1474="?",AVERAGE($R$2:$R$2344),R1474)</f>
        <v>1962</v>
      </c>
      <c r="E1474" s="19" t="str">
        <f>CONCATENATE(B1474,"-",C1474,"-",D1474)</f>
        <v>26-Sep-1962</v>
      </c>
      <c r="F1474" s="26">
        <f t="shared" si="22"/>
        <v>60</v>
      </c>
      <c r="G1474">
        <v>0</v>
      </c>
      <c r="H1474" s="47">
        <v>12369.89</v>
      </c>
      <c r="I1474" t="str">
        <f>IF(M1474="?","tier - 2",M1474)</f>
        <v>tier - 3</v>
      </c>
      <c r="J1474" t="str">
        <f>IF(N1474="?","tier - 2",N1474)</f>
        <v>tier - 2</v>
      </c>
      <c r="K1474" t="str">
        <f>IF(O1474="?","Unknown",O1474)</f>
        <v>R1024</v>
      </c>
      <c r="M1474" t="s">
        <v>10</v>
      </c>
      <c r="N1474" t="s">
        <v>9</v>
      </c>
      <c r="O1474" t="s">
        <v>245</v>
      </c>
      <c r="R1474">
        <v>1962</v>
      </c>
    </row>
    <row r="1475" spans="1:18" x14ac:dyDescent="0.3">
      <c r="A1475" t="s">
        <v>1504</v>
      </c>
      <c r="B1475">
        <v>29</v>
      </c>
      <c r="C1475" s="54" t="s">
        <v>28</v>
      </c>
      <c r="D1475" s="54">
        <f>IF(R1475="?",AVERAGE($R$2:$R$2344),R1475)</f>
        <v>1989</v>
      </c>
      <c r="E1475" s="19" t="str">
        <f>CONCATENATE(B1475,"-",C1475,"-",D1475)</f>
        <v>29-Dec-1989</v>
      </c>
      <c r="F1475" s="26">
        <f t="shared" ref="F1475:F1538" si="23">DATEDIF(E1475, DATE(2023,6,8), "Y")</f>
        <v>33</v>
      </c>
      <c r="G1475">
        <v>0</v>
      </c>
      <c r="H1475" s="47">
        <v>12404.88</v>
      </c>
      <c r="I1475" t="str">
        <f>IF(M1475="?","tier - 2",M1475)</f>
        <v>tier - 3</v>
      </c>
      <c r="J1475" t="str">
        <f>IF(N1475="?","tier - 2",N1475)</f>
        <v>tier - 3</v>
      </c>
      <c r="K1475" t="str">
        <f>IF(O1475="?","Unknown",O1475)</f>
        <v>R1016</v>
      </c>
      <c r="M1475" t="s">
        <v>10</v>
      </c>
      <c r="N1475" t="s">
        <v>10</v>
      </c>
      <c r="O1475" t="s">
        <v>166</v>
      </c>
      <c r="R1475">
        <v>1989</v>
      </c>
    </row>
    <row r="1476" spans="1:18" x14ac:dyDescent="0.3">
      <c r="A1476" t="s">
        <v>1505</v>
      </c>
      <c r="B1476">
        <v>21</v>
      </c>
      <c r="C1476" s="54" t="s">
        <v>33</v>
      </c>
      <c r="D1476" s="54">
        <f>IF(R1476="?",AVERAGE($R$2:$R$2344),R1476)</f>
        <v>1972</v>
      </c>
      <c r="E1476" s="19" t="str">
        <f>CONCATENATE(B1476,"-",C1476,"-",D1476)</f>
        <v>21-Aug-1972</v>
      </c>
      <c r="F1476" s="26">
        <f t="shared" si="23"/>
        <v>50</v>
      </c>
      <c r="G1476">
        <v>0</v>
      </c>
      <c r="H1476" s="47">
        <v>12407.3</v>
      </c>
      <c r="I1476" t="str">
        <f>IF(M1476="?","tier - 2",M1476)</f>
        <v>tier - 3</v>
      </c>
      <c r="J1476" t="str">
        <f>IF(N1476="?","tier - 2",N1476)</f>
        <v>tier - 2</v>
      </c>
      <c r="K1476" t="str">
        <f>IF(O1476="?","Unknown",O1476)</f>
        <v>R1021</v>
      </c>
      <c r="M1476" t="s">
        <v>10</v>
      </c>
      <c r="N1476" t="s">
        <v>9</v>
      </c>
      <c r="O1476" t="s">
        <v>298</v>
      </c>
      <c r="R1476">
        <v>1972</v>
      </c>
    </row>
    <row r="1477" spans="1:18" x14ac:dyDescent="0.3">
      <c r="A1477" t="s">
        <v>1506</v>
      </c>
      <c r="B1477">
        <v>14</v>
      </c>
      <c r="C1477" s="54" t="s">
        <v>8</v>
      </c>
      <c r="D1477" s="54">
        <f>IF(R1477="?",AVERAGE($R$2:$R$2344),R1477)</f>
        <v>1979</v>
      </c>
      <c r="E1477" s="19" t="str">
        <f>CONCATENATE(B1477,"-",C1477,"-",D1477)</f>
        <v>14-Jul-1979</v>
      </c>
      <c r="F1477" s="26">
        <f t="shared" si="23"/>
        <v>43</v>
      </c>
      <c r="G1477">
        <v>2</v>
      </c>
      <c r="H1477" s="47">
        <v>12408.29</v>
      </c>
      <c r="I1477" t="str">
        <f>IF(M1477="?","tier - 2",M1477)</f>
        <v>tier - 3</v>
      </c>
      <c r="J1477" t="str">
        <f>IF(N1477="?","tier - 2",N1477)</f>
        <v>tier - 1</v>
      </c>
      <c r="K1477" t="str">
        <f>IF(O1477="?","Unknown",O1477)</f>
        <v>R1022</v>
      </c>
      <c r="M1477" t="s">
        <v>10</v>
      </c>
      <c r="N1477" t="s">
        <v>14</v>
      </c>
      <c r="O1477" t="s">
        <v>630</v>
      </c>
      <c r="R1477">
        <v>1979</v>
      </c>
    </row>
    <row r="1478" spans="1:18" x14ac:dyDescent="0.3">
      <c r="A1478" t="s">
        <v>1507</v>
      </c>
      <c r="B1478">
        <v>4</v>
      </c>
      <c r="C1478" s="54" t="s">
        <v>33</v>
      </c>
      <c r="D1478" s="54">
        <f>IF(R1478="?",AVERAGE($R$2:$R$2344),R1478)</f>
        <v>1964</v>
      </c>
      <c r="E1478" s="19" t="str">
        <f>CONCATENATE(B1478,"-",C1478,"-",D1478)</f>
        <v>4-Aug-1964</v>
      </c>
      <c r="F1478" s="26">
        <f t="shared" si="23"/>
        <v>58</v>
      </c>
      <c r="G1478">
        <v>0</v>
      </c>
      <c r="H1478" s="47">
        <v>12430.95</v>
      </c>
      <c r="I1478" t="str">
        <f>IF(M1478="?","tier - 2",M1478)</f>
        <v>tier - 3</v>
      </c>
      <c r="J1478" t="str">
        <f>IF(N1478="?","tier - 2",N1478)</f>
        <v>tier - 3</v>
      </c>
      <c r="K1478" t="str">
        <f>IF(O1478="?","Unknown",O1478)</f>
        <v>R1024</v>
      </c>
      <c r="M1478" t="s">
        <v>10</v>
      </c>
      <c r="N1478" t="s">
        <v>10</v>
      </c>
      <c r="O1478" t="s">
        <v>245</v>
      </c>
      <c r="R1478">
        <v>1964</v>
      </c>
    </row>
    <row r="1479" spans="1:18" x14ac:dyDescent="0.3">
      <c r="A1479" t="s">
        <v>1508</v>
      </c>
      <c r="B1479">
        <v>9</v>
      </c>
      <c r="C1479" s="54" t="s">
        <v>33</v>
      </c>
      <c r="D1479" s="54">
        <f>IF(R1479="?",AVERAGE($R$2:$R$2344),R1479)</f>
        <v>1995</v>
      </c>
      <c r="E1479" s="19" t="str">
        <f>CONCATENATE(B1479,"-",C1479,"-",D1479)</f>
        <v>9-Aug-1995</v>
      </c>
      <c r="F1479" s="26">
        <f t="shared" si="23"/>
        <v>27</v>
      </c>
      <c r="G1479">
        <v>0</v>
      </c>
      <c r="H1479" s="47">
        <v>12452.25</v>
      </c>
      <c r="I1479" t="str">
        <f>IF(M1479="?","tier - 2",M1479)</f>
        <v>tier - 3</v>
      </c>
      <c r="J1479" t="str">
        <f>IF(N1479="?","tier - 2",N1479)</f>
        <v>tier - 3</v>
      </c>
      <c r="K1479" t="str">
        <f>IF(O1479="?","Unknown",O1479)</f>
        <v>R1012</v>
      </c>
      <c r="M1479" t="s">
        <v>10</v>
      </c>
      <c r="N1479" t="s">
        <v>10</v>
      </c>
      <c r="O1479" t="s">
        <v>21</v>
      </c>
      <c r="R1479">
        <v>1995</v>
      </c>
    </row>
    <row r="1480" spans="1:18" x14ac:dyDescent="0.3">
      <c r="A1480" t="s">
        <v>1509</v>
      </c>
      <c r="B1480">
        <v>26</v>
      </c>
      <c r="C1480" s="54" t="s">
        <v>13</v>
      </c>
      <c r="D1480" s="54">
        <f>IF(R1480="?",AVERAGE($R$2:$R$2344),R1480)</f>
        <v>1968</v>
      </c>
      <c r="E1480" s="19" t="str">
        <f>CONCATENATE(B1480,"-",C1480,"-",D1480)</f>
        <v>26-Nov-1968</v>
      </c>
      <c r="F1480" s="26">
        <f t="shared" si="23"/>
        <v>54</v>
      </c>
      <c r="G1480">
        <v>3</v>
      </c>
      <c r="H1480" s="47">
        <v>12475.35</v>
      </c>
      <c r="I1480" t="str">
        <f>IF(M1480="?","tier - 2",M1480)</f>
        <v>tier - 3</v>
      </c>
      <c r="J1480" t="str">
        <f>IF(N1480="?","tier - 2",N1480)</f>
        <v>tier - 1</v>
      </c>
      <c r="K1480" t="str">
        <f>IF(O1480="?","Unknown",O1480)</f>
        <v>R1012</v>
      </c>
      <c r="M1480" t="s">
        <v>10</v>
      </c>
      <c r="N1480" t="s">
        <v>14</v>
      </c>
      <c r="O1480" t="s">
        <v>21</v>
      </c>
      <c r="R1480">
        <v>1968</v>
      </c>
    </row>
    <row r="1481" spans="1:18" x14ac:dyDescent="0.3">
      <c r="A1481" t="s">
        <v>1510</v>
      </c>
      <c r="B1481">
        <v>12</v>
      </c>
      <c r="C1481" s="54" t="s">
        <v>13</v>
      </c>
      <c r="D1481" s="54">
        <f>IF(R1481="?",AVERAGE($R$2:$R$2344),R1481)</f>
        <v>1968</v>
      </c>
      <c r="E1481" s="19" t="str">
        <f>CONCATENATE(B1481,"-",C1481,"-",D1481)</f>
        <v>12-Nov-1968</v>
      </c>
      <c r="F1481" s="26">
        <f t="shared" si="23"/>
        <v>54</v>
      </c>
      <c r="G1481">
        <v>3</v>
      </c>
      <c r="H1481" s="47">
        <v>12479.71</v>
      </c>
      <c r="I1481" t="str">
        <f>IF(M1481="?","tier - 2",M1481)</f>
        <v>tier - 3</v>
      </c>
      <c r="J1481" t="str">
        <f>IF(N1481="?","tier - 2",N1481)</f>
        <v>tier - 3</v>
      </c>
      <c r="K1481" t="str">
        <f>IF(O1481="?","Unknown",O1481)</f>
        <v>R1012</v>
      </c>
      <c r="M1481" t="s">
        <v>10</v>
      </c>
      <c r="N1481" t="s">
        <v>10</v>
      </c>
      <c r="O1481" t="s">
        <v>21</v>
      </c>
      <c r="R1481">
        <v>1968</v>
      </c>
    </row>
    <row r="1482" spans="1:18" x14ac:dyDescent="0.3">
      <c r="A1482" t="s">
        <v>1511</v>
      </c>
      <c r="B1482">
        <v>1</v>
      </c>
      <c r="C1482" s="54" t="s">
        <v>18</v>
      </c>
      <c r="D1482" s="54">
        <f>IF(R1482="?",AVERAGE($R$2:$R$2344),R1482)</f>
        <v>1967</v>
      </c>
      <c r="E1482" s="19" t="str">
        <f>CONCATENATE(B1482,"-",C1482,"-",D1482)</f>
        <v>1-Sep-1967</v>
      </c>
      <c r="F1482" s="26">
        <f t="shared" si="23"/>
        <v>55</v>
      </c>
      <c r="G1482">
        <v>3</v>
      </c>
      <c r="H1482" s="47">
        <v>12485.8</v>
      </c>
      <c r="I1482" t="str">
        <f>IF(M1482="?","tier - 2",M1482)</f>
        <v>tier - 3</v>
      </c>
      <c r="J1482" t="str">
        <f>IF(N1482="?","tier - 2",N1482)</f>
        <v>tier - 3</v>
      </c>
      <c r="K1482" t="str">
        <f>IF(O1482="?","Unknown",O1482)</f>
        <v>R1013</v>
      </c>
      <c r="M1482" t="s">
        <v>10</v>
      </c>
      <c r="N1482" t="s">
        <v>10</v>
      </c>
      <c r="O1482" t="s">
        <v>11</v>
      </c>
      <c r="R1482">
        <v>1967</v>
      </c>
    </row>
    <row r="1483" spans="1:18" x14ac:dyDescent="0.3">
      <c r="A1483" t="s">
        <v>1512</v>
      </c>
      <c r="B1483">
        <v>3</v>
      </c>
      <c r="C1483" s="54" t="s">
        <v>28</v>
      </c>
      <c r="D1483" s="54">
        <f>IF(R1483="?",AVERAGE($R$2:$R$2344),R1483)</f>
        <v>1968</v>
      </c>
      <c r="E1483" s="19" t="str">
        <f>CONCATENATE(B1483,"-",C1483,"-",D1483)</f>
        <v>3-Dec-1968</v>
      </c>
      <c r="F1483" s="26">
        <f t="shared" si="23"/>
        <v>54</v>
      </c>
      <c r="G1483">
        <v>3</v>
      </c>
      <c r="H1483" s="47">
        <v>12495.29</v>
      </c>
      <c r="I1483" t="str">
        <f>IF(M1483="?","tier - 2",M1483)</f>
        <v>tier - 3</v>
      </c>
      <c r="J1483" t="str">
        <f>IF(N1483="?","tier - 2",N1483)</f>
        <v>tier - 3</v>
      </c>
      <c r="K1483" t="str">
        <f>IF(O1483="?","Unknown",O1483)</f>
        <v>R1012</v>
      </c>
      <c r="M1483" t="s">
        <v>10</v>
      </c>
      <c r="N1483" t="s">
        <v>10</v>
      </c>
      <c r="O1483" t="s">
        <v>21</v>
      </c>
      <c r="R1483">
        <v>1968</v>
      </c>
    </row>
    <row r="1484" spans="1:18" x14ac:dyDescent="0.3">
      <c r="A1484" t="s">
        <v>1513</v>
      </c>
      <c r="B1484">
        <v>12</v>
      </c>
      <c r="C1484" s="54" t="s">
        <v>8</v>
      </c>
      <c r="D1484" s="54">
        <f>IF(R1484="?",AVERAGE($R$2:$R$2344),R1484)</f>
        <v>1966</v>
      </c>
      <c r="E1484" s="19" t="str">
        <f>CONCATENATE(B1484,"-",C1484,"-",D1484)</f>
        <v>12-Jul-1966</v>
      </c>
      <c r="F1484" s="26">
        <f t="shared" si="23"/>
        <v>56</v>
      </c>
      <c r="G1484">
        <v>0</v>
      </c>
      <c r="H1484" s="47">
        <v>12499.88</v>
      </c>
      <c r="I1484" t="str">
        <f>IF(M1484="?","tier - 2",M1484)</f>
        <v>tier - 3</v>
      </c>
      <c r="J1484" t="str">
        <f>IF(N1484="?","tier - 2",N1484)</f>
        <v>tier - 2</v>
      </c>
      <c r="K1484" t="str">
        <f>IF(O1484="?","Unknown",O1484)</f>
        <v>R1012</v>
      </c>
      <c r="M1484" t="s">
        <v>10</v>
      </c>
      <c r="N1484" t="s">
        <v>9</v>
      </c>
      <c r="O1484" t="s">
        <v>21</v>
      </c>
      <c r="R1484">
        <v>1966</v>
      </c>
    </row>
    <row r="1485" spans="1:18" x14ac:dyDescent="0.3">
      <c r="A1485" t="s">
        <v>1514</v>
      </c>
      <c r="B1485">
        <v>16</v>
      </c>
      <c r="C1485" s="54" t="s">
        <v>35</v>
      </c>
      <c r="D1485" s="54">
        <f>IF(R1485="?",AVERAGE($R$2:$R$2344),R1485)</f>
        <v>1962</v>
      </c>
      <c r="E1485" s="19" t="str">
        <f>CONCATENATE(B1485,"-",C1485,"-",D1485)</f>
        <v>16-Oct-1962</v>
      </c>
      <c r="F1485" s="26">
        <f t="shared" si="23"/>
        <v>60</v>
      </c>
      <c r="G1485">
        <v>0</v>
      </c>
      <c r="H1485" s="47">
        <v>12523.6</v>
      </c>
      <c r="I1485" t="str">
        <f>IF(M1485="?","tier - 2",M1485)</f>
        <v>tier - 3</v>
      </c>
      <c r="J1485" t="str">
        <f>IF(N1485="?","tier - 2",N1485)</f>
        <v>tier - 3</v>
      </c>
      <c r="K1485" t="str">
        <f>IF(O1485="?","Unknown",O1485)</f>
        <v>R1012</v>
      </c>
      <c r="M1485" t="s">
        <v>10</v>
      </c>
      <c r="N1485" t="s">
        <v>10</v>
      </c>
      <c r="O1485" t="s">
        <v>21</v>
      </c>
      <c r="R1485">
        <v>1962</v>
      </c>
    </row>
    <row r="1486" spans="1:18" x14ac:dyDescent="0.3">
      <c r="A1486" t="s">
        <v>1515</v>
      </c>
      <c r="B1486">
        <v>28</v>
      </c>
      <c r="C1486" s="54" t="s">
        <v>13</v>
      </c>
      <c r="D1486" s="54">
        <f>IF(R1486="?",AVERAGE($R$2:$R$2344),R1486)</f>
        <v>1961</v>
      </c>
      <c r="E1486" s="19" t="str">
        <f>CONCATENATE(B1486,"-",C1486,"-",D1486)</f>
        <v>28-Nov-1961</v>
      </c>
      <c r="F1486" s="26">
        <f t="shared" si="23"/>
        <v>61</v>
      </c>
      <c r="G1486">
        <v>0</v>
      </c>
      <c r="H1486" s="47">
        <v>12557.61</v>
      </c>
      <c r="I1486" t="str">
        <f>IF(M1486="?","tier - 2",M1486)</f>
        <v>tier - 3</v>
      </c>
      <c r="J1486" t="str">
        <f>IF(N1486="?","tier - 2",N1486)</f>
        <v>tier - 3</v>
      </c>
      <c r="K1486" t="str">
        <f>IF(O1486="?","Unknown",O1486)</f>
        <v>R1013</v>
      </c>
      <c r="M1486" t="s">
        <v>10</v>
      </c>
      <c r="N1486" t="s">
        <v>10</v>
      </c>
      <c r="O1486" t="s">
        <v>11</v>
      </c>
      <c r="R1486">
        <v>1961</v>
      </c>
    </row>
    <row r="1487" spans="1:18" x14ac:dyDescent="0.3">
      <c r="A1487" t="s">
        <v>1516</v>
      </c>
      <c r="B1487">
        <v>28</v>
      </c>
      <c r="C1487" s="54" t="s">
        <v>13</v>
      </c>
      <c r="D1487" s="54">
        <f>IF(R1487="?",AVERAGE($R$2:$R$2344),R1487)</f>
        <v>1961</v>
      </c>
      <c r="E1487" s="19" t="str">
        <f>CONCATENATE(B1487,"-",C1487,"-",D1487)</f>
        <v>28-Nov-1961</v>
      </c>
      <c r="F1487" s="26">
        <f t="shared" si="23"/>
        <v>61</v>
      </c>
      <c r="G1487">
        <v>0</v>
      </c>
      <c r="H1487" s="47">
        <v>12574.05</v>
      </c>
      <c r="I1487" t="str">
        <f>IF(M1487="?","tier - 2",M1487)</f>
        <v>tier - 3</v>
      </c>
      <c r="J1487" t="str">
        <f>IF(N1487="?","tier - 2",N1487)</f>
        <v>tier - 1</v>
      </c>
      <c r="K1487" t="str">
        <f>IF(O1487="?","Unknown",O1487)</f>
        <v>R1011</v>
      </c>
      <c r="M1487" t="s">
        <v>10</v>
      </c>
      <c r="N1487" t="s">
        <v>14</v>
      </c>
      <c r="O1487" t="s">
        <v>40</v>
      </c>
      <c r="R1487">
        <v>1961</v>
      </c>
    </row>
    <row r="1488" spans="1:18" x14ac:dyDescent="0.3">
      <c r="A1488" t="s">
        <v>1517</v>
      </c>
      <c r="B1488">
        <v>26</v>
      </c>
      <c r="C1488" s="54" t="s">
        <v>13</v>
      </c>
      <c r="D1488" s="54">
        <f>IF(R1488="?",AVERAGE($R$2:$R$2344),R1488)</f>
        <v>1969</v>
      </c>
      <c r="E1488" s="19" t="str">
        <f>CONCATENATE(B1488,"-",C1488,"-",D1488)</f>
        <v>26-Nov-1969</v>
      </c>
      <c r="F1488" s="26">
        <f t="shared" si="23"/>
        <v>53</v>
      </c>
      <c r="G1488">
        <v>0</v>
      </c>
      <c r="H1488" s="47">
        <v>12579.92</v>
      </c>
      <c r="I1488" t="str">
        <f>IF(M1488="?","tier - 2",M1488)</f>
        <v>tier - 3</v>
      </c>
      <c r="J1488" t="str">
        <f>IF(N1488="?","tier - 2",N1488)</f>
        <v>tier - 1</v>
      </c>
      <c r="K1488" t="str">
        <f>IF(O1488="?","Unknown",O1488)</f>
        <v>R1025</v>
      </c>
      <c r="M1488" t="s">
        <v>10</v>
      </c>
      <c r="N1488" t="s">
        <v>14</v>
      </c>
      <c r="O1488" t="s">
        <v>198</v>
      </c>
      <c r="R1488">
        <v>1969</v>
      </c>
    </row>
    <row r="1489" spans="1:18" x14ac:dyDescent="0.3">
      <c r="A1489" t="s">
        <v>1518</v>
      </c>
      <c r="B1489">
        <v>18</v>
      </c>
      <c r="C1489" s="54" t="s">
        <v>16</v>
      </c>
      <c r="D1489" s="54">
        <f>IF(R1489="?",AVERAGE($R$2:$R$2344),R1489)</f>
        <v>1970</v>
      </c>
      <c r="E1489" s="19" t="str">
        <f>CONCATENATE(B1489,"-",C1489,"-",D1489)</f>
        <v>18-Jun-1970</v>
      </c>
      <c r="F1489" s="26">
        <f t="shared" si="23"/>
        <v>52</v>
      </c>
      <c r="G1489">
        <v>5</v>
      </c>
      <c r="H1489" s="47">
        <v>12592.53</v>
      </c>
      <c r="I1489" t="str">
        <f>IF(M1489="?","tier - 2",M1489)</f>
        <v>tier - 3</v>
      </c>
      <c r="J1489" t="str">
        <f>IF(N1489="?","tier - 2",N1489)</f>
        <v>tier - 2</v>
      </c>
      <c r="K1489" t="str">
        <f>IF(O1489="?","Unknown",O1489)</f>
        <v>R1013</v>
      </c>
      <c r="M1489" t="s">
        <v>10</v>
      </c>
      <c r="N1489" t="s">
        <v>9</v>
      </c>
      <c r="O1489" t="s">
        <v>11</v>
      </c>
      <c r="R1489">
        <v>1970</v>
      </c>
    </row>
    <row r="1490" spans="1:18" x14ac:dyDescent="0.3">
      <c r="A1490" t="s">
        <v>1519</v>
      </c>
      <c r="B1490">
        <v>11</v>
      </c>
      <c r="C1490" s="54" t="s">
        <v>33</v>
      </c>
      <c r="D1490" s="54">
        <f>IF(R1490="?",AVERAGE($R$2:$R$2344),R1490)</f>
        <v>1988</v>
      </c>
      <c r="E1490" s="19" t="str">
        <f>CONCATENATE(B1490,"-",C1490,"-",D1490)</f>
        <v>11-Aug-1988</v>
      </c>
      <c r="F1490" s="26">
        <f t="shared" si="23"/>
        <v>34</v>
      </c>
      <c r="G1490">
        <v>3</v>
      </c>
      <c r="H1490" s="47">
        <v>12600.46</v>
      </c>
      <c r="I1490" t="str">
        <f>IF(M1490="?","tier - 2",M1490)</f>
        <v>tier - 3</v>
      </c>
      <c r="J1490" t="str">
        <f>IF(N1490="?","tier - 2",N1490)</f>
        <v>tier - 1</v>
      </c>
      <c r="K1490" t="str">
        <f>IF(O1490="?","Unknown",O1490)</f>
        <v>R1023</v>
      </c>
      <c r="M1490" t="s">
        <v>10</v>
      </c>
      <c r="N1490" t="s">
        <v>14</v>
      </c>
      <c r="O1490" t="s">
        <v>247</v>
      </c>
      <c r="R1490">
        <v>1988</v>
      </c>
    </row>
    <row r="1491" spans="1:18" x14ac:dyDescent="0.3">
      <c r="A1491" t="s">
        <v>1520</v>
      </c>
      <c r="B1491">
        <v>18</v>
      </c>
      <c r="C1491" s="54" t="s">
        <v>13</v>
      </c>
      <c r="D1491" s="54">
        <f>IF(R1491="?",AVERAGE($R$2:$R$2344),R1491)</f>
        <v>1998</v>
      </c>
      <c r="E1491" s="19" t="str">
        <f>CONCATENATE(B1491,"-",C1491,"-",D1491)</f>
        <v>18-Nov-1998</v>
      </c>
      <c r="F1491" s="26">
        <f t="shared" si="23"/>
        <v>24</v>
      </c>
      <c r="G1491">
        <v>1</v>
      </c>
      <c r="H1491" s="47">
        <v>12609.89</v>
      </c>
      <c r="I1491" t="str">
        <f>IF(M1491="?","tier - 2",M1491)</f>
        <v>tier - 3</v>
      </c>
      <c r="J1491" t="str">
        <f>IF(N1491="?","tier - 2",N1491)</f>
        <v>tier - 3</v>
      </c>
      <c r="K1491" t="str">
        <f>IF(O1491="?","Unknown",O1491)</f>
        <v>R1012</v>
      </c>
      <c r="M1491" t="s">
        <v>10</v>
      </c>
      <c r="N1491" t="s">
        <v>10</v>
      </c>
      <c r="O1491" t="s">
        <v>21</v>
      </c>
      <c r="R1491">
        <v>1998</v>
      </c>
    </row>
    <row r="1492" spans="1:18" x14ac:dyDescent="0.3">
      <c r="A1492" t="s">
        <v>1521</v>
      </c>
      <c r="B1492">
        <v>19</v>
      </c>
      <c r="C1492" s="54" t="s">
        <v>33</v>
      </c>
      <c r="D1492" s="54">
        <f>IF(R1492="?",AVERAGE($R$2:$R$2344),R1492)</f>
        <v>1963</v>
      </c>
      <c r="E1492" s="19" t="str">
        <f>CONCATENATE(B1492,"-",C1492,"-",D1492)</f>
        <v>19-Aug-1963</v>
      </c>
      <c r="F1492" s="26">
        <f t="shared" si="23"/>
        <v>59</v>
      </c>
      <c r="G1492">
        <v>0</v>
      </c>
      <c r="H1492" s="47">
        <v>12622.18</v>
      </c>
      <c r="I1492" t="str">
        <f>IF(M1492="?","tier - 2",M1492)</f>
        <v>tier - 3</v>
      </c>
      <c r="J1492" t="str">
        <f>IF(N1492="?","tier - 2",N1492)</f>
        <v>tier - 1</v>
      </c>
      <c r="K1492" t="str">
        <f>IF(O1492="?","Unknown",O1492)</f>
        <v>R1012</v>
      </c>
      <c r="M1492" t="s">
        <v>10</v>
      </c>
      <c r="N1492" t="s">
        <v>14</v>
      </c>
      <c r="O1492" t="s">
        <v>21</v>
      </c>
      <c r="R1492">
        <v>1963</v>
      </c>
    </row>
    <row r="1493" spans="1:18" x14ac:dyDescent="0.3">
      <c r="A1493" t="s">
        <v>1522</v>
      </c>
      <c r="B1493">
        <v>28</v>
      </c>
      <c r="C1493" s="54" t="s">
        <v>28</v>
      </c>
      <c r="D1493" s="54">
        <f>IF(R1493="?",AVERAGE($R$2:$R$2344),R1493)</f>
        <v>1970</v>
      </c>
      <c r="E1493" s="19" t="str">
        <f>CONCATENATE(B1493,"-",C1493,"-",D1493)</f>
        <v>28-Dec-1970</v>
      </c>
      <c r="F1493" s="26">
        <f t="shared" si="23"/>
        <v>52</v>
      </c>
      <c r="G1493">
        <v>0</v>
      </c>
      <c r="H1493" s="47">
        <v>12624.74</v>
      </c>
      <c r="I1493" t="str">
        <f>IF(M1493="?","tier - 2",M1493)</f>
        <v>tier - 3</v>
      </c>
      <c r="J1493" t="str">
        <f>IF(N1493="?","tier - 2",N1493)</f>
        <v>tier - 1</v>
      </c>
      <c r="K1493" t="str">
        <f>IF(O1493="?","Unknown",O1493)</f>
        <v>R1012</v>
      </c>
      <c r="M1493" t="s">
        <v>10</v>
      </c>
      <c r="N1493" t="s">
        <v>14</v>
      </c>
      <c r="O1493" t="s">
        <v>21</v>
      </c>
      <c r="R1493">
        <v>1970</v>
      </c>
    </row>
    <row r="1494" spans="1:18" x14ac:dyDescent="0.3">
      <c r="A1494" t="s">
        <v>1523</v>
      </c>
      <c r="B1494">
        <v>4</v>
      </c>
      <c r="C1494" s="54" t="s">
        <v>35</v>
      </c>
      <c r="D1494" s="54">
        <f>IF(R1494="?",AVERAGE($R$2:$R$2344),R1494)</f>
        <v>1965</v>
      </c>
      <c r="E1494" s="19" t="str">
        <f>CONCATENATE(B1494,"-",C1494,"-",D1494)</f>
        <v>4-Oct-1965</v>
      </c>
      <c r="F1494" s="26">
        <f t="shared" si="23"/>
        <v>57</v>
      </c>
      <c r="G1494">
        <v>2</v>
      </c>
      <c r="H1494" s="47">
        <v>12629.17</v>
      </c>
      <c r="I1494" t="str">
        <f>IF(M1494="?","tier - 2",M1494)</f>
        <v>tier - 3</v>
      </c>
      <c r="J1494" t="str">
        <f>IF(N1494="?","tier - 2",N1494)</f>
        <v>tier - 1</v>
      </c>
      <c r="K1494" t="str">
        <f>IF(O1494="?","Unknown",O1494)</f>
        <v>R1013</v>
      </c>
      <c r="M1494" t="s">
        <v>10</v>
      </c>
      <c r="N1494" t="s">
        <v>14</v>
      </c>
      <c r="O1494" t="s">
        <v>11</v>
      </c>
      <c r="R1494">
        <v>1965</v>
      </c>
    </row>
    <row r="1495" spans="1:18" x14ac:dyDescent="0.3">
      <c r="A1495" t="s">
        <v>1524</v>
      </c>
      <c r="B1495">
        <v>22</v>
      </c>
      <c r="C1495" s="54" t="s">
        <v>13</v>
      </c>
      <c r="D1495" s="54">
        <f>IF(R1495="?",AVERAGE($R$2:$R$2344),R1495)</f>
        <v>1962</v>
      </c>
      <c r="E1495" s="19" t="str">
        <f>CONCATENATE(B1495,"-",C1495,"-",D1495)</f>
        <v>22-Nov-1962</v>
      </c>
      <c r="F1495" s="26">
        <f t="shared" si="23"/>
        <v>60</v>
      </c>
      <c r="G1495">
        <v>0</v>
      </c>
      <c r="H1495" s="47">
        <v>12629.9</v>
      </c>
      <c r="I1495" t="str">
        <f>IF(M1495="?","tier - 2",M1495)</f>
        <v>tier - 3</v>
      </c>
      <c r="J1495" t="str">
        <f>IF(N1495="?","tier - 2",N1495)</f>
        <v>tier - 3</v>
      </c>
      <c r="K1495" t="str">
        <f>IF(O1495="?","Unknown",O1495)</f>
        <v>R1013</v>
      </c>
      <c r="M1495" t="s">
        <v>10</v>
      </c>
      <c r="N1495" t="s">
        <v>10</v>
      </c>
      <c r="O1495" t="s">
        <v>11</v>
      </c>
      <c r="R1495">
        <v>1962</v>
      </c>
    </row>
    <row r="1496" spans="1:18" x14ac:dyDescent="0.3">
      <c r="A1496" t="s">
        <v>1525</v>
      </c>
      <c r="B1496">
        <v>22</v>
      </c>
      <c r="C1496" s="54" t="s">
        <v>8</v>
      </c>
      <c r="D1496" s="54">
        <f>IF(R1496="?",AVERAGE($R$2:$R$2344),R1496)</f>
        <v>1962</v>
      </c>
      <c r="E1496" s="19" t="str">
        <f>CONCATENATE(B1496,"-",C1496,"-",D1496)</f>
        <v>22-Jul-1962</v>
      </c>
      <c r="F1496" s="26">
        <f t="shared" si="23"/>
        <v>60</v>
      </c>
      <c r="G1496">
        <v>0</v>
      </c>
      <c r="H1496" s="47">
        <v>12638.2</v>
      </c>
      <c r="I1496" t="str">
        <f>IF(M1496="?","tier - 2",M1496)</f>
        <v>tier - 3</v>
      </c>
      <c r="J1496" t="str">
        <f>IF(N1496="?","tier - 2",N1496)</f>
        <v>tier - 1</v>
      </c>
      <c r="K1496" t="str">
        <f>IF(O1496="?","Unknown",O1496)</f>
        <v>R1011</v>
      </c>
      <c r="M1496" t="s">
        <v>10</v>
      </c>
      <c r="N1496" t="s">
        <v>14</v>
      </c>
      <c r="O1496" t="s">
        <v>40</v>
      </c>
      <c r="R1496">
        <v>1962</v>
      </c>
    </row>
    <row r="1497" spans="1:18" x14ac:dyDescent="0.3">
      <c r="A1497" t="s">
        <v>1526</v>
      </c>
      <c r="B1497">
        <v>5</v>
      </c>
      <c r="C1497" s="54" t="s">
        <v>18</v>
      </c>
      <c r="D1497" s="54">
        <f>IF(R1497="?",AVERAGE($R$2:$R$2344),R1497)</f>
        <v>1972</v>
      </c>
      <c r="E1497" s="19" t="str">
        <f>CONCATENATE(B1497,"-",C1497,"-",D1497)</f>
        <v>5-Sep-1972</v>
      </c>
      <c r="F1497" s="26">
        <f t="shared" si="23"/>
        <v>50</v>
      </c>
      <c r="G1497">
        <v>0</v>
      </c>
      <c r="H1497" s="47">
        <v>12640.24</v>
      </c>
      <c r="I1497" t="str">
        <f>IF(M1497="?","tier - 2",M1497)</f>
        <v>tier - 3</v>
      </c>
      <c r="J1497" t="str">
        <f>IF(N1497="?","tier - 2",N1497)</f>
        <v>tier - 1</v>
      </c>
      <c r="K1497" t="str">
        <f>IF(O1497="?","Unknown",O1497)</f>
        <v>R1011</v>
      </c>
      <c r="M1497" t="s">
        <v>10</v>
      </c>
      <c r="N1497" t="s">
        <v>14</v>
      </c>
      <c r="O1497" t="s">
        <v>40</v>
      </c>
      <c r="R1497">
        <v>1972</v>
      </c>
    </row>
    <row r="1498" spans="1:18" x14ac:dyDescent="0.3">
      <c r="A1498" t="s">
        <v>1527</v>
      </c>
      <c r="B1498">
        <v>17</v>
      </c>
      <c r="C1498" s="54" t="s">
        <v>28</v>
      </c>
      <c r="D1498" s="54">
        <f>IF(R1498="?",AVERAGE($R$2:$R$2344),R1498)</f>
        <v>1966</v>
      </c>
      <c r="E1498" s="19" t="str">
        <f>CONCATENATE(B1498,"-",C1498,"-",D1498)</f>
        <v>17-Dec-1966</v>
      </c>
      <c r="F1498" s="26">
        <f t="shared" si="23"/>
        <v>56</v>
      </c>
      <c r="G1498">
        <v>2</v>
      </c>
      <c r="H1498" s="47">
        <v>12643.38</v>
      </c>
      <c r="I1498" t="str">
        <f>IF(M1498="?","tier - 2",M1498)</f>
        <v>tier - 3</v>
      </c>
      <c r="J1498" t="str">
        <f>IF(N1498="?","tier - 2",N1498)</f>
        <v>tier - 1</v>
      </c>
      <c r="K1498" t="str">
        <f>IF(O1498="?","Unknown",O1498)</f>
        <v>R1012</v>
      </c>
      <c r="M1498" t="s">
        <v>10</v>
      </c>
      <c r="N1498" t="s">
        <v>14</v>
      </c>
      <c r="O1498" t="s">
        <v>21</v>
      </c>
      <c r="R1498">
        <v>1966</v>
      </c>
    </row>
    <row r="1499" spans="1:18" x14ac:dyDescent="0.3">
      <c r="A1499" t="s">
        <v>1528</v>
      </c>
      <c r="B1499">
        <v>11</v>
      </c>
      <c r="C1499" s="54" t="s">
        <v>8</v>
      </c>
      <c r="D1499" s="54">
        <f>IF(R1499="?",AVERAGE($R$2:$R$2344),R1499)</f>
        <v>1962</v>
      </c>
      <c r="E1499" s="19" t="str">
        <f>CONCATENATE(B1499,"-",C1499,"-",D1499)</f>
        <v>11-Jul-1962</v>
      </c>
      <c r="F1499" s="26">
        <f t="shared" si="23"/>
        <v>60</v>
      </c>
      <c r="G1499">
        <v>0</v>
      </c>
      <c r="H1499" s="47">
        <v>12644.59</v>
      </c>
      <c r="I1499" t="str">
        <f>IF(M1499="?","tier - 2",M1499)</f>
        <v>tier - 3</v>
      </c>
      <c r="J1499" t="str">
        <f>IF(N1499="?","tier - 2",N1499)</f>
        <v>tier - 2</v>
      </c>
      <c r="K1499" t="str">
        <f>IF(O1499="?","Unknown",O1499)</f>
        <v>R1011</v>
      </c>
      <c r="M1499" t="s">
        <v>10</v>
      </c>
      <c r="N1499" t="s">
        <v>9</v>
      </c>
      <c r="O1499" t="s">
        <v>40</v>
      </c>
      <c r="R1499">
        <v>1962</v>
      </c>
    </row>
    <row r="1500" spans="1:18" x14ac:dyDescent="0.3">
      <c r="A1500" t="s">
        <v>1529</v>
      </c>
      <c r="B1500">
        <v>14</v>
      </c>
      <c r="C1500" s="54" t="s">
        <v>18</v>
      </c>
      <c r="D1500" s="54">
        <f>IF(R1500="?",AVERAGE($R$2:$R$2344),R1500)</f>
        <v>1965</v>
      </c>
      <c r="E1500" s="19" t="str">
        <f>CONCATENATE(B1500,"-",C1500,"-",D1500)</f>
        <v>14-Sep-1965</v>
      </c>
      <c r="F1500" s="26">
        <f t="shared" si="23"/>
        <v>57</v>
      </c>
      <c r="G1500">
        <v>2</v>
      </c>
      <c r="H1500" s="47">
        <v>12646.21</v>
      </c>
      <c r="I1500" t="str">
        <f>IF(M1500="?","tier - 2",M1500)</f>
        <v>tier - 3</v>
      </c>
      <c r="J1500" t="str">
        <f>IF(N1500="?","tier - 2",N1500)</f>
        <v>tier - 2</v>
      </c>
      <c r="K1500" t="str">
        <f>IF(O1500="?","Unknown",O1500)</f>
        <v>R1011</v>
      </c>
      <c r="M1500" t="s">
        <v>10</v>
      </c>
      <c r="N1500" t="s">
        <v>9</v>
      </c>
      <c r="O1500" t="s">
        <v>40</v>
      </c>
      <c r="R1500">
        <v>1965</v>
      </c>
    </row>
    <row r="1501" spans="1:18" x14ac:dyDescent="0.3">
      <c r="A1501" t="s">
        <v>1530</v>
      </c>
      <c r="B1501">
        <v>27</v>
      </c>
      <c r="C1501" s="54" t="s">
        <v>33</v>
      </c>
      <c r="D1501" s="54">
        <f>IF(R1501="?",AVERAGE($R$2:$R$2344),R1501)</f>
        <v>1962</v>
      </c>
      <c r="E1501" s="19" t="str">
        <f>CONCATENATE(B1501,"-",C1501,"-",D1501)</f>
        <v>27-Aug-1962</v>
      </c>
      <c r="F1501" s="26">
        <f t="shared" si="23"/>
        <v>60</v>
      </c>
      <c r="G1501">
        <v>0</v>
      </c>
      <c r="H1501" s="47">
        <v>12648.7</v>
      </c>
      <c r="I1501" t="str">
        <f>IF(M1501="?","tier - 2",M1501)</f>
        <v>tier - 3</v>
      </c>
      <c r="J1501" t="str">
        <f>IF(N1501="?","tier - 2",N1501)</f>
        <v>tier - 2</v>
      </c>
      <c r="K1501" t="str">
        <f>IF(O1501="?","Unknown",O1501)</f>
        <v>R1013</v>
      </c>
      <c r="M1501" t="s">
        <v>10</v>
      </c>
      <c r="N1501" t="s">
        <v>9</v>
      </c>
      <c r="O1501" t="s">
        <v>11</v>
      </c>
      <c r="R1501">
        <v>1962</v>
      </c>
    </row>
    <row r="1502" spans="1:18" x14ac:dyDescent="0.3">
      <c r="A1502" t="s">
        <v>1531</v>
      </c>
      <c r="B1502">
        <v>24</v>
      </c>
      <c r="C1502" s="54" t="s">
        <v>18</v>
      </c>
      <c r="D1502" s="54">
        <f>IF(R1502="?",AVERAGE($R$2:$R$2344),R1502)</f>
        <v>1974</v>
      </c>
      <c r="E1502" s="19" t="str">
        <f>CONCATENATE(B1502,"-",C1502,"-",D1502)</f>
        <v>24-Sep-1974</v>
      </c>
      <c r="F1502" s="26">
        <f t="shared" si="23"/>
        <v>48</v>
      </c>
      <c r="G1502">
        <v>0</v>
      </c>
      <c r="H1502" s="47">
        <v>12697.48</v>
      </c>
      <c r="I1502" t="str">
        <f>IF(M1502="?","tier - 2",M1502)</f>
        <v>tier - 3</v>
      </c>
      <c r="J1502" t="str">
        <f>IF(N1502="?","tier - 2",N1502)</f>
        <v>tier - 3</v>
      </c>
      <c r="K1502" t="str">
        <f>IF(O1502="?","Unknown",O1502)</f>
        <v>R1021</v>
      </c>
      <c r="M1502" t="s">
        <v>10</v>
      </c>
      <c r="N1502" t="s">
        <v>10</v>
      </c>
      <c r="O1502" t="s">
        <v>298</v>
      </c>
      <c r="R1502">
        <v>1974</v>
      </c>
    </row>
    <row r="1503" spans="1:18" x14ac:dyDescent="0.3">
      <c r="A1503" t="s">
        <v>1532</v>
      </c>
      <c r="B1503">
        <v>7</v>
      </c>
      <c r="C1503" s="54" t="s">
        <v>8</v>
      </c>
      <c r="D1503" s="54">
        <f>IF(R1503="?",AVERAGE($R$2:$R$2344),R1503)</f>
        <v>1992</v>
      </c>
      <c r="E1503" s="19" t="str">
        <f>CONCATENATE(B1503,"-",C1503,"-",D1503)</f>
        <v>7-Jul-1992</v>
      </c>
      <c r="F1503" s="26">
        <f t="shared" si="23"/>
        <v>30</v>
      </c>
      <c r="G1503">
        <v>0</v>
      </c>
      <c r="H1503" s="47">
        <v>12699.56</v>
      </c>
      <c r="I1503" t="str">
        <f>IF(M1503="?","tier - 2",M1503)</f>
        <v>tier - 3</v>
      </c>
      <c r="J1503" t="str">
        <f>IF(N1503="?","tier - 2",N1503)</f>
        <v>tier - 2</v>
      </c>
      <c r="K1503" t="str">
        <f>IF(O1503="?","Unknown",O1503)</f>
        <v>R1011</v>
      </c>
      <c r="M1503" t="s">
        <v>10</v>
      </c>
      <c r="N1503" t="s">
        <v>9</v>
      </c>
      <c r="O1503" t="s">
        <v>40</v>
      </c>
      <c r="R1503">
        <v>1992</v>
      </c>
    </row>
    <row r="1504" spans="1:18" x14ac:dyDescent="0.3">
      <c r="A1504" t="s">
        <v>1533</v>
      </c>
      <c r="B1504">
        <v>28</v>
      </c>
      <c r="C1504" s="54" t="s">
        <v>13</v>
      </c>
      <c r="D1504" s="54">
        <f>IF(R1504="?",AVERAGE($R$2:$R$2344),R1504)</f>
        <v>1964</v>
      </c>
      <c r="E1504" s="19" t="str">
        <f>CONCATENATE(B1504,"-",C1504,"-",D1504)</f>
        <v>28-Nov-1964</v>
      </c>
      <c r="F1504" s="26">
        <f t="shared" si="23"/>
        <v>58</v>
      </c>
      <c r="G1504">
        <v>0</v>
      </c>
      <c r="H1504" s="47">
        <v>12700.63</v>
      </c>
      <c r="I1504" t="str">
        <f>IF(M1504="?","tier - 2",M1504)</f>
        <v>tier - 3</v>
      </c>
      <c r="J1504" t="str">
        <f>IF(N1504="?","tier - 2",N1504)</f>
        <v>tier - 3</v>
      </c>
      <c r="K1504" t="str">
        <f>IF(O1504="?","Unknown",O1504)</f>
        <v>R1011</v>
      </c>
      <c r="M1504" t="s">
        <v>10</v>
      </c>
      <c r="N1504" t="s">
        <v>10</v>
      </c>
      <c r="O1504" t="s">
        <v>40</v>
      </c>
      <c r="R1504">
        <v>1964</v>
      </c>
    </row>
    <row r="1505" spans="1:18" x14ac:dyDescent="0.3">
      <c r="A1505" t="s">
        <v>1534</v>
      </c>
      <c r="B1505">
        <v>8</v>
      </c>
      <c r="C1505" s="54" t="s">
        <v>8</v>
      </c>
      <c r="D1505" s="54">
        <f>IF(R1505="?",AVERAGE($R$2:$R$2344),R1505)</f>
        <v>1970</v>
      </c>
      <c r="E1505" s="19" t="str">
        <f>CONCATENATE(B1505,"-",C1505,"-",D1505)</f>
        <v>8-Jul-1970</v>
      </c>
      <c r="F1505" s="26">
        <f t="shared" si="23"/>
        <v>52</v>
      </c>
      <c r="G1505">
        <v>0</v>
      </c>
      <c r="H1505" s="47">
        <v>12713</v>
      </c>
      <c r="I1505" t="str">
        <f>IF(M1505="?","tier - 2",M1505)</f>
        <v>tier - 3</v>
      </c>
      <c r="J1505" t="str">
        <f>IF(N1505="?","tier - 2",N1505)</f>
        <v>tier - 1</v>
      </c>
      <c r="K1505" t="str">
        <f>IF(O1505="?","Unknown",O1505)</f>
        <v>R1011</v>
      </c>
      <c r="M1505" t="s">
        <v>10</v>
      </c>
      <c r="N1505" t="s">
        <v>14</v>
      </c>
      <c r="O1505" t="s">
        <v>40</v>
      </c>
      <c r="R1505">
        <v>1970</v>
      </c>
    </row>
    <row r="1506" spans="1:18" x14ac:dyDescent="0.3">
      <c r="A1506" t="s">
        <v>1535</v>
      </c>
      <c r="B1506">
        <v>17</v>
      </c>
      <c r="C1506" s="54" t="s">
        <v>8</v>
      </c>
      <c r="D1506" s="54">
        <f>IF(R1506="?",AVERAGE($R$2:$R$2344),R1506)</f>
        <v>1988</v>
      </c>
      <c r="E1506" s="19" t="str">
        <f>CONCATENATE(B1506,"-",C1506,"-",D1506)</f>
        <v>17-Jul-1988</v>
      </c>
      <c r="F1506" s="26">
        <f t="shared" si="23"/>
        <v>34</v>
      </c>
      <c r="G1506">
        <v>3</v>
      </c>
      <c r="H1506" s="47">
        <v>12718.21</v>
      </c>
      <c r="I1506" t="str">
        <f>IF(M1506="?","tier - 2",M1506)</f>
        <v>tier - 3</v>
      </c>
      <c r="J1506" t="str">
        <f>IF(N1506="?","tier - 2",N1506)</f>
        <v>tier - 1</v>
      </c>
      <c r="K1506" t="str">
        <f>IF(O1506="?","Unknown",O1506)</f>
        <v>R1026</v>
      </c>
      <c r="M1506" t="s">
        <v>10</v>
      </c>
      <c r="N1506" t="s">
        <v>14</v>
      </c>
      <c r="O1506" t="s">
        <v>533</v>
      </c>
      <c r="R1506">
        <v>1988</v>
      </c>
    </row>
    <row r="1507" spans="1:18" x14ac:dyDescent="0.3">
      <c r="A1507" t="s">
        <v>1536</v>
      </c>
      <c r="B1507">
        <v>2</v>
      </c>
      <c r="C1507" s="54" t="s">
        <v>18</v>
      </c>
      <c r="D1507" s="54">
        <f>IF(R1507="?",AVERAGE($R$2:$R$2344),R1507)</f>
        <v>1962</v>
      </c>
      <c r="E1507" s="19" t="str">
        <f>CONCATENATE(B1507,"-",C1507,"-",D1507)</f>
        <v>2-Sep-1962</v>
      </c>
      <c r="F1507" s="26">
        <f t="shared" si="23"/>
        <v>60</v>
      </c>
      <c r="G1507">
        <v>0</v>
      </c>
      <c r="H1507" s="47">
        <v>12731</v>
      </c>
      <c r="I1507" t="str">
        <f>IF(M1507="?","tier - 2",M1507)</f>
        <v>tier - 3</v>
      </c>
      <c r="J1507" t="str">
        <f>IF(N1507="?","tier - 2",N1507)</f>
        <v>tier - 3</v>
      </c>
      <c r="K1507" t="str">
        <f>IF(O1507="?","Unknown",O1507)</f>
        <v>R1016</v>
      </c>
      <c r="M1507" t="s">
        <v>10</v>
      </c>
      <c r="N1507" t="s">
        <v>10</v>
      </c>
      <c r="O1507" t="s">
        <v>166</v>
      </c>
      <c r="R1507">
        <v>1962</v>
      </c>
    </row>
    <row r="1508" spans="1:18" x14ac:dyDescent="0.3">
      <c r="A1508" t="s">
        <v>1537</v>
      </c>
      <c r="B1508">
        <v>1</v>
      </c>
      <c r="C1508" s="54" t="s">
        <v>35</v>
      </c>
      <c r="D1508" s="54">
        <f>IF(R1508="?",AVERAGE($R$2:$R$2344),R1508)</f>
        <v>1962</v>
      </c>
      <c r="E1508" s="19" t="str">
        <f>CONCATENATE(B1508,"-",C1508,"-",D1508)</f>
        <v>1-Oct-1962</v>
      </c>
      <c r="F1508" s="26">
        <f t="shared" si="23"/>
        <v>60</v>
      </c>
      <c r="G1508">
        <v>0</v>
      </c>
      <c r="H1508" s="47">
        <v>12741.17</v>
      </c>
      <c r="I1508" t="str">
        <f>IF(M1508="?","tier - 2",M1508)</f>
        <v>tier - 3</v>
      </c>
      <c r="J1508" t="str">
        <f>IF(N1508="?","tier - 2",N1508)</f>
        <v>tier - 1</v>
      </c>
      <c r="K1508" t="str">
        <f>IF(O1508="?","Unknown",O1508)</f>
        <v>R1017</v>
      </c>
      <c r="M1508" t="s">
        <v>10</v>
      </c>
      <c r="N1508" t="s">
        <v>14</v>
      </c>
      <c r="O1508" t="s">
        <v>354</v>
      </c>
      <c r="R1508">
        <v>1962</v>
      </c>
    </row>
    <row r="1509" spans="1:18" x14ac:dyDescent="0.3">
      <c r="A1509" t="s">
        <v>1538</v>
      </c>
      <c r="B1509">
        <v>25</v>
      </c>
      <c r="C1509" s="54" t="s">
        <v>18</v>
      </c>
      <c r="D1509" s="54">
        <f>IF(R1509="?",AVERAGE($R$2:$R$2344),R1509)</f>
        <v>1975</v>
      </c>
      <c r="E1509" s="19" t="str">
        <f>CONCATENATE(B1509,"-",C1509,"-",D1509)</f>
        <v>25-Sep-1975</v>
      </c>
      <c r="F1509" s="26">
        <f t="shared" si="23"/>
        <v>47</v>
      </c>
      <c r="G1509">
        <v>1</v>
      </c>
      <c r="H1509" s="47">
        <v>12770.27</v>
      </c>
      <c r="I1509" t="str">
        <f>IF(M1509="?","tier - 2",M1509)</f>
        <v>tier - 3</v>
      </c>
      <c r="J1509" t="str">
        <f>IF(N1509="?","tier - 2",N1509)</f>
        <v>tier - 3</v>
      </c>
      <c r="K1509" t="str">
        <f>IF(O1509="?","Unknown",O1509)</f>
        <v>R1021</v>
      </c>
      <c r="M1509" t="s">
        <v>10</v>
      </c>
      <c r="N1509" t="s">
        <v>10</v>
      </c>
      <c r="O1509" t="s">
        <v>298</v>
      </c>
      <c r="R1509">
        <v>1975</v>
      </c>
    </row>
    <row r="1510" spans="1:18" x14ac:dyDescent="0.3">
      <c r="A1510" t="s">
        <v>1539</v>
      </c>
      <c r="B1510">
        <v>7</v>
      </c>
      <c r="C1510" s="54" t="s">
        <v>35</v>
      </c>
      <c r="D1510" s="54">
        <f>IF(R1510="?",AVERAGE($R$2:$R$2344),R1510)</f>
        <v>1972</v>
      </c>
      <c r="E1510" s="19" t="str">
        <f>CONCATENATE(B1510,"-",C1510,"-",D1510)</f>
        <v>7-Oct-1972</v>
      </c>
      <c r="F1510" s="26">
        <f t="shared" si="23"/>
        <v>50</v>
      </c>
      <c r="G1510">
        <v>0</v>
      </c>
      <c r="H1510" s="47">
        <v>12776.05</v>
      </c>
      <c r="I1510" t="str">
        <f>IF(M1510="?","tier - 2",M1510)</f>
        <v>tier - 3</v>
      </c>
      <c r="J1510" t="str">
        <f>IF(N1510="?","tier - 2",N1510)</f>
        <v>tier - 3</v>
      </c>
      <c r="K1510" t="str">
        <f>IF(O1510="?","Unknown",O1510)</f>
        <v>R1026</v>
      </c>
      <c r="M1510" t="s">
        <v>10</v>
      </c>
      <c r="N1510" t="s">
        <v>10</v>
      </c>
      <c r="O1510" t="s">
        <v>533</v>
      </c>
      <c r="R1510">
        <v>1972</v>
      </c>
    </row>
    <row r="1511" spans="1:18" x14ac:dyDescent="0.3">
      <c r="A1511" t="s">
        <v>1540</v>
      </c>
      <c r="B1511">
        <v>5</v>
      </c>
      <c r="C1511" s="54" t="s">
        <v>28</v>
      </c>
      <c r="D1511" s="54">
        <f>IF(R1511="?",AVERAGE($R$2:$R$2344),R1511)</f>
        <v>1963</v>
      </c>
      <c r="E1511" s="19" t="str">
        <f>CONCATENATE(B1511,"-",C1511,"-",D1511)</f>
        <v>5-Dec-1963</v>
      </c>
      <c r="F1511" s="26">
        <f t="shared" si="23"/>
        <v>59</v>
      </c>
      <c r="G1511">
        <v>0</v>
      </c>
      <c r="H1511" s="47">
        <v>12788.03</v>
      </c>
      <c r="I1511" t="str">
        <f>IF(M1511="?","tier - 2",M1511)</f>
        <v>tier - 3</v>
      </c>
      <c r="J1511" t="str">
        <f>IF(N1511="?","tier - 2",N1511)</f>
        <v>tier - 3</v>
      </c>
      <c r="K1511" t="str">
        <f>IF(O1511="?","Unknown",O1511)</f>
        <v>R1025</v>
      </c>
      <c r="M1511" t="s">
        <v>10</v>
      </c>
      <c r="N1511" t="s">
        <v>10</v>
      </c>
      <c r="O1511" t="s">
        <v>198</v>
      </c>
      <c r="R1511">
        <v>1963</v>
      </c>
    </row>
    <row r="1512" spans="1:18" x14ac:dyDescent="0.3">
      <c r="A1512" t="s">
        <v>1541</v>
      </c>
      <c r="B1512">
        <v>29</v>
      </c>
      <c r="C1512" s="54" t="s">
        <v>35</v>
      </c>
      <c r="D1512" s="54">
        <f>IF(R1512="?",AVERAGE($R$2:$R$2344),R1512)</f>
        <v>1983</v>
      </c>
      <c r="E1512" s="19" t="str">
        <f>CONCATENATE(B1512,"-",C1512,"-",D1512)</f>
        <v>29-Oct-1983</v>
      </c>
      <c r="F1512" s="26">
        <f t="shared" si="23"/>
        <v>39</v>
      </c>
      <c r="G1512">
        <v>3</v>
      </c>
      <c r="H1512" s="47">
        <v>12788.18</v>
      </c>
      <c r="I1512" t="str">
        <f>IF(M1512="?","tier - 2",M1512)</f>
        <v>tier - 3</v>
      </c>
      <c r="J1512" t="str">
        <f>IF(N1512="?","tier - 2",N1512)</f>
        <v>tier - 1</v>
      </c>
      <c r="K1512" t="str">
        <f>IF(O1512="?","Unknown",O1512)</f>
        <v>R1026</v>
      </c>
      <c r="M1512" t="s">
        <v>10</v>
      </c>
      <c r="N1512" t="s">
        <v>14</v>
      </c>
      <c r="O1512" t="s">
        <v>533</v>
      </c>
      <c r="R1512">
        <v>1983</v>
      </c>
    </row>
    <row r="1513" spans="1:18" x14ac:dyDescent="0.3">
      <c r="A1513" t="s">
        <v>1542</v>
      </c>
      <c r="B1513">
        <v>24</v>
      </c>
      <c r="C1513" s="54" t="s">
        <v>8</v>
      </c>
      <c r="D1513" s="54">
        <f>IF(R1513="?",AVERAGE($R$2:$R$2344),R1513)</f>
        <v>1978</v>
      </c>
      <c r="E1513" s="19" t="str">
        <f>CONCATENATE(B1513,"-",C1513,"-",D1513)</f>
        <v>24-Jul-1978</v>
      </c>
      <c r="F1513" s="26">
        <f t="shared" si="23"/>
        <v>44</v>
      </c>
      <c r="G1513">
        <v>0</v>
      </c>
      <c r="H1513" s="47">
        <v>12797.21</v>
      </c>
      <c r="I1513" t="str">
        <f>IF(M1513="?","tier - 2",M1513)</f>
        <v>tier - 3</v>
      </c>
      <c r="J1513" t="str">
        <f>IF(N1513="?","tier - 2",N1513)</f>
        <v>tier - 1</v>
      </c>
      <c r="K1513" t="str">
        <f>IF(O1513="?","Unknown",O1513)</f>
        <v>R1024</v>
      </c>
      <c r="M1513" t="s">
        <v>10</v>
      </c>
      <c r="N1513" t="s">
        <v>14</v>
      </c>
      <c r="O1513" t="s">
        <v>245</v>
      </c>
      <c r="R1513">
        <v>1978</v>
      </c>
    </row>
    <row r="1514" spans="1:18" x14ac:dyDescent="0.3">
      <c r="A1514" t="s">
        <v>1543</v>
      </c>
      <c r="B1514">
        <v>20</v>
      </c>
      <c r="C1514" s="54" t="s">
        <v>8</v>
      </c>
      <c r="D1514" s="54">
        <f>IF(R1514="?",AVERAGE($R$2:$R$2344),R1514)</f>
        <v>1963</v>
      </c>
      <c r="E1514" s="19" t="str">
        <f>CONCATENATE(B1514,"-",C1514,"-",D1514)</f>
        <v>20-Jul-1963</v>
      </c>
      <c r="F1514" s="26">
        <f t="shared" si="23"/>
        <v>59</v>
      </c>
      <c r="G1514">
        <v>0</v>
      </c>
      <c r="H1514" s="47">
        <v>12815.44</v>
      </c>
      <c r="I1514" t="str">
        <f>IF(M1514="?","tier - 2",M1514)</f>
        <v>tier - 3</v>
      </c>
      <c r="J1514" t="str">
        <f>IF(N1514="?","tier - 2",N1514)</f>
        <v>tier - 3</v>
      </c>
      <c r="K1514" t="str">
        <f>IF(O1514="?","Unknown",O1514)</f>
        <v>R1024</v>
      </c>
      <c r="M1514" t="s">
        <v>10</v>
      </c>
      <c r="N1514" t="s">
        <v>10</v>
      </c>
      <c r="O1514" t="s">
        <v>245</v>
      </c>
      <c r="R1514">
        <v>1963</v>
      </c>
    </row>
    <row r="1515" spans="1:18" x14ac:dyDescent="0.3">
      <c r="A1515" t="s">
        <v>1544</v>
      </c>
      <c r="B1515">
        <v>25</v>
      </c>
      <c r="C1515" s="54" t="s">
        <v>18</v>
      </c>
      <c r="D1515" s="54">
        <f>IF(R1515="?",AVERAGE($R$2:$R$2344),R1515)</f>
        <v>1967</v>
      </c>
      <c r="E1515" s="19" t="str">
        <f>CONCATENATE(B1515,"-",C1515,"-",D1515)</f>
        <v>25-Sep-1967</v>
      </c>
      <c r="F1515" s="26">
        <f t="shared" si="23"/>
        <v>55</v>
      </c>
      <c r="G1515">
        <v>0</v>
      </c>
      <c r="H1515" s="47">
        <v>12823.25</v>
      </c>
      <c r="I1515" t="str">
        <f>IF(M1515="?","tier - 2",M1515)</f>
        <v>tier - 3</v>
      </c>
      <c r="J1515" t="str">
        <f>IF(N1515="?","tier - 2",N1515)</f>
        <v>tier - 3</v>
      </c>
      <c r="K1515" t="str">
        <f>IF(O1515="?","Unknown",O1515)</f>
        <v>R1021</v>
      </c>
      <c r="M1515" t="s">
        <v>10</v>
      </c>
      <c r="N1515" t="s">
        <v>10</v>
      </c>
      <c r="O1515" t="s">
        <v>298</v>
      </c>
      <c r="R1515">
        <v>1967</v>
      </c>
    </row>
    <row r="1516" spans="1:18" x14ac:dyDescent="0.3">
      <c r="A1516" t="s">
        <v>1545</v>
      </c>
      <c r="B1516">
        <v>9</v>
      </c>
      <c r="C1516" s="54" t="s">
        <v>13</v>
      </c>
      <c r="D1516" s="54">
        <f>IF(R1516="?",AVERAGE($R$2:$R$2344),R1516)</f>
        <v>2004</v>
      </c>
      <c r="E1516" s="19" t="str">
        <f>CONCATENATE(B1516,"-",C1516,"-",D1516)</f>
        <v>9-Nov-2004</v>
      </c>
      <c r="F1516" s="26">
        <f t="shared" si="23"/>
        <v>18</v>
      </c>
      <c r="G1516">
        <v>2</v>
      </c>
      <c r="H1516" s="47">
        <v>12829.46</v>
      </c>
      <c r="I1516" t="str">
        <f>IF(M1516="?","tier - 2",M1516)</f>
        <v>tier - 3</v>
      </c>
      <c r="J1516" t="str">
        <f>IF(N1516="?","tier - 2",N1516)</f>
        <v>tier - 3</v>
      </c>
      <c r="K1516" t="str">
        <f>IF(O1516="?","Unknown",O1516)</f>
        <v>R1016</v>
      </c>
      <c r="M1516" t="s">
        <v>10</v>
      </c>
      <c r="N1516" t="s">
        <v>10</v>
      </c>
      <c r="O1516" t="s">
        <v>166</v>
      </c>
      <c r="R1516">
        <v>2004</v>
      </c>
    </row>
    <row r="1517" spans="1:18" x14ac:dyDescent="0.3">
      <c r="A1517" t="s">
        <v>1546</v>
      </c>
      <c r="B1517">
        <v>27</v>
      </c>
      <c r="C1517" s="54" t="s">
        <v>18</v>
      </c>
      <c r="D1517" s="54">
        <f>IF(R1517="?",AVERAGE($R$2:$R$2344),R1517)</f>
        <v>1993</v>
      </c>
      <c r="E1517" s="19" t="str">
        <f>CONCATENATE(B1517,"-",C1517,"-",D1517)</f>
        <v>27-Sep-1993</v>
      </c>
      <c r="F1517" s="26">
        <f t="shared" si="23"/>
        <v>29</v>
      </c>
      <c r="G1517">
        <v>0</v>
      </c>
      <c r="H1517" s="47">
        <v>12847.24</v>
      </c>
      <c r="I1517" t="str">
        <f>IF(M1517="?","tier - 2",M1517)</f>
        <v>tier - 3</v>
      </c>
      <c r="J1517" t="str">
        <f>IF(N1517="?","tier - 2",N1517)</f>
        <v>tier - 2</v>
      </c>
      <c r="K1517" t="str">
        <f>IF(O1517="?","Unknown",O1517)</f>
        <v>R1012</v>
      </c>
      <c r="M1517" t="s">
        <v>10</v>
      </c>
      <c r="N1517" t="s">
        <v>9</v>
      </c>
      <c r="O1517" t="s">
        <v>21</v>
      </c>
      <c r="R1517">
        <v>1993</v>
      </c>
    </row>
    <row r="1518" spans="1:18" x14ac:dyDescent="0.3">
      <c r="A1518" t="s">
        <v>1547</v>
      </c>
      <c r="B1518">
        <v>22</v>
      </c>
      <c r="C1518" s="54" t="s">
        <v>18</v>
      </c>
      <c r="D1518" s="54">
        <f>IF(R1518="?",AVERAGE($R$2:$R$2344),R1518)</f>
        <v>1973</v>
      </c>
      <c r="E1518" s="19" t="str">
        <f>CONCATENATE(B1518,"-",C1518,"-",D1518)</f>
        <v>22-Sep-1973</v>
      </c>
      <c r="F1518" s="26">
        <f t="shared" si="23"/>
        <v>49</v>
      </c>
      <c r="G1518">
        <v>0</v>
      </c>
      <c r="H1518" s="47">
        <v>12852.37</v>
      </c>
      <c r="I1518" t="str">
        <f>IF(M1518="?","tier - 2",M1518)</f>
        <v>tier - 3</v>
      </c>
      <c r="J1518" t="str">
        <f>IF(N1518="?","tier - 2",N1518)</f>
        <v>tier - 1</v>
      </c>
      <c r="K1518" t="str">
        <f>IF(O1518="?","Unknown",O1518)</f>
        <v>R1012</v>
      </c>
      <c r="M1518" t="s">
        <v>10</v>
      </c>
      <c r="N1518" t="s">
        <v>14</v>
      </c>
      <c r="O1518" t="s">
        <v>21</v>
      </c>
      <c r="R1518">
        <v>1973</v>
      </c>
    </row>
    <row r="1519" spans="1:18" x14ac:dyDescent="0.3">
      <c r="A1519" t="s">
        <v>1548</v>
      </c>
      <c r="B1519">
        <v>27</v>
      </c>
      <c r="C1519" s="54" t="s">
        <v>18</v>
      </c>
      <c r="D1519" s="54">
        <f>IF(R1519="?",AVERAGE($R$2:$R$2344),R1519)</f>
        <v>1963</v>
      </c>
      <c r="E1519" s="19" t="str">
        <f>CONCATENATE(B1519,"-",C1519,"-",D1519)</f>
        <v>27-Sep-1963</v>
      </c>
      <c r="F1519" s="26">
        <f t="shared" si="23"/>
        <v>59</v>
      </c>
      <c r="G1519">
        <v>0</v>
      </c>
      <c r="H1519" s="47">
        <v>12856.84</v>
      </c>
      <c r="I1519" t="str">
        <f>IF(M1519="?","tier - 2",M1519)</f>
        <v>tier - 3</v>
      </c>
      <c r="J1519" t="str">
        <f>IF(N1519="?","tier - 2",N1519)</f>
        <v>tier - 3</v>
      </c>
      <c r="K1519" t="str">
        <f>IF(O1519="?","Unknown",O1519)</f>
        <v>R1021</v>
      </c>
      <c r="M1519" t="s">
        <v>10</v>
      </c>
      <c r="N1519" t="s">
        <v>10</v>
      </c>
      <c r="O1519" t="s">
        <v>298</v>
      </c>
      <c r="R1519">
        <v>1963</v>
      </c>
    </row>
    <row r="1520" spans="1:18" x14ac:dyDescent="0.3">
      <c r="A1520" t="s">
        <v>1549</v>
      </c>
      <c r="B1520">
        <v>6</v>
      </c>
      <c r="C1520" s="54" t="s">
        <v>33</v>
      </c>
      <c r="D1520" s="54">
        <f>IF(R1520="?",AVERAGE($R$2:$R$2344),R1520)</f>
        <v>1984</v>
      </c>
      <c r="E1520" s="19" t="str">
        <f>CONCATENATE(B1520,"-",C1520,"-",D1520)</f>
        <v>6-Aug-1984</v>
      </c>
      <c r="F1520" s="26">
        <f t="shared" si="23"/>
        <v>38</v>
      </c>
      <c r="G1520">
        <v>3</v>
      </c>
      <c r="H1520" s="47">
        <v>12870.31</v>
      </c>
      <c r="I1520" t="str">
        <f>IF(M1520="?","tier - 2",M1520)</f>
        <v>tier - 3</v>
      </c>
      <c r="J1520" t="str">
        <f>IF(N1520="?","tier - 2",N1520)</f>
        <v>tier - 3</v>
      </c>
      <c r="K1520" t="str">
        <f>IF(O1520="?","Unknown",O1520)</f>
        <v>R1012</v>
      </c>
      <c r="M1520" t="s">
        <v>10</v>
      </c>
      <c r="N1520" t="s">
        <v>10</v>
      </c>
      <c r="O1520" t="s">
        <v>21</v>
      </c>
      <c r="R1520">
        <v>1984</v>
      </c>
    </row>
    <row r="1521" spans="1:18" x14ac:dyDescent="0.3">
      <c r="A1521" t="s">
        <v>1550</v>
      </c>
      <c r="B1521">
        <v>9</v>
      </c>
      <c r="C1521" s="54" t="s">
        <v>8</v>
      </c>
      <c r="D1521" s="54">
        <f>IF(R1521="?",AVERAGE($R$2:$R$2344),R1521)</f>
        <v>2004</v>
      </c>
      <c r="E1521" s="19" t="str">
        <f>CONCATENATE(B1521,"-",C1521,"-",D1521)</f>
        <v>9-Jul-2004</v>
      </c>
      <c r="F1521" s="26">
        <f t="shared" si="23"/>
        <v>18</v>
      </c>
      <c r="G1521">
        <v>0</v>
      </c>
      <c r="H1521" s="47">
        <v>12890.06</v>
      </c>
      <c r="I1521" t="str">
        <f>IF(M1521="?","tier - 2",M1521)</f>
        <v>tier - 3</v>
      </c>
      <c r="J1521" t="str">
        <f>IF(N1521="?","tier - 2",N1521)</f>
        <v>tier - 1</v>
      </c>
      <c r="K1521" t="str">
        <f>IF(O1521="?","Unknown",O1521)</f>
        <v>R1019</v>
      </c>
      <c r="M1521" t="s">
        <v>10</v>
      </c>
      <c r="N1521" t="s">
        <v>14</v>
      </c>
      <c r="O1521" t="s">
        <v>164</v>
      </c>
      <c r="R1521">
        <v>2004</v>
      </c>
    </row>
    <row r="1522" spans="1:18" x14ac:dyDescent="0.3">
      <c r="A1522" t="s">
        <v>1551</v>
      </c>
      <c r="B1522">
        <v>16</v>
      </c>
      <c r="C1522" s="54" t="s">
        <v>33</v>
      </c>
      <c r="D1522" s="54">
        <f>IF(R1522="?",AVERAGE($R$2:$R$2344),R1522)</f>
        <v>1963</v>
      </c>
      <c r="E1522" s="19" t="str">
        <f>CONCATENATE(B1522,"-",C1522,"-",D1522)</f>
        <v>16-Aug-1963</v>
      </c>
      <c r="F1522" s="26">
        <f t="shared" si="23"/>
        <v>59</v>
      </c>
      <c r="G1522">
        <v>1</v>
      </c>
      <c r="H1522" s="47">
        <v>12913.99</v>
      </c>
      <c r="I1522" t="str">
        <f>IF(M1522="?","tier - 2",M1522)</f>
        <v>tier - 3</v>
      </c>
      <c r="J1522" t="str">
        <f>IF(N1522="?","tier - 2",N1522)</f>
        <v>tier - 2</v>
      </c>
      <c r="K1522" t="str">
        <f>IF(O1522="?","Unknown",O1522)</f>
        <v>R1016</v>
      </c>
      <c r="M1522" t="s">
        <v>10</v>
      </c>
      <c r="N1522" t="s">
        <v>9</v>
      </c>
      <c r="O1522" t="s">
        <v>166</v>
      </c>
      <c r="R1522">
        <v>1963</v>
      </c>
    </row>
    <row r="1523" spans="1:18" x14ac:dyDescent="0.3">
      <c r="A1523" t="s">
        <v>1552</v>
      </c>
      <c r="B1523">
        <v>1</v>
      </c>
      <c r="C1523" s="54" t="s">
        <v>18</v>
      </c>
      <c r="D1523" s="54">
        <f>IF(R1523="?",AVERAGE($R$2:$R$2344),R1523)</f>
        <v>1963</v>
      </c>
      <c r="E1523" s="19" t="str">
        <f>CONCATENATE(B1523,"-",C1523,"-",D1523)</f>
        <v>1-Sep-1963</v>
      </c>
      <c r="F1523" s="26">
        <f t="shared" si="23"/>
        <v>59</v>
      </c>
      <c r="G1523">
        <v>2</v>
      </c>
      <c r="H1523" s="47">
        <v>12925.89</v>
      </c>
      <c r="I1523" t="str">
        <f>IF(M1523="?","tier - 2",M1523)</f>
        <v>tier - 3</v>
      </c>
      <c r="J1523" t="str">
        <f>IF(N1523="?","tier - 2",N1523)</f>
        <v>tier - 2</v>
      </c>
      <c r="K1523" t="str">
        <f>IF(O1523="?","Unknown",O1523)</f>
        <v>R1013</v>
      </c>
      <c r="M1523" t="s">
        <v>10</v>
      </c>
      <c r="N1523" t="s">
        <v>9</v>
      </c>
      <c r="O1523" t="s">
        <v>11</v>
      </c>
      <c r="R1523">
        <v>1963</v>
      </c>
    </row>
    <row r="1524" spans="1:18" x14ac:dyDescent="0.3">
      <c r="A1524" t="s">
        <v>1553</v>
      </c>
      <c r="B1524">
        <v>14</v>
      </c>
      <c r="C1524" s="54" t="s">
        <v>33</v>
      </c>
      <c r="D1524" s="54">
        <f>IF(R1524="?",AVERAGE($R$2:$R$2344),R1524)</f>
        <v>1963</v>
      </c>
      <c r="E1524" s="19" t="str">
        <f>CONCATENATE(B1524,"-",C1524,"-",D1524)</f>
        <v>14-Aug-1963</v>
      </c>
      <c r="F1524" s="26">
        <f t="shared" si="23"/>
        <v>59</v>
      </c>
      <c r="G1524">
        <v>2</v>
      </c>
      <c r="H1524" s="47">
        <v>12928.79</v>
      </c>
      <c r="I1524" t="str">
        <f>IF(M1524="?","tier - 2",M1524)</f>
        <v>tier - 3</v>
      </c>
      <c r="J1524" t="str">
        <f>IF(N1524="?","tier - 2",N1524)</f>
        <v>tier - 2</v>
      </c>
      <c r="K1524" t="str">
        <f>IF(O1524="?","Unknown",O1524)</f>
        <v>R1013</v>
      </c>
      <c r="M1524" t="s">
        <v>10</v>
      </c>
      <c r="N1524" t="s">
        <v>9</v>
      </c>
      <c r="O1524" t="s">
        <v>11</v>
      </c>
      <c r="R1524">
        <v>1963</v>
      </c>
    </row>
    <row r="1525" spans="1:18" x14ac:dyDescent="0.3">
      <c r="A1525" t="s">
        <v>1554</v>
      </c>
      <c r="B1525">
        <v>22</v>
      </c>
      <c r="C1525" s="54" t="s">
        <v>28</v>
      </c>
      <c r="D1525" s="54">
        <f>IF(R1525="?",AVERAGE($R$2:$R$2344),R1525)</f>
        <v>1966</v>
      </c>
      <c r="E1525" s="19" t="str">
        <f>CONCATENATE(B1525,"-",C1525,"-",D1525)</f>
        <v>22-Dec-1966</v>
      </c>
      <c r="F1525" s="26">
        <f t="shared" si="23"/>
        <v>56</v>
      </c>
      <c r="G1525">
        <v>4</v>
      </c>
      <c r="H1525" s="47">
        <v>12949.16</v>
      </c>
      <c r="I1525" t="str">
        <f>IF(M1525="?","tier - 2",M1525)</f>
        <v>tier - 3</v>
      </c>
      <c r="J1525" t="str">
        <f>IF(N1525="?","tier - 2",N1525)</f>
        <v>tier - 3</v>
      </c>
      <c r="K1525" t="str">
        <f>IF(O1525="?","Unknown",O1525)</f>
        <v>R1013</v>
      </c>
      <c r="M1525" t="s">
        <v>10</v>
      </c>
      <c r="N1525" t="s">
        <v>10</v>
      </c>
      <c r="O1525" t="s">
        <v>11</v>
      </c>
      <c r="R1525">
        <v>1966</v>
      </c>
    </row>
    <row r="1526" spans="1:18" x14ac:dyDescent="0.3">
      <c r="A1526" t="s">
        <v>1555</v>
      </c>
      <c r="B1526">
        <v>20</v>
      </c>
      <c r="C1526" s="54" t="s">
        <v>33</v>
      </c>
      <c r="D1526" s="54">
        <f>IF(R1526="?",AVERAGE($R$2:$R$2344),R1526)</f>
        <v>1961</v>
      </c>
      <c r="E1526" s="19" t="str">
        <f>CONCATENATE(B1526,"-",C1526,"-",D1526)</f>
        <v>20-Aug-1961</v>
      </c>
      <c r="F1526" s="26">
        <f t="shared" si="23"/>
        <v>61</v>
      </c>
      <c r="G1526">
        <v>0</v>
      </c>
      <c r="H1526" s="47">
        <v>12950.07</v>
      </c>
      <c r="I1526" t="str">
        <f>IF(M1526="?","tier - 2",M1526)</f>
        <v>tier - 3</v>
      </c>
      <c r="J1526" t="str">
        <f>IF(N1526="?","tier - 2",N1526)</f>
        <v>tier - 1</v>
      </c>
      <c r="K1526" t="str">
        <f>IF(O1526="?","Unknown",O1526)</f>
        <v>R1012</v>
      </c>
      <c r="M1526" t="s">
        <v>10</v>
      </c>
      <c r="N1526" t="s">
        <v>14</v>
      </c>
      <c r="O1526" t="s">
        <v>21</v>
      </c>
      <c r="R1526">
        <v>1961</v>
      </c>
    </row>
    <row r="1527" spans="1:18" x14ac:dyDescent="0.3">
      <c r="A1527" t="s">
        <v>1556</v>
      </c>
      <c r="B1527">
        <v>4</v>
      </c>
      <c r="C1527" s="54" t="s">
        <v>13</v>
      </c>
      <c r="D1527" s="54">
        <f>IF(R1527="?",AVERAGE($R$2:$R$2344),R1527)</f>
        <v>1960</v>
      </c>
      <c r="E1527" s="19" t="str">
        <f>CONCATENATE(B1527,"-",C1527,"-",D1527)</f>
        <v>4-Nov-1960</v>
      </c>
      <c r="F1527" s="26">
        <f t="shared" si="23"/>
        <v>62</v>
      </c>
      <c r="G1527">
        <v>0</v>
      </c>
      <c r="H1527" s="47">
        <v>12957.12</v>
      </c>
      <c r="I1527" t="str">
        <f>IF(M1527="?","tier - 2",M1527)</f>
        <v>tier - 3</v>
      </c>
      <c r="J1527" t="str">
        <f>IF(N1527="?","tier - 2",N1527)</f>
        <v>tier - 1</v>
      </c>
      <c r="K1527" t="str">
        <f>IF(O1527="?","Unknown",O1527)</f>
        <v>R1011</v>
      </c>
      <c r="M1527" t="s">
        <v>10</v>
      </c>
      <c r="N1527" t="s">
        <v>14</v>
      </c>
      <c r="O1527" t="s">
        <v>40</v>
      </c>
      <c r="R1527">
        <v>1960</v>
      </c>
    </row>
    <row r="1528" spans="1:18" x14ac:dyDescent="0.3">
      <c r="A1528" t="s">
        <v>1557</v>
      </c>
      <c r="B1528">
        <v>22</v>
      </c>
      <c r="C1528" s="54" t="s">
        <v>16</v>
      </c>
      <c r="D1528" s="54">
        <f>IF(R1528="?",AVERAGE($R$2:$R$2344),R1528)</f>
        <v>1960</v>
      </c>
      <c r="E1528" s="19" t="str">
        <f>CONCATENATE(B1528,"-",C1528,"-",D1528)</f>
        <v>22-Jun-1960</v>
      </c>
      <c r="F1528" s="26">
        <f t="shared" si="23"/>
        <v>62</v>
      </c>
      <c r="G1528">
        <v>0</v>
      </c>
      <c r="H1528" s="47">
        <v>12979.36</v>
      </c>
      <c r="I1528" t="str">
        <f>IF(M1528="?","tier - 2",M1528)</f>
        <v>tier - 3</v>
      </c>
      <c r="J1528" t="str">
        <f>IF(N1528="?","tier - 2",N1528)</f>
        <v>tier - 1</v>
      </c>
      <c r="K1528" t="str">
        <f>IF(O1528="?","Unknown",O1528)</f>
        <v>R1011</v>
      </c>
      <c r="M1528" t="s">
        <v>10</v>
      </c>
      <c r="N1528" t="s">
        <v>14</v>
      </c>
      <c r="O1528" t="s">
        <v>40</v>
      </c>
      <c r="R1528">
        <v>1960</v>
      </c>
    </row>
    <row r="1529" spans="1:18" x14ac:dyDescent="0.3">
      <c r="A1529" t="s">
        <v>1558</v>
      </c>
      <c r="B1529">
        <v>23</v>
      </c>
      <c r="C1529" s="54" t="s">
        <v>18</v>
      </c>
      <c r="D1529" s="54">
        <f>IF(R1529="?",AVERAGE($R$2:$R$2344),R1529)</f>
        <v>1960</v>
      </c>
      <c r="E1529" s="19" t="str">
        <f>CONCATENATE(B1529,"-",C1529,"-",D1529)</f>
        <v>23-Sep-1960</v>
      </c>
      <c r="F1529" s="26">
        <f t="shared" si="23"/>
        <v>62</v>
      </c>
      <c r="G1529">
        <v>0</v>
      </c>
      <c r="H1529" s="47">
        <v>12981.35</v>
      </c>
      <c r="I1529" t="str">
        <f>IF(M1529="?","tier - 2",M1529)</f>
        <v>tier - 3</v>
      </c>
      <c r="J1529" t="str">
        <f>IF(N1529="?","tier - 2",N1529)</f>
        <v>tier - 3</v>
      </c>
      <c r="K1529" t="str">
        <f>IF(O1529="?","Unknown",O1529)</f>
        <v>R1013</v>
      </c>
      <c r="M1529" t="s">
        <v>10</v>
      </c>
      <c r="N1529" t="s">
        <v>10</v>
      </c>
      <c r="O1529" t="s">
        <v>11</v>
      </c>
      <c r="R1529">
        <v>1960</v>
      </c>
    </row>
    <row r="1530" spans="1:18" x14ac:dyDescent="0.3">
      <c r="A1530" t="s">
        <v>1559</v>
      </c>
      <c r="B1530">
        <v>28</v>
      </c>
      <c r="C1530" s="54" t="s">
        <v>13</v>
      </c>
      <c r="D1530" s="54">
        <f>IF(R1530="?",AVERAGE($R$2:$R$2344),R1530)</f>
        <v>1960</v>
      </c>
      <c r="E1530" s="19" t="str">
        <f>CONCATENATE(B1530,"-",C1530,"-",D1530)</f>
        <v>28-Nov-1960</v>
      </c>
      <c r="F1530" s="26">
        <f t="shared" si="23"/>
        <v>62</v>
      </c>
      <c r="G1530">
        <v>0</v>
      </c>
      <c r="H1530" s="47">
        <v>12982.87</v>
      </c>
      <c r="I1530" t="str">
        <f>IF(M1530="?","tier - 2",M1530)</f>
        <v>tier - 3</v>
      </c>
      <c r="J1530" t="str">
        <f>IF(N1530="?","tier - 2",N1530)</f>
        <v>tier - 1</v>
      </c>
      <c r="K1530" t="str">
        <f>IF(O1530="?","Unknown",O1530)</f>
        <v>R1013</v>
      </c>
      <c r="M1530" t="s">
        <v>10</v>
      </c>
      <c r="N1530" t="s">
        <v>14</v>
      </c>
      <c r="O1530" t="s">
        <v>11</v>
      </c>
      <c r="R1530">
        <v>1960</v>
      </c>
    </row>
    <row r="1531" spans="1:18" x14ac:dyDescent="0.3">
      <c r="A1531" t="s">
        <v>1560</v>
      </c>
      <c r="B1531">
        <v>27</v>
      </c>
      <c r="C1531" s="54" t="s">
        <v>13</v>
      </c>
      <c r="D1531" s="54">
        <f>IF(R1531="?",AVERAGE($R$2:$R$2344),R1531)</f>
        <v>1979</v>
      </c>
      <c r="E1531" s="19" t="str">
        <f>CONCATENATE(B1531,"-",C1531,"-",D1531)</f>
        <v>27-Nov-1979</v>
      </c>
      <c r="F1531" s="26">
        <f t="shared" si="23"/>
        <v>43</v>
      </c>
      <c r="G1531">
        <v>2</v>
      </c>
      <c r="H1531" s="47">
        <v>12994.12</v>
      </c>
      <c r="I1531" t="str">
        <f>IF(M1531="?","tier - 2",M1531)</f>
        <v>tier - 3</v>
      </c>
      <c r="J1531" t="str">
        <f>IF(N1531="?","tier - 2",N1531)</f>
        <v>tier - 2</v>
      </c>
      <c r="K1531" t="str">
        <f>IF(O1531="?","Unknown",O1531)</f>
        <v>R1026</v>
      </c>
      <c r="M1531" t="s">
        <v>10</v>
      </c>
      <c r="N1531" t="s">
        <v>9</v>
      </c>
      <c r="O1531" t="s">
        <v>533</v>
      </c>
      <c r="R1531">
        <v>1979</v>
      </c>
    </row>
    <row r="1532" spans="1:18" x14ac:dyDescent="0.3">
      <c r="A1532" t="s">
        <v>1561</v>
      </c>
      <c r="B1532">
        <v>30</v>
      </c>
      <c r="C1532" s="54" t="s">
        <v>35</v>
      </c>
      <c r="D1532" s="54">
        <f>IF(R1532="?",AVERAGE($R$2:$R$2344),R1532)</f>
        <v>1981</v>
      </c>
      <c r="E1532" s="19" t="str">
        <f>CONCATENATE(B1532,"-",C1532,"-",D1532)</f>
        <v>30-Oct-1981</v>
      </c>
      <c r="F1532" s="26">
        <f t="shared" si="23"/>
        <v>41</v>
      </c>
      <c r="G1532">
        <v>1</v>
      </c>
      <c r="H1532" s="47">
        <v>13002.91</v>
      </c>
      <c r="I1532" t="str">
        <f>IF(M1532="?","tier - 2",M1532)</f>
        <v>tier - 3</v>
      </c>
      <c r="J1532" t="str">
        <f>IF(N1532="?","tier - 2",N1532)</f>
        <v>tier - 1</v>
      </c>
      <c r="K1532" t="str">
        <f>IF(O1532="?","Unknown",O1532)</f>
        <v>R1012</v>
      </c>
      <c r="M1532" t="s">
        <v>10</v>
      </c>
      <c r="N1532" t="s">
        <v>14</v>
      </c>
      <c r="O1532" t="s">
        <v>21</v>
      </c>
      <c r="R1532">
        <v>1981</v>
      </c>
    </row>
    <row r="1533" spans="1:18" x14ac:dyDescent="0.3">
      <c r="A1533" t="s">
        <v>1562</v>
      </c>
      <c r="B1533">
        <v>24</v>
      </c>
      <c r="C1533" s="54" t="s">
        <v>16</v>
      </c>
      <c r="D1533" s="54">
        <f>IF(R1533="?",AVERAGE($R$2:$R$2344),R1533)</f>
        <v>1962</v>
      </c>
      <c r="E1533" s="19" t="str">
        <f>CONCATENATE(B1533,"-",C1533,"-",D1533)</f>
        <v>24-Jun-1962</v>
      </c>
      <c r="F1533" s="26">
        <f t="shared" si="23"/>
        <v>60</v>
      </c>
      <c r="G1533">
        <v>0</v>
      </c>
      <c r="H1533" s="47">
        <v>13004.95</v>
      </c>
      <c r="I1533" t="str">
        <f>IF(M1533="?","tier - 2",M1533)</f>
        <v>tier - 3</v>
      </c>
      <c r="J1533" t="str">
        <f>IF(N1533="?","tier - 2",N1533)</f>
        <v>tier - 1</v>
      </c>
      <c r="K1533" t="str">
        <f>IF(O1533="?","Unknown",O1533)</f>
        <v>R1012</v>
      </c>
      <c r="M1533" t="s">
        <v>10</v>
      </c>
      <c r="N1533" t="s">
        <v>14</v>
      </c>
      <c r="O1533" t="s">
        <v>21</v>
      </c>
      <c r="R1533">
        <v>1962</v>
      </c>
    </row>
    <row r="1534" spans="1:18" x14ac:dyDescent="0.3">
      <c r="A1534" t="s">
        <v>1563</v>
      </c>
      <c r="B1534">
        <v>13</v>
      </c>
      <c r="C1534" s="54" t="s">
        <v>28</v>
      </c>
      <c r="D1534" s="54">
        <f>IF(R1534="?",AVERAGE($R$2:$R$2344),R1534)</f>
        <v>1969</v>
      </c>
      <c r="E1534" s="19" t="str">
        <f>CONCATENATE(B1534,"-",C1534,"-",D1534)</f>
        <v>13-Dec-1969</v>
      </c>
      <c r="F1534" s="26">
        <f t="shared" si="23"/>
        <v>53</v>
      </c>
      <c r="G1534">
        <v>0</v>
      </c>
      <c r="H1534" s="47">
        <v>13008.07</v>
      </c>
      <c r="I1534" t="str">
        <f>IF(M1534="?","tier - 2",M1534)</f>
        <v>tier - 3</v>
      </c>
      <c r="J1534" t="str">
        <f>IF(N1534="?","tier - 2",N1534)</f>
        <v>tier - 3</v>
      </c>
      <c r="K1534" t="str">
        <f>IF(O1534="?","Unknown",O1534)</f>
        <v>R1012</v>
      </c>
      <c r="M1534" t="s">
        <v>10</v>
      </c>
      <c r="N1534" t="s">
        <v>10</v>
      </c>
      <c r="O1534" t="s">
        <v>21</v>
      </c>
      <c r="R1534">
        <v>1969</v>
      </c>
    </row>
    <row r="1535" spans="1:18" x14ac:dyDescent="0.3">
      <c r="A1535" t="s">
        <v>1564</v>
      </c>
      <c r="B1535">
        <v>27</v>
      </c>
      <c r="C1535" s="54" t="s">
        <v>18</v>
      </c>
      <c r="D1535" s="54">
        <f>IF(R1535="?",AVERAGE($R$2:$R$2344),R1535)</f>
        <v>1972</v>
      </c>
      <c r="E1535" s="19" t="str">
        <f>CONCATENATE(B1535,"-",C1535,"-",D1535)</f>
        <v>27-Sep-1972</v>
      </c>
      <c r="F1535" s="26">
        <f t="shared" si="23"/>
        <v>50</v>
      </c>
      <c r="G1535">
        <v>0</v>
      </c>
      <c r="H1535" s="47">
        <v>13010.86</v>
      </c>
      <c r="I1535" t="str">
        <f>IF(M1535="?","tier - 2",M1535)</f>
        <v>tier - 3</v>
      </c>
      <c r="J1535" t="str">
        <f>IF(N1535="?","tier - 2",N1535)</f>
        <v>tier - 2</v>
      </c>
      <c r="K1535" t="str">
        <f>IF(O1535="?","Unknown",O1535)</f>
        <v>R1012</v>
      </c>
      <c r="M1535" t="s">
        <v>10</v>
      </c>
      <c r="N1535" t="s">
        <v>9</v>
      </c>
      <c r="O1535" t="s">
        <v>21</v>
      </c>
      <c r="R1535">
        <v>1972</v>
      </c>
    </row>
    <row r="1536" spans="1:18" x14ac:dyDescent="0.3">
      <c r="A1536" t="s">
        <v>1565</v>
      </c>
      <c r="B1536">
        <v>20</v>
      </c>
      <c r="C1536" s="54" t="s">
        <v>8</v>
      </c>
      <c r="D1536" s="54">
        <f>IF(R1536="?",AVERAGE($R$2:$R$2344),R1536)</f>
        <v>1962</v>
      </c>
      <c r="E1536" s="19" t="str">
        <f>CONCATENATE(B1536,"-",C1536,"-",D1536)</f>
        <v>20-Jul-1962</v>
      </c>
      <c r="F1536" s="26">
        <f t="shared" si="23"/>
        <v>60</v>
      </c>
      <c r="G1536">
        <v>0</v>
      </c>
      <c r="H1536" s="47">
        <v>13012.21</v>
      </c>
      <c r="I1536" t="str">
        <f>IF(M1536="?","tier - 2",M1536)</f>
        <v>tier - 3</v>
      </c>
      <c r="J1536" t="str">
        <f>IF(N1536="?","tier - 2",N1536)</f>
        <v>tier - 1</v>
      </c>
      <c r="K1536" t="str">
        <f>IF(O1536="?","Unknown",O1536)</f>
        <v>R1012</v>
      </c>
      <c r="M1536" t="s">
        <v>10</v>
      </c>
      <c r="N1536" t="s">
        <v>14</v>
      </c>
      <c r="O1536" t="s">
        <v>21</v>
      </c>
      <c r="R1536">
        <v>1962</v>
      </c>
    </row>
    <row r="1537" spans="1:18" x14ac:dyDescent="0.3">
      <c r="A1537" t="s">
        <v>1566</v>
      </c>
      <c r="B1537">
        <v>23</v>
      </c>
      <c r="C1537" s="54" t="s">
        <v>18</v>
      </c>
      <c r="D1537" s="54">
        <f>IF(R1537="?",AVERAGE($R$2:$R$2344),R1537)</f>
        <v>1964</v>
      </c>
      <c r="E1537" s="19" t="str">
        <f>CONCATENATE(B1537,"-",C1537,"-",D1537)</f>
        <v>23-Sep-1964</v>
      </c>
      <c r="F1537" s="26">
        <f t="shared" si="23"/>
        <v>58</v>
      </c>
      <c r="G1537">
        <v>1</v>
      </c>
      <c r="H1537" s="47">
        <v>13019.16</v>
      </c>
      <c r="I1537" t="str">
        <f>IF(M1537="?","tier - 2",M1537)</f>
        <v>tier - 3</v>
      </c>
      <c r="J1537" t="str">
        <f>IF(N1537="?","tier - 2",N1537)</f>
        <v>tier - 1</v>
      </c>
      <c r="K1537" t="str">
        <f>IF(O1537="?","Unknown",O1537)</f>
        <v>R1024</v>
      </c>
      <c r="M1537" t="s">
        <v>10</v>
      </c>
      <c r="N1537" t="s">
        <v>14</v>
      </c>
      <c r="O1537" t="s">
        <v>245</v>
      </c>
      <c r="R1537">
        <v>1964</v>
      </c>
    </row>
    <row r="1538" spans="1:18" x14ac:dyDescent="0.3">
      <c r="A1538" t="s">
        <v>1567</v>
      </c>
      <c r="B1538">
        <v>4</v>
      </c>
      <c r="C1538" s="54" t="s">
        <v>13</v>
      </c>
      <c r="D1538" s="54">
        <f>IF(R1538="?",AVERAGE($R$2:$R$2344),R1538)</f>
        <v>1965</v>
      </c>
      <c r="E1538" s="19" t="str">
        <f>CONCATENATE(B1538,"-",C1538,"-",D1538)</f>
        <v>4-Nov-1965</v>
      </c>
      <c r="F1538" s="26">
        <f t="shared" si="23"/>
        <v>57</v>
      </c>
      <c r="G1538">
        <v>0</v>
      </c>
      <c r="H1538" s="47">
        <v>13023.93</v>
      </c>
      <c r="I1538" t="str">
        <f>IF(M1538="?","tier - 2",M1538)</f>
        <v>tier - 3</v>
      </c>
      <c r="J1538" t="str">
        <f>IF(N1538="?","tier - 2",N1538)</f>
        <v>tier - 2</v>
      </c>
      <c r="K1538" t="str">
        <f>IF(O1538="?","Unknown",O1538)</f>
        <v>R1025</v>
      </c>
      <c r="M1538" t="s">
        <v>10</v>
      </c>
      <c r="N1538" t="s">
        <v>9</v>
      </c>
      <c r="O1538" t="s">
        <v>198</v>
      </c>
      <c r="R1538">
        <v>1965</v>
      </c>
    </row>
    <row r="1539" spans="1:18" x14ac:dyDescent="0.3">
      <c r="A1539" t="s">
        <v>1568</v>
      </c>
      <c r="B1539">
        <v>9</v>
      </c>
      <c r="C1539" s="54" t="s">
        <v>13</v>
      </c>
      <c r="D1539" s="54">
        <f>IF(R1539="?",AVERAGE($R$2:$R$2344),R1539)</f>
        <v>1961</v>
      </c>
      <c r="E1539" s="19" t="str">
        <f>CONCATENATE(B1539,"-",C1539,"-",D1539)</f>
        <v>9-Nov-1961</v>
      </c>
      <c r="F1539" s="26">
        <f t="shared" ref="F1539:F1602" si="24">DATEDIF(E1539, DATE(2023,6,8), "Y")</f>
        <v>61</v>
      </c>
      <c r="G1539">
        <v>0</v>
      </c>
      <c r="H1539" s="47">
        <v>13041.92</v>
      </c>
      <c r="I1539" t="str">
        <f>IF(M1539="?","tier - 2",M1539)</f>
        <v>tier - 3</v>
      </c>
      <c r="J1539" t="str">
        <f>IF(N1539="?","tier - 2",N1539)</f>
        <v>tier - 1</v>
      </c>
      <c r="K1539" t="str">
        <f>IF(O1539="?","Unknown",O1539)</f>
        <v>R1011</v>
      </c>
      <c r="M1539" t="s">
        <v>10</v>
      </c>
      <c r="N1539" t="s">
        <v>14</v>
      </c>
      <c r="O1539" t="s">
        <v>40</v>
      </c>
      <c r="R1539">
        <v>1961</v>
      </c>
    </row>
    <row r="1540" spans="1:18" x14ac:dyDescent="0.3">
      <c r="A1540" t="s">
        <v>1569</v>
      </c>
      <c r="B1540">
        <v>23</v>
      </c>
      <c r="C1540" s="54" t="s">
        <v>18</v>
      </c>
      <c r="D1540" s="54">
        <f>IF(R1540="?",AVERAGE($R$2:$R$2344),R1540)</f>
        <v>1969</v>
      </c>
      <c r="E1540" s="19" t="str">
        <f>CONCATENATE(B1540,"-",C1540,"-",D1540)</f>
        <v>23-Sep-1969</v>
      </c>
      <c r="F1540" s="26">
        <f t="shared" si="24"/>
        <v>53</v>
      </c>
      <c r="G1540">
        <v>0</v>
      </c>
      <c r="H1540" s="47">
        <v>13044.41</v>
      </c>
      <c r="I1540" t="str">
        <f>IF(M1540="?","tier - 2",M1540)</f>
        <v>tier - 3</v>
      </c>
      <c r="J1540" t="str">
        <f>IF(N1540="?","tier - 2",N1540)</f>
        <v>tier - 1</v>
      </c>
      <c r="K1540" t="str">
        <f>IF(O1540="?","Unknown",O1540)</f>
        <v>R1012</v>
      </c>
      <c r="M1540" t="s">
        <v>10</v>
      </c>
      <c r="N1540" t="s">
        <v>14</v>
      </c>
      <c r="O1540" t="s">
        <v>21</v>
      </c>
      <c r="R1540">
        <v>1969</v>
      </c>
    </row>
    <row r="1541" spans="1:18" x14ac:dyDescent="0.3">
      <c r="A1541" t="s">
        <v>1570</v>
      </c>
      <c r="B1541">
        <v>6</v>
      </c>
      <c r="C1541" s="54" t="s">
        <v>33</v>
      </c>
      <c r="D1541" s="54">
        <f>IF(R1541="?",AVERAGE($R$2:$R$2344),R1541)</f>
        <v>1967</v>
      </c>
      <c r="E1541" s="19" t="str">
        <f>CONCATENATE(B1541,"-",C1541,"-",D1541)</f>
        <v>6-Aug-1967</v>
      </c>
      <c r="F1541" s="26">
        <f t="shared" si="24"/>
        <v>55</v>
      </c>
      <c r="G1541">
        <v>3</v>
      </c>
      <c r="H1541" s="47">
        <v>13047.33</v>
      </c>
      <c r="I1541" t="str">
        <f>IF(M1541="?","tier - 2",M1541)</f>
        <v>tier - 3</v>
      </c>
      <c r="J1541" t="str">
        <f>IF(N1541="?","tier - 2",N1541)</f>
        <v>tier - 3</v>
      </c>
      <c r="K1541" t="str">
        <f>IF(O1541="?","Unknown",O1541)</f>
        <v>R1024</v>
      </c>
      <c r="M1541" t="s">
        <v>10</v>
      </c>
      <c r="N1541" t="s">
        <v>10</v>
      </c>
      <c r="O1541" t="s">
        <v>245</v>
      </c>
      <c r="R1541">
        <v>1967</v>
      </c>
    </row>
    <row r="1542" spans="1:18" x14ac:dyDescent="0.3">
      <c r="A1542" t="s">
        <v>1571</v>
      </c>
      <c r="B1542">
        <v>26</v>
      </c>
      <c r="C1542" s="54" t="s">
        <v>35</v>
      </c>
      <c r="D1542" s="54">
        <f>IF(R1542="?",AVERAGE($R$2:$R$2344),R1542)</f>
        <v>1985</v>
      </c>
      <c r="E1542" s="19" t="str">
        <f>CONCATENATE(B1542,"-",C1542,"-",D1542)</f>
        <v>26-Oct-1985</v>
      </c>
      <c r="F1542" s="26">
        <f t="shared" si="24"/>
        <v>37</v>
      </c>
      <c r="G1542">
        <v>3</v>
      </c>
      <c r="H1542" s="47">
        <v>13051.22</v>
      </c>
      <c r="I1542" t="str">
        <f>IF(M1542="?","tier - 2",M1542)</f>
        <v>tier - 3</v>
      </c>
      <c r="J1542" t="str">
        <f>IF(N1542="?","tier - 2",N1542)</f>
        <v>tier - 1</v>
      </c>
      <c r="K1542" t="str">
        <f>IF(O1542="?","Unknown",O1542)</f>
        <v>R1026</v>
      </c>
      <c r="M1542" t="s">
        <v>10</v>
      </c>
      <c r="N1542" t="s">
        <v>14</v>
      </c>
      <c r="O1542" t="s">
        <v>533</v>
      </c>
      <c r="R1542">
        <v>1985</v>
      </c>
    </row>
    <row r="1543" spans="1:18" x14ac:dyDescent="0.3">
      <c r="A1543" t="s">
        <v>1572</v>
      </c>
      <c r="B1543">
        <v>6</v>
      </c>
      <c r="C1543" s="54" t="s">
        <v>13</v>
      </c>
      <c r="D1543" s="54">
        <f>IF(R1543="?",AVERAGE($R$2:$R$2344),R1543)</f>
        <v>1961</v>
      </c>
      <c r="E1543" s="19" t="str">
        <f>CONCATENATE(B1543,"-",C1543,"-",D1543)</f>
        <v>6-Nov-1961</v>
      </c>
      <c r="F1543" s="26">
        <f t="shared" si="24"/>
        <v>61</v>
      </c>
      <c r="G1543">
        <v>0</v>
      </c>
      <c r="H1543" s="47">
        <v>13063.88</v>
      </c>
      <c r="I1543" t="str">
        <f>IF(M1543="?","tier - 2",M1543)</f>
        <v>tier - 3</v>
      </c>
      <c r="J1543" t="str">
        <f>IF(N1543="?","tier - 2",N1543)</f>
        <v>tier - 2</v>
      </c>
      <c r="K1543" t="str">
        <f>IF(O1543="?","Unknown",O1543)</f>
        <v>R1011</v>
      </c>
      <c r="M1543" t="s">
        <v>10</v>
      </c>
      <c r="N1543" t="s">
        <v>9</v>
      </c>
      <c r="O1543" t="s">
        <v>40</v>
      </c>
      <c r="R1543">
        <v>1961</v>
      </c>
    </row>
    <row r="1544" spans="1:18" x14ac:dyDescent="0.3">
      <c r="A1544" t="s">
        <v>1573</v>
      </c>
      <c r="B1544">
        <v>17</v>
      </c>
      <c r="C1544" s="54" t="s">
        <v>8</v>
      </c>
      <c r="D1544" s="54">
        <f>IF(R1544="?",AVERAGE($R$2:$R$2344),R1544)</f>
        <v>1978</v>
      </c>
      <c r="E1544" s="19" t="str">
        <f>CONCATENATE(B1544,"-",C1544,"-",D1544)</f>
        <v>17-Jul-1978</v>
      </c>
      <c r="F1544" s="26">
        <f t="shared" si="24"/>
        <v>44</v>
      </c>
      <c r="G1544">
        <v>2</v>
      </c>
      <c r="H1544" s="47">
        <v>13101.74</v>
      </c>
      <c r="I1544" t="str">
        <f>IF(M1544="?","tier - 2",M1544)</f>
        <v>tier - 3</v>
      </c>
      <c r="J1544" t="str">
        <f>IF(N1544="?","tier - 2",N1544)</f>
        <v>tier - 2</v>
      </c>
      <c r="K1544" t="str">
        <f>IF(O1544="?","Unknown",O1544)</f>
        <v>R1026</v>
      </c>
      <c r="M1544" t="s">
        <v>10</v>
      </c>
      <c r="N1544" t="s">
        <v>9</v>
      </c>
      <c r="O1544" t="s">
        <v>533</v>
      </c>
      <c r="R1544">
        <v>1978</v>
      </c>
    </row>
    <row r="1545" spans="1:18" x14ac:dyDescent="0.3">
      <c r="A1545" t="s">
        <v>1574</v>
      </c>
      <c r="B1545">
        <v>30</v>
      </c>
      <c r="C1545" s="54" t="s">
        <v>35</v>
      </c>
      <c r="D1545" s="54">
        <f>IF(R1545="?",AVERAGE($R$2:$R$2344),R1545)</f>
        <v>1971</v>
      </c>
      <c r="E1545" s="19" t="str">
        <f>CONCATENATE(B1545,"-",C1545,"-",D1545)</f>
        <v>30-Oct-1971</v>
      </c>
      <c r="F1545" s="26">
        <f t="shared" si="24"/>
        <v>51</v>
      </c>
      <c r="G1545">
        <v>0</v>
      </c>
      <c r="H1545" s="47">
        <v>13110.79</v>
      </c>
      <c r="I1545" t="str">
        <f>IF(M1545="?","tier - 2",M1545)</f>
        <v>tier - 3</v>
      </c>
      <c r="J1545" t="str">
        <f>IF(N1545="?","tier - 2",N1545)</f>
        <v>tier - 2</v>
      </c>
      <c r="K1545" t="str">
        <f>IF(O1545="?","Unknown",O1545)</f>
        <v>R1011</v>
      </c>
      <c r="M1545" t="s">
        <v>10</v>
      </c>
      <c r="N1545" t="s">
        <v>9</v>
      </c>
      <c r="O1545" t="s">
        <v>40</v>
      </c>
      <c r="R1545">
        <v>1971</v>
      </c>
    </row>
    <row r="1546" spans="1:18" x14ac:dyDescent="0.3">
      <c r="A1546" t="s">
        <v>1575</v>
      </c>
      <c r="B1546">
        <v>2</v>
      </c>
      <c r="C1546" s="54" t="s">
        <v>33</v>
      </c>
      <c r="D1546" s="54">
        <f>IF(R1546="?",AVERAGE($R$2:$R$2344),R1546)</f>
        <v>1962</v>
      </c>
      <c r="E1546" s="19" t="str">
        <f>CONCATENATE(B1546,"-",C1546,"-",D1546)</f>
        <v>2-Aug-1962</v>
      </c>
      <c r="F1546" s="26">
        <f t="shared" si="24"/>
        <v>60</v>
      </c>
      <c r="G1546">
        <v>1</v>
      </c>
      <c r="H1546" s="47">
        <v>13112.6</v>
      </c>
      <c r="I1546" t="str">
        <f>IF(M1546="?","tier - 2",M1546)</f>
        <v>tier - 3</v>
      </c>
      <c r="J1546" t="str">
        <f>IF(N1546="?","tier - 2",N1546)</f>
        <v>tier - 3</v>
      </c>
      <c r="K1546" t="str">
        <f>IF(O1546="?","Unknown",O1546)</f>
        <v>R1012</v>
      </c>
      <c r="M1546" t="s">
        <v>10</v>
      </c>
      <c r="N1546" t="s">
        <v>10</v>
      </c>
      <c r="O1546" t="s">
        <v>21</v>
      </c>
      <c r="R1546">
        <v>1962</v>
      </c>
    </row>
    <row r="1547" spans="1:18" x14ac:dyDescent="0.3">
      <c r="A1547" t="s">
        <v>1576</v>
      </c>
      <c r="B1547">
        <v>12</v>
      </c>
      <c r="C1547" s="54" t="s">
        <v>33</v>
      </c>
      <c r="D1547" s="54">
        <f>IF(R1547="?",AVERAGE($R$2:$R$2344),R1547)</f>
        <v>1992</v>
      </c>
      <c r="E1547" s="19" t="str">
        <f>CONCATENATE(B1547,"-",C1547,"-",D1547)</f>
        <v>12-Aug-1992</v>
      </c>
      <c r="F1547" s="26">
        <f t="shared" si="24"/>
        <v>30</v>
      </c>
      <c r="G1547">
        <v>0</v>
      </c>
      <c r="H1547" s="47">
        <v>13113.51</v>
      </c>
      <c r="I1547" t="str">
        <f>IF(M1547="?","tier - 2",M1547)</f>
        <v>tier - 3</v>
      </c>
      <c r="J1547" t="str">
        <f>IF(N1547="?","tier - 2",N1547)</f>
        <v>tier - 2</v>
      </c>
      <c r="K1547" t="str">
        <f>IF(O1547="?","Unknown",O1547)</f>
        <v>R1026</v>
      </c>
      <c r="M1547" t="s">
        <v>10</v>
      </c>
      <c r="N1547" t="s">
        <v>9</v>
      </c>
      <c r="O1547" t="s">
        <v>533</v>
      </c>
      <c r="R1547">
        <v>1992</v>
      </c>
    </row>
    <row r="1548" spans="1:18" x14ac:dyDescent="0.3">
      <c r="A1548" t="s">
        <v>1577</v>
      </c>
      <c r="B1548">
        <v>14</v>
      </c>
      <c r="C1548" s="54" t="s">
        <v>18</v>
      </c>
      <c r="D1548" s="54">
        <f>IF(R1548="?",AVERAGE($R$2:$R$2344),R1548)</f>
        <v>1963</v>
      </c>
      <c r="E1548" s="19" t="str">
        <f>CONCATENATE(B1548,"-",C1548,"-",D1548)</f>
        <v>14-Sep-1963</v>
      </c>
      <c r="F1548" s="26">
        <f t="shared" si="24"/>
        <v>59</v>
      </c>
      <c r="G1548">
        <v>0</v>
      </c>
      <c r="H1548" s="47">
        <v>13116.84</v>
      </c>
      <c r="I1548" t="str">
        <f>IF(M1548="?","tier - 2",M1548)</f>
        <v>tier - 3</v>
      </c>
      <c r="J1548" t="str">
        <f>IF(N1548="?","tier - 2",N1548)</f>
        <v>tier - 1</v>
      </c>
      <c r="K1548" t="str">
        <f>IF(O1548="?","Unknown",O1548)</f>
        <v>R1012</v>
      </c>
      <c r="M1548" t="s">
        <v>10</v>
      </c>
      <c r="N1548" t="s">
        <v>14</v>
      </c>
      <c r="O1548" t="s">
        <v>21</v>
      </c>
      <c r="R1548">
        <v>1963</v>
      </c>
    </row>
    <row r="1549" spans="1:18" x14ac:dyDescent="0.3">
      <c r="A1549" t="s">
        <v>1578</v>
      </c>
      <c r="B1549">
        <v>16</v>
      </c>
      <c r="C1549" s="54" t="s">
        <v>33</v>
      </c>
      <c r="D1549" s="54">
        <f>IF(R1549="?",AVERAGE($R$2:$R$2344),R1549)</f>
        <v>1999</v>
      </c>
      <c r="E1549" s="19" t="str">
        <f>CONCATENATE(B1549,"-",C1549,"-",D1549)</f>
        <v>16-Aug-1999</v>
      </c>
      <c r="F1549" s="26">
        <f t="shared" si="24"/>
        <v>23</v>
      </c>
      <c r="G1549">
        <v>0</v>
      </c>
      <c r="H1549" s="47">
        <v>13126.68</v>
      </c>
      <c r="I1549" t="str">
        <f>IF(M1549="?","tier - 2",M1549)</f>
        <v>tier - 3</v>
      </c>
      <c r="J1549" t="str">
        <f>IF(N1549="?","tier - 2",N1549)</f>
        <v>tier - 3</v>
      </c>
      <c r="K1549" t="str">
        <f>IF(O1549="?","Unknown",O1549)</f>
        <v>R1011</v>
      </c>
      <c r="M1549" t="s">
        <v>10</v>
      </c>
      <c r="N1549" t="s">
        <v>10</v>
      </c>
      <c r="O1549" t="s">
        <v>40</v>
      </c>
      <c r="R1549">
        <v>1999</v>
      </c>
    </row>
    <row r="1550" spans="1:18" x14ac:dyDescent="0.3">
      <c r="A1550" t="s">
        <v>1579</v>
      </c>
      <c r="B1550">
        <v>7</v>
      </c>
      <c r="C1550" s="54" t="s">
        <v>18</v>
      </c>
      <c r="D1550" s="54">
        <f>IF(R1550="?",AVERAGE($R$2:$R$2344),R1550)</f>
        <v>1961</v>
      </c>
      <c r="E1550" s="19" t="str">
        <f>CONCATENATE(B1550,"-",C1550,"-",D1550)</f>
        <v>7-Sep-1961</v>
      </c>
      <c r="F1550" s="26">
        <f t="shared" si="24"/>
        <v>61</v>
      </c>
      <c r="G1550">
        <v>0</v>
      </c>
      <c r="H1550" s="47">
        <v>13129.6</v>
      </c>
      <c r="I1550" t="str">
        <f>IF(M1550="?","tier - 2",M1550)</f>
        <v>tier - 3</v>
      </c>
      <c r="J1550" t="str">
        <f>IF(N1550="?","tier - 2",N1550)</f>
        <v>tier - 2</v>
      </c>
      <c r="K1550" t="str">
        <f>IF(O1550="?","Unknown",O1550)</f>
        <v>R1017</v>
      </c>
      <c r="M1550" t="s">
        <v>10</v>
      </c>
      <c r="N1550" t="s">
        <v>9</v>
      </c>
      <c r="O1550" t="s">
        <v>354</v>
      </c>
      <c r="R1550">
        <v>1961</v>
      </c>
    </row>
    <row r="1551" spans="1:18" x14ac:dyDescent="0.3">
      <c r="A1551" t="s">
        <v>1580</v>
      </c>
      <c r="B1551">
        <v>6</v>
      </c>
      <c r="C1551" s="54" t="s">
        <v>28</v>
      </c>
      <c r="D1551" s="54">
        <f>IF(R1551="?",AVERAGE($R$2:$R$2344),R1551)</f>
        <v>1961</v>
      </c>
      <c r="E1551" s="19" t="str">
        <f>CONCATENATE(B1551,"-",C1551,"-",D1551)</f>
        <v>6-Dec-1961</v>
      </c>
      <c r="F1551" s="26">
        <f t="shared" si="24"/>
        <v>61</v>
      </c>
      <c r="G1551">
        <v>0</v>
      </c>
      <c r="H1551" s="47">
        <v>13143.34</v>
      </c>
      <c r="I1551" t="str">
        <f>IF(M1551="?","tier - 2",M1551)</f>
        <v>tier - 3</v>
      </c>
      <c r="J1551" t="str">
        <f>IF(N1551="?","tier - 2",N1551)</f>
        <v>tier - 2</v>
      </c>
      <c r="K1551" t="str">
        <f>IF(O1551="?","Unknown",O1551)</f>
        <v>R1020</v>
      </c>
      <c r="M1551" t="s">
        <v>10</v>
      </c>
      <c r="N1551" t="s">
        <v>9</v>
      </c>
      <c r="O1551" t="s">
        <v>514</v>
      </c>
      <c r="R1551">
        <v>1961</v>
      </c>
    </row>
    <row r="1552" spans="1:18" x14ac:dyDescent="0.3">
      <c r="A1552" t="s">
        <v>1581</v>
      </c>
      <c r="B1552">
        <v>6</v>
      </c>
      <c r="C1552" s="54" t="s">
        <v>28</v>
      </c>
      <c r="D1552" s="54">
        <f>IF(R1552="?",AVERAGE($R$2:$R$2344),R1552)</f>
        <v>1961</v>
      </c>
      <c r="E1552" s="19" t="str">
        <f>CONCATENATE(B1552,"-",C1552,"-",D1552)</f>
        <v>6-Dec-1961</v>
      </c>
      <c r="F1552" s="26">
        <f t="shared" si="24"/>
        <v>61</v>
      </c>
      <c r="G1552">
        <v>0</v>
      </c>
      <c r="H1552" s="47">
        <v>13143.86</v>
      </c>
      <c r="I1552" t="str">
        <f>IF(M1552="?","tier - 2",M1552)</f>
        <v>tier - 3</v>
      </c>
      <c r="J1552" t="str">
        <f>IF(N1552="?","tier - 2",N1552)</f>
        <v>tier - 2</v>
      </c>
      <c r="K1552" t="str">
        <f>IF(O1552="?","Unknown",O1552)</f>
        <v>R1016</v>
      </c>
      <c r="M1552" t="s">
        <v>10</v>
      </c>
      <c r="N1552" t="s">
        <v>9</v>
      </c>
      <c r="O1552" t="s">
        <v>166</v>
      </c>
      <c r="R1552">
        <v>1961</v>
      </c>
    </row>
    <row r="1553" spans="1:18" x14ac:dyDescent="0.3">
      <c r="A1553" t="s">
        <v>1582</v>
      </c>
      <c r="B1553">
        <v>5</v>
      </c>
      <c r="C1553" s="54" t="s">
        <v>33</v>
      </c>
      <c r="D1553" s="54">
        <f>IF(R1553="?",AVERAGE($R$2:$R$2344),R1553)</f>
        <v>1962</v>
      </c>
      <c r="E1553" s="19" t="str">
        <f>CONCATENATE(B1553,"-",C1553,"-",D1553)</f>
        <v>5-Aug-1962</v>
      </c>
      <c r="F1553" s="26">
        <f t="shared" si="24"/>
        <v>60</v>
      </c>
      <c r="G1553">
        <v>0</v>
      </c>
      <c r="H1553" s="47">
        <v>13204.29</v>
      </c>
      <c r="I1553" t="str">
        <f>IF(M1553="?","tier - 2",M1553)</f>
        <v>tier - 3</v>
      </c>
      <c r="J1553" t="str">
        <f>IF(N1553="?","tier - 2",N1553)</f>
        <v>tier - 1</v>
      </c>
      <c r="K1553" t="str">
        <f>IF(O1553="?","Unknown",O1553)</f>
        <v>R1024</v>
      </c>
      <c r="M1553" t="s">
        <v>10</v>
      </c>
      <c r="N1553" t="s">
        <v>14</v>
      </c>
      <c r="O1553" t="s">
        <v>245</v>
      </c>
      <c r="R1553">
        <v>1962</v>
      </c>
    </row>
    <row r="1554" spans="1:18" x14ac:dyDescent="0.3">
      <c r="A1554" t="s">
        <v>1583</v>
      </c>
      <c r="B1554">
        <v>15</v>
      </c>
      <c r="C1554" s="54" t="s">
        <v>35</v>
      </c>
      <c r="D1554" s="54">
        <f>IF(R1554="?",AVERAGE($R$2:$R$2344),R1554)</f>
        <v>1982</v>
      </c>
      <c r="E1554" s="19" t="str">
        <f>CONCATENATE(B1554,"-",C1554,"-",D1554)</f>
        <v>15-Oct-1982</v>
      </c>
      <c r="F1554" s="26">
        <f t="shared" si="24"/>
        <v>40</v>
      </c>
      <c r="G1554">
        <v>3</v>
      </c>
      <c r="H1554" s="47">
        <v>13214.43</v>
      </c>
      <c r="I1554" t="str">
        <f>IF(M1554="?","tier - 2",M1554)</f>
        <v>tier - 3</v>
      </c>
      <c r="J1554" t="str">
        <f>IF(N1554="?","tier - 2",N1554)</f>
        <v>tier - 2</v>
      </c>
      <c r="K1554" t="str">
        <f>IF(O1554="?","Unknown",O1554)</f>
        <v>R1012</v>
      </c>
      <c r="M1554" t="s">
        <v>10</v>
      </c>
      <c r="N1554" t="s">
        <v>9</v>
      </c>
      <c r="O1554" t="s">
        <v>21</v>
      </c>
      <c r="R1554">
        <v>1982</v>
      </c>
    </row>
    <row r="1555" spans="1:18" x14ac:dyDescent="0.3">
      <c r="A1555" t="s">
        <v>1584</v>
      </c>
      <c r="B1555">
        <v>7</v>
      </c>
      <c r="C1555" s="54" t="s">
        <v>28</v>
      </c>
      <c r="D1555" s="54">
        <f>IF(R1555="?",AVERAGE($R$2:$R$2344),R1555)</f>
        <v>1962</v>
      </c>
      <c r="E1555" s="19" t="str">
        <f>CONCATENATE(B1555,"-",C1555,"-",D1555)</f>
        <v>7-Dec-1962</v>
      </c>
      <c r="F1555" s="26">
        <f t="shared" si="24"/>
        <v>60</v>
      </c>
      <c r="G1555">
        <v>0</v>
      </c>
      <c r="H1555" s="47">
        <v>13217.09</v>
      </c>
      <c r="I1555" t="str">
        <f>IF(M1555="?","tier - 2",M1555)</f>
        <v>tier - 3</v>
      </c>
      <c r="J1555" t="str">
        <f>IF(N1555="?","tier - 2",N1555)</f>
        <v>tier - 1</v>
      </c>
      <c r="K1555" t="str">
        <f>IF(O1555="?","Unknown",O1555)</f>
        <v>R1024</v>
      </c>
      <c r="M1555" t="s">
        <v>10</v>
      </c>
      <c r="N1555" t="s">
        <v>14</v>
      </c>
      <c r="O1555" t="s">
        <v>245</v>
      </c>
      <c r="R1555">
        <v>1962</v>
      </c>
    </row>
    <row r="1556" spans="1:18" x14ac:dyDescent="0.3">
      <c r="A1556" t="s">
        <v>1585</v>
      </c>
      <c r="B1556">
        <v>13</v>
      </c>
      <c r="C1556" s="54" t="s">
        <v>13</v>
      </c>
      <c r="D1556" s="54">
        <f>IF(R1556="?",AVERAGE($R$2:$R$2344),R1556)</f>
        <v>1965</v>
      </c>
      <c r="E1556" s="19" t="str">
        <f>CONCATENATE(B1556,"-",C1556,"-",D1556)</f>
        <v>13-Nov-1965</v>
      </c>
      <c r="F1556" s="26">
        <f t="shared" si="24"/>
        <v>57</v>
      </c>
      <c r="G1556">
        <v>2</v>
      </c>
      <c r="H1556" s="47">
        <v>13224.06</v>
      </c>
      <c r="I1556" t="str">
        <f>IF(M1556="?","tier - 2",M1556)</f>
        <v>tier - 3</v>
      </c>
      <c r="J1556" t="str">
        <f>IF(N1556="?","tier - 2",N1556)</f>
        <v>tier - 3</v>
      </c>
      <c r="K1556" t="str">
        <f>IF(O1556="?","Unknown",O1556)</f>
        <v>R1024</v>
      </c>
      <c r="M1556" t="s">
        <v>10</v>
      </c>
      <c r="N1556" t="s">
        <v>10</v>
      </c>
      <c r="O1556" t="s">
        <v>245</v>
      </c>
      <c r="R1556">
        <v>1965</v>
      </c>
    </row>
    <row r="1557" spans="1:18" x14ac:dyDescent="0.3">
      <c r="A1557" t="s">
        <v>1586</v>
      </c>
      <c r="B1557">
        <v>24</v>
      </c>
      <c r="C1557" s="54" t="s">
        <v>13</v>
      </c>
      <c r="D1557" s="54">
        <f>IF(R1557="?",AVERAGE($R$2:$R$2344),R1557)</f>
        <v>1962</v>
      </c>
      <c r="E1557" s="19" t="str">
        <f>CONCATENATE(B1557,"-",C1557,"-",D1557)</f>
        <v>24-Nov-1962</v>
      </c>
      <c r="F1557" s="26">
        <f t="shared" si="24"/>
        <v>60</v>
      </c>
      <c r="G1557">
        <v>1</v>
      </c>
      <c r="H1557" s="47">
        <v>13224.69</v>
      </c>
      <c r="I1557" t="str">
        <f>IF(M1557="?","tier - 2",M1557)</f>
        <v>tier - 3</v>
      </c>
      <c r="J1557" t="str">
        <f>IF(N1557="?","tier - 2",N1557)</f>
        <v>tier - 2</v>
      </c>
      <c r="K1557" t="str">
        <f>IF(O1557="?","Unknown",O1557)</f>
        <v>R1011</v>
      </c>
      <c r="M1557" t="s">
        <v>10</v>
      </c>
      <c r="N1557" t="s">
        <v>9</v>
      </c>
      <c r="O1557" t="s">
        <v>40</v>
      </c>
      <c r="R1557">
        <v>1962</v>
      </c>
    </row>
    <row r="1558" spans="1:18" x14ac:dyDescent="0.3">
      <c r="A1558" t="s">
        <v>1587</v>
      </c>
      <c r="B1558">
        <v>11</v>
      </c>
      <c r="C1558" s="54" t="s">
        <v>35</v>
      </c>
      <c r="D1558" s="54">
        <f>IF(R1558="?",AVERAGE($R$2:$R$2344),R1558)</f>
        <v>1962</v>
      </c>
      <c r="E1558" s="19" t="str">
        <f>CONCATENATE(B1558,"-",C1558,"-",D1558)</f>
        <v>11-Oct-1962</v>
      </c>
      <c r="F1558" s="26">
        <f t="shared" si="24"/>
        <v>60</v>
      </c>
      <c r="G1558">
        <v>0</v>
      </c>
      <c r="H1558" s="47">
        <v>13228.85</v>
      </c>
      <c r="I1558" t="str">
        <f>IF(M1558="?","tier - 2",M1558)</f>
        <v>tier - 3</v>
      </c>
      <c r="J1558" t="str">
        <f>IF(N1558="?","tier - 2",N1558)</f>
        <v>tier - 3</v>
      </c>
      <c r="K1558" t="str">
        <f>IF(O1558="?","Unknown",O1558)</f>
        <v>R1023</v>
      </c>
      <c r="M1558" t="s">
        <v>10</v>
      </c>
      <c r="N1558" t="s">
        <v>10</v>
      </c>
      <c r="O1558" t="s">
        <v>247</v>
      </c>
      <c r="R1558">
        <v>1962</v>
      </c>
    </row>
    <row r="1559" spans="1:18" x14ac:dyDescent="0.3">
      <c r="A1559" t="s">
        <v>1588</v>
      </c>
      <c r="B1559">
        <v>1</v>
      </c>
      <c r="C1559" s="54" t="s">
        <v>8</v>
      </c>
      <c r="D1559" s="54">
        <f>IF(R1559="?",AVERAGE($R$2:$R$2344),R1559)</f>
        <v>1994</v>
      </c>
      <c r="E1559" s="19" t="str">
        <f>CONCATENATE(B1559,"-",C1559,"-",D1559)</f>
        <v>1-Jul-1994</v>
      </c>
      <c r="F1559" s="26">
        <f t="shared" si="24"/>
        <v>28</v>
      </c>
      <c r="G1559">
        <v>0</v>
      </c>
      <c r="H1559" s="47">
        <v>13292.52</v>
      </c>
      <c r="I1559" t="str">
        <f>IF(M1559="?","tier - 2",M1559)</f>
        <v>tier - 3</v>
      </c>
      <c r="J1559" t="str">
        <f>IF(N1559="?","tier - 2",N1559)</f>
        <v>tier - 3</v>
      </c>
      <c r="K1559" t="str">
        <f>IF(O1559="?","Unknown",O1559)</f>
        <v>R1012</v>
      </c>
      <c r="M1559" t="s">
        <v>10</v>
      </c>
      <c r="N1559" t="s">
        <v>10</v>
      </c>
      <c r="O1559" t="s">
        <v>21</v>
      </c>
      <c r="R1559">
        <v>1994</v>
      </c>
    </row>
    <row r="1560" spans="1:18" x14ac:dyDescent="0.3">
      <c r="A1560" t="s">
        <v>1589</v>
      </c>
      <c r="B1560">
        <v>23</v>
      </c>
      <c r="C1560" s="54" t="s">
        <v>33</v>
      </c>
      <c r="D1560" s="54">
        <f>IF(R1560="?",AVERAGE($R$2:$R$2344),R1560)</f>
        <v>1976</v>
      </c>
      <c r="E1560" s="19" t="str">
        <f>CONCATENATE(B1560,"-",C1560,"-",D1560)</f>
        <v>23-Aug-1976</v>
      </c>
      <c r="F1560" s="26">
        <f t="shared" si="24"/>
        <v>46</v>
      </c>
      <c r="G1560">
        <v>2</v>
      </c>
      <c r="H1560" s="47">
        <v>13333.71</v>
      </c>
      <c r="I1560" t="str">
        <f>IF(M1560="?","tier - 2",M1560)</f>
        <v>tier - 3</v>
      </c>
      <c r="J1560" t="str">
        <f>IF(N1560="?","tier - 2",N1560)</f>
        <v>tier - 2</v>
      </c>
      <c r="K1560" t="str">
        <f>IF(O1560="?","Unknown",O1560)</f>
        <v>R1012</v>
      </c>
      <c r="M1560" t="s">
        <v>10</v>
      </c>
      <c r="N1560" t="s">
        <v>9</v>
      </c>
      <c r="O1560" t="s">
        <v>21</v>
      </c>
      <c r="R1560">
        <v>1976</v>
      </c>
    </row>
    <row r="1561" spans="1:18" x14ac:dyDescent="0.3">
      <c r="A1561" t="s">
        <v>1590</v>
      </c>
      <c r="B1561">
        <v>11</v>
      </c>
      <c r="C1561" s="54" t="s">
        <v>13</v>
      </c>
      <c r="D1561" s="54">
        <f>IF(R1561="?",AVERAGE($R$2:$R$2344),R1561)</f>
        <v>1960</v>
      </c>
      <c r="E1561" s="19" t="str">
        <f>CONCATENATE(B1561,"-",C1561,"-",D1561)</f>
        <v>11-Nov-1960</v>
      </c>
      <c r="F1561" s="26">
        <f t="shared" si="24"/>
        <v>62</v>
      </c>
      <c r="G1561">
        <v>0</v>
      </c>
      <c r="H1561" s="47">
        <v>13352.1</v>
      </c>
      <c r="I1561" t="str">
        <f>IF(M1561="?","tier - 2",M1561)</f>
        <v>tier - 3</v>
      </c>
      <c r="J1561" t="str">
        <f>IF(N1561="?","tier - 2",N1561)</f>
        <v>tier - 1</v>
      </c>
      <c r="K1561" t="str">
        <f>IF(O1561="?","Unknown",O1561)</f>
        <v>R1012</v>
      </c>
      <c r="M1561" t="s">
        <v>10</v>
      </c>
      <c r="N1561" t="s">
        <v>14</v>
      </c>
      <c r="O1561" t="s">
        <v>21</v>
      </c>
      <c r="R1561">
        <v>1960</v>
      </c>
    </row>
    <row r="1562" spans="1:18" x14ac:dyDescent="0.3">
      <c r="A1562" t="s">
        <v>1591</v>
      </c>
      <c r="B1562">
        <v>2</v>
      </c>
      <c r="C1562" s="54" t="s">
        <v>35</v>
      </c>
      <c r="D1562" s="54">
        <f>IF(R1562="?",AVERAGE($R$2:$R$2344),R1562)</f>
        <v>1990</v>
      </c>
      <c r="E1562" s="19" t="str">
        <f>CONCATENATE(B1562,"-",C1562,"-",D1562)</f>
        <v>2-Oct-1990</v>
      </c>
      <c r="F1562" s="26">
        <f t="shared" si="24"/>
        <v>32</v>
      </c>
      <c r="G1562">
        <v>3</v>
      </c>
      <c r="H1562" s="47">
        <v>13360.94</v>
      </c>
      <c r="I1562" t="str">
        <f>IF(M1562="?","tier - 2",M1562)</f>
        <v>tier - 3</v>
      </c>
      <c r="J1562" t="str">
        <f>IF(N1562="?","tier - 2",N1562)</f>
        <v>tier - 1</v>
      </c>
      <c r="K1562" t="str">
        <f>IF(O1562="?","Unknown",O1562)</f>
        <v>R1012</v>
      </c>
      <c r="M1562" t="s">
        <v>10</v>
      </c>
      <c r="N1562" t="s">
        <v>14</v>
      </c>
      <c r="O1562" t="s">
        <v>21</v>
      </c>
      <c r="R1562">
        <v>1990</v>
      </c>
    </row>
    <row r="1563" spans="1:18" x14ac:dyDescent="0.3">
      <c r="A1563" t="s">
        <v>1592</v>
      </c>
      <c r="B1563">
        <v>24</v>
      </c>
      <c r="C1563" s="54" t="s">
        <v>18</v>
      </c>
      <c r="D1563" s="54">
        <f>IF(R1563="?",AVERAGE($R$2:$R$2344),R1563)</f>
        <v>1964</v>
      </c>
      <c r="E1563" s="19" t="str">
        <f>CONCATENATE(B1563,"-",C1563,"-",D1563)</f>
        <v>24-Sep-1964</v>
      </c>
      <c r="F1563" s="26">
        <f t="shared" si="24"/>
        <v>58</v>
      </c>
      <c r="G1563">
        <v>0</v>
      </c>
      <c r="H1563" s="47">
        <v>13375.76</v>
      </c>
      <c r="I1563" t="str">
        <f>IF(M1563="?","tier - 2",M1563)</f>
        <v>tier - 3</v>
      </c>
      <c r="J1563" t="str">
        <f>IF(N1563="?","tier - 2",N1563)</f>
        <v>tier - 2</v>
      </c>
      <c r="K1563" t="str">
        <f>IF(O1563="?","Unknown",O1563)</f>
        <v>R1025</v>
      </c>
      <c r="M1563" t="s">
        <v>10</v>
      </c>
      <c r="N1563" t="s">
        <v>9</v>
      </c>
      <c r="O1563" t="s">
        <v>198</v>
      </c>
      <c r="R1563">
        <v>1964</v>
      </c>
    </row>
    <row r="1564" spans="1:18" x14ac:dyDescent="0.3">
      <c r="A1564" t="s">
        <v>1593</v>
      </c>
      <c r="B1564">
        <v>30</v>
      </c>
      <c r="C1564" s="54" t="s">
        <v>18</v>
      </c>
      <c r="D1564" s="54">
        <f>IF(R1564="?",AVERAGE($R$2:$R$2344),R1564)</f>
        <v>1979</v>
      </c>
      <c r="E1564" s="19" t="str">
        <f>CONCATENATE(B1564,"-",C1564,"-",D1564)</f>
        <v>30-Sep-1979</v>
      </c>
      <c r="F1564" s="26">
        <f t="shared" si="24"/>
        <v>43</v>
      </c>
      <c r="G1564">
        <v>2</v>
      </c>
      <c r="H1564" s="47">
        <v>13377.41</v>
      </c>
      <c r="I1564" t="str">
        <f>IF(M1564="?","tier - 2",M1564)</f>
        <v>tier - 3</v>
      </c>
      <c r="J1564" t="str">
        <f>IF(N1564="?","tier - 2",N1564)</f>
        <v>tier - 3</v>
      </c>
      <c r="K1564" t="str">
        <f>IF(O1564="?","Unknown",O1564)</f>
        <v>R1026</v>
      </c>
      <c r="M1564" t="s">
        <v>10</v>
      </c>
      <c r="N1564" t="s">
        <v>10</v>
      </c>
      <c r="O1564" t="s">
        <v>533</v>
      </c>
      <c r="R1564">
        <v>1979</v>
      </c>
    </row>
    <row r="1565" spans="1:18" x14ac:dyDescent="0.3">
      <c r="A1565" t="s">
        <v>1594</v>
      </c>
      <c r="B1565">
        <v>6</v>
      </c>
      <c r="C1565" s="54" t="s">
        <v>16</v>
      </c>
      <c r="D1565" s="54">
        <f>IF(R1565="?",AVERAGE($R$2:$R$2344),R1565)</f>
        <v>1984</v>
      </c>
      <c r="E1565" s="19" t="str">
        <f>CONCATENATE(B1565,"-",C1565,"-",D1565)</f>
        <v>6-Jun-1984</v>
      </c>
      <c r="F1565" s="26">
        <f t="shared" si="24"/>
        <v>39</v>
      </c>
      <c r="G1565">
        <v>3</v>
      </c>
      <c r="H1565" s="47">
        <v>13383.67</v>
      </c>
      <c r="I1565" t="str">
        <f>IF(M1565="?","tier - 2",M1565)</f>
        <v>tier - 3</v>
      </c>
      <c r="J1565" t="str">
        <f>IF(N1565="?","tier - 2",N1565)</f>
        <v>tier - 2</v>
      </c>
      <c r="K1565" t="str">
        <f>IF(O1565="?","Unknown",O1565)</f>
        <v>R1023</v>
      </c>
      <c r="M1565" t="s">
        <v>10</v>
      </c>
      <c r="N1565" t="s">
        <v>9</v>
      </c>
      <c r="O1565" t="s">
        <v>247</v>
      </c>
      <c r="R1565">
        <v>1984</v>
      </c>
    </row>
    <row r="1566" spans="1:18" x14ac:dyDescent="0.3">
      <c r="A1566" t="s">
        <v>1595</v>
      </c>
      <c r="B1566">
        <v>9</v>
      </c>
      <c r="C1566" s="54" t="s">
        <v>28</v>
      </c>
      <c r="D1566" s="54">
        <f>IF(R1566="?",AVERAGE($R$2:$R$2344),R1566)</f>
        <v>1959</v>
      </c>
      <c r="E1566" s="19" t="str">
        <f>CONCATENATE(B1566,"-",C1566,"-",D1566)</f>
        <v>9-Dec-1959</v>
      </c>
      <c r="F1566" s="26">
        <f t="shared" si="24"/>
        <v>63</v>
      </c>
      <c r="G1566">
        <v>0</v>
      </c>
      <c r="H1566" s="47">
        <v>13390.56</v>
      </c>
      <c r="I1566" t="str">
        <f>IF(M1566="?","tier - 2",M1566)</f>
        <v>tier - 3</v>
      </c>
      <c r="J1566" t="str">
        <f>IF(N1566="?","tier - 2",N1566)</f>
        <v>tier - 3</v>
      </c>
      <c r="K1566" t="str">
        <f>IF(O1566="?","Unknown",O1566)</f>
        <v>R1011</v>
      </c>
      <c r="M1566" t="s">
        <v>10</v>
      </c>
      <c r="N1566" t="s">
        <v>10</v>
      </c>
      <c r="O1566" t="s">
        <v>40</v>
      </c>
      <c r="R1566">
        <v>1959</v>
      </c>
    </row>
    <row r="1567" spans="1:18" x14ac:dyDescent="0.3">
      <c r="A1567" t="s">
        <v>1596</v>
      </c>
      <c r="B1567">
        <v>25</v>
      </c>
      <c r="C1567" s="54" t="s">
        <v>13</v>
      </c>
      <c r="D1567" s="54">
        <f>IF(R1567="?",AVERAGE($R$2:$R$2344),R1567)</f>
        <v>1959</v>
      </c>
      <c r="E1567" s="19" t="str">
        <f>CONCATENATE(B1567,"-",C1567,"-",D1567)</f>
        <v>25-Nov-1959</v>
      </c>
      <c r="F1567" s="26">
        <f t="shared" si="24"/>
        <v>63</v>
      </c>
      <c r="G1567">
        <v>0</v>
      </c>
      <c r="H1567" s="47">
        <v>13393.76</v>
      </c>
      <c r="I1567" t="str">
        <f>IF(M1567="?","tier - 2",M1567)</f>
        <v>tier - 3</v>
      </c>
      <c r="J1567" t="str">
        <f>IF(N1567="?","tier - 2",N1567)</f>
        <v>tier - 1</v>
      </c>
      <c r="K1567" t="str">
        <f>IF(O1567="?","Unknown",O1567)</f>
        <v>R1011</v>
      </c>
      <c r="M1567" t="s">
        <v>10</v>
      </c>
      <c r="N1567" t="s">
        <v>14</v>
      </c>
      <c r="O1567" t="s">
        <v>40</v>
      </c>
      <c r="R1567">
        <v>1959</v>
      </c>
    </row>
    <row r="1568" spans="1:18" x14ac:dyDescent="0.3">
      <c r="A1568" t="s">
        <v>1597</v>
      </c>
      <c r="B1568">
        <v>20</v>
      </c>
      <c r="C1568" s="54" t="s">
        <v>28</v>
      </c>
      <c r="D1568" s="54">
        <f>IF(R1568="?",AVERAGE($R$2:$R$2344),R1568)</f>
        <v>1959</v>
      </c>
      <c r="E1568" s="19" t="str">
        <f>CONCATENATE(B1568,"-",C1568,"-",D1568)</f>
        <v>20-Dec-1959</v>
      </c>
      <c r="F1568" s="26">
        <f t="shared" si="24"/>
        <v>63</v>
      </c>
      <c r="G1568">
        <v>0</v>
      </c>
      <c r="H1568" s="47">
        <v>13405.39</v>
      </c>
      <c r="I1568" t="str">
        <f>IF(M1568="?","tier - 2",M1568)</f>
        <v>tier - 3</v>
      </c>
      <c r="J1568" t="str">
        <f>IF(N1568="?","tier - 2",N1568)</f>
        <v>tier - 3</v>
      </c>
      <c r="K1568" t="str">
        <f>IF(O1568="?","Unknown",O1568)</f>
        <v>R1013</v>
      </c>
      <c r="M1568" t="s">
        <v>10</v>
      </c>
      <c r="N1568" t="s">
        <v>10</v>
      </c>
      <c r="O1568" t="s">
        <v>11</v>
      </c>
      <c r="R1568">
        <v>1959</v>
      </c>
    </row>
    <row r="1569" spans="1:18" x14ac:dyDescent="0.3">
      <c r="A1569" t="s">
        <v>1598</v>
      </c>
      <c r="B1569">
        <v>19</v>
      </c>
      <c r="C1569" s="54" t="s">
        <v>28</v>
      </c>
      <c r="D1569" s="54">
        <f>IF(R1569="?",AVERAGE($R$2:$R$2344),R1569)</f>
        <v>1992</v>
      </c>
      <c r="E1569" s="19" t="str">
        <f>CONCATENATE(B1569,"-",C1569,"-",D1569)</f>
        <v>19-Dec-1992</v>
      </c>
      <c r="F1569" s="26">
        <f t="shared" si="24"/>
        <v>30</v>
      </c>
      <c r="G1569">
        <v>0</v>
      </c>
      <c r="H1569" s="47">
        <v>13412.97</v>
      </c>
      <c r="I1569" t="str">
        <f>IF(M1569="?","tier - 2",M1569)</f>
        <v>tier - 3</v>
      </c>
      <c r="J1569" t="str">
        <f>IF(N1569="?","tier - 2",N1569)</f>
        <v>tier - 3</v>
      </c>
      <c r="K1569" t="str">
        <f>IF(O1569="?","Unknown",O1569)</f>
        <v>R1023</v>
      </c>
      <c r="M1569" t="s">
        <v>10</v>
      </c>
      <c r="N1569" t="s">
        <v>10</v>
      </c>
      <c r="O1569" t="s">
        <v>247</v>
      </c>
      <c r="R1569">
        <v>1992</v>
      </c>
    </row>
    <row r="1570" spans="1:18" x14ac:dyDescent="0.3">
      <c r="A1570" t="s">
        <v>1599</v>
      </c>
      <c r="B1570">
        <v>22</v>
      </c>
      <c r="C1570" s="54" t="s">
        <v>8</v>
      </c>
      <c r="D1570" s="54">
        <f>IF(R1570="?",AVERAGE($R$2:$R$2344),R1570)</f>
        <v>1961</v>
      </c>
      <c r="E1570" s="19" t="str">
        <f>CONCATENATE(B1570,"-",C1570,"-",D1570)</f>
        <v>22-Jul-1961</v>
      </c>
      <c r="F1570" s="26">
        <f t="shared" si="24"/>
        <v>61</v>
      </c>
      <c r="G1570">
        <v>0</v>
      </c>
      <c r="H1570" s="47">
        <v>13415.04</v>
      </c>
      <c r="I1570" t="str">
        <f>IF(M1570="?","tier - 2",M1570)</f>
        <v>tier - 3</v>
      </c>
      <c r="J1570" t="str">
        <f>IF(N1570="?","tier - 2",N1570)</f>
        <v>tier - 2</v>
      </c>
      <c r="K1570" t="str">
        <f>IF(O1570="?","Unknown",O1570)</f>
        <v>R1012</v>
      </c>
      <c r="M1570" t="s">
        <v>10</v>
      </c>
      <c r="N1570" t="s">
        <v>9</v>
      </c>
      <c r="O1570" t="s">
        <v>21</v>
      </c>
      <c r="R1570">
        <v>1961</v>
      </c>
    </row>
    <row r="1571" spans="1:18" x14ac:dyDescent="0.3">
      <c r="A1571" t="s">
        <v>1600</v>
      </c>
      <c r="B1571">
        <v>17</v>
      </c>
      <c r="C1571" s="54" t="s">
        <v>16</v>
      </c>
      <c r="D1571" s="54">
        <f>IF(R1571="?",AVERAGE($R$2:$R$2344),R1571)</f>
        <v>1994</v>
      </c>
      <c r="E1571" s="19" t="str">
        <f>CONCATENATE(B1571,"-",C1571,"-",D1571)</f>
        <v>17-Jun-1994</v>
      </c>
      <c r="F1571" s="26">
        <f t="shared" si="24"/>
        <v>28</v>
      </c>
      <c r="G1571">
        <v>0</v>
      </c>
      <c r="H1571" s="47">
        <v>13417.05</v>
      </c>
      <c r="I1571" t="str">
        <f>IF(M1571="?","tier - 2",M1571)</f>
        <v>tier - 3</v>
      </c>
      <c r="J1571" t="str">
        <f>IF(N1571="?","tier - 2",N1571)</f>
        <v>tier - 3</v>
      </c>
      <c r="K1571" t="str">
        <f>IF(O1571="?","Unknown",O1571)</f>
        <v>R1012</v>
      </c>
      <c r="M1571" t="s">
        <v>10</v>
      </c>
      <c r="N1571" t="s">
        <v>10</v>
      </c>
      <c r="O1571" t="s">
        <v>21</v>
      </c>
      <c r="R1571">
        <v>1994</v>
      </c>
    </row>
    <row r="1572" spans="1:18" x14ac:dyDescent="0.3">
      <c r="A1572" t="s">
        <v>1601</v>
      </c>
      <c r="B1572">
        <v>3</v>
      </c>
      <c r="C1572" s="54" t="s">
        <v>13</v>
      </c>
      <c r="D1572" s="54">
        <f>IF(R1572="?",AVERAGE($R$2:$R$2344),R1572)</f>
        <v>1961</v>
      </c>
      <c r="E1572" s="19" t="str">
        <f>CONCATENATE(B1572,"-",C1572,"-",D1572)</f>
        <v>3-Nov-1961</v>
      </c>
      <c r="F1572" s="26">
        <f t="shared" si="24"/>
        <v>61</v>
      </c>
      <c r="G1572">
        <v>0</v>
      </c>
      <c r="H1572" s="47">
        <v>13429.04</v>
      </c>
      <c r="I1572" t="str">
        <f>IF(M1572="?","tier - 2",M1572)</f>
        <v>tier - 3</v>
      </c>
      <c r="J1572" t="str">
        <f>IF(N1572="?","tier - 2",N1572)</f>
        <v>tier - 3</v>
      </c>
      <c r="K1572" t="str">
        <f>IF(O1572="?","Unknown",O1572)</f>
        <v>R1012</v>
      </c>
      <c r="M1572" t="s">
        <v>10</v>
      </c>
      <c r="N1572" t="s">
        <v>10</v>
      </c>
      <c r="O1572" t="s">
        <v>21</v>
      </c>
      <c r="R1572">
        <v>1961</v>
      </c>
    </row>
    <row r="1573" spans="1:18" x14ac:dyDescent="0.3">
      <c r="A1573" t="s">
        <v>1602</v>
      </c>
      <c r="B1573">
        <v>14</v>
      </c>
      <c r="C1573" s="54" t="s">
        <v>13</v>
      </c>
      <c r="D1573" s="54">
        <f>IF(R1573="?",AVERAGE($R$2:$R$2344),R1573)</f>
        <v>1966</v>
      </c>
      <c r="E1573" s="19" t="str">
        <f>CONCATENATE(B1573,"-",C1573,"-",D1573)</f>
        <v>14-Nov-1966</v>
      </c>
      <c r="F1573" s="26">
        <f t="shared" si="24"/>
        <v>56</v>
      </c>
      <c r="G1573">
        <v>3</v>
      </c>
      <c r="H1573" s="47">
        <v>13430.27</v>
      </c>
      <c r="I1573" t="str">
        <f>IF(M1573="?","tier - 2",M1573)</f>
        <v>tier - 3</v>
      </c>
      <c r="J1573" t="str">
        <f>IF(N1573="?","tier - 2",N1573)</f>
        <v>tier - 3</v>
      </c>
      <c r="K1573" t="str">
        <f>IF(O1573="?","Unknown",O1573)</f>
        <v>R1024</v>
      </c>
      <c r="M1573" t="s">
        <v>10</v>
      </c>
      <c r="N1573" t="s">
        <v>10</v>
      </c>
      <c r="O1573" t="s">
        <v>245</v>
      </c>
      <c r="R1573">
        <v>1966</v>
      </c>
    </row>
    <row r="1574" spans="1:18" x14ac:dyDescent="0.3">
      <c r="A1574" t="s">
        <v>1603</v>
      </c>
      <c r="B1574">
        <v>29</v>
      </c>
      <c r="C1574" s="54" t="s">
        <v>16</v>
      </c>
      <c r="D1574" s="54">
        <f>IF(R1574="?",AVERAGE($R$2:$R$2344),R1574)</f>
        <v>1975</v>
      </c>
      <c r="E1574" s="19" t="str">
        <f>CONCATENATE(B1574,"-",C1574,"-",D1574)</f>
        <v>29-Jun-1975</v>
      </c>
      <c r="F1574" s="26">
        <f t="shared" si="24"/>
        <v>47</v>
      </c>
      <c r="G1574">
        <v>1</v>
      </c>
      <c r="H1574" s="47">
        <v>13440.7</v>
      </c>
      <c r="I1574" t="str">
        <f>IF(M1574="?","tier - 2",M1574)</f>
        <v>tier - 3</v>
      </c>
      <c r="J1574" t="str">
        <f>IF(N1574="?","tier - 2",N1574)</f>
        <v>tier - 2</v>
      </c>
      <c r="K1574" t="str">
        <f>IF(O1574="?","Unknown",O1574)</f>
        <v>R1012</v>
      </c>
      <c r="M1574" t="s">
        <v>10</v>
      </c>
      <c r="N1574" t="s">
        <v>9</v>
      </c>
      <c r="O1574" t="s">
        <v>21</v>
      </c>
      <c r="R1574">
        <v>1975</v>
      </c>
    </row>
    <row r="1575" spans="1:18" x14ac:dyDescent="0.3">
      <c r="A1575" t="s">
        <v>1604</v>
      </c>
      <c r="B1575">
        <v>13</v>
      </c>
      <c r="C1575" s="54" t="s">
        <v>33</v>
      </c>
      <c r="D1575" s="54">
        <f>IF(R1575="?",AVERAGE($R$2:$R$2344),R1575)</f>
        <v>1960</v>
      </c>
      <c r="E1575" s="19" t="str">
        <f>CONCATENATE(B1575,"-",C1575,"-",D1575)</f>
        <v>13-Aug-1960</v>
      </c>
      <c r="F1575" s="26">
        <f t="shared" si="24"/>
        <v>62</v>
      </c>
      <c r="G1575">
        <v>0</v>
      </c>
      <c r="H1575" s="47">
        <v>13451.12</v>
      </c>
      <c r="I1575" t="str">
        <f>IF(M1575="?","tier - 2",M1575)</f>
        <v>tier - 3</v>
      </c>
      <c r="J1575" t="str">
        <f>IF(N1575="?","tier - 2",N1575)</f>
        <v>tier - 1</v>
      </c>
      <c r="K1575" t="str">
        <f>IF(O1575="?","Unknown",O1575)</f>
        <v>R1011</v>
      </c>
      <c r="M1575" t="s">
        <v>10</v>
      </c>
      <c r="N1575" t="s">
        <v>14</v>
      </c>
      <c r="O1575" t="s">
        <v>40</v>
      </c>
      <c r="R1575">
        <v>1960</v>
      </c>
    </row>
    <row r="1576" spans="1:18" x14ac:dyDescent="0.3">
      <c r="A1576" t="s">
        <v>1605</v>
      </c>
      <c r="B1576">
        <v>11</v>
      </c>
      <c r="C1576" s="54" t="s">
        <v>8</v>
      </c>
      <c r="D1576" s="54">
        <f>IF(R1576="?",AVERAGE($R$2:$R$2344),R1576)</f>
        <v>1960</v>
      </c>
      <c r="E1576" s="19" t="str">
        <f>CONCATENATE(B1576,"-",C1576,"-",D1576)</f>
        <v>11-Jul-1960</v>
      </c>
      <c r="F1576" s="26">
        <f t="shared" si="24"/>
        <v>62</v>
      </c>
      <c r="G1576">
        <v>0</v>
      </c>
      <c r="H1576" s="47">
        <v>13457.96</v>
      </c>
      <c r="I1576" t="str">
        <f>IF(M1576="?","tier - 2",M1576)</f>
        <v>tier - 3</v>
      </c>
      <c r="J1576" t="str">
        <f>IF(N1576="?","tier - 2",N1576)</f>
        <v>tier - 1</v>
      </c>
      <c r="K1576" t="str">
        <f>IF(O1576="?","Unknown",O1576)</f>
        <v>R1013</v>
      </c>
      <c r="M1576" t="s">
        <v>10</v>
      </c>
      <c r="N1576" t="s">
        <v>14</v>
      </c>
      <c r="O1576" t="s">
        <v>11</v>
      </c>
      <c r="R1576">
        <v>1960</v>
      </c>
    </row>
    <row r="1577" spans="1:18" x14ac:dyDescent="0.3">
      <c r="A1577" t="s">
        <v>1606</v>
      </c>
      <c r="B1577">
        <v>16</v>
      </c>
      <c r="C1577" s="54" t="s">
        <v>28</v>
      </c>
      <c r="D1577" s="54">
        <f>IF(R1577="?",AVERAGE($R$2:$R$2344),R1577)</f>
        <v>1960</v>
      </c>
      <c r="E1577" s="19" t="str">
        <f>CONCATENATE(B1577,"-",C1577,"-",D1577)</f>
        <v>16-Dec-1960</v>
      </c>
      <c r="F1577" s="26">
        <f t="shared" si="24"/>
        <v>62</v>
      </c>
      <c r="G1577">
        <v>0</v>
      </c>
      <c r="H1577" s="47">
        <v>13462.52</v>
      </c>
      <c r="I1577" t="str">
        <f>IF(M1577="?","tier - 2",M1577)</f>
        <v>tier - 3</v>
      </c>
      <c r="J1577" t="str">
        <f>IF(N1577="?","tier - 2",N1577)</f>
        <v>tier - 2</v>
      </c>
      <c r="K1577" t="str">
        <f>IF(O1577="?","Unknown",O1577)</f>
        <v>R1011</v>
      </c>
      <c r="M1577" t="s">
        <v>10</v>
      </c>
      <c r="N1577" t="s">
        <v>9</v>
      </c>
      <c r="O1577" t="s">
        <v>40</v>
      </c>
      <c r="R1577">
        <v>1960</v>
      </c>
    </row>
    <row r="1578" spans="1:18" x14ac:dyDescent="0.3">
      <c r="A1578" t="s">
        <v>1607</v>
      </c>
      <c r="B1578">
        <v>19</v>
      </c>
      <c r="C1578" s="54" t="s">
        <v>33</v>
      </c>
      <c r="D1578" s="54">
        <f>IF(R1578="?",AVERAGE($R$2:$R$2344),R1578)</f>
        <v>1985</v>
      </c>
      <c r="E1578" s="19" t="str">
        <f>CONCATENATE(B1578,"-",C1578,"-",D1578)</f>
        <v>19-Aug-1985</v>
      </c>
      <c r="F1578" s="26">
        <f t="shared" si="24"/>
        <v>37</v>
      </c>
      <c r="G1578">
        <v>3</v>
      </c>
      <c r="H1578" s="47">
        <v>13465.8</v>
      </c>
      <c r="I1578" t="str">
        <f>IF(M1578="?","tier - 2",M1578)</f>
        <v>tier - 3</v>
      </c>
      <c r="J1578" t="str">
        <f>IF(N1578="?","tier - 2",N1578)</f>
        <v>tier - 1</v>
      </c>
      <c r="K1578" t="str">
        <f>IF(O1578="?","Unknown",O1578)</f>
        <v>R1012</v>
      </c>
      <c r="M1578" t="s">
        <v>10</v>
      </c>
      <c r="N1578" t="s">
        <v>14</v>
      </c>
      <c r="O1578" t="s">
        <v>21</v>
      </c>
      <c r="R1578">
        <v>1985</v>
      </c>
    </row>
    <row r="1579" spans="1:18" x14ac:dyDescent="0.3">
      <c r="A1579" t="s">
        <v>1608</v>
      </c>
      <c r="B1579">
        <v>28</v>
      </c>
      <c r="C1579" s="54" t="s">
        <v>8</v>
      </c>
      <c r="D1579" s="54">
        <f>IF(R1579="?",AVERAGE($R$2:$R$2344),R1579)</f>
        <v>1960</v>
      </c>
      <c r="E1579" s="19" t="str">
        <f>CONCATENATE(B1579,"-",C1579,"-",D1579)</f>
        <v>28-Jul-1960</v>
      </c>
      <c r="F1579" s="26">
        <f t="shared" si="24"/>
        <v>62</v>
      </c>
      <c r="G1579">
        <v>0</v>
      </c>
      <c r="H1579" s="47">
        <v>13470.8</v>
      </c>
      <c r="I1579" t="str">
        <f>IF(M1579="?","tier - 2",M1579)</f>
        <v>tier - 3</v>
      </c>
      <c r="J1579" t="str">
        <f>IF(N1579="?","tier - 2",N1579)</f>
        <v>tier - 2</v>
      </c>
      <c r="K1579" t="str">
        <f>IF(O1579="?","Unknown",O1579)</f>
        <v>R1013</v>
      </c>
      <c r="M1579" t="s">
        <v>10</v>
      </c>
      <c r="N1579" t="s">
        <v>9</v>
      </c>
      <c r="O1579" t="s">
        <v>11</v>
      </c>
      <c r="R1579">
        <v>1960</v>
      </c>
    </row>
    <row r="1580" spans="1:18" x14ac:dyDescent="0.3">
      <c r="A1580" t="s">
        <v>1609</v>
      </c>
      <c r="B1580">
        <v>24</v>
      </c>
      <c r="C1580" s="54" t="s">
        <v>8</v>
      </c>
      <c r="D1580" s="54">
        <f>IF(R1580="?",AVERAGE($R$2:$R$2344),R1580)</f>
        <v>1960</v>
      </c>
      <c r="E1580" s="19" t="str">
        <f>CONCATENATE(B1580,"-",C1580,"-",D1580)</f>
        <v>24-Jul-1960</v>
      </c>
      <c r="F1580" s="26">
        <f t="shared" si="24"/>
        <v>62</v>
      </c>
      <c r="G1580">
        <v>0</v>
      </c>
      <c r="H1580" s="47">
        <v>13470.86</v>
      </c>
      <c r="I1580" t="str">
        <f>IF(M1580="?","tier - 2",M1580)</f>
        <v>tier - 3</v>
      </c>
      <c r="J1580" t="str">
        <f>IF(N1580="?","tier - 2",N1580)</f>
        <v>tier - 3</v>
      </c>
      <c r="K1580" t="str">
        <f>IF(O1580="?","Unknown",O1580)</f>
        <v>R1011</v>
      </c>
      <c r="M1580" t="s">
        <v>10</v>
      </c>
      <c r="N1580" t="s">
        <v>10</v>
      </c>
      <c r="O1580" t="s">
        <v>40</v>
      </c>
      <c r="R1580">
        <v>1960</v>
      </c>
    </row>
    <row r="1581" spans="1:18" x14ac:dyDescent="0.3">
      <c r="A1581" t="s">
        <v>1610</v>
      </c>
      <c r="B1581">
        <v>7</v>
      </c>
      <c r="C1581" s="54" t="s">
        <v>33</v>
      </c>
      <c r="D1581" s="54">
        <f>IF(R1581="?",AVERAGE($R$2:$R$2344),R1581)</f>
        <v>1975</v>
      </c>
      <c r="E1581" s="19" t="str">
        <f>CONCATENATE(B1581,"-",C1581,"-",D1581)</f>
        <v>7-Aug-1975</v>
      </c>
      <c r="F1581" s="26">
        <f t="shared" si="24"/>
        <v>47</v>
      </c>
      <c r="G1581">
        <v>1</v>
      </c>
      <c r="H1581" s="47">
        <v>13472.19</v>
      </c>
      <c r="I1581" t="str">
        <f>IF(M1581="?","tier - 2",M1581)</f>
        <v>tier - 3</v>
      </c>
      <c r="J1581" t="str">
        <f>IF(N1581="?","tier - 2",N1581)</f>
        <v>tier - 2</v>
      </c>
      <c r="K1581" t="str">
        <f>IF(O1581="?","Unknown",O1581)</f>
        <v>R1012</v>
      </c>
      <c r="M1581" t="s">
        <v>10</v>
      </c>
      <c r="N1581" t="s">
        <v>9</v>
      </c>
      <c r="O1581" t="s">
        <v>21</v>
      </c>
      <c r="R1581">
        <v>1975</v>
      </c>
    </row>
    <row r="1582" spans="1:18" x14ac:dyDescent="0.3">
      <c r="A1582" t="s">
        <v>1611</v>
      </c>
      <c r="B1582">
        <v>30</v>
      </c>
      <c r="C1582" s="54" t="s">
        <v>33</v>
      </c>
      <c r="D1582" s="54">
        <f>IF(R1582="?",AVERAGE($R$2:$R$2344),R1582)</f>
        <v>1990</v>
      </c>
      <c r="E1582" s="19" t="str">
        <f>CONCATENATE(B1582,"-",C1582,"-",D1582)</f>
        <v>30-Aug-1990</v>
      </c>
      <c r="F1582" s="26">
        <f t="shared" si="24"/>
        <v>32</v>
      </c>
      <c r="G1582">
        <v>3</v>
      </c>
      <c r="H1582" s="47">
        <v>13480.83</v>
      </c>
      <c r="I1582" t="str">
        <f>IF(M1582="?","tier - 2",M1582)</f>
        <v>tier - 3</v>
      </c>
      <c r="J1582" t="str">
        <f>IF(N1582="?","tier - 2",N1582)</f>
        <v>tier - 2</v>
      </c>
      <c r="K1582" t="str">
        <f>IF(O1582="?","Unknown",O1582)</f>
        <v>R1023</v>
      </c>
      <c r="M1582" t="s">
        <v>10</v>
      </c>
      <c r="N1582" t="s">
        <v>9</v>
      </c>
      <c r="O1582" t="s">
        <v>247</v>
      </c>
      <c r="R1582">
        <v>1990</v>
      </c>
    </row>
    <row r="1583" spans="1:18" x14ac:dyDescent="0.3">
      <c r="A1583" t="s">
        <v>1612</v>
      </c>
      <c r="B1583">
        <v>14</v>
      </c>
      <c r="C1583" s="54" t="s">
        <v>35</v>
      </c>
      <c r="D1583" s="54">
        <f>IF(R1583="?",AVERAGE($R$2:$R$2344),R1583)</f>
        <v>1963</v>
      </c>
      <c r="E1583" s="19" t="str">
        <f>CONCATENATE(B1583,"-",C1583,"-",D1583)</f>
        <v>14-Oct-1963</v>
      </c>
      <c r="F1583" s="26">
        <f t="shared" si="24"/>
        <v>59</v>
      </c>
      <c r="G1583">
        <v>0</v>
      </c>
      <c r="H1583" s="47">
        <v>13511.28</v>
      </c>
      <c r="I1583" t="str">
        <f>IF(M1583="?","tier - 2",M1583)</f>
        <v>tier - 3</v>
      </c>
      <c r="J1583" t="str">
        <f>IF(N1583="?","tier - 2",N1583)</f>
        <v>tier - 1</v>
      </c>
      <c r="K1583" t="str">
        <f>IF(O1583="?","Unknown",O1583)</f>
        <v>R1012</v>
      </c>
      <c r="M1583" t="s">
        <v>10</v>
      </c>
      <c r="N1583" t="s">
        <v>14</v>
      </c>
      <c r="O1583" t="s">
        <v>21</v>
      </c>
      <c r="R1583">
        <v>1963</v>
      </c>
    </row>
    <row r="1584" spans="1:18" x14ac:dyDescent="0.3">
      <c r="A1584" t="s">
        <v>1613</v>
      </c>
      <c r="B1584">
        <v>11</v>
      </c>
      <c r="C1584" s="54" t="s">
        <v>8</v>
      </c>
      <c r="D1584" s="54">
        <f>IF(R1584="?",AVERAGE($R$2:$R$2344),R1584)</f>
        <v>1960</v>
      </c>
      <c r="E1584" s="19" t="str">
        <f>CONCATENATE(B1584,"-",C1584,"-",D1584)</f>
        <v>11-Jul-1960</v>
      </c>
      <c r="F1584" s="26">
        <f t="shared" si="24"/>
        <v>62</v>
      </c>
      <c r="G1584">
        <v>0</v>
      </c>
      <c r="H1584" s="47">
        <v>13555</v>
      </c>
      <c r="I1584" t="str">
        <f>IF(M1584="?","tier - 2",M1584)</f>
        <v>tier - 3</v>
      </c>
      <c r="J1584" t="str">
        <f>IF(N1584="?","tier - 2",N1584)</f>
        <v>tier - 3</v>
      </c>
      <c r="K1584" t="str">
        <f>IF(O1584="?","Unknown",O1584)</f>
        <v>R1017</v>
      </c>
      <c r="M1584" t="s">
        <v>10</v>
      </c>
      <c r="N1584" t="s">
        <v>10</v>
      </c>
      <c r="O1584" t="s">
        <v>354</v>
      </c>
      <c r="R1584">
        <v>1960</v>
      </c>
    </row>
    <row r="1585" spans="1:18" x14ac:dyDescent="0.3">
      <c r="A1585" t="s">
        <v>1614</v>
      </c>
      <c r="B1585">
        <v>15</v>
      </c>
      <c r="C1585" s="54" t="s">
        <v>8</v>
      </c>
      <c r="D1585" s="54">
        <f>IF(R1585="?",AVERAGE($R$2:$R$2344),R1585)</f>
        <v>1968</v>
      </c>
      <c r="E1585" s="19" t="str">
        <f>CONCATENATE(B1585,"-",C1585,"-",D1585)</f>
        <v>15-Jul-1968</v>
      </c>
      <c r="F1585" s="26">
        <f t="shared" si="24"/>
        <v>54</v>
      </c>
      <c r="G1585">
        <v>0</v>
      </c>
      <c r="H1585" s="47">
        <v>13566.04</v>
      </c>
      <c r="I1585" t="str">
        <f>IF(M1585="?","tier - 2",M1585)</f>
        <v>tier - 3</v>
      </c>
      <c r="J1585" t="str">
        <f>IF(N1585="?","tier - 2",N1585)</f>
        <v>tier - 3</v>
      </c>
      <c r="K1585" t="str">
        <f>IF(O1585="?","Unknown",O1585)</f>
        <v>R1026</v>
      </c>
      <c r="M1585" t="s">
        <v>10</v>
      </c>
      <c r="N1585" t="s">
        <v>10</v>
      </c>
      <c r="O1585" t="s">
        <v>533</v>
      </c>
      <c r="R1585">
        <v>1968</v>
      </c>
    </row>
    <row r="1586" spans="1:18" x14ac:dyDescent="0.3">
      <c r="A1586" t="s">
        <v>1615</v>
      </c>
      <c r="B1586">
        <v>14</v>
      </c>
      <c r="C1586" s="54" t="s">
        <v>33</v>
      </c>
      <c r="D1586" s="54">
        <f>IF(R1586="?",AVERAGE($R$2:$R$2344),R1586)</f>
        <v>1992</v>
      </c>
      <c r="E1586" s="19" t="str">
        <f>CONCATENATE(B1586,"-",C1586,"-",D1586)</f>
        <v>14-Aug-1992</v>
      </c>
      <c r="F1586" s="26">
        <f t="shared" si="24"/>
        <v>30</v>
      </c>
      <c r="G1586">
        <v>0</v>
      </c>
      <c r="H1586" s="47">
        <v>13588.17</v>
      </c>
      <c r="I1586" t="str">
        <f>IF(M1586="?","tier - 2",M1586)</f>
        <v>tier - 3</v>
      </c>
      <c r="J1586" t="str">
        <f>IF(N1586="?","tier - 2",N1586)</f>
        <v>tier - 1</v>
      </c>
      <c r="K1586" t="str">
        <f>IF(O1586="?","Unknown",O1586)</f>
        <v>R1012</v>
      </c>
      <c r="M1586" t="s">
        <v>10</v>
      </c>
      <c r="N1586" t="s">
        <v>14</v>
      </c>
      <c r="O1586" t="s">
        <v>21</v>
      </c>
      <c r="R1586">
        <v>1992</v>
      </c>
    </row>
    <row r="1587" spans="1:18" x14ac:dyDescent="0.3">
      <c r="A1587" t="s">
        <v>1616</v>
      </c>
      <c r="B1587">
        <v>10</v>
      </c>
      <c r="C1587" s="54" t="s">
        <v>18</v>
      </c>
      <c r="D1587" s="54">
        <f>IF(R1587="?",AVERAGE($R$2:$R$2344),R1587)</f>
        <v>1964</v>
      </c>
      <c r="E1587" s="19" t="str">
        <f>CONCATENATE(B1587,"-",C1587,"-",D1587)</f>
        <v>10-Sep-1964</v>
      </c>
      <c r="F1587" s="26">
        <f t="shared" si="24"/>
        <v>58</v>
      </c>
      <c r="G1587">
        <v>2</v>
      </c>
      <c r="H1587" s="47">
        <v>13607.37</v>
      </c>
      <c r="I1587" t="str">
        <f>IF(M1587="?","tier - 2",M1587)</f>
        <v>tier - 3</v>
      </c>
      <c r="J1587" t="str">
        <f>IF(N1587="?","tier - 2",N1587)</f>
        <v>tier - 1</v>
      </c>
      <c r="K1587" t="str">
        <f>IF(O1587="?","Unknown",O1587)</f>
        <v>R1024</v>
      </c>
      <c r="M1587" t="s">
        <v>10</v>
      </c>
      <c r="N1587" t="s">
        <v>14</v>
      </c>
      <c r="O1587" t="s">
        <v>245</v>
      </c>
      <c r="R1587">
        <v>1964</v>
      </c>
    </row>
    <row r="1588" spans="1:18" x14ac:dyDescent="0.3">
      <c r="A1588" t="s">
        <v>1617</v>
      </c>
      <c r="B1588">
        <v>18</v>
      </c>
      <c r="C1588" s="54" t="s">
        <v>13</v>
      </c>
      <c r="D1588" s="54">
        <f>IF(R1588="?",AVERAGE($R$2:$R$2344),R1588)</f>
        <v>1961</v>
      </c>
      <c r="E1588" s="19" t="str">
        <f>CONCATENATE(B1588,"-",C1588,"-",D1588)</f>
        <v>18-Nov-1961</v>
      </c>
      <c r="F1588" s="26">
        <f t="shared" si="24"/>
        <v>61</v>
      </c>
      <c r="G1588">
        <v>0</v>
      </c>
      <c r="H1588" s="47">
        <v>13616.36</v>
      </c>
      <c r="I1588" t="str">
        <f>IF(M1588="?","tier - 2",M1588)</f>
        <v>tier - 3</v>
      </c>
      <c r="J1588" t="str">
        <f>IF(N1588="?","tier - 2",N1588)</f>
        <v>tier - 3</v>
      </c>
      <c r="K1588" t="str">
        <f>IF(O1588="?","Unknown",O1588)</f>
        <v>R1024</v>
      </c>
      <c r="M1588" t="s">
        <v>10</v>
      </c>
      <c r="N1588" t="s">
        <v>10</v>
      </c>
      <c r="O1588" t="s">
        <v>245</v>
      </c>
      <c r="R1588">
        <v>1961</v>
      </c>
    </row>
    <row r="1589" spans="1:18" x14ac:dyDescent="0.3">
      <c r="A1589" t="s">
        <v>1618</v>
      </c>
      <c r="B1589">
        <v>26</v>
      </c>
      <c r="C1589" s="54" t="s">
        <v>8</v>
      </c>
      <c r="D1589" s="54">
        <f>IF(R1589="?",AVERAGE($R$2:$R$2344),R1589)</f>
        <v>1969</v>
      </c>
      <c r="E1589" s="19" t="str">
        <f>CONCATENATE(B1589,"-",C1589,"-",D1589)</f>
        <v>26-Jul-1969</v>
      </c>
      <c r="F1589" s="26">
        <f t="shared" si="24"/>
        <v>53</v>
      </c>
      <c r="G1589">
        <v>0</v>
      </c>
      <c r="H1589" s="47">
        <v>13622.01</v>
      </c>
      <c r="I1589" t="str">
        <f>IF(M1589="?","tier - 2",M1589)</f>
        <v>tier - 3</v>
      </c>
      <c r="J1589" t="str">
        <f>IF(N1589="?","tier - 2",N1589)</f>
        <v>tier - 3</v>
      </c>
      <c r="K1589" t="str">
        <f>IF(O1589="?","Unknown",O1589)</f>
        <v>R1012</v>
      </c>
      <c r="M1589" t="s">
        <v>10</v>
      </c>
      <c r="N1589" t="s">
        <v>10</v>
      </c>
      <c r="O1589" t="s">
        <v>21</v>
      </c>
      <c r="R1589">
        <v>1969</v>
      </c>
    </row>
    <row r="1590" spans="1:18" x14ac:dyDescent="0.3">
      <c r="A1590" t="s">
        <v>1619</v>
      </c>
      <c r="B1590">
        <v>24</v>
      </c>
      <c r="C1590" s="54" t="s">
        <v>28</v>
      </c>
      <c r="D1590" s="54">
        <f>IF(R1590="?",AVERAGE($R$2:$R$2344),R1590)</f>
        <v>1961</v>
      </c>
      <c r="E1590" s="19" t="str">
        <f>CONCATENATE(B1590,"-",C1590,"-",D1590)</f>
        <v>24-Dec-1961</v>
      </c>
      <c r="F1590" s="26">
        <f t="shared" si="24"/>
        <v>61</v>
      </c>
      <c r="G1590">
        <v>0</v>
      </c>
      <c r="H1590" s="47">
        <v>13635.64</v>
      </c>
      <c r="I1590" t="str">
        <f>IF(M1590="?","tier - 2",M1590)</f>
        <v>tier - 3</v>
      </c>
      <c r="J1590" t="str">
        <f>IF(N1590="?","tier - 2",N1590)</f>
        <v>tier - 3</v>
      </c>
      <c r="K1590" t="str">
        <f>IF(O1590="?","Unknown",O1590)</f>
        <v>R1024</v>
      </c>
      <c r="M1590" t="s">
        <v>10</v>
      </c>
      <c r="N1590" t="s">
        <v>10</v>
      </c>
      <c r="O1590" t="s">
        <v>245</v>
      </c>
      <c r="R1590">
        <v>1961</v>
      </c>
    </row>
    <row r="1591" spans="1:18" x14ac:dyDescent="0.3">
      <c r="A1591" t="s">
        <v>1620</v>
      </c>
      <c r="B1591">
        <v>20</v>
      </c>
      <c r="C1591" s="54" t="s">
        <v>8</v>
      </c>
      <c r="D1591" s="54">
        <f>IF(R1591="?",AVERAGE($R$2:$R$2344),R1591)</f>
        <v>1984</v>
      </c>
      <c r="E1591" s="19" t="str">
        <f>CONCATENATE(B1591,"-",C1591,"-",D1591)</f>
        <v>20-Jul-1984</v>
      </c>
      <c r="F1591" s="26">
        <f t="shared" si="24"/>
        <v>38</v>
      </c>
      <c r="G1591">
        <v>3</v>
      </c>
      <c r="H1591" s="47">
        <v>13638.06</v>
      </c>
      <c r="I1591" t="str">
        <f>IF(M1591="?","tier - 2",M1591)</f>
        <v>tier - 3</v>
      </c>
      <c r="J1591" t="str">
        <f>IF(N1591="?","tier - 2",N1591)</f>
        <v>tier - 3</v>
      </c>
      <c r="K1591" t="str">
        <f>IF(O1591="?","Unknown",O1591)</f>
        <v>R1023</v>
      </c>
      <c r="M1591" t="s">
        <v>10</v>
      </c>
      <c r="N1591" t="s">
        <v>10</v>
      </c>
      <c r="O1591" t="s">
        <v>247</v>
      </c>
      <c r="R1591">
        <v>1984</v>
      </c>
    </row>
    <row r="1592" spans="1:18" x14ac:dyDescent="0.3">
      <c r="A1592" t="s">
        <v>1621</v>
      </c>
      <c r="B1592">
        <v>4</v>
      </c>
      <c r="C1592" s="54" t="s">
        <v>33</v>
      </c>
      <c r="D1592" s="54">
        <f>IF(R1592="?",AVERAGE($R$2:$R$2344),R1592)</f>
        <v>1963</v>
      </c>
      <c r="E1592" s="19" t="str">
        <f>CONCATENATE(B1592,"-",C1592,"-",D1592)</f>
        <v>4-Aug-1963</v>
      </c>
      <c r="F1592" s="26">
        <f t="shared" si="24"/>
        <v>59</v>
      </c>
      <c r="G1592">
        <v>0</v>
      </c>
      <c r="H1592" s="47">
        <v>13677.68</v>
      </c>
      <c r="I1592" t="str">
        <f>IF(M1592="?","tier - 2",M1592)</f>
        <v>tier - 3</v>
      </c>
      <c r="J1592" t="str">
        <f>IF(N1592="?","tier - 2",N1592)</f>
        <v>tier - 2</v>
      </c>
      <c r="K1592" t="str">
        <f>IF(O1592="?","Unknown",O1592)</f>
        <v>R1021</v>
      </c>
      <c r="M1592" t="s">
        <v>10</v>
      </c>
      <c r="N1592" t="s">
        <v>9</v>
      </c>
      <c r="O1592" t="s">
        <v>298</v>
      </c>
      <c r="R1592">
        <v>1963</v>
      </c>
    </row>
    <row r="1593" spans="1:18" x14ac:dyDescent="0.3">
      <c r="A1593" t="s">
        <v>1622</v>
      </c>
      <c r="B1593">
        <v>14</v>
      </c>
      <c r="C1593" s="54" t="s">
        <v>18</v>
      </c>
      <c r="D1593" s="54">
        <f>IF(R1593="?",AVERAGE($R$2:$R$2344),R1593)</f>
        <v>1985</v>
      </c>
      <c r="E1593" s="19" t="str">
        <f>CONCATENATE(B1593,"-",C1593,"-",D1593)</f>
        <v>14-Sep-1985</v>
      </c>
      <c r="F1593" s="26">
        <f t="shared" si="24"/>
        <v>37</v>
      </c>
      <c r="G1593">
        <v>3</v>
      </c>
      <c r="H1593" s="47">
        <v>13685.51</v>
      </c>
      <c r="I1593" t="str">
        <f>IF(M1593="?","tier - 2",M1593)</f>
        <v>tier - 3</v>
      </c>
      <c r="J1593" t="str">
        <f>IF(N1593="?","tier - 2",N1593)</f>
        <v>tier - 1</v>
      </c>
      <c r="K1593" t="str">
        <f>IF(O1593="?","Unknown",O1593)</f>
        <v>R1026</v>
      </c>
      <c r="M1593" t="s">
        <v>10</v>
      </c>
      <c r="N1593" t="s">
        <v>14</v>
      </c>
      <c r="O1593" t="s">
        <v>533</v>
      </c>
      <c r="R1593">
        <v>1985</v>
      </c>
    </row>
    <row r="1594" spans="1:18" x14ac:dyDescent="0.3">
      <c r="A1594" t="s">
        <v>1623</v>
      </c>
      <c r="B1594">
        <v>24</v>
      </c>
      <c r="C1594" s="54" t="s">
        <v>13</v>
      </c>
      <c r="D1594" s="54">
        <f>IF(R1594="?",AVERAGE($R$2:$R$2344),R1594)</f>
        <v>1986</v>
      </c>
      <c r="E1594" s="19" t="str">
        <f>CONCATENATE(B1594,"-",C1594,"-",D1594)</f>
        <v>24-Nov-1986</v>
      </c>
      <c r="F1594" s="26">
        <f t="shared" si="24"/>
        <v>36</v>
      </c>
      <c r="G1594">
        <v>3</v>
      </c>
      <c r="H1594" s="47">
        <v>13714.55</v>
      </c>
      <c r="I1594" t="str">
        <f>IF(M1594="?","tier - 2",M1594)</f>
        <v>tier - 3</v>
      </c>
      <c r="J1594" t="str">
        <f>IF(N1594="?","tier - 2",N1594)</f>
        <v>tier - 2</v>
      </c>
      <c r="K1594" t="str">
        <f>IF(O1594="?","Unknown",O1594)</f>
        <v>R1023</v>
      </c>
      <c r="M1594" t="s">
        <v>10</v>
      </c>
      <c r="N1594" t="s">
        <v>9</v>
      </c>
      <c r="O1594" t="s">
        <v>247</v>
      </c>
      <c r="R1594">
        <v>1986</v>
      </c>
    </row>
    <row r="1595" spans="1:18" x14ac:dyDescent="0.3">
      <c r="A1595" t="s">
        <v>1624</v>
      </c>
      <c r="B1595">
        <v>2</v>
      </c>
      <c r="C1595" s="54" t="s">
        <v>33</v>
      </c>
      <c r="D1595" s="54">
        <f>IF(R1595="?",AVERAGE($R$2:$R$2344),R1595)</f>
        <v>1981</v>
      </c>
      <c r="E1595" s="19" t="str">
        <f>CONCATENATE(B1595,"-",C1595,"-",D1595)</f>
        <v>2-Aug-1981</v>
      </c>
      <c r="F1595" s="26">
        <f t="shared" si="24"/>
        <v>41</v>
      </c>
      <c r="G1595">
        <v>1</v>
      </c>
      <c r="H1595" s="47">
        <v>13725.47</v>
      </c>
      <c r="I1595" t="str">
        <f>IF(M1595="?","tier - 2",M1595)</f>
        <v>tier - 3</v>
      </c>
      <c r="J1595" t="str">
        <f>IF(N1595="?","tier - 2",N1595)</f>
        <v>tier - 2</v>
      </c>
      <c r="K1595" t="str">
        <f>IF(O1595="?","Unknown",O1595)</f>
        <v>R1024</v>
      </c>
      <c r="M1595" t="s">
        <v>10</v>
      </c>
      <c r="N1595" t="s">
        <v>9</v>
      </c>
      <c r="O1595" t="s">
        <v>245</v>
      </c>
      <c r="R1595">
        <v>1981</v>
      </c>
    </row>
    <row r="1596" spans="1:18" x14ac:dyDescent="0.3">
      <c r="A1596" t="s">
        <v>1625</v>
      </c>
      <c r="B1596">
        <v>29</v>
      </c>
      <c r="C1596" s="54" t="s">
        <v>33</v>
      </c>
      <c r="D1596" s="54">
        <f>IF(R1596="?",AVERAGE($R$2:$R$2344),R1596)</f>
        <v>1985</v>
      </c>
      <c r="E1596" s="19" t="str">
        <f>CONCATENATE(B1596,"-",C1596,"-",D1596)</f>
        <v>29-Aug-1985</v>
      </c>
      <c r="F1596" s="26">
        <f t="shared" si="24"/>
        <v>37</v>
      </c>
      <c r="G1596">
        <v>3</v>
      </c>
      <c r="H1596" s="47">
        <v>13726.21</v>
      </c>
      <c r="I1596" t="str">
        <f>IF(M1596="?","tier - 2",M1596)</f>
        <v>tier - 3</v>
      </c>
      <c r="J1596" t="str">
        <f>IF(N1596="?","tier - 2",N1596)</f>
        <v>tier - 3</v>
      </c>
      <c r="K1596" t="str">
        <f>IF(O1596="?","Unknown",O1596)</f>
        <v>R1026</v>
      </c>
      <c r="M1596" t="s">
        <v>10</v>
      </c>
      <c r="N1596" t="s">
        <v>10</v>
      </c>
      <c r="O1596" t="s">
        <v>533</v>
      </c>
      <c r="R1596">
        <v>1985</v>
      </c>
    </row>
    <row r="1597" spans="1:18" x14ac:dyDescent="0.3">
      <c r="A1597" t="s">
        <v>1626</v>
      </c>
      <c r="B1597">
        <v>23</v>
      </c>
      <c r="C1597" s="54" t="s">
        <v>35</v>
      </c>
      <c r="D1597" s="54">
        <f>IF(R1597="?",AVERAGE($R$2:$R$2344),R1597)</f>
        <v>1969</v>
      </c>
      <c r="E1597" s="19" t="str">
        <f>CONCATENATE(B1597,"-",C1597,"-",D1597)</f>
        <v>23-Oct-1969</v>
      </c>
      <c r="F1597" s="26">
        <f t="shared" si="24"/>
        <v>53</v>
      </c>
      <c r="G1597">
        <v>0</v>
      </c>
      <c r="H1597" s="47">
        <v>13746.74</v>
      </c>
      <c r="I1597" t="str">
        <f>IF(M1597="?","tier - 2",M1597)</f>
        <v>tier - 3</v>
      </c>
      <c r="J1597" t="str">
        <f>IF(N1597="?","tier - 2",N1597)</f>
        <v>tier - 2</v>
      </c>
      <c r="K1597" t="str">
        <f>IF(O1597="?","Unknown",O1597)</f>
        <v>R1026</v>
      </c>
      <c r="M1597" t="s">
        <v>10</v>
      </c>
      <c r="N1597" t="s">
        <v>9</v>
      </c>
      <c r="O1597" t="s">
        <v>533</v>
      </c>
      <c r="R1597">
        <v>1969</v>
      </c>
    </row>
    <row r="1598" spans="1:18" x14ac:dyDescent="0.3">
      <c r="A1598" t="s">
        <v>1627</v>
      </c>
      <c r="B1598">
        <v>16</v>
      </c>
      <c r="C1598" s="54" t="s">
        <v>8</v>
      </c>
      <c r="D1598" s="54">
        <f>IF(R1598="?",AVERAGE($R$2:$R$2344),R1598)</f>
        <v>2004</v>
      </c>
      <c r="E1598" s="19" t="str">
        <f>CONCATENATE(B1598,"-",C1598,"-",D1598)</f>
        <v>16-Jul-2004</v>
      </c>
      <c r="F1598" s="26">
        <f t="shared" si="24"/>
        <v>18</v>
      </c>
      <c r="G1598">
        <v>0</v>
      </c>
      <c r="H1598" s="47">
        <v>13747.87</v>
      </c>
      <c r="I1598" t="str">
        <f>IF(M1598="?","tier - 2",M1598)</f>
        <v>tier - 3</v>
      </c>
      <c r="J1598" t="str">
        <f>IF(N1598="?","tier - 2",N1598)</f>
        <v>tier - 2</v>
      </c>
      <c r="K1598" t="str">
        <f>IF(O1598="?","Unknown",O1598)</f>
        <v>R1018</v>
      </c>
      <c r="M1598" t="s">
        <v>10</v>
      </c>
      <c r="N1598" t="s">
        <v>9</v>
      </c>
      <c r="O1598" t="s">
        <v>168</v>
      </c>
      <c r="R1598">
        <v>2004</v>
      </c>
    </row>
    <row r="1599" spans="1:18" x14ac:dyDescent="0.3">
      <c r="A1599" t="s">
        <v>1628</v>
      </c>
      <c r="B1599">
        <v>6</v>
      </c>
      <c r="C1599" s="54" t="s">
        <v>33</v>
      </c>
      <c r="D1599" s="54">
        <f>IF(R1599="?",AVERAGE($R$2:$R$2344),R1599)</f>
        <v>1959</v>
      </c>
      <c r="E1599" s="19" t="str">
        <f>CONCATENATE(B1599,"-",C1599,"-",D1599)</f>
        <v>6-Aug-1959</v>
      </c>
      <c r="F1599" s="26">
        <f t="shared" si="24"/>
        <v>63</v>
      </c>
      <c r="G1599">
        <v>0</v>
      </c>
      <c r="H1599" s="47">
        <v>13770.1</v>
      </c>
      <c r="I1599" t="str">
        <f>IF(M1599="?","tier - 2",M1599)</f>
        <v>tier - 3</v>
      </c>
      <c r="J1599" t="str">
        <f>IF(N1599="?","tier - 2",N1599)</f>
        <v>tier - 1</v>
      </c>
      <c r="K1599" t="str">
        <f>IF(O1599="?","Unknown",O1599)</f>
        <v>R1012</v>
      </c>
      <c r="M1599" t="s">
        <v>10</v>
      </c>
      <c r="N1599" t="s">
        <v>14</v>
      </c>
      <c r="O1599" t="s">
        <v>21</v>
      </c>
      <c r="R1599">
        <v>1959</v>
      </c>
    </row>
    <row r="1600" spans="1:18" x14ac:dyDescent="0.3">
      <c r="A1600" t="s">
        <v>1629</v>
      </c>
      <c r="B1600">
        <v>10</v>
      </c>
      <c r="C1600" s="54" t="s">
        <v>13</v>
      </c>
      <c r="D1600" s="54">
        <f>IF(R1600="?",AVERAGE($R$2:$R$2344),R1600)</f>
        <v>1966</v>
      </c>
      <c r="E1600" s="19" t="str">
        <f>CONCATENATE(B1600,"-",C1600,"-",D1600)</f>
        <v>10-Nov-1966</v>
      </c>
      <c r="F1600" s="26">
        <f t="shared" si="24"/>
        <v>56</v>
      </c>
      <c r="G1600">
        <v>0</v>
      </c>
      <c r="H1600" s="47">
        <v>13801.61</v>
      </c>
      <c r="I1600" t="str">
        <f>IF(M1600="?","tier - 2",M1600)</f>
        <v>tier - 3</v>
      </c>
      <c r="J1600" t="str">
        <f>IF(N1600="?","tier - 2",N1600)</f>
        <v>tier - 3</v>
      </c>
      <c r="K1600" t="str">
        <f>IF(O1600="?","Unknown",O1600)</f>
        <v>R1026</v>
      </c>
      <c r="M1600" t="s">
        <v>10</v>
      </c>
      <c r="N1600" t="s">
        <v>10</v>
      </c>
      <c r="O1600" t="s">
        <v>533</v>
      </c>
      <c r="R1600">
        <v>1966</v>
      </c>
    </row>
    <row r="1601" spans="1:18" x14ac:dyDescent="0.3">
      <c r="A1601" t="s">
        <v>1630</v>
      </c>
      <c r="B1601">
        <v>8</v>
      </c>
      <c r="C1601" s="54" t="s">
        <v>28</v>
      </c>
      <c r="D1601" s="54">
        <f>IF(R1601="?",AVERAGE($R$2:$R$2344),R1601)</f>
        <v>1986</v>
      </c>
      <c r="E1601" s="19" t="str">
        <f>CONCATENATE(B1601,"-",C1601,"-",D1601)</f>
        <v>8-Dec-1986</v>
      </c>
      <c r="F1601" s="26">
        <f t="shared" si="24"/>
        <v>36</v>
      </c>
      <c r="G1601">
        <v>3</v>
      </c>
      <c r="H1601" s="47">
        <v>13819.49</v>
      </c>
      <c r="I1601" t="str">
        <f>IF(M1601="?","tier - 2",M1601)</f>
        <v>tier - 3</v>
      </c>
      <c r="J1601" t="str">
        <f>IF(N1601="?","tier - 2",N1601)</f>
        <v>tier - 2</v>
      </c>
      <c r="K1601" t="str">
        <f>IF(O1601="?","Unknown",O1601)</f>
        <v>R1012</v>
      </c>
      <c r="M1601" t="s">
        <v>10</v>
      </c>
      <c r="N1601" t="s">
        <v>9</v>
      </c>
      <c r="O1601" t="s">
        <v>21</v>
      </c>
      <c r="R1601">
        <v>1986</v>
      </c>
    </row>
    <row r="1602" spans="1:18" x14ac:dyDescent="0.3">
      <c r="A1602" t="s">
        <v>1631</v>
      </c>
      <c r="B1602">
        <v>25</v>
      </c>
      <c r="C1602" s="54" t="s">
        <v>13</v>
      </c>
      <c r="D1602" s="54">
        <f>IF(R1602="?",AVERAGE($R$2:$R$2344),R1602)</f>
        <v>1958</v>
      </c>
      <c r="E1602" s="19" t="str">
        <f>CONCATENATE(B1602,"-",C1602,"-",D1602)</f>
        <v>25-Nov-1958</v>
      </c>
      <c r="F1602" s="26">
        <f t="shared" si="24"/>
        <v>64</v>
      </c>
      <c r="G1602">
        <v>0</v>
      </c>
      <c r="H1602" s="47">
        <v>13822.8</v>
      </c>
      <c r="I1602" t="str">
        <f>IF(M1602="?","tier - 2",M1602)</f>
        <v>tier - 3</v>
      </c>
      <c r="J1602" t="str">
        <f>IF(N1602="?","tier - 2",N1602)</f>
        <v>tier - 3</v>
      </c>
      <c r="K1602" t="str">
        <f>IF(O1602="?","Unknown",O1602)</f>
        <v>R1011</v>
      </c>
      <c r="M1602" t="s">
        <v>10</v>
      </c>
      <c r="N1602" t="s">
        <v>10</v>
      </c>
      <c r="O1602" t="s">
        <v>40</v>
      </c>
      <c r="R1602">
        <v>1958</v>
      </c>
    </row>
    <row r="1603" spans="1:18" x14ac:dyDescent="0.3">
      <c r="A1603" t="s">
        <v>1632</v>
      </c>
      <c r="B1603">
        <v>10</v>
      </c>
      <c r="C1603" s="54" t="s">
        <v>28</v>
      </c>
      <c r="D1603" s="54">
        <f>IF(R1603="?",AVERAGE($R$2:$R$2344),R1603)</f>
        <v>1958</v>
      </c>
      <c r="E1603" s="19" t="str">
        <f>CONCATENATE(B1603,"-",C1603,"-",D1603)</f>
        <v>10-Dec-1958</v>
      </c>
      <c r="F1603" s="26">
        <f t="shared" ref="F1603:F1666" si="25">DATEDIF(E1603, DATE(2023,6,8), "Y")</f>
        <v>64</v>
      </c>
      <c r="G1603">
        <v>0</v>
      </c>
      <c r="H1603" s="47">
        <v>13831.12</v>
      </c>
      <c r="I1603" t="str">
        <f>IF(M1603="?","tier - 2",M1603)</f>
        <v>tier - 3</v>
      </c>
      <c r="J1603" t="str">
        <f>IF(N1603="?","tier - 2",N1603)</f>
        <v>tier - 1</v>
      </c>
      <c r="K1603" t="str">
        <f>IF(O1603="?","Unknown",O1603)</f>
        <v>R1013</v>
      </c>
      <c r="M1603" t="s">
        <v>10</v>
      </c>
      <c r="N1603" t="s">
        <v>14</v>
      </c>
      <c r="O1603" t="s">
        <v>11</v>
      </c>
      <c r="R1603">
        <v>1958</v>
      </c>
    </row>
    <row r="1604" spans="1:18" x14ac:dyDescent="0.3">
      <c r="A1604" t="s">
        <v>1633</v>
      </c>
      <c r="B1604">
        <v>7</v>
      </c>
      <c r="C1604" s="54" t="s">
        <v>16</v>
      </c>
      <c r="D1604" s="54">
        <f>IF(R1604="?",AVERAGE($R$2:$R$2344),R1604)</f>
        <v>2003</v>
      </c>
      <c r="E1604" s="19" t="str">
        <f>CONCATENATE(B1604,"-",C1604,"-",D1604)</f>
        <v>7-Jun-2003</v>
      </c>
      <c r="F1604" s="26">
        <f t="shared" si="25"/>
        <v>20</v>
      </c>
      <c r="G1604">
        <v>0</v>
      </c>
      <c r="H1604" s="47">
        <v>13844.51</v>
      </c>
      <c r="I1604" t="str">
        <f>IF(M1604="?","tier - 2",M1604)</f>
        <v>tier - 2</v>
      </c>
      <c r="J1604" t="str">
        <f>IF(N1604="?","tier - 2",N1604)</f>
        <v>tier - 1</v>
      </c>
      <c r="K1604" t="str">
        <f>IF(O1604="?","Unknown",O1604)</f>
        <v>R1011</v>
      </c>
      <c r="M1604" t="s">
        <v>9</v>
      </c>
      <c r="N1604" t="s">
        <v>14</v>
      </c>
      <c r="O1604" t="s">
        <v>40</v>
      </c>
      <c r="R1604">
        <v>2003</v>
      </c>
    </row>
    <row r="1605" spans="1:18" x14ac:dyDescent="0.3">
      <c r="A1605" t="s">
        <v>1634</v>
      </c>
      <c r="B1605">
        <v>21</v>
      </c>
      <c r="C1605" s="54" t="s">
        <v>8</v>
      </c>
      <c r="D1605" s="54">
        <f>IF(R1605="?",AVERAGE($R$2:$R$2344),R1605)</f>
        <v>1960</v>
      </c>
      <c r="E1605" s="19" t="str">
        <f>CONCATENATE(B1605,"-",C1605,"-",D1605)</f>
        <v>21-Jul-1960</v>
      </c>
      <c r="F1605" s="26">
        <f t="shared" si="25"/>
        <v>62</v>
      </c>
      <c r="G1605">
        <v>0</v>
      </c>
      <c r="H1605" s="47">
        <v>13844.8</v>
      </c>
      <c r="I1605" t="str">
        <f>IF(M1605="?","tier - 2",M1605)</f>
        <v>tier - 2</v>
      </c>
      <c r="J1605" t="str">
        <f>IF(N1605="?","tier - 2",N1605)</f>
        <v>tier - 2</v>
      </c>
      <c r="K1605" t="str">
        <f>IF(O1605="?","Unknown",O1605)</f>
        <v>R1012</v>
      </c>
      <c r="M1605" t="s">
        <v>9</v>
      </c>
      <c r="N1605" t="s">
        <v>9</v>
      </c>
      <c r="O1605" t="s">
        <v>21</v>
      </c>
      <c r="R1605">
        <v>1960</v>
      </c>
    </row>
    <row r="1606" spans="1:18" x14ac:dyDescent="0.3">
      <c r="A1606" t="s">
        <v>1635</v>
      </c>
      <c r="B1606">
        <v>19</v>
      </c>
      <c r="C1606" s="54" t="s">
        <v>28</v>
      </c>
      <c r="D1606" s="54">
        <f>IF(R1606="?",AVERAGE($R$2:$R$2344),R1606)</f>
        <v>1978</v>
      </c>
      <c r="E1606" s="19" t="str">
        <f>CONCATENATE(B1606,"-",C1606,"-",D1606)</f>
        <v>19-Dec-1978</v>
      </c>
      <c r="F1606" s="26">
        <f t="shared" si="25"/>
        <v>44</v>
      </c>
      <c r="G1606">
        <v>2</v>
      </c>
      <c r="H1606" s="47">
        <v>13874.89</v>
      </c>
      <c r="I1606" t="str">
        <f>IF(M1606="?","tier - 2",M1606)</f>
        <v>tier - 2</v>
      </c>
      <c r="J1606" t="str">
        <f>IF(N1606="?","tier - 2",N1606)</f>
        <v>tier - 1</v>
      </c>
      <c r="K1606" t="str">
        <f>IF(O1606="?","Unknown",O1606)</f>
        <v>R1012</v>
      </c>
      <c r="M1606" t="s">
        <v>9</v>
      </c>
      <c r="N1606" t="s">
        <v>14</v>
      </c>
      <c r="O1606" t="s">
        <v>21</v>
      </c>
      <c r="R1606">
        <v>1978</v>
      </c>
    </row>
    <row r="1607" spans="1:18" x14ac:dyDescent="0.3">
      <c r="A1607" t="s">
        <v>1636</v>
      </c>
      <c r="B1607">
        <v>5</v>
      </c>
      <c r="C1607" s="54" t="s">
        <v>35</v>
      </c>
      <c r="D1607" s="54">
        <f>IF(R1607="?",AVERAGE($R$2:$R$2344),R1607)</f>
        <v>1959</v>
      </c>
      <c r="E1607" s="19" t="str">
        <f>CONCATENATE(B1607,"-",C1607,"-",D1607)</f>
        <v>5-Oct-1959</v>
      </c>
      <c r="F1607" s="26">
        <f t="shared" si="25"/>
        <v>63</v>
      </c>
      <c r="G1607">
        <v>0</v>
      </c>
      <c r="H1607" s="47">
        <v>13880.95</v>
      </c>
      <c r="I1607" t="str">
        <f>IF(M1607="?","tier - 2",M1607)</f>
        <v>tier - 2</v>
      </c>
      <c r="J1607" t="str">
        <f>IF(N1607="?","tier - 2",N1607)</f>
        <v>tier - 2</v>
      </c>
      <c r="K1607" t="str">
        <f>IF(O1607="?","Unknown",O1607)</f>
        <v>R1011</v>
      </c>
      <c r="M1607" t="s">
        <v>9</v>
      </c>
      <c r="N1607" t="s">
        <v>9</v>
      </c>
      <c r="O1607" t="s">
        <v>40</v>
      </c>
      <c r="R1607">
        <v>1959</v>
      </c>
    </row>
    <row r="1608" spans="1:18" x14ac:dyDescent="0.3">
      <c r="A1608" t="s">
        <v>1637</v>
      </c>
      <c r="B1608">
        <v>25</v>
      </c>
      <c r="C1608" s="54" t="s">
        <v>18</v>
      </c>
      <c r="D1608" s="54">
        <f>IF(R1608="?",AVERAGE($R$2:$R$2344),R1608)</f>
        <v>1985</v>
      </c>
      <c r="E1608" s="19" t="str">
        <f>CONCATENATE(B1608,"-",C1608,"-",D1608)</f>
        <v>25-Sep-1985</v>
      </c>
      <c r="F1608" s="26">
        <f t="shared" si="25"/>
        <v>37</v>
      </c>
      <c r="G1608">
        <v>3</v>
      </c>
      <c r="H1608" s="47">
        <v>13886.4</v>
      </c>
      <c r="I1608" t="str">
        <f>IF(M1608="?","tier - 2",M1608)</f>
        <v>tier - 2</v>
      </c>
      <c r="J1608" t="str">
        <f>IF(N1608="?","tier - 2",N1608)</f>
        <v>tier - 2</v>
      </c>
      <c r="K1608" t="str">
        <f>IF(O1608="?","Unknown",O1608)</f>
        <v>R1012</v>
      </c>
      <c r="M1608" t="s">
        <v>9</v>
      </c>
      <c r="N1608" t="s">
        <v>9</v>
      </c>
      <c r="O1608" t="s">
        <v>21</v>
      </c>
      <c r="R1608">
        <v>1985</v>
      </c>
    </row>
    <row r="1609" spans="1:18" x14ac:dyDescent="0.3">
      <c r="A1609" t="s">
        <v>1638</v>
      </c>
      <c r="B1609">
        <v>29</v>
      </c>
      <c r="C1609" s="54" t="s">
        <v>28</v>
      </c>
      <c r="D1609" s="54">
        <f>IF(R1609="?",AVERAGE($R$2:$R$2344),R1609)</f>
        <v>1959</v>
      </c>
      <c r="E1609" s="19" t="str">
        <f>CONCATENATE(B1609,"-",C1609,"-",D1609)</f>
        <v>29-Dec-1959</v>
      </c>
      <c r="F1609" s="26">
        <f t="shared" si="25"/>
        <v>63</v>
      </c>
      <c r="G1609">
        <v>0</v>
      </c>
      <c r="H1609" s="47">
        <v>13887.2</v>
      </c>
      <c r="I1609" t="str">
        <f>IF(M1609="?","tier - 2",M1609)</f>
        <v>tier - 2</v>
      </c>
      <c r="J1609" t="str">
        <f>IF(N1609="?","tier - 2",N1609)</f>
        <v>tier - 3</v>
      </c>
      <c r="K1609" t="str">
        <f>IF(O1609="?","Unknown",O1609)</f>
        <v>R1013</v>
      </c>
      <c r="M1609" t="s">
        <v>9</v>
      </c>
      <c r="N1609" t="s">
        <v>10</v>
      </c>
      <c r="O1609" t="s">
        <v>11</v>
      </c>
      <c r="R1609">
        <v>1959</v>
      </c>
    </row>
    <row r="1610" spans="1:18" x14ac:dyDescent="0.3">
      <c r="A1610" t="s">
        <v>1639</v>
      </c>
      <c r="B1610">
        <v>7</v>
      </c>
      <c r="C1610" s="54" t="s">
        <v>8</v>
      </c>
      <c r="D1610" s="54">
        <f>IF(R1610="?",AVERAGE($R$2:$R$2344),R1610)</f>
        <v>1959</v>
      </c>
      <c r="E1610" s="19" t="str">
        <f>CONCATENATE(B1610,"-",C1610,"-",D1610)</f>
        <v>7-Jul-1959</v>
      </c>
      <c r="F1610" s="26">
        <f t="shared" si="25"/>
        <v>63</v>
      </c>
      <c r="G1610">
        <v>0</v>
      </c>
      <c r="H1610" s="47">
        <v>13887.97</v>
      </c>
      <c r="I1610" t="str">
        <f>IF(M1610="?","tier - 2",M1610)</f>
        <v>tier - 2</v>
      </c>
      <c r="J1610" t="str">
        <f>IF(N1610="?","tier - 2",N1610)</f>
        <v>tier - 2</v>
      </c>
      <c r="K1610" t="str">
        <f>IF(O1610="?","Unknown",O1610)</f>
        <v>R1013</v>
      </c>
      <c r="M1610" t="s">
        <v>9</v>
      </c>
      <c r="N1610" t="s">
        <v>9</v>
      </c>
      <c r="O1610" t="s">
        <v>11</v>
      </c>
      <c r="R1610">
        <v>1959</v>
      </c>
    </row>
    <row r="1611" spans="1:18" x14ac:dyDescent="0.3">
      <c r="A1611" t="s">
        <v>1640</v>
      </c>
      <c r="B1611">
        <v>27</v>
      </c>
      <c r="C1611" s="54" t="s">
        <v>8</v>
      </c>
      <c r="D1611" s="54">
        <f>IF(R1611="?",AVERAGE($R$2:$R$2344),R1611)</f>
        <v>1962</v>
      </c>
      <c r="E1611" s="19" t="str">
        <f>CONCATENATE(B1611,"-",C1611,"-",D1611)</f>
        <v>27-Jul-1962</v>
      </c>
      <c r="F1611" s="26">
        <f t="shared" si="25"/>
        <v>60</v>
      </c>
      <c r="G1611">
        <v>3</v>
      </c>
      <c r="H1611" s="47">
        <v>13919.82</v>
      </c>
      <c r="I1611" t="str">
        <f>IF(M1611="?","tier - 2",M1611)</f>
        <v>tier - 2</v>
      </c>
      <c r="J1611" t="str">
        <f>IF(N1611="?","tier - 2",N1611)</f>
        <v>tier - 2</v>
      </c>
      <c r="K1611" t="str">
        <f>IF(O1611="?","Unknown",O1611)</f>
        <v>R1013</v>
      </c>
      <c r="M1611" t="s">
        <v>9</v>
      </c>
      <c r="N1611" t="s">
        <v>9</v>
      </c>
      <c r="O1611" t="s">
        <v>11</v>
      </c>
      <c r="R1611">
        <v>1962</v>
      </c>
    </row>
    <row r="1612" spans="1:18" x14ac:dyDescent="0.3">
      <c r="A1612" t="s">
        <v>1641</v>
      </c>
      <c r="B1612">
        <v>18</v>
      </c>
      <c r="C1612" s="54" t="s">
        <v>16</v>
      </c>
      <c r="D1612" s="54">
        <f>IF(R1612="?",AVERAGE($R$2:$R$2344),R1612)</f>
        <v>1960</v>
      </c>
      <c r="E1612" s="19" t="str">
        <f>CONCATENATE(B1612,"-",C1612,"-",D1612)</f>
        <v>18-Jun-1960</v>
      </c>
      <c r="F1612" s="26">
        <f t="shared" si="25"/>
        <v>62</v>
      </c>
      <c r="G1612">
        <v>1</v>
      </c>
      <c r="H1612" s="47">
        <v>13937.67</v>
      </c>
      <c r="I1612" t="str">
        <f>IF(M1612="?","tier - 2",M1612)</f>
        <v>tier - 2</v>
      </c>
      <c r="J1612" t="str">
        <f>IF(N1612="?","tier - 2",N1612)</f>
        <v>tier - 1</v>
      </c>
      <c r="K1612" t="str">
        <f>IF(O1612="?","Unknown",O1612)</f>
        <v>R1012</v>
      </c>
      <c r="M1612" t="s">
        <v>9</v>
      </c>
      <c r="N1612" t="s">
        <v>14</v>
      </c>
      <c r="O1612" t="s">
        <v>21</v>
      </c>
      <c r="R1612">
        <v>1960</v>
      </c>
    </row>
    <row r="1613" spans="1:18" x14ac:dyDescent="0.3">
      <c r="A1613" t="s">
        <v>1642</v>
      </c>
      <c r="B1613">
        <v>29</v>
      </c>
      <c r="C1613" s="54" t="s">
        <v>33</v>
      </c>
      <c r="D1613" s="54">
        <f>IF(R1613="?",AVERAGE($R$2:$R$2344),R1613)</f>
        <v>1959</v>
      </c>
      <c r="E1613" s="19" t="str">
        <f>CONCATENATE(B1613,"-",C1613,"-",D1613)</f>
        <v>29-Aug-1959</v>
      </c>
      <c r="F1613" s="26">
        <f t="shared" si="25"/>
        <v>63</v>
      </c>
      <c r="G1613">
        <v>0</v>
      </c>
      <c r="H1613" s="47">
        <v>13974.46</v>
      </c>
      <c r="I1613" t="str">
        <f>IF(M1613="?","tier - 2",M1613)</f>
        <v>tier - 2</v>
      </c>
      <c r="J1613" t="str">
        <f>IF(N1613="?","tier - 2",N1613)</f>
        <v>tier - 2</v>
      </c>
      <c r="K1613" t="str">
        <f>IF(O1613="?","Unknown",O1613)</f>
        <v>R1019</v>
      </c>
      <c r="M1613" t="s">
        <v>9</v>
      </c>
      <c r="N1613" t="s">
        <v>9</v>
      </c>
      <c r="O1613" t="s">
        <v>164</v>
      </c>
      <c r="R1613">
        <v>1959</v>
      </c>
    </row>
    <row r="1614" spans="1:18" x14ac:dyDescent="0.3">
      <c r="A1614" t="s">
        <v>1643</v>
      </c>
      <c r="B1614">
        <v>13</v>
      </c>
      <c r="C1614" s="54" t="s">
        <v>8</v>
      </c>
      <c r="D1614" s="54">
        <f>IF(R1614="?",AVERAGE($R$2:$R$2344),R1614)</f>
        <v>1990</v>
      </c>
      <c r="E1614" s="19" t="str">
        <f>CONCATENATE(B1614,"-",C1614,"-",D1614)</f>
        <v>13-Jul-1990</v>
      </c>
      <c r="F1614" s="26">
        <f t="shared" si="25"/>
        <v>32</v>
      </c>
      <c r="G1614">
        <v>3</v>
      </c>
      <c r="H1614" s="47">
        <v>13979.45</v>
      </c>
      <c r="I1614" t="str">
        <f>IF(M1614="?","tier - 2",M1614)</f>
        <v>tier - 2</v>
      </c>
      <c r="J1614" t="str">
        <f>IF(N1614="?","tier - 2",N1614)</f>
        <v>tier - 1</v>
      </c>
      <c r="K1614" t="str">
        <f>IF(O1614="?","Unknown",O1614)</f>
        <v>R1023</v>
      </c>
      <c r="M1614" t="s">
        <v>9</v>
      </c>
      <c r="N1614" t="s">
        <v>14</v>
      </c>
      <c r="O1614" t="s">
        <v>247</v>
      </c>
      <c r="R1614">
        <v>1990</v>
      </c>
    </row>
    <row r="1615" spans="1:18" x14ac:dyDescent="0.3">
      <c r="A1615" t="s">
        <v>1644</v>
      </c>
      <c r="B1615">
        <v>6</v>
      </c>
      <c r="C1615" s="54" t="s">
        <v>18</v>
      </c>
      <c r="D1615" s="54">
        <f>IF(R1615="?",AVERAGE($R$2:$R$2344),R1615)</f>
        <v>1959</v>
      </c>
      <c r="E1615" s="19" t="str">
        <f>CONCATENATE(B1615,"-",C1615,"-",D1615)</f>
        <v>6-Sep-1959</v>
      </c>
      <c r="F1615" s="26">
        <f t="shared" si="25"/>
        <v>63</v>
      </c>
      <c r="G1615">
        <v>0</v>
      </c>
      <c r="H1615" s="47">
        <v>13981.85</v>
      </c>
      <c r="I1615" t="str">
        <f>IF(M1615="?","tier - 2",M1615)</f>
        <v>tier - 2</v>
      </c>
      <c r="J1615" t="str">
        <f>IF(N1615="?","tier - 2",N1615)</f>
        <v>tier - 1</v>
      </c>
      <c r="K1615" t="str">
        <f>IF(O1615="?","Unknown",O1615)</f>
        <v>R1016</v>
      </c>
      <c r="M1615" t="s">
        <v>9</v>
      </c>
      <c r="N1615" t="s">
        <v>14</v>
      </c>
      <c r="O1615" t="s">
        <v>166</v>
      </c>
      <c r="R1615">
        <v>1959</v>
      </c>
    </row>
    <row r="1616" spans="1:18" x14ac:dyDescent="0.3">
      <c r="A1616" t="s">
        <v>1645</v>
      </c>
      <c r="B1616">
        <v>23</v>
      </c>
      <c r="C1616" s="54" t="s">
        <v>28</v>
      </c>
      <c r="D1616" s="54">
        <f>IF(R1616="?",AVERAGE($R$2:$R$2344),R1616)</f>
        <v>1963</v>
      </c>
      <c r="E1616" s="19" t="str">
        <f>CONCATENATE(B1616,"-",C1616,"-",D1616)</f>
        <v>23-Dec-1963</v>
      </c>
      <c r="F1616" s="26">
        <f t="shared" si="25"/>
        <v>59</v>
      </c>
      <c r="G1616">
        <v>3</v>
      </c>
      <c r="H1616" s="47">
        <v>14001.13</v>
      </c>
      <c r="I1616" t="str">
        <f>IF(M1616="?","tier - 2",M1616)</f>
        <v>tier - 2</v>
      </c>
      <c r="J1616" t="str">
        <f>IF(N1616="?","tier - 2",N1616)</f>
        <v>tier - 1</v>
      </c>
      <c r="K1616" t="str">
        <f>IF(O1616="?","Unknown",O1616)</f>
        <v>R1013</v>
      </c>
      <c r="M1616" t="s">
        <v>9</v>
      </c>
      <c r="N1616" t="s">
        <v>14</v>
      </c>
      <c r="O1616" t="s">
        <v>11</v>
      </c>
      <c r="R1616">
        <v>1963</v>
      </c>
    </row>
    <row r="1617" spans="1:18" x14ac:dyDescent="0.3">
      <c r="A1617" t="s">
        <v>1646</v>
      </c>
      <c r="B1617">
        <v>6</v>
      </c>
      <c r="C1617" s="54" t="s">
        <v>8</v>
      </c>
      <c r="D1617" s="54">
        <f>IF(R1617="?",AVERAGE($R$2:$R$2344),R1617)</f>
        <v>1963</v>
      </c>
      <c r="E1617" s="19" t="str">
        <f>CONCATENATE(B1617,"-",C1617,"-",D1617)</f>
        <v>6-Jul-1963</v>
      </c>
      <c r="F1617" s="26">
        <f t="shared" si="25"/>
        <v>59</v>
      </c>
      <c r="G1617">
        <v>3</v>
      </c>
      <c r="H1617" s="47">
        <v>14001.29</v>
      </c>
      <c r="I1617" t="str">
        <f>IF(M1617="?","tier - 2",M1617)</f>
        <v>tier - 2</v>
      </c>
      <c r="J1617" t="str">
        <f>IF(N1617="?","tier - 2",N1617)</f>
        <v>tier - 2</v>
      </c>
      <c r="K1617" t="str">
        <f>IF(O1617="?","Unknown",O1617)</f>
        <v>R1013</v>
      </c>
      <c r="M1617" t="s">
        <v>9</v>
      </c>
      <c r="N1617" t="s">
        <v>9</v>
      </c>
      <c r="O1617" t="s">
        <v>11</v>
      </c>
      <c r="R1617">
        <v>1963</v>
      </c>
    </row>
    <row r="1618" spans="1:18" x14ac:dyDescent="0.3">
      <c r="A1618" t="s">
        <v>1647</v>
      </c>
      <c r="B1618">
        <v>8</v>
      </c>
      <c r="C1618" s="54" t="s">
        <v>8</v>
      </c>
      <c r="D1618" s="54">
        <f>IF(R1618="?",AVERAGE($R$2:$R$2344),R1618)</f>
        <v>1963</v>
      </c>
      <c r="E1618" s="19" t="str">
        <f>CONCATENATE(B1618,"-",C1618,"-",D1618)</f>
        <v>8-Jul-1963</v>
      </c>
      <c r="F1618" s="26">
        <f t="shared" si="25"/>
        <v>59</v>
      </c>
      <c r="G1618">
        <v>3</v>
      </c>
      <c r="H1618" s="47">
        <v>14007.22</v>
      </c>
      <c r="I1618" t="str">
        <f>IF(M1618="?","tier - 2",M1618)</f>
        <v>tier - 2</v>
      </c>
      <c r="J1618" t="str">
        <f>IF(N1618="?","tier - 2",N1618)</f>
        <v>tier - 3</v>
      </c>
      <c r="K1618" t="str">
        <f>IF(O1618="?","Unknown",O1618)</f>
        <v>R1011</v>
      </c>
      <c r="M1618" t="s">
        <v>9</v>
      </c>
      <c r="N1618" t="s">
        <v>10</v>
      </c>
      <c r="O1618" t="s">
        <v>40</v>
      </c>
      <c r="R1618">
        <v>1963</v>
      </c>
    </row>
    <row r="1619" spans="1:18" x14ac:dyDescent="0.3">
      <c r="A1619" t="s">
        <v>1648</v>
      </c>
      <c r="B1619">
        <v>8</v>
      </c>
      <c r="C1619" s="54" t="s">
        <v>13</v>
      </c>
      <c r="D1619" s="54">
        <f>IF(R1619="?",AVERAGE($R$2:$R$2344),R1619)</f>
        <v>1960</v>
      </c>
      <c r="E1619" s="19" t="str">
        <f>CONCATENATE(B1619,"-",C1619,"-",D1619)</f>
        <v>8-Nov-1960</v>
      </c>
      <c r="F1619" s="26">
        <f t="shared" si="25"/>
        <v>62</v>
      </c>
      <c r="G1619">
        <v>0</v>
      </c>
      <c r="H1619" s="47">
        <v>14043.48</v>
      </c>
      <c r="I1619" t="str">
        <f>IF(M1619="?","tier - 2",M1619)</f>
        <v>tier - 2</v>
      </c>
      <c r="J1619" t="str">
        <f>IF(N1619="?","tier - 2",N1619)</f>
        <v>tier - 3</v>
      </c>
      <c r="K1619" t="str">
        <f>IF(O1619="?","Unknown",O1619)</f>
        <v>R1024</v>
      </c>
      <c r="M1619" t="s">
        <v>9</v>
      </c>
      <c r="N1619" t="s">
        <v>10</v>
      </c>
      <c r="O1619" t="s">
        <v>245</v>
      </c>
      <c r="R1619">
        <v>1960</v>
      </c>
    </row>
    <row r="1620" spans="1:18" x14ac:dyDescent="0.3">
      <c r="A1620" t="s">
        <v>1649</v>
      </c>
      <c r="B1620">
        <v>12</v>
      </c>
      <c r="C1620" s="54" t="s">
        <v>18</v>
      </c>
      <c r="D1620" s="54">
        <f>IF(R1620="?",AVERAGE($R$2:$R$2344),R1620)</f>
        <v>1991</v>
      </c>
      <c r="E1620" s="19" t="str">
        <f>CONCATENATE(B1620,"-",C1620,"-",D1620)</f>
        <v>12-Sep-1991</v>
      </c>
      <c r="F1620" s="26">
        <f t="shared" si="25"/>
        <v>31</v>
      </c>
      <c r="G1620">
        <v>3</v>
      </c>
      <c r="H1620" s="47">
        <v>14081.93</v>
      </c>
      <c r="I1620" t="str">
        <f>IF(M1620="?","tier - 2",M1620)</f>
        <v>tier - 2</v>
      </c>
      <c r="J1620" t="str">
        <f>IF(N1620="?","tier - 2",N1620)</f>
        <v>tier - 3</v>
      </c>
      <c r="K1620" t="str">
        <f>IF(O1620="?","Unknown",O1620)</f>
        <v>R1012</v>
      </c>
      <c r="M1620" t="s">
        <v>9</v>
      </c>
      <c r="N1620" t="s">
        <v>10</v>
      </c>
      <c r="O1620" t="s">
        <v>21</v>
      </c>
      <c r="R1620">
        <v>1991</v>
      </c>
    </row>
    <row r="1621" spans="1:18" x14ac:dyDescent="0.3">
      <c r="A1621" t="s">
        <v>1650</v>
      </c>
      <c r="B1621">
        <v>26</v>
      </c>
      <c r="C1621" s="54" t="s">
        <v>18</v>
      </c>
      <c r="D1621" s="54">
        <f>IF(R1621="?",AVERAGE($R$2:$R$2344),R1621)</f>
        <v>1976</v>
      </c>
      <c r="E1621" s="19" t="str">
        <f>CONCATENATE(B1621,"-",C1621,"-",D1621)</f>
        <v>26-Sep-1976</v>
      </c>
      <c r="F1621" s="26">
        <f t="shared" si="25"/>
        <v>46</v>
      </c>
      <c r="G1621">
        <v>2</v>
      </c>
      <c r="H1621" s="47">
        <v>14098.07</v>
      </c>
      <c r="I1621" t="str">
        <f>IF(M1621="?","tier - 2",M1621)</f>
        <v>tier - 2</v>
      </c>
      <c r="J1621" t="str">
        <f>IF(N1621="?","tier - 2",N1621)</f>
        <v>tier - 3</v>
      </c>
      <c r="K1621" t="str">
        <f>IF(O1621="?","Unknown",O1621)</f>
        <v>R1023</v>
      </c>
      <c r="M1621" t="s">
        <v>9</v>
      </c>
      <c r="N1621" t="s">
        <v>10</v>
      </c>
      <c r="O1621" t="s">
        <v>247</v>
      </c>
      <c r="R1621">
        <v>1976</v>
      </c>
    </row>
    <row r="1622" spans="1:18" x14ac:dyDescent="0.3">
      <c r="A1622" t="s">
        <v>1651</v>
      </c>
      <c r="B1622">
        <v>14</v>
      </c>
      <c r="C1622" s="54" t="s">
        <v>16</v>
      </c>
      <c r="D1622" s="54">
        <f>IF(R1622="?",AVERAGE($R$2:$R$2344),R1622)</f>
        <v>1961</v>
      </c>
      <c r="E1622" s="19" t="str">
        <f>CONCATENATE(B1622,"-",C1622,"-",D1622)</f>
        <v>14-Jun-1961</v>
      </c>
      <c r="F1622" s="26">
        <f t="shared" si="25"/>
        <v>61</v>
      </c>
      <c r="G1622">
        <v>2</v>
      </c>
      <c r="H1622" s="47">
        <v>14119.62</v>
      </c>
      <c r="I1622" t="str">
        <f>IF(M1622="?","tier - 2",M1622)</f>
        <v>tier - 2</v>
      </c>
      <c r="J1622" t="str">
        <f>IF(N1622="?","tier - 2",N1622)</f>
        <v>tier - 1</v>
      </c>
      <c r="K1622" t="str">
        <f>IF(O1622="?","Unknown",O1622)</f>
        <v>R1012</v>
      </c>
      <c r="M1622" t="s">
        <v>9</v>
      </c>
      <c r="N1622" t="s">
        <v>14</v>
      </c>
      <c r="O1622" t="s">
        <v>21</v>
      </c>
      <c r="R1622">
        <v>1961</v>
      </c>
    </row>
    <row r="1623" spans="1:18" x14ac:dyDescent="0.3">
      <c r="A1623" t="s">
        <v>1652</v>
      </c>
      <c r="B1623">
        <v>6</v>
      </c>
      <c r="C1623" s="54" t="s">
        <v>8</v>
      </c>
      <c r="D1623" s="54">
        <f>IF(R1623="?",AVERAGE($R$2:$R$2344),R1623)</f>
        <v>2004</v>
      </c>
      <c r="E1623" s="19" t="str">
        <f>CONCATENATE(B1623,"-",C1623,"-",D1623)</f>
        <v>6-Jul-2004</v>
      </c>
      <c r="F1623" s="26">
        <f t="shared" si="25"/>
        <v>18</v>
      </c>
      <c r="G1623">
        <v>0</v>
      </c>
      <c r="H1623" s="47">
        <v>14133.04</v>
      </c>
      <c r="I1623" t="str">
        <f>IF(M1623="?","tier - 2",M1623)</f>
        <v>tier - 2</v>
      </c>
      <c r="J1623" t="str">
        <f>IF(N1623="?","tier - 2",N1623)</f>
        <v>tier - 3</v>
      </c>
      <c r="K1623" t="str">
        <f>IF(O1623="?","Unknown",O1623)</f>
        <v>R1013</v>
      </c>
      <c r="M1623" t="s">
        <v>9</v>
      </c>
      <c r="N1623" t="s">
        <v>10</v>
      </c>
      <c r="O1623" t="s">
        <v>11</v>
      </c>
      <c r="R1623">
        <v>2004</v>
      </c>
    </row>
    <row r="1624" spans="1:18" x14ac:dyDescent="0.3">
      <c r="A1624" t="s">
        <v>1653</v>
      </c>
      <c r="B1624">
        <v>7</v>
      </c>
      <c r="C1624" s="54" t="s">
        <v>8</v>
      </c>
      <c r="D1624" s="54">
        <f>IF(R1624="?",AVERAGE($R$2:$R$2344),R1624)</f>
        <v>1984</v>
      </c>
      <c r="E1624" s="19" t="str">
        <f>CONCATENATE(B1624,"-",C1624,"-",D1624)</f>
        <v>7-Jul-1984</v>
      </c>
      <c r="F1624" s="26">
        <f t="shared" si="25"/>
        <v>38</v>
      </c>
      <c r="G1624">
        <v>3</v>
      </c>
      <c r="H1624" s="47">
        <v>14152.46</v>
      </c>
      <c r="I1624" t="str">
        <f>IF(M1624="?","tier - 2",M1624)</f>
        <v>tier - 2</v>
      </c>
      <c r="J1624" t="str">
        <f>IF(N1624="?","tier - 2",N1624)</f>
        <v>tier - 1</v>
      </c>
      <c r="K1624" t="str">
        <f>IF(O1624="?","Unknown",O1624)</f>
        <v>R1012</v>
      </c>
      <c r="M1624" t="s">
        <v>9</v>
      </c>
      <c r="N1624" t="s">
        <v>14</v>
      </c>
      <c r="O1624" t="s">
        <v>21</v>
      </c>
      <c r="R1624">
        <v>1984</v>
      </c>
    </row>
    <row r="1625" spans="1:18" x14ac:dyDescent="0.3">
      <c r="A1625" t="s">
        <v>1654</v>
      </c>
      <c r="B1625">
        <v>25</v>
      </c>
      <c r="C1625" s="54" t="s">
        <v>28</v>
      </c>
      <c r="D1625" s="54">
        <f>IF(R1625="?",AVERAGE($R$2:$R$2344),R1625)</f>
        <v>1968</v>
      </c>
      <c r="E1625" s="19" t="str">
        <f>CONCATENATE(B1625,"-",C1625,"-",D1625)</f>
        <v>25-Dec-1968</v>
      </c>
      <c r="F1625" s="26">
        <f t="shared" si="25"/>
        <v>54</v>
      </c>
      <c r="G1625">
        <v>0</v>
      </c>
      <c r="H1625" s="47">
        <v>14193.55</v>
      </c>
      <c r="I1625" t="str">
        <f>IF(M1625="?","tier - 2",M1625)</f>
        <v>tier - 2</v>
      </c>
      <c r="J1625" t="str">
        <f>IF(N1625="?","tier - 2",N1625)</f>
        <v>tier - 1</v>
      </c>
      <c r="K1625" t="str">
        <f>IF(O1625="?","Unknown",O1625)</f>
        <v>R1026</v>
      </c>
      <c r="M1625" t="s">
        <v>9</v>
      </c>
      <c r="N1625" t="s">
        <v>14</v>
      </c>
      <c r="O1625" t="s">
        <v>533</v>
      </c>
      <c r="R1625">
        <v>1968</v>
      </c>
    </row>
    <row r="1626" spans="1:18" x14ac:dyDescent="0.3">
      <c r="A1626" t="s">
        <v>1655</v>
      </c>
      <c r="B1626">
        <v>17</v>
      </c>
      <c r="C1626" s="54" t="s">
        <v>13</v>
      </c>
      <c r="D1626" s="54">
        <f>IF(R1626="?",AVERAGE($R$2:$R$2344),R1626)</f>
        <v>1983</v>
      </c>
      <c r="E1626" s="19" t="str">
        <f>CONCATENATE(B1626,"-",C1626,"-",D1626)</f>
        <v>17-Nov-1983</v>
      </c>
      <c r="F1626" s="26">
        <f t="shared" si="25"/>
        <v>39</v>
      </c>
      <c r="G1626">
        <v>3</v>
      </c>
      <c r="H1626" s="47">
        <v>14209.4</v>
      </c>
      <c r="I1626" t="str">
        <f>IF(M1626="?","tier - 2",M1626)</f>
        <v>tier - 2</v>
      </c>
      <c r="J1626" t="str">
        <f>IF(N1626="?","tier - 2",N1626)</f>
        <v>tier - 1</v>
      </c>
      <c r="K1626" t="str">
        <f>IF(O1626="?","Unknown",O1626)</f>
        <v>R1026</v>
      </c>
      <c r="M1626" t="s">
        <v>9</v>
      </c>
      <c r="N1626" t="s">
        <v>14</v>
      </c>
      <c r="O1626" t="s">
        <v>533</v>
      </c>
      <c r="R1626">
        <v>1983</v>
      </c>
    </row>
    <row r="1627" spans="1:18" x14ac:dyDescent="0.3">
      <c r="A1627" t="s">
        <v>1656</v>
      </c>
      <c r="B1627">
        <v>21</v>
      </c>
      <c r="C1627" s="54" t="s">
        <v>18</v>
      </c>
      <c r="D1627" s="54">
        <f>IF(R1627="?",AVERAGE($R$2:$R$2344),R1627)</f>
        <v>1958</v>
      </c>
      <c r="E1627" s="19" t="str">
        <f>CONCATENATE(B1627,"-",C1627,"-",D1627)</f>
        <v>21-Sep-1958</v>
      </c>
      <c r="F1627" s="26">
        <f t="shared" si="25"/>
        <v>64</v>
      </c>
      <c r="G1627">
        <v>0</v>
      </c>
      <c r="H1627" s="47">
        <v>14210.54</v>
      </c>
      <c r="I1627" t="str">
        <f>IF(M1627="?","tier - 2",M1627)</f>
        <v>tier - 2</v>
      </c>
      <c r="J1627" t="str">
        <f>IF(N1627="?","tier - 2",N1627)</f>
        <v>tier - 2</v>
      </c>
      <c r="K1627" t="str">
        <f>IF(O1627="?","Unknown",O1627)</f>
        <v>R1012</v>
      </c>
      <c r="M1627" t="s">
        <v>9</v>
      </c>
      <c r="N1627" t="s">
        <v>9</v>
      </c>
      <c r="O1627" t="s">
        <v>21</v>
      </c>
      <c r="R1627">
        <v>1958</v>
      </c>
    </row>
    <row r="1628" spans="1:18" x14ac:dyDescent="0.3">
      <c r="A1628" t="s">
        <v>1657</v>
      </c>
      <c r="B1628">
        <v>25</v>
      </c>
      <c r="C1628" s="54" t="s">
        <v>18</v>
      </c>
      <c r="D1628" s="54">
        <f>IF(R1628="?",AVERAGE($R$2:$R$2344),R1628)</f>
        <v>1961</v>
      </c>
      <c r="E1628" s="19" t="str">
        <f>CONCATENATE(B1628,"-",C1628,"-",D1628)</f>
        <v>25-Sep-1961</v>
      </c>
      <c r="F1628" s="26">
        <f t="shared" si="25"/>
        <v>61</v>
      </c>
      <c r="G1628">
        <v>2</v>
      </c>
      <c r="H1628" s="47">
        <v>14235.07</v>
      </c>
      <c r="I1628" t="str">
        <f>IF(M1628="?","tier - 2",M1628)</f>
        <v>tier - 2</v>
      </c>
      <c r="J1628" t="str">
        <f>IF(N1628="?","tier - 2",N1628)</f>
        <v>tier - 1</v>
      </c>
      <c r="K1628" t="str">
        <f>IF(O1628="?","Unknown",O1628)</f>
        <v>R1011</v>
      </c>
      <c r="M1628" t="s">
        <v>9</v>
      </c>
      <c r="N1628" t="s">
        <v>14</v>
      </c>
      <c r="O1628" t="s">
        <v>40</v>
      </c>
      <c r="R1628">
        <v>1961</v>
      </c>
    </row>
    <row r="1629" spans="1:18" x14ac:dyDescent="0.3">
      <c r="A1629" t="s">
        <v>1658</v>
      </c>
      <c r="B1629">
        <v>10</v>
      </c>
      <c r="C1629" s="54" t="s">
        <v>35</v>
      </c>
      <c r="D1629" s="54">
        <f>IF(R1629="?",AVERAGE($R$2:$R$2344),R1629)</f>
        <v>1959</v>
      </c>
      <c r="E1629" s="19" t="str">
        <f>CONCATENATE(B1629,"-",C1629,"-",D1629)</f>
        <v>10-Oct-1959</v>
      </c>
      <c r="F1629" s="26">
        <f t="shared" si="25"/>
        <v>63</v>
      </c>
      <c r="G1629">
        <v>0</v>
      </c>
      <c r="H1629" s="47">
        <v>14254.61</v>
      </c>
      <c r="I1629" t="str">
        <f>IF(M1629="?","tier - 2",M1629)</f>
        <v>tier - 2</v>
      </c>
      <c r="J1629" t="str">
        <f>IF(N1629="?","tier - 2",N1629)</f>
        <v>tier - 1</v>
      </c>
      <c r="K1629" t="str">
        <f>IF(O1629="?","Unknown",O1629)</f>
        <v>R1012</v>
      </c>
      <c r="M1629" t="s">
        <v>9</v>
      </c>
      <c r="N1629" t="s">
        <v>14</v>
      </c>
      <c r="O1629" t="s">
        <v>21</v>
      </c>
      <c r="R1629">
        <v>1959</v>
      </c>
    </row>
    <row r="1630" spans="1:18" x14ac:dyDescent="0.3">
      <c r="A1630" t="s">
        <v>1659</v>
      </c>
      <c r="B1630">
        <v>8</v>
      </c>
      <c r="C1630" s="54" t="s">
        <v>13</v>
      </c>
      <c r="D1630" s="54">
        <f>IF(R1630="?",AVERAGE($R$2:$R$2344),R1630)</f>
        <v>1959</v>
      </c>
      <c r="E1630" s="19" t="str">
        <f>CONCATENATE(B1630,"-",C1630,"-",D1630)</f>
        <v>8-Nov-1959</v>
      </c>
      <c r="F1630" s="26">
        <f t="shared" si="25"/>
        <v>63</v>
      </c>
      <c r="G1630">
        <v>0</v>
      </c>
      <c r="H1630" s="47">
        <v>14256.19</v>
      </c>
      <c r="I1630" t="str">
        <f>IF(M1630="?","tier - 2",M1630)</f>
        <v>tier - 2</v>
      </c>
      <c r="J1630" t="str">
        <f>IF(N1630="?","tier - 2",N1630)</f>
        <v>tier - 3</v>
      </c>
      <c r="K1630" t="str">
        <f>IF(O1630="?","Unknown",O1630)</f>
        <v>R1012</v>
      </c>
      <c r="M1630" t="s">
        <v>9</v>
      </c>
      <c r="N1630" t="s">
        <v>10</v>
      </c>
      <c r="O1630" t="s">
        <v>21</v>
      </c>
      <c r="R1630">
        <v>1959</v>
      </c>
    </row>
    <row r="1631" spans="1:18" x14ac:dyDescent="0.3">
      <c r="A1631" t="s">
        <v>1660</v>
      </c>
      <c r="B1631">
        <v>26</v>
      </c>
      <c r="C1631" s="54" t="s">
        <v>28</v>
      </c>
      <c r="D1631" s="54">
        <f>IF(R1631="?",AVERAGE($R$2:$R$2344),R1631)</f>
        <v>1974</v>
      </c>
      <c r="E1631" s="19" t="str">
        <f>CONCATENATE(B1631,"-",C1631,"-",D1631)</f>
        <v>26-Dec-1974</v>
      </c>
      <c r="F1631" s="26">
        <f t="shared" si="25"/>
        <v>48</v>
      </c>
      <c r="G1631">
        <v>0</v>
      </c>
      <c r="H1631" s="47">
        <v>14256.79</v>
      </c>
      <c r="I1631" t="str">
        <f>IF(M1631="?","tier - 2",M1631)</f>
        <v>tier - 2</v>
      </c>
      <c r="J1631" t="str">
        <f>IF(N1631="?","tier - 2",N1631)</f>
        <v>tier - 2</v>
      </c>
      <c r="K1631" t="str">
        <f>IF(O1631="?","Unknown",O1631)</f>
        <v>R1026</v>
      </c>
      <c r="M1631" t="s">
        <v>9</v>
      </c>
      <c r="N1631" t="s">
        <v>9</v>
      </c>
      <c r="O1631" t="s">
        <v>533</v>
      </c>
      <c r="R1631">
        <v>1974</v>
      </c>
    </row>
    <row r="1632" spans="1:18" x14ac:dyDescent="0.3">
      <c r="A1632" t="s">
        <v>1661</v>
      </c>
      <c r="B1632">
        <v>13</v>
      </c>
      <c r="C1632" s="54" t="s">
        <v>8</v>
      </c>
      <c r="D1632" s="54">
        <f>IF(R1632="?",AVERAGE($R$2:$R$2344),R1632)</f>
        <v>1972</v>
      </c>
      <c r="E1632" s="19" t="str">
        <f>CONCATENATE(B1632,"-",C1632,"-",D1632)</f>
        <v>13-Jul-1972</v>
      </c>
      <c r="F1632" s="26">
        <f t="shared" si="25"/>
        <v>50</v>
      </c>
      <c r="G1632">
        <v>0</v>
      </c>
      <c r="H1632" s="47">
        <v>14258.33</v>
      </c>
      <c r="I1632" t="str">
        <f>IF(M1632="?","tier - 2",M1632)</f>
        <v>tier - 2</v>
      </c>
      <c r="J1632" t="str">
        <f>IF(N1632="?","tier - 2",N1632)</f>
        <v>tier - 2</v>
      </c>
      <c r="K1632" t="str">
        <f>IF(O1632="?","Unknown",O1632)</f>
        <v>R1026</v>
      </c>
      <c r="M1632" t="s">
        <v>9</v>
      </c>
      <c r="N1632" t="s">
        <v>9</v>
      </c>
      <c r="O1632" t="s">
        <v>533</v>
      </c>
      <c r="R1632">
        <v>1972</v>
      </c>
    </row>
    <row r="1633" spans="1:18" x14ac:dyDescent="0.3">
      <c r="A1633" t="s">
        <v>1662</v>
      </c>
      <c r="B1633">
        <v>6</v>
      </c>
      <c r="C1633" s="54" t="s">
        <v>18</v>
      </c>
      <c r="D1633" s="54">
        <f>IF(R1633="?",AVERAGE($R$2:$R$2344),R1633)</f>
        <v>2004</v>
      </c>
      <c r="E1633" s="19" t="str">
        <f>CONCATENATE(B1633,"-",C1633,"-",D1633)</f>
        <v>6-Sep-2004</v>
      </c>
      <c r="F1633" s="26">
        <f t="shared" si="25"/>
        <v>18</v>
      </c>
      <c r="G1633">
        <v>0</v>
      </c>
      <c r="H1633" s="47">
        <v>14283.46</v>
      </c>
      <c r="I1633" t="str">
        <f>IF(M1633="?","tier - 2",M1633)</f>
        <v>tier - 2</v>
      </c>
      <c r="J1633" t="str">
        <f>IF(N1633="?","tier - 2",N1633)</f>
        <v>tier - 2</v>
      </c>
      <c r="K1633" t="str">
        <f>IF(O1633="?","Unknown",O1633)</f>
        <v>R1024</v>
      </c>
      <c r="M1633" t="s">
        <v>9</v>
      </c>
      <c r="N1633" t="s">
        <v>9</v>
      </c>
      <c r="O1633" t="s">
        <v>245</v>
      </c>
      <c r="R1633">
        <v>2004</v>
      </c>
    </row>
    <row r="1634" spans="1:18" x14ac:dyDescent="0.3">
      <c r="A1634" t="s">
        <v>1663</v>
      </c>
      <c r="B1634">
        <v>15</v>
      </c>
      <c r="C1634" s="54" t="s">
        <v>28</v>
      </c>
      <c r="D1634" s="54">
        <f>IF(R1634="?",AVERAGE($R$2:$R$2344),R1634)</f>
        <v>1968</v>
      </c>
      <c r="E1634" s="19" t="str">
        <f>CONCATENATE(B1634,"-",C1634,"-",D1634)</f>
        <v>15-Dec-1968</v>
      </c>
      <c r="F1634" s="26">
        <f t="shared" si="25"/>
        <v>54</v>
      </c>
      <c r="G1634">
        <v>0</v>
      </c>
      <c r="H1634" s="47">
        <v>14285.9</v>
      </c>
      <c r="I1634" t="str">
        <f>IF(M1634="?","tier - 2",M1634)</f>
        <v>tier - 2</v>
      </c>
      <c r="J1634" t="str">
        <f>IF(N1634="?","tier - 2",N1634)</f>
        <v>tier - 3</v>
      </c>
      <c r="K1634" t="str">
        <f>IF(O1634="?","Unknown",O1634)</f>
        <v>R1012</v>
      </c>
      <c r="M1634" t="s">
        <v>9</v>
      </c>
      <c r="N1634" t="s">
        <v>10</v>
      </c>
      <c r="O1634" t="s">
        <v>21</v>
      </c>
      <c r="R1634">
        <v>1968</v>
      </c>
    </row>
    <row r="1635" spans="1:18" x14ac:dyDescent="0.3">
      <c r="A1635" t="s">
        <v>1664</v>
      </c>
      <c r="B1635">
        <v>15</v>
      </c>
      <c r="C1635" s="54" t="s">
        <v>35</v>
      </c>
      <c r="D1635" s="54">
        <f>IF(R1635="?",AVERAGE($R$2:$R$2344),R1635)</f>
        <v>1958</v>
      </c>
      <c r="E1635" s="19" t="str">
        <f>CONCATENATE(B1635,"-",C1635,"-",D1635)</f>
        <v>15-Oct-1958</v>
      </c>
      <c r="F1635" s="26">
        <f t="shared" si="25"/>
        <v>64</v>
      </c>
      <c r="G1635">
        <v>0</v>
      </c>
      <c r="H1635" s="47">
        <v>14313.85</v>
      </c>
      <c r="I1635" t="str">
        <f>IF(M1635="?","tier - 2",M1635)</f>
        <v>tier - 2</v>
      </c>
      <c r="J1635" t="str">
        <f>IF(N1635="?","tier - 2",N1635)</f>
        <v>tier - 3</v>
      </c>
      <c r="K1635" t="str">
        <f>IF(O1635="?","Unknown",O1635)</f>
        <v>R1013</v>
      </c>
      <c r="M1635" t="s">
        <v>9</v>
      </c>
      <c r="N1635" t="s">
        <v>10</v>
      </c>
      <c r="O1635" t="s">
        <v>11</v>
      </c>
      <c r="R1635">
        <v>1958</v>
      </c>
    </row>
    <row r="1636" spans="1:18" x14ac:dyDescent="0.3">
      <c r="A1636" t="s">
        <v>1665</v>
      </c>
      <c r="B1636">
        <v>10</v>
      </c>
      <c r="C1636" s="54" t="s">
        <v>8</v>
      </c>
      <c r="D1636" s="54">
        <f>IF(R1636="?",AVERAGE($R$2:$R$2344),R1636)</f>
        <v>1958</v>
      </c>
      <c r="E1636" s="19" t="str">
        <f>CONCATENATE(B1636,"-",C1636,"-",D1636)</f>
        <v>10-Jul-1958</v>
      </c>
      <c r="F1636" s="26">
        <f t="shared" si="25"/>
        <v>64</v>
      </c>
      <c r="G1636">
        <v>0</v>
      </c>
      <c r="H1636" s="47">
        <v>14319.03</v>
      </c>
      <c r="I1636" t="str">
        <f>IF(M1636="?","tier - 2",M1636)</f>
        <v>tier - 2</v>
      </c>
      <c r="J1636" t="str">
        <f>IF(N1636="?","tier - 2",N1636)</f>
        <v>tier - 2</v>
      </c>
      <c r="K1636" t="str">
        <f>IF(O1636="?","Unknown",O1636)</f>
        <v>R1011</v>
      </c>
      <c r="M1636" t="s">
        <v>9</v>
      </c>
      <c r="N1636" t="s">
        <v>9</v>
      </c>
      <c r="O1636" t="s">
        <v>40</v>
      </c>
      <c r="R1636">
        <v>1958</v>
      </c>
    </row>
    <row r="1637" spans="1:18" x14ac:dyDescent="0.3">
      <c r="A1637" t="s">
        <v>1666</v>
      </c>
      <c r="B1637">
        <v>26</v>
      </c>
      <c r="C1637" s="54" t="s">
        <v>18</v>
      </c>
      <c r="D1637" s="54">
        <f>IF(R1637="?",AVERAGE($R$2:$R$2344),R1637)</f>
        <v>1969</v>
      </c>
      <c r="E1637" s="19" t="str">
        <f>CONCATENATE(B1637,"-",C1637,"-",D1637)</f>
        <v>26-Sep-1969</v>
      </c>
      <c r="F1637" s="26">
        <f t="shared" si="25"/>
        <v>53</v>
      </c>
      <c r="G1637">
        <v>0</v>
      </c>
      <c r="H1637" s="47">
        <v>14337.91</v>
      </c>
      <c r="I1637" t="str">
        <f>IF(M1637="?","tier - 2",M1637)</f>
        <v>tier - 2</v>
      </c>
      <c r="J1637" t="str">
        <f>IF(N1637="?","tier - 2",N1637)</f>
        <v>tier - 3</v>
      </c>
      <c r="K1637" t="str">
        <f>IF(O1637="?","Unknown",O1637)</f>
        <v>R1022</v>
      </c>
      <c r="M1637" t="s">
        <v>9</v>
      </c>
      <c r="N1637" t="s">
        <v>10</v>
      </c>
      <c r="O1637" t="s">
        <v>630</v>
      </c>
      <c r="R1637">
        <v>1969</v>
      </c>
    </row>
    <row r="1638" spans="1:18" x14ac:dyDescent="0.3">
      <c r="A1638" t="s">
        <v>1667</v>
      </c>
      <c r="B1638">
        <v>24</v>
      </c>
      <c r="C1638" s="54" t="s">
        <v>28</v>
      </c>
      <c r="D1638" s="54">
        <f>IF(R1638="?",AVERAGE($R$2:$R$2344),R1638)</f>
        <v>1959</v>
      </c>
      <c r="E1638" s="19" t="str">
        <f>CONCATENATE(B1638,"-",C1638,"-",D1638)</f>
        <v>24-Dec-1959</v>
      </c>
      <c r="F1638" s="26">
        <f t="shared" si="25"/>
        <v>63</v>
      </c>
      <c r="G1638">
        <v>1</v>
      </c>
      <c r="H1638" s="47">
        <v>14349.85</v>
      </c>
      <c r="I1638" t="str">
        <f>IF(M1638="?","tier - 2",M1638)</f>
        <v>tier - 2</v>
      </c>
      <c r="J1638" t="str">
        <f>IF(N1638="?","tier - 2",N1638)</f>
        <v>tier - 2</v>
      </c>
      <c r="K1638" t="str">
        <f>IF(O1638="?","Unknown",O1638)</f>
        <v>R1012</v>
      </c>
      <c r="M1638" t="s">
        <v>9</v>
      </c>
      <c r="N1638" t="s">
        <v>9</v>
      </c>
      <c r="O1638" t="s">
        <v>21</v>
      </c>
      <c r="R1638">
        <v>1959</v>
      </c>
    </row>
    <row r="1639" spans="1:18" x14ac:dyDescent="0.3">
      <c r="A1639" t="s">
        <v>1668</v>
      </c>
      <c r="B1639">
        <v>10</v>
      </c>
      <c r="C1639" s="54" t="s">
        <v>35</v>
      </c>
      <c r="D1639" s="54">
        <f>IF(R1639="?",AVERAGE($R$2:$R$2344),R1639)</f>
        <v>1967</v>
      </c>
      <c r="E1639" s="19" t="str">
        <f>CONCATENATE(B1639,"-",C1639,"-",D1639)</f>
        <v>10-Oct-1967</v>
      </c>
      <c r="F1639" s="26">
        <f t="shared" si="25"/>
        <v>55</v>
      </c>
      <c r="G1639">
        <v>0</v>
      </c>
      <c r="H1639" s="47">
        <v>14355.43</v>
      </c>
      <c r="I1639" t="str">
        <f>IF(M1639="?","tier - 2",M1639)</f>
        <v>tier - 2</v>
      </c>
      <c r="J1639" t="str">
        <f>IF(N1639="?","tier - 2",N1639)</f>
        <v>tier - 1</v>
      </c>
      <c r="K1639" t="str">
        <f>IF(O1639="?","Unknown",O1639)</f>
        <v>R1026</v>
      </c>
      <c r="M1639" t="s">
        <v>9</v>
      </c>
      <c r="N1639" t="s">
        <v>14</v>
      </c>
      <c r="O1639" t="s">
        <v>533</v>
      </c>
      <c r="R1639">
        <v>1967</v>
      </c>
    </row>
    <row r="1640" spans="1:18" x14ac:dyDescent="0.3">
      <c r="A1640" t="s">
        <v>1669</v>
      </c>
      <c r="B1640">
        <v>16</v>
      </c>
      <c r="C1640" s="54" t="s">
        <v>13</v>
      </c>
      <c r="D1640" s="54">
        <f>IF(R1640="?",AVERAGE($R$2:$R$2344),R1640)</f>
        <v>1988</v>
      </c>
      <c r="E1640" s="19" t="str">
        <f>CONCATENATE(B1640,"-",C1640,"-",D1640)</f>
        <v>16-Nov-1988</v>
      </c>
      <c r="F1640" s="26">
        <f t="shared" si="25"/>
        <v>34</v>
      </c>
      <c r="G1640">
        <v>1</v>
      </c>
      <c r="H1640" s="47">
        <v>14358.36</v>
      </c>
      <c r="I1640" t="str">
        <f>IF(M1640="?","tier - 2",M1640)</f>
        <v>tier - 2</v>
      </c>
      <c r="J1640" t="str">
        <f>IF(N1640="?","tier - 2",N1640)</f>
        <v>tier - 2</v>
      </c>
      <c r="K1640" t="str">
        <f>IF(O1640="?","Unknown",O1640)</f>
        <v>R1011</v>
      </c>
      <c r="M1640" t="s">
        <v>9</v>
      </c>
      <c r="N1640" t="s">
        <v>9</v>
      </c>
      <c r="O1640" t="s">
        <v>40</v>
      </c>
      <c r="R1640">
        <v>1988</v>
      </c>
    </row>
    <row r="1641" spans="1:18" x14ac:dyDescent="0.3">
      <c r="A1641" t="s">
        <v>1670</v>
      </c>
      <c r="B1641">
        <v>16</v>
      </c>
      <c r="C1641" s="54" t="s">
        <v>8</v>
      </c>
      <c r="D1641" s="54">
        <f>IF(R1641="?",AVERAGE($R$2:$R$2344),R1641)</f>
        <v>1963</v>
      </c>
      <c r="E1641" s="19" t="str">
        <f>CONCATENATE(B1641,"-",C1641,"-",D1641)</f>
        <v>16-Jul-1963</v>
      </c>
      <c r="F1641" s="26">
        <f t="shared" si="25"/>
        <v>59</v>
      </c>
      <c r="G1641">
        <v>3</v>
      </c>
      <c r="H1641" s="47">
        <v>14382.71</v>
      </c>
      <c r="I1641" t="str">
        <f>IF(M1641="?","tier - 2",M1641)</f>
        <v>tier - 2</v>
      </c>
      <c r="J1641" t="str">
        <f>IF(N1641="?","tier - 2",N1641)</f>
        <v>tier - 2</v>
      </c>
      <c r="K1641" t="str">
        <f>IF(O1641="?","Unknown",O1641)</f>
        <v>R1012</v>
      </c>
      <c r="M1641" t="s">
        <v>9</v>
      </c>
      <c r="N1641" t="s">
        <v>9</v>
      </c>
      <c r="O1641" t="s">
        <v>21</v>
      </c>
      <c r="R1641">
        <v>1963</v>
      </c>
    </row>
    <row r="1642" spans="1:18" x14ac:dyDescent="0.3">
      <c r="A1642" t="s">
        <v>1671</v>
      </c>
      <c r="B1642">
        <v>22</v>
      </c>
      <c r="C1642" s="54" t="s">
        <v>16</v>
      </c>
      <c r="D1642" s="54">
        <f>IF(R1642="?",AVERAGE($R$2:$R$2344),R1642)</f>
        <v>1965</v>
      </c>
      <c r="E1642" s="19" t="str">
        <f>CONCATENATE(B1642,"-",C1642,"-",D1642)</f>
        <v>22-Jun-1965</v>
      </c>
      <c r="F1642" s="26">
        <f t="shared" si="25"/>
        <v>57</v>
      </c>
      <c r="G1642">
        <v>4</v>
      </c>
      <c r="H1642" s="47">
        <v>14394.4</v>
      </c>
      <c r="I1642" t="str">
        <f>IF(M1642="?","tier - 2",M1642)</f>
        <v>tier - 2</v>
      </c>
      <c r="J1642" t="str">
        <f>IF(N1642="?","tier - 2",N1642)</f>
        <v>tier - 3</v>
      </c>
      <c r="K1642" t="str">
        <f>IF(O1642="?","Unknown",O1642)</f>
        <v>R1024</v>
      </c>
      <c r="M1642" t="s">
        <v>9</v>
      </c>
      <c r="N1642" t="s">
        <v>10</v>
      </c>
      <c r="O1642" t="s">
        <v>245</v>
      </c>
      <c r="R1642">
        <v>1965</v>
      </c>
    </row>
    <row r="1643" spans="1:18" x14ac:dyDescent="0.3">
      <c r="A1643" t="s">
        <v>1672</v>
      </c>
      <c r="B1643">
        <v>14</v>
      </c>
      <c r="C1643" s="54" t="s">
        <v>18</v>
      </c>
      <c r="D1643" s="54">
        <f>IF(R1643="?",AVERAGE($R$2:$R$2344),R1643)</f>
        <v>1958</v>
      </c>
      <c r="E1643" s="19" t="str">
        <f>CONCATENATE(B1643,"-",C1643,"-",D1643)</f>
        <v>14-Sep-1958</v>
      </c>
      <c r="F1643" s="26">
        <f t="shared" si="25"/>
        <v>64</v>
      </c>
      <c r="G1643">
        <v>0</v>
      </c>
      <c r="H1643" s="47">
        <v>14394.56</v>
      </c>
      <c r="I1643" t="str">
        <f>IF(M1643="?","tier - 2",M1643)</f>
        <v>tier - 2</v>
      </c>
      <c r="J1643" t="str">
        <f>IF(N1643="?","tier - 2",N1643)</f>
        <v>tier - 1</v>
      </c>
      <c r="K1643" t="str">
        <f>IF(O1643="?","Unknown",O1643)</f>
        <v>R1018</v>
      </c>
      <c r="M1643" t="s">
        <v>9</v>
      </c>
      <c r="N1643" t="s">
        <v>14</v>
      </c>
      <c r="O1643" t="s">
        <v>168</v>
      </c>
      <c r="R1643">
        <v>1958</v>
      </c>
    </row>
    <row r="1644" spans="1:18" x14ac:dyDescent="0.3">
      <c r="A1644" t="s">
        <v>1673</v>
      </c>
      <c r="B1644">
        <v>29</v>
      </c>
      <c r="C1644" s="54" t="s">
        <v>8</v>
      </c>
      <c r="D1644" s="54">
        <f>IF(R1644="?",AVERAGE($R$2:$R$2344),R1644)</f>
        <v>1958</v>
      </c>
      <c r="E1644" s="19" t="str">
        <f>CONCATENATE(B1644,"-",C1644,"-",D1644)</f>
        <v>29-Jul-1958</v>
      </c>
      <c r="F1644" s="26">
        <f t="shared" si="25"/>
        <v>64</v>
      </c>
      <c r="G1644">
        <v>0</v>
      </c>
      <c r="H1644" s="47">
        <v>14410.93</v>
      </c>
      <c r="I1644" t="str">
        <f>IF(M1644="?","tier - 2",M1644)</f>
        <v>tier - 2</v>
      </c>
      <c r="J1644" t="str">
        <f>IF(N1644="?","tier - 2",N1644)</f>
        <v>tier - 2</v>
      </c>
      <c r="K1644" t="str">
        <f>IF(O1644="?","Unknown",O1644)</f>
        <v>R1016</v>
      </c>
      <c r="M1644" t="s">
        <v>9</v>
      </c>
      <c r="N1644" t="s">
        <v>9</v>
      </c>
      <c r="O1644" t="s">
        <v>166</v>
      </c>
      <c r="R1644">
        <v>1958</v>
      </c>
    </row>
    <row r="1645" spans="1:18" x14ac:dyDescent="0.3">
      <c r="A1645" t="s">
        <v>1674</v>
      </c>
      <c r="B1645">
        <v>20</v>
      </c>
      <c r="C1645" s="54" t="s">
        <v>18</v>
      </c>
      <c r="D1645" s="54">
        <f>IF(R1645="?",AVERAGE($R$2:$R$2344),R1645)</f>
        <v>1958</v>
      </c>
      <c r="E1645" s="19" t="str">
        <f>CONCATENATE(B1645,"-",C1645,"-",D1645)</f>
        <v>20-Sep-1958</v>
      </c>
      <c r="F1645" s="26">
        <f t="shared" si="25"/>
        <v>64</v>
      </c>
      <c r="G1645">
        <v>1</v>
      </c>
      <c r="H1645" s="47">
        <v>14418.28</v>
      </c>
      <c r="I1645" t="str">
        <f>IF(M1645="?","tier - 2",M1645)</f>
        <v>tier - 2</v>
      </c>
      <c r="J1645" t="str">
        <f>IF(N1645="?","tier - 2",N1645)</f>
        <v>tier - 3</v>
      </c>
      <c r="K1645" t="str">
        <f>IF(O1645="?","Unknown",O1645)</f>
        <v>R1013</v>
      </c>
      <c r="M1645" t="s">
        <v>9</v>
      </c>
      <c r="N1645" t="s">
        <v>10</v>
      </c>
      <c r="O1645" t="s">
        <v>11</v>
      </c>
      <c r="R1645">
        <v>1958</v>
      </c>
    </row>
    <row r="1646" spans="1:18" x14ac:dyDescent="0.3">
      <c r="A1646" t="s">
        <v>1675</v>
      </c>
      <c r="B1646">
        <v>10</v>
      </c>
      <c r="C1646" s="54" t="s">
        <v>33</v>
      </c>
      <c r="D1646" s="54">
        <f>IF(R1646="?",AVERAGE($R$2:$R$2344),R1646)</f>
        <v>1999</v>
      </c>
      <c r="E1646" s="19" t="str">
        <f>CONCATENATE(B1646,"-",C1646,"-",D1646)</f>
        <v>10-Aug-1999</v>
      </c>
      <c r="F1646" s="26">
        <f t="shared" si="25"/>
        <v>23</v>
      </c>
      <c r="G1646">
        <v>2</v>
      </c>
      <c r="H1646" s="47">
        <v>14426.07</v>
      </c>
      <c r="I1646" t="str">
        <f>IF(M1646="?","tier - 2",M1646)</f>
        <v>tier - 2</v>
      </c>
      <c r="J1646" t="str">
        <f>IF(N1646="?","tier - 2",N1646)</f>
        <v>tier - 1</v>
      </c>
      <c r="K1646" t="str">
        <f>IF(O1646="?","Unknown",O1646)</f>
        <v>R1012</v>
      </c>
      <c r="M1646" t="s">
        <v>9</v>
      </c>
      <c r="N1646" t="s">
        <v>14</v>
      </c>
      <c r="O1646" t="s">
        <v>21</v>
      </c>
      <c r="R1646">
        <v>1999</v>
      </c>
    </row>
    <row r="1647" spans="1:18" x14ac:dyDescent="0.3">
      <c r="A1647" t="s">
        <v>1676</v>
      </c>
      <c r="B1647">
        <v>15</v>
      </c>
      <c r="C1647" s="54" t="s">
        <v>33</v>
      </c>
      <c r="D1647" s="54">
        <f>IF(R1647="?",AVERAGE($R$2:$R$2344),R1647)</f>
        <v>1967</v>
      </c>
      <c r="E1647" s="19" t="str">
        <f>CONCATENATE(B1647,"-",C1647,"-",D1647)</f>
        <v>15-Aug-1967</v>
      </c>
      <c r="F1647" s="26">
        <f t="shared" si="25"/>
        <v>55</v>
      </c>
      <c r="G1647">
        <v>0</v>
      </c>
      <c r="H1647" s="47">
        <v>14426.66</v>
      </c>
      <c r="I1647" t="str">
        <f>IF(M1647="?","tier - 2",M1647)</f>
        <v>tier - 2</v>
      </c>
      <c r="J1647" t="str">
        <f>IF(N1647="?","tier - 2",N1647)</f>
        <v>tier - 2</v>
      </c>
      <c r="K1647" t="str">
        <f>IF(O1647="?","Unknown",O1647)</f>
        <v>R1026</v>
      </c>
      <c r="M1647" t="s">
        <v>9</v>
      </c>
      <c r="N1647" t="s">
        <v>9</v>
      </c>
      <c r="O1647" t="s">
        <v>533</v>
      </c>
      <c r="R1647">
        <v>1967</v>
      </c>
    </row>
    <row r="1648" spans="1:18" x14ac:dyDescent="0.3">
      <c r="A1648" t="s">
        <v>1677</v>
      </c>
      <c r="B1648">
        <v>4</v>
      </c>
      <c r="C1648" s="54" t="s">
        <v>13</v>
      </c>
      <c r="D1648" s="54">
        <f>IF(R1648="?",AVERAGE($R$2:$R$2344),R1648)</f>
        <v>1967</v>
      </c>
      <c r="E1648" s="19" t="str">
        <f>CONCATENATE(B1648,"-",C1648,"-",D1648)</f>
        <v>4-Nov-1967</v>
      </c>
      <c r="F1648" s="26">
        <f t="shared" si="25"/>
        <v>55</v>
      </c>
      <c r="G1648">
        <v>0</v>
      </c>
      <c r="H1648" s="47">
        <v>14427.63</v>
      </c>
      <c r="I1648" t="str">
        <f>IF(M1648="?","tier - 2",M1648)</f>
        <v>tier - 2</v>
      </c>
      <c r="J1648" t="str">
        <f>IF(N1648="?","tier - 2",N1648)</f>
        <v>tier - 2</v>
      </c>
      <c r="K1648" t="str">
        <f>IF(O1648="?","Unknown",O1648)</f>
        <v>R1021</v>
      </c>
      <c r="M1648" t="s">
        <v>9</v>
      </c>
      <c r="N1648" t="s">
        <v>9</v>
      </c>
      <c r="O1648" t="s">
        <v>298</v>
      </c>
      <c r="R1648">
        <v>1967</v>
      </c>
    </row>
    <row r="1649" spans="1:18" x14ac:dyDescent="0.3">
      <c r="A1649" t="s">
        <v>1678</v>
      </c>
      <c r="B1649">
        <v>29</v>
      </c>
      <c r="C1649" s="54" t="s">
        <v>16</v>
      </c>
      <c r="D1649" s="54">
        <f>IF(R1649="?",AVERAGE($R$2:$R$2344),R1649)</f>
        <v>1959</v>
      </c>
      <c r="E1649" s="19" t="str">
        <f>CONCATENATE(B1649,"-",C1649,"-",D1649)</f>
        <v>29-Jun-1959</v>
      </c>
      <c r="F1649" s="26">
        <f t="shared" si="25"/>
        <v>63</v>
      </c>
      <c r="G1649">
        <v>0</v>
      </c>
      <c r="H1649" s="47">
        <v>14449.85</v>
      </c>
      <c r="I1649" t="str">
        <f>IF(M1649="?","tier - 2",M1649)</f>
        <v>tier - 2</v>
      </c>
      <c r="J1649" t="str">
        <f>IF(N1649="?","tier - 2",N1649)</f>
        <v>tier - 1</v>
      </c>
      <c r="K1649" t="str">
        <f>IF(O1649="?","Unknown",O1649)</f>
        <v>R1024</v>
      </c>
      <c r="M1649" t="s">
        <v>9</v>
      </c>
      <c r="N1649" t="s">
        <v>14</v>
      </c>
      <c r="O1649" t="s">
        <v>245</v>
      </c>
      <c r="R1649">
        <v>1959</v>
      </c>
    </row>
    <row r="1650" spans="1:18" x14ac:dyDescent="0.3">
      <c r="A1650" t="s">
        <v>1679</v>
      </c>
      <c r="B1650">
        <v>3</v>
      </c>
      <c r="C1650" s="54" t="s">
        <v>33</v>
      </c>
      <c r="D1650" s="54">
        <f>IF(R1650="?",AVERAGE($R$2:$R$2344),R1650)</f>
        <v>1959</v>
      </c>
      <c r="E1650" s="19" t="str">
        <f>CONCATENATE(B1650,"-",C1650,"-",D1650)</f>
        <v>3-Aug-1959</v>
      </c>
      <c r="F1650" s="26">
        <f t="shared" si="25"/>
        <v>63</v>
      </c>
      <c r="G1650">
        <v>0</v>
      </c>
      <c r="H1650" s="47">
        <v>14451.84</v>
      </c>
      <c r="I1650" t="str">
        <f>IF(M1650="?","tier - 2",M1650)</f>
        <v>tier - 2</v>
      </c>
      <c r="J1650" t="str">
        <f>IF(N1650="?","tier - 2",N1650)</f>
        <v>tier - 3</v>
      </c>
      <c r="K1650" t="str">
        <f>IF(O1650="?","Unknown",O1650)</f>
        <v>R1023</v>
      </c>
      <c r="M1650" t="s">
        <v>9</v>
      </c>
      <c r="N1650" t="s">
        <v>10</v>
      </c>
      <c r="O1650" t="s">
        <v>247</v>
      </c>
      <c r="R1650">
        <v>1959</v>
      </c>
    </row>
    <row r="1651" spans="1:18" x14ac:dyDescent="0.3">
      <c r="A1651" t="s">
        <v>1680</v>
      </c>
      <c r="B1651">
        <v>10</v>
      </c>
      <c r="C1651" s="54" t="s">
        <v>13</v>
      </c>
      <c r="D1651" s="54">
        <f>IF(R1651="?",AVERAGE($R$2:$R$2344),R1651)</f>
        <v>1996</v>
      </c>
      <c r="E1651" s="19" t="str">
        <f>CONCATENATE(B1651,"-",C1651,"-",D1651)</f>
        <v>10-Nov-1996</v>
      </c>
      <c r="F1651" s="26">
        <f t="shared" si="25"/>
        <v>26</v>
      </c>
      <c r="G1651">
        <v>2</v>
      </c>
      <c r="H1651" s="47">
        <v>14455.64</v>
      </c>
      <c r="I1651" t="str">
        <f>IF(M1651="?","tier - 2",M1651)</f>
        <v>tier - 2</v>
      </c>
      <c r="J1651" t="str">
        <f>IF(N1651="?","tier - 2",N1651)</f>
        <v>tier - 3</v>
      </c>
      <c r="K1651" t="str">
        <f>IF(O1651="?","Unknown",O1651)</f>
        <v>R1024</v>
      </c>
      <c r="M1651" t="s">
        <v>9</v>
      </c>
      <c r="N1651" t="s">
        <v>10</v>
      </c>
      <c r="O1651" t="s">
        <v>245</v>
      </c>
      <c r="R1651">
        <v>1996</v>
      </c>
    </row>
    <row r="1652" spans="1:18" x14ac:dyDescent="0.3">
      <c r="A1652" t="s">
        <v>1681</v>
      </c>
      <c r="B1652">
        <v>27</v>
      </c>
      <c r="C1652" s="54" t="s">
        <v>13</v>
      </c>
      <c r="D1652" s="54">
        <f>IF(R1652="?",AVERAGE($R$2:$R$2344),R1652)</f>
        <v>1976</v>
      </c>
      <c r="E1652" s="19" t="str">
        <f>CONCATENATE(B1652,"-",C1652,"-",D1652)</f>
        <v>27-Nov-1976</v>
      </c>
      <c r="F1652" s="26">
        <f t="shared" si="25"/>
        <v>46</v>
      </c>
      <c r="G1652">
        <v>2</v>
      </c>
      <c r="H1652" s="47">
        <v>14470.01</v>
      </c>
      <c r="I1652" t="str">
        <f>IF(M1652="?","tier - 2",M1652)</f>
        <v>tier - 2</v>
      </c>
      <c r="J1652" t="str">
        <f>IF(N1652="?","tier - 2",N1652)</f>
        <v>tier - 3</v>
      </c>
      <c r="K1652" t="str">
        <f>IF(O1652="?","Unknown",O1652)</f>
        <v>R1012</v>
      </c>
      <c r="M1652" t="s">
        <v>9</v>
      </c>
      <c r="N1652" t="s">
        <v>10</v>
      </c>
      <c r="O1652" t="s">
        <v>21</v>
      </c>
      <c r="R1652">
        <v>1976</v>
      </c>
    </row>
    <row r="1653" spans="1:18" x14ac:dyDescent="0.3">
      <c r="A1653" t="s">
        <v>1682</v>
      </c>
      <c r="B1653">
        <v>20</v>
      </c>
      <c r="C1653" s="54" t="s">
        <v>13</v>
      </c>
      <c r="D1653" s="54">
        <f>IF(R1653="?",AVERAGE($R$2:$R$2344),R1653)</f>
        <v>1959</v>
      </c>
      <c r="E1653" s="19" t="str">
        <f>CONCATENATE(B1653,"-",C1653,"-",D1653)</f>
        <v>20-Nov-1959</v>
      </c>
      <c r="F1653" s="26">
        <f t="shared" si="25"/>
        <v>63</v>
      </c>
      <c r="G1653">
        <v>1</v>
      </c>
      <c r="H1653" s="47">
        <v>14474.68</v>
      </c>
      <c r="I1653" t="str">
        <f>IF(M1653="?","tier - 2",M1653)</f>
        <v>tier - 2</v>
      </c>
      <c r="J1653" t="str">
        <f>IF(N1653="?","tier - 2",N1653)</f>
        <v>tier - 2</v>
      </c>
      <c r="K1653" t="str">
        <f>IF(O1653="?","Unknown",O1653)</f>
        <v>R1013</v>
      </c>
      <c r="M1653" t="s">
        <v>9</v>
      </c>
      <c r="N1653" t="s">
        <v>9</v>
      </c>
      <c r="O1653" t="s">
        <v>11</v>
      </c>
      <c r="R1653">
        <v>1959</v>
      </c>
    </row>
    <row r="1654" spans="1:18" x14ac:dyDescent="0.3">
      <c r="A1654" t="s">
        <v>1683</v>
      </c>
      <c r="B1654">
        <v>20</v>
      </c>
      <c r="C1654" s="54" t="s">
        <v>35</v>
      </c>
      <c r="D1654" s="54">
        <f>IF(R1654="?",AVERAGE($R$2:$R$2344),R1654)</f>
        <v>1979</v>
      </c>
      <c r="E1654" s="19" t="str">
        <f>CONCATENATE(B1654,"-",C1654,"-",D1654)</f>
        <v>20-Oct-1979</v>
      </c>
      <c r="F1654" s="26">
        <f t="shared" si="25"/>
        <v>43</v>
      </c>
      <c r="G1654">
        <v>5</v>
      </c>
      <c r="H1654" s="47">
        <v>14478.33</v>
      </c>
      <c r="I1654" t="str">
        <f>IF(M1654="?","tier - 2",M1654)</f>
        <v>tier - 2</v>
      </c>
      <c r="J1654" t="str">
        <f>IF(N1654="?","tier - 2",N1654)</f>
        <v>tier - 2</v>
      </c>
      <c r="K1654" t="str">
        <f>IF(O1654="?","Unknown",O1654)</f>
        <v>R1013</v>
      </c>
      <c r="M1654" t="s">
        <v>9</v>
      </c>
      <c r="N1654" t="s">
        <v>9</v>
      </c>
      <c r="O1654" t="s">
        <v>11</v>
      </c>
      <c r="R1654">
        <v>1979</v>
      </c>
    </row>
    <row r="1655" spans="1:18" x14ac:dyDescent="0.3">
      <c r="A1655" t="s">
        <v>1684</v>
      </c>
      <c r="B1655">
        <v>22</v>
      </c>
      <c r="C1655" s="54" t="s">
        <v>8</v>
      </c>
      <c r="D1655" s="54">
        <f>IF(R1655="?",AVERAGE($R$2:$R$2344),R1655)</f>
        <v>1989</v>
      </c>
      <c r="E1655" s="19" t="str">
        <f>CONCATENATE(B1655,"-",C1655,"-",D1655)</f>
        <v>22-Jul-1989</v>
      </c>
      <c r="F1655" s="26">
        <f t="shared" si="25"/>
        <v>33</v>
      </c>
      <c r="G1655">
        <v>3</v>
      </c>
      <c r="H1655" s="47">
        <v>14507.46</v>
      </c>
      <c r="I1655" t="str">
        <f>IF(M1655="?","tier - 2",M1655)</f>
        <v>tier - 2</v>
      </c>
      <c r="J1655" t="str">
        <f>IF(N1655="?","tier - 2",N1655)</f>
        <v>tier - 3</v>
      </c>
      <c r="K1655" t="str">
        <f>IF(O1655="?","Unknown",O1655)</f>
        <v>R1012</v>
      </c>
      <c r="M1655" t="s">
        <v>9</v>
      </c>
      <c r="N1655" t="s">
        <v>10</v>
      </c>
      <c r="O1655" t="s">
        <v>21</v>
      </c>
      <c r="R1655">
        <v>1989</v>
      </c>
    </row>
    <row r="1656" spans="1:18" x14ac:dyDescent="0.3">
      <c r="A1656" t="s">
        <v>1685</v>
      </c>
      <c r="B1656">
        <v>14</v>
      </c>
      <c r="C1656" s="54" t="s">
        <v>8</v>
      </c>
      <c r="D1656" s="54">
        <f>IF(R1656="?",AVERAGE($R$2:$R$2344),R1656)</f>
        <v>1989</v>
      </c>
      <c r="E1656" s="19" t="str">
        <f>CONCATENATE(B1656,"-",C1656,"-",D1656)</f>
        <v>14-Jul-1989</v>
      </c>
      <c r="F1656" s="26">
        <f t="shared" si="25"/>
        <v>33</v>
      </c>
      <c r="G1656">
        <v>3</v>
      </c>
      <c r="H1656" s="47">
        <v>14547.26</v>
      </c>
      <c r="I1656" t="str">
        <f>IF(M1656="?","tier - 2",M1656)</f>
        <v>tier - 2</v>
      </c>
      <c r="J1656" t="str">
        <f>IF(N1656="?","tier - 2",N1656)</f>
        <v>tier - 3</v>
      </c>
      <c r="K1656" t="str">
        <f>IF(O1656="?","Unknown",O1656)</f>
        <v>R1011</v>
      </c>
      <c r="M1656" t="s">
        <v>9</v>
      </c>
      <c r="N1656" t="s">
        <v>10</v>
      </c>
      <c r="O1656" t="s">
        <v>40</v>
      </c>
      <c r="R1656">
        <v>1989</v>
      </c>
    </row>
    <row r="1657" spans="1:18" x14ac:dyDescent="0.3">
      <c r="A1657" t="s">
        <v>1686</v>
      </c>
      <c r="B1657">
        <v>12</v>
      </c>
      <c r="C1657" s="54" t="s">
        <v>18</v>
      </c>
      <c r="D1657" s="54">
        <f>IF(R1657="?",AVERAGE($R$2:$R$2344),R1657)</f>
        <v>1998</v>
      </c>
      <c r="E1657" s="19" t="str">
        <f>CONCATENATE(B1657,"-",C1657,"-",D1657)</f>
        <v>12-Sep-1998</v>
      </c>
      <c r="F1657" s="26">
        <f t="shared" si="25"/>
        <v>24</v>
      </c>
      <c r="G1657">
        <v>0</v>
      </c>
      <c r="H1657" s="47">
        <v>14571.89</v>
      </c>
      <c r="I1657" t="str">
        <f>IF(M1657="?","tier - 2",M1657)</f>
        <v>tier - 2</v>
      </c>
      <c r="J1657" t="str">
        <f>IF(N1657="?","tier - 2",N1657)</f>
        <v>tier - 1</v>
      </c>
      <c r="K1657" t="str">
        <f>IF(O1657="?","Unknown",O1657)</f>
        <v>R1024</v>
      </c>
      <c r="M1657" t="s">
        <v>9</v>
      </c>
      <c r="N1657" t="s">
        <v>14</v>
      </c>
      <c r="O1657" t="s">
        <v>245</v>
      </c>
      <c r="R1657">
        <v>1998</v>
      </c>
    </row>
    <row r="1658" spans="1:18" x14ac:dyDescent="0.3">
      <c r="A1658" t="s">
        <v>1687</v>
      </c>
      <c r="B1658">
        <v>3</v>
      </c>
      <c r="C1658" s="54" t="s">
        <v>28</v>
      </c>
      <c r="D1658" s="54">
        <f>IF(R1658="?",AVERAGE($R$2:$R$2344),R1658)</f>
        <v>1962</v>
      </c>
      <c r="E1658" s="19" t="str">
        <f>CONCATENATE(B1658,"-",C1658,"-",D1658)</f>
        <v>3-Dec-1962</v>
      </c>
      <c r="F1658" s="26">
        <f t="shared" si="25"/>
        <v>60</v>
      </c>
      <c r="G1658">
        <v>0</v>
      </c>
      <c r="H1658" s="47">
        <v>14574.64</v>
      </c>
      <c r="I1658" t="str">
        <f>IF(M1658="?","tier - 2",M1658)</f>
        <v>tier - 2</v>
      </c>
      <c r="J1658" t="str">
        <f>IF(N1658="?","tier - 2",N1658)</f>
        <v>tier - 1</v>
      </c>
      <c r="K1658" t="str">
        <f>IF(O1658="?","Unknown",O1658)</f>
        <v>R1025</v>
      </c>
      <c r="M1658" t="s">
        <v>9</v>
      </c>
      <c r="N1658" t="s">
        <v>14</v>
      </c>
      <c r="O1658" t="s">
        <v>198</v>
      </c>
      <c r="R1658">
        <v>1962</v>
      </c>
    </row>
    <row r="1659" spans="1:18" x14ac:dyDescent="0.3">
      <c r="A1659" t="s">
        <v>1688</v>
      </c>
      <c r="B1659">
        <v>14</v>
      </c>
      <c r="C1659" s="54" t="s">
        <v>35</v>
      </c>
      <c r="D1659" s="54">
        <f>IF(R1659="?",AVERAGE($R$2:$R$2344),R1659)</f>
        <v>1963</v>
      </c>
      <c r="E1659" s="19" t="str">
        <f>CONCATENATE(B1659,"-",C1659,"-",D1659)</f>
        <v>14-Oct-1963</v>
      </c>
      <c r="F1659" s="26">
        <f t="shared" si="25"/>
        <v>59</v>
      </c>
      <c r="G1659">
        <v>3</v>
      </c>
      <c r="H1659" s="47">
        <v>14590.63</v>
      </c>
      <c r="I1659" t="str">
        <f>IF(M1659="?","tier - 2",M1659)</f>
        <v>tier - 2</v>
      </c>
      <c r="J1659" t="str">
        <f>IF(N1659="?","tier - 2",N1659)</f>
        <v>tier - 1</v>
      </c>
      <c r="K1659" t="str">
        <f>IF(O1659="?","Unknown",O1659)</f>
        <v>R1024</v>
      </c>
      <c r="M1659" t="s">
        <v>9</v>
      </c>
      <c r="N1659" t="s">
        <v>14</v>
      </c>
      <c r="O1659" t="s">
        <v>245</v>
      </c>
      <c r="R1659">
        <v>1963</v>
      </c>
    </row>
    <row r="1660" spans="1:18" x14ac:dyDescent="0.3">
      <c r="A1660" t="s">
        <v>1689</v>
      </c>
      <c r="B1660">
        <v>18</v>
      </c>
      <c r="C1660" s="54" t="s">
        <v>8</v>
      </c>
      <c r="D1660" s="54">
        <f>IF(R1660="?",AVERAGE($R$2:$R$2344),R1660)</f>
        <v>1967</v>
      </c>
      <c r="E1660" s="19" t="str">
        <f>CONCATENATE(B1660,"-",C1660,"-",D1660)</f>
        <v>18-Jul-1967</v>
      </c>
      <c r="F1660" s="26">
        <f t="shared" si="25"/>
        <v>55</v>
      </c>
      <c r="G1660">
        <v>0</v>
      </c>
      <c r="H1660" s="47">
        <v>14600.62</v>
      </c>
      <c r="I1660" t="str">
        <f>IF(M1660="?","tier - 2",M1660)</f>
        <v>tier - 2</v>
      </c>
      <c r="J1660" t="str">
        <f>IF(N1660="?","tier - 2",N1660)</f>
        <v>tier - 3</v>
      </c>
      <c r="K1660" t="str">
        <f>IF(O1660="?","Unknown",O1660)</f>
        <v>R1022</v>
      </c>
      <c r="M1660" t="s">
        <v>9</v>
      </c>
      <c r="N1660" t="s">
        <v>10</v>
      </c>
      <c r="O1660" t="s">
        <v>630</v>
      </c>
      <c r="R1660">
        <v>1967</v>
      </c>
    </row>
    <row r="1661" spans="1:18" x14ac:dyDescent="0.3">
      <c r="A1661" t="s">
        <v>1690</v>
      </c>
      <c r="B1661">
        <v>8</v>
      </c>
      <c r="C1661" s="54" t="s">
        <v>13</v>
      </c>
      <c r="D1661" s="54">
        <f>IF(R1661="?",AVERAGE($R$2:$R$2344),R1661)</f>
        <v>1965</v>
      </c>
      <c r="E1661" s="19" t="str">
        <f>CONCATENATE(B1661,"-",C1661,"-",D1661)</f>
        <v>8-Nov-1965</v>
      </c>
      <c r="F1661" s="26">
        <f t="shared" si="25"/>
        <v>57</v>
      </c>
      <c r="G1661">
        <v>0</v>
      </c>
      <c r="H1661" s="47">
        <v>14612.33</v>
      </c>
      <c r="I1661" t="str">
        <f>IF(M1661="?","tier - 2",M1661)</f>
        <v>tier - 2</v>
      </c>
      <c r="J1661" t="str">
        <f>IF(N1661="?","tier - 2",N1661)</f>
        <v>tier - 3</v>
      </c>
      <c r="K1661" t="str">
        <f>IF(O1661="?","Unknown",O1661)</f>
        <v>R1021</v>
      </c>
      <c r="M1661" t="s">
        <v>9</v>
      </c>
      <c r="N1661" t="s">
        <v>10</v>
      </c>
      <c r="O1661" t="s">
        <v>298</v>
      </c>
      <c r="R1661">
        <v>1965</v>
      </c>
    </row>
    <row r="1662" spans="1:18" x14ac:dyDescent="0.3">
      <c r="A1662" t="s">
        <v>1691</v>
      </c>
      <c r="B1662">
        <v>21</v>
      </c>
      <c r="C1662" s="54" t="s">
        <v>33</v>
      </c>
      <c r="D1662" s="54">
        <f>IF(R1662="?",AVERAGE($R$2:$R$2344),R1662)</f>
        <v>1991</v>
      </c>
      <c r="E1662" s="19" t="str">
        <f>CONCATENATE(B1662,"-",C1662,"-",D1662)</f>
        <v>21-Aug-1991</v>
      </c>
      <c r="F1662" s="26">
        <f t="shared" si="25"/>
        <v>31</v>
      </c>
      <c r="G1662">
        <v>3</v>
      </c>
      <c r="H1662" s="47">
        <v>14630.52</v>
      </c>
      <c r="I1662" t="str">
        <f>IF(M1662="?","tier - 2",M1662)</f>
        <v>tier - 2</v>
      </c>
      <c r="J1662" t="str">
        <f>IF(N1662="?","tier - 2",N1662)</f>
        <v>tier - 3</v>
      </c>
      <c r="K1662" t="str">
        <f>IF(O1662="?","Unknown",O1662)</f>
        <v>R1011</v>
      </c>
      <c r="M1662" t="s">
        <v>9</v>
      </c>
      <c r="N1662" t="s">
        <v>10</v>
      </c>
      <c r="O1662" t="s">
        <v>40</v>
      </c>
      <c r="R1662">
        <v>1991</v>
      </c>
    </row>
    <row r="1663" spans="1:18" x14ac:dyDescent="0.3">
      <c r="A1663" t="s">
        <v>1692</v>
      </c>
      <c r="B1663">
        <v>1</v>
      </c>
      <c r="C1663" s="54" t="s">
        <v>18</v>
      </c>
      <c r="D1663" s="54">
        <f>IF(R1663="?",AVERAGE($R$2:$R$2344),R1663)</f>
        <v>1967</v>
      </c>
      <c r="E1663" s="19" t="str">
        <f>CONCATENATE(B1663,"-",C1663,"-",D1663)</f>
        <v>1-Sep-1967</v>
      </c>
      <c r="F1663" s="26">
        <f t="shared" si="25"/>
        <v>55</v>
      </c>
      <c r="G1663">
        <v>0</v>
      </c>
      <c r="H1663" s="47">
        <v>14640.35</v>
      </c>
      <c r="I1663" t="str">
        <f>IF(M1663="?","tier - 2",M1663)</f>
        <v>tier - 2</v>
      </c>
      <c r="J1663" t="str">
        <f>IF(N1663="?","tier - 2",N1663)</f>
        <v>tier - 3</v>
      </c>
      <c r="K1663" t="str">
        <f>IF(O1663="?","Unknown",O1663)</f>
        <v>R1026</v>
      </c>
      <c r="M1663" t="s">
        <v>9</v>
      </c>
      <c r="N1663" t="s">
        <v>10</v>
      </c>
      <c r="O1663" t="s">
        <v>533</v>
      </c>
      <c r="R1663">
        <v>1967</v>
      </c>
    </row>
    <row r="1664" spans="1:18" x14ac:dyDescent="0.3">
      <c r="A1664" t="s">
        <v>1693</v>
      </c>
      <c r="B1664">
        <v>13</v>
      </c>
      <c r="C1664" s="54" t="s">
        <v>13</v>
      </c>
      <c r="D1664" s="54">
        <f>IF(R1664="?",AVERAGE($R$2:$R$2344),R1664)</f>
        <v>1981</v>
      </c>
      <c r="E1664" s="19" t="str">
        <f>CONCATENATE(B1664,"-",C1664,"-",D1664)</f>
        <v>13-Nov-1981</v>
      </c>
      <c r="F1664" s="26">
        <f t="shared" si="25"/>
        <v>41</v>
      </c>
      <c r="G1664">
        <v>1</v>
      </c>
      <c r="H1664" s="47">
        <v>14657.2</v>
      </c>
      <c r="I1664" t="str">
        <f>IF(M1664="?","tier - 2",M1664)</f>
        <v>tier - 2</v>
      </c>
      <c r="J1664" t="str">
        <f>IF(N1664="?","tier - 2",N1664)</f>
        <v>tier - 1</v>
      </c>
      <c r="K1664" t="str">
        <f>IF(O1664="?","Unknown",O1664)</f>
        <v>R1012</v>
      </c>
      <c r="M1664" t="s">
        <v>9</v>
      </c>
      <c r="N1664" t="s">
        <v>14</v>
      </c>
      <c r="O1664" t="s">
        <v>21</v>
      </c>
      <c r="R1664">
        <v>1981</v>
      </c>
    </row>
    <row r="1665" spans="1:18" x14ac:dyDescent="0.3">
      <c r="A1665" t="s">
        <v>1694</v>
      </c>
      <c r="B1665">
        <v>20</v>
      </c>
      <c r="C1665" s="54" t="s">
        <v>35</v>
      </c>
      <c r="D1665" s="54">
        <f>IF(R1665="?",AVERAGE($R$2:$R$2344),R1665)</f>
        <v>1969</v>
      </c>
      <c r="E1665" s="19" t="str">
        <f>CONCATENATE(B1665,"-",C1665,"-",D1665)</f>
        <v>20-Oct-1969</v>
      </c>
      <c r="F1665" s="26">
        <f t="shared" si="25"/>
        <v>53</v>
      </c>
      <c r="G1665">
        <v>0</v>
      </c>
      <c r="H1665" s="47">
        <v>14665.75</v>
      </c>
      <c r="I1665" t="str">
        <f>IF(M1665="?","tier - 2",M1665)</f>
        <v>tier - 2</v>
      </c>
      <c r="J1665" t="str">
        <f>IF(N1665="?","tier - 2",N1665)</f>
        <v>tier - 1</v>
      </c>
      <c r="K1665" t="str">
        <f>IF(O1665="?","Unknown",O1665)</f>
        <v>R1012</v>
      </c>
      <c r="M1665" t="s">
        <v>9</v>
      </c>
      <c r="N1665" t="s">
        <v>14</v>
      </c>
      <c r="O1665" t="s">
        <v>21</v>
      </c>
      <c r="R1665">
        <v>1969</v>
      </c>
    </row>
    <row r="1666" spans="1:18" x14ac:dyDescent="0.3">
      <c r="A1666" t="s">
        <v>1695</v>
      </c>
      <c r="B1666">
        <v>23</v>
      </c>
      <c r="C1666" s="54" t="s">
        <v>8</v>
      </c>
      <c r="D1666" s="54">
        <f>IF(R1666="?",AVERAGE($R$2:$R$2344),R1666)</f>
        <v>1958</v>
      </c>
      <c r="E1666" s="19" t="str">
        <f>CONCATENATE(B1666,"-",C1666,"-",D1666)</f>
        <v>23-Jul-1958</v>
      </c>
      <c r="F1666" s="26">
        <f t="shared" si="25"/>
        <v>64</v>
      </c>
      <c r="G1666">
        <v>0</v>
      </c>
      <c r="H1666" s="47">
        <v>14692.67</v>
      </c>
      <c r="I1666" t="str">
        <f>IF(M1666="?","tier - 2",M1666)</f>
        <v>tier - 2</v>
      </c>
      <c r="J1666" t="str">
        <f>IF(N1666="?","tier - 2",N1666)</f>
        <v>tier - 1</v>
      </c>
      <c r="K1666" t="str">
        <f>IF(O1666="?","Unknown",O1666)</f>
        <v>R1012</v>
      </c>
      <c r="M1666" t="s">
        <v>9</v>
      </c>
      <c r="N1666" t="s">
        <v>14</v>
      </c>
      <c r="O1666" t="s">
        <v>21</v>
      </c>
      <c r="R1666">
        <v>1958</v>
      </c>
    </row>
    <row r="1667" spans="1:18" x14ac:dyDescent="0.3">
      <c r="A1667" t="s">
        <v>1696</v>
      </c>
      <c r="B1667">
        <v>4</v>
      </c>
      <c r="C1667" s="54" t="s">
        <v>18</v>
      </c>
      <c r="D1667" s="54">
        <f>IF(R1667="?",AVERAGE($R$2:$R$2344),R1667)</f>
        <v>1982</v>
      </c>
      <c r="E1667" s="19" t="str">
        <f>CONCATENATE(B1667,"-",C1667,"-",D1667)</f>
        <v>4-Sep-1982</v>
      </c>
      <c r="F1667" s="26">
        <f t="shared" ref="F1667:F1730" si="26">DATEDIF(E1667, DATE(2023,6,8), "Y")</f>
        <v>40</v>
      </c>
      <c r="G1667">
        <v>3</v>
      </c>
      <c r="H1667" s="47">
        <v>14696.77</v>
      </c>
      <c r="I1667" t="str">
        <f>IF(M1667="?","tier - 2",M1667)</f>
        <v>tier - 2</v>
      </c>
      <c r="J1667" t="str">
        <f>IF(N1667="?","tier - 2",N1667)</f>
        <v>tier - 2</v>
      </c>
      <c r="K1667" t="str">
        <f>IF(O1667="?","Unknown",O1667)</f>
        <v>R1011</v>
      </c>
      <c r="M1667" t="s">
        <v>9</v>
      </c>
      <c r="N1667" t="s">
        <v>9</v>
      </c>
      <c r="O1667" t="s">
        <v>40</v>
      </c>
      <c r="R1667">
        <v>1982</v>
      </c>
    </row>
    <row r="1668" spans="1:18" x14ac:dyDescent="0.3">
      <c r="A1668" t="s">
        <v>1697</v>
      </c>
      <c r="B1668">
        <v>24</v>
      </c>
      <c r="C1668" s="54" t="s">
        <v>18</v>
      </c>
      <c r="D1668" s="54">
        <f>IF(R1668="?",AVERAGE($R$2:$R$2344),R1668)</f>
        <v>2002</v>
      </c>
      <c r="E1668" s="19" t="str">
        <f>CONCATENATE(B1668,"-",C1668,"-",D1668)</f>
        <v>24-Sep-2002</v>
      </c>
      <c r="F1668" s="26">
        <f t="shared" si="26"/>
        <v>20</v>
      </c>
      <c r="G1668">
        <v>0</v>
      </c>
      <c r="H1668" s="47">
        <v>14711.74</v>
      </c>
      <c r="I1668" t="str">
        <f>IF(M1668="?","tier - 2",M1668)</f>
        <v>tier - 2</v>
      </c>
      <c r="J1668" t="str">
        <f>IF(N1668="?","tier - 2",N1668)</f>
        <v>tier - 2</v>
      </c>
      <c r="K1668" t="str">
        <f>IF(O1668="?","Unknown",O1668)</f>
        <v>R1012</v>
      </c>
      <c r="M1668" t="s">
        <v>9</v>
      </c>
      <c r="N1668" t="s">
        <v>9</v>
      </c>
      <c r="O1668" t="s">
        <v>21</v>
      </c>
      <c r="R1668">
        <v>2002</v>
      </c>
    </row>
    <row r="1669" spans="1:18" x14ac:dyDescent="0.3">
      <c r="A1669" t="s">
        <v>1698</v>
      </c>
      <c r="B1669">
        <v>29</v>
      </c>
      <c r="C1669" s="54" t="s">
        <v>8</v>
      </c>
      <c r="D1669" s="54">
        <f>IF(R1669="?",AVERAGE($R$2:$R$2344),R1669)</f>
        <v>1962</v>
      </c>
      <c r="E1669" s="19" t="str">
        <f>CONCATENATE(B1669,"-",C1669,"-",D1669)</f>
        <v>29-Jul-1962</v>
      </c>
      <c r="F1669" s="26">
        <f t="shared" si="26"/>
        <v>60</v>
      </c>
      <c r="G1669">
        <v>0</v>
      </c>
      <c r="H1669" s="47">
        <v>14738.43</v>
      </c>
      <c r="I1669" t="str">
        <f>IF(M1669="?","tier - 2",M1669)</f>
        <v>tier - 2</v>
      </c>
      <c r="J1669" t="str">
        <f>IF(N1669="?","tier - 2",N1669)</f>
        <v>tier - 3</v>
      </c>
      <c r="K1669" t="str">
        <f>IF(O1669="?","Unknown",O1669)</f>
        <v>R1021</v>
      </c>
      <c r="M1669" t="s">
        <v>9</v>
      </c>
      <c r="N1669" t="s">
        <v>10</v>
      </c>
      <c r="O1669" t="s">
        <v>298</v>
      </c>
      <c r="R1669">
        <v>1962</v>
      </c>
    </row>
    <row r="1670" spans="1:18" x14ac:dyDescent="0.3">
      <c r="A1670" t="s">
        <v>1699</v>
      </c>
      <c r="B1670">
        <v>27</v>
      </c>
      <c r="C1670" s="54" t="s">
        <v>8</v>
      </c>
      <c r="D1670" s="54">
        <f>IF(R1670="?",AVERAGE($R$2:$R$2344),R1670)</f>
        <v>1965</v>
      </c>
      <c r="E1670" s="19" t="str">
        <f>CONCATENATE(B1670,"-",C1670,"-",D1670)</f>
        <v>27-Jul-1965</v>
      </c>
      <c r="F1670" s="26">
        <f t="shared" si="26"/>
        <v>57</v>
      </c>
      <c r="G1670">
        <v>0</v>
      </c>
      <c r="H1670" s="47">
        <v>14750.42</v>
      </c>
      <c r="I1670" t="str">
        <f>IF(M1670="?","tier - 2",M1670)</f>
        <v>tier - 2</v>
      </c>
      <c r="J1670" t="str">
        <f>IF(N1670="?","tier - 2",N1670)</f>
        <v>tier - 2</v>
      </c>
      <c r="K1670" t="str">
        <f>IF(O1670="?","Unknown",O1670)</f>
        <v>R1026</v>
      </c>
      <c r="M1670" t="s">
        <v>9</v>
      </c>
      <c r="N1670" t="s">
        <v>9</v>
      </c>
      <c r="O1670" t="s">
        <v>533</v>
      </c>
      <c r="R1670">
        <v>1965</v>
      </c>
    </row>
    <row r="1671" spans="1:18" x14ac:dyDescent="0.3">
      <c r="A1671" t="s">
        <v>1700</v>
      </c>
      <c r="B1671">
        <v>10</v>
      </c>
      <c r="C1671" s="54" t="s">
        <v>28</v>
      </c>
      <c r="D1671" s="54">
        <f>IF(R1671="?",AVERAGE($R$2:$R$2344),R1671)</f>
        <v>1975</v>
      </c>
      <c r="E1671" s="19" t="str">
        <f>CONCATENATE(B1671,"-",C1671,"-",D1671)</f>
        <v>10-Dec-1975</v>
      </c>
      <c r="F1671" s="26">
        <f t="shared" si="26"/>
        <v>47</v>
      </c>
      <c r="G1671">
        <v>1</v>
      </c>
      <c r="H1671" s="47">
        <v>14819</v>
      </c>
      <c r="I1671" t="str">
        <f>IF(M1671="?","tier - 2",M1671)</f>
        <v>tier - 2</v>
      </c>
      <c r="J1671" t="str">
        <f>IF(N1671="?","tier - 2",N1671)</f>
        <v>tier - 3</v>
      </c>
      <c r="K1671" t="str">
        <f>IF(O1671="?","Unknown",O1671)</f>
        <v>R1023</v>
      </c>
      <c r="M1671" t="s">
        <v>9</v>
      </c>
      <c r="N1671" t="s">
        <v>10</v>
      </c>
      <c r="O1671" t="s">
        <v>247</v>
      </c>
      <c r="R1671">
        <v>1975</v>
      </c>
    </row>
    <row r="1672" spans="1:18" x14ac:dyDescent="0.3">
      <c r="A1672" t="s">
        <v>1701</v>
      </c>
      <c r="B1672">
        <v>18</v>
      </c>
      <c r="C1672" s="54" t="s">
        <v>35</v>
      </c>
      <c r="D1672" s="54">
        <f>IF(R1672="?",AVERAGE($R$2:$R$2344),R1672)</f>
        <v>1979</v>
      </c>
      <c r="E1672" s="19" t="str">
        <f>CONCATENATE(B1672,"-",C1672,"-",D1672)</f>
        <v>18-Oct-1979</v>
      </c>
      <c r="F1672" s="26">
        <f t="shared" si="26"/>
        <v>43</v>
      </c>
      <c r="G1672">
        <v>2</v>
      </c>
      <c r="H1672" s="47">
        <v>14839.34</v>
      </c>
      <c r="I1672" t="str">
        <f>IF(M1672="?","tier - 2",M1672)</f>
        <v>tier - 2</v>
      </c>
      <c r="J1672" t="str">
        <f>IF(N1672="?","tier - 2",N1672)</f>
        <v>tier - 3</v>
      </c>
      <c r="K1672" t="str">
        <f>IF(O1672="?","Unknown",O1672)</f>
        <v>R1026</v>
      </c>
      <c r="M1672" t="s">
        <v>9</v>
      </c>
      <c r="N1672" t="s">
        <v>10</v>
      </c>
      <c r="O1672" t="s">
        <v>533</v>
      </c>
      <c r="R1672">
        <v>1979</v>
      </c>
    </row>
    <row r="1673" spans="1:18" x14ac:dyDescent="0.3">
      <c r="A1673" t="s">
        <v>1702</v>
      </c>
      <c r="B1673">
        <v>5</v>
      </c>
      <c r="C1673" s="54" t="s">
        <v>16</v>
      </c>
      <c r="D1673" s="54">
        <f>IF(R1673="?",AVERAGE($R$2:$R$2344),R1673)</f>
        <v>1981</v>
      </c>
      <c r="E1673" s="19" t="str">
        <f>CONCATENATE(B1673,"-",C1673,"-",D1673)</f>
        <v>5-Jun-1981</v>
      </c>
      <c r="F1673" s="26">
        <f t="shared" si="26"/>
        <v>42</v>
      </c>
      <c r="G1673">
        <v>1</v>
      </c>
      <c r="H1673" s="47">
        <v>14843.96</v>
      </c>
      <c r="I1673" t="str">
        <f>IF(M1673="?","tier - 2",M1673)</f>
        <v>tier - 2</v>
      </c>
      <c r="J1673" t="str">
        <f>IF(N1673="?","tier - 2",N1673)</f>
        <v>tier - 3</v>
      </c>
      <c r="K1673" t="str">
        <f>IF(O1673="?","Unknown",O1673)</f>
        <v>R1026</v>
      </c>
      <c r="M1673" t="s">
        <v>9</v>
      </c>
      <c r="N1673" t="s">
        <v>10</v>
      </c>
      <c r="O1673" t="s">
        <v>533</v>
      </c>
      <c r="R1673">
        <v>1981</v>
      </c>
    </row>
    <row r="1674" spans="1:18" x14ac:dyDescent="0.3">
      <c r="A1674" t="s">
        <v>1703</v>
      </c>
      <c r="B1674">
        <v>11</v>
      </c>
      <c r="C1674" s="54" t="s">
        <v>13</v>
      </c>
      <c r="D1674" s="54">
        <f>IF(R1674="?",AVERAGE($R$2:$R$2344),R1674)</f>
        <v>1970</v>
      </c>
      <c r="E1674" s="19" t="str">
        <f>CONCATENATE(B1674,"-",C1674,"-",D1674)</f>
        <v>11-Nov-1970</v>
      </c>
      <c r="F1674" s="26">
        <f t="shared" si="26"/>
        <v>52</v>
      </c>
      <c r="G1674">
        <v>0</v>
      </c>
      <c r="H1674" s="47">
        <v>14847.63</v>
      </c>
      <c r="I1674" t="str">
        <f>IF(M1674="?","tier - 2",M1674)</f>
        <v>tier - 2</v>
      </c>
      <c r="J1674" t="str">
        <f>IF(N1674="?","tier - 2",N1674)</f>
        <v>tier - 2</v>
      </c>
      <c r="K1674" t="str">
        <f>IF(O1674="?","Unknown",O1674)</f>
        <v>R1023</v>
      </c>
      <c r="M1674" t="s">
        <v>9</v>
      </c>
      <c r="N1674" t="s">
        <v>9</v>
      </c>
      <c r="O1674" t="s">
        <v>247</v>
      </c>
      <c r="R1674">
        <v>1970</v>
      </c>
    </row>
    <row r="1675" spans="1:18" x14ac:dyDescent="0.3">
      <c r="A1675" t="s">
        <v>1704</v>
      </c>
      <c r="B1675">
        <v>17</v>
      </c>
      <c r="C1675" s="54" t="s">
        <v>35</v>
      </c>
      <c r="D1675" s="54">
        <f>IF(R1675="?",AVERAGE($R$2:$R$2344),R1675)</f>
        <v>1958</v>
      </c>
      <c r="E1675" s="19" t="str">
        <f>CONCATENATE(B1675,"-",C1675,"-",D1675)</f>
        <v>17-Oct-1958</v>
      </c>
      <c r="F1675" s="26">
        <f t="shared" si="26"/>
        <v>64</v>
      </c>
      <c r="G1675">
        <v>0</v>
      </c>
      <c r="H1675" s="47">
        <v>14901.52</v>
      </c>
      <c r="I1675" t="str">
        <f>IF(M1675="?","tier - 2",M1675)</f>
        <v>tier - 2</v>
      </c>
      <c r="J1675" t="str">
        <f>IF(N1675="?","tier - 2",N1675)</f>
        <v>tier - 2</v>
      </c>
      <c r="K1675" t="str">
        <f>IF(O1675="?","Unknown",O1675)</f>
        <v>R1024</v>
      </c>
      <c r="M1675" t="s">
        <v>9</v>
      </c>
      <c r="N1675" t="s">
        <v>9</v>
      </c>
      <c r="O1675" t="s">
        <v>245</v>
      </c>
      <c r="R1675">
        <v>1958</v>
      </c>
    </row>
    <row r="1676" spans="1:18" x14ac:dyDescent="0.3">
      <c r="A1676" t="s">
        <v>1705</v>
      </c>
      <c r="B1676">
        <v>4</v>
      </c>
      <c r="C1676" s="54" t="s">
        <v>8</v>
      </c>
      <c r="D1676" s="54">
        <f>IF(R1676="?",AVERAGE($R$2:$R$2344),R1676)</f>
        <v>1981</v>
      </c>
      <c r="E1676" s="19" t="str">
        <f>CONCATENATE(B1676,"-",C1676,"-",D1676)</f>
        <v>4-Jul-1981</v>
      </c>
      <c r="F1676" s="26">
        <f t="shared" si="26"/>
        <v>41</v>
      </c>
      <c r="G1676">
        <v>1</v>
      </c>
      <c r="H1676" s="47">
        <v>14908.27</v>
      </c>
      <c r="I1676" t="str">
        <f>IF(M1676="?","tier - 2",M1676)</f>
        <v>tier - 2</v>
      </c>
      <c r="J1676" t="str">
        <f>IF(N1676="?","tier - 2",N1676)</f>
        <v>tier - 1</v>
      </c>
      <c r="K1676" t="str">
        <f>IF(O1676="?","Unknown",O1676)</f>
        <v>R1011</v>
      </c>
      <c r="M1676" t="s">
        <v>9</v>
      </c>
      <c r="N1676" t="s">
        <v>14</v>
      </c>
      <c r="O1676" t="s">
        <v>40</v>
      </c>
      <c r="R1676">
        <v>1981</v>
      </c>
    </row>
    <row r="1677" spans="1:18" x14ac:dyDescent="0.3">
      <c r="A1677" t="s">
        <v>1706</v>
      </c>
      <c r="B1677">
        <v>8</v>
      </c>
      <c r="C1677" s="54" t="s">
        <v>13</v>
      </c>
      <c r="D1677" s="54">
        <f>IF(R1677="?",AVERAGE($R$2:$R$2344),R1677)</f>
        <v>1968</v>
      </c>
      <c r="E1677" s="19" t="str">
        <f>CONCATENATE(B1677,"-",C1677,"-",D1677)</f>
        <v>8-Nov-1968</v>
      </c>
      <c r="F1677" s="26">
        <f t="shared" si="26"/>
        <v>54</v>
      </c>
      <c r="G1677">
        <v>0</v>
      </c>
      <c r="H1677" s="47">
        <v>14926.97</v>
      </c>
      <c r="I1677" t="str">
        <f>IF(M1677="?","tier - 2",M1677)</f>
        <v>tier - 2</v>
      </c>
      <c r="J1677" t="str">
        <f>IF(N1677="?","tier - 2",N1677)</f>
        <v>tier - 2</v>
      </c>
      <c r="K1677" t="str">
        <f>IF(O1677="?","Unknown",O1677)</f>
        <v>R1012</v>
      </c>
      <c r="M1677" t="s">
        <v>9</v>
      </c>
      <c r="N1677" t="s">
        <v>9</v>
      </c>
      <c r="O1677" t="s">
        <v>21</v>
      </c>
      <c r="R1677">
        <v>1968</v>
      </c>
    </row>
    <row r="1678" spans="1:18" x14ac:dyDescent="0.3">
      <c r="A1678" t="s">
        <v>1707</v>
      </c>
      <c r="B1678">
        <v>29</v>
      </c>
      <c r="C1678" s="54" t="s">
        <v>13</v>
      </c>
      <c r="D1678" s="54">
        <f>IF(R1678="?",AVERAGE($R$2:$R$2344),R1678)</f>
        <v>1962</v>
      </c>
      <c r="E1678" s="19" t="str">
        <f>CONCATENATE(B1678,"-",C1678,"-",D1678)</f>
        <v>29-Nov-1962</v>
      </c>
      <c r="F1678" s="26">
        <f t="shared" si="26"/>
        <v>60</v>
      </c>
      <c r="G1678">
        <v>0</v>
      </c>
      <c r="H1678" s="47">
        <v>14945.34</v>
      </c>
      <c r="I1678" t="str">
        <f>IF(M1678="?","tier - 2",M1678)</f>
        <v>tier - 2</v>
      </c>
      <c r="J1678" t="str">
        <f>IF(N1678="?","tier - 2",N1678)</f>
        <v>tier - 1</v>
      </c>
      <c r="K1678" t="str">
        <f>IF(O1678="?","Unknown",O1678)</f>
        <v>R1021</v>
      </c>
      <c r="M1678" t="s">
        <v>9</v>
      </c>
      <c r="N1678" t="s">
        <v>14</v>
      </c>
      <c r="O1678" t="s">
        <v>298</v>
      </c>
      <c r="R1678">
        <v>1962</v>
      </c>
    </row>
    <row r="1679" spans="1:18" x14ac:dyDescent="0.3">
      <c r="A1679" t="s">
        <v>1708</v>
      </c>
      <c r="B1679">
        <v>29</v>
      </c>
      <c r="C1679" s="54" t="s">
        <v>8</v>
      </c>
      <c r="D1679" s="54">
        <f>IF(R1679="?",AVERAGE($R$2:$R$2344),R1679)</f>
        <v>1958</v>
      </c>
      <c r="E1679" s="19" t="str">
        <f>CONCATENATE(B1679,"-",C1679,"-",D1679)</f>
        <v>29-Jul-1958</v>
      </c>
      <c r="F1679" s="26">
        <f t="shared" si="26"/>
        <v>64</v>
      </c>
      <c r="G1679">
        <v>2</v>
      </c>
      <c r="H1679" s="47">
        <v>14988.43</v>
      </c>
      <c r="I1679" t="str">
        <f>IF(M1679="?","tier - 2",M1679)</f>
        <v>tier - 2</v>
      </c>
      <c r="J1679" t="str">
        <f>IF(N1679="?","tier - 2",N1679)</f>
        <v>tier - 3</v>
      </c>
      <c r="K1679" t="str">
        <f>IF(O1679="?","Unknown",O1679)</f>
        <v>R1011</v>
      </c>
      <c r="M1679" t="s">
        <v>9</v>
      </c>
      <c r="N1679" t="s">
        <v>10</v>
      </c>
      <c r="O1679" t="s">
        <v>40</v>
      </c>
      <c r="R1679">
        <v>1958</v>
      </c>
    </row>
    <row r="1680" spans="1:18" x14ac:dyDescent="0.3">
      <c r="A1680" t="s">
        <v>1709</v>
      </c>
      <c r="B1680">
        <v>2</v>
      </c>
      <c r="C1680" s="54" t="s">
        <v>33</v>
      </c>
      <c r="D1680" s="54">
        <f>IF(R1680="?",AVERAGE($R$2:$R$2344),R1680)</f>
        <v>1995</v>
      </c>
      <c r="E1680" s="19" t="str">
        <f>CONCATENATE(B1680,"-",C1680,"-",D1680)</f>
        <v>2-Aug-1995</v>
      </c>
      <c r="F1680" s="26">
        <f t="shared" si="26"/>
        <v>27</v>
      </c>
      <c r="G1680">
        <v>2</v>
      </c>
      <c r="H1680" s="47">
        <v>15006.58</v>
      </c>
      <c r="I1680" t="str">
        <f>IF(M1680="?","tier - 2",M1680)</f>
        <v>tier - 2</v>
      </c>
      <c r="J1680" t="str">
        <f>IF(N1680="?","tier - 2",N1680)</f>
        <v>tier - 2</v>
      </c>
      <c r="K1680" t="str">
        <f>IF(O1680="?","Unknown",O1680)</f>
        <v>R1024</v>
      </c>
      <c r="M1680" t="s">
        <v>9</v>
      </c>
      <c r="N1680" t="s">
        <v>9</v>
      </c>
      <c r="O1680" t="s">
        <v>245</v>
      </c>
      <c r="R1680">
        <v>1995</v>
      </c>
    </row>
    <row r="1681" spans="1:18" x14ac:dyDescent="0.3">
      <c r="A1681" t="s">
        <v>1710</v>
      </c>
      <c r="B1681">
        <v>8</v>
      </c>
      <c r="C1681" s="54" t="s">
        <v>33</v>
      </c>
      <c r="D1681" s="54">
        <f>IF(R1681="?",AVERAGE($R$2:$R$2344),R1681)</f>
        <v>1960</v>
      </c>
      <c r="E1681" s="19" t="str">
        <f>CONCATENATE(B1681,"-",C1681,"-",D1681)</f>
        <v>8-Aug-1960</v>
      </c>
      <c r="F1681" s="26">
        <f t="shared" si="26"/>
        <v>62</v>
      </c>
      <c r="G1681">
        <v>2</v>
      </c>
      <c r="H1681" s="47">
        <v>15019.76</v>
      </c>
      <c r="I1681" t="str">
        <f>IF(M1681="?","tier - 2",M1681)</f>
        <v>tier - 2</v>
      </c>
      <c r="J1681" t="str">
        <f>IF(N1681="?","tier - 2",N1681)</f>
        <v>tier - 2</v>
      </c>
      <c r="K1681" t="str">
        <f>IF(O1681="?","Unknown",O1681)</f>
        <v>R1012</v>
      </c>
      <c r="M1681" t="s">
        <v>9</v>
      </c>
      <c r="N1681" t="s">
        <v>9</v>
      </c>
      <c r="O1681" t="s">
        <v>21</v>
      </c>
      <c r="R1681">
        <v>1960</v>
      </c>
    </row>
    <row r="1682" spans="1:18" x14ac:dyDescent="0.3">
      <c r="A1682" t="s">
        <v>1711</v>
      </c>
      <c r="B1682">
        <v>25</v>
      </c>
      <c r="C1682" s="54" t="s">
        <v>13</v>
      </c>
      <c r="D1682" s="54">
        <f>IF(R1682="?",AVERAGE($R$2:$R$2344),R1682)</f>
        <v>1979</v>
      </c>
      <c r="E1682" s="19" t="str">
        <f>CONCATENATE(B1682,"-",C1682,"-",D1682)</f>
        <v>25-Nov-1979</v>
      </c>
      <c r="F1682" s="26">
        <f t="shared" si="26"/>
        <v>43</v>
      </c>
      <c r="G1682">
        <v>2</v>
      </c>
      <c r="H1682" s="47">
        <v>15025.76</v>
      </c>
      <c r="I1682" t="str">
        <f>IF(M1682="?","tier - 2",M1682)</f>
        <v>tier - 2</v>
      </c>
      <c r="J1682" t="str">
        <f>IF(N1682="?","tier - 2",N1682)</f>
        <v>tier - 1</v>
      </c>
      <c r="K1682" t="str">
        <f>IF(O1682="?","Unknown",O1682)</f>
        <v>R1011</v>
      </c>
      <c r="M1682" t="s">
        <v>9</v>
      </c>
      <c r="N1682" t="s">
        <v>14</v>
      </c>
      <c r="O1682" t="s">
        <v>40</v>
      </c>
      <c r="R1682">
        <v>1979</v>
      </c>
    </row>
    <row r="1683" spans="1:18" x14ac:dyDescent="0.3">
      <c r="A1683" t="s">
        <v>1712</v>
      </c>
      <c r="B1683">
        <v>11</v>
      </c>
      <c r="C1683" s="54" t="s">
        <v>18</v>
      </c>
      <c r="D1683" s="54">
        <f>IF(R1683="?",AVERAGE($R$2:$R$2344),R1683)</f>
        <v>1970</v>
      </c>
      <c r="E1683" s="19" t="str">
        <f>CONCATENATE(B1683,"-",C1683,"-",D1683)</f>
        <v>11-Sep-1970</v>
      </c>
      <c r="F1683" s="26">
        <f t="shared" si="26"/>
        <v>52</v>
      </c>
      <c r="G1683">
        <v>0</v>
      </c>
      <c r="H1683" s="47">
        <v>15026.3</v>
      </c>
      <c r="I1683" t="str">
        <f>IF(M1683="?","tier - 2",M1683)</f>
        <v>tier - 2</v>
      </c>
      <c r="J1683" t="str">
        <f>IF(N1683="?","tier - 2",N1683)</f>
        <v>tier - 3</v>
      </c>
      <c r="K1683" t="str">
        <f>IF(O1683="?","Unknown",O1683)</f>
        <v>R1011</v>
      </c>
      <c r="M1683" t="s">
        <v>9</v>
      </c>
      <c r="N1683" t="s">
        <v>10</v>
      </c>
      <c r="O1683" t="s">
        <v>40</v>
      </c>
      <c r="R1683">
        <v>1970</v>
      </c>
    </row>
    <row r="1684" spans="1:18" x14ac:dyDescent="0.3">
      <c r="A1684" t="s">
        <v>1713</v>
      </c>
      <c r="B1684">
        <v>15</v>
      </c>
      <c r="C1684" s="54" t="s">
        <v>33</v>
      </c>
      <c r="D1684" s="54">
        <f>IF(R1684="?",AVERAGE($R$2:$R$2344),R1684)</f>
        <v>1971</v>
      </c>
      <c r="E1684" s="19" t="str">
        <f>CONCATENATE(B1684,"-",C1684,"-",D1684)</f>
        <v>15-Aug-1971</v>
      </c>
      <c r="F1684" s="26">
        <f t="shared" si="26"/>
        <v>51</v>
      </c>
      <c r="G1684">
        <v>0</v>
      </c>
      <c r="H1684" s="47">
        <v>15038.51</v>
      </c>
      <c r="I1684" t="str">
        <f>IF(M1684="?","tier - 2",M1684)</f>
        <v>tier - 2</v>
      </c>
      <c r="J1684" t="str">
        <f>IF(N1684="?","tier - 2",N1684)</f>
        <v>tier - 3</v>
      </c>
      <c r="K1684" t="str">
        <f>IF(O1684="?","Unknown",O1684)</f>
        <v>R1023</v>
      </c>
      <c r="M1684" t="s">
        <v>9</v>
      </c>
      <c r="N1684" t="s">
        <v>10</v>
      </c>
      <c r="O1684" t="s">
        <v>247</v>
      </c>
      <c r="R1684">
        <v>1971</v>
      </c>
    </row>
    <row r="1685" spans="1:18" x14ac:dyDescent="0.3">
      <c r="A1685" t="s">
        <v>1714</v>
      </c>
      <c r="B1685">
        <v>12</v>
      </c>
      <c r="C1685" s="54" t="s">
        <v>16</v>
      </c>
      <c r="D1685" s="54">
        <f>IF(R1685="?",AVERAGE($R$2:$R$2344),R1685)</f>
        <v>1968</v>
      </c>
      <c r="E1685" s="19" t="str">
        <f>CONCATENATE(B1685,"-",C1685,"-",D1685)</f>
        <v>12-Jun-1968</v>
      </c>
      <c r="F1685" s="26">
        <f t="shared" si="26"/>
        <v>54</v>
      </c>
      <c r="G1685">
        <v>0</v>
      </c>
      <c r="H1685" s="47">
        <v>15052.68</v>
      </c>
      <c r="I1685" t="str">
        <f>IF(M1685="?","tier - 2",M1685)</f>
        <v>tier - 2</v>
      </c>
      <c r="J1685" t="str">
        <f>IF(N1685="?","tier - 2",N1685)</f>
        <v>tier - 2</v>
      </c>
      <c r="K1685" t="str">
        <f>IF(O1685="?","Unknown",O1685)</f>
        <v>R1022</v>
      </c>
      <c r="M1685" t="s">
        <v>9</v>
      </c>
      <c r="N1685" t="s">
        <v>9</v>
      </c>
      <c r="O1685" t="s">
        <v>630</v>
      </c>
      <c r="R1685">
        <v>1968</v>
      </c>
    </row>
    <row r="1686" spans="1:18" x14ac:dyDescent="0.3">
      <c r="A1686" t="s">
        <v>1715</v>
      </c>
      <c r="B1686">
        <v>26</v>
      </c>
      <c r="C1686" s="54" t="s">
        <v>35</v>
      </c>
      <c r="D1686" s="54">
        <f>IF(R1686="?",AVERAGE($R$2:$R$2344),R1686)</f>
        <v>1975</v>
      </c>
      <c r="E1686" s="19" t="str">
        <f>CONCATENATE(B1686,"-",C1686,"-",D1686)</f>
        <v>26-Oct-1975</v>
      </c>
      <c r="F1686" s="26">
        <f t="shared" si="26"/>
        <v>47</v>
      </c>
      <c r="G1686">
        <v>1</v>
      </c>
      <c r="H1686" s="47">
        <v>15090.35</v>
      </c>
      <c r="I1686" t="str">
        <f>IF(M1686="?","tier - 2",M1686)</f>
        <v>tier - 2</v>
      </c>
      <c r="J1686" t="str">
        <f>IF(N1686="?","tier - 2",N1686)</f>
        <v>tier - 1</v>
      </c>
      <c r="K1686" t="str">
        <f>IF(O1686="?","Unknown",O1686)</f>
        <v>R1023</v>
      </c>
      <c r="M1686" t="s">
        <v>9</v>
      </c>
      <c r="N1686" t="s">
        <v>14</v>
      </c>
      <c r="O1686" t="s">
        <v>247</v>
      </c>
      <c r="R1686">
        <v>1975</v>
      </c>
    </row>
    <row r="1687" spans="1:18" x14ac:dyDescent="0.3">
      <c r="A1687" t="s">
        <v>1716</v>
      </c>
      <c r="B1687">
        <v>7</v>
      </c>
      <c r="C1687" s="54" t="s">
        <v>13</v>
      </c>
      <c r="D1687" s="54">
        <f>IF(R1687="?",AVERAGE($R$2:$R$2344),R1687)</f>
        <v>1972</v>
      </c>
      <c r="E1687" s="19" t="str">
        <f>CONCATENATE(B1687,"-",C1687,"-",D1687)</f>
        <v>7-Nov-1972</v>
      </c>
      <c r="F1687" s="26">
        <f t="shared" si="26"/>
        <v>50</v>
      </c>
      <c r="G1687">
        <v>0</v>
      </c>
      <c r="H1687" s="47">
        <v>15103.69</v>
      </c>
      <c r="I1687" t="str">
        <f>IF(M1687="?","tier - 2",M1687)</f>
        <v>tier - 2</v>
      </c>
      <c r="J1687" t="str">
        <f>IF(N1687="?","tier - 2",N1687)</f>
        <v>tier - 1</v>
      </c>
      <c r="K1687" t="str">
        <f>IF(O1687="?","Unknown",O1687)</f>
        <v>R1012</v>
      </c>
      <c r="M1687" t="s">
        <v>9</v>
      </c>
      <c r="N1687" t="s">
        <v>14</v>
      </c>
      <c r="O1687" t="s">
        <v>21</v>
      </c>
      <c r="R1687">
        <v>1972</v>
      </c>
    </row>
    <row r="1688" spans="1:18" x14ac:dyDescent="0.3">
      <c r="A1688" t="s">
        <v>1717</v>
      </c>
      <c r="B1688">
        <v>5</v>
      </c>
      <c r="C1688" s="54" t="s">
        <v>18</v>
      </c>
      <c r="D1688" s="54">
        <f>IF(R1688="?",AVERAGE($R$2:$R$2344),R1688)</f>
        <v>1978</v>
      </c>
      <c r="E1688" s="19" t="str">
        <f>CONCATENATE(B1688,"-",C1688,"-",D1688)</f>
        <v>5-Sep-1978</v>
      </c>
      <c r="F1688" s="26">
        <f t="shared" si="26"/>
        <v>44</v>
      </c>
      <c r="G1688">
        <v>2</v>
      </c>
      <c r="H1688" s="47">
        <v>15123.19</v>
      </c>
      <c r="I1688" t="str">
        <f>IF(M1688="?","tier - 2",M1688)</f>
        <v>tier - 2</v>
      </c>
      <c r="J1688" t="str">
        <f>IF(N1688="?","tier - 2",N1688)</f>
        <v>tier - 1</v>
      </c>
      <c r="K1688" t="str">
        <f>IF(O1688="?","Unknown",O1688)</f>
        <v>R1011</v>
      </c>
      <c r="M1688" t="s">
        <v>9</v>
      </c>
      <c r="N1688" t="s">
        <v>14</v>
      </c>
      <c r="O1688" t="s">
        <v>40</v>
      </c>
      <c r="R1688">
        <v>1978</v>
      </c>
    </row>
    <row r="1689" spans="1:18" x14ac:dyDescent="0.3">
      <c r="A1689" t="s">
        <v>1718</v>
      </c>
      <c r="B1689">
        <v>25</v>
      </c>
      <c r="C1689" s="54" t="s">
        <v>13</v>
      </c>
      <c r="D1689" s="54">
        <f>IF(R1689="?",AVERAGE($R$2:$R$2344),R1689)</f>
        <v>1971</v>
      </c>
      <c r="E1689" s="19" t="str">
        <f>CONCATENATE(B1689,"-",C1689,"-",D1689)</f>
        <v>25-Nov-1971</v>
      </c>
      <c r="F1689" s="26">
        <f t="shared" si="26"/>
        <v>51</v>
      </c>
      <c r="G1689">
        <v>0</v>
      </c>
      <c r="H1689" s="47">
        <v>15150.44</v>
      </c>
      <c r="I1689" t="str">
        <f>IF(M1689="?","tier - 2",M1689)</f>
        <v>tier - 2</v>
      </c>
      <c r="J1689" t="str">
        <f>IF(N1689="?","tier - 2",N1689)</f>
        <v>tier - 1</v>
      </c>
      <c r="K1689" t="str">
        <f>IF(O1689="?","Unknown",O1689)</f>
        <v>R1023</v>
      </c>
      <c r="M1689" t="s">
        <v>9</v>
      </c>
      <c r="N1689" t="s">
        <v>14</v>
      </c>
      <c r="O1689" t="s">
        <v>247</v>
      </c>
      <c r="R1689">
        <v>1971</v>
      </c>
    </row>
    <row r="1690" spans="1:18" x14ac:dyDescent="0.3">
      <c r="A1690" t="s">
        <v>1719</v>
      </c>
      <c r="B1690">
        <v>25</v>
      </c>
      <c r="C1690" s="54" t="s">
        <v>35</v>
      </c>
      <c r="D1690" s="54">
        <f>IF(R1690="?",AVERAGE($R$2:$R$2344),R1690)</f>
        <v>1962</v>
      </c>
      <c r="E1690" s="19" t="str">
        <f>CONCATENATE(B1690,"-",C1690,"-",D1690)</f>
        <v>25-Oct-1962</v>
      </c>
      <c r="F1690" s="26">
        <f t="shared" si="26"/>
        <v>60</v>
      </c>
      <c r="G1690">
        <v>0</v>
      </c>
      <c r="H1690" s="47">
        <v>15161.25</v>
      </c>
      <c r="I1690" t="str">
        <f>IF(M1690="?","tier - 2",M1690)</f>
        <v>tier - 2</v>
      </c>
      <c r="J1690" t="str">
        <f>IF(N1690="?","tier - 2",N1690)</f>
        <v>tier - 2</v>
      </c>
      <c r="K1690" t="str">
        <f>IF(O1690="?","Unknown",O1690)</f>
        <v>R1012</v>
      </c>
      <c r="M1690" t="s">
        <v>9</v>
      </c>
      <c r="N1690" t="s">
        <v>9</v>
      </c>
      <c r="O1690" t="s">
        <v>21</v>
      </c>
      <c r="R1690">
        <v>1962</v>
      </c>
    </row>
    <row r="1691" spans="1:18" x14ac:dyDescent="0.3">
      <c r="A1691" t="s">
        <v>1720</v>
      </c>
      <c r="B1691">
        <v>4</v>
      </c>
      <c r="C1691" s="54" t="s">
        <v>16</v>
      </c>
      <c r="D1691" s="54">
        <f>IF(R1691="?",AVERAGE($R$2:$R$2344),R1691)</f>
        <v>1959</v>
      </c>
      <c r="E1691" s="19" t="str">
        <f>CONCATENATE(B1691,"-",C1691,"-",D1691)</f>
        <v>4-Jun-1959</v>
      </c>
      <c r="F1691" s="26">
        <f t="shared" si="26"/>
        <v>64</v>
      </c>
      <c r="G1691">
        <v>3</v>
      </c>
      <c r="H1691" s="47">
        <v>15161.53</v>
      </c>
      <c r="I1691" t="str">
        <f>IF(M1691="?","tier - 2",M1691)</f>
        <v>tier - 2</v>
      </c>
      <c r="J1691" t="str">
        <f>IF(N1691="?","tier - 2",N1691)</f>
        <v>tier - 1</v>
      </c>
      <c r="K1691" t="str">
        <f>IF(O1691="?","Unknown",O1691)</f>
        <v>R1013</v>
      </c>
      <c r="M1691" t="s">
        <v>9</v>
      </c>
      <c r="N1691" t="s">
        <v>14</v>
      </c>
      <c r="O1691" t="s">
        <v>11</v>
      </c>
      <c r="R1691">
        <v>1959</v>
      </c>
    </row>
    <row r="1692" spans="1:18" x14ac:dyDescent="0.3">
      <c r="A1692" t="s">
        <v>1721</v>
      </c>
      <c r="B1692">
        <v>3</v>
      </c>
      <c r="C1692" s="54" t="s">
        <v>28</v>
      </c>
      <c r="D1692" s="54">
        <f>IF(R1692="?",AVERAGE($R$2:$R$2344),R1692)</f>
        <v>1959</v>
      </c>
      <c r="E1692" s="19" t="str">
        <f>CONCATENATE(B1692,"-",C1692,"-",D1692)</f>
        <v>3-Dec-1959</v>
      </c>
      <c r="F1692" s="26">
        <f t="shared" si="26"/>
        <v>63</v>
      </c>
      <c r="G1692">
        <v>3</v>
      </c>
      <c r="H1692" s="47">
        <v>15170.07</v>
      </c>
      <c r="I1692" t="str">
        <f>IF(M1692="?","tier - 2",M1692)</f>
        <v>tier - 2</v>
      </c>
      <c r="J1692" t="str">
        <f>IF(N1692="?","tier - 2",N1692)</f>
        <v>tier - 3</v>
      </c>
      <c r="K1692" t="str">
        <f>IF(O1692="?","Unknown",O1692)</f>
        <v>R1011</v>
      </c>
      <c r="M1692" t="s">
        <v>9</v>
      </c>
      <c r="N1692" t="s">
        <v>10</v>
      </c>
      <c r="O1692" t="s">
        <v>40</v>
      </c>
      <c r="R1692">
        <v>1959</v>
      </c>
    </row>
    <row r="1693" spans="1:18" x14ac:dyDescent="0.3">
      <c r="A1693" t="s">
        <v>1722</v>
      </c>
      <c r="B1693">
        <v>17</v>
      </c>
      <c r="C1693" s="54" t="s">
        <v>16</v>
      </c>
      <c r="D1693" s="54">
        <f>IF(R1693="?",AVERAGE($R$2:$R$2344),R1693)</f>
        <v>1962</v>
      </c>
      <c r="E1693" s="19" t="str">
        <f>CONCATENATE(B1693,"-",C1693,"-",D1693)</f>
        <v>17-Jun-1962</v>
      </c>
      <c r="F1693" s="26">
        <f t="shared" si="26"/>
        <v>60</v>
      </c>
      <c r="G1693">
        <v>0</v>
      </c>
      <c r="H1693" s="47">
        <v>15174.81</v>
      </c>
      <c r="I1693" t="str">
        <f>IF(M1693="?","tier - 2",M1693)</f>
        <v>tier - 2</v>
      </c>
      <c r="J1693" t="str">
        <f>IF(N1693="?","tier - 2",N1693)</f>
        <v>tier - 1</v>
      </c>
      <c r="K1693" t="str">
        <f>IF(O1693="?","Unknown",O1693)</f>
        <v>R1012</v>
      </c>
      <c r="M1693" t="s">
        <v>9</v>
      </c>
      <c r="N1693" t="s">
        <v>14</v>
      </c>
      <c r="O1693" t="s">
        <v>21</v>
      </c>
      <c r="R1693">
        <v>1962</v>
      </c>
    </row>
    <row r="1694" spans="1:18" x14ac:dyDescent="0.3">
      <c r="A1694" t="s">
        <v>1723</v>
      </c>
      <c r="B1694">
        <v>23</v>
      </c>
      <c r="C1694" s="54" t="s">
        <v>13</v>
      </c>
      <c r="D1694" s="54">
        <f>IF(R1694="?",AVERAGE($R$2:$R$2344),R1694)</f>
        <v>1978</v>
      </c>
      <c r="E1694" s="19" t="str">
        <f>CONCATENATE(B1694,"-",C1694,"-",D1694)</f>
        <v>23-Nov-1978</v>
      </c>
      <c r="F1694" s="26">
        <f t="shared" si="26"/>
        <v>44</v>
      </c>
      <c r="G1694">
        <v>2</v>
      </c>
      <c r="H1694" s="47">
        <v>15207.92</v>
      </c>
      <c r="I1694" t="str">
        <f>IF(M1694="?","tier - 2",M1694)</f>
        <v>tier - 2</v>
      </c>
      <c r="J1694" t="str">
        <f>IF(N1694="?","tier - 2",N1694)</f>
        <v>tier - 1</v>
      </c>
      <c r="K1694" t="str">
        <f>IF(O1694="?","Unknown",O1694)</f>
        <v>R1012</v>
      </c>
      <c r="M1694" t="s">
        <v>9</v>
      </c>
      <c r="N1694" t="s">
        <v>14</v>
      </c>
      <c r="O1694" t="s">
        <v>21</v>
      </c>
      <c r="R1694">
        <v>1978</v>
      </c>
    </row>
    <row r="1695" spans="1:18" x14ac:dyDescent="0.3">
      <c r="A1695" t="s">
        <v>1724</v>
      </c>
      <c r="B1695">
        <v>25</v>
      </c>
      <c r="C1695" s="54" t="s">
        <v>8</v>
      </c>
      <c r="D1695" s="54">
        <f>IF(R1695="?",AVERAGE($R$2:$R$2344),R1695)</f>
        <v>1960</v>
      </c>
      <c r="E1695" s="19" t="str">
        <f>CONCATENATE(B1695,"-",C1695,"-",D1695)</f>
        <v>25-Jul-1960</v>
      </c>
      <c r="F1695" s="26">
        <f t="shared" si="26"/>
        <v>62</v>
      </c>
      <c r="G1695">
        <v>2</v>
      </c>
      <c r="H1695" s="47">
        <v>15230.32</v>
      </c>
      <c r="I1695" t="str">
        <f>IF(M1695="?","tier - 2",M1695)</f>
        <v>tier - 2</v>
      </c>
      <c r="J1695" t="str">
        <f>IF(N1695="?","tier - 2",N1695)</f>
        <v>tier - 2</v>
      </c>
      <c r="K1695" t="str">
        <f>IF(O1695="?","Unknown",O1695)</f>
        <v>R1024</v>
      </c>
      <c r="M1695" t="s">
        <v>9</v>
      </c>
      <c r="N1695" t="s">
        <v>9</v>
      </c>
      <c r="O1695" t="s">
        <v>245</v>
      </c>
      <c r="R1695">
        <v>1960</v>
      </c>
    </row>
    <row r="1696" spans="1:18" x14ac:dyDescent="0.3">
      <c r="A1696" t="s">
        <v>1725</v>
      </c>
      <c r="B1696">
        <v>16</v>
      </c>
      <c r="C1696" s="54" t="s">
        <v>18</v>
      </c>
      <c r="D1696" s="54">
        <f>IF(R1696="?",AVERAGE($R$2:$R$2344),R1696)</f>
        <v>1969</v>
      </c>
      <c r="E1696" s="19" t="str">
        <f>CONCATENATE(B1696,"-",C1696,"-",D1696)</f>
        <v>16-Sep-1969</v>
      </c>
      <c r="F1696" s="26">
        <f t="shared" si="26"/>
        <v>53</v>
      </c>
      <c r="G1696">
        <v>0</v>
      </c>
      <c r="H1696" s="47">
        <v>15260.52</v>
      </c>
      <c r="I1696" t="str">
        <f>IF(M1696="?","tier - 2",M1696)</f>
        <v>tier - 2</v>
      </c>
      <c r="J1696" t="str">
        <f>IF(N1696="?","tier - 2",N1696)</f>
        <v>tier - 2</v>
      </c>
      <c r="K1696" t="str">
        <f>IF(O1696="?","Unknown",O1696)</f>
        <v>R1023</v>
      </c>
      <c r="M1696" t="s">
        <v>9</v>
      </c>
      <c r="N1696" t="s">
        <v>9</v>
      </c>
      <c r="O1696" t="s">
        <v>247</v>
      </c>
      <c r="R1696">
        <v>1969</v>
      </c>
    </row>
    <row r="1697" spans="1:18" x14ac:dyDescent="0.3">
      <c r="A1697" t="s">
        <v>1726</v>
      </c>
      <c r="B1697">
        <v>13</v>
      </c>
      <c r="C1697" s="54" t="s">
        <v>28</v>
      </c>
      <c r="D1697" s="54">
        <f>IF(R1697="?",AVERAGE($R$2:$R$2344),R1697)</f>
        <v>1963</v>
      </c>
      <c r="E1697" s="19" t="str">
        <f>CONCATENATE(B1697,"-",C1697,"-",D1697)</f>
        <v>13-Dec-1963</v>
      </c>
      <c r="F1697" s="26">
        <f t="shared" si="26"/>
        <v>59</v>
      </c>
      <c r="G1697">
        <v>0</v>
      </c>
      <c r="H1697" s="47">
        <v>15322.77</v>
      </c>
      <c r="I1697" t="str">
        <f>IF(M1697="?","tier - 2",M1697)</f>
        <v>tier - 2</v>
      </c>
      <c r="J1697" t="str">
        <f>IF(N1697="?","tier - 2",N1697)</f>
        <v>tier - 3</v>
      </c>
      <c r="K1697" t="str">
        <f>IF(O1697="?","Unknown",O1697)</f>
        <v>R1021</v>
      </c>
      <c r="M1697" t="s">
        <v>9</v>
      </c>
      <c r="N1697" t="s">
        <v>10</v>
      </c>
      <c r="O1697" t="s">
        <v>298</v>
      </c>
      <c r="R1697">
        <v>1963</v>
      </c>
    </row>
    <row r="1698" spans="1:18" x14ac:dyDescent="0.3">
      <c r="A1698" t="s">
        <v>1727</v>
      </c>
      <c r="B1698">
        <v>14</v>
      </c>
      <c r="C1698" s="54" t="s">
        <v>8</v>
      </c>
      <c r="D1698" s="54">
        <f>IF(R1698="?",AVERAGE($R$2:$R$2344),R1698)</f>
        <v>2001</v>
      </c>
      <c r="E1698" s="19" t="str">
        <f>CONCATENATE(B1698,"-",C1698,"-",D1698)</f>
        <v>14-Jul-2001</v>
      </c>
      <c r="F1698" s="26">
        <f t="shared" si="26"/>
        <v>21</v>
      </c>
      <c r="G1698">
        <v>1</v>
      </c>
      <c r="H1698" s="47">
        <v>15359.1</v>
      </c>
      <c r="I1698" t="str">
        <f>IF(M1698="?","tier - 2",M1698)</f>
        <v>tier - 2</v>
      </c>
      <c r="J1698" t="str">
        <f>IF(N1698="?","tier - 2",N1698)</f>
        <v>tier - 3</v>
      </c>
      <c r="K1698" t="str">
        <f>IF(O1698="?","Unknown",O1698)</f>
        <v>R1024</v>
      </c>
      <c r="M1698" t="s">
        <v>9</v>
      </c>
      <c r="N1698" t="s">
        <v>10</v>
      </c>
      <c r="O1698" t="s">
        <v>245</v>
      </c>
      <c r="R1698">
        <v>2001</v>
      </c>
    </row>
    <row r="1699" spans="1:18" x14ac:dyDescent="0.3">
      <c r="A1699" t="s">
        <v>1728</v>
      </c>
      <c r="B1699">
        <v>17</v>
      </c>
      <c r="C1699" s="54" t="s">
        <v>28</v>
      </c>
      <c r="D1699" s="54">
        <f>IF(R1699="?",AVERAGE($R$2:$R$2344),R1699)</f>
        <v>1988</v>
      </c>
      <c r="E1699" s="19" t="str">
        <f>CONCATENATE(B1699,"-",C1699,"-",D1699)</f>
        <v>17-Dec-1988</v>
      </c>
      <c r="F1699" s="26">
        <f t="shared" si="26"/>
        <v>34</v>
      </c>
      <c r="G1699">
        <v>3</v>
      </c>
      <c r="H1699" s="47">
        <v>15361.5</v>
      </c>
      <c r="I1699" t="str">
        <f>IF(M1699="?","tier - 2",M1699)</f>
        <v>tier - 2</v>
      </c>
      <c r="J1699" t="str">
        <f>IF(N1699="?","tier - 2",N1699)</f>
        <v>tier - 3</v>
      </c>
      <c r="K1699" t="str">
        <f>IF(O1699="?","Unknown",O1699)</f>
        <v>R1023</v>
      </c>
      <c r="M1699" t="s">
        <v>9</v>
      </c>
      <c r="N1699" t="s">
        <v>10</v>
      </c>
      <c r="O1699" t="s">
        <v>247</v>
      </c>
      <c r="R1699">
        <v>1988</v>
      </c>
    </row>
    <row r="1700" spans="1:18" x14ac:dyDescent="0.3">
      <c r="A1700" t="s">
        <v>1729</v>
      </c>
      <c r="B1700">
        <v>18</v>
      </c>
      <c r="C1700" s="54" t="s">
        <v>8</v>
      </c>
      <c r="D1700" s="54">
        <f>IF(R1700="?",AVERAGE($R$2:$R$2344),R1700)</f>
        <v>1968</v>
      </c>
      <c r="E1700" s="19" t="str">
        <f>CONCATENATE(B1700,"-",C1700,"-",D1700)</f>
        <v>18-Jul-1968</v>
      </c>
      <c r="F1700" s="26">
        <f t="shared" si="26"/>
        <v>54</v>
      </c>
      <c r="G1700">
        <v>0</v>
      </c>
      <c r="H1700" s="47">
        <v>15363.77</v>
      </c>
      <c r="I1700" t="str">
        <f>IF(M1700="?","tier - 2",M1700)</f>
        <v>tier - 2</v>
      </c>
      <c r="J1700" t="str">
        <f>IF(N1700="?","tier - 2",N1700)</f>
        <v>tier - 1</v>
      </c>
      <c r="K1700" t="str">
        <f>IF(O1700="?","Unknown",O1700)</f>
        <v>R1026</v>
      </c>
      <c r="M1700" t="s">
        <v>9</v>
      </c>
      <c r="N1700" t="s">
        <v>14</v>
      </c>
      <c r="O1700" t="s">
        <v>533</v>
      </c>
      <c r="R1700">
        <v>1968</v>
      </c>
    </row>
    <row r="1701" spans="1:18" x14ac:dyDescent="0.3">
      <c r="A1701" t="s">
        <v>1730</v>
      </c>
      <c r="B1701">
        <v>6</v>
      </c>
      <c r="C1701" s="54" t="s">
        <v>18</v>
      </c>
      <c r="D1701" s="54">
        <f>IF(R1701="?",AVERAGE($R$2:$R$2344),R1701)</f>
        <v>1962</v>
      </c>
      <c r="E1701" s="19" t="str">
        <f>CONCATENATE(B1701,"-",C1701,"-",D1701)</f>
        <v>6-Sep-1962</v>
      </c>
      <c r="F1701" s="26">
        <f t="shared" si="26"/>
        <v>60</v>
      </c>
      <c r="G1701">
        <v>0</v>
      </c>
      <c r="H1701" s="47">
        <v>15368.22</v>
      </c>
      <c r="I1701" t="str">
        <f>IF(M1701="?","tier - 2",M1701)</f>
        <v>tier - 2</v>
      </c>
      <c r="J1701" t="str">
        <f>IF(N1701="?","tier - 2",N1701)</f>
        <v>tier - 2</v>
      </c>
      <c r="K1701" t="str">
        <f>IF(O1701="?","Unknown",O1701)</f>
        <v>R1011</v>
      </c>
      <c r="M1701" t="s">
        <v>9</v>
      </c>
      <c r="N1701" t="s">
        <v>9</v>
      </c>
      <c r="O1701" t="s">
        <v>40</v>
      </c>
      <c r="R1701">
        <v>1962</v>
      </c>
    </row>
    <row r="1702" spans="1:18" x14ac:dyDescent="0.3">
      <c r="A1702" t="s">
        <v>1731</v>
      </c>
      <c r="B1702">
        <v>4</v>
      </c>
      <c r="C1702" s="54" t="s">
        <v>18</v>
      </c>
      <c r="D1702" s="54">
        <f>IF(R1702="?",AVERAGE($R$2:$R$2344),R1702)</f>
        <v>1964</v>
      </c>
      <c r="E1702" s="19" t="str">
        <f>CONCATENATE(B1702,"-",C1702,"-",D1702)</f>
        <v>4-Sep-1964</v>
      </c>
      <c r="F1702" s="26">
        <f t="shared" si="26"/>
        <v>58</v>
      </c>
      <c r="G1702">
        <v>0</v>
      </c>
      <c r="H1702" s="47">
        <v>15377.77</v>
      </c>
      <c r="I1702" t="str">
        <f>IF(M1702="?","tier - 2",M1702)</f>
        <v>tier - 2</v>
      </c>
      <c r="J1702" t="str">
        <f>IF(N1702="?","tier - 2",N1702)</f>
        <v>tier - 2</v>
      </c>
      <c r="K1702" t="str">
        <f>IF(O1702="?","Unknown",O1702)</f>
        <v>R1012</v>
      </c>
      <c r="M1702" t="s">
        <v>9</v>
      </c>
      <c r="N1702" t="s">
        <v>9</v>
      </c>
      <c r="O1702" t="s">
        <v>21</v>
      </c>
      <c r="R1702">
        <v>1964</v>
      </c>
    </row>
    <row r="1703" spans="1:18" x14ac:dyDescent="0.3">
      <c r="A1703" t="s">
        <v>1732</v>
      </c>
      <c r="B1703">
        <v>25</v>
      </c>
      <c r="C1703" s="54" t="s">
        <v>35</v>
      </c>
      <c r="D1703" s="54">
        <f>IF(R1703="?",AVERAGE($R$2:$R$2344),R1703)</f>
        <v>1990</v>
      </c>
      <c r="E1703" s="19" t="str">
        <f>CONCATENATE(B1703,"-",C1703,"-",D1703)</f>
        <v>25-Oct-1990</v>
      </c>
      <c r="F1703" s="26">
        <f t="shared" si="26"/>
        <v>32</v>
      </c>
      <c r="G1703">
        <v>3</v>
      </c>
      <c r="H1703" s="47">
        <v>15440.2</v>
      </c>
      <c r="I1703" t="str">
        <f>IF(M1703="?","tier - 2",M1703)</f>
        <v>tier - 2</v>
      </c>
      <c r="J1703" t="str">
        <f>IF(N1703="?","tier - 2",N1703)</f>
        <v>tier - 1</v>
      </c>
      <c r="K1703" t="str">
        <f>IF(O1703="?","Unknown",O1703)</f>
        <v>R1012</v>
      </c>
      <c r="M1703" t="s">
        <v>9</v>
      </c>
      <c r="N1703" t="s">
        <v>14</v>
      </c>
      <c r="O1703" t="s">
        <v>21</v>
      </c>
      <c r="R1703">
        <v>1990</v>
      </c>
    </row>
    <row r="1704" spans="1:18" x14ac:dyDescent="0.3">
      <c r="A1704" t="s">
        <v>1733</v>
      </c>
      <c r="B1704">
        <v>20</v>
      </c>
      <c r="C1704" s="54" t="s">
        <v>8</v>
      </c>
      <c r="D1704" s="54">
        <f>IF(R1704="?",AVERAGE($R$2:$R$2344),R1704)</f>
        <v>1976</v>
      </c>
      <c r="E1704" s="19" t="str">
        <f>CONCATENATE(B1704,"-",C1704,"-",D1704)</f>
        <v>20-Jul-1976</v>
      </c>
      <c r="F1704" s="26">
        <f t="shared" si="26"/>
        <v>46</v>
      </c>
      <c r="G1704">
        <v>2</v>
      </c>
      <c r="H1704" s="47">
        <v>15450.48</v>
      </c>
      <c r="I1704" t="str">
        <f>IF(M1704="?","tier - 2",M1704)</f>
        <v>tier - 2</v>
      </c>
      <c r="J1704" t="str">
        <f>IF(N1704="?","tier - 2",N1704)</f>
        <v>tier - 1</v>
      </c>
      <c r="K1704" t="str">
        <f>IF(O1704="?","Unknown",O1704)</f>
        <v>R1026</v>
      </c>
      <c r="M1704" t="s">
        <v>9</v>
      </c>
      <c r="N1704" t="s">
        <v>14</v>
      </c>
      <c r="O1704" t="s">
        <v>533</v>
      </c>
      <c r="R1704">
        <v>1976</v>
      </c>
    </row>
    <row r="1705" spans="1:18" x14ac:dyDescent="0.3">
      <c r="A1705" t="s">
        <v>1734</v>
      </c>
      <c r="B1705">
        <v>17</v>
      </c>
      <c r="C1705" s="54" t="s">
        <v>8</v>
      </c>
      <c r="D1705" s="54">
        <f>IF(R1705="?",AVERAGE($R$2:$R$2344),R1705)</f>
        <v>2004</v>
      </c>
      <c r="E1705" s="19" t="str">
        <f>CONCATENATE(B1705,"-",C1705,"-",D1705)</f>
        <v>17-Jul-2004</v>
      </c>
      <c r="F1705" s="26">
        <f t="shared" si="26"/>
        <v>18</v>
      </c>
      <c r="G1705">
        <v>0</v>
      </c>
      <c r="H1705" s="47">
        <v>15518.18</v>
      </c>
      <c r="I1705" t="str">
        <f>IF(M1705="?","tier - 2",M1705)</f>
        <v>tier - 2</v>
      </c>
      <c r="J1705" t="str">
        <f>IF(N1705="?","tier - 2",N1705)</f>
        <v>tier - 3</v>
      </c>
      <c r="K1705" t="str">
        <f>IF(O1705="?","Unknown",O1705)</f>
        <v>R1015</v>
      </c>
      <c r="M1705" t="s">
        <v>9</v>
      </c>
      <c r="N1705" t="s">
        <v>10</v>
      </c>
      <c r="O1705" t="s">
        <v>162</v>
      </c>
      <c r="R1705">
        <v>2004</v>
      </c>
    </row>
    <row r="1706" spans="1:18" x14ac:dyDescent="0.3">
      <c r="A1706" t="s">
        <v>1735</v>
      </c>
      <c r="B1706">
        <v>28</v>
      </c>
      <c r="C1706" s="54" t="s">
        <v>16</v>
      </c>
      <c r="D1706" s="54">
        <f>IF(R1706="?",AVERAGE($R$2:$R$2344),R1706)</f>
        <v>1974</v>
      </c>
      <c r="E1706" s="19" t="str">
        <f>CONCATENATE(B1706,"-",C1706,"-",D1706)</f>
        <v>28-Jun-1974</v>
      </c>
      <c r="F1706" s="26">
        <f t="shared" si="26"/>
        <v>48</v>
      </c>
      <c r="G1706">
        <v>0</v>
      </c>
      <c r="H1706" s="47">
        <v>15532.16</v>
      </c>
      <c r="I1706" t="str">
        <f>IF(M1706="?","tier - 2",M1706)</f>
        <v>tier - 2</v>
      </c>
      <c r="J1706" t="str">
        <f>IF(N1706="?","tier - 2",N1706)</f>
        <v>tier - 2</v>
      </c>
      <c r="K1706" t="str">
        <f>IF(O1706="?","Unknown",O1706)</f>
        <v>R1026</v>
      </c>
      <c r="M1706" t="s">
        <v>9</v>
      </c>
      <c r="N1706" t="s">
        <v>9</v>
      </c>
      <c r="O1706" t="s">
        <v>533</v>
      </c>
      <c r="R1706">
        <v>1974</v>
      </c>
    </row>
    <row r="1707" spans="1:18" x14ac:dyDescent="0.3">
      <c r="A1707" t="s">
        <v>1736</v>
      </c>
      <c r="B1707">
        <v>2</v>
      </c>
      <c r="C1707" s="54" t="s">
        <v>35</v>
      </c>
      <c r="D1707" s="54">
        <f>IF(R1707="?",AVERAGE($R$2:$R$2344),R1707)</f>
        <v>1959</v>
      </c>
      <c r="E1707" s="19" t="str">
        <f>CONCATENATE(B1707,"-",C1707,"-",D1707)</f>
        <v>2-Oct-1959</v>
      </c>
      <c r="F1707" s="26">
        <f t="shared" si="26"/>
        <v>63</v>
      </c>
      <c r="G1707">
        <v>3</v>
      </c>
      <c r="H1707" s="47">
        <v>15555.19</v>
      </c>
      <c r="I1707" t="str">
        <f>IF(M1707="?","tier - 2",M1707)</f>
        <v>tier - 2</v>
      </c>
      <c r="J1707" t="str">
        <f>IF(N1707="?","tier - 2",N1707)</f>
        <v>tier - 3</v>
      </c>
      <c r="K1707" t="str">
        <f>IF(O1707="?","Unknown",O1707)</f>
        <v>R1012</v>
      </c>
      <c r="M1707" t="s">
        <v>9</v>
      </c>
      <c r="N1707" t="s">
        <v>10</v>
      </c>
      <c r="O1707" t="s">
        <v>21</v>
      </c>
      <c r="R1707">
        <v>1959</v>
      </c>
    </row>
    <row r="1708" spans="1:18" x14ac:dyDescent="0.3">
      <c r="A1708" t="s">
        <v>1737</v>
      </c>
      <c r="B1708">
        <v>30</v>
      </c>
      <c r="C1708" s="54" t="s">
        <v>8</v>
      </c>
      <c r="D1708" s="54">
        <f>IF(R1708="?",AVERAGE($R$2:$R$2344),R1708)</f>
        <v>1974</v>
      </c>
      <c r="E1708" s="19" t="str">
        <f>CONCATENATE(B1708,"-",C1708,"-",D1708)</f>
        <v>30-Jul-1974</v>
      </c>
      <c r="F1708" s="26">
        <f t="shared" si="26"/>
        <v>48</v>
      </c>
      <c r="G1708">
        <v>0</v>
      </c>
      <c r="H1708" s="47">
        <v>15556.67</v>
      </c>
      <c r="I1708" t="str">
        <f>IF(M1708="?","tier - 2",M1708)</f>
        <v>tier - 2</v>
      </c>
      <c r="J1708" t="str">
        <f>IF(N1708="?","tier - 2",N1708)</f>
        <v>tier - 2</v>
      </c>
      <c r="K1708" t="str">
        <f>IF(O1708="?","Unknown",O1708)</f>
        <v>R1012</v>
      </c>
      <c r="M1708" t="s">
        <v>9</v>
      </c>
      <c r="N1708" t="s">
        <v>9</v>
      </c>
      <c r="O1708" t="s">
        <v>21</v>
      </c>
      <c r="R1708">
        <v>1974</v>
      </c>
    </row>
    <row r="1709" spans="1:18" x14ac:dyDescent="0.3">
      <c r="A1709" t="s">
        <v>1738</v>
      </c>
      <c r="B1709">
        <v>28</v>
      </c>
      <c r="C1709" s="54" t="s">
        <v>35</v>
      </c>
      <c r="D1709" s="54">
        <f>IF(R1709="?",AVERAGE($R$2:$R$2344),R1709)</f>
        <v>1965</v>
      </c>
      <c r="E1709" s="19" t="str">
        <f>CONCATENATE(B1709,"-",C1709,"-",D1709)</f>
        <v>28-Oct-1965</v>
      </c>
      <c r="F1709" s="26">
        <f t="shared" si="26"/>
        <v>57</v>
      </c>
      <c r="G1709">
        <v>0</v>
      </c>
      <c r="H1709" s="47">
        <v>15608.58</v>
      </c>
      <c r="I1709" t="str">
        <f>IF(M1709="?","tier - 2",M1709)</f>
        <v>tier - 2</v>
      </c>
      <c r="J1709" t="str">
        <f>IF(N1709="?","tier - 2",N1709)</f>
        <v>tier - 2</v>
      </c>
      <c r="K1709" t="str">
        <f>IF(O1709="?","Unknown",O1709)</f>
        <v>R1026</v>
      </c>
      <c r="M1709" t="s">
        <v>9</v>
      </c>
      <c r="N1709" t="s">
        <v>9</v>
      </c>
      <c r="O1709" t="s">
        <v>533</v>
      </c>
      <c r="R1709">
        <v>1965</v>
      </c>
    </row>
    <row r="1710" spans="1:18" x14ac:dyDescent="0.3">
      <c r="A1710" t="s">
        <v>1739</v>
      </c>
      <c r="B1710">
        <v>6</v>
      </c>
      <c r="C1710" s="54" t="s">
        <v>16</v>
      </c>
      <c r="D1710" s="54">
        <f>IF(R1710="?",AVERAGE($R$2:$R$2344),R1710)</f>
        <v>1960</v>
      </c>
      <c r="E1710" s="19" t="str">
        <f>CONCATENATE(B1710,"-",C1710,"-",D1710)</f>
        <v>6-Jun-1960</v>
      </c>
      <c r="F1710" s="26">
        <f t="shared" si="26"/>
        <v>63</v>
      </c>
      <c r="G1710">
        <v>3</v>
      </c>
      <c r="H1710" s="47">
        <v>15612.19</v>
      </c>
      <c r="I1710" t="str">
        <f>IF(M1710="?","tier - 2",M1710)</f>
        <v>tier - 2</v>
      </c>
      <c r="J1710" t="str">
        <f>IF(N1710="?","tier - 2",N1710)</f>
        <v>tier - 2</v>
      </c>
      <c r="K1710" t="str">
        <f>IF(O1710="?","Unknown",O1710)</f>
        <v>R1012</v>
      </c>
      <c r="M1710" t="s">
        <v>9</v>
      </c>
      <c r="N1710" t="s">
        <v>9</v>
      </c>
      <c r="O1710" t="s">
        <v>21</v>
      </c>
      <c r="R1710">
        <v>1960</v>
      </c>
    </row>
    <row r="1711" spans="1:18" x14ac:dyDescent="0.3">
      <c r="A1711" t="s">
        <v>1740</v>
      </c>
      <c r="B1711">
        <v>22</v>
      </c>
      <c r="C1711" s="54" t="s">
        <v>28</v>
      </c>
      <c r="D1711" s="54">
        <f>IF(R1711="?",AVERAGE($R$2:$R$2344),R1711)</f>
        <v>1988</v>
      </c>
      <c r="E1711" s="19" t="str">
        <f>CONCATENATE(B1711,"-",C1711,"-",D1711)</f>
        <v>22-Dec-1988</v>
      </c>
      <c r="F1711" s="26">
        <f t="shared" si="26"/>
        <v>34</v>
      </c>
      <c r="G1711">
        <v>3</v>
      </c>
      <c r="H1711" s="47">
        <v>15646.28</v>
      </c>
      <c r="I1711" t="str">
        <f>IF(M1711="?","tier - 2",M1711)</f>
        <v>tier - 2</v>
      </c>
      <c r="J1711" t="str">
        <f>IF(N1711="?","tier - 2",N1711)</f>
        <v>tier - 2</v>
      </c>
      <c r="K1711" t="str">
        <f>IF(O1711="?","Unknown",O1711)</f>
        <v>R1011</v>
      </c>
      <c r="M1711" t="s">
        <v>9</v>
      </c>
      <c r="N1711" t="s">
        <v>9</v>
      </c>
      <c r="O1711" t="s">
        <v>40</v>
      </c>
      <c r="R1711">
        <v>1988</v>
      </c>
    </row>
    <row r="1712" spans="1:18" x14ac:dyDescent="0.3">
      <c r="A1712" t="s">
        <v>1741</v>
      </c>
      <c r="B1712">
        <v>26</v>
      </c>
      <c r="C1712" s="54" t="s">
        <v>16</v>
      </c>
      <c r="D1712" s="54">
        <f>IF(R1712="?",AVERAGE($R$2:$R$2344),R1712)</f>
        <v>1973</v>
      </c>
      <c r="E1712" s="19" t="str">
        <f>CONCATENATE(B1712,"-",C1712,"-",D1712)</f>
        <v>26-Jun-1973</v>
      </c>
      <c r="F1712" s="26">
        <f t="shared" si="26"/>
        <v>49</v>
      </c>
      <c r="G1712">
        <v>0</v>
      </c>
      <c r="H1712" s="47">
        <v>15670.3</v>
      </c>
      <c r="I1712" t="str">
        <f>IF(M1712="?","tier - 2",M1712)</f>
        <v>tier - 2</v>
      </c>
      <c r="J1712" t="str">
        <f>IF(N1712="?","tier - 2",N1712)</f>
        <v>tier - 2</v>
      </c>
      <c r="K1712" t="str">
        <f>IF(O1712="?","Unknown",O1712)</f>
        <v>R1026</v>
      </c>
      <c r="M1712" t="s">
        <v>9</v>
      </c>
      <c r="N1712" t="s">
        <v>9</v>
      </c>
      <c r="O1712" t="s">
        <v>533</v>
      </c>
      <c r="R1712">
        <v>1973</v>
      </c>
    </row>
    <row r="1713" spans="1:18" x14ac:dyDescent="0.3">
      <c r="A1713" t="s">
        <v>1742</v>
      </c>
      <c r="B1713">
        <v>20</v>
      </c>
      <c r="C1713" s="54" t="s">
        <v>18</v>
      </c>
      <c r="D1713" s="54">
        <f>IF(R1713="?",AVERAGE($R$2:$R$2344),R1713)</f>
        <v>1976</v>
      </c>
      <c r="E1713" s="19" t="str">
        <f>CONCATENATE(B1713,"-",C1713,"-",D1713)</f>
        <v>20-Sep-1976</v>
      </c>
      <c r="F1713" s="26">
        <f t="shared" si="26"/>
        <v>46</v>
      </c>
      <c r="G1713">
        <v>2</v>
      </c>
      <c r="H1713" s="47">
        <v>15698.86</v>
      </c>
      <c r="I1713" t="str">
        <f>IF(M1713="?","tier - 2",M1713)</f>
        <v>tier - 2</v>
      </c>
      <c r="J1713" t="str">
        <f>IF(N1713="?","tier - 2",N1713)</f>
        <v>tier - 2</v>
      </c>
      <c r="K1713" t="str">
        <f>IF(O1713="?","Unknown",O1713)</f>
        <v>R1012</v>
      </c>
      <c r="M1713" t="s">
        <v>9</v>
      </c>
      <c r="N1713" t="s">
        <v>9</v>
      </c>
      <c r="O1713" t="s">
        <v>21</v>
      </c>
      <c r="R1713">
        <v>1976</v>
      </c>
    </row>
    <row r="1714" spans="1:18" x14ac:dyDescent="0.3">
      <c r="A1714" t="s">
        <v>1743</v>
      </c>
      <c r="B1714">
        <v>29</v>
      </c>
      <c r="C1714" s="54" t="s">
        <v>33</v>
      </c>
      <c r="D1714" s="54">
        <f>IF(R1714="?",AVERAGE($R$2:$R$2344),R1714)</f>
        <v>1974</v>
      </c>
      <c r="E1714" s="19" t="str">
        <f>CONCATENATE(B1714,"-",C1714,"-",D1714)</f>
        <v>29-Aug-1974</v>
      </c>
      <c r="F1714" s="26">
        <f t="shared" si="26"/>
        <v>48</v>
      </c>
      <c r="G1714">
        <v>0</v>
      </c>
      <c r="H1714" s="47">
        <v>15746.62</v>
      </c>
      <c r="I1714" t="str">
        <f>IF(M1714="?","tier - 2",M1714)</f>
        <v>tier - 2</v>
      </c>
      <c r="J1714" t="str">
        <f>IF(N1714="?","tier - 2",N1714)</f>
        <v>tier - 1</v>
      </c>
      <c r="K1714" t="str">
        <f>IF(O1714="?","Unknown",O1714)</f>
        <v>R1012</v>
      </c>
      <c r="M1714" t="s">
        <v>9</v>
      </c>
      <c r="N1714" t="s">
        <v>14</v>
      </c>
      <c r="O1714" t="s">
        <v>21</v>
      </c>
      <c r="R1714">
        <v>1974</v>
      </c>
    </row>
    <row r="1715" spans="1:18" x14ac:dyDescent="0.3">
      <c r="A1715" t="s">
        <v>1744</v>
      </c>
      <c r="B1715">
        <v>9</v>
      </c>
      <c r="C1715" s="54" t="s">
        <v>35</v>
      </c>
      <c r="D1715" s="54">
        <f>IF(R1715="?",AVERAGE($R$2:$R$2344),R1715)</f>
        <v>1997</v>
      </c>
      <c r="E1715" s="19" t="str">
        <f>CONCATENATE(B1715,"-",C1715,"-",D1715)</f>
        <v>9-Oct-1997</v>
      </c>
      <c r="F1715" s="26">
        <f t="shared" si="26"/>
        <v>25</v>
      </c>
      <c r="G1715">
        <v>0</v>
      </c>
      <c r="H1715" s="47">
        <v>15817.99</v>
      </c>
      <c r="I1715" t="str">
        <f>IF(M1715="?","tier - 2",M1715)</f>
        <v>tier - 2</v>
      </c>
      <c r="J1715" t="str">
        <f>IF(N1715="?","tier - 2",N1715)</f>
        <v>tier - 2</v>
      </c>
      <c r="K1715" t="str">
        <f>IF(O1715="?","Unknown",O1715)</f>
        <v>R1012</v>
      </c>
      <c r="M1715" t="s">
        <v>9</v>
      </c>
      <c r="N1715" t="s">
        <v>9</v>
      </c>
      <c r="O1715" t="s">
        <v>21</v>
      </c>
      <c r="R1715">
        <v>1997</v>
      </c>
    </row>
    <row r="1716" spans="1:18" x14ac:dyDescent="0.3">
      <c r="A1716" t="s">
        <v>1745</v>
      </c>
      <c r="B1716">
        <v>26</v>
      </c>
      <c r="C1716" s="54" t="s">
        <v>16</v>
      </c>
      <c r="D1716" s="54">
        <f>IF(R1716="?",AVERAGE($R$2:$R$2344),R1716)</f>
        <v>1984</v>
      </c>
      <c r="E1716" s="19" t="str">
        <f>CONCATENATE(B1716,"-",C1716,"-",D1716)</f>
        <v>26-Jun-1984</v>
      </c>
      <c r="F1716" s="26">
        <f t="shared" si="26"/>
        <v>38</v>
      </c>
      <c r="G1716">
        <v>0</v>
      </c>
      <c r="H1716" s="47">
        <v>15820.7</v>
      </c>
      <c r="I1716" t="str">
        <f>IF(M1716="?","tier - 2",M1716)</f>
        <v>tier - 2</v>
      </c>
      <c r="J1716" t="str">
        <f>IF(N1716="?","tier - 2",N1716)</f>
        <v>tier - 3</v>
      </c>
      <c r="K1716" t="str">
        <f>IF(O1716="?","Unknown",O1716)</f>
        <v>R1011</v>
      </c>
      <c r="M1716" t="s">
        <v>9</v>
      </c>
      <c r="N1716" t="s">
        <v>10</v>
      </c>
      <c r="O1716" t="s">
        <v>40</v>
      </c>
      <c r="R1716">
        <v>1984</v>
      </c>
    </row>
    <row r="1717" spans="1:18" x14ac:dyDescent="0.3">
      <c r="A1717" t="s">
        <v>1746</v>
      </c>
      <c r="B1717">
        <v>11</v>
      </c>
      <c r="C1717" s="54" t="s">
        <v>13</v>
      </c>
      <c r="D1717" s="54">
        <f>IF(R1717="?",AVERAGE($R$2:$R$2344),R1717)</f>
        <v>1982</v>
      </c>
      <c r="E1717" s="19" t="str">
        <f>CONCATENATE(B1717,"-",C1717,"-",D1717)</f>
        <v>11-Nov-1982</v>
      </c>
      <c r="F1717" s="26">
        <f t="shared" si="26"/>
        <v>40</v>
      </c>
      <c r="G1717">
        <v>4</v>
      </c>
      <c r="H1717" s="47">
        <v>15828.82</v>
      </c>
      <c r="I1717" t="str">
        <f>IF(M1717="?","tier - 2",M1717)</f>
        <v>tier - 2</v>
      </c>
      <c r="J1717" t="str">
        <f>IF(N1717="?","tier - 2",N1717)</f>
        <v>tier - 3</v>
      </c>
      <c r="K1717" t="str">
        <f>IF(O1717="?","Unknown",O1717)</f>
        <v>R1011</v>
      </c>
      <c r="M1717" t="s">
        <v>9</v>
      </c>
      <c r="N1717" t="s">
        <v>10</v>
      </c>
      <c r="O1717" t="s">
        <v>40</v>
      </c>
      <c r="R1717">
        <v>1982</v>
      </c>
    </row>
    <row r="1718" spans="1:18" x14ac:dyDescent="0.3">
      <c r="A1718" t="s">
        <v>1747</v>
      </c>
      <c r="B1718">
        <v>25</v>
      </c>
      <c r="C1718" s="54" t="s">
        <v>28</v>
      </c>
      <c r="D1718" s="54">
        <f>IF(R1718="?",AVERAGE($R$2:$R$2344),R1718)</f>
        <v>1962</v>
      </c>
      <c r="E1718" s="19" t="str">
        <f>CONCATENATE(B1718,"-",C1718,"-",D1718)</f>
        <v>25-Dec-1962</v>
      </c>
      <c r="F1718" s="26">
        <f t="shared" si="26"/>
        <v>60</v>
      </c>
      <c r="G1718">
        <v>0</v>
      </c>
      <c r="H1718" s="47">
        <v>15840.81</v>
      </c>
      <c r="I1718" t="str">
        <f>IF(M1718="?","tier - 2",M1718)</f>
        <v>tier - 2</v>
      </c>
      <c r="J1718" t="str">
        <f>IF(N1718="?","tier - 2",N1718)</f>
        <v>tier - 1</v>
      </c>
      <c r="K1718" t="str">
        <f>IF(O1718="?","Unknown",O1718)</f>
        <v>R1022</v>
      </c>
      <c r="M1718" t="s">
        <v>9</v>
      </c>
      <c r="N1718" t="s">
        <v>14</v>
      </c>
      <c r="O1718" t="s">
        <v>630</v>
      </c>
      <c r="R1718">
        <v>1962</v>
      </c>
    </row>
    <row r="1719" spans="1:18" x14ac:dyDescent="0.3">
      <c r="A1719" t="s">
        <v>1748</v>
      </c>
      <c r="B1719">
        <v>12</v>
      </c>
      <c r="C1719" s="54" t="s">
        <v>35</v>
      </c>
      <c r="D1719" s="54">
        <f>IF(R1719="?",AVERAGE($R$2:$R$2344),R1719)</f>
        <v>1980</v>
      </c>
      <c r="E1719" s="19" t="str">
        <f>CONCATENATE(B1719,"-",C1719,"-",D1719)</f>
        <v>12-Oct-1980</v>
      </c>
      <c r="F1719" s="26">
        <f t="shared" si="26"/>
        <v>42</v>
      </c>
      <c r="G1719">
        <v>2</v>
      </c>
      <c r="H1719" s="47">
        <v>15922.29</v>
      </c>
      <c r="I1719" t="str">
        <f>IF(M1719="?","tier - 2",M1719)</f>
        <v>tier - 2</v>
      </c>
      <c r="J1719" t="str">
        <f>IF(N1719="?","tier - 2",N1719)</f>
        <v>tier - 3</v>
      </c>
      <c r="K1719" t="str">
        <f>IF(O1719="?","Unknown",O1719)</f>
        <v>R1026</v>
      </c>
      <c r="M1719" t="s">
        <v>9</v>
      </c>
      <c r="N1719" t="s">
        <v>10</v>
      </c>
      <c r="O1719" t="s">
        <v>533</v>
      </c>
      <c r="R1719">
        <v>1980</v>
      </c>
    </row>
    <row r="1720" spans="1:18" x14ac:dyDescent="0.3">
      <c r="A1720" t="s">
        <v>1749</v>
      </c>
      <c r="B1720">
        <v>24</v>
      </c>
      <c r="C1720" s="54" t="s">
        <v>8</v>
      </c>
      <c r="D1720" s="54">
        <f>IF(R1720="?",AVERAGE($R$2:$R$2344),R1720)</f>
        <v>1982</v>
      </c>
      <c r="E1720" s="19" t="str">
        <f>CONCATENATE(B1720,"-",C1720,"-",D1720)</f>
        <v>24-Jul-1982</v>
      </c>
      <c r="F1720" s="26">
        <f t="shared" si="26"/>
        <v>40</v>
      </c>
      <c r="G1720">
        <v>3</v>
      </c>
      <c r="H1720" s="47">
        <v>15965.29</v>
      </c>
      <c r="I1720" t="str">
        <f>IF(M1720="?","tier - 2",M1720)</f>
        <v>tier - 2</v>
      </c>
      <c r="J1720" t="str">
        <f>IF(N1720="?","tier - 2",N1720)</f>
        <v>tier - 1</v>
      </c>
      <c r="K1720" t="str">
        <f>IF(O1720="?","Unknown",O1720)</f>
        <v>R1012</v>
      </c>
      <c r="M1720" t="s">
        <v>9</v>
      </c>
      <c r="N1720" t="s">
        <v>14</v>
      </c>
      <c r="O1720" t="s">
        <v>21</v>
      </c>
      <c r="R1720">
        <v>1982</v>
      </c>
    </row>
    <row r="1721" spans="1:18" x14ac:dyDescent="0.3">
      <c r="A1721" t="s">
        <v>1750</v>
      </c>
      <c r="B1721">
        <v>19</v>
      </c>
      <c r="C1721" s="54" t="s">
        <v>18</v>
      </c>
      <c r="D1721" s="54">
        <f>IF(R1721="?",AVERAGE($R$2:$R$2344),R1721)</f>
        <v>1980</v>
      </c>
      <c r="E1721" s="19" t="str">
        <f>CONCATENATE(B1721,"-",C1721,"-",D1721)</f>
        <v>19-Sep-1980</v>
      </c>
      <c r="F1721" s="26">
        <f t="shared" si="26"/>
        <v>42</v>
      </c>
      <c r="G1721">
        <v>2</v>
      </c>
      <c r="H1721" s="47">
        <v>15966.19</v>
      </c>
      <c r="I1721" t="str">
        <f>IF(M1721="?","tier - 2",M1721)</f>
        <v>tier - 2</v>
      </c>
      <c r="J1721" t="str">
        <f>IF(N1721="?","tier - 2",N1721)</f>
        <v>tier - 2</v>
      </c>
      <c r="K1721" t="str">
        <f>IF(O1721="?","Unknown",O1721)</f>
        <v>R1012</v>
      </c>
      <c r="M1721" t="s">
        <v>9</v>
      </c>
      <c r="N1721" t="s">
        <v>9</v>
      </c>
      <c r="O1721" t="s">
        <v>21</v>
      </c>
      <c r="R1721">
        <v>1980</v>
      </c>
    </row>
    <row r="1722" spans="1:18" x14ac:dyDescent="0.3">
      <c r="A1722" t="s">
        <v>1751</v>
      </c>
      <c r="B1722">
        <v>5</v>
      </c>
      <c r="C1722" s="54" t="s">
        <v>28</v>
      </c>
      <c r="D1722" s="54">
        <f>IF(R1722="?",AVERAGE($R$2:$R$2344),R1722)</f>
        <v>1988</v>
      </c>
      <c r="E1722" s="19" t="str">
        <f>CONCATENATE(B1722,"-",C1722,"-",D1722)</f>
        <v>5-Dec-1988</v>
      </c>
      <c r="F1722" s="26">
        <f t="shared" si="26"/>
        <v>34</v>
      </c>
      <c r="G1722">
        <v>3</v>
      </c>
      <c r="H1722" s="47">
        <v>16059.06</v>
      </c>
      <c r="I1722" t="str">
        <f>IF(M1722="?","tier - 2",M1722)</f>
        <v>tier - 2</v>
      </c>
      <c r="J1722" t="str">
        <f>IF(N1722="?","tier - 2",N1722)</f>
        <v>tier - 3</v>
      </c>
      <c r="K1722" t="str">
        <f>IF(O1722="?","Unknown",O1722)</f>
        <v>R1012</v>
      </c>
      <c r="M1722" t="s">
        <v>9</v>
      </c>
      <c r="N1722" t="s">
        <v>10</v>
      </c>
      <c r="O1722" t="s">
        <v>21</v>
      </c>
      <c r="R1722">
        <v>1988</v>
      </c>
    </row>
    <row r="1723" spans="1:18" x14ac:dyDescent="0.3">
      <c r="A1723" t="s">
        <v>1752</v>
      </c>
      <c r="B1723">
        <v>16</v>
      </c>
      <c r="C1723" s="54" t="s">
        <v>18</v>
      </c>
      <c r="D1723" s="54">
        <f>IF(R1723="?",AVERAGE($R$2:$R$2344),R1723)</f>
        <v>1978</v>
      </c>
      <c r="E1723" s="19" t="str">
        <f>CONCATENATE(B1723,"-",C1723,"-",D1723)</f>
        <v>16-Sep-1978</v>
      </c>
      <c r="F1723" s="26">
        <f t="shared" si="26"/>
        <v>44</v>
      </c>
      <c r="G1723">
        <v>2</v>
      </c>
      <c r="H1723" s="47">
        <v>16062.89</v>
      </c>
      <c r="I1723" t="str">
        <f>IF(M1723="?","tier - 2",M1723)</f>
        <v>tier - 2</v>
      </c>
      <c r="J1723" t="str">
        <f>IF(N1723="?","tier - 2",N1723)</f>
        <v>tier - 2</v>
      </c>
      <c r="K1723" t="str">
        <f>IF(O1723="?","Unknown",O1723)</f>
        <v>R1026</v>
      </c>
      <c r="M1723" t="s">
        <v>9</v>
      </c>
      <c r="N1723" t="s">
        <v>9</v>
      </c>
      <c r="O1723" t="s">
        <v>533</v>
      </c>
      <c r="R1723">
        <v>1978</v>
      </c>
    </row>
    <row r="1724" spans="1:18" x14ac:dyDescent="0.3">
      <c r="A1724" t="s">
        <v>1753</v>
      </c>
      <c r="B1724">
        <v>22</v>
      </c>
      <c r="C1724" s="54" t="s">
        <v>35</v>
      </c>
      <c r="D1724" s="54">
        <f>IF(R1724="?",AVERAGE($R$2:$R$2344),R1724)</f>
        <v>1958</v>
      </c>
      <c r="E1724" s="19" t="str">
        <f>CONCATENATE(B1724,"-",C1724,"-",D1724)</f>
        <v>22-Oct-1958</v>
      </c>
      <c r="F1724" s="26">
        <f t="shared" si="26"/>
        <v>64</v>
      </c>
      <c r="G1724">
        <v>2</v>
      </c>
      <c r="H1724" s="47">
        <v>16069.08</v>
      </c>
      <c r="I1724" t="str">
        <f>IF(M1724="?","tier - 2",M1724)</f>
        <v>tier - 2</v>
      </c>
      <c r="J1724" t="str">
        <f>IF(N1724="?","tier - 2",N1724)</f>
        <v>tier - 2</v>
      </c>
      <c r="K1724" t="str">
        <f>IF(O1724="?","Unknown",O1724)</f>
        <v>R1024</v>
      </c>
      <c r="M1724" t="s">
        <v>9</v>
      </c>
      <c r="N1724" t="s">
        <v>9</v>
      </c>
      <c r="O1724" t="s">
        <v>245</v>
      </c>
      <c r="R1724">
        <v>1958</v>
      </c>
    </row>
    <row r="1725" spans="1:18" x14ac:dyDescent="0.3">
      <c r="A1725" t="s">
        <v>1754</v>
      </c>
      <c r="B1725">
        <v>21</v>
      </c>
      <c r="C1725" s="54" t="s">
        <v>16</v>
      </c>
      <c r="D1725" s="54">
        <f>IF(R1725="?",AVERAGE($R$2:$R$2344),R1725)</f>
        <v>1958</v>
      </c>
      <c r="E1725" s="19" t="str">
        <f>CONCATENATE(B1725,"-",C1725,"-",D1725)</f>
        <v>21-Jun-1958</v>
      </c>
      <c r="F1725" s="26">
        <f t="shared" si="26"/>
        <v>64</v>
      </c>
      <c r="G1725">
        <v>3</v>
      </c>
      <c r="H1725" s="47">
        <v>16085.13</v>
      </c>
      <c r="I1725" t="str">
        <f>IF(M1725="?","tier - 2",M1725)</f>
        <v>tier - 2</v>
      </c>
      <c r="J1725" t="str">
        <f>IF(N1725="?","tier - 2",N1725)</f>
        <v>tier - 2</v>
      </c>
      <c r="K1725" t="str">
        <f>IF(O1725="?","Unknown",O1725)</f>
        <v>R1013</v>
      </c>
      <c r="M1725" t="s">
        <v>9</v>
      </c>
      <c r="N1725" t="s">
        <v>9</v>
      </c>
      <c r="O1725" t="s">
        <v>11</v>
      </c>
      <c r="R1725">
        <v>1958</v>
      </c>
    </row>
    <row r="1726" spans="1:18" x14ac:dyDescent="0.3">
      <c r="A1726" t="s">
        <v>1755</v>
      </c>
      <c r="B1726">
        <v>27</v>
      </c>
      <c r="C1726" s="54" t="s">
        <v>33</v>
      </c>
      <c r="D1726" s="54">
        <f>IF(R1726="?",AVERAGE($R$2:$R$2344),R1726)</f>
        <v>1985</v>
      </c>
      <c r="E1726" s="19" t="str">
        <f>CONCATENATE(B1726,"-",C1726,"-",D1726)</f>
        <v>27-Aug-1985</v>
      </c>
      <c r="F1726" s="26">
        <f t="shared" si="26"/>
        <v>37</v>
      </c>
      <c r="G1726">
        <v>3</v>
      </c>
      <c r="H1726" s="47">
        <v>16097.94</v>
      </c>
      <c r="I1726" t="str">
        <f>IF(M1726="?","tier - 2",M1726)</f>
        <v>tier - 2</v>
      </c>
      <c r="J1726" t="str">
        <f>IF(N1726="?","tier - 2",N1726)</f>
        <v>tier - 3</v>
      </c>
      <c r="K1726" t="str">
        <f>IF(O1726="?","Unknown",O1726)</f>
        <v>R1012</v>
      </c>
      <c r="M1726" t="s">
        <v>9</v>
      </c>
      <c r="N1726" t="s">
        <v>10</v>
      </c>
      <c r="O1726" t="s">
        <v>21</v>
      </c>
      <c r="R1726">
        <v>1985</v>
      </c>
    </row>
    <row r="1727" spans="1:18" x14ac:dyDescent="0.3">
      <c r="A1727" t="s">
        <v>1756</v>
      </c>
      <c r="B1727">
        <v>8</v>
      </c>
      <c r="C1727" s="54" t="s">
        <v>33</v>
      </c>
      <c r="D1727" s="54">
        <f>IF(R1727="?",AVERAGE($R$2:$R$2344),R1727)</f>
        <v>1993</v>
      </c>
      <c r="E1727" s="19" t="str">
        <f>CONCATENATE(B1727,"-",C1727,"-",D1727)</f>
        <v>8-Aug-1993</v>
      </c>
      <c r="F1727" s="26">
        <f t="shared" si="26"/>
        <v>29</v>
      </c>
      <c r="G1727">
        <v>0</v>
      </c>
      <c r="H1727" s="47">
        <v>16115.3</v>
      </c>
      <c r="I1727" t="str">
        <f>IF(M1727="?","tier - 2",M1727)</f>
        <v>tier - 2</v>
      </c>
      <c r="J1727" t="str">
        <f>IF(N1727="?","tier - 2",N1727)</f>
        <v>tier - 1</v>
      </c>
      <c r="K1727" t="str">
        <f>IF(O1727="?","Unknown",O1727)</f>
        <v>R1024</v>
      </c>
      <c r="M1727" t="s">
        <v>9</v>
      </c>
      <c r="N1727" t="s">
        <v>14</v>
      </c>
      <c r="O1727" t="s">
        <v>245</v>
      </c>
      <c r="R1727">
        <v>1993</v>
      </c>
    </row>
    <row r="1728" spans="1:18" x14ac:dyDescent="0.3">
      <c r="A1728" t="s">
        <v>1757</v>
      </c>
      <c r="B1728">
        <v>6</v>
      </c>
      <c r="C1728" s="54" t="s">
        <v>35</v>
      </c>
      <c r="D1728" s="54">
        <f>IF(R1728="?",AVERAGE($R$2:$R$2344),R1728)</f>
        <v>1987</v>
      </c>
      <c r="E1728" s="19" t="str">
        <f>CONCATENATE(B1728,"-",C1728,"-",D1728)</f>
        <v>6-Oct-1987</v>
      </c>
      <c r="F1728" s="26">
        <f t="shared" si="26"/>
        <v>35</v>
      </c>
      <c r="G1728">
        <v>3</v>
      </c>
      <c r="H1728" s="47">
        <v>16122.65</v>
      </c>
      <c r="I1728" t="str">
        <f>IF(M1728="?","tier - 2",M1728)</f>
        <v>tier - 2</v>
      </c>
      <c r="J1728" t="str">
        <f>IF(N1728="?","tier - 2",N1728)</f>
        <v>tier - 1</v>
      </c>
      <c r="K1728" t="str">
        <f>IF(O1728="?","Unknown",O1728)</f>
        <v>R1011</v>
      </c>
      <c r="M1728" t="s">
        <v>9</v>
      </c>
      <c r="N1728" t="s">
        <v>14</v>
      </c>
      <c r="O1728" t="s">
        <v>40</v>
      </c>
      <c r="R1728">
        <v>1987</v>
      </c>
    </row>
    <row r="1729" spans="1:18" x14ac:dyDescent="0.3">
      <c r="A1729" t="s">
        <v>1758</v>
      </c>
      <c r="B1729">
        <v>12</v>
      </c>
      <c r="C1729" s="54" t="s">
        <v>28</v>
      </c>
      <c r="D1729" s="54">
        <f>IF(R1729="?",AVERAGE($R$2:$R$2344),R1729)</f>
        <v>1993</v>
      </c>
      <c r="E1729" s="19" t="str">
        <f>CONCATENATE(B1729,"-",C1729,"-",D1729)</f>
        <v>12-Dec-1993</v>
      </c>
      <c r="F1729" s="26">
        <f t="shared" si="26"/>
        <v>29</v>
      </c>
      <c r="G1729">
        <v>0</v>
      </c>
      <c r="H1729" s="47">
        <v>16138.76</v>
      </c>
      <c r="I1729" t="str">
        <f>IF(M1729="?","tier - 2",M1729)</f>
        <v>tier - 2</v>
      </c>
      <c r="J1729" t="str">
        <f>IF(N1729="?","tier - 2",N1729)</f>
        <v>tier - 3</v>
      </c>
      <c r="K1729" t="str">
        <f>IF(O1729="?","Unknown",O1729)</f>
        <v>R1017</v>
      </c>
      <c r="M1729" t="s">
        <v>9</v>
      </c>
      <c r="N1729" t="s">
        <v>10</v>
      </c>
      <c r="O1729" t="s">
        <v>354</v>
      </c>
      <c r="R1729">
        <v>1993</v>
      </c>
    </row>
    <row r="1730" spans="1:18" x14ac:dyDescent="0.3">
      <c r="A1730" t="s">
        <v>1759</v>
      </c>
      <c r="B1730">
        <v>6</v>
      </c>
      <c r="C1730" s="54" t="s">
        <v>8</v>
      </c>
      <c r="D1730" s="54">
        <f>IF(R1730="?",AVERAGE($R$2:$R$2344),R1730)</f>
        <v>1982</v>
      </c>
      <c r="E1730" s="19" t="str">
        <f>CONCATENATE(B1730,"-",C1730,"-",D1730)</f>
        <v>6-Jul-1982</v>
      </c>
      <c r="F1730" s="26">
        <f t="shared" si="26"/>
        <v>40</v>
      </c>
      <c r="G1730">
        <v>3</v>
      </c>
      <c r="H1730" s="47">
        <v>16152.04</v>
      </c>
      <c r="I1730" t="str">
        <f>IF(M1730="?","tier - 2",M1730)</f>
        <v>tier - 2</v>
      </c>
      <c r="J1730" t="str">
        <f>IF(N1730="?","tier - 2",N1730)</f>
        <v>tier - 1</v>
      </c>
      <c r="K1730" t="str">
        <f>IF(O1730="?","Unknown",O1730)</f>
        <v>R1026</v>
      </c>
      <c r="M1730" t="s">
        <v>9</v>
      </c>
      <c r="N1730" t="s">
        <v>14</v>
      </c>
      <c r="O1730" t="s">
        <v>533</v>
      </c>
      <c r="R1730">
        <v>1982</v>
      </c>
    </row>
    <row r="1731" spans="1:18" x14ac:dyDescent="0.3">
      <c r="A1731" t="s">
        <v>1760</v>
      </c>
      <c r="B1731">
        <v>11</v>
      </c>
      <c r="C1731" s="54" t="s">
        <v>18</v>
      </c>
      <c r="D1731" s="54">
        <f>IF(R1731="?",AVERAGE($R$2:$R$2344),R1731)</f>
        <v>1974</v>
      </c>
      <c r="E1731" s="19" t="str">
        <f>CONCATENATE(B1731,"-",C1731,"-",D1731)</f>
        <v>11-Sep-1974</v>
      </c>
      <c r="F1731" s="26">
        <f t="shared" ref="F1731:F1794" si="27">DATEDIF(E1731, DATE(2023,6,8), "Y")</f>
        <v>48</v>
      </c>
      <c r="G1731">
        <v>0</v>
      </c>
      <c r="H1731" s="47">
        <v>16190.97</v>
      </c>
      <c r="I1731" t="str">
        <f>IF(M1731="?","tier - 2",M1731)</f>
        <v>tier - 2</v>
      </c>
      <c r="J1731" t="str">
        <f>IF(N1731="?","tier - 2",N1731)</f>
        <v>tier - 3</v>
      </c>
      <c r="K1731" t="str">
        <f>IF(O1731="?","Unknown",O1731)</f>
        <v>R1012</v>
      </c>
      <c r="M1731" t="s">
        <v>9</v>
      </c>
      <c r="N1731" t="s">
        <v>10</v>
      </c>
      <c r="O1731" t="s">
        <v>21</v>
      </c>
      <c r="R1731">
        <v>1974</v>
      </c>
    </row>
    <row r="1732" spans="1:18" x14ac:dyDescent="0.3">
      <c r="A1732" t="s">
        <v>1761</v>
      </c>
      <c r="B1732">
        <v>6</v>
      </c>
      <c r="C1732" s="54" t="s">
        <v>33</v>
      </c>
      <c r="D1732" s="54">
        <f>IF(R1732="?",AVERAGE($R$2:$R$2344),R1732)</f>
        <v>1988</v>
      </c>
      <c r="E1732" s="19" t="str">
        <f>CONCATENATE(B1732,"-",C1732,"-",D1732)</f>
        <v>6-Aug-1988</v>
      </c>
      <c r="F1732" s="26">
        <f t="shared" si="27"/>
        <v>34</v>
      </c>
      <c r="G1732">
        <v>3</v>
      </c>
      <c r="H1732" s="47">
        <v>16199.1</v>
      </c>
      <c r="I1732" t="str">
        <f>IF(M1732="?","tier - 2",M1732)</f>
        <v>tier - 2</v>
      </c>
      <c r="J1732" t="str">
        <f>IF(N1732="?","tier - 2",N1732)</f>
        <v>tier - 2</v>
      </c>
      <c r="K1732" t="str">
        <f>IF(O1732="?","Unknown",O1732)</f>
        <v>R1012</v>
      </c>
      <c r="M1732" t="s">
        <v>9</v>
      </c>
      <c r="N1732" t="s">
        <v>9</v>
      </c>
      <c r="O1732" t="s">
        <v>21</v>
      </c>
      <c r="R1732">
        <v>1988</v>
      </c>
    </row>
    <row r="1733" spans="1:18" x14ac:dyDescent="0.3">
      <c r="A1733" t="s">
        <v>1762</v>
      </c>
      <c r="B1733">
        <v>21</v>
      </c>
      <c r="C1733" s="54" t="s">
        <v>33</v>
      </c>
      <c r="D1733" s="54">
        <f>IF(R1733="?",AVERAGE($R$2:$R$2344),R1733)</f>
        <v>1988</v>
      </c>
      <c r="E1733" s="19" t="str">
        <f>CONCATENATE(B1733,"-",C1733,"-",D1733)</f>
        <v>21-Aug-1988</v>
      </c>
      <c r="F1733" s="26">
        <f t="shared" si="27"/>
        <v>34</v>
      </c>
      <c r="G1733">
        <v>3</v>
      </c>
      <c r="H1733" s="47">
        <v>16205.88</v>
      </c>
      <c r="I1733" t="str">
        <f>IF(M1733="?","tier - 2",M1733)</f>
        <v>tier - 2</v>
      </c>
      <c r="J1733" t="str">
        <f>IF(N1733="?","tier - 2",N1733)</f>
        <v>tier - 1</v>
      </c>
      <c r="K1733" t="str">
        <f>IF(O1733="?","Unknown",O1733)</f>
        <v>R1012</v>
      </c>
      <c r="M1733" t="s">
        <v>9</v>
      </c>
      <c r="N1733" t="s">
        <v>14</v>
      </c>
      <c r="O1733" t="s">
        <v>21</v>
      </c>
      <c r="R1733">
        <v>1988</v>
      </c>
    </row>
    <row r="1734" spans="1:18" x14ac:dyDescent="0.3">
      <c r="A1734" t="s">
        <v>1763</v>
      </c>
      <c r="B1734">
        <v>8</v>
      </c>
      <c r="C1734" s="54" t="s">
        <v>18</v>
      </c>
      <c r="D1734" s="54">
        <f>IF(R1734="?",AVERAGE($R$2:$R$2344),R1734)</f>
        <v>2002</v>
      </c>
      <c r="E1734" s="19" t="str">
        <f>CONCATENATE(B1734,"-",C1734,"-",D1734)</f>
        <v>8-Sep-2002</v>
      </c>
      <c r="F1734" s="26">
        <f t="shared" si="27"/>
        <v>20</v>
      </c>
      <c r="G1734">
        <v>0</v>
      </c>
      <c r="H1734" s="47">
        <v>16232.85</v>
      </c>
      <c r="I1734" t="str">
        <f>IF(M1734="?","tier - 2",M1734)</f>
        <v>tier - 2</v>
      </c>
      <c r="J1734" t="str">
        <f>IF(N1734="?","tier - 2",N1734)</f>
        <v>tier - 1</v>
      </c>
      <c r="K1734" t="str">
        <f>IF(O1734="?","Unknown",O1734)</f>
        <v>R1011</v>
      </c>
      <c r="M1734" t="s">
        <v>9</v>
      </c>
      <c r="N1734" t="s">
        <v>14</v>
      </c>
      <c r="O1734" t="s">
        <v>40</v>
      </c>
      <c r="R1734">
        <v>2002</v>
      </c>
    </row>
    <row r="1735" spans="1:18" x14ac:dyDescent="0.3">
      <c r="A1735" t="s">
        <v>1764</v>
      </c>
      <c r="B1735">
        <v>30</v>
      </c>
      <c r="C1735" s="54" t="s">
        <v>8</v>
      </c>
      <c r="D1735" s="54">
        <f>IF(R1735="?",AVERAGE($R$2:$R$2344),R1735)</f>
        <v>1972</v>
      </c>
      <c r="E1735" s="19" t="str">
        <f>CONCATENATE(B1735,"-",C1735,"-",D1735)</f>
        <v>30-Jul-1972</v>
      </c>
      <c r="F1735" s="26">
        <f t="shared" si="27"/>
        <v>50</v>
      </c>
      <c r="G1735">
        <v>0</v>
      </c>
      <c r="H1735" s="47">
        <v>16267.32</v>
      </c>
      <c r="I1735" t="str">
        <f>IF(M1735="?","tier - 2",M1735)</f>
        <v>tier - 2</v>
      </c>
      <c r="J1735" t="str">
        <f>IF(N1735="?","tier - 2",N1735)</f>
        <v>tier - 2</v>
      </c>
      <c r="K1735" t="str">
        <f>IF(O1735="?","Unknown",O1735)</f>
        <v>R1023</v>
      </c>
      <c r="M1735" t="s">
        <v>9</v>
      </c>
      <c r="N1735" t="s">
        <v>9</v>
      </c>
      <c r="O1735" t="s">
        <v>247</v>
      </c>
      <c r="R1735">
        <v>1972</v>
      </c>
    </row>
    <row r="1736" spans="1:18" x14ac:dyDescent="0.3">
      <c r="A1736" t="s">
        <v>1765</v>
      </c>
      <c r="B1736">
        <v>24</v>
      </c>
      <c r="C1736" s="54" t="s">
        <v>33</v>
      </c>
      <c r="D1736" s="54">
        <f>IF(R1736="?",AVERAGE($R$2:$R$2344),R1736)</f>
        <v>2003</v>
      </c>
      <c r="E1736" s="19" t="str">
        <f>CONCATENATE(B1736,"-",C1736,"-",D1736)</f>
        <v>24-Aug-2003</v>
      </c>
      <c r="F1736" s="26">
        <f t="shared" si="27"/>
        <v>19</v>
      </c>
      <c r="G1736">
        <v>0</v>
      </c>
      <c r="H1736" s="47">
        <v>16297.85</v>
      </c>
      <c r="I1736" t="str">
        <f>IF(M1736="?","tier - 2",M1736)</f>
        <v>tier - 2</v>
      </c>
      <c r="J1736" t="str">
        <f>IF(N1736="?","tier - 2",N1736)</f>
        <v>tier - 3</v>
      </c>
      <c r="K1736" t="str">
        <f>IF(O1736="?","Unknown",O1736)</f>
        <v>R1011</v>
      </c>
      <c r="M1736" t="s">
        <v>9</v>
      </c>
      <c r="N1736" t="s">
        <v>10</v>
      </c>
      <c r="O1736" t="s">
        <v>40</v>
      </c>
      <c r="R1736">
        <v>2003</v>
      </c>
    </row>
    <row r="1737" spans="1:18" x14ac:dyDescent="0.3">
      <c r="A1737" t="s">
        <v>1766</v>
      </c>
      <c r="B1737">
        <v>8</v>
      </c>
      <c r="C1737" s="54" t="s">
        <v>33</v>
      </c>
      <c r="D1737" s="54">
        <f>IF(R1737="?",AVERAGE($R$2:$R$2344),R1737)</f>
        <v>1969</v>
      </c>
      <c r="E1737" s="19" t="str">
        <f>CONCATENATE(B1737,"-",C1737,"-",D1737)</f>
        <v>8-Aug-1969</v>
      </c>
      <c r="F1737" s="26">
        <f t="shared" si="27"/>
        <v>53</v>
      </c>
      <c r="G1737">
        <v>0</v>
      </c>
      <c r="H1737" s="47">
        <v>16311.05</v>
      </c>
      <c r="I1737" t="str">
        <f>IF(M1737="?","tier - 2",M1737)</f>
        <v>tier - 2</v>
      </c>
      <c r="J1737" t="str">
        <f>IF(N1737="?","tier - 2",N1737)</f>
        <v>tier - 3</v>
      </c>
      <c r="K1737" t="str">
        <f>IF(O1737="?","Unknown",O1737)</f>
        <v>R1026</v>
      </c>
      <c r="M1737" t="s">
        <v>9</v>
      </c>
      <c r="N1737" t="s">
        <v>10</v>
      </c>
      <c r="O1737" t="s">
        <v>533</v>
      </c>
      <c r="R1737">
        <v>1969</v>
      </c>
    </row>
    <row r="1738" spans="1:18" x14ac:dyDescent="0.3">
      <c r="A1738" t="s">
        <v>1767</v>
      </c>
      <c r="B1738">
        <v>5</v>
      </c>
      <c r="C1738" s="54" t="s">
        <v>28</v>
      </c>
      <c r="D1738" s="54">
        <f>IF(R1738="?",AVERAGE($R$2:$R$2344),R1738)</f>
        <v>1965</v>
      </c>
      <c r="E1738" s="19" t="str">
        <f>CONCATENATE(B1738,"-",C1738,"-",D1738)</f>
        <v>5-Dec-1965</v>
      </c>
      <c r="F1738" s="26">
        <f t="shared" si="27"/>
        <v>57</v>
      </c>
      <c r="G1738">
        <v>0</v>
      </c>
      <c r="H1738" s="47">
        <v>16351.42</v>
      </c>
      <c r="I1738" t="str">
        <f>IF(M1738="?","tier - 2",M1738)</f>
        <v>tier - 2</v>
      </c>
      <c r="J1738" t="str">
        <f>IF(N1738="?","tier - 2",N1738)</f>
        <v>tier - 3</v>
      </c>
      <c r="K1738" t="str">
        <f>IF(O1738="?","Unknown",O1738)</f>
        <v>R1026</v>
      </c>
      <c r="M1738" t="s">
        <v>9</v>
      </c>
      <c r="N1738" t="s">
        <v>10</v>
      </c>
      <c r="O1738" t="s">
        <v>533</v>
      </c>
      <c r="R1738">
        <v>1965</v>
      </c>
    </row>
    <row r="1739" spans="1:18" x14ac:dyDescent="0.3">
      <c r="A1739" t="s">
        <v>1768</v>
      </c>
      <c r="B1739">
        <v>28</v>
      </c>
      <c r="C1739" s="54" t="s">
        <v>18</v>
      </c>
      <c r="D1739" s="54">
        <f>IF(R1739="?",AVERAGE($R$2:$R$2344),R1739)</f>
        <v>1995</v>
      </c>
      <c r="E1739" s="19" t="str">
        <f>CONCATENATE(B1739,"-",C1739,"-",D1739)</f>
        <v>28-Sep-1995</v>
      </c>
      <c r="F1739" s="26">
        <f t="shared" si="27"/>
        <v>27</v>
      </c>
      <c r="G1739">
        <v>3</v>
      </c>
      <c r="H1739" s="47">
        <v>16420.490000000002</v>
      </c>
      <c r="I1739" t="str">
        <f>IF(M1739="?","tier - 2",M1739)</f>
        <v>tier - 2</v>
      </c>
      <c r="J1739" t="str">
        <f>IF(N1739="?","tier - 2",N1739)</f>
        <v>tier - 3</v>
      </c>
      <c r="K1739" t="str">
        <f>IF(O1739="?","Unknown",O1739)</f>
        <v>R1012</v>
      </c>
      <c r="M1739" t="s">
        <v>9</v>
      </c>
      <c r="N1739" t="s">
        <v>10</v>
      </c>
      <c r="O1739" t="s">
        <v>21</v>
      </c>
      <c r="R1739">
        <v>1995</v>
      </c>
    </row>
    <row r="1740" spans="1:18" x14ac:dyDescent="0.3">
      <c r="A1740" t="s">
        <v>1769</v>
      </c>
      <c r="B1740">
        <v>20</v>
      </c>
      <c r="C1740" s="54" t="s">
        <v>28</v>
      </c>
      <c r="D1740" s="54">
        <f>IF(R1740="?",AVERAGE($R$2:$R$2344),R1740)</f>
        <v>2003</v>
      </c>
      <c r="E1740" s="19" t="str">
        <f>CONCATENATE(B1740,"-",C1740,"-",D1740)</f>
        <v>20-Dec-2003</v>
      </c>
      <c r="F1740" s="26">
        <f t="shared" si="27"/>
        <v>19</v>
      </c>
      <c r="G1740">
        <v>1</v>
      </c>
      <c r="H1740" s="47">
        <v>16450.89</v>
      </c>
      <c r="I1740" t="str">
        <f>IF(M1740="?","tier - 2",M1740)</f>
        <v>tier - 2</v>
      </c>
      <c r="J1740" t="str">
        <f>IF(N1740="?","tier - 2",N1740)</f>
        <v>tier - 1</v>
      </c>
      <c r="K1740" t="str">
        <f>IF(O1740="?","Unknown",O1740)</f>
        <v>R1012</v>
      </c>
      <c r="M1740" t="s">
        <v>9</v>
      </c>
      <c r="N1740" t="s">
        <v>14</v>
      </c>
      <c r="O1740" t="s">
        <v>21</v>
      </c>
      <c r="R1740">
        <v>2003</v>
      </c>
    </row>
    <row r="1741" spans="1:18" x14ac:dyDescent="0.3">
      <c r="A1741" t="s">
        <v>1770</v>
      </c>
      <c r="B1741">
        <v>10</v>
      </c>
      <c r="C1741" s="54" t="s">
        <v>35</v>
      </c>
      <c r="D1741" s="54">
        <f>IF(R1741="?",AVERAGE($R$2:$R$2344),R1741)</f>
        <v>1958</v>
      </c>
      <c r="E1741" s="19" t="str">
        <f>CONCATENATE(B1741,"-",C1741,"-",D1741)</f>
        <v>10-Oct-1958</v>
      </c>
      <c r="F1741" s="26">
        <f t="shared" si="27"/>
        <v>64</v>
      </c>
      <c r="G1741">
        <v>3</v>
      </c>
      <c r="H1741" s="47">
        <v>16455.71</v>
      </c>
      <c r="I1741" t="str">
        <f>IF(M1741="?","tier - 2",M1741)</f>
        <v>tier - 2</v>
      </c>
      <c r="J1741" t="str">
        <f>IF(N1741="?","tier - 2",N1741)</f>
        <v>tier - 2</v>
      </c>
      <c r="K1741" t="str">
        <f>IF(O1741="?","Unknown",O1741)</f>
        <v>R1012</v>
      </c>
      <c r="M1741" t="s">
        <v>9</v>
      </c>
      <c r="N1741" t="s">
        <v>9</v>
      </c>
      <c r="O1741" t="s">
        <v>21</v>
      </c>
      <c r="R1741">
        <v>1958</v>
      </c>
    </row>
    <row r="1742" spans="1:18" x14ac:dyDescent="0.3">
      <c r="A1742" t="s">
        <v>1771</v>
      </c>
      <c r="B1742">
        <v>23</v>
      </c>
      <c r="C1742" s="54" t="s">
        <v>28</v>
      </c>
      <c r="D1742" s="54">
        <f>IF(R1742="?",AVERAGE($R$2:$R$2344),R1742)</f>
        <v>1995</v>
      </c>
      <c r="E1742" s="19" t="str">
        <f>CONCATENATE(B1742,"-",C1742,"-",D1742)</f>
        <v>23-Dec-1995</v>
      </c>
      <c r="F1742" s="26">
        <f t="shared" si="27"/>
        <v>27</v>
      </c>
      <c r="G1742">
        <v>0</v>
      </c>
      <c r="H1742" s="47">
        <v>16577.78</v>
      </c>
      <c r="I1742" t="str">
        <f>IF(M1742="?","tier - 2",M1742)</f>
        <v>tier - 2</v>
      </c>
      <c r="J1742" t="str">
        <f>IF(N1742="?","tier - 2",N1742)</f>
        <v>tier - 1</v>
      </c>
      <c r="K1742" t="str">
        <f>IF(O1742="?","Unknown",O1742)</f>
        <v>R1013</v>
      </c>
      <c r="M1742" t="s">
        <v>9</v>
      </c>
      <c r="N1742" t="s">
        <v>14</v>
      </c>
      <c r="O1742" t="s">
        <v>11</v>
      </c>
      <c r="R1742">
        <v>1995</v>
      </c>
    </row>
    <row r="1743" spans="1:18" x14ac:dyDescent="0.3">
      <c r="A1743" t="s">
        <v>1772</v>
      </c>
      <c r="B1743">
        <v>25</v>
      </c>
      <c r="C1743" s="54" t="s">
        <v>16</v>
      </c>
      <c r="D1743" s="54">
        <f>IF(R1743="?",AVERAGE($R$2:$R$2344),R1743)</f>
        <v>2001</v>
      </c>
      <c r="E1743" s="19" t="str">
        <f>CONCATENATE(B1743,"-",C1743,"-",D1743)</f>
        <v>25-Jun-2001</v>
      </c>
      <c r="F1743" s="26">
        <f t="shared" si="27"/>
        <v>21</v>
      </c>
      <c r="G1743">
        <v>0</v>
      </c>
      <c r="H1743" s="47">
        <v>16586.5</v>
      </c>
      <c r="I1743" t="str">
        <f>IF(M1743="?","tier - 2",M1743)</f>
        <v>tier - 2</v>
      </c>
      <c r="J1743" t="str">
        <f>IF(N1743="?","tier - 2",N1743)</f>
        <v>tier - 1</v>
      </c>
      <c r="K1743" t="str">
        <f>IF(O1743="?","Unknown",O1743)</f>
        <v>R1013</v>
      </c>
      <c r="M1743" t="s">
        <v>9</v>
      </c>
      <c r="N1743" t="s">
        <v>14</v>
      </c>
      <c r="O1743" t="s">
        <v>11</v>
      </c>
      <c r="R1743">
        <v>2001</v>
      </c>
    </row>
    <row r="1744" spans="1:18" x14ac:dyDescent="0.3">
      <c r="A1744" t="s">
        <v>1773</v>
      </c>
      <c r="B1744">
        <v>25</v>
      </c>
      <c r="C1744" s="54" t="s">
        <v>16</v>
      </c>
      <c r="D1744" s="54">
        <f>IF(R1744="?",AVERAGE($R$2:$R$2344),R1744)</f>
        <v>1963</v>
      </c>
      <c r="E1744" s="19" t="str">
        <f>CONCATENATE(B1744,"-",C1744,"-",D1744)</f>
        <v>25-Jun-1963</v>
      </c>
      <c r="F1744" s="26">
        <f t="shared" si="27"/>
        <v>59</v>
      </c>
      <c r="G1744">
        <v>0</v>
      </c>
      <c r="H1744" s="47">
        <v>16587.96</v>
      </c>
      <c r="I1744" t="str">
        <f>IF(M1744="?","tier - 2",M1744)</f>
        <v>tier - 2</v>
      </c>
      <c r="J1744" t="str">
        <f>IF(N1744="?","tier - 2",N1744)</f>
        <v>tier - 2</v>
      </c>
      <c r="K1744" t="str">
        <f>IF(O1744="?","Unknown",O1744)</f>
        <v>R1023</v>
      </c>
      <c r="M1744" t="s">
        <v>9</v>
      </c>
      <c r="N1744" t="s">
        <v>9</v>
      </c>
      <c r="O1744" t="s">
        <v>247</v>
      </c>
      <c r="R1744">
        <v>1963</v>
      </c>
    </row>
    <row r="1745" spans="1:18" x14ac:dyDescent="0.3">
      <c r="A1745" t="s">
        <v>1774</v>
      </c>
      <c r="B1745">
        <v>10</v>
      </c>
      <c r="C1745" s="54" t="s">
        <v>8</v>
      </c>
      <c r="D1745" s="54">
        <f>IF(R1745="?",AVERAGE($R$2:$R$2344),R1745)</f>
        <v>1970</v>
      </c>
      <c r="E1745" s="19" t="str">
        <f>CONCATENATE(B1745,"-",C1745,"-",D1745)</f>
        <v>10-Jul-1970</v>
      </c>
      <c r="F1745" s="26">
        <f t="shared" si="27"/>
        <v>52</v>
      </c>
      <c r="G1745">
        <v>0</v>
      </c>
      <c r="H1745" s="47">
        <v>16600.16</v>
      </c>
      <c r="I1745" t="str">
        <f>IF(M1745="?","tier - 2",M1745)</f>
        <v>tier - 2</v>
      </c>
      <c r="J1745" t="str">
        <f>IF(N1745="?","tier - 2",N1745)</f>
        <v>tier - 2</v>
      </c>
      <c r="K1745" t="str">
        <f>IF(O1745="?","Unknown",O1745)</f>
        <v>R1011</v>
      </c>
      <c r="M1745" t="s">
        <v>9</v>
      </c>
      <c r="N1745" t="s">
        <v>9</v>
      </c>
      <c r="O1745" t="s">
        <v>40</v>
      </c>
      <c r="R1745">
        <v>1970</v>
      </c>
    </row>
    <row r="1746" spans="1:18" x14ac:dyDescent="0.3">
      <c r="A1746" t="s">
        <v>1775</v>
      </c>
      <c r="B1746">
        <v>24</v>
      </c>
      <c r="C1746" s="54" t="s">
        <v>8</v>
      </c>
      <c r="D1746" s="54">
        <f>IF(R1746="?",AVERAGE($R$2:$R$2344),R1746)</f>
        <v>1975</v>
      </c>
      <c r="E1746" s="19" t="str">
        <f>CONCATENATE(B1746,"-",C1746,"-",D1746)</f>
        <v>24-Jul-1975</v>
      </c>
      <c r="F1746" s="26">
        <f t="shared" si="27"/>
        <v>47</v>
      </c>
      <c r="G1746">
        <v>1</v>
      </c>
      <c r="H1746" s="47">
        <v>16602.18</v>
      </c>
      <c r="I1746" t="str">
        <f>IF(M1746="?","tier - 2",M1746)</f>
        <v>tier - 2</v>
      </c>
      <c r="J1746" t="str">
        <f>IF(N1746="?","tier - 2",N1746)</f>
        <v>tier - 1</v>
      </c>
      <c r="K1746" t="str">
        <f>IF(O1746="?","Unknown",O1746)</f>
        <v>R1026</v>
      </c>
      <c r="M1746" t="s">
        <v>9</v>
      </c>
      <c r="N1746" t="s">
        <v>14</v>
      </c>
      <c r="O1746" t="s">
        <v>533</v>
      </c>
      <c r="R1746">
        <v>1975</v>
      </c>
    </row>
    <row r="1747" spans="1:18" x14ac:dyDescent="0.3">
      <c r="A1747" t="s">
        <v>1776</v>
      </c>
      <c r="B1747">
        <v>25</v>
      </c>
      <c r="C1747" s="54" t="s">
        <v>18</v>
      </c>
      <c r="D1747" s="54">
        <f>IF(R1747="?",AVERAGE($R$2:$R$2344),R1747)</f>
        <v>1977</v>
      </c>
      <c r="E1747" s="19" t="str">
        <f>CONCATENATE(B1747,"-",C1747,"-",D1747)</f>
        <v>25-Sep-1977</v>
      </c>
      <c r="F1747" s="26">
        <f t="shared" si="27"/>
        <v>45</v>
      </c>
      <c r="G1747">
        <v>2</v>
      </c>
      <c r="H1747" s="47">
        <v>16631.61</v>
      </c>
      <c r="I1747" t="str">
        <f>IF(M1747="?","tier - 2",M1747)</f>
        <v>tier - 2</v>
      </c>
      <c r="J1747" t="str">
        <f>IF(N1747="?","tier - 2",N1747)</f>
        <v>tier - 1</v>
      </c>
      <c r="K1747" t="str">
        <f>IF(O1747="?","Unknown",O1747)</f>
        <v>R1012</v>
      </c>
      <c r="M1747" t="s">
        <v>9</v>
      </c>
      <c r="N1747" t="s">
        <v>14</v>
      </c>
      <c r="O1747" t="s">
        <v>21</v>
      </c>
      <c r="R1747">
        <v>1977</v>
      </c>
    </row>
    <row r="1748" spans="1:18" x14ac:dyDescent="0.3">
      <c r="A1748" t="s">
        <v>1777</v>
      </c>
      <c r="B1748">
        <v>5</v>
      </c>
      <c r="C1748" s="54" t="s">
        <v>13</v>
      </c>
      <c r="D1748" s="54">
        <f>IF(R1748="?",AVERAGE($R$2:$R$2344),R1748)</f>
        <v>1993</v>
      </c>
      <c r="E1748" s="19" t="str">
        <f>CONCATENATE(B1748,"-",C1748,"-",D1748)</f>
        <v>5-Nov-1993</v>
      </c>
      <c r="F1748" s="26">
        <f t="shared" si="27"/>
        <v>29</v>
      </c>
      <c r="G1748">
        <v>1</v>
      </c>
      <c r="H1748" s="47">
        <v>16657.72</v>
      </c>
      <c r="I1748" t="str">
        <f>IF(M1748="?","tier - 2",M1748)</f>
        <v>tier - 2</v>
      </c>
      <c r="J1748" t="str">
        <f>IF(N1748="?","tier - 2",N1748)</f>
        <v>tier - 1</v>
      </c>
      <c r="K1748" t="str">
        <f>IF(O1748="?","Unknown",O1748)</f>
        <v>R1024</v>
      </c>
      <c r="M1748" t="s">
        <v>9</v>
      </c>
      <c r="N1748" t="s">
        <v>14</v>
      </c>
      <c r="O1748" t="s">
        <v>245</v>
      </c>
      <c r="R1748">
        <v>1993</v>
      </c>
    </row>
    <row r="1749" spans="1:18" x14ac:dyDescent="0.3">
      <c r="A1749" t="s">
        <v>1778</v>
      </c>
      <c r="B1749">
        <v>28</v>
      </c>
      <c r="C1749" s="54" t="s">
        <v>33</v>
      </c>
      <c r="D1749" s="54">
        <f>IF(R1749="?",AVERAGE($R$2:$R$2344),R1749)</f>
        <v>1974</v>
      </c>
      <c r="E1749" s="19" t="str">
        <f>CONCATENATE(B1749,"-",C1749,"-",D1749)</f>
        <v>28-Aug-1974</v>
      </c>
      <c r="F1749" s="26">
        <f t="shared" si="27"/>
        <v>48</v>
      </c>
      <c r="G1749">
        <v>0</v>
      </c>
      <c r="H1749" s="47">
        <v>16770.990000000002</v>
      </c>
      <c r="I1749" t="str">
        <f>IF(M1749="?","tier - 2",M1749)</f>
        <v>tier - 2</v>
      </c>
      <c r="J1749" t="str">
        <f>IF(N1749="?","tier - 2",N1749)</f>
        <v>tier - 1</v>
      </c>
      <c r="K1749" t="str">
        <f>IF(O1749="?","Unknown",O1749)</f>
        <v>R1012</v>
      </c>
      <c r="M1749" t="s">
        <v>9</v>
      </c>
      <c r="N1749" t="s">
        <v>14</v>
      </c>
      <c r="O1749" t="s">
        <v>21</v>
      </c>
      <c r="R1749">
        <v>1974</v>
      </c>
    </row>
    <row r="1750" spans="1:18" x14ac:dyDescent="0.3">
      <c r="A1750" t="s">
        <v>1779</v>
      </c>
      <c r="B1750">
        <v>23</v>
      </c>
      <c r="C1750" s="54" t="s">
        <v>18</v>
      </c>
      <c r="D1750" s="54">
        <f>IF(R1750="?",AVERAGE($R$2:$R$2344),R1750)</f>
        <v>1989</v>
      </c>
      <c r="E1750" s="19" t="str">
        <f>CONCATENATE(B1750,"-",C1750,"-",D1750)</f>
        <v>23-Sep-1989</v>
      </c>
      <c r="F1750" s="26">
        <f t="shared" si="27"/>
        <v>33</v>
      </c>
      <c r="G1750">
        <v>2</v>
      </c>
      <c r="H1750" s="47">
        <v>16776.3</v>
      </c>
      <c r="I1750" t="str">
        <f>IF(M1750="?","tier - 2",M1750)</f>
        <v>tier - 2</v>
      </c>
      <c r="J1750" t="str">
        <f>IF(N1750="?","tier - 2",N1750)</f>
        <v>tier - 2</v>
      </c>
      <c r="K1750" t="str">
        <f>IF(O1750="?","Unknown",O1750)</f>
        <v>R1024</v>
      </c>
      <c r="M1750" t="s">
        <v>9</v>
      </c>
      <c r="N1750" t="s">
        <v>9</v>
      </c>
      <c r="O1750" t="s">
        <v>245</v>
      </c>
      <c r="R1750">
        <v>1989</v>
      </c>
    </row>
    <row r="1751" spans="1:18" x14ac:dyDescent="0.3">
      <c r="A1751" t="s">
        <v>1780</v>
      </c>
      <c r="B1751">
        <v>29</v>
      </c>
      <c r="C1751" s="54" t="s">
        <v>8</v>
      </c>
      <c r="D1751" s="54">
        <f>IF(R1751="?",AVERAGE($R$2:$R$2344),R1751)</f>
        <v>1962</v>
      </c>
      <c r="E1751" s="19" t="str">
        <f>CONCATENATE(B1751,"-",C1751,"-",D1751)</f>
        <v>29-Jul-1962</v>
      </c>
      <c r="F1751" s="26">
        <f t="shared" si="27"/>
        <v>60</v>
      </c>
      <c r="G1751">
        <v>0</v>
      </c>
      <c r="H1751" s="47">
        <v>16779.400000000001</v>
      </c>
      <c r="I1751" t="str">
        <f>IF(M1751="?","tier - 2",M1751)</f>
        <v>tier - 2</v>
      </c>
      <c r="J1751" t="str">
        <f>IF(N1751="?","tier - 2",N1751)</f>
        <v>tier - 2</v>
      </c>
      <c r="K1751" t="str">
        <f>IF(O1751="?","Unknown",O1751)</f>
        <v>R1026</v>
      </c>
      <c r="M1751" t="s">
        <v>9</v>
      </c>
      <c r="N1751" t="s">
        <v>9</v>
      </c>
      <c r="O1751" t="s">
        <v>533</v>
      </c>
      <c r="R1751">
        <v>1962</v>
      </c>
    </row>
    <row r="1752" spans="1:18" x14ac:dyDescent="0.3">
      <c r="A1752" t="s">
        <v>1781</v>
      </c>
      <c r="B1752">
        <v>19</v>
      </c>
      <c r="C1752" s="54" t="s">
        <v>35</v>
      </c>
      <c r="D1752" s="54">
        <f>IF(R1752="?",AVERAGE($R$2:$R$2344),R1752)</f>
        <v>1995</v>
      </c>
      <c r="E1752" s="19" t="str">
        <f>CONCATENATE(B1752,"-",C1752,"-",D1752)</f>
        <v>19-Oct-1995</v>
      </c>
      <c r="F1752" s="26">
        <f t="shared" si="27"/>
        <v>27</v>
      </c>
      <c r="G1752">
        <v>1</v>
      </c>
      <c r="H1752" s="47">
        <v>16796.41</v>
      </c>
      <c r="I1752" t="str">
        <f>IF(M1752="?","tier - 2",M1752)</f>
        <v>tier - 2</v>
      </c>
      <c r="J1752" t="str">
        <f>IF(N1752="?","tier - 2",N1752)</f>
        <v>tier - 3</v>
      </c>
      <c r="K1752" t="str">
        <f>IF(O1752="?","Unknown",O1752)</f>
        <v>R1024</v>
      </c>
      <c r="M1752" t="s">
        <v>9</v>
      </c>
      <c r="N1752" t="s">
        <v>10</v>
      </c>
      <c r="O1752" t="s">
        <v>245</v>
      </c>
      <c r="R1752">
        <v>1995</v>
      </c>
    </row>
    <row r="1753" spans="1:18" x14ac:dyDescent="0.3">
      <c r="A1753" t="s">
        <v>1782</v>
      </c>
      <c r="B1753">
        <v>8</v>
      </c>
      <c r="C1753" s="54" t="s">
        <v>33</v>
      </c>
      <c r="D1753" s="54">
        <f>IF(R1753="?",AVERAGE($R$2:$R$2344),R1753)</f>
        <v>1974</v>
      </c>
      <c r="E1753" s="19" t="str">
        <f>CONCATENATE(B1753,"-",C1753,"-",D1753)</f>
        <v>8-Aug-1974</v>
      </c>
      <c r="F1753" s="26">
        <f t="shared" si="27"/>
        <v>48</v>
      </c>
      <c r="G1753">
        <v>0</v>
      </c>
      <c r="H1753" s="47">
        <v>16841.32</v>
      </c>
      <c r="I1753" t="str">
        <f>IF(M1753="?","tier - 2",M1753)</f>
        <v>tier - 2</v>
      </c>
      <c r="J1753" t="str">
        <f>IF(N1753="?","tier - 2",N1753)</f>
        <v>tier - 3</v>
      </c>
      <c r="K1753" t="str">
        <f>IF(O1753="?","Unknown",O1753)</f>
        <v>R1011</v>
      </c>
      <c r="M1753" t="s">
        <v>9</v>
      </c>
      <c r="N1753" t="s">
        <v>10</v>
      </c>
      <c r="O1753" t="s">
        <v>40</v>
      </c>
      <c r="R1753">
        <v>1974</v>
      </c>
    </row>
    <row r="1754" spans="1:18" x14ac:dyDescent="0.3">
      <c r="A1754" t="s">
        <v>1783</v>
      </c>
      <c r="B1754">
        <v>10</v>
      </c>
      <c r="C1754" s="54" t="s">
        <v>18</v>
      </c>
      <c r="D1754" s="54">
        <f>IF(R1754="?",AVERAGE($R$2:$R$2344),R1754)</f>
        <v>2003</v>
      </c>
      <c r="E1754" s="19" t="str">
        <f>CONCATENATE(B1754,"-",C1754,"-",D1754)</f>
        <v>10-Sep-2003</v>
      </c>
      <c r="F1754" s="26">
        <f t="shared" si="27"/>
        <v>19</v>
      </c>
      <c r="G1754">
        <v>0</v>
      </c>
      <c r="H1754" s="47">
        <v>16884.919999999998</v>
      </c>
      <c r="I1754" t="str">
        <f>IF(M1754="?","tier - 2",M1754)</f>
        <v>tier - 2</v>
      </c>
      <c r="J1754" t="str">
        <f>IF(N1754="?","tier - 2",N1754)</f>
        <v>tier - 2</v>
      </c>
      <c r="K1754" t="str">
        <f>IF(O1754="?","Unknown",O1754)</f>
        <v>R1011</v>
      </c>
      <c r="M1754" t="s">
        <v>9</v>
      </c>
      <c r="N1754" t="s">
        <v>9</v>
      </c>
      <c r="O1754" t="s">
        <v>40</v>
      </c>
      <c r="R1754">
        <v>2003</v>
      </c>
    </row>
    <row r="1755" spans="1:18" x14ac:dyDescent="0.3">
      <c r="A1755" t="s">
        <v>1784</v>
      </c>
      <c r="B1755">
        <v>21</v>
      </c>
      <c r="C1755" s="54" t="s">
        <v>35</v>
      </c>
      <c r="D1755" s="54">
        <f>IF(R1755="?",AVERAGE($R$2:$R$2344),R1755)</f>
        <v>1968</v>
      </c>
      <c r="E1755" s="19" t="str">
        <f>CONCATENATE(B1755,"-",C1755,"-",D1755)</f>
        <v>21-Oct-1968</v>
      </c>
      <c r="F1755" s="26">
        <f t="shared" si="27"/>
        <v>54</v>
      </c>
      <c r="G1755">
        <v>0</v>
      </c>
      <c r="H1755" s="47">
        <v>16903.5</v>
      </c>
      <c r="I1755" t="str">
        <f>IF(M1755="?","tier - 2",M1755)</f>
        <v>tier - 2</v>
      </c>
      <c r="J1755" t="str">
        <f>IF(N1755="?","tier - 2",N1755)</f>
        <v>tier - 3</v>
      </c>
      <c r="K1755" t="str">
        <f>IF(O1755="?","Unknown",O1755)</f>
        <v>R1012</v>
      </c>
      <c r="M1755" t="s">
        <v>9</v>
      </c>
      <c r="N1755" t="s">
        <v>10</v>
      </c>
      <c r="O1755" t="s">
        <v>21</v>
      </c>
      <c r="R1755">
        <v>1968</v>
      </c>
    </row>
    <row r="1756" spans="1:18" x14ac:dyDescent="0.3">
      <c r="A1756" t="s">
        <v>1785</v>
      </c>
      <c r="B1756">
        <v>25</v>
      </c>
      <c r="C1756" s="54" t="s">
        <v>33</v>
      </c>
      <c r="D1756" s="54">
        <f>IF(R1756="?",AVERAGE($R$2:$R$2344),R1756)</f>
        <v>1977</v>
      </c>
      <c r="E1756" s="19" t="str">
        <f>CONCATENATE(B1756,"-",C1756,"-",D1756)</f>
        <v>25-Aug-1977</v>
      </c>
      <c r="F1756" s="26">
        <f t="shared" si="27"/>
        <v>45</v>
      </c>
      <c r="G1756">
        <v>2</v>
      </c>
      <c r="H1756" s="47">
        <v>16921.09</v>
      </c>
      <c r="I1756" t="str">
        <f>IF(M1756="?","tier - 2",M1756)</f>
        <v>tier - 2</v>
      </c>
      <c r="J1756" t="str">
        <f>IF(N1756="?","tier - 2",N1756)</f>
        <v>tier - 3</v>
      </c>
      <c r="K1756" t="str">
        <f>IF(O1756="?","Unknown",O1756)</f>
        <v>R1023</v>
      </c>
      <c r="M1756" t="s">
        <v>9</v>
      </c>
      <c r="N1756" t="s">
        <v>10</v>
      </c>
      <c r="O1756" t="s">
        <v>247</v>
      </c>
      <c r="R1756">
        <v>1977</v>
      </c>
    </row>
    <row r="1757" spans="1:18" x14ac:dyDescent="0.3">
      <c r="A1757" t="s">
        <v>1786</v>
      </c>
      <c r="B1757">
        <v>16</v>
      </c>
      <c r="C1757" s="54" t="s">
        <v>8</v>
      </c>
      <c r="D1757" s="54">
        <f>IF(R1757="?",AVERAGE($R$2:$R$2344),R1757)</f>
        <v>1980</v>
      </c>
      <c r="E1757" s="19" t="str">
        <f>CONCATENATE(B1757,"-",C1757,"-",D1757)</f>
        <v>16-Jul-1980</v>
      </c>
      <c r="F1757" s="26">
        <f t="shared" si="27"/>
        <v>42</v>
      </c>
      <c r="G1757">
        <v>2</v>
      </c>
      <c r="H1757" s="47">
        <v>16990.55</v>
      </c>
      <c r="I1757" t="str">
        <f>IF(M1757="?","tier - 2",M1757)</f>
        <v>tier - 2</v>
      </c>
      <c r="J1757" t="str">
        <f>IF(N1757="?","tier - 2",N1757)</f>
        <v>tier - 3</v>
      </c>
      <c r="K1757" t="str">
        <f>IF(O1757="?","Unknown",O1757)</f>
        <v>R1012</v>
      </c>
      <c r="M1757" t="s">
        <v>9</v>
      </c>
      <c r="N1757" t="s">
        <v>10</v>
      </c>
      <c r="O1757" t="s">
        <v>21</v>
      </c>
      <c r="R1757">
        <v>1980</v>
      </c>
    </row>
    <row r="1758" spans="1:18" x14ac:dyDescent="0.3">
      <c r="A1758" t="s">
        <v>1787</v>
      </c>
      <c r="B1758">
        <v>22</v>
      </c>
      <c r="C1758" s="54" t="s">
        <v>33</v>
      </c>
      <c r="D1758" s="54">
        <f>IF(R1758="?",AVERAGE($R$2:$R$2344),R1758)</f>
        <v>1971</v>
      </c>
      <c r="E1758" s="19" t="str">
        <f>CONCATENATE(B1758,"-",C1758,"-",D1758)</f>
        <v>22-Aug-1971</v>
      </c>
      <c r="F1758" s="26">
        <f t="shared" si="27"/>
        <v>51</v>
      </c>
      <c r="G1758">
        <v>0</v>
      </c>
      <c r="H1758" s="47">
        <v>17016.009999999998</v>
      </c>
      <c r="I1758" t="str">
        <f>IF(M1758="?","tier - 2",M1758)</f>
        <v>tier - 2</v>
      </c>
      <c r="J1758" t="str">
        <f>IF(N1758="?","tier - 2",N1758)</f>
        <v>tier - 2</v>
      </c>
      <c r="K1758" t="str">
        <f>IF(O1758="?","Unknown",O1758)</f>
        <v>R1023</v>
      </c>
      <c r="M1758" t="s">
        <v>9</v>
      </c>
      <c r="N1758" t="s">
        <v>9</v>
      </c>
      <c r="O1758" t="s">
        <v>247</v>
      </c>
      <c r="R1758">
        <v>1971</v>
      </c>
    </row>
    <row r="1759" spans="1:18" x14ac:dyDescent="0.3">
      <c r="A1759" t="s">
        <v>1788</v>
      </c>
      <c r="B1759">
        <v>10</v>
      </c>
      <c r="C1759" s="54" t="s">
        <v>16</v>
      </c>
      <c r="D1759" s="54">
        <f>IF(R1759="?",AVERAGE($R$2:$R$2344),R1759)</f>
        <v>1996</v>
      </c>
      <c r="E1759" s="19" t="str">
        <f>CONCATENATE(B1759,"-",C1759,"-",D1759)</f>
        <v>10-Jun-1996</v>
      </c>
      <c r="F1759" s="26">
        <f t="shared" si="27"/>
        <v>26</v>
      </c>
      <c r="G1759">
        <v>0</v>
      </c>
      <c r="H1759" s="47">
        <v>17043.34</v>
      </c>
      <c r="I1759" t="str">
        <f>IF(M1759="?","tier - 2",M1759)</f>
        <v>tier - 2</v>
      </c>
      <c r="J1759" t="str">
        <f>IF(N1759="?","tier - 2",N1759)</f>
        <v>tier - 3</v>
      </c>
      <c r="K1759" t="str">
        <f>IF(O1759="?","Unknown",O1759)</f>
        <v>R1013</v>
      </c>
      <c r="M1759" t="s">
        <v>9</v>
      </c>
      <c r="N1759" t="s">
        <v>10</v>
      </c>
      <c r="O1759" t="s">
        <v>11</v>
      </c>
      <c r="R1759">
        <v>1996</v>
      </c>
    </row>
    <row r="1760" spans="1:18" x14ac:dyDescent="0.3">
      <c r="A1760" t="s">
        <v>1789</v>
      </c>
      <c r="B1760">
        <v>26</v>
      </c>
      <c r="C1760" s="54" t="s">
        <v>28</v>
      </c>
      <c r="D1760" s="54">
        <f>IF(R1760="?",AVERAGE($R$2:$R$2344),R1760)</f>
        <v>2003</v>
      </c>
      <c r="E1760" s="19" t="str">
        <f>CONCATENATE(B1760,"-",C1760,"-",D1760)</f>
        <v>26-Dec-2003</v>
      </c>
      <c r="F1760" s="26">
        <f t="shared" si="27"/>
        <v>19</v>
      </c>
      <c r="G1760">
        <v>0</v>
      </c>
      <c r="H1760" s="47">
        <v>17081.080000000002</v>
      </c>
      <c r="I1760" t="str">
        <f>IF(M1760="?","tier - 2",M1760)</f>
        <v>tier - 2</v>
      </c>
      <c r="J1760" t="str">
        <f>IF(N1760="?","tier - 2",N1760)</f>
        <v>tier - 2</v>
      </c>
      <c r="K1760" t="str">
        <f>IF(O1760="?","Unknown",O1760)</f>
        <v>R1011</v>
      </c>
      <c r="M1760" t="s">
        <v>9</v>
      </c>
      <c r="N1760" t="s">
        <v>9</v>
      </c>
      <c r="O1760" t="s">
        <v>40</v>
      </c>
      <c r="R1760">
        <v>2003</v>
      </c>
    </row>
    <row r="1761" spans="1:18" x14ac:dyDescent="0.3">
      <c r="A1761" t="s">
        <v>1790</v>
      </c>
      <c r="B1761">
        <v>28</v>
      </c>
      <c r="C1761" s="54" t="s">
        <v>16</v>
      </c>
      <c r="D1761" s="54">
        <f>IF(R1761="?",AVERAGE($R$2:$R$2344),R1761)</f>
        <v>2002</v>
      </c>
      <c r="E1761" s="19" t="str">
        <f>CONCATENATE(B1761,"-",C1761,"-",D1761)</f>
        <v>28-Jun-2002</v>
      </c>
      <c r="F1761" s="26">
        <f t="shared" si="27"/>
        <v>20</v>
      </c>
      <c r="G1761">
        <v>1</v>
      </c>
      <c r="H1761" s="47">
        <v>17085.27</v>
      </c>
      <c r="I1761" t="str">
        <f>IF(M1761="?","tier - 2",M1761)</f>
        <v>tier - 2</v>
      </c>
      <c r="J1761" t="str">
        <f>IF(N1761="?","tier - 2",N1761)</f>
        <v>tier - 3</v>
      </c>
      <c r="K1761" t="str">
        <f>IF(O1761="?","Unknown",O1761)</f>
        <v>R1013</v>
      </c>
      <c r="M1761" t="s">
        <v>9</v>
      </c>
      <c r="N1761" t="s">
        <v>10</v>
      </c>
      <c r="O1761" t="s">
        <v>11</v>
      </c>
      <c r="R1761">
        <v>2002</v>
      </c>
    </row>
    <row r="1762" spans="1:18" x14ac:dyDescent="0.3">
      <c r="A1762" t="s">
        <v>1791</v>
      </c>
      <c r="B1762">
        <v>3</v>
      </c>
      <c r="C1762" s="54" t="s">
        <v>16</v>
      </c>
      <c r="D1762" s="54">
        <f>IF(R1762="?",AVERAGE($R$2:$R$2344),R1762)</f>
        <v>1998</v>
      </c>
      <c r="E1762" s="19" t="str">
        <f>CONCATENATE(B1762,"-",C1762,"-",D1762)</f>
        <v>3-Jun-1998</v>
      </c>
      <c r="F1762" s="26">
        <f t="shared" si="27"/>
        <v>25</v>
      </c>
      <c r="G1762">
        <v>4</v>
      </c>
      <c r="H1762" s="47">
        <v>17128.43</v>
      </c>
      <c r="I1762" t="str">
        <f>IF(M1762="?","tier - 2",M1762)</f>
        <v>tier - 2</v>
      </c>
      <c r="J1762" t="str">
        <f>IF(N1762="?","tier - 2",N1762)</f>
        <v>tier - 3</v>
      </c>
      <c r="K1762" t="str">
        <f>IF(O1762="?","Unknown",O1762)</f>
        <v>R1016</v>
      </c>
      <c r="M1762" t="s">
        <v>9</v>
      </c>
      <c r="N1762" t="s">
        <v>10</v>
      </c>
      <c r="O1762" t="s">
        <v>166</v>
      </c>
      <c r="R1762">
        <v>1998</v>
      </c>
    </row>
    <row r="1763" spans="1:18" x14ac:dyDescent="0.3">
      <c r="A1763" t="s">
        <v>1792</v>
      </c>
      <c r="B1763">
        <v>16</v>
      </c>
      <c r="C1763" s="54" t="s">
        <v>18</v>
      </c>
      <c r="D1763" s="54">
        <f>IF(R1763="?",AVERAGE($R$2:$R$2344),R1763)</f>
        <v>1965</v>
      </c>
      <c r="E1763" s="19" t="str">
        <f>CONCATENATE(B1763,"-",C1763,"-",D1763)</f>
        <v>16-Sep-1965</v>
      </c>
      <c r="F1763" s="26">
        <f t="shared" si="27"/>
        <v>57</v>
      </c>
      <c r="G1763">
        <v>0</v>
      </c>
      <c r="H1763" s="47">
        <v>17172.27</v>
      </c>
      <c r="I1763" t="str">
        <f>IF(M1763="?","tier - 2",M1763)</f>
        <v>tier - 2</v>
      </c>
      <c r="J1763" t="str">
        <f>IF(N1763="?","tier - 2",N1763)</f>
        <v>tier - 2</v>
      </c>
      <c r="K1763" t="str">
        <f>IF(O1763="?","Unknown",O1763)</f>
        <v>R1026</v>
      </c>
      <c r="M1763" t="s">
        <v>9</v>
      </c>
      <c r="N1763" t="s">
        <v>9</v>
      </c>
      <c r="O1763" t="s">
        <v>533</v>
      </c>
      <c r="R1763">
        <v>1965</v>
      </c>
    </row>
    <row r="1764" spans="1:18" x14ac:dyDescent="0.3">
      <c r="A1764" t="s">
        <v>1793</v>
      </c>
      <c r="B1764">
        <v>7</v>
      </c>
      <c r="C1764" s="54" t="s">
        <v>16</v>
      </c>
      <c r="D1764" s="54">
        <f>IF(R1764="?",AVERAGE($R$2:$R$2344),R1764)</f>
        <v>1964</v>
      </c>
      <c r="E1764" s="19" t="str">
        <f>CONCATENATE(B1764,"-",C1764,"-",D1764)</f>
        <v>7-Jun-1964</v>
      </c>
      <c r="F1764" s="26">
        <f t="shared" si="27"/>
        <v>59</v>
      </c>
      <c r="G1764">
        <v>0</v>
      </c>
      <c r="H1764" s="47">
        <v>17174.52</v>
      </c>
      <c r="I1764" t="str">
        <f>IF(M1764="?","tier - 2",M1764)</f>
        <v>tier - 2</v>
      </c>
      <c r="J1764" t="str">
        <f>IF(N1764="?","tier - 2",N1764)</f>
        <v>tier - 2</v>
      </c>
      <c r="K1764" t="str">
        <f>IF(O1764="?","Unknown",O1764)</f>
        <v>R1012</v>
      </c>
      <c r="M1764" t="s">
        <v>9</v>
      </c>
      <c r="N1764" t="s">
        <v>9</v>
      </c>
      <c r="O1764" t="s">
        <v>21</v>
      </c>
      <c r="R1764">
        <v>1964</v>
      </c>
    </row>
    <row r="1765" spans="1:18" x14ac:dyDescent="0.3">
      <c r="A1765" t="s">
        <v>1794</v>
      </c>
      <c r="B1765">
        <v>18</v>
      </c>
      <c r="C1765" s="54" t="s">
        <v>33</v>
      </c>
      <c r="D1765" s="54">
        <f>IF(R1765="?",AVERAGE($R$2:$R$2344),R1765)</f>
        <v>2004</v>
      </c>
      <c r="E1765" s="19" t="str">
        <f>CONCATENATE(B1765,"-",C1765,"-",D1765)</f>
        <v>18-Aug-2004</v>
      </c>
      <c r="F1765" s="26">
        <f t="shared" si="27"/>
        <v>18</v>
      </c>
      <c r="G1765">
        <v>1</v>
      </c>
      <c r="H1765" s="47">
        <v>17178.68</v>
      </c>
      <c r="I1765" t="str">
        <f>IF(M1765="?","tier - 2",M1765)</f>
        <v>tier - 2</v>
      </c>
      <c r="J1765" t="str">
        <f>IF(N1765="?","tier - 2",N1765)</f>
        <v>tier - 2</v>
      </c>
      <c r="K1765" t="str">
        <f>IF(O1765="?","Unknown",O1765)</f>
        <v>R1019</v>
      </c>
      <c r="M1765" t="s">
        <v>9</v>
      </c>
      <c r="N1765" t="s">
        <v>9</v>
      </c>
      <c r="O1765" t="s">
        <v>164</v>
      </c>
      <c r="R1765">
        <v>2004</v>
      </c>
    </row>
    <row r="1766" spans="1:18" x14ac:dyDescent="0.3">
      <c r="A1766" t="s">
        <v>1795</v>
      </c>
      <c r="B1766">
        <v>22</v>
      </c>
      <c r="C1766" s="54" t="s">
        <v>35</v>
      </c>
      <c r="D1766" s="54">
        <f>IF(R1766="?",AVERAGE($R$2:$R$2344),R1766)</f>
        <v>1982</v>
      </c>
      <c r="E1766" s="19" t="str">
        <f>CONCATENATE(B1766,"-",C1766,"-",D1766)</f>
        <v>22-Oct-1982</v>
      </c>
      <c r="F1766" s="26">
        <f t="shared" si="27"/>
        <v>40</v>
      </c>
      <c r="G1766">
        <v>1</v>
      </c>
      <c r="H1766" s="47">
        <v>17179.52</v>
      </c>
      <c r="I1766" t="str">
        <f>IF(M1766="?","tier - 2",M1766)</f>
        <v>tier - 2</v>
      </c>
      <c r="J1766" t="str">
        <f>IF(N1766="?","tier - 2",N1766)</f>
        <v>tier - 1</v>
      </c>
      <c r="K1766" t="str">
        <f>IF(O1766="?","Unknown",O1766)</f>
        <v>R1013</v>
      </c>
      <c r="M1766" t="s">
        <v>9</v>
      </c>
      <c r="N1766" t="s">
        <v>14</v>
      </c>
      <c r="O1766" t="s">
        <v>11</v>
      </c>
      <c r="R1766">
        <v>1982</v>
      </c>
    </row>
    <row r="1767" spans="1:18" x14ac:dyDescent="0.3">
      <c r="A1767" t="s">
        <v>1796</v>
      </c>
      <c r="B1767">
        <v>25</v>
      </c>
      <c r="C1767" s="54" t="s">
        <v>33</v>
      </c>
      <c r="D1767" s="54">
        <f>IF(R1767="?",AVERAGE($R$2:$R$2344),R1767)</f>
        <v>1975</v>
      </c>
      <c r="E1767" s="19" t="str">
        <f>CONCATENATE(B1767,"-",C1767,"-",D1767)</f>
        <v>25-Aug-1975</v>
      </c>
      <c r="F1767" s="26">
        <f t="shared" si="27"/>
        <v>47</v>
      </c>
      <c r="G1767">
        <v>1</v>
      </c>
      <c r="H1767" s="47">
        <v>17253.43</v>
      </c>
      <c r="I1767" t="str">
        <f>IF(M1767="?","tier - 2",M1767)</f>
        <v>tier - 2</v>
      </c>
      <c r="J1767" t="str">
        <f>IF(N1767="?","tier - 2",N1767)</f>
        <v>tier - 3</v>
      </c>
      <c r="K1767" t="str">
        <f>IF(O1767="?","Unknown",O1767)</f>
        <v>R1026</v>
      </c>
      <c r="M1767" t="s">
        <v>9</v>
      </c>
      <c r="N1767" t="s">
        <v>10</v>
      </c>
      <c r="O1767" t="s">
        <v>533</v>
      </c>
      <c r="R1767">
        <v>1975</v>
      </c>
    </row>
    <row r="1768" spans="1:18" x14ac:dyDescent="0.3">
      <c r="A1768" t="s">
        <v>1797</v>
      </c>
      <c r="B1768">
        <v>12</v>
      </c>
      <c r="C1768" s="54" t="s">
        <v>8</v>
      </c>
      <c r="D1768" s="54">
        <f>IF(R1768="?",AVERAGE($R$2:$R$2344),R1768)</f>
        <v>1963</v>
      </c>
      <c r="E1768" s="19" t="str">
        <f>CONCATENATE(B1768,"-",C1768,"-",D1768)</f>
        <v>12-Jul-1963</v>
      </c>
      <c r="F1768" s="26">
        <f t="shared" si="27"/>
        <v>59</v>
      </c>
      <c r="G1768">
        <v>0</v>
      </c>
      <c r="H1768" s="47">
        <v>17337.580000000002</v>
      </c>
      <c r="I1768" t="str">
        <f>IF(M1768="?","tier - 2",M1768)</f>
        <v>tier - 2</v>
      </c>
      <c r="J1768" t="str">
        <f>IF(N1768="?","tier - 2",N1768)</f>
        <v>tier - 3</v>
      </c>
      <c r="K1768" t="str">
        <f>IF(O1768="?","Unknown",O1768)</f>
        <v>R1023</v>
      </c>
      <c r="M1768" t="s">
        <v>9</v>
      </c>
      <c r="N1768" t="s">
        <v>10</v>
      </c>
      <c r="O1768" t="s">
        <v>247</v>
      </c>
      <c r="R1768">
        <v>1963</v>
      </c>
    </row>
    <row r="1769" spans="1:18" x14ac:dyDescent="0.3">
      <c r="A1769" t="s">
        <v>1798</v>
      </c>
      <c r="B1769">
        <v>1</v>
      </c>
      <c r="C1769" s="54" t="s">
        <v>13</v>
      </c>
      <c r="D1769" s="54">
        <f>IF(R1769="?",AVERAGE($R$2:$R$2344),R1769)</f>
        <v>2003</v>
      </c>
      <c r="E1769" s="19" t="str">
        <f>CONCATENATE(B1769,"-",C1769,"-",D1769)</f>
        <v>1-Nov-2003</v>
      </c>
      <c r="F1769" s="26">
        <f t="shared" si="27"/>
        <v>19</v>
      </c>
      <c r="G1769">
        <v>0</v>
      </c>
      <c r="H1769" s="47">
        <v>17352.68</v>
      </c>
      <c r="I1769" t="str">
        <f>IF(M1769="?","tier - 2",M1769)</f>
        <v>tier - 2</v>
      </c>
      <c r="J1769" t="str">
        <f>IF(N1769="?","tier - 2",N1769)</f>
        <v>tier - 3</v>
      </c>
      <c r="K1769" t="str">
        <f>IF(O1769="?","Unknown",O1769)</f>
        <v>R1012</v>
      </c>
      <c r="M1769" t="s">
        <v>9</v>
      </c>
      <c r="N1769" t="s">
        <v>10</v>
      </c>
      <c r="O1769" t="s">
        <v>21</v>
      </c>
      <c r="R1769">
        <v>2003</v>
      </c>
    </row>
    <row r="1770" spans="1:18" x14ac:dyDescent="0.3">
      <c r="A1770" t="s">
        <v>1799</v>
      </c>
      <c r="B1770">
        <v>18</v>
      </c>
      <c r="C1770" s="54" t="s">
        <v>35</v>
      </c>
      <c r="D1770" s="54">
        <f>IF(R1770="?",AVERAGE($R$2:$R$2344),R1770)</f>
        <v>1992</v>
      </c>
      <c r="E1770" s="19" t="str">
        <f>CONCATENATE(B1770,"-",C1770,"-",D1770)</f>
        <v>18-Oct-1992</v>
      </c>
      <c r="F1770" s="26">
        <f t="shared" si="27"/>
        <v>30</v>
      </c>
      <c r="G1770">
        <v>2</v>
      </c>
      <c r="H1770" s="47">
        <v>17361.77</v>
      </c>
      <c r="I1770" t="str">
        <f>IF(M1770="?","tier - 2",M1770)</f>
        <v>tier - 2</v>
      </c>
      <c r="J1770" t="str">
        <f>IF(N1770="?","tier - 2",N1770)</f>
        <v>tier - 1</v>
      </c>
      <c r="K1770" t="str">
        <f>IF(O1770="?","Unknown",O1770)</f>
        <v>R1012</v>
      </c>
      <c r="M1770" t="s">
        <v>9</v>
      </c>
      <c r="N1770" t="s">
        <v>14</v>
      </c>
      <c r="O1770" t="s">
        <v>21</v>
      </c>
      <c r="R1770">
        <v>1992</v>
      </c>
    </row>
    <row r="1771" spans="1:18" x14ac:dyDescent="0.3">
      <c r="A1771" t="s">
        <v>1800</v>
      </c>
      <c r="B1771">
        <v>2</v>
      </c>
      <c r="C1771" s="54" t="s">
        <v>13</v>
      </c>
      <c r="D1771" s="54">
        <f>IF(R1771="?",AVERAGE($R$2:$R$2344),R1771)</f>
        <v>2003</v>
      </c>
      <c r="E1771" s="19" t="str">
        <f>CONCATENATE(B1771,"-",C1771,"-",D1771)</f>
        <v>2-Nov-2003</v>
      </c>
      <c r="F1771" s="26">
        <f t="shared" si="27"/>
        <v>19</v>
      </c>
      <c r="G1771">
        <v>0</v>
      </c>
      <c r="H1771" s="47">
        <v>17468.98</v>
      </c>
      <c r="I1771" t="str">
        <f>IF(M1771="?","tier - 2",M1771)</f>
        <v>tier - 2</v>
      </c>
      <c r="J1771" t="str">
        <f>IF(N1771="?","tier - 2",N1771)</f>
        <v>tier - 1</v>
      </c>
      <c r="K1771" t="str">
        <f>IF(O1771="?","Unknown",O1771)</f>
        <v>R1012</v>
      </c>
      <c r="M1771" t="s">
        <v>9</v>
      </c>
      <c r="N1771" t="s">
        <v>14</v>
      </c>
      <c r="O1771" t="s">
        <v>21</v>
      </c>
      <c r="R1771">
        <v>2003</v>
      </c>
    </row>
    <row r="1772" spans="1:18" x14ac:dyDescent="0.3">
      <c r="A1772" t="s">
        <v>1801</v>
      </c>
      <c r="B1772">
        <v>8</v>
      </c>
      <c r="C1772" s="54" t="s">
        <v>16</v>
      </c>
      <c r="D1772" s="54">
        <f>IF(R1772="?",AVERAGE($R$2:$R$2344),R1772)</f>
        <v>1971</v>
      </c>
      <c r="E1772" s="19" t="str">
        <f>CONCATENATE(B1772,"-",C1772,"-",D1772)</f>
        <v>8-Jun-1971</v>
      </c>
      <c r="F1772" s="26">
        <f t="shared" si="27"/>
        <v>52</v>
      </c>
      <c r="G1772">
        <v>0</v>
      </c>
      <c r="H1772" s="47">
        <v>17479.53</v>
      </c>
      <c r="I1772" t="str">
        <f>IF(M1772="?","tier - 2",M1772)</f>
        <v>tier - 1</v>
      </c>
      <c r="J1772" t="str">
        <f>IF(N1772="?","tier - 2",N1772)</f>
        <v>tier - 1</v>
      </c>
      <c r="K1772" t="str">
        <f>IF(O1772="?","Unknown",O1772)</f>
        <v>R1012</v>
      </c>
      <c r="M1772" t="s">
        <v>14</v>
      </c>
      <c r="N1772" t="s">
        <v>14</v>
      </c>
      <c r="O1772" t="s">
        <v>21</v>
      </c>
      <c r="R1772">
        <v>1971</v>
      </c>
    </row>
    <row r="1773" spans="1:18" x14ac:dyDescent="0.3">
      <c r="A1773" t="s">
        <v>1802</v>
      </c>
      <c r="B1773">
        <v>29</v>
      </c>
      <c r="C1773" s="54" t="s">
        <v>28</v>
      </c>
      <c r="D1773" s="54">
        <f>IF(R1773="?",AVERAGE($R$2:$R$2344),R1773)</f>
        <v>1990</v>
      </c>
      <c r="E1773" s="19" t="str">
        <f>CONCATENATE(B1773,"-",C1773,"-",D1773)</f>
        <v>29-Dec-1990</v>
      </c>
      <c r="F1773" s="26">
        <f t="shared" si="27"/>
        <v>32</v>
      </c>
      <c r="G1773">
        <v>0</v>
      </c>
      <c r="H1773" s="47">
        <v>17496.310000000001</v>
      </c>
      <c r="I1773" t="str">
        <f>IF(M1773="?","tier - 2",M1773)</f>
        <v>tier - 1</v>
      </c>
      <c r="J1773" t="str">
        <f>IF(N1773="?","tier - 2",N1773)</f>
        <v>tier - 2</v>
      </c>
      <c r="K1773" t="str">
        <f>IF(O1773="?","Unknown",O1773)</f>
        <v>R1011</v>
      </c>
      <c r="M1773" t="s">
        <v>14</v>
      </c>
      <c r="N1773" t="s">
        <v>9</v>
      </c>
      <c r="O1773" t="s">
        <v>40</v>
      </c>
      <c r="R1773">
        <v>1990</v>
      </c>
    </row>
    <row r="1774" spans="1:18" x14ac:dyDescent="0.3">
      <c r="A1774" t="s">
        <v>1803</v>
      </c>
      <c r="B1774">
        <v>16</v>
      </c>
      <c r="C1774" s="54" t="s">
        <v>16</v>
      </c>
      <c r="D1774" s="54">
        <f>IF(R1774="?",AVERAGE($R$2:$R$2344),R1774)</f>
        <v>1965</v>
      </c>
      <c r="E1774" s="19" t="str">
        <f>CONCATENATE(B1774,"-",C1774,"-",D1774)</f>
        <v>16-Jun-1965</v>
      </c>
      <c r="F1774" s="26">
        <f t="shared" si="27"/>
        <v>57</v>
      </c>
      <c r="G1774">
        <v>0</v>
      </c>
      <c r="H1774" s="47">
        <v>17505.650000000001</v>
      </c>
      <c r="I1774" t="str">
        <f>IF(M1774="?","tier - 2",M1774)</f>
        <v>tier - 1</v>
      </c>
      <c r="J1774" t="str">
        <f>IF(N1774="?","tier - 2",N1774)</f>
        <v>tier - 2</v>
      </c>
      <c r="K1774" t="str">
        <f>IF(O1774="?","Unknown",O1774)</f>
        <v>R1023</v>
      </c>
      <c r="M1774" t="s">
        <v>14</v>
      </c>
      <c r="N1774" t="s">
        <v>9</v>
      </c>
      <c r="O1774" t="s">
        <v>247</v>
      </c>
      <c r="R1774">
        <v>1965</v>
      </c>
    </row>
    <row r="1775" spans="1:18" x14ac:dyDescent="0.3">
      <c r="A1775" t="s">
        <v>1804</v>
      </c>
      <c r="B1775">
        <v>12</v>
      </c>
      <c r="C1775" s="54" t="s">
        <v>8</v>
      </c>
      <c r="D1775" s="54">
        <f>IF(R1775="?",AVERAGE($R$2:$R$2344),R1775)</f>
        <v>1968</v>
      </c>
      <c r="E1775" s="19" t="str">
        <f>CONCATENATE(B1775,"-",C1775,"-",D1775)</f>
        <v>12-Jul-1968</v>
      </c>
      <c r="F1775" s="26">
        <f t="shared" si="27"/>
        <v>54</v>
      </c>
      <c r="G1775">
        <v>0</v>
      </c>
      <c r="H1775" s="47">
        <v>17507.47</v>
      </c>
      <c r="I1775" t="str">
        <f>IF(M1775="?","tier - 2",M1775)</f>
        <v>tier - 1</v>
      </c>
      <c r="J1775" t="str">
        <f>IF(N1775="?","tier - 2",N1775)</f>
        <v>tier - 1</v>
      </c>
      <c r="K1775" t="str">
        <f>IF(O1775="?","Unknown",O1775)</f>
        <v>R1026</v>
      </c>
      <c r="M1775" t="s">
        <v>14</v>
      </c>
      <c r="N1775" t="s">
        <v>14</v>
      </c>
      <c r="O1775" t="s">
        <v>533</v>
      </c>
      <c r="R1775">
        <v>1968</v>
      </c>
    </row>
    <row r="1776" spans="1:18" x14ac:dyDescent="0.3">
      <c r="A1776" t="s">
        <v>1805</v>
      </c>
      <c r="B1776">
        <v>16</v>
      </c>
      <c r="C1776" s="54" t="s">
        <v>13</v>
      </c>
      <c r="D1776" s="54">
        <f>IF(R1776="?",AVERAGE($R$2:$R$2344),R1776)</f>
        <v>1963</v>
      </c>
      <c r="E1776" s="19" t="str">
        <f>CONCATENATE(B1776,"-",C1776,"-",D1776)</f>
        <v>16-Nov-1963</v>
      </c>
      <c r="F1776" s="26">
        <f t="shared" si="27"/>
        <v>59</v>
      </c>
      <c r="G1776">
        <v>0</v>
      </c>
      <c r="H1776" s="47">
        <v>17556.88</v>
      </c>
      <c r="I1776" t="str">
        <f>IF(M1776="?","tier - 2",M1776)</f>
        <v>tier - 1</v>
      </c>
      <c r="J1776" t="str">
        <f>IF(N1776="?","tier - 2",N1776)</f>
        <v>tier - 2</v>
      </c>
      <c r="K1776" t="str">
        <f>IF(O1776="?","Unknown",O1776)</f>
        <v>R1012</v>
      </c>
      <c r="M1776" t="s">
        <v>14</v>
      </c>
      <c r="N1776" t="s">
        <v>9</v>
      </c>
      <c r="O1776" t="s">
        <v>21</v>
      </c>
      <c r="R1776">
        <v>1963</v>
      </c>
    </row>
    <row r="1777" spans="1:18" x14ac:dyDescent="0.3">
      <c r="A1777" t="s">
        <v>1806</v>
      </c>
      <c r="B1777">
        <v>25</v>
      </c>
      <c r="C1777" s="54" t="s">
        <v>33</v>
      </c>
      <c r="D1777" s="54">
        <f>IF(R1777="?",AVERAGE($R$2:$R$2344),R1777)</f>
        <v>2002</v>
      </c>
      <c r="E1777" s="19" t="str">
        <f>CONCATENATE(B1777,"-",C1777,"-",D1777)</f>
        <v>25-Aug-2002</v>
      </c>
      <c r="F1777" s="26">
        <f t="shared" si="27"/>
        <v>20</v>
      </c>
      <c r="G1777">
        <v>1</v>
      </c>
      <c r="H1777" s="47">
        <v>17560.38</v>
      </c>
      <c r="I1777" t="str">
        <f>IF(M1777="?","tier - 2",M1777)</f>
        <v>tier - 1</v>
      </c>
      <c r="J1777" t="str">
        <f>IF(N1777="?","tier - 2",N1777)</f>
        <v>tier - 1</v>
      </c>
      <c r="K1777" t="str">
        <f>IF(O1777="?","Unknown",O1777)</f>
        <v>R1012</v>
      </c>
      <c r="M1777" t="s">
        <v>14</v>
      </c>
      <c r="N1777" t="s">
        <v>14</v>
      </c>
      <c r="O1777" t="s">
        <v>21</v>
      </c>
      <c r="R1777">
        <v>2002</v>
      </c>
    </row>
    <row r="1778" spans="1:18" x14ac:dyDescent="0.3">
      <c r="A1778" t="s">
        <v>1807</v>
      </c>
      <c r="B1778">
        <v>26</v>
      </c>
      <c r="C1778" s="54" t="s">
        <v>8</v>
      </c>
      <c r="D1778" s="54">
        <f>IF(R1778="?",AVERAGE($R$2:$R$2344),R1778)</f>
        <v>1970</v>
      </c>
      <c r="E1778" s="19" t="str">
        <f>CONCATENATE(B1778,"-",C1778,"-",D1778)</f>
        <v>26-Jul-1970</v>
      </c>
      <c r="F1778" s="26">
        <f t="shared" si="27"/>
        <v>52</v>
      </c>
      <c r="G1778">
        <v>0</v>
      </c>
      <c r="H1778" s="47">
        <v>17584.72</v>
      </c>
      <c r="I1778" t="str">
        <f>IF(M1778="?","tier - 2",M1778)</f>
        <v>tier - 1</v>
      </c>
      <c r="J1778" t="str">
        <f>IF(N1778="?","tier - 2",N1778)</f>
        <v>tier - 3</v>
      </c>
      <c r="K1778" t="str">
        <f>IF(O1778="?","Unknown",O1778)</f>
        <v>R1012</v>
      </c>
      <c r="M1778" t="s">
        <v>14</v>
      </c>
      <c r="N1778" t="s">
        <v>10</v>
      </c>
      <c r="O1778" t="s">
        <v>21</v>
      </c>
      <c r="R1778">
        <v>1970</v>
      </c>
    </row>
    <row r="1779" spans="1:18" x14ac:dyDescent="0.3">
      <c r="A1779" t="s">
        <v>1808</v>
      </c>
      <c r="B1779">
        <v>25</v>
      </c>
      <c r="C1779" s="54" t="s">
        <v>35</v>
      </c>
      <c r="D1779" s="54">
        <f>IF(R1779="?",AVERAGE($R$2:$R$2344),R1779)</f>
        <v>1990</v>
      </c>
      <c r="E1779" s="19" t="str">
        <f>CONCATENATE(B1779,"-",C1779,"-",D1779)</f>
        <v>25-Oct-1990</v>
      </c>
      <c r="F1779" s="26">
        <f t="shared" si="27"/>
        <v>32</v>
      </c>
      <c r="G1779">
        <v>1</v>
      </c>
      <c r="H1779" s="47">
        <v>17626.240000000002</v>
      </c>
      <c r="I1779" t="str">
        <f>IF(M1779="?","tier - 2",M1779)</f>
        <v>tier - 1</v>
      </c>
      <c r="J1779" t="str">
        <f>IF(N1779="?","tier - 2",N1779)</f>
        <v>tier - 3</v>
      </c>
      <c r="K1779" t="str">
        <f>IF(O1779="?","Unknown",O1779)</f>
        <v>R1013</v>
      </c>
      <c r="M1779" t="s">
        <v>14</v>
      </c>
      <c r="N1779" t="s">
        <v>10</v>
      </c>
      <c r="O1779" t="s">
        <v>11</v>
      </c>
      <c r="R1779">
        <v>1990</v>
      </c>
    </row>
    <row r="1780" spans="1:18" x14ac:dyDescent="0.3">
      <c r="A1780" t="s">
        <v>1809</v>
      </c>
      <c r="B1780">
        <v>1</v>
      </c>
      <c r="C1780" s="54" t="s">
        <v>8</v>
      </c>
      <c r="D1780" s="54">
        <f>IF(R1780="?",AVERAGE($R$2:$R$2344),R1780)</f>
        <v>1994</v>
      </c>
      <c r="E1780" s="19" t="str">
        <f>CONCATENATE(B1780,"-",C1780,"-",D1780)</f>
        <v>1-Jul-1994</v>
      </c>
      <c r="F1780" s="26">
        <f t="shared" si="27"/>
        <v>28</v>
      </c>
      <c r="G1780">
        <v>3</v>
      </c>
      <c r="H1780" s="47">
        <v>17663.14</v>
      </c>
      <c r="I1780" t="str">
        <f>IF(M1780="?","tier - 2",M1780)</f>
        <v>tier - 1</v>
      </c>
      <c r="J1780" t="str">
        <f>IF(N1780="?","tier - 2",N1780)</f>
        <v>tier - 3</v>
      </c>
      <c r="K1780" t="str">
        <f>IF(O1780="?","Unknown",O1780)</f>
        <v>R1013</v>
      </c>
      <c r="M1780" t="s">
        <v>14</v>
      </c>
      <c r="N1780" t="s">
        <v>10</v>
      </c>
      <c r="O1780" t="s">
        <v>11</v>
      </c>
      <c r="R1780">
        <v>1994</v>
      </c>
    </row>
    <row r="1781" spans="1:18" x14ac:dyDescent="0.3">
      <c r="A1781" t="s">
        <v>1810</v>
      </c>
      <c r="B1781">
        <v>14</v>
      </c>
      <c r="C1781" s="54" t="s">
        <v>8</v>
      </c>
      <c r="D1781" s="54">
        <f>IF(R1781="?",AVERAGE($R$2:$R$2344),R1781)</f>
        <v>2003</v>
      </c>
      <c r="E1781" s="19" t="str">
        <f>CONCATENATE(B1781,"-",C1781,"-",D1781)</f>
        <v>14-Jul-2003</v>
      </c>
      <c r="F1781" s="26">
        <f t="shared" si="27"/>
        <v>19</v>
      </c>
      <c r="G1781">
        <v>0</v>
      </c>
      <c r="H1781" s="47">
        <v>17748.509999999998</v>
      </c>
      <c r="I1781" t="str">
        <f>IF(M1781="?","tier - 2",M1781)</f>
        <v>tier - 1</v>
      </c>
      <c r="J1781" t="str">
        <f>IF(N1781="?","tier - 2",N1781)</f>
        <v>tier - 1</v>
      </c>
      <c r="K1781" t="str">
        <f>IF(O1781="?","Unknown",O1781)</f>
        <v>R1012</v>
      </c>
      <c r="M1781" t="s">
        <v>14</v>
      </c>
      <c r="N1781" t="s">
        <v>14</v>
      </c>
      <c r="O1781" t="s">
        <v>21</v>
      </c>
      <c r="R1781">
        <v>2003</v>
      </c>
    </row>
    <row r="1782" spans="1:18" x14ac:dyDescent="0.3">
      <c r="A1782" t="s">
        <v>1811</v>
      </c>
      <c r="B1782">
        <v>21</v>
      </c>
      <c r="C1782" s="54" t="s">
        <v>16</v>
      </c>
      <c r="D1782" s="54">
        <f>IF(R1782="?",AVERAGE($R$2:$R$2344),R1782)</f>
        <v>1966</v>
      </c>
      <c r="E1782" s="19" t="str">
        <f>CONCATENATE(B1782,"-",C1782,"-",D1782)</f>
        <v>21-Jun-1966</v>
      </c>
      <c r="F1782" s="26">
        <f t="shared" si="27"/>
        <v>56</v>
      </c>
      <c r="G1782">
        <v>0</v>
      </c>
      <c r="H1782" s="47">
        <v>17777.73</v>
      </c>
      <c r="I1782" t="str">
        <f>IF(M1782="?","tier - 2",M1782)</f>
        <v>tier - 1</v>
      </c>
      <c r="J1782" t="str">
        <f>IF(N1782="?","tier - 2",N1782)</f>
        <v>tier - 3</v>
      </c>
      <c r="K1782" t="str">
        <f>IF(O1782="?","Unknown",O1782)</f>
        <v>R1012</v>
      </c>
      <c r="M1782" t="s">
        <v>14</v>
      </c>
      <c r="N1782" t="s">
        <v>10</v>
      </c>
      <c r="O1782" t="s">
        <v>21</v>
      </c>
      <c r="R1782">
        <v>1966</v>
      </c>
    </row>
    <row r="1783" spans="1:18" x14ac:dyDescent="0.3">
      <c r="A1783" t="s">
        <v>1812</v>
      </c>
      <c r="B1783">
        <v>10</v>
      </c>
      <c r="C1783" s="54" t="s">
        <v>35</v>
      </c>
      <c r="D1783" s="54">
        <f>IF(R1783="?",AVERAGE($R$2:$R$2344),R1783)</f>
        <v>1979</v>
      </c>
      <c r="E1783" s="19" t="str">
        <f>CONCATENATE(B1783,"-",C1783,"-",D1783)</f>
        <v>10-Oct-1979</v>
      </c>
      <c r="F1783" s="26">
        <f t="shared" si="27"/>
        <v>43</v>
      </c>
      <c r="G1783">
        <v>2</v>
      </c>
      <c r="H1783" s="47">
        <v>17779.939999999999</v>
      </c>
      <c r="I1783" t="str">
        <f>IF(M1783="?","tier - 2",M1783)</f>
        <v>tier - 1</v>
      </c>
      <c r="J1783" t="str">
        <f>IF(N1783="?","tier - 2",N1783)</f>
        <v>tier - 2</v>
      </c>
      <c r="K1783" t="str">
        <f>IF(O1783="?","Unknown",O1783)</f>
        <v>R1012</v>
      </c>
      <c r="M1783" t="s">
        <v>14</v>
      </c>
      <c r="N1783" t="s">
        <v>9</v>
      </c>
      <c r="O1783" t="s">
        <v>21</v>
      </c>
      <c r="R1783">
        <v>1979</v>
      </c>
    </row>
    <row r="1784" spans="1:18" x14ac:dyDescent="0.3">
      <c r="A1784" t="s">
        <v>1813</v>
      </c>
      <c r="B1784">
        <v>8</v>
      </c>
      <c r="C1784" s="54" t="s">
        <v>28</v>
      </c>
      <c r="D1784" s="54">
        <f>IF(R1784="?",AVERAGE($R$2:$R$2344),R1784)</f>
        <v>1963</v>
      </c>
      <c r="E1784" s="19" t="str">
        <f>CONCATENATE(B1784,"-",C1784,"-",D1784)</f>
        <v>8-Dec-1963</v>
      </c>
      <c r="F1784" s="26">
        <f t="shared" si="27"/>
        <v>59</v>
      </c>
      <c r="G1784">
        <v>0</v>
      </c>
      <c r="H1784" s="47">
        <v>17832.599999999999</v>
      </c>
      <c r="I1784" t="str">
        <f>IF(M1784="?","tier - 2",M1784)</f>
        <v>tier - 1</v>
      </c>
      <c r="J1784" t="str">
        <f>IF(N1784="?","tier - 2",N1784)</f>
        <v>tier - 2</v>
      </c>
      <c r="K1784" t="str">
        <f>IF(O1784="?","Unknown",O1784)</f>
        <v>R1012</v>
      </c>
      <c r="M1784" t="s">
        <v>14</v>
      </c>
      <c r="N1784" t="s">
        <v>9</v>
      </c>
      <c r="O1784" t="s">
        <v>21</v>
      </c>
      <c r="R1784">
        <v>1963</v>
      </c>
    </row>
    <row r="1785" spans="1:18" x14ac:dyDescent="0.3">
      <c r="A1785" t="s">
        <v>1814</v>
      </c>
      <c r="B1785">
        <v>12</v>
      </c>
      <c r="C1785" s="54" t="s">
        <v>28</v>
      </c>
      <c r="D1785" s="54">
        <f>IF(R1785="?",AVERAGE($R$2:$R$2344),R1785)</f>
        <v>1976</v>
      </c>
      <c r="E1785" s="19" t="str">
        <f>CONCATENATE(B1785,"-",C1785,"-",D1785)</f>
        <v>12-Dec-1976</v>
      </c>
      <c r="F1785" s="26">
        <f t="shared" si="27"/>
        <v>46</v>
      </c>
      <c r="G1785">
        <v>2</v>
      </c>
      <c r="H1785" s="47">
        <v>17862.919999999998</v>
      </c>
      <c r="I1785" t="str">
        <f>IF(M1785="?","tier - 2",M1785)</f>
        <v>tier - 1</v>
      </c>
      <c r="J1785" t="str">
        <f>IF(N1785="?","tier - 2",N1785)</f>
        <v>tier - 2</v>
      </c>
      <c r="K1785" t="str">
        <f>IF(O1785="?","Unknown",O1785)</f>
        <v>R1012</v>
      </c>
      <c r="M1785" t="s">
        <v>14</v>
      </c>
      <c r="N1785" t="s">
        <v>9</v>
      </c>
      <c r="O1785" t="s">
        <v>21</v>
      </c>
      <c r="R1785">
        <v>1976</v>
      </c>
    </row>
    <row r="1786" spans="1:18" x14ac:dyDescent="0.3">
      <c r="A1786" t="s">
        <v>1815</v>
      </c>
      <c r="B1786">
        <v>26</v>
      </c>
      <c r="C1786" s="54" t="s">
        <v>33</v>
      </c>
      <c r="D1786" s="54">
        <f>IF(R1786="?",AVERAGE($R$2:$R$2344),R1786)</f>
        <v>1997</v>
      </c>
      <c r="E1786" s="19" t="str">
        <f>CONCATENATE(B1786,"-",C1786,"-",D1786)</f>
        <v>26-Aug-1997</v>
      </c>
      <c r="F1786" s="26">
        <f t="shared" si="27"/>
        <v>25</v>
      </c>
      <c r="G1786">
        <v>0</v>
      </c>
      <c r="H1786" s="47">
        <v>17878.900000000001</v>
      </c>
      <c r="I1786" t="str">
        <f>IF(M1786="?","tier - 2",M1786)</f>
        <v>tier - 1</v>
      </c>
      <c r="J1786" t="str">
        <f>IF(N1786="?","tier - 2",N1786)</f>
        <v>tier - 2</v>
      </c>
      <c r="K1786" t="str">
        <f>IF(O1786="?","Unknown",O1786)</f>
        <v>R1024</v>
      </c>
      <c r="M1786" t="s">
        <v>14</v>
      </c>
      <c r="N1786" t="s">
        <v>9</v>
      </c>
      <c r="O1786" t="s">
        <v>245</v>
      </c>
      <c r="R1786">
        <v>1997</v>
      </c>
    </row>
    <row r="1787" spans="1:18" x14ac:dyDescent="0.3">
      <c r="A1787" t="s">
        <v>1816</v>
      </c>
      <c r="B1787">
        <v>12</v>
      </c>
      <c r="C1787" s="54" t="s">
        <v>13</v>
      </c>
      <c r="D1787" s="54">
        <f>IF(R1787="?",AVERAGE($R$2:$R$2344),R1787)</f>
        <v>1979</v>
      </c>
      <c r="E1787" s="19" t="str">
        <f>CONCATENATE(B1787,"-",C1787,"-",D1787)</f>
        <v>12-Nov-1979</v>
      </c>
      <c r="F1787" s="26">
        <f t="shared" si="27"/>
        <v>43</v>
      </c>
      <c r="G1787">
        <v>2</v>
      </c>
      <c r="H1787" s="47">
        <v>17882.669999999998</v>
      </c>
      <c r="I1787" t="str">
        <f>IF(M1787="?","tier - 2",M1787)</f>
        <v>tier - 1</v>
      </c>
      <c r="J1787" t="str">
        <f>IF(N1787="?","tier - 2",N1787)</f>
        <v>tier - 3</v>
      </c>
      <c r="K1787" t="str">
        <f>IF(O1787="?","Unknown",O1787)</f>
        <v>R1012</v>
      </c>
      <c r="M1787" t="s">
        <v>14</v>
      </c>
      <c r="N1787" t="s">
        <v>10</v>
      </c>
      <c r="O1787" t="s">
        <v>21</v>
      </c>
      <c r="R1787">
        <v>1979</v>
      </c>
    </row>
    <row r="1788" spans="1:18" x14ac:dyDescent="0.3">
      <c r="A1788" t="s">
        <v>1817</v>
      </c>
      <c r="B1788">
        <v>4</v>
      </c>
      <c r="C1788" s="54" t="s">
        <v>28</v>
      </c>
      <c r="D1788" s="54">
        <f>IF(R1788="?",AVERAGE($R$2:$R$2344),R1788)</f>
        <v>1989</v>
      </c>
      <c r="E1788" s="19" t="str">
        <f>CONCATENATE(B1788,"-",C1788,"-",D1788)</f>
        <v>4-Dec-1989</v>
      </c>
      <c r="F1788" s="26">
        <f t="shared" si="27"/>
        <v>33</v>
      </c>
      <c r="G1788">
        <v>0</v>
      </c>
      <c r="H1788" s="47">
        <v>17904.53</v>
      </c>
      <c r="I1788" t="str">
        <f>IF(M1788="?","tier - 2",M1788)</f>
        <v>tier - 1</v>
      </c>
      <c r="J1788" t="str">
        <f>IF(N1788="?","tier - 2",N1788)</f>
        <v>tier - 2</v>
      </c>
      <c r="K1788" t="str">
        <f>IF(O1788="?","Unknown",O1788)</f>
        <v>R1017</v>
      </c>
      <c r="M1788" t="s">
        <v>14</v>
      </c>
      <c r="N1788" t="s">
        <v>9</v>
      </c>
      <c r="O1788" t="s">
        <v>354</v>
      </c>
      <c r="R1788">
        <v>1989</v>
      </c>
    </row>
    <row r="1789" spans="1:18" x14ac:dyDescent="0.3">
      <c r="A1789" t="s">
        <v>1818</v>
      </c>
      <c r="B1789">
        <v>17</v>
      </c>
      <c r="C1789" s="54" t="s">
        <v>35</v>
      </c>
      <c r="D1789" s="54">
        <f>IF(R1789="?",AVERAGE($R$2:$R$2344),R1789)</f>
        <v>1977</v>
      </c>
      <c r="E1789" s="19" t="str">
        <f>CONCATENATE(B1789,"-",C1789,"-",D1789)</f>
        <v>17-Oct-1977</v>
      </c>
      <c r="F1789" s="26">
        <f t="shared" si="27"/>
        <v>45</v>
      </c>
      <c r="G1789">
        <v>0</v>
      </c>
      <c r="H1789" s="47">
        <v>17929.3</v>
      </c>
      <c r="I1789" t="str">
        <f>IF(M1789="?","tier - 2",M1789)</f>
        <v>tier - 1</v>
      </c>
      <c r="J1789" t="str">
        <f>IF(N1789="?","tier - 2",N1789)</f>
        <v>tier - 2</v>
      </c>
      <c r="K1789" t="str">
        <f>IF(O1789="?","Unknown",O1789)</f>
        <v>R1013</v>
      </c>
      <c r="M1789" t="s">
        <v>14</v>
      </c>
      <c r="N1789" t="s">
        <v>9</v>
      </c>
      <c r="O1789" t="s">
        <v>11</v>
      </c>
      <c r="R1789">
        <v>1977</v>
      </c>
    </row>
    <row r="1790" spans="1:18" x14ac:dyDescent="0.3">
      <c r="A1790" t="s">
        <v>1819</v>
      </c>
      <c r="B1790">
        <v>28</v>
      </c>
      <c r="C1790" s="54" t="s">
        <v>18</v>
      </c>
      <c r="D1790" s="54">
        <f>IF(R1790="?",AVERAGE($R$2:$R$2344),R1790)</f>
        <v>2001</v>
      </c>
      <c r="E1790" s="19" t="str">
        <f>CONCATENATE(B1790,"-",C1790,"-",D1790)</f>
        <v>28-Sep-2001</v>
      </c>
      <c r="F1790" s="26">
        <f t="shared" si="27"/>
        <v>21</v>
      </c>
      <c r="G1790">
        <v>4</v>
      </c>
      <c r="H1790" s="47">
        <v>17942.11</v>
      </c>
      <c r="I1790" t="str">
        <f>IF(M1790="?","tier - 2",M1790)</f>
        <v>tier - 1</v>
      </c>
      <c r="J1790" t="str">
        <f>IF(N1790="?","tier - 2",N1790)</f>
        <v>tier - 2</v>
      </c>
      <c r="K1790" t="str">
        <f>IF(O1790="?","Unknown",O1790)</f>
        <v>R1011</v>
      </c>
      <c r="M1790" t="s">
        <v>14</v>
      </c>
      <c r="N1790" t="s">
        <v>9</v>
      </c>
      <c r="O1790" t="s">
        <v>40</v>
      </c>
      <c r="R1790">
        <v>2001</v>
      </c>
    </row>
    <row r="1791" spans="1:18" x14ac:dyDescent="0.3">
      <c r="A1791" t="s">
        <v>1820</v>
      </c>
      <c r="B1791">
        <v>27</v>
      </c>
      <c r="C1791" s="54" t="s">
        <v>16</v>
      </c>
      <c r="D1791" s="54">
        <f>IF(R1791="?",AVERAGE($R$2:$R$2344),R1791)</f>
        <v>1975</v>
      </c>
      <c r="E1791" s="19" t="str">
        <f>CONCATENATE(B1791,"-",C1791,"-",D1791)</f>
        <v>27-Jun-1975</v>
      </c>
      <c r="F1791" s="26">
        <f t="shared" si="27"/>
        <v>47</v>
      </c>
      <c r="G1791">
        <v>1</v>
      </c>
      <c r="H1791" s="47">
        <v>18031.16</v>
      </c>
      <c r="I1791" t="str">
        <f>IF(M1791="?","tier - 2",M1791)</f>
        <v>tier - 1</v>
      </c>
      <c r="J1791" t="str">
        <f>IF(N1791="?","tier - 2",N1791)</f>
        <v>tier - 3</v>
      </c>
      <c r="K1791" t="str">
        <f>IF(O1791="?","Unknown",O1791)</f>
        <v>R1023</v>
      </c>
      <c r="M1791" t="s">
        <v>14</v>
      </c>
      <c r="N1791" t="s">
        <v>10</v>
      </c>
      <c r="O1791" t="s">
        <v>247</v>
      </c>
      <c r="R1791">
        <v>1975</v>
      </c>
    </row>
    <row r="1792" spans="1:18" x14ac:dyDescent="0.3">
      <c r="A1792" t="s">
        <v>1821</v>
      </c>
      <c r="B1792">
        <v>17</v>
      </c>
      <c r="C1792" s="54" t="s">
        <v>35</v>
      </c>
      <c r="D1792" s="54">
        <f>IF(R1792="?",AVERAGE($R$2:$R$2344),R1792)</f>
        <v>1965</v>
      </c>
      <c r="E1792" s="19" t="str">
        <f>CONCATENATE(B1792,"-",C1792,"-",D1792)</f>
        <v>17-Oct-1965</v>
      </c>
      <c r="F1792" s="26">
        <f t="shared" si="27"/>
        <v>57</v>
      </c>
      <c r="G1792">
        <v>0</v>
      </c>
      <c r="H1792" s="47">
        <v>18031.189999999999</v>
      </c>
      <c r="I1792" t="str">
        <f>IF(M1792="?","tier - 2",M1792)</f>
        <v>tier - 1</v>
      </c>
      <c r="J1792" t="str">
        <f>IF(N1792="?","tier - 2",N1792)</f>
        <v>tier - 2</v>
      </c>
      <c r="K1792" t="str">
        <f>IF(O1792="?","Unknown",O1792)</f>
        <v>R1012</v>
      </c>
      <c r="M1792" t="s">
        <v>14</v>
      </c>
      <c r="N1792" t="s">
        <v>9</v>
      </c>
      <c r="O1792" t="s">
        <v>21</v>
      </c>
      <c r="R1792">
        <v>1965</v>
      </c>
    </row>
    <row r="1793" spans="1:18" x14ac:dyDescent="0.3">
      <c r="A1793" t="s">
        <v>1822</v>
      </c>
      <c r="B1793">
        <v>24</v>
      </c>
      <c r="C1793" s="54" t="s">
        <v>35</v>
      </c>
      <c r="D1793" s="54">
        <f>IF(R1793="?",AVERAGE($R$2:$R$2344),R1793)</f>
        <v>1999</v>
      </c>
      <c r="E1793" s="19" t="str">
        <f>CONCATENATE(B1793,"-",C1793,"-",D1793)</f>
        <v>24-Oct-1999</v>
      </c>
      <c r="F1793" s="26">
        <f t="shared" si="27"/>
        <v>23</v>
      </c>
      <c r="G1793">
        <v>0</v>
      </c>
      <c r="H1793" s="47">
        <v>18033.97</v>
      </c>
      <c r="I1793" t="str">
        <f>IF(M1793="?","tier - 2",M1793)</f>
        <v>tier - 1</v>
      </c>
      <c r="J1793" t="str">
        <f>IF(N1793="?","tier - 2",N1793)</f>
        <v>tier - 1</v>
      </c>
      <c r="K1793" t="str">
        <f>IF(O1793="?","Unknown",O1793)</f>
        <v>R1012</v>
      </c>
      <c r="M1793" t="s">
        <v>14</v>
      </c>
      <c r="N1793" t="s">
        <v>14</v>
      </c>
      <c r="O1793" t="s">
        <v>21</v>
      </c>
      <c r="R1793">
        <v>1999</v>
      </c>
    </row>
    <row r="1794" spans="1:18" x14ac:dyDescent="0.3">
      <c r="A1794" t="s">
        <v>1823</v>
      </c>
      <c r="B1794">
        <v>12</v>
      </c>
      <c r="C1794" s="54" t="s">
        <v>8</v>
      </c>
      <c r="D1794" s="54">
        <f>IF(R1794="?",AVERAGE($R$2:$R$2344),R1794)</f>
        <v>1993</v>
      </c>
      <c r="E1794" s="19" t="str">
        <f>CONCATENATE(B1794,"-",C1794,"-",D1794)</f>
        <v>12-Jul-1993</v>
      </c>
      <c r="F1794" s="26">
        <f t="shared" si="27"/>
        <v>29</v>
      </c>
      <c r="G1794">
        <v>2</v>
      </c>
      <c r="H1794" s="47">
        <v>18157.88</v>
      </c>
      <c r="I1794" t="str">
        <f>IF(M1794="?","tier - 2",M1794)</f>
        <v>tier - 1</v>
      </c>
      <c r="J1794" t="str">
        <f>IF(N1794="?","tier - 2",N1794)</f>
        <v>tier - 1</v>
      </c>
      <c r="K1794" t="str">
        <f>IF(O1794="?","Unknown",O1794)</f>
        <v>R1012</v>
      </c>
      <c r="M1794" t="s">
        <v>14</v>
      </c>
      <c r="N1794" t="s">
        <v>14</v>
      </c>
      <c r="O1794" t="s">
        <v>21</v>
      </c>
      <c r="R1794">
        <v>1993</v>
      </c>
    </row>
    <row r="1795" spans="1:18" x14ac:dyDescent="0.3">
      <c r="A1795" t="s">
        <v>1824</v>
      </c>
      <c r="B1795">
        <v>4</v>
      </c>
      <c r="C1795" s="54" t="s">
        <v>8</v>
      </c>
      <c r="D1795" s="54">
        <f>IF(R1795="?",AVERAGE($R$2:$R$2344),R1795)</f>
        <v>1963</v>
      </c>
      <c r="E1795" s="19" t="str">
        <f>CONCATENATE(B1795,"-",C1795,"-",D1795)</f>
        <v>4-Jul-1963</v>
      </c>
      <c r="F1795" s="26">
        <f t="shared" ref="F1795:F1858" si="28">DATEDIF(E1795, DATE(2023,6,8), "Y")</f>
        <v>59</v>
      </c>
      <c r="G1795">
        <v>0</v>
      </c>
      <c r="H1795" s="47">
        <v>18208.34</v>
      </c>
      <c r="I1795" t="str">
        <f>IF(M1795="?","tier - 2",M1795)</f>
        <v>tier - 1</v>
      </c>
      <c r="J1795" t="str">
        <f>IF(N1795="?","tier - 2",N1795)</f>
        <v>tier - 2</v>
      </c>
      <c r="K1795" t="str">
        <f>IF(O1795="?","Unknown",O1795)</f>
        <v>R1026</v>
      </c>
      <c r="M1795" t="s">
        <v>14</v>
      </c>
      <c r="N1795" t="s">
        <v>9</v>
      </c>
      <c r="O1795" t="s">
        <v>533</v>
      </c>
      <c r="R1795">
        <v>1963</v>
      </c>
    </row>
    <row r="1796" spans="1:18" x14ac:dyDescent="0.3">
      <c r="A1796" t="s">
        <v>1825</v>
      </c>
      <c r="B1796">
        <v>15</v>
      </c>
      <c r="C1796" s="54" t="s">
        <v>16</v>
      </c>
      <c r="D1796" s="54">
        <f>IF(R1796="?",AVERAGE($R$2:$R$2344),R1796)</f>
        <v>1997</v>
      </c>
      <c r="E1796" s="19" t="str">
        <f>CONCATENATE(B1796,"-",C1796,"-",D1796)</f>
        <v>15-Jun-1997</v>
      </c>
      <c r="F1796" s="26">
        <f t="shared" si="28"/>
        <v>25</v>
      </c>
      <c r="G1796">
        <v>1</v>
      </c>
      <c r="H1796" s="47">
        <v>18218.16</v>
      </c>
      <c r="I1796" t="str">
        <f>IF(M1796="?","tier - 2",M1796)</f>
        <v>tier - 1</v>
      </c>
      <c r="J1796" t="str">
        <f>IF(N1796="?","tier - 2",N1796)</f>
        <v>tier - 1</v>
      </c>
      <c r="K1796" t="str">
        <f>IF(O1796="?","Unknown",O1796)</f>
        <v>R1013</v>
      </c>
      <c r="M1796" t="s">
        <v>14</v>
      </c>
      <c r="N1796" t="s">
        <v>14</v>
      </c>
      <c r="O1796" t="s">
        <v>11</v>
      </c>
      <c r="R1796">
        <v>1997</v>
      </c>
    </row>
    <row r="1797" spans="1:18" x14ac:dyDescent="0.3">
      <c r="A1797" t="s">
        <v>1826</v>
      </c>
      <c r="B1797">
        <v>10</v>
      </c>
      <c r="C1797" s="54" t="s">
        <v>18</v>
      </c>
      <c r="D1797" s="54">
        <f>IF(R1797="?",AVERAGE($R$2:$R$2344),R1797)</f>
        <v>2004</v>
      </c>
      <c r="E1797" s="19" t="str">
        <f>CONCATENATE(B1797,"-",C1797,"-",D1797)</f>
        <v>10-Sep-2004</v>
      </c>
      <c r="F1797" s="26">
        <f t="shared" si="28"/>
        <v>18</v>
      </c>
      <c r="G1797">
        <v>3</v>
      </c>
      <c r="H1797" s="47">
        <v>18223.45</v>
      </c>
      <c r="I1797" t="str">
        <f>IF(M1797="?","tier - 2",M1797)</f>
        <v>tier - 1</v>
      </c>
      <c r="J1797" t="str">
        <f>IF(N1797="?","tier - 2",N1797)</f>
        <v>tier - 3</v>
      </c>
      <c r="K1797" t="str">
        <f>IF(O1797="?","Unknown",O1797)</f>
        <v>R1013</v>
      </c>
      <c r="M1797" t="s">
        <v>14</v>
      </c>
      <c r="N1797" t="s">
        <v>10</v>
      </c>
      <c r="O1797" t="s">
        <v>11</v>
      </c>
      <c r="R1797">
        <v>2004</v>
      </c>
    </row>
    <row r="1798" spans="1:18" x14ac:dyDescent="0.3">
      <c r="A1798" t="s">
        <v>1827</v>
      </c>
      <c r="B1798">
        <v>3</v>
      </c>
      <c r="C1798" s="54" t="s">
        <v>33</v>
      </c>
      <c r="D1798" s="54">
        <f>IF(R1798="?",AVERAGE($R$2:$R$2344),R1798)</f>
        <v>1995</v>
      </c>
      <c r="E1798" s="19" t="str">
        <f>CONCATENATE(B1798,"-",C1798,"-",D1798)</f>
        <v>3-Aug-1995</v>
      </c>
      <c r="F1798" s="26">
        <f t="shared" si="28"/>
        <v>27</v>
      </c>
      <c r="G1798">
        <v>0</v>
      </c>
      <c r="H1798" s="47">
        <v>18246.5</v>
      </c>
      <c r="I1798" t="str">
        <f>IF(M1798="?","tier - 2",M1798)</f>
        <v>tier - 1</v>
      </c>
      <c r="J1798" t="str">
        <f>IF(N1798="?","tier - 2",N1798)</f>
        <v>tier - 1</v>
      </c>
      <c r="K1798" t="str">
        <f>IF(O1798="?","Unknown",O1798)</f>
        <v>R1013</v>
      </c>
      <c r="M1798" t="s">
        <v>14</v>
      </c>
      <c r="N1798" t="s">
        <v>14</v>
      </c>
      <c r="O1798" t="s">
        <v>11</v>
      </c>
      <c r="R1798">
        <v>1995</v>
      </c>
    </row>
    <row r="1799" spans="1:18" x14ac:dyDescent="0.3">
      <c r="A1799" t="s">
        <v>1828</v>
      </c>
      <c r="B1799">
        <v>25</v>
      </c>
      <c r="C1799" s="54" t="s">
        <v>28</v>
      </c>
      <c r="D1799" s="54">
        <f>IF(R1799="?",AVERAGE($R$2:$R$2344),R1799)</f>
        <v>1992</v>
      </c>
      <c r="E1799" s="19" t="str">
        <f>CONCATENATE(B1799,"-",C1799,"-",D1799)</f>
        <v>25-Dec-1992</v>
      </c>
      <c r="F1799" s="26">
        <f t="shared" si="28"/>
        <v>30</v>
      </c>
      <c r="G1799">
        <v>3</v>
      </c>
      <c r="H1799" s="47">
        <v>18259.22</v>
      </c>
      <c r="I1799" t="str">
        <f>IF(M1799="?","tier - 2",M1799)</f>
        <v>tier - 1</v>
      </c>
      <c r="J1799" t="str">
        <f>IF(N1799="?","tier - 2",N1799)</f>
        <v>tier - 3</v>
      </c>
      <c r="K1799" t="str">
        <f>IF(O1799="?","Unknown",O1799)</f>
        <v>R1011</v>
      </c>
      <c r="M1799" t="s">
        <v>14</v>
      </c>
      <c r="N1799" t="s">
        <v>10</v>
      </c>
      <c r="O1799" t="s">
        <v>40</v>
      </c>
      <c r="R1799">
        <v>1992</v>
      </c>
    </row>
    <row r="1800" spans="1:18" x14ac:dyDescent="0.3">
      <c r="A1800" t="s">
        <v>1829</v>
      </c>
      <c r="B1800">
        <v>4</v>
      </c>
      <c r="C1800" s="54" t="s">
        <v>8</v>
      </c>
      <c r="D1800" s="54">
        <f>IF(R1800="?",AVERAGE($R$2:$R$2344),R1800)</f>
        <v>1995</v>
      </c>
      <c r="E1800" s="19" t="str">
        <f>CONCATENATE(B1800,"-",C1800,"-",D1800)</f>
        <v>4-Jul-1995</v>
      </c>
      <c r="F1800" s="26">
        <f t="shared" si="28"/>
        <v>27</v>
      </c>
      <c r="G1800">
        <v>0</v>
      </c>
      <c r="H1800" s="47">
        <v>18310.740000000002</v>
      </c>
      <c r="I1800" t="str">
        <f>IF(M1800="?","tier - 2",M1800)</f>
        <v>tier - 1</v>
      </c>
      <c r="J1800" t="str">
        <f>IF(N1800="?","tier - 2",N1800)</f>
        <v>tier - 3</v>
      </c>
      <c r="K1800" t="str">
        <f>IF(O1800="?","Unknown",O1800)</f>
        <v>R1012</v>
      </c>
      <c r="M1800" t="s">
        <v>14</v>
      </c>
      <c r="N1800" t="s">
        <v>10</v>
      </c>
      <c r="O1800" t="s">
        <v>21</v>
      </c>
      <c r="R1800">
        <v>1995</v>
      </c>
    </row>
    <row r="1801" spans="1:18" x14ac:dyDescent="0.3">
      <c r="A1801" t="s">
        <v>1830</v>
      </c>
      <c r="B1801">
        <v>15</v>
      </c>
      <c r="C1801" s="54" t="s">
        <v>28</v>
      </c>
      <c r="D1801" s="54">
        <f>IF(R1801="?",AVERAGE($R$2:$R$2344),R1801)</f>
        <v>1999</v>
      </c>
      <c r="E1801" s="19" t="str">
        <f>CONCATENATE(B1801,"-",C1801,"-",D1801)</f>
        <v>15-Dec-1999</v>
      </c>
      <c r="F1801" s="26">
        <f t="shared" si="28"/>
        <v>23</v>
      </c>
      <c r="G1801">
        <v>1</v>
      </c>
      <c r="H1801" s="47">
        <v>18328.240000000002</v>
      </c>
      <c r="I1801" t="str">
        <f>IF(M1801="?","tier - 2",M1801)</f>
        <v>tier - 1</v>
      </c>
      <c r="J1801" t="str">
        <f>IF(N1801="?","tier - 2",N1801)</f>
        <v>tier - 2</v>
      </c>
      <c r="K1801" t="str">
        <f>IF(O1801="?","Unknown",O1801)</f>
        <v>R1013</v>
      </c>
      <c r="M1801" t="s">
        <v>14</v>
      </c>
      <c r="N1801" t="s">
        <v>9</v>
      </c>
      <c r="O1801" t="s">
        <v>11</v>
      </c>
      <c r="R1801">
        <v>1999</v>
      </c>
    </row>
    <row r="1802" spans="1:18" x14ac:dyDescent="0.3">
      <c r="A1802" t="s">
        <v>1831</v>
      </c>
      <c r="B1802">
        <v>26</v>
      </c>
      <c r="C1802" s="54" t="s">
        <v>18</v>
      </c>
      <c r="D1802" s="54">
        <f>IF(R1802="?",AVERAGE($R$2:$R$2344),R1802)</f>
        <v>1964</v>
      </c>
      <c r="E1802" s="19" t="str">
        <f>CONCATENATE(B1802,"-",C1802,"-",D1802)</f>
        <v>26-Sep-1964</v>
      </c>
      <c r="F1802" s="26">
        <f t="shared" si="28"/>
        <v>58</v>
      </c>
      <c r="G1802">
        <v>0</v>
      </c>
      <c r="H1802" s="47">
        <v>18443.11</v>
      </c>
      <c r="I1802" t="str">
        <f>IF(M1802="?","tier - 2",M1802)</f>
        <v>tier - 1</v>
      </c>
      <c r="J1802" t="str">
        <f>IF(N1802="?","tier - 2",N1802)</f>
        <v>tier - 2</v>
      </c>
      <c r="K1802" t="str">
        <f>IF(O1802="?","Unknown",O1802)</f>
        <v>R1012</v>
      </c>
      <c r="M1802" t="s">
        <v>14</v>
      </c>
      <c r="N1802" t="s">
        <v>9</v>
      </c>
      <c r="O1802" t="s">
        <v>21</v>
      </c>
      <c r="R1802">
        <v>1964</v>
      </c>
    </row>
    <row r="1803" spans="1:18" x14ac:dyDescent="0.3">
      <c r="A1803" t="s">
        <v>1832</v>
      </c>
      <c r="B1803">
        <v>12</v>
      </c>
      <c r="C1803" s="54" t="s">
        <v>33</v>
      </c>
      <c r="D1803" s="54">
        <f>IF(R1803="?",AVERAGE($R$2:$R$2344),R1803)</f>
        <v>1986</v>
      </c>
      <c r="E1803" s="19" t="str">
        <f>CONCATENATE(B1803,"-",C1803,"-",D1803)</f>
        <v>12-Aug-1986</v>
      </c>
      <c r="F1803" s="26">
        <f t="shared" si="28"/>
        <v>36</v>
      </c>
      <c r="G1803">
        <v>2</v>
      </c>
      <c r="H1803" s="47">
        <v>18608.259999999998</v>
      </c>
      <c r="I1803" t="str">
        <f>IF(M1803="?","tier - 2",M1803)</f>
        <v>tier - 1</v>
      </c>
      <c r="J1803" t="str">
        <f>IF(N1803="?","tier - 2",N1803)</f>
        <v>tier - 3</v>
      </c>
      <c r="K1803" t="str">
        <f>IF(O1803="?","Unknown",O1803)</f>
        <v>R1011</v>
      </c>
      <c r="M1803" t="s">
        <v>14</v>
      </c>
      <c r="N1803" t="s">
        <v>10</v>
      </c>
      <c r="O1803" t="s">
        <v>40</v>
      </c>
      <c r="R1803">
        <v>1986</v>
      </c>
    </row>
    <row r="1804" spans="1:18" x14ac:dyDescent="0.3">
      <c r="A1804" t="s">
        <v>1833</v>
      </c>
      <c r="B1804">
        <v>23</v>
      </c>
      <c r="C1804" s="54" t="s">
        <v>18</v>
      </c>
      <c r="D1804" s="54">
        <f>IF(R1804="?",AVERAGE($R$2:$R$2344),R1804)</f>
        <v>1998</v>
      </c>
      <c r="E1804" s="19" t="str">
        <f>CONCATENATE(B1804,"-",C1804,"-",D1804)</f>
        <v>23-Sep-1998</v>
      </c>
      <c r="F1804" s="26">
        <f t="shared" si="28"/>
        <v>24</v>
      </c>
      <c r="G1804">
        <v>0</v>
      </c>
      <c r="H1804" s="47">
        <v>18648.419999999998</v>
      </c>
      <c r="I1804" t="str">
        <f>IF(M1804="?","tier - 2",M1804)</f>
        <v>tier - 1</v>
      </c>
      <c r="J1804" t="str">
        <f>IF(N1804="?","tier - 2",N1804)</f>
        <v>tier - 1</v>
      </c>
      <c r="K1804" t="str">
        <f>IF(O1804="?","Unknown",O1804)</f>
        <v>R1019</v>
      </c>
      <c r="M1804" t="s">
        <v>14</v>
      </c>
      <c r="N1804" t="s">
        <v>14</v>
      </c>
      <c r="O1804" t="s">
        <v>164</v>
      </c>
      <c r="R1804">
        <v>1998</v>
      </c>
    </row>
    <row r="1805" spans="1:18" x14ac:dyDescent="0.3">
      <c r="A1805" t="s">
        <v>1834</v>
      </c>
      <c r="B1805">
        <v>17</v>
      </c>
      <c r="C1805" s="54" t="s">
        <v>35</v>
      </c>
      <c r="D1805" s="54">
        <f>IF(R1805="?",AVERAGE($R$2:$R$2344),R1805)</f>
        <v>1970</v>
      </c>
      <c r="E1805" s="19" t="str">
        <f>CONCATENATE(B1805,"-",C1805,"-",D1805)</f>
        <v>17-Oct-1970</v>
      </c>
      <c r="F1805" s="26">
        <f t="shared" si="28"/>
        <v>52</v>
      </c>
      <c r="G1805">
        <v>0</v>
      </c>
      <c r="H1805" s="47">
        <v>18682.740000000002</v>
      </c>
      <c r="I1805" t="str">
        <f>IF(M1805="?","tier - 2",M1805)</f>
        <v>tier - 1</v>
      </c>
      <c r="J1805" t="str">
        <f>IF(N1805="?","tier - 2",N1805)</f>
        <v>tier - 3</v>
      </c>
      <c r="K1805" t="str">
        <f>IF(O1805="?","Unknown",O1805)</f>
        <v>R1012</v>
      </c>
      <c r="M1805" t="s">
        <v>14</v>
      </c>
      <c r="N1805" t="s">
        <v>10</v>
      </c>
      <c r="O1805" t="s">
        <v>21</v>
      </c>
      <c r="R1805">
        <v>1970</v>
      </c>
    </row>
    <row r="1806" spans="1:18" x14ac:dyDescent="0.3">
      <c r="A1806" t="s">
        <v>1835</v>
      </c>
      <c r="B1806">
        <v>30</v>
      </c>
      <c r="C1806" s="54" t="s">
        <v>33</v>
      </c>
      <c r="D1806" s="54">
        <f>IF(R1806="?",AVERAGE($R$2:$R$2344),R1806)</f>
        <v>1967</v>
      </c>
      <c r="E1806" s="19" t="str">
        <f>CONCATENATE(B1806,"-",C1806,"-",D1806)</f>
        <v>30-Aug-1967</v>
      </c>
      <c r="F1806" s="26">
        <f t="shared" si="28"/>
        <v>55</v>
      </c>
      <c r="G1806">
        <v>0</v>
      </c>
      <c r="H1806" s="47">
        <v>18694.689999999999</v>
      </c>
      <c r="I1806" t="str">
        <f>IF(M1806="?","tier - 2",M1806)</f>
        <v>tier - 1</v>
      </c>
      <c r="J1806" t="str">
        <f>IF(N1806="?","tier - 2",N1806)</f>
        <v>tier - 1</v>
      </c>
      <c r="K1806" t="str">
        <f>IF(O1806="?","Unknown",O1806)</f>
        <v>R1023</v>
      </c>
      <c r="M1806" t="s">
        <v>14</v>
      </c>
      <c r="N1806" t="s">
        <v>14</v>
      </c>
      <c r="O1806" t="s">
        <v>247</v>
      </c>
      <c r="R1806">
        <v>1967</v>
      </c>
    </row>
    <row r="1807" spans="1:18" x14ac:dyDescent="0.3">
      <c r="A1807" t="s">
        <v>1836</v>
      </c>
      <c r="B1807">
        <v>27</v>
      </c>
      <c r="C1807" s="54" t="s">
        <v>28</v>
      </c>
      <c r="D1807" s="54">
        <f>IF(R1807="?",AVERAGE($R$2:$R$2344),R1807)</f>
        <v>1992</v>
      </c>
      <c r="E1807" s="19" t="str">
        <f>CONCATENATE(B1807,"-",C1807,"-",D1807)</f>
        <v>27-Dec-1992</v>
      </c>
      <c r="F1807" s="26">
        <f t="shared" si="28"/>
        <v>30</v>
      </c>
      <c r="G1807">
        <v>3</v>
      </c>
      <c r="H1807" s="47">
        <v>18765.88</v>
      </c>
      <c r="I1807" t="str">
        <f>IF(M1807="?","tier - 2",M1807)</f>
        <v>tier - 1</v>
      </c>
      <c r="J1807" t="str">
        <f>IF(N1807="?","tier - 2",N1807)</f>
        <v>tier - 2</v>
      </c>
      <c r="K1807" t="str">
        <f>IF(O1807="?","Unknown",O1807)</f>
        <v>R1012</v>
      </c>
      <c r="M1807" t="s">
        <v>14</v>
      </c>
      <c r="N1807" t="s">
        <v>9</v>
      </c>
      <c r="O1807" t="s">
        <v>21</v>
      </c>
      <c r="R1807">
        <v>1992</v>
      </c>
    </row>
    <row r="1808" spans="1:18" x14ac:dyDescent="0.3">
      <c r="A1808" t="s">
        <v>1837</v>
      </c>
      <c r="B1808">
        <v>19</v>
      </c>
      <c r="C1808" s="54" t="s">
        <v>13</v>
      </c>
      <c r="D1808" s="54">
        <f>IF(R1808="?",AVERAGE($R$2:$R$2344),R1808)</f>
        <v>1979</v>
      </c>
      <c r="E1808" s="19" t="str">
        <f>CONCATENATE(B1808,"-",C1808,"-",D1808)</f>
        <v>19-Nov-1979</v>
      </c>
      <c r="F1808" s="26">
        <f t="shared" si="28"/>
        <v>43</v>
      </c>
      <c r="G1808">
        <v>2</v>
      </c>
      <c r="H1808" s="47">
        <v>18767.740000000002</v>
      </c>
      <c r="I1808" t="str">
        <f>IF(M1808="?","tier - 2",M1808)</f>
        <v>tier - 1</v>
      </c>
      <c r="J1808" t="str">
        <f>IF(N1808="?","tier - 2",N1808)</f>
        <v>tier - 1</v>
      </c>
      <c r="K1808" t="str">
        <f>IF(O1808="?","Unknown",O1808)</f>
        <v>R1013</v>
      </c>
      <c r="M1808" t="s">
        <v>14</v>
      </c>
      <c r="N1808" t="s">
        <v>14</v>
      </c>
      <c r="O1808" t="s">
        <v>11</v>
      </c>
      <c r="R1808">
        <v>1979</v>
      </c>
    </row>
    <row r="1809" spans="1:18" x14ac:dyDescent="0.3">
      <c r="A1809" t="s">
        <v>1838</v>
      </c>
      <c r="B1809">
        <v>28</v>
      </c>
      <c r="C1809" s="54" t="s">
        <v>13</v>
      </c>
      <c r="D1809" s="54">
        <f>IF(R1809="?",AVERAGE($R$2:$R$2344),R1809)</f>
        <v>1995</v>
      </c>
      <c r="E1809" s="19" t="str">
        <f>CONCATENATE(B1809,"-",C1809,"-",D1809)</f>
        <v>28-Nov-1995</v>
      </c>
      <c r="F1809" s="26">
        <f t="shared" si="28"/>
        <v>27</v>
      </c>
      <c r="G1809">
        <v>3</v>
      </c>
      <c r="H1809" s="47">
        <v>18804.75</v>
      </c>
      <c r="I1809" t="str">
        <f>IF(M1809="?","tier - 2",M1809)</f>
        <v>tier - 1</v>
      </c>
      <c r="J1809" t="str">
        <f>IF(N1809="?","tier - 2",N1809)</f>
        <v>tier - 1</v>
      </c>
      <c r="K1809" t="str">
        <f>IF(O1809="?","Unknown",O1809)</f>
        <v>R1012</v>
      </c>
      <c r="M1809" t="s">
        <v>14</v>
      </c>
      <c r="N1809" t="s">
        <v>14</v>
      </c>
      <c r="O1809" t="s">
        <v>21</v>
      </c>
      <c r="R1809">
        <v>1995</v>
      </c>
    </row>
    <row r="1810" spans="1:18" x14ac:dyDescent="0.3">
      <c r="A1810" t="s">
        <v>1839</v>
      </c>
      <c r="B1810">
        <v>15</v>
      </c>
      <c r="C1810" s="54" t="s">
        <v>35</v>
      </c>
      <c r="D1810" s="54">
        <f>IF(R1810="?",AVERAGE($R$2:$R$2344),R1810)</f>
        <v>1979</v>
      </c>
      <c r="E1810" s="19" t="str">
        <f>CONCATENATE(B1810,"-",C1810,"-",D1810)</f>
        <v>15-Oct-1979</v>
      </c>
      <c r="F1810" s="26">
        <f t="shared" si="28"/>
        <v>43</v>
      </c>
      <c r="G1810">
        <v>2</v>
      </c>
      <c r="H1810" s="47">
        <v>18806.150000000001</v>
      </c>
      <c r="I1810" t="str">
        <f>IF(M1810="?","tier - 2",M1810)</f>
        <v>tier - 1</v>
      </c>
      <c r="J1810" t="str">
        <f>IF(N1810="?","tier - 2",N1810)</f>
        <v>tier - 2</v>
      </c>
      <c r="K1810" t="str">
        <f>IF(O1810="?","Unknown",O1810)</f>
        <v>R1013</v>
      </c>
      <c r="M1810" t="s">
        <v>14</v>
      </c>
      <c r="N1810" t="s">
        <v>9</v>
      </c>
      <c r="O1810" t="s">
        <v>11</v>
      </c>
      <c r="R1810">
        <v>1979</v>
      </c>
    </row>
    <row r="1811" spans="1:18" x14ac:dyDescent="0.3">
      <c r="A1811" t="s">
        <v>1840</v>
      </c>
      <c r="B1811">
        <v>18</v>
      </c>
      <c r="C1811" s="54" t="s">
        <v>28</v>
      </c>
      <c r="D1811" s="54">
        <f>IF(R1811="?",AVERAGE($R$2:$R$2344),R1811)</f>
        <v>1962</v>
      </c>
      <c r="E1811" s="19" t="str">
        <f>CONCATENATE(B1811,"-",C1811,"-",D1811)</f>
        <v>18-Dec-1962</v>
      </c>
      <c r="F1811" s="26">
        <f t="shared" si="28"/>
        <v>60</v>
      </c>
      <c r="G1811">
        <v>0</v>
      </c>
      <c r="H1811" s="47">
        <v>18815.53</v>
      </c>
      <c r="I1811" t="str">
        <f>IF(M1811="?","tier - 2",M1811)</f>
        <v>tier - 1</v>
      </c>
      <c r="J1811" t="str">
        <f>IF(N1811="?","tier - 2",N1811)</f>
        <v>tier - 1</v>
      </c>
      <c r="K1811" t="str">
        <f>IF(O1811="?","Unknown",O1811)</f>
        <v>R1023</v>
      </c>
      <c r="M1811" t="s">
        <v>14</v>
      </c>
      <c r="N1811" t="s">
        <v>14</v>
      </c>
      <c r="O1811" t="s">
        <v>247</v>
      </c>
      <c r="R1811">
        <v>1962</v>
      </c>
    </row>
    <row r="1812" spans="1:18" x14ac:dyDescent="0.3">
      <c r="A1812" t="s">
        <v>1841</v>
      </c>
      <c r="B1812">
        <v>24</v>
      </c>
      <c r="C1812" s="54" t="s">
        <v>8</v>
      </c>
      <c r="D1812" s="54">
        <f>IF(R1812="?",AVERAGE($R$2:$R$2344),R1812)</f>
        <v>2003</v>
      </c>
      <c r="E1812" s="19" t="str">
        <f>CONCATENATE(B1812,"-",C1812,"-",D1812)</f>
        <v>24-Jul-2003</v>
      </c>
      <c r="F1812" s="26">
        <f t="shared" si="28"/>
        <v>19</v>
      </c>
      <c r="G1812">
        <v>3</v>
      </c>
      <c r="H1812" s="47">
        <v>18838.7</v>
      </c>
      <c r="I1812" t="str">
        <f>IF(M1812="?","tier - 2",M1812)</f>
        <v>tier - 1</v>
      </c>
      <c r="J1812" t="str">
        <f>IF(N1812="?","tier - 2",N1812)</f>
        <v>tier - 3</v>
      </c>
      <c r="K1812" t="str">
        <f>IF(O1812="?","Unknown",O1812)</f>
        <v>R1012</v>
      </c>
      <c r="M1812" t="s">
        <v>14</v>
      </c>
      <c r="N1812" t="s">
        <v>10</v>
      </c>
      <c r="O1812" t="s">
        <v>21</v>
      </c>
      <c r="R1812">
        <v>2003</v>
      </c>
    </row>
    <row r="1813" spans="1:18" x14ac:dyDescent="0.3">
      <c r="A1813" t="s">
        <v>1842</v>
      </c>
      <c r="B1813">
        <v>6</v>
      </c>
      <c r="C1813" s="54" t="s">
        <v>28</v>
      </c>
      <c r="D1813" s="54">
        <f>IF(R1813="?",AVERAGE($R$2:$R$2344),R1813)</f>
        <v>1963</v>
      </c>
      <c r="E1813" s="19" t="str">
        <f>CONCATENATE(B1813,"-",C1813,"-",D1813)</f>
        <v>6-Dec-1963</v>
      </c>
      <c r="F1813" s="26">
        <f t="shared" si="28"/>
        <v>59</v>
      </c>
      <c r="G1813">
        <v>0</v>
      </c>
      <c r="H1813" s="47">
        <v>18883.330000000002</v>
      </c>
      <c r="I1813" t="str">
        <f>IF(M1813="?","tier - 2",M1813)</f>
        <v>tier - 1</v>
      </c>
      <c r="J1813" t="str">
        <f>IF(N1813="?","tier - 2",N1813)</f>
        <v>tier - 1</v>
      </c>
      <c r="K1813" t="str">
        <f>IF(O1813="?","Unknown",O1813)</f>
        <v>R1026</v>
      </c>
      <c r="M1813" t="s">
        <v>14</v>
      </c>
      <c r="N1813" t="s">
        <v>14</v>
      </c>
      <c r="O1813" t="s">
        <v>533</v>
      </c>
      <c r="R1813">
        <v>1963</v>
      </c>
    </row>
    <row r="1814" spans="1:18" x14ac:dyDescent="0.3">
      <c r="A1814" t="s">
        <v>1843</v>
      </c>
      <c r="B1814">
        <v>27</v>
      </c>
      <c r="C1814" s="54" t="s">
        <v>18</v>
      </c>
      <c r="D1814" s="54">
        <f>IF(R1814="?",AVERAGE($R$2:$R$2344),R1814)</f>
        <v>1995</v>
      </c>
      <c r="E1814" s="19" t="str">
        <f>CONCATENATE(B1814,"-",C1814,"-",D1814)</f>
        <v>27-Sep-1995</v>
      </c>
      <c r="F1814" s="26">
        <f t="shared" si="28"/>
        <v>27</v>
      </c>
      <c r="G1814">
        <v>1</v>
      </c>
      <c r="H1814" s="47">
        <v>18903.490000000002</v>
      </c>
      <c r="I1814" t="str">
        <f>IF(M1814="?","tier - 2",M1814)</f>
        <v>tier - 1</v>
      </c>
      <c r="J1814" t="str">
        <f>IF(N1814="?","tier - 2",N1814)</f>
        <v>tier - 2</v>
      </c>
      <c r="K1814" t="str">
        <f>IF(O1814="?","Unknown",O1814)</f>
        <v>R1024</v>
      </c>
      <c r="M1814" t="s">
        <v>14</v>
      </c>
      <c r="N1814" t="s">
        <v>9</v>
      </c>
      <c r="O1814" t="s">
        <v>245</v>
      </c>
      <c r="R1814">
        <v>1995</v>
      </c>
    </row>
    <row r="1815" spans="1:18" x14ac:dyDescent="0.3">
      <c r="A1815" t="s">
        <v>1844</v>
      </c>
      <c r="B1815">
        <v>3</v>
      </c>
      <c r="C1815" s="54" t="s">
        <v>33</v>
      </c>
      <c r="D1815" s="54">
        <f>IF(R1815="?",AVERAGE($R$2:$R$2344),R1815)</f>
        <v>1969</v>
      </c>
      <c r="E1815" s="19" t="str">
        <f>CONCATENATE(B1815,"-",C1815,"-",D1815)</f>
        <v>3-Aug-1969</v>
      </c>
      <c r="F1815" s="26">
        <f t="shared" si="28"/>
        <v>53</v>
      </c>
      <c r="G1815">
        <v>0</v>
      </c>
      <c r="H1815" s="47">
        <v>18932.810000000001</v>
      </c>
      <c r="I1815" t="str">
        <f>IF(M1815="?","tier - 2",M1815)</f>
        <v>tier - 1</v>
      </c>
      <c r="J1815" t="str">
        <f>IF(N1815="?","tier - 2",N1815)</f>
        <v>tier - 3</v>
      </c>
      <c r="K1815" t="str">
        <f>IF(O1815="?","Unknown",O1815)</f>
        <v>R1012</v>
      </c>
      <c r="M1815" t="s">
        <v>14</v>
      </c>
      <c r="N1815" t="s">
        <v>10</v>
      </c>
      <c r="O1815" t="s">
        <v>21</v>
      </c>
      <c r="R1815">
        <v>1969</v>
      </c>
    </row>
    <row r="1816" spans="1:18" x14ac:dyDescent="0.3">
      <c r="A1816" t="s">
        <v>1845</v>
      </c>
      <c r="B1816">
        <v>20</v>
      </c>
      <c r="C1816" s="54" t="s">
        <v>35</v>
      </c>
      <c r="D1816" s="54">
        <f>IF(R1816="?",AVERAGE($R$2:$R$2344),R1816)</f>
        <v>1963</v>
      </c>
      <c r="E1816" s="19" t="str">
        <f>CONCATENATE(B1816,"-",C1816,"-",D1816)</f>
        <v>20-Oct-1963</v>
      </c>
      <c r="F1816" s="26">
        <f t="shared" si="28"/>
        <v>59</v>
      </c>
      <c r="G1816">
        <v>0</v>
      </c>
      <c r="H1816" s="47">
        <v>18954.560000000001</v>
      </c>
      <c r="I1816" t="str">
        <f>IF(M1816="?","tier - 2",M1816)</f>
        <v>tier - 1</v>
      </c>
      <c r="J1816" t="str">
        <f>IF(N1816="?","tier - 2",N1816)</f>
        <v>tier - 1</v>
      </c>
      <c r="K1816" t="str">
        <f>IF(O1816="?","Unknown",O1816)</f>
        <v>R1026</v>
      </c>
      <c r="M1816" t="s">
        <v>14</v>
      </c>
      <c r="N1816" t="s">
        <v>14</v>
      </c>
      <c r="O1816" t="s">
        <v>533</v>
      </c>
      <c r="R1816">
        <v>1963</v>
      </c>
    </row>
    <row r="1817" spans="1:18" x14ac:dyDescent="0.3">
      <c r="A1817" t="s">
        <v>1846</v>
      </c>
      <c r="B1817">
        <v>6</v>
      </c>
      <c r="C1817" s="54" t="s">
        <v>33</v>
      </c>
      <c r="D1817" s="54">
        <f>IF(R1817="?",AVERAGE($R$2:$R$2344),R1817)</f>
        <v>1998</v>
      </c>
      <c r="E1817" s="19" t="str">
        <f>CONCATENATE(B1817,"-",C1817,"-",D1817)</f>
        <v>6-Aug-1998</v>
      </c>
      <c r="F1817" s="26">
        <f t="shared" si="28"/>
        <v>24</v>
      </c>
      <c r="G1817">
        <v>0</v>
      </c>
      <c r="H1817" s="47">
        <v>18955.22</v>
      </c>
      <c r="I1817" t="str">
        <f>IF(M1817="?","tier - 2",M1817)</f>
        <v>tier - 1</v>
      </c>
      <c r="J1817" t="str">
        <f>IF(N1817="?","tier - 2",N1817)</f>
        <v>tier - 3</v>
      </c>
      <c r="K1817" t="str">
        <f>IF(O1817="?","Unknown",O1817)</f>
        <v>R1011</v>
      </c>
      <c r="M1817" t="s">
        <v>14</v>
      </c>
      <c r="N1817" t="s">
        <v>10</v>
      </c>
      <c r="O1817" t="s">
        <v>40</v>
      </c>
      <c r="R1817">
        <v>1998</v>
      </c>
    </row>
    <row r="1818" spans="1:18" x14ac:dyDescent="0.3">
      <c r="A1818" t="s">
        <v>1847</v>
      </c>
      <c r="B1818">
        <v>30</v>
      </c>
      <c r="C1818" s="54" t="s">
        <v>13</v>
      </c>
      <c r="D1818" s="54">
        <f>IF(R1818="?",AVERAGE($R$2:$R$2344),R1818)</f>
        <v>1992</v>
      </c>
      <c r="E1818" s="19" t="str">
        <f>CONCATENATE(B1818,"-",C1818,"-",D1818)</f>
        <v>30-Nov-1992</v>
      </c>
      <c r="F1818" s="26">
        <f t="shared" si="28"/>
        <v>30</v>
      </c>
      <c r="G1818">
        <v>1</v>
      </c>
      <c r="H1818" s="47">
        <v>18963.169999999998</v>
      </c>
      <c r="I1818" t="str">
        <f>IF(M1818="?","tier - 2",M1818)</f>
        <v>tier - 1</v>
      </c>
      <c r="J1818" t="str">
        <f>IF(N1818="?","tier - 2",N1818)</f>
        <v>tier - 1</v>
      </c>
      <c r="K1818" t="str">
        <f>IF(O1818="?","Unknown",O1818)</f>
        <v>R1013</v>
      </c>
      <c r="M1818" t="s">
        <v>14</v>
      </c>
      <c r="N1818" t="s">
        <v>14</v>
      </c>
      <c r="O1818" t="s">
        <v>11</v>
      </c>
      <c r="R1818">
        <v>1992</v>
      </c>
    </row>
    <row r="1819" spans="1:18" x14ac:dyDescent="0.3">
      <c r="A1819" t="s">
        <v>1848</v>
      </c>
      <c r="B1819">
        <v>24</v>
      </c>
      <c r="C1819" s="54" t="s">
        <v>35</v>
      </c>
      <c r="D1819" s="54">
        <f>IF(R1819="?",AVERAGE($R$2:$R$2344),R1819)</f>
        <v>1988</v>
      </c>
      <c r="E1819" s="19" t="str">
        <f>CONCATENATE(B1819,"-",C1819,"-",D1819)</f>
        <v>24-Oct-1988</v>
      </c>
      <c r="F1819" s="26">
        <f t="shared" si="28"/>
        <v>34</v>
      </c>
      <c r="G1819">
        <v>2</v>
      </c>
      <c r="H1819" s="47">
        <v>18972.5</v>
      </c>
      <c r="I1819" t="str">
        <f>IF(M1819="?","tier - 2",M1819)</f>
        <v>tier - 1</v>
      </c>
      <c r="J1819" t="str">
        <f>IF(N1819="?","tier - 2",N1819)</f>
        <v>tier - 3</v>
      </c>
      <c r="K1819" t="str">
        <f>IF(O1819="?","Unknown",O1819)</f>
        <v>R1013</v>
      </c>
      <c r="M1819" t="s">
        <v>14</v>
      </c>
      <c r="N1819" t="s">
        <v>10</v>
      </c>
      <c r="O1819" t="s">
        <v>11</v>
      </c>
      <c r="R1819">
        <v>1988</v>
      </c>
    </row>
    <row r="1820" spans="1:18" x14ac:dyDescent="0.3">
      <c r="A1820" t="s">
        <v>1849</v>
      </c>
      <c r="B1820">
        <v>19</v>
      </c>
      <c r="C1820" s="54" t="s">
        <v>28</v>
      </c>
      <c r="D1820" s="54">
        <f>IF(R1820="?",AVERAGE($R$2:$R$2344),R1820)</f>
        <v>1983</v>
      </c>
      <c r="E1820" s="19" t="str">
        <f>CONCATENATE(B1820,"-",C1820,"-",D1820)</f>
        <v>19-Dec-1983</v>
      </c>
      <c r="F1820" s="26">
        <f t="shared" si="28"/>
        <v>39</v>
      </c>
      <c r="G1820">
        <v>5</v>
      </c>
      <c r="H1820" s="47">
        <v>19023.259999999998</v>
      </c>
      <c r="I1820" t="str">
        <f>IF(M1820="?","tier - 2",M1820)</f>
        <v>tier - 1</v>
      </c>
      <c r="J1820" t="str">
        <f>IF(N1820="?","tier - 2",N1820)</f>
        <v>tier - 3</v>
      </c>
      <c r="K1820" t="str">
        <f>IF(O1820="?","Unknown",O1820)</f>
        <v>R1011</v>
      </c>
      <c r="M1820" t="s">
        <v>14</v>
      </c>
      <c r="N1820" t="s">
        <v>10</v>
      </c>
      <c r="O1820" t="s">
        <v>40</v>
      </c>
      <c r="R1820">
        <v>1983</v>
      </c>
    </row>
    <row r="1821" spans="1:18" x14ac:dyDescent="0.3">
      <c r="A1821" t="s">
        <v>1850</v>
      </c>
      <c r="B1821">
        <v>5</v>
      </c>
      <c r="C1821" s="54" t="s">
        <v>16</v>
      </c>
      <c r="D1821" s="54">
        <f>IF(R1821="?",AVERAGE($R$2:$R$2344),R1821)</f>
        <v>1989</v>
      </c>
      <c r="E1821" s="19" t="str">
        <f>CONCATENATE(B1821,"-",C1821,"-",D1821)</f>
        <v>5-Jun-1989</v>
      </c>
      <c r="F1821" s="26">
        <f t="shared" si="28"/>
        <v>34</v>
      </c>
      <c r="G1821">
        <v>1</v>
      </c>
      <c r="H1821" s="47">
        <v>19040.88</v>
      </c>
      <c r="I1821" t="str">
        <f>IF(M1821="?","tier - 2",M1821)</f>
        <v>tier - 1</v>
      </c>
      <c r="J1821" t="str">
        <f>IF(N1821="?","tier - 2",N1821)</f>
        <v>tier - 3</v>
      </c>
      <c r="K1821" t="str">
        <f>IF(O1821="?","Unknown",O1821)</f>
        <v>R1011</v>
      </c>
      <c r="M1821" t="s">
        <v>14</v>
      </c>
      <c r="N1821" t="s">
        <v>10</v>
      </c>
      <c r="O1821" t="s">
        <v>40</v>
      </c>
      <c r="R1821">
        <v>1989</v>
      </c>
    </row>
    <row r="1822" spans="1:18" x14ac:dyDescent="0.3">
      <c r="A1822" t="s">
        <v>1851</v>
      </c>
      <c r="B1822">
        <v>28</v>
      </c>
      <c r="C1822" s="54" t="s">
        <v>18</v>
      </c>
      <c r="D1822" s="54">
        <f>IF(R1822="?",AVERAGE($R$2:$R$2344),R1822)</f>
        <v>1993</v>
      </c>
      <c r="E1822" s="19" t="str">
        <f>CONCATENATE(B1822,"-",C1822,"-",D1822)</f>
        <v>28-Sep-1993</v>
      </c>
      <c r="F1822" s="26">
        <f t="shared" si="28"/>
        <v>29</v>
      </c>
      <c r="G1822">
        <v>1</v>
      </c>
      <c r="H1822" s="47">
        <v>19107.78</v>
      </c>
      <c r="I1822" t="str">
        <f>IF(M1822="?","tier - 2",M1822)</f>
        <v>tier - 1</v>
      </c>
      <c r="J1822" t="str">
        <f>IF(N1822="?","tier - 2",N1822)</f>
        <v>tier - 2</v>
      </c>
      <c r="K1822" t="str">
        <f>IF(O1822="?","Unknown",O1822)</f>
        <v>R1013</v>
      </c>
      <c r="M1822" t="s">
        <v>14</v>
      </c>
      <c r="N1822" t="s">
        <v>9</v>
      </c>
      <c r="O1822" t="s">
        <v>11</v>
      </c>
      <c r="R1822">
        <v>1993</v>
      </c>
    </row>
    <row r="1823" spans="1:18" x14ac:dyDescent="0.3">
      <c r="A1823" t="s">
        <v>1852</v>
      </c>
      <c r="B1823">
        <v>2</v>
      </c>
      <c r="C1823" s="54" t="s">
        <v>8</v>
      </c>
      <c r="D1823" s="54">
        <f>IF(R1823="?",AVERAGE($R$2:$R$2344),R1823)</f>
        <v>1979</v>
      </c>
      <c r="E1823" s="19" t="str">
        <f>CONCATENATE(B1823,"-",C1823,"-",D1823)</f>
        <v>2-Jul-1979</v>
      </c>
      <c r="F1823" s="26">
        <f t="shared" si="28"/>
        <v>43</v>
      </c>
      <c r="G1823">
        <v>2</v>
      </c>
      <c r="H1823" s="47">
        <v>19144.580000000002</v>
      </c>
      <c r="I1823" t="str">
        <f>IF(M1823="?","tier - 2",M1823)</f>
        <v>tier - 1</v>
      </c>
      <c r="J1823" t="str">
        <f>IF(N1823="?","tier - 2",N1823)</f>
        <v>tier - 1</v>
      </c>
      <c r="K1823" t="str">
        <f>IF(O1823="?","Unknown",O1823)</f>
        <v>R1024</v>
      </c>
      <c r="M1823" t="s">
        <v>14</v>
      </c>
      <c r="N1823" t="s">
        <v>14</v>
      </c>
      <c r="O1823" t="s">
        <v>245</v>
      </c>
      <c r="R1823">
        <v>1979</v>
      </c>
    </row>
    <row r="1824" spans="1:18" x14ac:dyDescent="0.3">
      <c r="A1824" t="s">
        <v>1853</v>
      </c>
      <c r="B1824">
        <v>16</v>
      </c>
      <c r="C1824" s="54" t="s">
        <v>18</v>
      </c>
      <c r="D1824" s="54">
        <f>IF(R1824="?",AVERAGE($R$2:$R$2344),R1824)</f>
        <v>1991</v>
      </c>
      <c r="E1824" s="19" t="str">
        <f>CONCATENATE(B1824,"-",C1824,"-",D1824)</f>
        <v>16-Sep-1991</v>
      </c>
      <c r="F1824" s="26">
        <f t="shared" si="28"/>
        <v>31</v>
      </c>
      <c r="G1824">
        <v>3</v>
      </c>
      <c r="H1824" s="47">
        <v>19199.939999999999</v>
      </c>
      <c r="I1824" t="str">
        <f>IF(M1824="?","tier - 2",M1824)</f>
        <v>tier - 1</v>
      </c>
      <c r="J1824" t="str">
        <f>IF(N1824="?","tier - 2",N1824)</f>
        <v>tier - 3</v>
      </c>
      <c r="K1824" t="str">
        <f>IF(O1824="?","Unknown",O1824)</f>
        <v>R1011</v>
      </c>
      <c r="M1824" t="s">
        <v>14</v>
      </c>
      <c r="N1824" t="s">
        <v>10</v>
      </c>
      <c r="O1824" t="s">
        <v>40</v>
      </c>
      <c r="R1824">
        <v>1991</v>
      </c>
    </row>
    <row r="1825" spans="1:18" x14ac:dyDescent="0.3">
      <c r="A1825" t="s">
        <v>1854</v>
      </c>
      <c r="B1825">
        <v>28</v>
      </c>
      <c r="C1825" s="54" t="s">
        <v>28</v>
      </c>
      <c r="D1825" s="54">
        <f>IF(R1825="?",AVERAGE($R$2:$R$2344),R1825)</f>
        <v>1985</v>
      </c>
      <c r="E1825" s="19" t="str">
        <f>CONCATENATE(B1825,"-",C1825,"-",D1825)</f>
        <v>28-Dec-1985</v>
      </c>
      <c r="F1825" s="26">
        <f t="shared" si="28"/>
        <v>37</v>
      </c>
      <c r="G1825">
        <v>0</v>
      </c>
      <c r="H1825" s="47">
        <v>19214.71</v>
      </c>
      <c r="I1825" t="str">
        <f>IF(M1825="?","tier - 2",M1825)</f>
        <v>tier - 1</v>
      </c>
      <c r="J1825" t="str">
        <f>IF(N1825="?","tier - 2",N1825)</f>
        <v>tier - 3</v>
      </c>
      <c r="K1825" t="str">
        <f>IF(O1825="?","Unknown",O1825)</f>
        <v>R1013</v>
      </c>
      <c r="M1825" t="s">
        <v>14</v>
      </c>
      <c r="N1825" t="s">
        <v>10</v>
      </c>
      <c r="O1825" t="s">
        <v>11</v>
      </c>
      <c r="R1825">
        <v>1985</v>
      </c>
    </row>
    <row r="1826" spans="1:18" x14ac:dyDescent="0.3">
      <c r="A1826" t="s">
        <v>1855</v>
      </c>
      <c r="B1826">
        <v>29</v>
      </c>
      <c r="C1826" s="54" t="s">
        <v>8</v>
      </c>
      <c r="D1826" s="54">
        <f>IF(R1826="?",AVERAGE($R$2:$R$2344),R1826)</f>
        <v>1967</v>
      </c>
      <c r="E1826" s="19" t="str">
        <f>CONCATENATE(B1826,"-",C1826,"-",D1826)</f>
        <v>29-Jul-1967</v>
      </c>
      <c r="F1826" s="26">
        <f t="shared" si="28"/>
        <v>55</v>
      </c>
      <c r="G1826">
        <v>0</v>
      </c>
      <c r="H1826" s="47">
        <v>19259.96</v>
      </c>
      <c r="I1826" t="str">
        <f>IF(M1826="?","tier - 2",M1826)</f>
        <v>tier - 1</v>
      </c>
      <c r="J1826" t="str">
        <f>IF(N1826="?","tier - 2",N1826)</f>
        <v>tier - 1</v>
      </c>
      <c r="K1826" t="str">
        <f>IF(O1826="?","Unknown",O1826)</f>
        <v>R1012</v>
      </c>
      <c r="M1826" t="s">
        <v>14</v>
      </c>
      <c r="N1826" t="s">
        <v>14</v>
      </c>
      <c r="O1826" t="s">
        <v>21</v>
      </c>
      <c r="R1826">
        <v>1967</v>
      </c>
    </row>
    <row r="1827" spans="1:18" x14ac:dyDescent="0.3">
      <c r="A1827" t="s">
        <v>1856</v>
      </c>
      <c r="B1827">
        <v>15</v>
      </c>
      <c r="C1827" s="54" t="s">
        <v>13</v>
      </c>
      <c r="D1827" s="54">
        <f>IF(R1827="?",AVERAGE($R$2:$R$2344),R1827)</f>
        <v>1966</v>
      </c>
      <c r="E1827" s="19" t="str">
        <f>CONCATENATE(B1827,"-",C1827,"-",D1827)</f>
        <v>15-Nov-1966</v>
      </c>
      <c r="F1827" s="26">
        <f t="shared" si="28"/>
        <v>56</v>
      </c>
      <c r="G1827">
        <v>0</v>
      </c>
      <c r="H1827" s="47">
        <v>19321.060000000001</v>
      </c>
      <c r="I1827" t="str">
        <f>IF(M1827="?","tier - 2",M1827)</f>
        <v>tier - 1</v>
      </c>
      <c r="J1827" t="str">
        <f>IF(N1827="?","tier - 2",N1827)</f>
        <v>tier - 1</v>
      </c>
      <c r="K1827" t="str">
        <f>IF(O1827="?","Unknown",O1827)</f>
        <v>R1012</v>
      </c>
      <c r="M1827" t="s">
        <v>14</v>
      </c>
      <c r="N1827" t="s">
        <v>14</v>
      </c>
      <c r="O1827" t="s">
        <v>21</v>
      </c>
      <c r="R1827">
        <v>1966</v>
      </c>
    </row>
    <row r="1828" spans="1:18" x14ac:dyDescent="0.3">
      <c r="A1828" t="s">
        <v>1857</v>
      </c>
      <c r="B1828">
        <v>24</v>
      </c>
      <c r="C1828" s="54" t="s">
        <v>33</v>
      </c>
      <c r="D1828" s="54">
        <f>IF(R1828="?",AVERAGE($R$2:$R$2344),R1828)</f>
        <v>1991</v>
      </c>
      <c r="E1828" s="19" t="str">
        <f>CONCATENATE(B1828,"-",C1828,"-",D1828)</f>
        <v>24-Aug-1991</v>
      </c>
      <c r="F1828" s="26">
        <f t="shared" si="28"/>
        <v>31</v>
      </c>
      <c r="G1828">
        <v>0</v>
      </c>
      <c r="H1828" s="47">
        <v>19350.37</v>
      </c>
      <c r="I1828" t="str">
        <f>IF(M1828="?","tier - 2",M1828)</f>
        <v>tier - 1</v>
      </c>
      <c r="J1828" t="str">
        <f>IF(N1828="?","tier - 2",N1828)</f>
        <v>tier - 3</v>
      </c>
      <c r="K1828" t="str">
        <f>IF(O1828="?","Unknown",O1828)</f>
        <v>R1013</v>
      </c>
      <c r="M1828" t="s">
        <v>14</v>
      </c>
      <c r="N1828" t="s">
        <v>10</v>
      </c>
      <c r="O1828" t="s">
        <v>11</v>
      </c>
      <c r="R1828">
        <v>1991</v>
      </c>
    </row>
    <row r="1829" spans="1:18" x14ac:dyDescent="0.3">
      <c r="A1829" t="s">
        <v>1858</v>
      </c>
      <c r="B1829">
        <v>30</v>
      </c>
      <c r="C1829" s="54" t="s">
        <v>16</v>
      </c>
      <c r="D1829" s="54">
        <f>IF(R1829="?",AVERAGE($R$2:$R$2344),R1829)</f>
        <v>1987</v>
      </c>
      <c r="E1829" s="19" t="str">
        <f>CONCATENATE(B1829,"-",C1829,"-",D1829)</f>
        <v>30-Jun-1987</v>
      </c>
      <c r="F1829" s="26">
        <f t="shared" si="28"/>
        <v>35</v>
      </c>
      <c r="G1829">
        <v>3</v>
      </c>
      <c r="H1829" s="47">
        <v>19362</v>
      </c>
      <c r="I1829" t="str">
        <f>IF(M1829="?","tier - 2",M1829)</f>
        <v>tier - 1</v>
      </c>
      <c r="J1829" t="str">
        <f>IF(N1829="?","tier - 2",N1829)</f>
        <v>tier - 3</v>
      </c>
      <c r="K1829" t="str">
        <f>IF(O1829="?","Unknown",O1829)</f>
        <v>R1013</v>
      </c>
      <c r="M1829" t="s">
        <v>14</v>
      </c>
      <c r="N1829" t="s">
        <v>10</v>
      </c>
      <c r="O1829" t="s">
        <v>11</v>
      </c>
      <c r="R1829">
        <v>1987</v>
      </c>
    </row>
    <row r="1830" spans="1:18" x14ac:dyDescent="0.3">
      <c r="A1830" t="s">
        <v>1859</v>
      </c>
      <c r="B1830">
        <v>6</v>
      </c>
      <c r="C1830" s="54" t="s">
        <v>18</v>
      </c>
      <c r="D1830" s="54">
        <f>IF(R1830="?",AVERAGE($R$2:$R$2344),R1830)</f>
        <v>1993</v>
      </c>
      <c r="E1830" s="19" t="str">
        <f>CONCATENATE(B1830,"-",C1830,"-",D1830)</f>
        <v>6-Sep-1993</v>
      </c>
      <c r="F1830" s="26">
        <f t="shared" si="28"/>
        <v>29</v>
      </c>
      <c r="G1830">
        <v>2</v>
      </c>
      <c r="H1830" s="47">
        <v>19442.349999999999</v>
      </c>
      <c r="I1830" t="str">
        <f>IF(M1830="?","tier - 2",M1830)</f>
        <v>tier - 1</v>
      </c>
      <c r="J1830" t="str">
        <f>IF(N1830="?","tier - 2",N1830)</f>
        <v>tier - 3</v>
      </c>
      <c r="K1830" t="str">
        <f>IF(O1830="?","Unknown",O1830)</f>
        <v>R1012</v>
      </c>
      <c r="M1830" t="s">
        <v>14</v>
      </c>
      <c r="N1830" t="s">
        <v>10</v>
      </c>
      <c r="O1830" t="s">
        <v>21</v>
      </c>
      <c r="R1830">
        <v>1993</v>
      </c>
    </row>
    <row r="1831" spans="1:18" x14ac:dyDescent="0.3">
      <c r="A1831" t="s">
        <v>1860</v>
      </c>
      <c r="B1831">
        <v>15</v>
      </c>
      <c r="C1831" s="54" t="s">
        <v>28</v>
      </c>
      <c r="D1831" s="54">
        <f>IF(R1831="?",AVERAGE($R$2:$R$2344),R1831)</f>
        <v>1982</v>
      </c>
      <c r="E1831" s="19" t="str">
        <f>CONCATENATE(B1831,"-",C1831,"-",D1831)</f>
        <v>15-Dec-1982</v>
      </c>
      <c r="F1831" s="26">
        <f t="shared" si="28"/>
        <v>40</v>
      </c>
      <c r="G1831">
        <v>2</v>
      </c>
      <c r="H1831" s="47">
        <v>19444.27</v>
      </c>
      <c r="I1831" t="str">
        <f>IF(M1831="?","tier - 2",M1831)</f>
        <v>tier - 1</v>
      </c>
      <c r="J1831" t="str">
        <f>IF(N1831="?","tier - 2",N1831)</f>
        <v>tier - 1</v>
      </c>
      <c r="K1831" t="str">
        <f>IF(O1831="?","Unknown",O1831)</f>
        <v>R1013</v>
      </c>
      <c r="M1831" t="s">
        <v>14</v>
      </c>
      <c r="N1831" t="s">
        <v>14</v>
      </c>
      <c r="O1831" t="s">
        <v>11</v>
      </c>
      <c r="R1831">
        <v>1982</v>
      </c>
    </row>
    <row r="1832" spans="1:18" x14ac:dyDescent="0.3">
      <c r="A1832" t="s">
        <v>1861</v>
      </c>
      <c r="B1832">
        <v>30</v>
      </c>
      <c r="C1832" s="54" t="s">
        <v>13</v>
      </c>
      <c r="D1832" s="54">
        <f>IF(R1832="?",AVERAGE($R$2:$R$2344),R1832)</f>
        <v>1987</v>
      </c>
      <c r="E1832" s="19" t="str">
        <f>CONCATENATE(B1832,"-",C1832,"-",D1832)</f>
        <v>30-Nov-1987</v>
      </c>
      <c r="F1832" s="26">
        <f t="shared" si="28"/>
        <v>35</v>
      </c>
      <c r="G1832">
        <v>4</v>
      </c>
      <c r="H1832" s="47">
        <v>19496.72</v>
      </c>
      <c r="I1832" t="str">
        <f>IF(M1832="?","tier - 2",M1832)</f>
        <v>tier - 1</v>
      </c>
      <c r="J1832" t="str">
        <f>IF(N1832="?","tier - 2",N1832)</f>
        <v>tier - 3</v>
      </c>
      <c r="K1832" t="str">
        <f>IF(O1832="?","Unknown",O1832)</f>
        <v>R1019</v>
      </c>
      <c r="M1832" t="s">
        <v>14</v>
      </c>
      <c r="N1832" t="s">
        <v>10</v>
      </c>
      <c r="O1832" t="s">
        <v>164</v>
      </c>
      <c r="R1832">
        <v>1987</v>
      </c>
    </row>
    <row r="1833" spans="1:18" x14ac:dyDescent="0.3">
      <c r="A1833" t="s">
        <v>1862</v>
      </c>
      <c r="B1833">
        <v>8</v>
      </c>
      <c r="C1833" s="54" t="s">
        <v>13</v>
      </c>
      <c r="D1833" s="54">
        <f>IF(R1833="?",AVERAGE($R$2:$R$2344),R1833)</f>
        <v>1980</v>
      </c>
      <c r="E1833" s="19" t="str">
        <f>CONCATENATE(B1833,"-",C1833,"-",D1833)</f>
        <v>8-Nov-1980</v>
      </c>
      <c r="F1833" s="26">
        <f t="shared" si="28"/>
        <v>42</v>
      </c>
      <c r="G1833">
        <v>0</v>
      </c>
      <c r="H1833" s="47">
        <v>19515.54</v>
      </c>
      <c r="I1833" t="str">
        <f>IF(M1833="?","tier - 2",M1833)</f>
        <v>tier - 1</v>
      </c>
      <c r="J1833" t="str">
        <f>IF(N1833="?","tier - 2",N1833)</f>
        <v>tier - 1</v>
      </c>
      <c r="K1833" t="str">
        <f>IF(O1833="?","Unknown",O1833)</f>
        <v>R1013</v>
      </c>
      <c r="M1833" t="s">
        <v>14</v>
      </c>
      <c r="N1833" t="s">
        <v>14</v>
      </c>
      <c r="O1833" t="s">
        <v>11</v>
      </c>
      <c r="R1833">
        <v>1980</v>
      </c>
    </row>
    <row r="1834" spans="1:18" x14ac:dyDescent="0.3">
      <c r="A1834" t="s">
        <v>1863</v>
      </c>
      <c r="B1834">
        <v>19</v>
      </c>
      <c r="C1834" s="54" t="s">
        <v>33</v>
      </c>
      <c r="D1834" s="54">
        <f>IF(R1834="?",AVERAGE($R$2:$R$2344),R1834)</f>
        <v>1992</v>
      </c>
      <c r="E1834" s="19" t="str">
        <f>CONCATENATE(B1834,"-",C1834,"-",D1834)</f>
        <v>19-Aug-1992</v>
      </c>
      <c r="F1834" s="26">
        <f t="shared" si="28"/>
        <v>30</v>
      </c>
      <c r="G1834">
        <v>1</v>
      </c>
      <c r="H1834" s="47">
        <v>19521.97</v>
      </c>
      <c r="I1834" t="str">
        <f>IF(M1834="?","tier - 2",M1834)</f>
        <v>tier - 1</v>
      </c>
      <c r="J1834" t="str">
        <f>IF(N1834="?","tier - 2",N1834)</f>
        <v>tier - 2</v>
      </c>
      <c r="K1834" t="str">
        <f>IF(O1834="?","Unknown",O1834)</f>
        <v>R1013</v>
      </c>
      <c r="M1834" t="s">
        <v>14</v>
      </c>
      <c r="N1834" t="s">
        <v>9</v>
      </c>
      <c r="O1834" t="s">
        <v>11</v>
      </c>
      <c r="R1834">
        <v>1992</v>
      </c>
    </row>
    <row r="1835" spans="1:18" x14ac:dyDescent="0.3">
      <c r="A1835" t="s">
        <v>1864</v>
      </c>
      <c r="B1835">
        <v>17</v>
      </c>
      <c r="C1835" s="54" t="s">
        <v>18</v>
      </c>
      <c r="D1835" s="54">
        <f>IF(R1835="?",AVERAGE($R$2:$R$2344),R1835)</f>
        <v>1985</v>
      </c>
      <c r="E1835" s="19" t="str">
        <f>CONCATENATE(B1835,"-",C1835,"-",D1835)</f>
        <v>17-Sep-1985</v>
      </c>
      <c r="F1835" s="26">
        <f t="shared" si="28"/>
        <v>37</v>
      </c>
      <c r="G1835">
        <v>0</v>
      </c>
      <c r="H1835" s="47">
        <v>19539.240000000002</v>
      </c>
      <c r="I1835" t="str">
        <f>IF(M1835="?","tier - 2",M1835)</f>
        <v>tier - 1</v>
      </c>
      <c r="J1835" t="str">
        <f>IF(N1835="?","tier - 2",N1835)</f>
        <v>tier - 1</v>
      </c>
      <c r="K1835" t="str">
        <f>IF(O1835="?","Unknown",O1835)</f>
        <v>R1013</v>
      </c>
      <c r="M1835" t="s">
        <v>14</v>
      </c>
      <c r="N1835" t="s">
        <v>14</v>
      </c>
      <c r="O1835" t="s">
        <v>11</v>
      </c>
      <c r="R1835">
        <v>1985</v>
      </c>
    </row>
    <row r="1836" spans="1:18" x14ac:dyDescent="0.3">
      <c r="A1836" t="s">
        <v>1865</v>
      </c>
      <c r="B1836">
        <v>14</v>
      </c>
      <c r="C1836" s="54" t="s">
        <v>8</v>
      </c>
      <c r="D1836" s="54">
        <f>IF(R1836="?",AVERAGE($R$2:$R$2344),R1836)</f>
        <v>1963</v>
      </c>
      <c r="E1836" s="19" t="str">
        <f>CONCATENATE(B1836,"-",C1836,"-",D1836)</f>
        <v>14-Jul-1963</v>
      </c>
      <c r="F1836" s="26">
        <f t="shared" si="28"/>
        <v>59</v>
      </c>
      <c r="G1836">
        <v>0</v>
      </c>
      <c r="H1836" s="47">
        <v>19551.34</v>
      </c>
      <c r="I1836" t="str">
        <f>IF(M1836="?","tier - 2",M1836)</f>
        <v>tier - 1</v>
      </c>
      <c r="J1836" t="str">
        <f>IF(N1836="?","tier - 2",N1836)</f>
        <v>tier - 3</v>
      </c>
      <c r="K1836" t="str">
        <f>IF(O1836="?","Unknown",O1836)</f>
        <v>R1012</v>
      </c>
      <c r="M1836" t="s">
        <v>14</v>
      </c>
      <c r="N1836" t="s">
        <v>10</v>
      </c>
      <c r="O1836" t="s">
        <v>21</v>
      </c>
      <c r="R1836">
        <v>1963</v>
      </c>
    </row>
    <row r="1837" spans="1:18" x14ac:dyDescent="0.3">
      <c r="A1837" t="s">
        <v>1866</v>
      </c>
      <c r="B1837">
        <v>24</v>
      </c>
      <c r="C1837" s="54" t="s">
        <v>18</v>
      </c>
      <c r="D1837" s="54">
        <f>IF(R1837="?",AVERAGE($R$2:$R$2344),R1837)</f>
        <v>1978</v>
      </c>
      <c r="E1837" s="19" t="str">
        <f>CONCATENATE(B1837,"-",C1837,"-",D1837)</f>
        <v>24-Sep-1978</v>
      </c>
      <c r="F1837" s="26">
        <f t="shared" si="28"/>
        <v>44</v>
      </c>
      <c r="G1837">
        <v>1</v>
      </c>
      <c r="H1837" s="47">
        <v>19594.810000000001</v>
      </c>
      <c r="I1837" t="str">
        <f>IF(M1837="?","tier - 2",M1837)</f>
        <v>tier - 1</v>
      </c>
      <c r="J1837" t="str">
        <f>IF(N1837="?","tier - 2",N1837)</f>
        <v>tier - 1</v>
      </c>
      <c r="K1837" t="str">
        <f>IF(O1837="?","Unknown",O1837)</f>
        <v>R1024</v>
      </c>
      <c r="M1837" t="s">
        <v>14</v>
      </c>
      <c r="N1837" t="s">
        <v>14</v>
      </c>
      <c r="O1837" t="s">
        <v>245</v>
      </c>
      <c r="R1837">
        <v>1978</v>
      </c>
    </row>
    <row r="1838" spans="1:18" x14ac:dyDescent="0.3">
      <c r="A1838" t="s">
        <v>1867</v>
      </c>
      <c r="B1838">
        <v>27</v>
      </c>
      <c r="C1838" s="54" t="s">
        <v>33</v>
      </c>
      <c r="D1838" s="54">
        <f>IF(R1838="?",AVERAGE($R$2:$R$2344),R1838)</f>
        <v>1994</v>
      </c>
      <c r="E1838" s="19" t="str">
        <f>CONCATENATE(B1838,"-",C1838,"-",D1838)</f>
        <v>27-Aug-1994</v>
      </c>
      <c r="F1838" s="26">
        <f t="shared" si="28"/>
        <v>28</v>
      </c>
      <c r="G1838">
        <v>0</v>
      </c>
      <c r="H1838" s="47">
        <v>19673.34</v>
      </c>
      <c r="I1838" t="str">
        <f>IF(M1838="?","tier - 2",M1838)</f>
        <v>tier - 1</v>
      </c>
      <c r="J1838" t="str">
        <f>IF(N1838="?","tier - 2",N1838)</f>
        <v>tier - 2</v>
      </c>
      <c r="K1838" t="str">
        <f>IF(O1838="?","Unknown",O1838)</f>
        <v>R1012</v>
      </c>
      <c r="M1838" t="s">
        <v>14</v>
      </c>
      <c r="N1838" t="s">
        <v>9</v>
      </c>
      <c r="O1838" t="s">
        <v>21</v>
      </c>
      <c r="R1838">
        <v>1994</v>
      </c>
    </row>
    <row r="1839" spans="1:18" x14ac:dyDescent="0.3">
      <c r="A1839" t="s">
        <v>1868</v>
      </c>
      <c r="B1839">
        <v>8</v>
      </c>
      <c r="C1839" s="54" t="s">
        <v>33</v>
      </c>
      <c r="D1839" s="54">
        <f>IF(R1839="?",AVERAGE($R$2:$R$2344),R1839)</f>
        <v>1990</v>
      </c>
      <c r="E1839" s="19" t="str">
        <f>CONCATENATE(B1839,"-",C1839,"-",D1839)</f>
        <v>8-Aug-1990</v>
      </c>
      <c r="F1839" s="26">
        <f t="shared" si="28"/>
        <v>32</v>
      </c>
      <c r="G1839">
        <v>1</v>
      </c>
      <c r="H1839" s="47">
        <v>19719.689999999999</v>
      </c>
      <c r="I1839" t="str">
        <f>IF(M1839="?","tier - 2",M1839)</f>
        <v>tier - 1</v>
      </c>
      <c r="J1839" t="str">
        <f>IF(N1839="?","tier - 2",N1839)</f>
        <v>tier - 2</v>
      </c>
      <c r="K1839" t="str">
        <f>IF(O1839="?","Unknown",O1839)</f>
        <v>R1013</v>
      </c>
      <c r="M1839" t="s">
        <v>14</v>
      </c>
      <c r="N1839" t="s">
        <v>9</v>
      </c>
      <c r="O1839" t="s">
        <v>11</v>
      </c>
      <c r="R1839">
        <v>1990</v>
      </c>
    </row>
    <row r="1840" spans="1:18" x14ac:dyDescent="0.3">
      <c r="A1840" t="s">
        <v>1869</v>
      </c>
      <c r="B1840">
        <v>14</v>
      </c>
      <c r="C1840" s="54" t="s">
        <v>16</v>
      </c>
      <c r="D1840" s="54">
        <f>IF(R1840="?",AVERAGE($R$2:$R$2344),R1840)</f>
        <v>1972</v>
      </c>
      <c r="E1840" s="19" t="str">
        <f>CONCATENATE(B1840,"-",C1840,"-",D1840)</f>
        <v>14-Jun-1972</v>
      </c>
      <c r="F1840" s="26">
        <f t="shared" si="28"/>
        <v>50</v>
      </c>
      <c r="G1840">
        <v>3</v>
      </c>
      <c r="H1840" s="47">
        <v>19749.38</v>
      </c>
      <c r="I1840" t="str">
        <f>IF(M1840="?","tier - 2",M1840)</f>
        <v>tier - 1</v>
      </c>
      <c r="J1840" t="str">
        <f>IF(N1840="?","tier - 2",N1840)</f>
        <v>tier - 3</v>
      </c>
      <c r="K1840" t="str">
        <f>IF(O1840="?","Unknown",O1840)</f>
        <v>R1013</v>
      </c>
      <c r="M1840" t="s">
        <v>14</v>
      </c>
      <c r="N1840" t="s">
        <v>10</v>
      </c>
      <c r="O1840" t="s">
        <v>11</v>
      </c>
      <c r="R1840">
        <v>1972</v>
      </c>
    </row>
    <row r="1841" spans="1:18" x14ac:dyDescent="0.3">
      <c r="A1841" t="s">
        <v>1870</v>
      </c>
      <c r="B1841">
        <v>30</v>
      </c>
      <c r="C1841" s="54" t="s">
        <v>35</v>
      </c>
      <c r="D1841" s="54">
        <f>IF(R1841="?",AVERAGE($R$2:$R$2344),R1841)</f>
        <v>1979</v>
      </c>
      <c r="E1841" s="19" t="str">
        <f>CONCATENATE(B1841,"-",C1841,"-",D1841)</f>
        <v>30-Oct-1979</v>
      </c>
      <c r="F1841" s="26">
        <f t="shared" si="28"/>
        <v>43</v>
      </c>
      <c r="G1841">
        <v>2</v>
      </c>
      <c r="H1841" s="47">
        <v>19798.05</v>
      </c>
      <c r="I1841" t="str">
        <f>IF(M1841="?","tier - 2",M1841)</f>
        <v>tier - 1</v>
      </c>
      <c r="J1841" t="str">
        <f>IF(N1841="?","tier - 2",N1841)</f>
        <v>tier - 1</v>
      </c>
      <c r="K1841" t="str">
        <f>IF(O1841="?","Unknown",O1841)</f>
        <v>R1024</v>
      </c>
      <c r="M1841" t="s">
        <v>14</v>
      </c>
      <c r="N1841" t="s">
        <v>14</v>
      </c>
      <c r="O1841" t="s">
        <v>245</v>
      </c>
      <c r="R1841">
        <v>1979</v>
      </c>
    </row>
    <row r="1842" spans="1:18" x14ac:dyDescent="0.3">
      <c r="A1842" t="s">
        <v>1871</v>
      </c>
      <c r="B1842">
        <v>18</v>
      </c>
      <c r="C1842" s="54" t="s">
        <v>35</v>
      </c>
      <c r="D1842" s="54">
        <f>IF(R1842="?",AVERAGE($R$2:$R$2344),R1842)</f>
        <v>1997</v>
      </c>
      <c r="E1842" s="19" t="str">
        <f>CONCATENATE(B1842,"-",C1842,"-",D1842)</f>
        <v>18-Oct-1997</v>
      </c>
      <c r="F1842" s="26">
        <f t="shared" si="28"/>
        <v>25</v>
      </c>
      <c r="G1842">
        <v>3</v>
      </c>
      <c r="H1842" s="47">
        <v>19933.46</v>
      </c>
      <c r="I1842" t="str">
        <f>IF(M1842="?","tier - 2",M1842)</f>
        <v>tier - 1</v>
      </c>
      <c r="J1842" t="str">
        <f>IF(N1842="?","tier - 2",N1842)</f>
        <v>tier - 3</v>
      </c>
      <c r="K1842" t="str">
        <f>IF(O1842="?","Unknown",O1842)</f>
        <v>R1011</v>
      </c>
      <c r="M1842" t="s">
        <v>14</v>
      </c>
      <c r="N1842" t="s">
        <v>10</v>
      </c>
      <c r="O1842" t="s">
        <v>40</v>
      </c>
      <c r="R1842">
        <v>1997</v>
      </c>
    </row>
    <row r="1843" spans="1:18" x14ac:dyDescent="0.3">
      <c r="A1843" t="s">
        <v>1872</v>
      </c>
      <c r="B1843">
        <v>9</v>
      </c>
      <c r="C1843" s="54" t="s">
        <v>35</v>
      </c>
      <c r="D1843" s="54">
        <f>IF(R1843="?",AVERAGE($R$2:$R$2344),R1843)</f>
        <v>1980</v>
      </c>
      <c r="E1843" s="19" t="str">
        <f>CONCATENATE(B1843,"-",C1843,"-",D1843)</f>
        <v>9-Oct-1980</v>
      </c>
      <c r="F1843" s="26">
        <f t="shared" si="28"/>
        <v>42</v>
      </c>
      <c r="G1843">
        <v>0</v>
      </c>
      <c r="H1843" s="47">
        <v>19964.75</v>
      </c>
      <c r="I1843" t="str">
        <f>IF(M1843="?","tier - 2",M1843)</f>
        <v>tier - 1</v>
      </c>
      <c r="J1843" t="str">
        <f>IF(N1843="?","tier - 2",N1843)</f>
        <v>tier - 2</v>
      </c>
      <c r="K1843" t="str">
        <f>IF(O1843="?","Unknown",O1843)</f>
        <v>R1024</v>
      </c>
      <c r="M1843" t="s">
        <v>14</v>
      </c>
      <c r="N1843" t="s">
        <v>9</v>
      </c>
      <c r="O1843" t="s">
        <v>245</v>
      </c>
      <c r="R1843">
        <v>1980</v>
      </c>
    </row>
    <row r="1844" spans="1:18" x14ac:dyDescent="0.3">
      <c r="A1844" t="s">
        <v>1873</v>
      </c>
      <c r="B1844">
        <v>10</v>
      </c>
      <c r="C1844" s="54" t="s">
        <v>33</v>
      </c>
      <c r="D1844" s="54">
        <f>IF(R1844="?",AVERAGE($R$2:$R$2344),R1844)</f>
        <v>1966</v>
      </c>
      <c r="E1844" s="19" t="str">
        <f>CONCATENATE(B1844,"-",C1844,"-",D1844)</f>
        <v>10-Aug-1966</v>
      </c>
      <c r="F1844" s="26">
        <f t="shared" si="28"/>
        <v>56</v>
      </c>
      <c r="G1844">
        <v>0</v>
      </c>
      <c r="H1844" s="47">
        <v>19995.29</v>
      </c>
      <c r="I1844" t="str">
        <f>IF(M1844="?","tier - 2",M1844)</f>
        <v>tier - 1</v>
      </c>
      <c r="J1844" t="str">
        <f>IF(N1844="?","tier - 2",N1844)</f>
        <v>tier - 3</v>
      </c>
      <c r="K1844" t="str">
        <f>IF(O1844="?","Unknown",O1844)</f>
        <v>R1026</v>
      </c>
      <c r="M1844" t="s">
        <v>14</v>
      </c>
      <c r="N1844" t="s">
        <v>10</v>
      </c>
      <c r="O1844" t="s">
        <v>533</v>
      </c>
      <c r="R1844">
        <v>1966</v>
      </c>
    </row>
    <row r="1845" spans="1:18" x14ac:dyDescent="0.3">
      <c r="A1845" t="s">
        <v>1874</v>
      </c>
      <c r="B1845">
        <v>25</v>
      </c>
      <c r="C1845" s="54" t="s">
        <v>8</v>
      </c>
      <c r="D1845" s="54">
        <f>IF(R1845="?",AVERAGE($R$2:$R$2344),R1845)</f>
        <v>1988</v>
      </c>
      <c r="E1845" s="19" t="str">
        <f>CONCATENATE(B1845,"-",C1845,"-",D1845)</f>
        <v>25-Jul-1988</v>
      </c>
      <c r="F1845" s="26">
        <f t="shared" si="28"/>
        <v>34</v>
      </c>
      <c r="G1845">
        <v>1</v>
      </c>
      <c r="H1845" s="47">
        <v>20009.63</v>
      </c>
      <c r="I1845" t="str">
        <f>IF(M1845="?","tier - 2",M1845)</f>
        <v>tier - 2</v>
      </c>
      <c r="J1845" t="str">
        <f>IF(N1845="?","tier - 2",N1845)</f>
        <v>tier - 1</v>
      </c>
      <c r="K1845" t="str">
        <f>IF(O1845="?","Unknown",O1845)</f>
        <v>R1012</v>
      </c>
      <c r="M1845" t="s">
        <v>9</v>
      </c>
      <c r="N1845" t="s">
        <v>14</v>
      </c>
      <c r="O1845" t="s">
        <v>21</v>
      </c>
      <c r="R1845">
        <v>1988</v>
      </c>
    </row>
    <row r="1846" spans="1:18" x14ac:dyDescent="0.3">
      <c r="A1846" t="s">
        <v>1875</v>
      </c>
      <c r="B1846">
        <v>6</v>
      </c>
      <c r="C1846" s="54" t="s">
        <v>35</v>
      </c>
      <c r="D1846" s="54">
        <f>IF(R1846="?",AVERAGE($R$2:$R$2344),R1846)</f>
        <v>1983</v>
      </c>
      <c r="E1846" s="19" t="str">
        <f>CONCATENATE(B1846,"-",C1846,"-",D1846)</f>
        <v>6-Oct-1983</v>
      </c>
      <c r="F1846" s="26">
        <f t="shared" si="28"/>
        <v>39</v>
      </c>
      <c r="G1846">
        <v>0</v>
      </c>
      <c r="H1846" s="47">
        <v>20149.32</v>
      </c>
      <c r="I1846" t="str">
        <f>IF(M1846="?","tier - 2",M1846)</f>
        <v>tier - 2</v>
      </c>
      <c r="J1846" t="str">
        <f>IF(N1846="?","tier - 2",N1846)</f>
        <v>tier - 1</v>
      </c>
      <c r="K1846" t="str">
        <f>IF(O1846="?","Unknown",O1846)</f>
        <v>R1016</v>
      </c>
      <c r="M1846" t="s">
        <v>9</v>
      </c>
      <c r="N1846" t="s">
        <v>14</v>
      </c>
      <c r="O1846" t="s">
        <v>166</v>
      </c>
      <c r="R1846">
        <v>1983</v>
      </c>
    </row>
    <row r="1847" spans="1:18" x14ac:dyDescent="0.3">
      <c r="A1847" t="s">
        <v>1876</v>
      </c>
      <c r="B1847">
        <v>9</v>
      </c>
      <c r="C1847" s="54" t="s">
        <v>8</v>
      </c>
      <c r="D1847" s="54">
        <f>IF(R1847="?",AVERAGE($R$2:$R$2344),R1847)</f>
        <v>2002</v>
      </c>
      <c r="E1847" s="19" t="str">
        <f>CONCATENATE(B1847,"-",C1847,"-",D1847)</f>
        <v>9-Jul-2002</v>
      </c>
      <c r="F1847" s="26">
        <f t="shared" si="28"/>
        <v>20</v>
      </c>
      <c r="G1847">
        <v>0</v>
      </c>
      <c r="H1847" s="47">
        <v>20167.34</v>
      </c>
      <c r="I1847" t="str">
        <f>IF(M1847="?","tier - 2",M1847)</f>
        <v>tier - 3</v>
      </c>
      <c r="J1847" t="str">
        <f>IF(N1847="?","tier - 2",N1847)</f>
        <v>tier - 3</v>
      </c>
      <c r="K1847" t="str">
        <f>IF(O1847="?","Unknown",O1847)</f>
        <v>R1011</v>
      </c>
      <c r="M1847" t="s">
        <v>10</v>
      </c>
      <c r="N1847" t="s">
        <v>10</v>
      </c>
      <c r="O1847" t="s">
        <v>40</v>
      </c>
      <c r="R1847">
        <v>2002</v>
      </c>
    </row>
    <row r="1848" spans="1:18" x14ac:dyDescent="0.3">
      <c r="A1848" t="s">
        <v>1877</v>
      </c>
      <c r="B1848">
        <v>8</v>
      </c>
      <c r="C1848" s="54" t="s">
        <v>16</v>
      </c>
      <c r="D1848" s="54">
        <f>IF(R1848="?",AVERAGE($R$2:$R$2344),R1848)</f>
        <v>1994</v>
      </c>
      <c r="E1848" s="19" t="str">
        <f>CONCATENATE(B1848,"-",C1848,"-",D1848)</f>
        <v>8-Jun-1994</v>
      </c>
      <c r="F1848" s="26">
        <f t="shared" si="28"/>
        <v>29</v>
      </c>
      <c r="G1848">
        <v>2</v>
      </c>
      <c r="H1848" s="47">
        <v>20177.669999999998</v>
      </c>
      <c r="I1848" t="str">
        <f>IF(M1848="?","tier - 2",M1848)</f>
        <v>tier - 2</v>
      </c>
      <c r="J1848" t="str">
        <f>IF(N1848="?","tier - 2",N1848)</f>
        <v>tier - 1</v>
      </c>
      <c r="K1848" t="str">
        <f>IF(O1848="?","Unknown",O1848)</f>
        <v>R1011</v>
      </c>
      <c r="M1848" t="s">
        <v>9</v>
      </c>
      <c r="N1848" t="s">
        <v>14</v>
      </c>
      <c r="O1848" t="s">
        <v>40</v>
      </c>
      <c r="R1848">
        <v>1994</v>
      </c>
    </row>
    <row r="1849" spans="1:18" x14ac:dyDescent="0.3">
      <c r="A1849" t="s">
        <v>1878</v>
      </c>
      <c r="B1849">
        <v>17</v>
      </c>
      <c r="C1849" s="54" t="s">
        <v>35</v>
      </c>
      <c r="D1849" s="54">
        <f>IF(R1849="?",AVERAGE($R$2:$R$2344),R1849)</f>
        <v>1987</v>
      </c>
      <c r="E1849" s="19" t="str">
        <f>CONCATENATE(B1849,"-",C1849,"-",D1849)</f>
        <v>17-Oct-1987</v>
      </c>
      <c r="F1849" s="26">
        <f t="shared" si="28"/>
        <v>35</v>
      </c>
      <c r="G1849">
        <v>0</v>
      </c>
      <c r="H1849" s="47">
        <v>20234.849999999999</v>
      </c>
      <c r="I1849" t="str">
        <f>IF(M1849="?","tier - 2",M1849)</f>
        <v>tier - 2</v>
      </c>
      <c r="J1849" t="str">
        <f>IF(N1849="?","tier - 2",N1849)</f>
        <v>tier - 3</v>
      </c>
      <c r="K1849" t="str">
        <f>IF(O1849="?","Unknown",O1849)</f>
        <v>R1012</v>
      </c>
      <c r="M1849" t="s">
        <v>9</v>
      </c>
      <c r="N1849" t="s">
        <v>10</v>
      </c>
      <c r="O1849" t="s">
        <v>21</v>
      </c>
      <c r="R1849">
        <v>1987</v>
      </c>
    </row>
    <row r="1850" spans="1:18" x14ac:dyDescent="0.3">
      <c r="A1850" t="s">
        <v>1879</v>
      </c>
      <c r="B1850">
        <v>22</v>
      </c>
      <c r="C1850" s="54" t="s">
        <v>33</v>
      </c>
      <c r="D1850" s="54">
        <f>IF(R1850="?",AVERAGE($R$2:$R$2344),R1850)</f>
        <v>1966</v>
      </c>
      <c r="E1850" s="19" t="str">
        <f>CONCATENATE(B1850,"-",C1850,"-",D1850)</f>
        <v>22-Aug-1966</v>
      </c>
      <c r="F1850" s="26">
        <f t="shared" si="28"/>
        <v>56</v>
      </c>
      <c r="G1850">
        <v>0</v>
      </c>
      <c r="H1850" s="47">
        <v>20253.84</v>
      </c>
      <c r="I1850" t="str">
        <f>IF(M1850="?","tier - 2",M1850)</f>
        <v>tier - 2</v>
      </c>
      <c r="J1850" t="str">
        <f>IF(N1850="?","tier - 2",N1850)</f>
        <v>tier - 3</v>
      </c>
      <c r="K1850" t="str">
        <f>IF(O1850="?","Unknown",O1850)</f>
        <v>R1012</v>
      </c>
      <c r="M1850" t="s">
        <v>9</v>
      </c>
      <c r="N1850" t="s">
        <v>10</v>
      </c>
      <c r="O1850" t="s">
        <v>21</v>
      </c>
      <c r="R1850">
        <v>1966</v>
      </c>
    </row>
    <row r="1851" spans="1:18" x14ac:dyDescent="0.3">
      <c r="A1851" t="s">
        <v>1880</v>
      </c>
      <c r="B1851">
        <v>7</v>
      </c>
      <c r="C1851" s="54" t="s">
        <v>18</v>
      </c>
      <c r="D1851" s="54">
        <f>IF(R1851="?",AVERAGE($R$2:$R$2344),R1851)</f>
        <v>1993</v>
      </c>
      <c r="E1851" s="19" t="str">
        <f>CONCATENATE(B1851,"-",C1851,"-",D1851)</f>
        <v>7-Sep-1993</v>
      </c>
      <c r="F1851" s="26">
        <f t="shared" si="28"/>
        <v>29</v>
      </c>
      <c r="G1851">
        <v>1</v>
      </c>
      <c r="H1851" s="47">
        <v>20277.810000000001</v>
      </c>
      <c r="I1851" t="str">
        <f>IF(M1851="?","tier - 2",M1851)</f>
        <v>tier - 3</v>
      </c>
      <c r="J1851" t="str">
        <f>IF(N1851="?","tier - 2",N1851)</f>
        <v>tier - 3</v>
      </c>
      <c r="K1851" t="str">
        <f>IF(O1851="?","Unknown",O1851)</f>
        <v>R1016</v>
      </c>
      <c r="M1851" t="s">
        <v>10</v>
      </c>
      <c r="N1851" t="s">
        <v>10</v>
      </c>
      <c r="O1851" t="s">
        <v>166</v>
      </c>
      <c r="R1851">
        <v>1993</v>
      </c>
    </row>
    <row r="1852" spans="1:18" x14ac:dyDescent="0.3">
      <c r="A1852" t="s">
        <v>1881</v>
      </c>
      <c r="B1852">
        <v>17</v>
      </c>
      <c r="C1852" s="54" t="s">
        <v>18</v>
      </c>
      <c r="D1852" s="54">
        <f>IF(R1852="?",AVERAGE($R$2:$R$2344),R1852)</f>
        <v>1985</v>
      </c>
      <c r="E1852" s="19" t="str">
        <f>CONCATENATE(B1852,"-",C1852,"-",D1852)</f>
        <v>17-Sep-1985</v>
      </c>
      <c r="F1852" s="26">
        <f t="shared" si="28"/>
        <v>37</v>
      </c>
      <c r="G1852">
        <v>1</v>
      </c>
      <c r="H1852" s="47">
        <v>20296.86</v>
      </c>
      <c r="I1852" t="str">
        <f>IF(M1852="?","tier - 2",M1852)</f>
        <v>tier - 3</v>
      </c>
      <c r="J1852" t="str">
        <f>IF(N1852="?","tier - 2",N1852)</f>
        <v>tier - 1</v>
      </c>
      <c r="K1852" t="str">
        <f>IF(O1852="?","Unknown",O1852)</f>
        <v>R1024</v>
      </c>
      <c r="M1852" t="s">
        <v>10</v>
      </c>
      <c r="N1852" t="s">
        <v>14</v>
      </c>
      <c r="O1852" t="s">
        <v>245</v>
      </c>
      <c r="R1852">
        <v>1985</v>
      </c>
    </row>
    <row r="1853" spans="1:18" x14ac:dyDescent="0.3">
      <c r="A1853" t="s">
        <v>1882</v>
      </c>
      <c r="B1853">
        <v>2</v>
      </c>
      <c r="C1853" s="54" t="s">
        <v>8</v>
      </c>
      <c r="D1853" s="54">
        <f>IF(R1853="?",AVERAGE($R$2:$R$2344),R1853)</f>
        <v>1962</v>
      </c>
      <c r="E1853" s="19" t="str">
        <f>CONCATENATE(B1853,"-",C1853,"-",D1853)</f>
        <v>2-Jul-1962</v>
      </c>
      <c r="F1853" s="26">
        <f t="shared" si="28"/>
        <v>60</v>
      </c>
      <c r="G1853">
        <v>0</v>
      </c>
      <c r="H1853" s="47">
        <v>20354.5</v>
      </c>
      <c r="I1853" t="str">
        <f>IF(M1853="?","tier - 2",M1853)</f>
        <v>tier - 3</v>
      </c>
      <c r="J1853" t="str">
        <f>IF(N1853="?","tier - 2",N1853)</f>
        <v>tier - 2</v>
      </c>
      <c r="K1853" t="str">
        <f>IF(O1853="?","Unknown",O1853)</f>
        <v>R1026</v>
      </c>
      <c r="M1853" t="s">
        <v>10</v>
      </c>
      <c r="N1853" t="s">
        <v>9</v>
      </c>
      <c r="O1853" t="s">
        <v>533</v>
      </c>
      <c r="R1853">
        <v>1962</v>
      </c>
    </row>
    <row r="1854" spans="1:18" x14ac:dyDescent="0.3">
      <c r="A1854" t="s">
        <v>1883</v>
      </c>
      <c r="B1854">
        <v>12</v>
      </c>
      <c r="C1854" s="54" t="s">
        <v>8</v>
      </c>
      <c r="D1854" s="54">
        <f>IF(R1854="?",AVERAGE($R$2:$R$2344),R1854)</f>
        <v>1985</v>
      </c>
      <c r="E1854" s="19" t="str">
        <f>CONCATENATE(B1854,"-",C1854,"-",D1854)</f>
        <v>12-Jul-1985</v>
      </c>
      <c r="F1854" s="26">
        <f t="shared" si="28"/>
        <v>37</v>
      </c>
      <c r="G1854">
        <v>0</v>
      </c>
      <c r="H1854" s="47">
        <v>20420.599999999999</v>
      </c>
      <c r="I1854" t="str">
        <f>IF(M1854="?","tier - 2",M1854)</f>
        <v>tier - 3</v>
      </c>
      <c r="J1854" t="str">
        <f>IF(N1854="?","tier - 2",N1854)</f>
        <v>tier - 2</v>
      </c>
      <c r="K1854" t="str">
        <f>IF(O1854="?","Unknown",O1854)</f>
        <v>R1011</v>
      </c>
      <c r="M1854" t="s">
        <v>10</v>
      </c>
      <c r="N1854" t="s">
        <v>9</v>
      </c>
      <c r="O1854" t="s">
        <v>40</v>
      </c>
      <c r="R1854">
        <v>1985</v>
      </c>
    </row>
    <row r="1855" spans="1:18" x14ac:dyDescent="0.3">
      <c r="A1855" t="s">
        <v>1884</v>
      </c>
      <c r="B1855">
        <v>18</v>
      </c>
      <c r="C1855" s="54" t="s">
        <v>35</v>
      </c>
      <c r="D1855" s="54">
        <f>IF(R1855="?",AVERAGE($R$2:$R$2344),R1855)</f>
        <v>1962</v>
      </c>
      <c r="E1855" s="19" t="str">
        <f>CONCATENATE(B1855,"-",C1855,"-",D1855)</f>
        <v>18-Oct-1962</v>
      </c>
      <c r="F1855" s="26">
        <f t="shared" si="28"/>
        <v>60</v>
      </c>
      <c r="G1855">
        <v>0</v>
      </c>
      <c r="H1855" s="47">
        <v>20446.849999999999</v>
      </c>
      <c r="I1855" t="str">
        <f>IF(M1855="?","tier - 2",M1855)</f>
        <v>tier - 2</v>
      </c>
      <c r="J1855" t="str">
        <f>IF(N1855="?","tier - 2",N1855)</f>
        <v>tier - 1</v>
      </c>
      <c r="K1855" t="str">
        <f>IF(O1855="?","Unknown",O1855)</f>
        <v>R1012</v>
      </c>
      <c r="M1855" t="s">
        <v>9</v>
      </c>
      <c r="N1855" t="s">
        <v>14</v>
      </c>
      <c r="O1855" t="s">
        <v>21</v>
      </c>
      <c r="R1855">
        <v>1962</v>
      </c>
    </row>
    <row r="1856" spans="1:18" x14ac:dyDescent="0.3">
      <c r="A1856" t="s">
        <v>1885</v>
      </c>
      <c r="B1856">
        <v>13</v>
      </c>
      <c r="C1856" s="54" t="s">
        <v>35</v>
      </c>
      <c r="D1856" s="54">
        <f>IF(R1856="?",AVERAGE($R$2:$R$2344),R1856)</f>
        <v>1969</v>
      </c>
      <c r="E1856" s="19" t="str">
        <f>CONCATENATE(B1856,"-",C1856,"-",D1856)</f>
        <v>13-Oct-1969</v>
      </c>
      <c r="F1856" s="26">
        <f t="shared" si="28"/>
        <v>53</v>
      </c>
      <c r="G1856">
        <v>3</v>
      </c>
      <c r="H1856" s="47">
        <v>20463</v>
      </c>
      <c r="I1856" t="str">
        <f>IF(M1856="?","tier - 2",M1856)</f>
        <v>tier - 2</v>
      </c>
      <c r="J1856" t="str">
        <f>IF(N1856="?","tier - 2",N1856)</f>
        <v>tier - 2</v>
      </c>
      <c r="K1856" t="str">
        <f>IF(O1856="?","Unknown",O1856)</f>
        <v>R1013</v>
      </c>
      <c r="M1856" t="s">
        <v>9</v>
      </c>
      <c r="N1856" t="s">
        <v>9</v>
      </c>
      <c r="O1856" t="s">
        <v>11</v>
      </c>
      <c r="R1856">
        <v>1969</v>
      </c>
    </row>
    <row r="1857" spans="1:18" x14ac:dyDescent="0.3">
      <c r="A1857" t="s">
        <v>1886</v>
      </c>
      <c r="B1857">
        <v>9</v>
      </c>
      <c r="C1857" s="54" t="s">
        <v>8</v>
      </c>
      <c r="D1857" s="54">
        <f>IF(R1857="?",AVERAGE($R$2:$R$2344),R1857)</f>
        <v>1966</v>
      </c>
      <c r="E1857" s="19" t="str">
        <f>CONCATENATE(B1857,"-",C1857,"-",D1857)</f>
        <v>9-Jul-1966</v>
      </c>
      <c r="F1857" s="26">
        <f t="shared" si="28"/>
        <v>56</v>
      </c>
      <c r="G1857">
        <v>0</v>
      </c>
      <c r="H1857" s="47">
        <v>20568.32</v>
      </c>
      <c r="I1857" t="str">
        <f>IF(M1857="?","tier - 2",M1857)</f>
        <v>tier - 3</v>
      </c>
      <c r="J1857" t="str">
        <f>IF(N1857="?","tier - 2",N1857)</f>
        <v>tier - 2</v>
      </c>
      <c r="K1857" t="str">
        <f>IF(O1857="?","Unknown",O1857)</f>
        <v>R1012</v>
      </c>
      <c r="M1857" t="s">
        <v>10</v>
      </c>
      <c r="N1857" t="s">
        <v>9</v>
      </c>
      <c r="O1857" t="s">
        <v>21</v>
      </c>
      <c r="R1857">
        <v>1966</v>
      </c>
    </row>
    <row r="1858" spans="1:18" x14ac:dyDescent="0.3">
      <c r="A1858" t="s">
        <v>1887</v>
      </c>
      <c r="B1858">
        <v>17</v>
      </c>
      <c r="C1858" s="54" t="s">
        <v>28</v>
      </c>
      <c r="D1858" s="54">
        <f>IF(R1858="?",AVERAGE($R$2:$R$2344),R1858)</f>
        <v>1967</v>
      </c>
      <c r="E1858" s="19" t="str">
        <f>CONCATENATE(B1858,"-",C1858,"-",D1858)</f>
        <v>17-Dec-1967</v>
      </c>
      <c r="F1858" s="26">
        <f t="shared" si="28"/>
        <v>55</v>
      </c>
      <c r="G1858">
        <v>0</v>
      </c>
      <c r="H1858" s="47">
        <v>20630.28</v>
      </c>
      <c r="I1858" t="str">
        <f>IF(M1858="?","tier - 2",M1858)</f>
        <v>tier - 2</v>
      </c>
      <c r="J1858" t="str">
        <f>IF(N1858="?","tier - 2",N1858)</f>
        <v>tier - 3</v>
      </c>
      <c r="K1858" t="str">
        <f>IF(O1858="?","Unknown",O1858)</f>
        <v>R1011</v>
      </c>
      <c r="M1858" t="s">
        <v>9</v>
      </c>
      <c r="N1858" t="s">
        <v>10</v>
      </c>
      <c r="O1858" t="s">
        <v>40</v>
      </c>
      <c r="R1858">
        <v>1967</v>
      </c>
    </row>
    <row r="1859" spans="1:18" x14ac:dyDescent="0.3">
      <c r="A1859" t="s">
        <v>1888</v>
      </c>
      <c r="B1859">
        <v>1</v>
      </c>
      <c r="C1859" s="54" t="s">
        <v>33</v>
      </c>
      <c r="D1859" s="54">
        <f>IF(R1859="?",AVERAGE($R$2:$R$2344),R1859)</f>
        <v>1965</v>
      </c>
      <c r="E1859" s="19" t="str">
        <f>CONCATENATE(B1859,"-",C1859,"-",D1859)</f>
        <v>1-Aug-1965</v>
      </c>
      <c r="F1859" s="26">
        <f t="shared" ref="F1859:F1922" si="29">DATEDIF(E1859, DATE(2023,6,8), "Y")</f>
        <v>57</v>
      </c>
      <c r="G1859">
        <v>0</v>
      </c>
      <c r="H1859" s="47">
        <v>20709.02</v>
      </c>
      <c r="I1859" t="str">
        <f>IF(M1859="?","tier - 2",M1859)</f>
        <v>tier - 3</v>
      </c>
      <c r="J1859" t="str">
        <f>IF(N1859="?","tier - 2",N1859)</f>
        <v>tier - 2</v>
      </c>
      <c r="K1859" t="str">
        <f>IF(O1859="?","Unknown",O1859)</f>
        <v>R1019</v>
      </c>
      <c r="M1859" t="s">
        <v>10</v>
      </c>
      <c r="N1859" t="s">
        <v>9</v>
      </c>
      <c r="O1859" t="s">
        <v>164</v>
      </c>
      <c r="R1859">
        <v>1965</v>
      </c>
    </row>
    <row r="1860" spans="1:18" x14ac:dyDescent="0.3">
      <c r="A1860" t="s">
        <v>1889</v>
      </c>
      <c r="B1860">
        <v>14</v>
      </c>
      <c r="C1860" s="54" t="s">
        <v>18</v>
      </c>
      <c r="D1860" s="54">
        <f>IF(R1860="?",AVERAGE($R$2:$R$2344),R1860)</f>
        <v>1992</v>
      </c>
      <c r="E1860" s="19" t="str">
        <f>CONCATENATE(B1860,"-",C1860,"-",D1860)</f>
        <v>14-Sep-1992</v>
      </c>
      <c r="F1860" s="26">
        <f t="shared" si="29"/>
        <v>30</v>
      </c>
      <c r="G1860">
        <v>3</v>
      </c>
      <c r="H1860" s="47">
        <v>20745.990000000002</v>
      </c>
      <c r="I1860" t="str">
        <f>IF(M1860="?","tier - 2",M1860)</f>
        <v>tier - 3</v>
      </c>
      <c r="J1860" t="str">
        <f>IF(N1860="?","tier - 2",N1860)</f>
        <v>tier - 1</v>
      </c>
      <c r="K1860" t="str">
        <f>IF(O1860="?","Unknown",O1860)</f>
        <v>R1012</v>
      </c>
      <c r="M1860" t="s">
        <v>10</v>
      </c>
      <c r="N1860" t="s">
        <v>14</v>
      </c>
      <c r="O1860" t="s">
        <v>21</v>
      </c>
      <c r="R1860">
        <v>1992</v>
      </c>
    </row>
    <row r="1861" spans="1:18" x14ac:dyDescent="0.3">
      <c r="A1861" t="s">
        <v>1890</v>
      </c>
      <c r="B1861">
        <v>4</v>
      </c>
      <c r="C1861" s="54" t="s">
        <v>33</v>
      </c>
      <c r="D1861" s="54">
        <f>IF(R1861="?",AVERAGE($R$2:$R$2344),R1861)</f>
        <v>1986</v>
      </c>
      <c r="E1861" s="19" t="str">
        <f>CONCATENATE(B1861,"-",C1861,"-",D1861)</f>
        <v>4-Aug-1986</v>
      </c>
      <c r="F1861" s="26">
        <f t="shared" si="29"/>
        <v>36</v>
      </c>
      <c r="G1861">
        <v>1</v>
      </c>
      <c r="H1861" s="47">
        <v>20773.63</v>
      </c>
      <c r="I1861" t="str">
        <f>IF(M1861="?","tier - 2",M1861)</f>
        <v>tier - 2</v>
      </c>
      <c r="J1861" t="str">
        <f>IF(N1861="?","tier - 2",N1861)</f>
        <v>tier - 3</v>
      </c>
      <c r="K1861" t="str">
        <f>IF(O1861="?","Unknown",O1861)</f>
        <v>R1017</v>
      </c>
      <c r="M1861" t="s">
        <v>9</v>
      </c>
      <c r="N1861" t="s">
        <v>10</v>
      </c>
      <c r="O1861" t="s">
        <v>354</v>
      </c>
      <c r="R1861">
        <v>1986</v>
      </c>
    </row>
    <row r="1862" spans="1:18" x14ac:dyDescent="0.3">
      <c r="A1862" t="s">
        <v>1891</v>
      </c>
      <c r="B1862">
        <v>8</v>
      </c>
      <c r="C1862" s="54" t="s">
        <v>18</v>
      </c>
      <c r="D1862" s="54">
        <f>IF(R1862="?",AVERAGE($R$2:$R$2344),R1862)</f>
        <v>1967</v>
      </c>
      <c r="E1862" s="19" t="str">
        <f>CONCATENATE(B1862,"-",C1862,"-",D1862)</f>
        <v>8-Sep-1967</v>
      </c>
      <c r="F1862" s="26">
        <f t="shared" si="29"/>
        <v>55</v>
      </c>
      <c r="G1862">
        <v>0</v>
      </c>
      <c r="H1862" s="47">
        <v>20781.490000000002</v>
      </c>
      <c r="I1862" t="str">
        <f>IF(M1862="?","tier - 2",M1862)</f>
        <v>tier - 2</v>
      </c>
      <c r="J1862" t="str">
        <f>IF(N1862="?","tier - 2",N1862)</f>
        <v>tier - 3</v>
      </c>
      <c r="K1862" t="str">
        <f>IF(O1862="?","Unknown",O1862)</f>
        <v>R1013</v>
      </c>
      <c r="M1862" t="s">
        <v>9</v>
      </c>
      <c r="N1862" t="s">
        <v>10</v>
      </c>
      <c r="O1862" t="s">
        <v>11</v>
      </c>
      <c r="R1862">
        <v>1967</v>
      </c>
    </row>
    <row r="1863" spans="1:18" x14ac:dyDescent="0.3">
      <c r="A1863" t="s">
        <v>1892</v>
      </c>
      <c r="B1863">
        <v>8</v>
      </c>
      <c r="C1863" s="54" t="s">
        <v>28</v>
      </c>
      <c r="D1863" s="54">
        <f>IF(R1863="?",AVERAGE($R$2:$R$2344),R1863)</f>
        <v>1975</v>
      </c>
      <c r="E1863" s="19" t="str">
        <f>CONCATENATE(B1863,"-",C1863,"-",D1863)</f>
        <v>8-Dec-1975</v>
      </c>
      <c r="F1863" s="26">
        <f t="shared" si="29"/>
        <v>47</v>
      </c>
      <c r="G1863">
        <v>0</v>
      </c>
      <c r="H1863" s="47">
        <v>20878.78</v>
      </c>
      <c r="I1863" t="str">
        <f>IF(M1863="?","tier - 2",M1863)</f>
        <v>tier - 2</v>
      </c>
      <c r="J1863" t="str">
        <f>IF(N1863="?","tier - 2",N1863)</f>
        <v>tier - 1</v>
      </c>
      <c r="K1863" t="str">
        <f>IF(O1863="?","Unknown",O1863)</f>
        <v>R1024</v>
      </c>
      <c r="M1863" t="s">
        <v>9</v>
      </c>
      <c r="N1863" t="s">
        <v>14</v>
      </c>
      <c r="O1863" t="s">
        <v>245</v>
      </c>
      <c r="R1863">
        <v>1975</v>
      </c>
    </row>
    <row r="1864" spans="1:18" x14ac:dyDescent="0.3">
      <c r="A1864" t="s">
        <v>1893</v>
      </c>
      <c r="B1864">
        <v>19</v>
      </c>
      <c r="C1864" s="54" t="s">
        <v>13</v>
      </c>
      <c r="D1864" s="54">
        <f>IF(R1864="?",AVERAGE($R$2:$R$2344),R1864)</f>
        <v>1964</v>
      </c>
      <c r="E1864" s="19" t="str">
        <f>CONCATENATE(B1864,"-",C1864,"-",D1864)</f>
        <v>19-Nov-1964</v>
      </c>
      <c r="F1864" s="26">
        <f t="shared" si="29"/>
        <v>58</v>
      </c>
      <c r="G1864">
        <v>0</v>
      </c>
      <c r="H1864" s="47">
        <v>20893.060000000001</v>
      </c>
      <c r="I1864" t="str">
        <f>IF(M1864="?","tier - 2",M1864)</f>
        <v>tier - 2</v>
      </c>
      <c r="J1864" t="str">
        <f>IF(N1864="?","tier - 2",N1864)</f>
        <v>tier - 3</v>
      </c>
      <c r="K1864" t="str">
        <f>IF(O1864="?","Unknown",O1864)</f>
        <v>R1012</v>
      </c>
      <c r="M1864" t="s">
        <v>9</v>
      </c>
      <c r="N1864" t="s">
        <v>10</v>
      </c>
      <c r="O1864" t="s">
        <v>21</v>
      </c>
      <c r="R1864">
        <v>1964</v>
      </c>
    </row>
    <row r="1865" spans="1:18" x14ac:dyDescent="0.3">
      <c r="A1865" t="s">
        <v>1894</v>
      </c>
      <c r="B1865">
        <v>27</v>
      </c>
      <c r="C1865" s="54" t="s">
        <v>13</v>
      </c>
      <c r="D1865" s="54">
        <f>IF(R1865="?",AVERAGE($R$2:$R$2344),R1865)</f>
        <v>1987</v>
      </c>
      <c r="E1865" s="19" t="str">
        <f>CONCATENATE(B1865,"-",C1865,"-",D1865)</f>
        <v>27-Nov-1987</v>
      </c>
      <c r="F1865" s="26">
        <f t="shared" si="29"/>
        <v>35</v>
      </c>
      <c r="G1865">
        <v>2</v>
      </c>
      <c r="H1865" s="47">
        <v>20984.09</v>
      </c>
      <c r="I1865" t="str">
        <f>IF(M1865="?","tier - 2",M1865)</f>
        <v>tier - 2</v>
      </c>
      <c r="J1865" t="str">
        <f>IF(N1865="?","tier - 2",N1865)</f>
        <v>tier - 2</v>
      </c>
      <c r="K1865" t="str">
        <f>IF(O1865="?","Unknown",O1865)</f>
        <v>R1015</v>
      </c>
      <c r="M1865" t="s">
        <v>9</v>
      </c>
      <c r="N1865" t="s">
        <v>9</v>
      </c>
      <c r="O1865" t="s">
        <v>162</v>
      </c>
      <c r="R1865">
        <v>1987</v>
      </c>
    </row>
    <row r="1866" spans="1:18" x14ac:dyDescent="0.3">
      <c r="A1866" t="s">
        <v>1895</v>
      </c>
      <c r="B1866">
        <v>2</v>
      </c>
      <c r="C1866" s="54" t="s">
        <v>8</v>
      </c>
      <c r="D1866" s="54">
        <f>IF(R1866="?",AVERAGE($R$2:$R$2344),R1866)</f>
        <v>1983</v>
      </c>
      <c r="E1866" s="19" t="str">
        <f>CONCATENATE(B1866,"-",C1866,"-",D1866)</f>
        <v>2-Jul-1983</v>
      </c>
      <c r="F1866" s="26">
        <f t="shared" si="29"/>
        <v>39</v>
      </c>
      <c r="G1866">
        <v>1</v>
      </c>
      <c r="H1866" s="47">
        <v>21082.16</v>
      </c>
      <c r="I1866" t="str">
        <f>IF(M1866="?","tier - 2",M1866)</f>
        <v>tier - 3</v>
      </c>
      <c r="J1866" t="str">
        <f>IF(N1866="?","tier - 2",N1866)</f>
        <v>tier - 2</v>
      </c>
      <c r="K1866" t="str">
        <f>IF(O1866="?","Unknown",O1866)</f>
        <v>R1011</v>
      </c>
      <c r="M1866" t="s">
        <v>10</v>
      </c>
      <c r="N1866" t="s">
        <v>9</v>
      </c>
      <c r="O1866" t="s">
        <v>40</v>
      </c>
      <c r="R1866">
        <v>1983</v>
      </c>
    </row>
    <row r="1867" spans="1:18" x14ac:dyDescent="0.3">
      <c r="A1867" t="s">
        <v>1896</v>
      </c>
      <c r="B1867">
        <v>23</v>
      </c>
      <c r="C1867" s="54" t="s">
        <v>13</v>
      </c>
      <c r="D1867" s="54">
        <f>IF(R1867="?",AVERAGE($R$2:$R$2344),R1867)</f>
        <v>1977</v>
      </c>
      <c r="E1867" s="19" t="str">
        <f>CONCATENATE(B1867,"-",C1867,"-",D1867)</f>
        <v>23-Nov-1977</v>
      </c>
      <c r="F1867" s="26">
        <f t="shared" si="29"/>
        <v>45</v>
      </c>
      <c r="G1867">
        <v>2</v>
      </c>
      <c r="H1867" s="47">
        <v>21098.55</v>
      </c>
      <c r="I1867" t="str">
        <f>IF(M1867="?","tier - 2",M1867)</f>
        <v>tier - 3</v>
      </c>
      <c r="J1867" t="str">
        <f>IF(N1867="?","tier - 2",N1867)</f>
        <v>tier - 3</v>
      </c>
      <c r="K1867" t="str">
        <f>IF(O1867="?","Unknown",O1867)</f>
        <v>R1012</v>
      </c>
      <c r="M1867" t="s">
        <v>10</v>
      </c>
      <c r="N1867" t="s">
        <v>10</v>
      </c>
      <c r="O1867" t="s">
        <v>21</v>
      </c>
      <c r="R1867">
        <v>1977</v>
      </c>
    </row>
    <row r="1868" spans="1:18" x14ac:dyDescent="0.3">
      <c r="A1868" t="s">
        <v>1897</v>
      </c>
      <c r="B1868">
        <v>26</v>
      </c>
      <c r="C1868" s="54" t="s">
        <v>33</v>
      </c>
      <c r="D1868" s="54">
        <f>IF(R1868="?",AVERAGE($R$2:$R$2344),R1868)</f>
        <v>1969</v>
      </c>
      <c r="E1868" s="19" t="str">
        <f>CONCATENATE(B1868,"-",C1868,"-",D1868)</f>
        <v>26-Aug-1969</v>
      </c>
      <c r="F1868" s="26">
        <f t="shared" si="29"/>
        <v>53</v>
      </c>
      <c r="G1868">
        <v>0</v>
      </c>
      <c r="H1868" s="47">
        <v>21195.82</v>
      </c>
      <c r="I1868" t="str">
        <f>IF(M1868="?","tier - 2",M1868)</f>
        <v>tier - 3</v>
      </c>
      <c r="J1868" t="str">
        <f>IF(N1868="?","tier - 2",N1868)</f>
        <v>tier - 1</v>
      </c>
      <c r="K1868" t="str">
        <f>IF(O1868="?","Unknown",O1868)</f>
        <v>R1013</v>
      </c>
      <c r="M1868" t="s">
        <v>10</v>
      </c>
      <c r="N1868" t="s">
        <v>14</v>
      </c>
      <c r="O1868" t="s">
        <v>11</v>
      </c>
      <c r="R1868">
        <v>1969</v>
      </c>
    </row>
    <row r="1869" spans="1:18" x14ac:dyDescent="0.3">
      <c r="A1869" t="s">
        <v>1898</v>
      </c>
      <c r="B1869">
        <v>14</v>
      </c>
      <c r="C1869" s="54" t="s">
        <v>35</v>
      </c>
      <c r="D1869" s="54">
        <f>IF(R1869="?",AVERAGE($R$2:$R$2344),R1869)</f>
        <v>1974</v>
      </c>
      <c r="E1869" s="19" t="str">
        <f>CONCATENATE(B1869,"-",C1869,"-",D1869)</f>
        <v>14-Oct-1974</v>
      </c>
      <c r="F1869" s="26">
        <f t="shared" si="29"/>
        <v>48</v>
      </c>
      <c r="G1869">
        <v>0</v>
      </c>
      <c r="H1869" s="47">
        <v>21223.68</v>
      </c>
      <c r="I1869" t="str">
        <f>IF(M1869="?","tier - 2",M1869)</f>
        <v>tier - 3</v>
      </c>
      <c r="J1869" t="str">
        <f>IF(N1869="?","tier - 2",N1869)</f>
        <v>tier - 2</v>
      </c>
      <c r="K1869" t="str">
        <f>IF(O1869="?","Unknown",O1869)</f>
        <v>R1013</v>
      </c>
      <c r="M1869" t="s">
        <v>10</v>
      </c>
      <c r="N1869" t="s">
        <v>9</v>
      </c>
      <c r="O1869" t="s">
        <v>11</v>
      </c>
      <c r="R1869">
        <v>1974</v>
      </c>
    </row>
    <row r="1870" spans="1:18" x14ac:dyDescent="0.3">
      <c r="A1870" t="s">
        <v>1899</v>
      </c>
      <c r="B1870">
        <v>3</v>
      </c>
      <c r="C1870" s="54" t="s">
        <v>18</v>
      </c>
      <c r="D1870" s="54">
        <f>IF(R1870="?",AVERAGE($R$2:$R$2344),R1870)</f>
        <v>1974</v>
      </c>
      <c r="E1870" s="19" t="str">
        <f>CONCATENATE(B1870,"-",C1870,"-",D1870)</f>
        <v>3-Sep-1974</v>
      </c>
      <c r="F1870" s="26">
        <f t="shared" si="29"/>
        <v>48</v>
      </c>
      <c r="G1870">
        <v>0</v>
      </c>
      <c r="H1870" s="47">
        <v>21232.18</v>
      </c>
      <c r="I1870" t="str">
        <f>IF(M1870="?","tier - 2",M1870)</f>
        <v>tier - 3</v>
      </c>
      <c r="J1870" t="str">
        <f>IF(N1870="?","tier - 2",N1870)</f>
        <v>tier - 2</v>
      </c>
      <c r="K1870" t="str">
        <f>IF(O1870="?","Unknown",O1870)</f>
        <v>R1011</v>
      </c>
      <c r="M1870" t="s">
        <v>10</v>
      </c>
      <c r="N1870" t="s">
        <v>9</v>
      </c>
      <c r="O1870" t="s">
        <v>40</v>
      </c>
      <c r="R1870">
        <v>1974</v>
      </c>
    </row>
    <row r="1871" spans="1:18" x14ac:dyDescent="0.3">
      <c r="A1871" t="s">
        <v>1900</v>
      </c>
      <c r="B1871">
        <v>10</v>
      </c>
      <c r="C1871" s="54" t="s">
        <v>28</v>
      </c>
      <c r="D1871" s="54">
        <f>IF(R1871="?",AVERAGE($R$2:$R$2344),R1871)</f>
        <v>1980</v>
      </c>
      <c r="E1871" s="19" t="str">
        <f>CONCATENATE(B1871,"-",C1871,"-",D1871)</f>
        <v>10-Dec-1980</v>
      </c>
      <c r="F1871" s="26">
        <f t="shared" si="29"/>
        <v>42</v>
      </c>
      <c r="G1871">
        <v>2</v>
      </c>
      <c r="H1871" s="47">
        <v>21259.38</v>
      </c>
      <c r="I1871" t="str">
        <f>IF(M1871="?","tier - 2",M1871)</f>
        <v>tier - 3</v>
      </c>
      <c r="J1871" t="str">
        <f>IF(N1871="?","tier - 2",N1871)</f>
        <v>tier - 3</v>
      </c>
      <c r="K1871" t="str">
        <f>IF(O1871="?","Unknown",O1871)</f>
        <v>R1019</v>
      </c>
      <c r="M1871" t="s">
        <v>10</v>
      </c>
      <c r="N1871" t="s">
        <v>10</v>
      </c>
      <c r="O1871" t="s">
        <v>164</v>
      </c>
      <c r="R1871">
        <v>1980</v>
      </c>
    </row>
    <row r="1872" spans="1:18" x14ac:dyDescent="0.3">
      <c r="A1872" t="s">
        <v>1901</v>
      </c>
      <c r="B1872">
        <v>4</v>
      </c>
      <c r="C1872" s="54" t="s">
        <v>33</v>
      </c>
      <c r="D1872" s="54">
        <f>IF(R1872="?",AVERAGE($R$2:$R$2344),R1872)</f>
        <v>2004</v>
      </c>
      <c r="E1872" s="19" t="str">
        <f>CONCATENATE(B1872,"-",C1872,"-",D1872)</f>
        <v>4-Aug-2004</v>
      </c>
      <c r="F1872" s="26">
        <f t="shared" si="29"/>
        <v>18</v>
      </c>
      <c r="G1872">
        <v>0</v>
      </c>
      <c r="H1872" s="47">
        <v>21344.85</v>
      </c>
      <c r="I1872" t="str">
        <f>IF(M1872="?","tier - 2",M1872)</f>
        <v>tier - 3</v>
      </c>
      <c r="J1872" t="str">
        <f>IF(N1872="?","tier - 2",N1872)</f>
        <v>tier - 1</v>
      </c>
      <c r="K1872" t="str">
        <f>IF(O1872="?","Unknown",O1872)</f>
        <v>R1024</v>
      </c>
      <c r="M1872" t="s">
        <v>10</v>
      </c>
      <c r="N1872" t="s">
        <v>14</v>
      </c>
      <c r="O1872" t="s">
        <v>245</v>
      </c>
      <c r="R1872">
        <v>2004</v>
      </c>
    </row>
    <row r="1873" spans="1:18" x14ac:dyDescent="0.3">
      <c r="A1873" t="s">
        <v>1902</v>
      </c>
      <c r="B1873">
        <v>4</v>
      </c>
      <c r="C1873" s="54" t="s">
        <v>18</v>
      </c>
      <c r="D1873" s="54">
        <f>IF(R1873="?",AVERAGE($R$2:$R$2344),R1873)</f>
        <v>1980</v>
      </c>
      <c r="E1873" s="19" t="str">
        <f>CONCATENATE(B1873,"-",C1873,"-",D1873)</f>
        <v>4-Sep-1980</v>
      </c>
      <c r="F1873" s="26">
        <f t="shared" si="29"/>
        <v>42</v>
      </c>
      <c r="G1873">
        <v>0</v>
      </c>
      <c r="H1873" s="47">
        <v>21348.71</v>
      </c>
      <c r="I1873" t="str">
        <f>IF(M1873="?","tier - 2",M1873)</f>
        <v>tier - 2</v>
      </c>
      <c r="J1873" t="str">
        <f>IF(N1873="?","tier - 2",N1873)</f>
        <v>tier - 1</v>
      </c>
      <c r="K1873" t="str">
        <f>IF(O1873="?","Unknown",O1873)</f>
        <v>R1012</v>
      </c>
      <c r="M1873" t="s">
        <v>9</v>
      </c>
      <c r="N1873" t="s">
        <v>14</v>
      </c>
      <c r="O1873" t="s">
        <v>21</v>
      </c>
      <c r="R1873">
        <v>1980</v>
      </c>
    </row>
    <row r="1874" spans="1:18" x14ac:dyDescent="0.3">
      <c r="A1874" t="s">
        <v>1903</v>
      </c>
      <c r="B1874">
        <v>21</v>
      </c>
      <c r="C1874" s="54" t="s">
        <v>13</v>
      </c>
      <c r="D1874" s="54">
        <f>IF(R1874="?",AVERAGE($R$2:$R$2344),R1874)</f>
        <v>1990</v>
      </c>
      <c r="E1874" s="19" t="str">
        <f>CONCATENATE(B1874,"-",C1874,"-",D1874)</f>
        <v>21-Nov-1990</v>
      </c>
      <c r="F1874" s="26">
        <f t="shared" si="29"/>
        <v>32</v>
      </c>
      <c r="G1874">
        <v>4</v>
      </c>
      <c r="H1874" s="47">
        <v>21472.48</v>
      </c>
      <c r="I1874" t="str">
        <f>IF(M1874="?","tier - 2",M1874)</f>
        <v>tier - 2</v>
      </c>
      <c r="J1874" t="str">
        <f>IF(N1874="?","tier - 2",N1874)</f>
        <v>tier - 2</v>
      </c>
      <c r="K1874" t="str">
        <f>IF(O1874="?","Unknown",O1874)</f>
        <v>R1012</v>
      </c>
      <c r="M1874" t="s">
        <v>9</v>
      </c>
      <c r="N1874" t="s">
        <v>9</v>
      </c>
      <c r="O1874" t="s">
        <v>21</v>
      </c>
      <c r="R1874">
        <v>1990</v>
      </c>
    </row>
    <row r="1875" spans="1:18" x14ac:dyDescent="0.3">
      <c r="A1875" t="s">
        <v>1904</v>
      </c>
      <c r="B1875">
        <v>12</v>
      </c>
      <c r="C1875" s="54" t="s">
        <v>16</v>
      </c>
      <c r="D1875" s="54">
        <f>IF(R1875="?",AVERAGE($R$2:$R$2344),R1875)</f>
        <v>1999</v>
      </c>
      <c r="E1875" s="19" t="str">
        <f>CONCATENATE(B1875,"-",C1875,"-",D1875)</f>
        <v>12-Jun-1999</v>
      </c>
      <c r="F1875" s="26">
        <f t="shared" si="29"/>
        <v>23</v>
      </c>
      <c r="G1875">
        <v>0</v>
      </c>
      <c r="H1875" s="47">
        <v>21595.38</v>
      </c>
      <c r="I1875" t="str">
        <f>IF(M1875="?","tier - 2",M1875)</f>
        <v>tier - 2</v>
      </c>
      <c r="J1875" t="str">
        <f>IF(N1875="?","tier - 2",N1875)</f>
        <v>tier - 3</v>
      </c>
      <c r="K1875" t="str">
        <f>IF(O1875="?","Unknown",O1875)</f>
        <v>R1012</v>
      </c>
      <c r="M1875" t="s">
        <v>9</v>
      </c>
      <c r="N1875" t="s">
        <v>10</v>
      </c>
      <c r="O1875" t="s">
        <v>21</v>
      </c>
      <c r="R1875">
        <v>1999</v>
      </c>
    </row>
    <row r="1876" spans="1:18" x14ac:dyDescent="0.3">
      <c r="A1876" t="s">
        <v>1905</v>
      </c>
      <c r="B1876">
        <v>25</v>
      </c>
      <c r="C1876" s="54" t="s">
        <v>28</v>
      </c>
      <c r="D1876" s="54">
        <f>IF(R1876="?",AVERAGE($R$2:$R$2344),R1876)</f>
        <v>1983</v>
      </c>
      <c r="E1876" s="19" t="str">
        <f>CONCATENATE(B1876,"-",C1876,"-",D1876)</f>
        <v>25-Dec-1983</v>
      </c>
      <c r="F1876" s="26">
        <f t="shared" si="29"/>
        <v>39</v>
      </c>
      <c r="G1876">
        <v>3</v>
      </c>
      <c r="H1876" s="47">
        <v>21659.93</v>
      </c>
      <c r="I1876" t="str">
        <f>IF(M1876="?","tier - 2",M1876)</f>
        <v>tier - 3</v>
      </c>
      <c r="J1876" t="str">
        <f>IF(N1876="?","tier - 2",N1876)</f>
        <v>tier - 3</v>
      </c>
      <c r="K1876" t="str">
        <f>IF(O1876="?","Unknown",O1876)</f>
        <v>R1024</v>
      </c>
      <c r="M1876" t="s">
        <v>10</v>
      </c>
      <c r="N1876" t="s">
        <v>10</v>
      </c>
      <c r="O1876" t="s">
        <v>245</v>
      </c>
      <c r="R1876">
        <v>1983</v>
      </c>
    </row>
    <row r="1877" spans="1:18" x14ac:dyDescent="0.3">
      <c r="A1877" t="s">
        <v>1906</v>
      </c>
      <c r="B1877">
        <v>16</v>
      </c>
      <c r="C1877" s="54" t="s">
        <v>13</v>
      </c>
      <c r="D1877" s="54">
        <f>IF(R1877="?",AVERAGE($R$2:$R$2344),R1877)</f>
        <v>1962</v>
      </c>
      <c r="E1877" s="19" t="str">
        <f>CONCATENATE(B1877,"-",C1877,"-",D1877)</f>
        <v>16-Nov-1962</v>
      </c>
      <c r="F1877" s="26">
        <f t="shared" si="29"/>
        <v>60</v>
      </c>
      <c r="G1877">
        <v>0</v>
      </c>
      <c r="H1877" s="47">
        <v>21661.16</v>
      </c>
      <c r="I1877" t="str">
        <f>IF(M1877="?","tier - 2",M1877)</f>
        <v>tier - 2</v>
      </c>
      <c r="J1877" t="str">
        <f>IF(N1877="?","tier - 2",N1877)</f>
        <v>tier - 2</v>
      </c>
      <c r="K1877" t="str">
        <f>IF(O1877="?","Unknown",O1877)</f>
        <v>R1012</v>
      </c>
      <c r="M1877" t="s">
        <v>9</v>
      </c>
      <c r="N1877" t="s">
        <v>9</v>
      </c>
      <c r="O1877" t="s">
        <v>21</v>
      </c>
      <c r="R1877">
        <v>1962</v>
      </c>
    </row>
    <row r="1878" spans="1:18" x14ac:dyDescent="0.3">
      <c r="A1878" t="s">
        <v>1907</v>
      </c>
      <c r="B1878">
        <v>18</v>
      </c>
      <c r="C1878" s="54" t="s">
        <v>8</v>
      </c>
      <c r="D1878" s="54">
        <f>IF(R1878="?",AVERAGE($R$2:$R$2344),R1878)</f>
        <v>1976</v>
      </c>
      <c r="E1878" s="19" t="str">
        <f>CONCATENATE(B1878,"-",C1878,"-",D1878)</f>
        <v>18-Jul-1976</v>
      </c>
      <c r="F1878" s="26">
        <f t="shared" si="29"/>
        <v>46</v>
      </c>
      <c r="G1878">
        <v>1</v>
      </c>
      <c r="H1878" s="47">
        <v>21677.279999999999</v>
      </c>
      <c r="I1878" t="str">
        <f>IF(M1878="?","tier - 2",M1878)</f>
        <v>tier - 3</v>
      </c>
      <c r="J1878" t="str">
        <f>IF(N1878="?","tier - 2",N1878)</f>
        <v>tier - 1</v>
      </c>
      <c r="K1878" t="str">
        <f>IF(O1878="?","Unknown",O1878)</f>
        <v>R1012</v>
      </c>
      <c r="M1878" t="s">
        <v>10</v>
      </c>
      <c r="N1878" t="s">
        <v>14</v>
      </c>
      <c r="O1878" t="s">
        <v>21</v>
      </c>
      <c r="R1878">
        <v>1976</v>
      </c>
    </row>
    <row r="1879" spans="1:18" x14ac:dyDescent="0.3">
      <c r="A1879" t="s">
        <v>1908</v>
      </c>
      <c r="B1879">
        <v>20</v>
      </c>
      <c r="C1879" s="54" t="s">
        <v>18</v>
      </c>
      <c r="D1879" s="54">
        <f>IF(R1879="?",AVERAGE($R$2:$R$2344),R1879)</f>
        <v>1979</v>
      </c>
      <c r="E1879" s="19" t="str">
        <f>CONCATENATE(B1879,"-",C1879,"-",D1879)</f>
        <v>20-Sep-1979</v>
      </c>
      <c r="F1879" s="26">
        <f t="shared" si="29"/>
        <v>43</v>
      </c>
      <c r="G1879">
        <v>1</v>
      </c>
      <c r="H1879" s="47">
        <v>21771.34</v>
      </c>
      <c r="I1879" t="str">
        <f>IF(M1879="?","tier - 2",M1879)</f>
        <v>tier - 3</v>
      </c>
      <c r="J1879" t="str">
        <f>IF(N1879="?","tier - 2",N1879)</f>
        <v>tier - 1</v>
      </c>
      <c r="K1879" t="str">
        <f>IF(O1879="?","Unknown",O1879)</f>
        <v>R1024</v>
      </c>
      <c r="M1879" t="s">
        <v>10</v>
      </c>
      <c r="N1879" t="s">
        <v>14</v>
      </c>
      <c r="O1879" t="s">
        <v>245</v>
      </c>
      <c r="R1879">
        <v>1979</v>
      </c>
    </row>
    <row r="1880" spans="1:18" x14ac:dyDescent="0.3">
      <c r="A1880" t="s">
        <v>1909</v>
      </c>
      <c r="B1880">
        <v>28</v>
      </c>
      <c r="C1880" s="54" t="s">
        <v>18</v>
      </c>
      <c r="D1880" s="54">
        <f>IF(R1880="?",AVERAGE($R$2:$R$2344),R1880)</f>
        <v>1979</v>
      </c>
      <c r="E1880" s="19" t="str">
        <f>CONCATENATE(B1880,"-",C1880,"-",D1880)</f>
        <v>28-Sep-1979</v>
      </c>
      <c r="F1880" s="26">
        <f t="shared" si="29"/>
        <v>43</v>
      </c>
      <c r="G1880">
        <v>0</v>
      </c>
      <c r="H1880" s="47">
        <v>21774.32</v>
      </c>
      <c r="I1880" t="str">
        <f>IF(M1880="?","tier - 2",M1880)</f>
        <v>tier - 3</v>
      </c>
      <c r="J1880" t="str">
        <f>IF(N1880="?","tier - 2",N1880)</f>
        <v>tier - 2</v>
      </c>
      <c r="K1880" t="str">
        <f>IF(O1880="?","Unknown",O1880)</f>
        <v>R1012</v>
      </c>
      <c r="M1880" t="s">
        <v>10</v>
      </c>
      <c r="N1880" t="s">
        <v>9</v>
      </c>
      <c r="O1880" t="s">
        <v>21</v>
      </c>
      <c r="R1880">
        <v>1979</v>
      </c>
    </row>
    <row r="1881" spans="1:18" x14ac:dyDescent="0.3">
      <c r="A1881" t="s">
        <v>1910</v>
      </c>
      <c r="B1881">
        <v>27</v>
      </c>
      <c r="C1881" s="54" t="s">
        <v>33</v>
      </c>
      <c r="D1881" s="54">
        <f>IF(R1881="?",AVERAGE($R$2:$R$2344),R1881)</f>
        <v>1963</v>
      </c>
      <c r="E1881" s="19" t="str">
        <f>CONCATENATE(B1881,"-",C1881,"-",D1881)</f>
        <v>27-Aug-1963</v>
      </c>
      <c r="F1881" s="26">
        <f t="shared" si="29"/>
        <v>59</v>
      </c>
      <c r="G1881">
        <v>0</v>
      </c>
      <c r="H1881" s="47">
        <v>21797</v>
      </c>
      <c r="I1881" t="str">
        <f>IF(M1881="?","tier - 2",M1881)</f>
        <v>tier - 3</v>
      </c>
      <c r="J1881" t="str">
        <f>IF(N1881="?","tier - 2",N1881)</f>
        <v>tier - 1</v>
      </c>
      <c r="K1881" t="str">
        <f>IF(O1881="?","Unknown",O1881)</f>
        <v>R1011</v>
      </c>
      <c r="M1881" t="s">
        <v>10</v>
      </c>
      <c r="N1881" t="s">
        <v>14</v>
      </c>
      <c r="O1881" t="s">
        <v>40</v>
      </c>
      <c r="R1881">
        <v>1963</v>
      </c>
    </row>
    <row r="1882" spans="1:18" x14ac:dyDescent="0.3">
      <c r="A1882" t="s">
        <v>1911</v>
      </c>
      <c r="B1882">
        <v>17</v>
      </c>
      <c r="C1882" s="54" t="s">
        <v>33</v>
      </c>
      <c r="D1882" s="54">
        <f>IF(R1882="?",AVERAGE($R$2:$R$2344),R1882)</f>
        <v>1979</v>
      </c>
      <c r="E1882" s="19" t="str">
        <f>CONCATENATE(B1882,"-",C1882,"-",D1882)</f>
        <v>17-Aug-1979</v>
      </c>
      <c r="F1882" s="26">
        <f t="shared" si="29"/>
        <v>43</v>
      </c>
      <c r="G1882">
        <v>2</v>
      </c>
      <c r="H1882" s="47">
        <v>21880.82</v>
      </c>
      <c r="I1882" t="str">
        <f>IF(M1882="?","tier - 2",M1882)</f>
        <v>tier - 3</v>
      </c>
      <c r="J1882" t="str">
        <f>IF(N1882="?","tier - 2",N1882)</f>
        <v>tier - 1</v>
      </c>
      <c r="K1882" t="str">
        <f>IF(O1882="?","Unknown",O1882)</f>
        <v>R1012</v>
      </c>
      <c r="M1882" t="s">
        <v>10</v>
      </c>
      <c r="N1882" t="s">
        <v>14</v>
      </c>
      <c r="O1882" t="s">
        <v>21</v>
      </c>
      <c r="R1882">
        <v>1979</v>
      </c>
    </row>
    <row r="1883" spans="1:18" x14ac:dyDescent="0.3">
      <c r="A1883" t="s">
        <v>1912</v>
      </c>
      <c r="B1883">
        <v>28</v>
      </c>
      <c r="C1883" s="54" t="s">
        <v>18</v>
      </c>
      <c r="D1883" s="54">
        <f>IF(R1883="?",AVERAGE($R$2:$R$2344),R1883)</f>
        <v>2003</v>
      </c>
      <c r="E1883" s="19" t="str">
        <f>CONCATENATE(B1883,"-",C1883,"-",D1883)</f>
        <v>28-Sep-2003</v>
      </c>
      <c r="F1883" s="26">
        <f t="shared" si="29"/>
        <v>19</v>
      </c>
      <c r="G1883">
        <v>0</v>
      </c>
      <c r="H1883" s="47">
        <v>21882.400000000001</v>
      </c>
      <c r="I1883" t="str">
        <f>IF(M1883="?","tier - 2",M1883)</f>
        <v>tier - 2</v>
      </c>
      <c r="J1883" t="str">
        <f>IF(N1883="?","tier - 2",N1883)</f>
        <v>tier - 1</v>
      </c>
      <c r="K1883" t="str">
        <f>IF(O1883="?","Unknown",O1883)</f>
        <v>R1011</v>
      </c>
      <c r="M1883" t="s">
        <v>9</v>
      </c>
      <c r="N1883" t="s">
        <v>14</v>
      </c>
      <c r="O1883" t="s">
        <v>40</v>
      </c>
      <c r="R1883">
        <v>2003</v>
      </c>
    </row>
    <row r="1884" spans="1:18" x14ac:dyDescent="0.3">
      <c r="A1884" t="s">
        <v>1913</v>
      </c>
      <c r="B1884">
        <v>19</v>
      </c>
      <c r="C1884" s="54" t="s">
        <v>28</v>
      </c>
      <c r="D1884" s="54">
        <f>IF(R1884="?",AVERAGE($R$2:$R$2344),R1884)</f>
        <v>1975</v>
      </c>
      <c r="E1884" s="19" t="str">
        <f>CONCATENATE(B1884,"-",C1884,"-",D1884)</f>
        <v>19-Dec-1975</v>
      </c>
      <c r="F1884" s="26">
        <f t="shared" si="29"/>
        <v>47</v>
      </c>
      <c r="G1884">
        <v>1</v>
      </c>
      <c r="H1884" s="47">
        <v>21978.68</v>
      </c>
      <c r="I1884" t="str">
        <f>IF(M1884="?","tier - 2",M1884)</f>
        <v>tier - 3</v>
      </c>
      <c r="J1884" t="str">
        <f>IF(N1884="?","tier - 2",N1884)</f>
        <v>tier - 3</v>
      </c>
      <c r="K1884" t="str">
        <f>IF(O1884="?","Unknown",O1884)</f>
        <v>R1013</v>
      </c>
      <c r="M1884" t="s">
        <v>10</v>
      </c>
      <c r="N1884" t="s">
        <v>10</v>
      </c>
      <c r="O1884" t="s">
        <v>11</v>
      </c>
      <c r="R1884">
        <v>1975</v>
      </c>
    </row>
    <row r="1885" spans="1:18" x14ac:dyDescent="0.3">
      <c r="A1885" t="s">
        <v>1914</v>
      </c>
      <c r="B1885">
        <v>14</v>
      </c>
      <c r="C1885" s="54" t="s">
        <v>35</v>
      </c>
      <c r="D1885" s="54">
        <f>IF(R1885="?",AVERAGE($R$2:$R$2344),R1885)</f>
        <v>1989</v>
      </c>
      <c r="E1885" s="19" t="str">
        <f>CONCATENATE(B1885,"-",C1885,"-",D1885)</f>
        <v>14-Oct-1989</v>
      </c>
      <c r="F1885" s="26">
        <f t="shared" si="29"/>
        <v>33</v>
      </c>
      <c r="G1885">
        <v>0</v>
      </c>
      <c r="H1885" s="47">
        <v>21984.47</v>
      </c>
      <c r="I1885" t="str">
        <f>IF(M1885="?","tier - 2",M1885)</f>
        <v>tier - 3</v>
      </c>
      <c r="J1885" t="str">
        <f>IF(N1885="?","tier - 2",N1885)</f>
        <v>tier - 1</v>
      </c>
      <c r="K1885" t="str">
        <f>IF(O1885="?","Unknown",O1885)</f>
        <v>R1012</v>
      </c>
      <c r="M1885" t="s">
        <v>10</v>
      </c>
      <c r="N1885" t="s">
        <v>14</v>
      </c>
      <c r="O1885" t="s">
        <v>21</v>
      </c>
      <c r="R1885">
        <v>1989</v>
      </c>
    </row>
    <row r="1886" spans="1:18" x14ac:dyDescent="0.3">
      <c r="A1886" t="s">
        <v>1915</v>
      </c>
      <c r="B1886">
        <v>28</v>
      </c>
      <c r="C1886" s="54" t="s">
        <v>33</v>
      </c>
      <c r="D1886" s="54">
        <f>IF(R1886="?",AVERAGE($R$2:$R$2344),R1886)</f>
        <v>2001</v>
      </c>
      <c r="E1886" s="19" t="str">
        <f>CONCATENATE(B1886,"-",C1886,"-",D1886)</f>
        <v>28-Aug-2001</v>
      </c>
      <c r="F1886" s="26">
        <f t="shared" si="29"/>
        <v>21</v>
      </c>
      <c r="G1886">
        <v>0</v>
      </c>
      <c r="H1886" s="47">
        <v>22097.62</v>
      </c>
      <c r="I1886" t="str">
        <f>IF(M1886="?","tier - 2",M1886)</f>
        <v>tier - 3</v>
      </c>
      <c r="J1886" t="str">
        <f>IF(N1886="?","tier - 2",N1886)</f>
        <v>tier - 1</v>
      </c>
      <c r="K1886" t="str">
        <f>IF(O1886="?","Unknown",O1886)</f>
        <v>R1011</v>
      </c>
      <c r="M1886" t="s">
        <v>10</v>
      </c>
      <c r="N1886" t="s">
        <v>14</v>
      </c>
      <c r="O1886" t="s">
        <v>40</v>
      </c>
      <c r="R1886">
        <v>2001</v>
      </c>
    </row>
    <row r="1887" spans="1:18" x14ac:dyDescent="0.3">
      <c r="A1887" t="s">
        <v>1916</v>
      </c>
      <c r="B1887">
        <v>12</v>
      </c>
      <c r="C1887" s="54" t="s">
        <v>18</v>
      </c>
      <c r="D1887" s="54">
        <f>IF(R1887="?",AVERAGE($R$2:$R$2344),R1887)</f>
        <v>1980</v>
      </c>
      <c r="E1887" s="19" t="str">
        <f>CONCATENATE(B1887,"-",C1887,"-",D1887)</f>
        <v>12-Sep-1980</v>
      </c>
      <c r="F1887" s="26">
        <f t="shared" si="29"/>
        <v>42</v>
      </c>
      <c r="G1887">
        <v>0</v>
      </c>
      <c r="H1887" s="47">
        <v>22144.03</v>
      </c>
      <c r="I1887" t="str">
        <f>IF(M1887="?","tier - 2",M1887)</f>
        <v>tier - 2</v>
      </c>
      <c r="J1887" t="str">
        <f>IF(N1887="?","tier - 2",N1887)</f>
        <v>tier - 2</v>
      </c>
      <c r="K1887" t="str">
        <f>IF(O1887="?","Unknown",O1887)</f>
        <v>R1011</v>
      </c>
      <c r="M1887" t="s">
        <v>9</v>
      </c>
      <c r="N1887" t="s">
        <v>9</v>
      </c>
      <c r="O1887" t="s">
        <v>40</v>
      </c>
      <c r="R1887">
        <v>1980</v>
      </c>
    </row>
    <row r="1888" spans="1:18" x14ac:dyDescent="0.3">
      <c r="A1888" t="s">
        <v>1917</v>
      </c>
      <c r="B1888">
        <v>24</v>
      </c>
      <c r="C1888" s="54" t="s">
        <v>33</v>
      </c>
      <c r="D1888" s="54">
        <f>IF(R1888="?",AVERAGE($R$2:$R$2344),R1888)</f>
        <v>1965</v>
      </c>
      <c r="E1888" s="19" t="str">
        <f>CONCATENATE(B1888,"-",C1888,"-",D1888)</f>
        <v>24-Aug-1965</v>
      </c>
      <c r="F1888" s="26">
        <f t="shared" si="29"/>
        <v>57</v>
      </c>
      <c r="G1888">
        <v>1</v>
      </c>
      <c r="H1888" s="47">
        <v>22192.44</v>
      </c>
      <c r="I1888" t="str">
        <f>IF(M1888="?","tier - 2",M1888)</f>
        <v>tier - 3</v>
      </c>
      <c r="J1888" t="str">
        <f>IF(N1888="?","tier - 2",N1888)</f>
        <v>tier - 1</v>
      </c>
      <c r="K1888" t="str">
        <f>IF(O1888="?","Unknown",O1888)</f>
        <v>R1013</v>
      </c>
      <c r="M1888" t="s">
        <v>10</v>
      </c>
      <c r="N1888" t="s">
        <v>14</v>
      </c>
      <c r="O1888" t="s">
        <v>11</v>
      </c>
      <c r="R1888">
        <v>1965</v>
      </c>
    </row>
    <row r="1889" spans="1:18" x14ac:dyDescent="0.3">
      <c r="A1889" t="s">
        <v>1918</v>
      </c>
      <c r="B1889">
        <v>16</v>
      </c>
      <c r="C1889" s="54" t="s">
        <v>16</v>
      </c>
      <c r="D1889" s="54">
        <f>IF(R1889="?",AVERAGE($R$2:$R$2344),R1889)</f>
        <v>1971</v>
      </c>
      <c r="E1889" s="19" t="str">
        <f>CONCATENATE(B1889,"-",C1889,"-",D1889)</f>
        <v>16-Jun-1971</v>
      </c>
      <c r="F1889" s="26">
        <f t="shared" si="29"/>
        <v>51</v>
      </c>
      <c r="G1889">
        <v>1</v>
      </c>
      <c r="H1889" s="47">
        <v>22218.11</v>
      </c>
      <c r="I1889" t="str">
        <f>IF(M1889="?","tier - 2",M1889)</f>
        <v>tier - 2</v>
      </c>
      <c r="J1889" t="str">
        <f>IF(N1889="?","tier - 2",N1889)</f>
        <v>tier - 3</v>
      </c>
      <c r="K1889" t="str">
        <f>IF(O1889="?","Unknown",O1889)</f>
        <v>R1013</v>
      </c>
      <c r="M1889" t="s">
        <v>9</v>
      </c>
      <c r="N1889" t="s">
        <v>10</v>
      </c>
      <c r="O1889" t="s">
        <v>11</v>
      </c>
      <c r="R1889">
        <v>1971</v>
      </c>
    </row>
    <row r="1890" spans="1:18" x14ac:dyDescent="0.3">
      <c r="A1890" t="s">
        <v>1919</v>
      </c>
      <c r="B1890">
        <v>27</v>
      </c>
      <c r="C1890" s="54" t="s">
        <v>28</v>
      </c>
      <c r="D1890" s="54">
        <f>IF(R1890="?",AVERAGE($R$2:$R$2344),R1890)</f>
        <v>1982</v>
      </c>
      <c r="E1890" s="19" t="str">
        <f>CONCATENATE(B1890,"-",C1890,"-",D1890)</f>
        <v>27-Dec-1982</v>
      </c>
      <c r="F1890" s="26">
        <f t="shared" si="29"/>
        <v>40</v>
      </c>
      <c r="G1890">
        <v>1</v>
      </c>
      <c r="H1890" s="47">
        <v>22331.57</v>
      </c>
      <c r="I1890" t="str">
        <f>IF(M1890="?","tier - 2",M1890)</f>
        <v>tier - 2</v>
      </c>
      <c r="J1890" t="str">
        <f>IF(N1890="?","tier - 2",N1890)</f>
        <v>tier - 3</v>
      </c>
      <c r="K1890" t="str">
        <f>IF(O1890="?","Unknown",O1890)</f>
        <v>R1024</v>
      </c>
      <c r="M1890" t="s">
        <v>9</v>
      </c>
      <c r="N1890" t="s">
        <v>10</v>
      </c>
      <c r="O1890" t="s">
        <v>245</v>
      </c>
      <c r="R1890">
        <v>1982</v>
      </c>
    </row>
    <row r="1891" spans="1:18" x14ac:dyDescent="0.3">
      <c r="A1891" t="s">
        <v>1920</v>
      </c>
      <c r="B1891">
        <v>26</v>
      </c>
      <c r="C1891" s="54" t="s">
        <v>33</v>
      </c>
      <c r="D1891" s="54">
        <f>IF(R1891="?",AVERAGE($R$2:$R$2344),R1891)</f>
        <v>1999</v>
      </c>
      <c r="E1891" s="19" t="str">
        <f>CONCATENATE(B1891,"-",C1891,"-",D1891)</f>
        <v>26-Aug-1999</v>
      </c>
      <c r="F1891" s="26">
        <f t="shared" si="29"/>
        <v>23</v>
      </c>
      <c r="G1891">
        <v>2</v>
      </c>
      <c r="H1891" s="47">
        <v>22395.74</v>
      </c>
      <c r="I1891" t="str">
        <f>IF(M1891="?","tier - 2",M1891)</f>
        <v>tier - 3</v>
      </c>
      <c r="J1891" t="str">
        <f>IF(N1891="?","tier - 2",N1891)</f>
        <v>tier - 2</v>
      </c>
      <c r="K1891" t="str">
        <f>IF(O1891="?","Unknown",O1891)</f>
        <v>R1024</v>
      </c>
      <c r="M1891" t="s">
        <v>10</v>
      </c>
      <c r="N1891" t="s">
        <v>9</v>
      </c>
      <c r="O1891" t="s">
        <v>245</v>
      </c>
      <c r="R1891">
        <v>1999</v>
      </c>
    </row>
    <row r="1892" spans="1:18" x14ac:dyDescent="0.3">
      <c r="A1892" t="s">
        <v>1921</v>
      </c>
      <c r="B1892">
        <v>18</v>
      </c>
      <c r="C1892" s="54" t="s">
        <v>33</v>
      </c>
      <c r="D1892" s="54">
        <f>IF(R1892="?",AVERAGE($R$2:$R$2344),R1892)</f>
        <v>1966</v>
      </c>
      <c r="E1892" s="19" t="str">
        <f>CONCATENATE(B1892,"-",C1892,"-",D1892)</f>
        <v>18-Aug-1966</v>
      </c>
      <c r="F1892" s="26">
        <f t="shared" si="29"/>
        <v>56</v>
      </c>
      <c r="G1892">
        <v>0</v>
      </c>
      <c r="H1892" s="47">
        <v>22412.65</v>
      </c>
      <c r="I1892" t="str">
        <f>IF(M1892="?","tier - 2",M1892)</f>
        <v>tier - 3</v>
      </c>
      <c r="J1892" t="str">
        <f>IF(N1892="?","tier - 2",N1892)</f>
        <v>tier - 3</v>
      </c>
      <c r="K1892" t="str">
        <f>IF(O1892="?","Unknown",O1892)</f>
        <v>R1014</v>
      </c>
      <c r="M1892" t="s">
        <v>10</v>
      </c>
      <c r="N1892" t="s">
        <v>10</v>
      </c>
      <c r="O1892" t="s">
        <v>274</v>
      </c>
      <c r="R1892">
        <v>1966</v>
      </c>
    </row>
    <row r="1893" spans="1:18" x14ac:dyDescent="0.3">
      <c r="A1893" t="s">
        <v>1922</v>
      </c>
      <c r="B1893">
        <v>21</v>
      </c>
      <c r="C1893" s="54" t="s">
        <v>28</v>
      </c>
      <c r="D1893" s="54">
        <f>IF(R1893="?",AVERAGE($R$2:$R$2344),R1893)</f>
        <v>1983</v>
      </c>
      <c r="E1893" s="19" t="str">
        <f>CONCATENATE(B1893,"-",C1893,"-",D1893)</f>
        <v>21-Dec-1983</v>
      </c>
      <c r="F1893" s="26">
        <f t="shared" si="29"/>
        <v>39</v>
      </c>
      <c r="G1893">
        <v>1</v>
      </c>
      <c r="H1893" s="47">
        <v>22462.04</v>
      </c>
      <c r="I1893" t="str">
        <f>IF(M1893="?","tier - 2",M1893)</f>
        <v>tier - 3</v>
      </c>
      <c r="J1893" t="str">
        <f>IF(N1893="?","tier - 2",N1893)</f>
        <v>tier - 1</v>
      </c>
      <c r="K1893" t="str">
        <f>IF(O1893="?","Unknown",O1893)</f>
        <v>R1019</v>
      </c>
      <c r="M1893" t="s">
        <v>10</v>
      </c>
      <c r="N1893" t="s">
        <v>14</v>
      </c>
      <c r="O1893" t="s">
        <v>164</v>
      </c>
      <c r="R1893">
        <v>1983</v>
      </c>
    </row>
    <row r="1894" spans="1:18" x14ac:dyDescent="0.3">
      <c r="A1894" t="s">
        <v>1923</v>
      </c>
      <c r="B1894">
        <v>14</v>
      </c>
      <c r="C1894" s="54" t="s">
        <v>13</v>
      </c>
      <c r="D1894" s="54">
        <f>IF(R1894="?",AVERAGE($R$2:$R$2344),R1894)</f>
        <v>1979</v>
      </c>
      <c r="E1894" s="19" t="str">
        <f>CONCATENATE(B1894,"-",C1894,"-",D1894)</f>
        <v>14-Nov-1979</v>
      </c>
      <c r="F1894" s="26">
        <f t="shared" si="29"/>
        <v>43</v>
      </c>
      <c r="G1894">
        <v>2</v>
      </c>
      <c r="H1894" s="47">
        <v>22478.6</v>
      </c>
      <c r="I1894" t="str">
        <f>IF(M1894="?","tier - 2",M1894)</f>
        <v>tier - 3</v>
      </c>
      <c r="J1894" t="str">
        <f>IF(N1894="?","tier - 2",N1894)</f>
        <v>tier - 2</v>
      </c>
      <c r="K1894" t="str">
        <f>IF(O1894="?","Unknown",O1894)</f>
        <v>R1011</v>
      </c>
      <c r="M1894" t="s">
        <v>10</v>
      </c>
      <c r="N1894" t="s">
        <v>9</v>
      </c>
      <c r="O1894" t="s">
        <v>40</v>
      </c>
      <c r="R1894">
        <v>1979</v>
      </c>
    </row>
    <row r="1895" spans="1:18" x14ac:dyDescent="0.3">
      <c r="A1895" t="s">
        <v>1924</v>
      </c>
      <c r="B1895">
        <v>25</v>
      </c>
      <c r="C1895" s="54" t="s">
        <v>8</v>
      </c>
      <c r="D1895" s="54">
        <f>IF(R1895="?",AVERAGE($R$2:$R$2344),R1895)</f>
        <v>2003</v>
      </c>
      <c r="E1895" s="19" t="str">
        <f>CONCATENATE(B1895,"-",C1895,"-",D1895)</f>
        <v>25-Jul-2003</v>
      </c>
      <c r="F1895" s="26">
        <f t="shared" si="29"/>
        <v>19</v>
      </c>
      <c r="G1895">
        <v>2</v>
      </c>
      <c r="H1895" s="47">
        <v>22493.66</v>
      </c>
      <c r="I1895" t="str">
        <f>IF(M1895="?","tier - 2",M1895)</f>
        <v>tier - 2</v>
      </c>
      <c r="J1895" t="str">
        <f>IF(N1895="?","tier - 2",N1895)</f>
        <v>tier - 1</v>
      </c>
      <c r="K1895" t="str">
        <f>IF(O1895="?","Unknown",O1895)</f>
        <v>R1012</v>
      </c>
      <c r="M1895" t="s">
        <v>9</v>
      </c>
      <c r="N1895" t="s">
        <v>14</v>
      </c>
      <c r="O1895" t="s">
        <v>21</v>
      </c>
      <c r="R1895">
        <v>2003</v>
      </c>
    </row>
    <row r="1896" spans="1:18" x14ac:dyDescent="0.3">
      <c r="A1896" t="s">
        <v>1925</v>
      </c>
      <c r="B1896">
        <v>9</v>
      </c>
      <c r="C1896" s="54" t="s">
        <v>13</v>
      </c>
      <c r="D1896" s="54">
        <f>IF(R1896="?",AVERAGE($R$2:$R$2344),R1896)</f>
        <v>1970</v>
      </c>
      <c r="E1896" s="19" t="str">
        <f>CONCATENATE(B1896,"-",C1896,"-",D1896)</f>
        <v>9-Nov-1970</v>
      </c>
      <c r="F1896" s="26">
        <f t="shared" si="29"/>
        <v>52</v>
      </c>
      <c r="G1896">
        <v>0</v>
      </c>
      <c r="H1896" s="47">
        <v>23045.57</v>
      </c>
      <c r="I1896" t="str">
        <f>IF(M1896="?","tier - 2",M1896)</f>
        <v>tier - 2</v>
      </c>
      <c r="J1896" t="str">
        <f>IF(N1896="?","tier - 2",N1896)</f>
        <v>tier - 2</v>
      </c>
      <c r="K1896" t="str">
        <f>IF(O1896="?","Unknown",O1896)</f>
        <v>R1024</v>
      </c>
      <c r="M1896" t="s">
        <v>9</v>
      </c>
      <c r="N1896" t="s">
        <v>9</v>
      </c>
      <c r="O1896" t="s">
        <v>245</v>
      </c>
      <c r="R1896">
        <v>1970</v>
      </c>
    </row>
    <row r="1897" spans="1:18" x14ac:dyDescent="0.3">
      <c r="A1897" t="s">
        <v>1926</v>
      </c>
      <c r="B1897">
        <v>9</v>
      </c>
      <c r="C1897" s="54" t="s">
        <v>18</v>
      </c>
      <c r="D1897" s="54">
        <f>IF(R1897="?",AVERAGE($R$2:$R$2344),R1897)</f>
        <v>1975</v>
      </c>
      <c r="E1897" s="19" t="str">
        <f>CONCATENATE(B1897,"-",C1897,"-",D1897)</f>
        <v>9-Sep-1975</v>
      </c>
      <c r="F1897" s="26">
        <f t="shared" si="29"/>
        <v>47</v>
      </c>
      <c r="G1897">
        <v>0</v>
      </c>
      <c r="H1897" s="47">
        <v>23065.42</v>
      </c>
      <c r="I1897" t="str">
        <f>IF(M1897="?","tier - 2",M1897)</f>
        <v>tier - 2</v>
      </c>
      <c r="J1897" t="str">
        <f>IF(N1897="?","tier - 2",N1897)</f>
        <v>tier - 2</v>
      </c>
      <c r="K1897" t="str">
        <f>IF(O1897="?","Unknown",O1897)</f>
        <v>R1013</v>
      </c>
      <c r="M1897" t="s">
        <v>9</v>
      </c>
      <c r="N1897" t="s">
        <v>9</v>
      </c>
      <c r="O1897" t="s">
        <v>11</v>
      </c>
      <c r="R1897">
        <v>1975</v>
      </c>
    </row>
    <row r="1898" spans="1:18" x14ac:dyDescent="0.3">
      <c r="A1898" t="s">
        <v>1927</v>
      </c>
      <c r="B1898">
        <v>14</v>
      </c>
      <c r="C1898" s="54" t="s">
        <v>28</v>
      </c>
      <c r="D1898" s="54">
        <f>IF(R1898="?",AVERAGE($R$2:$R$2344),R1898)</f>
        <v>2003</v>
      </c>
      <c r="E1898" s="19" t="str">
        <f>CONCATENATE(B1898,"-",C1898,"-",D1898)</f>
        <v>14-Dec-2003</v>
      </c>
      <c r="F1898" s="26">
        <f t="shared" si="29"/>
        <v>19</v>
      </c>
      <c r="G1898">
        <v>0</v>
      </c>
      <c r="H1898" s="47">
        <v>23082.959999999999</v>
      </c>
      <c r="I1898" t="str">
        <f>IF(M1898="?","tier - 2",M1898)</f>
        <v>tier - 2</v>
      </c>
      <c r="J1898" t="str">
        <f>IF(N1898="?","tier - 2",N1898)</f>
        <v>tier - 2</v>
      </c>
      <c r="K1898" t="str">
        <f>IF(O1898="?","Unknown",O1898)</f>
        <v>R1011</v>
      </c>
      <c r="M1898" t="s">
        <v>9</v>
      </c>
      <c r="N1898" t="s">
        <v>9</v>
      </c>
      <c r="O1898" t="s">
        <v>40</v>
      </c>
      <c r="R1898">
        <v>2003</v>
      </c>
    </row>
    <row r="1899" spans="1:18" x14ac:dyDescent="0.3">
      <c r="A1899" t="s">
        <v>1928</v>
      </c>
      <c r="B1899">
        <v>7</v>
      </c>
      <c r="C1899" s="54" t="s">
        <v>33</v>
      </c>
      <c r="D1899" s="54">
        <f>IF(R1899="?",AVERAGE($R$2:$R$2344),R1899)</f>
        <v>1997</v>
      </c>
      <c r="E1899" s="19" t="str">
        <f>CONCATENATE(B1899,"-",C1899,"-",D1899)</f>
        <v>7-Aug-1997</v>
      </c>
      <c r="F1899" s="26">
        <f t="shared" si="29"/>
        <v>25</v>
      </c>
      <c r="G1899">
        <v>2</v>
      </c>
      <c r="H1899" s="47">
        <v>23241.47</v>
      </c>
      <c r="I1899" t="str">
        <f>IF(M1899="?","tier - 2",M1899)</f>
        <v>tier - 2</v>
      </c>
      <c r="J1899" t="str">
        <f>IF(N1899="?","tier - 2",N1899)</f>
        <v>tier - 3</v>
      </c>
      <c r="K1899" t="str">
        <f>IF(O1899="?","Unknown",O1899)</f>
        <v>R1018</v>
      </c>
      <c r="M1899" t="s">
        <v>9</v>
      </c>
      <c r="N1899" t="s">
        <v>10</v>
      </c>
      <c r="O1899" t="s">
        <v>168</v>
      </c>
      <c r="R1899">
        <v>1997</v>
      </c>
    </row>
    <row r="1900" spans="1:18" x14ac:dyDescent="0.3">
      <c r="A1900" t="s">
        <v>1929</v>
      </c>
      <c r="B1900">
        <v>14</v>
      </c>
      <c r="C1900" s="54" t="s">
        <v>13</v>
      </c>
      <c r="D1900" s="54">
        <f>IF(R1900="?",AVERAGE($R$2:$R$2344),R1900)</f>
        <v>1969</v>
      </c>
      <c r="E1900" s="19" t="str">
        <f>CONCATENATE(B1900,"-",C1900,"-",D1900)</f>
        <v>14-Nov-1969</v>
      </c>
      <c r="F1900" s="26">
        <f t="shared" si="29"/>
        <v>53</v>
      </c>
      <c r="G1900">
        <v>1</v>
      </c>
      <c r="H1900" s="47">
        <v>23244.79</v>
      </c>
      <c r="I1900" t="str">
        <f>IF(M1900="?","tier - 2",M1900)</f>
        <v>tier - 2</v>
      </c>
      <c r="J1900" t="str">
        <f>IF(N1900="?","tier - 2",N1900)</f>
        <v>tier - 3</v>
      </c>
      <c r="K1900" t="str">
        <f>IF(O1900="?","Unknown",O1900)</f>
        <v>R1013</v>
      </c>
      <c r="M1900" t="s">
        <v>9</v>
      </c>
      <c r="N1900" t="s">
        <v>10</v>
      </c>
      <c r="O1900" t="s">
        <v>11</v>
      </c>
      <c r="R1900">
        <v>1969</v>
      </c>
    </row>
    <row r="1901" spans="1:18" x14ac:dyDescent="0.3">
      <c r="A1901" t="s">
        <v>1930</v>
      </c>
      <c r="B1901">
        <v>3</v>
      </c>
      <c r="C1901" s="54" t="s">
        <v>35</v>
      </c>
      <c r="D1901" s="54">
        <f>IF(R1901="?",AVERAGE($R$2:$R$2344),R1901)</f>
        <v>1994</v>
      </c>
      <c r="E1901" s="19" t="str">
        <f>CONCATENATE(B1901,"-",C1901,"-",D1901)</f>
        <v>3-Oct-1994</v>
      </c>
      <c r="F1901" s="26">
        <f t="shared" si="29"/>
        <v>28</v>
      </c>
      <c r="G1901">
        <v>1</v>
      </c>
      <c r="H1901" s="47">
        <v>23288.93</v>
      </c>
      <c r="I1901" t="str">
        <f>IF(M1901="?","tier - 2",M1901)</f>
        <v>tier - 2</v>
      </c>
      <c r="J1901" t="str">
        <f>IF(N1901="?","tier - 2",N1901)</f>
        <v>tier - 3</v>
      </c>
      <c r="K1901" t="str">
        <f>IF(O1901="?","Unknown",O1901)</f>
        <v>R1024</v>
      </c>
      <c r="M1901" t="s">
        <v>9</v>
      </c>
      <c r="N1901" t="s">
        <v>10</v>
      </c>
      <c r="O1901" t="s">
        <v>245</v>
      </c>
      <c r="R1901">
        <v>1994</v>
      </c>
    </row>
    <row r="1902" spans="1:18" x14ac:dyDescent="0.3">
      <c r="A1902" t="s">
        <v>1931</v>
      </c>
      <c r="B1902">
        <v>22</v>
      </c>
      <c r="C1902" s="54" t="s">
        <v>35</v>
      </c>
      <c r="D1902" s="54">
        <f>IF(R1902="?",AVERAGE($R$2:$R$2344),R1902)</f>
        <v>1973</v>
      </c>
      <c r="E1902" s="19" t="str">
        <f>CONCATENATE(B1902,"-",C1902,"-",D1902)</f>
        <v>22-Oct-1973</v>
      </c>
      <c r="F1902" s="26">
        <f t="shared" si="29"/>
        <v>49</v>
      </c>
      <c r="G1902">
        <v>2</v>
      </c>
      <c r="H1902" s="47">
        <v>23306.55</v>
      </c>
      <c r="I1902" t="str">
        <f>IF(M1902="?","tier - 2",M1902)</f>
        <v>tier - 2</v>
      </c>
      <c r="J1902" t="str">
        <f>IF(N1902="?","tier - 2",N1902)</f>
        <v>tier - 2</v>
      </c>
      <c r="K1902" t="str">
        <f>IF(O1902="?","Unknown",O1902)</f>
        <v>R1011</v>
      </c>
      <c r="M1902" t="s">
        <v>9</v>
      </c>
      <c r="N1902" t="s">
        <v>9</v>
      </c>
      <c r="O1902" t="s">
        <v>40</v>
      </c>
      <c r="R1902">
        <v>1973</v>
      </c>
    </row>
    <row r="1903" spans="1:18" x14ac:dyDescent="0.3">
      <c r="A1903" t="s">
        <v>1932</v>
      </c>
      <c r="B1903">
        <v>13</v>
      </c>
      <c r="C1903" s="54" t="s">
        <v>13</v>
      </c>
      <c r="D1903" s="54">
        <f>IF(R1903="?",AVERAGE($R$2:$R$2344),R1903)</f>
        <v>1975</v>
      </c>
      <c r="E1903" s="19" t="str">
        <f>CONCATENATE(B1903,"-",C1903,"-",D1903)</f>
        <v>13-Nov-1975</v>
      </c>
      <c r="F1903" s="26">
        <f t="shared" si="29"/>
        <v>47</v>
      </c>
      <c r="G1903">
        <v>1</v>
      </c>
      <c r="H1903" s="47">
        <v>23401.31</v>
      </c>
      <c r="I1903" t="str">
        <f>IF(M1903="?","tier - 2",M1903)</f>
        <v>tier - 2</v>
      </c>
      <c r="J1903" t="str">
        <f>IF(N1903="?","tier - 2",N1903)</f>
        <v>tier - 3</v>
      </c>
      <c r="K1903" t="str">
        <f>IF(O1903="?","Unknown",O1903)</f>
        <v>R1024</v>
      </c>
      <c r="M1903" t="s">
        <v>9</v>
      </c>
      <c r="N1903" t="s">
        <v>10</v>
      </c>
      <c r="O1903" t="s">
        <v>245</v>
      </c>
      <c r="R1903">
        <v>1975</v>
      </c>
    </row>
    <row r="1904" spans="1:18" x14ac:dyDescent="0.3">
      <c r="A1904" t="s">
        <v>1933</v>
      </c>
      <c r="B1904">
        <v>26</v>
      </c>
      <c r="C1904" s="54" t="s">
        <v>33</v>
      </c>
      <c r="D1904" s="54">
        <f>IF(R1904="?",AVERAGE($R$2:$R$2344),R1904)</f>
        <v>1983</v>
      </c>
      <c r="E1904" s="19" t="str">
        <f>CONCATENATE(B1904,"-",C1904,"-",D1904)</f>
        <v>26-Aug-1983</v>
      </c>
      <c r="F1904" s="26">
        <f t="shared" si="29"/>
        <v>39</v>
      </c>
      <c r="G1904">
        <v>2</v>
      </c>
      <c r="H1904" s="47">
        <v>23563.02</v>
      </c>
      <c r="I1904" t="str">
        <f>IF(M1904="?","tier - 2",M1904)</f>
        <v>tier - 2</v>
      </c>
      <c r="J1904" t="str">
        <f>IF(N1904="?","tier - 2",N1904)</f>
        <v>tier - 2</v>
      </c>
      <c r="K1904" t="str">
        <f>IF(O1904="?","Unknown",O1904)</f>
        <v>R1013</v>
      </c>
      <c r="M1904" t="s">
        <v>9</v>
      </c>
      <c r="N1904" t="s">
        <v>9</v>
      </c>
      <c r="O1904" t="s">
        <v>11</v>
      </c>
      <c r="R1904">
        <v>1983</v>
      </c>
    </row>
    <row r="1905" spans="1:18" x14ac:dyDescent="0.3">
      <c r="A1905" t="s">
        <v>1934</v>
      </c>
      <c r="B1905">
        <v>2</v>
      </c>
      <c r="C1905" s="54" t="s">
        <v>16</v>
      </c>
      <c r="D1905" s="54">
        <f>IF(R1905="?",AVERAGE($R$2:$R$2344),R1905)</f>
        <v>1974</v>
      </c>
      <c r="E1905" s="19" t="str">
        <f>CONCATENATE(B1905,"-",C1905,"-",D1905)</f>
        <v>2-Jun-1974</v>
      </c>
      <c r="F1905" s="26">
        <f t="shared" si="29"/>
        <v>49</v>
      </c>
      <c r="G1905">
        <v>1</v>
      </c>
      <c r="H1905" s="47">
        <v>23568.27</v>
      </c>
      <c r="I1905" t="str">
        <f>IF(M1905="?","tier - 2",M1905)</f>
        <v>tier - 2</v>
      </c>
      <c r="J1905" t="str">
        <f>IF(N1905="?","tier - 2",N1905)</f>
        <v>tier - 2</v>
      </c>
      <c r="K1905" t="str">
        <f>IF(O1905="?","Unknown",O1905)</f>
        <v>R1011</v>
      </c>
      <c r="M1905" t="s">
        <v>9</v>
      </c>
      <c r="N1905" t="s">
        <v>9</v>
      </c>
      <c r="O1905" t="s">
        <v>40</v>
      </c>
      <c r="R1905">
        <v>1974</v>
      </c>
    </row>
    <row r="1906" spans="1:18" x14ac:dyDescent="0.3">
      <c r="A1906" t="s">
        <v>1935</v>
      </c>
      <c r="B1906">
        <v>27</v>
      </c>
      <c r="C1906" s="54" t="s">
        <v>16</v>
      </c>
      <c r="D1906" s="54">
        <f>IF(R1906="?",AVERAGE($R$2:$R$2344),R1906)</f>
        <v>1973</v>
      </c>
      <c r="E1906" s="19" t="str">
        <f>CONCATENATE(B1906,"-",C1906,"-",D1906)</f>
        <v>27-Jun-1973</v>
      </c>
      <c r="F1906" s="26">
        <f t="shared" si="29"/>
        <v>49</v>
      </c>
      <c r="G1906">
        <v>2</v>
      </c>
      <c r="H1906" s="47">
        <v>23807.24</v>
      </c>
      <c r="I1906" t="str">
        <f>IF(M1906="?","tier - 2",M1906)</f>
        <v>tier - 2</v>
      </c>
      <c r="J1906" t="str">
        <f>IF(N1906="?","tier - 2",N1906)</f>
        <v>tier - 3</v>
      </c>
      <c r="K1906" t="str">
        <f>IF(O1906="?","Unknown",O1906)</f>
        <v>R1012</v>
      </c>
      <c r="M1906" t="s">
        <v>9</v>
      </c>
      <c r="N1906" t="s">
        <v>10</v>
      </c>
      <c r="O1906" t="s">
        <v>21</v>
      </c>
      <c r="R1906">
        <v>1973</v>
      </c>
    </row>
    <row r="1907" spans="1:18" x14ac:dyDescent="0.3">
      <c r="A1907" t="s">
        <v>1936</v>
      </c>
      <c r="B1907">
        <v>8</v>
      </c>
      <c r="C1907" s="54" t="s">
        <v>33</v>
      </c>
      <c r="D1907" s="54">
        <f>IF(R1907="?",AVERAGE($R$2:$R$2344),R1907)</f>
        <v>1970</v>
      </c>
      <c r="E1907" s="19" t="str">
        <f>CONCATENATE(B1907,"-",C1907,"-",D1907)</f>
        <v>8-Aug-1970</v>
      </c>
      <c r="F1907" s="26">
        <f t="shared" si="29"/>
        <v>52</v>
      </c>
      <c r="G1907">
        <v>1</v>
      </c>
      <c r="H1907" s="47">
        <v>23887.66</v>
      </c>
      <c r="I1907" t="str">
        <f>IF(M1907="?","tier - 2",M1907)</f>
        <v>tier - 2</v>
      </c>
      <c r="J1907" t="str">
        <f>IF(N1907="?","tier - 2",N1907)</f>
        <v>tier - 3</v>
      </c>
      <c r="K1907" t="str">
        <f>IF(O1907="?","Unknown",O1907)</f>
        <v>R1012</v>
      </c>
      <c r="M1907" t="s">
        <v>9</v>
      </c>
      <c r="N1907" t="s">
        <v>10</v>
      </c>
      <c r="O1907" t="s">
        <v>21</v>
      </c>
      <c r="R1907">
        <v>1970</v>
      </c>
    </row>
    <row r="1908" spans="1:18" x14ac:dyDescent="0.3">
      <c r="A1908" t="s">
        <v>1937</v>
      </c>
      <c r="B1908">
        <v>10</v>
      </c>
      <c r="C1908" s="54" t="s">
        <v>8</v>
      </c>
      <c r="D1908" s="54">
        <f>IF(R1908="?",AVERAGE($R$2:$R$2344),R1908)</f>
        <v>1971</v>
      </c>
      <c r="E1908" s="19" t="str">
        <f>CONCATENATE(B1908,"-",C1908,"-",D1908)</f>
        <v>10-Jul-1971</v>
      </c>
      <c r="F1908" s="26">
        <f t="shared" si="29"/>
        <v>51</v>
      </c>
      <c r="G1908">
        <v>2</v>
      </c>
      <c r="H1908" s="47">
        <v>23967.38</v>
      </c>
      <c r="I1908" t="str">
        <f>IF(M1908="?","tier - 2",M1908)</f>
        <v>tier - 2</v>
      </c>
      <c r="J1908" t="str">
        <f>IF(N1908="?","tier - 2",N1908)</f>
        <v>tier - 2</v>
      </c>
      <c r="K1908" t="str">
        <f>IF(O1908="?","Unknown",O1908)</f>
        <v>R1012</v>
      </c>
      <c r="M1908" t="s">
        <v>9</v>
      </c>
      <c r="N1908" t="s">
        <v>9</v>
      </c>
      <c r="O1908" t="s">
        <v>21</v>
      </c>
      <c r="R1908">
        <v>1971</v>
      </c>
    </row>
    <row r="1909" spans="1:18" x14ac:dyDescent="0.3">
      <c r="A1909" t="s">
        <v>1938</v>
      </c>
      <c r="B1909">
        <v>30</v>
      </c>
      <c r="C1909" s="54" t="s">
        <v>28</v>
      </c>
      <c r="D1909" s="54">
        <f>IF(R1909="?",AVERAGE($R$2:$R$2344),R1909)</f>
        <v>2003</v>
      </c>
      <c r="E1909" s="19" t="str">
        <f>CONCATENATE(B1909,"-",C1909,"-",D1909)</f>
        <v>30-Dec-2003</v>
      </c>
      <c r="F1909" s="26">
        <f t="shared" si="29"/>
        <v>19</v>
      </c>
      <c r="G1909">
        <v>2</v>
      </c>
      <c r="H1909" s="47">
        <v>24059.68</v>
      </c>
      <c r="I1909" t="str">
        <f>IF(M1909="?","tier - 2",M1909)</f>
        <v>tier - 2</v>
      </c>
      <c r="J1909" t="str">
        <f>IF(N1909="?","tier - 2",N1909)</f>
        <v>tier - 2</v>
      </c>
      <c r="K1909" t="str">
        <f>IF(O1909="?","Unknown",O1909)</f>
        <v>R1012</v>
      </c>
      <c r="M1909" t="s">
        <v>9</v>
      </c>
      <c r="N1909" t="s">
        <v>9</v>
      </c>
      <c r="O1909" t="s">
        <v>21</v>
      </c>
      <c r="R1909">
        <v>2003</v>
      </c>
    </row>
    <row r="1910" spans="1:18" x14ac:dyDescent="0.3">
      <c r="A1910" t="s">
        <v>1939</v>
      </c>
      <c r="B1910">
        <v>13</v>
      </c>
      <c r="C1910" s="54" t="s">
        <v>16</v>
      </c>
      <c r="D1910" s="54">
        <f>IF(R1910="?",AVERAGE($R$2:$R$2344),R1910)</f>
        <v>1973</v>
      </c>
      <c r="E1910" s="19" t="str">
        <f>CONCATENATE(B1910,"-",C1910,"-",D1910)</f>
        <v>13-Jun-1973</v>
      </c>
      <c r="F1910" s="26">
        <f t="shared" si="29"/>
        <v>49</v>
      </c>
      <c r="G1910">
        <v>3</v>
      </c>
      <c r="H1910" s="47">
        <v>24106.91</v>
      </c>
      <c r="I1910" t="str">
        <f>IF(M1910="?","tier - 2",M1910)</f>
        <v>tier - 2</v>
      </c>
      <c r="J1910" t="str">
        <f>IF(N1910="?","tier - 2",N1910)</f>
        <v>tier - 2</v>
      </c>
      <c r="K1910" t="str">
        <f>IF(O1910="?","Unknown",O1910)</f>
        <v>R1024</v>
      </c>
      <c r="M1910" t="s">
        <v>9</v>
      </c>
      <c r="N1910" t="s">
        <v>9</v>
      </c>
      <c r="O1910" t="s">
        <v>245</v>
      </c>
      <c r="R1910">
        <v>1973</v>
      </c>
    </row>
    <row r="1911" spans="1:18" x14ac:dyDescent="0.3">
      <c r="A1911" t="s">
        <v>1940</v>
      </c>
      <c r="B1911">
        <v>10</v>
      </c>
      <c r="C1911" s="54" t="s">
        <v>18</v>
      </c>
      <c r="D1911" s="54">
        <f>IF(R1911="?",AVERAGE($R$2:$R$2344),R1911)</f>
        <v>1974</v>
      </c>
      <c r="E1911" s="19" t="str">
        <f>CONCATENATE(B1911,"-",C1911,"-",D1911)</f>
        <v>10-Sep-1974</v>
      </c>
      <c r="F1911" s="26">
        <f t="shared" si="29"/>
        <v>48</v>
      </c>
      <c r="G1911">
        <v>3</v>
      </c>
      <c r="H1911" s="47">
        <v>24180.93</v>
      </c>
      <c r="I1911" t="str">
        <f>IF(M1911="?","tier - 2",M1911)</f>
        <v>tier - 2</v>
      </c>
      <c r="J1911" t="str">
        <f>IF(N1911="?","tier - 2",N1911)</f>
        <v>tier - 1</v>
      </c>
      <c r="K1911" t="str">
        <f>IF(O1911="?","Unknown",O1911)</f>
        <v>R1013</v>
      </c>
      <c r="M1911" t="s">
        <v>9</v>
      </c>
      <c r="N1911" t="s">
        <v>14</v>
      </c>
      <c r="O1911" t="s">
        <v>11</v>
      </c>
      <c r="R1911">
        <v>1974</v>
      </c>
    </row>
    <row r="1912" spans="1:18" x14ac:dyDescent="0.3">
      <c r="A1912" t="s">
        <v>1941</v>
      </c>
      <c r="B1912">
        <v>16</v>
      </c>
      <c r="C1912" s="54" t="s">
        <v>28</v>
      </c>
      <c r="D1912" s="54">
        <f>IF(R1912="?",AVERAGE($R$2:$R$2344),R1912)</f>
        <v>1964</v>
      </c>
      <c r="E1912" s="19" t="str">
        <f>CONCATENATE(B1912,"-",C1912,"-",D1912)</f>
        <v>16-Dec-1964</v>
      </c>
      <c r="F1912" s="26">
        <f t="shared" si="29"/>
        <v>58</v>
      </c>
      <c r="G1912">
        <v>0</v>
      </c>
      <c r="H1912" s="47">
        <v>24227.34</v>
      </c>
      <c r="I1912" t="str">
        <f>IF(M1912="?","tier - 2",M1912)</f>
        <v>tier - 2</v>
      </c>
      <c r="J1912" t="str">
        <f>IF(N1912="?","tier - 2",N1912)</f>
        <v>tier - 1</v>
      </c>
      <c r="K1912" t="str">
        <f>IF(O1912="?","Unknown",O1912)</f>
        <v>R1013</v>
      </c>
      <c r="M1912" t="s">
        <v>9</v>
      </c>
      <c r="N1912" t="s">
        <v>14</v>
      </c>
      <c r="O1912" t="s">
        <v>11</v>
      </c>
      <c r="R1912">
        <v>1964</v>
      </c>
    </row>
    <row r="1913" spans="1:18" x14ac:dyDescent="0.3">
      <c r="A1913" t="s">
        <v>1942</v>
      </c>
      <c r="B1913">
        <v>3</v>
      </c>
      <c r="C1913" s="54" t="s">
        <v>33</v>
      </c>
      <c r="D1913" s="54">
        <f>IF(R1913="?",AVERAGE($R$2:$R$2344),R1913)</f>
        <v>2004</v>
      </c>
      <c r="E1913" s="19" t="str">
        <f>CONCATENATE(B1913,"-",C1913,"-",D1913)</f>
        <v>3-Aug-2004</v>
      </c>
      <c r="F1913" s="26">
        <f t="shared" si="29"/>
        <v>18</v>
      </c>
      <c r="G1913">
        <v>0</v>
      </c>
      <c r="H1913" s="47">
        <v>24294.02</v>
      </c>
      <c r="I1913" t="str">
        <f>IF(M1913="?","tier - 2",M1913)</f>
        <v>tier - 2</v>
      </c>
      <c r="J1913" t="str">
        <f>IF(N1913="?","tier - 2",N1913)</f>
        <v>tier - 1</v>
      </c>
      <c r="K1913" t="str">
        <f>IF(O1913="?","Unknown",O1913)</f>
        <v>R1011</v>
      </c>
      <c r="M1913" t="s">
        <v>9</v>
      </c>
      <c r="N1913" t="s">
        <v>14</v>
      </c>
      <c r="O1913" t="s">
        <v>40</v>
      </c>
      <c r="R1913">
        <v>2004</v>
      </c>
    </row>
    <row r="1914" spans="1:18" x14ac:dyDescent="0.3">
      <c r="A1914" t="s">
        <v>1943</v>
      </c>
      <c r="B1914">
        <v>7</v>
      </c>
      <c r="C1914" s="54" t="s">
        <v>35</v>
      </c>
      <c r="D1914" s="54">
        <f>IF(R1914="?",AVERAGE($R$2:$R$2344),R1914)</f>
        <v>1999</v>
      </c>
      <c r="E1914" s="19" t="str">
        <f>CONCATENATE(B1914,"-",C1914,"-",D1914)</f>
        <v>7-Oct-1999</v>
      </c>
      <c r="F1914" s="26">
        <f t="shared" si="29"/>
        <v>23</v>
      </c>
      <c r="G1914">
        <v>0</v>
      </c>
      <c r="H1914" s="47">
        <v>24387.74</v>
      </c>
      <c r="I1914" t="str">
        <f>IF(M1914="?","tier - 2",M1914)</f>
        <v>tier - 2</v>
      </c>
      <c r="J1914" t="str">
        <f>IF(N1914="?","tier - 2",N1914)</f>
        <v>tier - 1</v>
      </c>
      <c r="K1914" t="str">
        <f>IF(O1914="?","Unknown",O1914)</f>
        <v>R1011</v>
      </c>
      <c r="M1914" t="s">
        <v>9</v>
      </c>
      <c r="N1914" t="s">
        <v>14</v>
      </c>
      <c r="O1914" t="s">
        <v>40</v>
      </c>
      <c r="R1914">
        <v>1999</v>
      </c>
    </row>
    <row r="1915" spans="1:18" x14ac:dyDescent="0.3">
      <c r="A1915" t="s">
        <v>1944</v>
      </c>
      <c r="B1915">
        <v>30</v>
      </c>
      <c r="C1915" s="54" t="s">
        <v>13</v>
      </c>
      <c r="D1915" s="54">
        <f>IF(R1915="?",AVERAGE($R$2:$R$2344),R1915)</f>
        <v>1970</v>
      </c>
      <c r="E1915" s="19" t="str">
        <f>CONCATENATE(B1915,"-",C1915,"-",D1915)</f>
        <v>30-Nov-1970</v>
      </c>
      <c r="F1915" s="26">
        <f t="shared" si="29"/>
        <v>52</v>
      </c>
      <c r="G1915">
        <v>0</v>
      </c>
      <c r="H1915" s="47">
        <v>24393.62</v>
      </c>
      <c r="I1915" t="str">
        <f>IF(M1915="?","tier - 2",M1915)</f>
        <v>tier - 2</v>
      </c>
      <c r="J1915" t="str">
        <f>IF(N1915="?","tier - 2",N1915)</f>
        <v>tier - 3</v>
      </c>
      <c r="K1915" t="str">
        <f>IF(O1915="?","Unknown",O1915)</f>
        <v>R1012</v>
      </c>
      <c r="M1915" t="s">
        <v>9</v>
      </c>
      <c r="N1915" t="s">
        <v>10</v>
      </c>
      <c r="O1915" t="s">
        <v>21</v>
      </c>
      <c r="R1915">
        <v>1970</v>
      </c>
    </row>
    <row r="1916" spans="1:18" x14ac:dyDescent="0.3">
      <c r="A1916" t="s">
        <v>1945</v>
      </c>
      <c r="B1916">
        <v>6</v>
      </c>
      <c r="C1916" s="54" t="s">
        <v>8</v>
      </c>
      <c r="D1916" s="54">
        <f>IF(R1916="?",AVERAGE($R$2:$R$2344),R1916)</f>
        <v>1968</v>
      </c>
      <c r="E1916" s="19" t="str">
        <f>CONCATENATE(B1916,"-",C1916,"-",D1916)</f>
        <v>6-Jul-1968</v>
      </c>
      <c r="F1916" s="26">
        <f t="shared" si="29"/>
        <v>54</v>
      </c>
      <c r="G1916">
        <v>0</v>
      </c>
      <c r="H1916" s="47">
        <v>24476.48</v>
      </c>
      <c r="I1916" t="str">
        <f>IF(M1916="?","tier - 2",M1916)</f>
        <v>tier - 2</v>
      </c>
      <c r="J1916" t="str">
        <f>IF(N1916="?","tier - 2",N1916)</f>
        <v>tier - 2</v>
      </c>
      <c r="K1916" t="str">
        <f>IF(O1916="?","Unknown",O1916)</f>
        <v>R1012</v>
      </c>
      <c r="M1916" t="s">
        <v>9</v>
      </c>
      <c r="N1916" t="s">
        <v>9</v>
      </c>
      <c r="O1916" t="s">
        <v>21</v>
      </c>
      <c r="R1916">
        <v>1968</v>
      </c>
    </row>
    <row r="1917" spans="1:18" x14ac:dyDescent="0.3">
      <c r="A1917" t="s">
        <v>1946</v>
      </c>
      <c r="B1917">
        <v>21</v>
      </c>
      <c r="C1917" s="54" t="s">
        <v>35</v>
      </c>
      <c r="D1917" s="54">
        <f>IF(R1917="?",AVERAGE($R$2:$R$2344),R1917)</f>
        <v>1961</v>
      </c>
      <c r="E1917" s="19" t="str">
        <f>CONCATENATE(B1917,"-",C1917,"-",D1917)</f>
        <v>21-Oct-1961</v>
      </c>
      <c r="F1917" s="26">
        <f t="shared" si="29"/>
        <v>61</v>
      </c>
      <c r="G1917">
        <v>0</v>
      </c>
      <c r="H1917" s="47">
        <v>24513.09</v>
      </c>
      <c r="I1917" t="str">
        <f>IF(M1917="?","tier - 2",M1917)</f>
        <v>tier - 2</v>
      </c>
      <c r="J1917" t="str">
        <f>IF(N1917="?","tier - 2",N1917)</f>
        <v>tier - 2</v>
      </c>
      <c r="K1917" t="str">
        <f>IF(O1917="?","Unknown",O1917)</f>
        <v>R1013</v>
      </c>
      <c r="M1917" t="s">
        <v>9</v>
      </c>
      <c r="N1917" t="s">
        <v>9</v>
      </c>
      <c r="O1917" t="s">
        <v>11</v>
      </c>
      <c r="R1917">
        <v>1961</v>
      </c>
    </row>
    <row r="1918" spans="1:18" x14ac:dyDescent="0.3">
      <c r="A1918" t="s">
        <v>1947</v>
      </c>
      <c r="B1918">
        <v>14</v>
      </c>
      <c r="C1918" s="54" t="s">
        <v>18</v>
      </c>
      <c r="D1918" s="54">
        <f>IF(R1918="?",AVERAGE($R$2:$R$2344),R1918)</f>
        <v>1972</v>
      </c>
      <c r="E1918" s="19" t="str">
        <f>CONCATENATE(B1918,"-",C1918,"-",D1918)</f>
        <v>14-Sep-1972</v>
      </c>
      <c r="F1918" s="26">
        <f t="shared" si="29"/>
        <v>50</v>
      </c>
      <c r="G1918">
        <v>1</v>
      </c>
      <c r="H1918" s="47">
        <v>24520.26</v>
      </c>
      <c r="I1918" t="str">
        <f>IF(M1918="?","tier - 2",M1918)</f>
        <v>tier - 2</v>
      </c>
      <c r="J1918" t="str">
        <f>IF(N1918="?","tier - 2",N1918)</f>
        <v>tier - 3</v>
      </c>
      <c r="K1918" t="str">
        <f>IF(O1918="?","Unknown",O1918)</f>
        <v>R1011</v>
      </c>
      <c r="M1918" t="s">
        <v>9</v>
      </c>
      <c r="N1918" t="s">
        <v>10</v>
      </c>
      <c r="O1918" t="s">
        <v>40</v>
      </c>
      <c r="R1918">
        <v>1972</v>
      </c>
    </row>
    <row r="1919" spans="1:18" x14ac:dyDescent="0.3">
      <c r="A1919" t="s">
        <v>1948</v>
      </c>
      <c r="B1919">
        <v>13</v>
      </c>
      <c r="C1919" s="54" t="s">
        <v>16</v>
      </c>
      <c r="D1919" s="54">
        <f>IF(R1919="?",AVERAGE($R$2:$R$2344),R1919)</f>
        <v>1975</v>
      </c>
      <c r="E1919" s="19" t="str">
        <f>CONCATENATE(B1919,"-",C1919,"-",D1919)</f>
        <v>13-Jun-1975</v>
      </c>
      <c r="F1919" s="26">
        <f t="shared" si="29"/>
        <v>47</v>
      </c>
      <c r="G1919">
        <v>2</v>
      </c>
      <c r="H1919" s="47">
        <v>24535.7</v>
      </c>
      <c r="I1919" t="str">
        <f>IF(M1919="?","tier - 2",M1919)</f>
        <v>tier - 2</v>
      </c>
      <c r="J1919" t="str">
        <f>IF(N1919="?","tier - 2",N1919)</f>
        <v>tier - 2</v>
      </c>
      <c r="K1919" t="str">
        <f>IF(O1919="?","Unknown",O1919)</f>
        <v>R1012</v>
      </c>
      <c r="M1919" t="s">
        <v>9</v>
      </c>
      <c r="N1919" t="s">
        <v>9</v>
      </c>
      <c r="O1919" t="s">
        <v>21</v>
      </c>
      <c r="R1919">
        <v>1975</v>
      </c>
    </row>
    <row r="1920" spans="1:18" x14ac:dyDescent="0.3">
      <c r="A1920" t="s">
        <v>1949</v>
      </c>
      <c r="B1920">
        <v>12</v>
      </c>
      <c r="C1920" s="54" t="s">
        <v>35</v>
      </c>
      <c r="D1920" s="54">
        <f>IF(R1920="?",AVERAGE($R$2:$R$2344),R1920)</f>
        <v>1976</v>
      </c>
      <c r="E1920" s="19" t="str">
        <f>CONCATENATE(B1920,"-",C1920,"-",D1920)</f>
        <v>12-Oct-1976</v>
      </c>
      <c r="F1920" s="26">
        <f t="shared" si="29"/>
        <v>46</v>
      </c>
      <c r="G1920">
        <v>0</v>
      </c>
      <c r="H1920" s="47">
        <v>24603.05</v>
      </c>
      <c r="I1920" t="str">
        <f>IF(M1920="?","tier - 2",M1920)</f>
        <v>tier - 2</v>
      </c>
      <c r="J1920" t="str">
        <f>IF(N1920="?","tier - 2",N1920)</f>
        <v>tier - 2</v>
      </c>
      <c r="K1920" t="str">
        <f>IF(O1920="?","Unknown",O1920)</f>
        <v>R1011</v>
      </c>
      <c r="M1920" t="s">
        <v>9</v>
      </c>
      <c r="N1920" t="s">
        <v>9</v>
      </c>
      <c r="O1920" t="s">
        <v>40</v>
      </c>
      <c r="R1920">
        <v>1976</v>
      </c>
    </row>
    <row r="1921" spans="1:18" x14ac:dyDescent="0.3">
      <c r="A1921" t="s">
        <v>1950</v>
      </c>
      <c r="B1921">
        <v>12</v>
      </c>
      <c r="C1921" s="54" t="s">
        <v>16</v>
      </c>
      <c r="D1921" s="54">
        <f>IF(R1921="?",AVERAGE($R$2:$R$2344),R1921)</f>
        <v>1970</v>
      </c>
      <c r="E1921" s="19" t="str">
        <f>CONCATENATE(B1921,"-",C1921,"-",D1921)</f>
        <v>12-Jun-1970</v>
      </c>
      <c r="F1921" s="26">
        <f t="shared" si="29"/>
        <v>52</v>
      </c>
      <c r="G1921">
        <v>2</v>
      </c>
      <c r="H1921" s="47">
        <v>24667.42</v>
      </c>
      <c r="I1921" t="str">
        <f>IF(M1921="?","tier - 2",M1921)</f>
        <v>tier - 2</v>
      </c>
      <c r="J1921" t="str">
        <f>IF(N1921="?","tier - 2",N1921)</f>
        <v>tier - 3</v>
      </c>
      <c r="K1921" t="str">
        <f>IF(O1921="?","Unknown",O1921)</f>
        <v>R1013</v>
      </c>
      <c r="M1921" t="s">
        <v>9</v>
      </c>
      <c r="N1921" t="s">
        <v>10</v>
      </c>
      <c r="O1921" t="s">
        <v>11</v>
      </c>
      <c r="R1921">
        <v>1970</v>
      </c>
    </row>
    <row r="1922" spans="1:18" x14ac:dyDescent="0.3">
      <c r="A1922" t="s">
        <v>1951</v>
      </c>
      <c r="B1922">
        <v>28</v>
      </c>
      <c r="C1922" s="54" t="s">
        <v>33</v>
      </c>
      <c r="D1922" s="54">
        <f>IF(R1922="?",AVERAGE($R$2:$R$2344),R1922)</f>
        <v>1996</v>
      </c>
      <c r="E1922" s="19" t="str">
        <f>CONCATENATE(B1922,"-",C1922,"-",D1922)</f>
        <v>28-Aug-1996</v>
      </c>
      <c r="F1922" s="26">
        <f t="shared" si="29"/>
        <v>26</v>
      </c>
      <c r="G1922">
        <v>4</v>
      </c>
      <c r="H1922" s="47">
        <v>24671.66</v>
      </c>
      <c r="I1922" t="str">
        <f>IF(M1922="?","tier - 2",M1922)</f>
        <v>tier - 2</v>
      </c>
      <c r="J1922" t="str">
        <f>IF(N1922="?","tier - 2",N1922)</f>
        <v>tier - 1</v>
      </c>
      <c r="K1922" t="str">
        <f>IF(O1922="?","Unknown",O1922)</f>
        <v>R1024</v>
      </c>
      <c r="M1922" t="s">
        <v>9</v>
      </c>
      <c r="N1922" t="s">
        <v>14</v>
      </c>
      <c r="O1922" t="s">
        <v>245</v>
      </c>
      <c r="R1922">
        <v>1996</v>
      </c>
    </row>
    <row r="1923" spans="1:18" x14ac:dyDescent="0.3">
      <c r="A1923" t="s">
        <v>1952</v>
      </c>
      <c r="B1923">
        <v>11</v>
      </c>
      <c r="C1923" s="54" t="s">
        <v>35</v>
      </c>
      <c r="D1923" s="54">
        <f>IF(R1923="?",AVERAGE($R$2:$R$2344),R1923)</f>
        <v>1992</v>
      </c>
      <c r="E1923" s="19" t="str">
        <f>CONCATENATE(B1923,"-",C1923,"-",D1923)</f>
        <v>11-Oct-1992</v>
      </c>
      <c r="F1923" s="26">
        <f t="shared" ref="F1923:F1986" si="30">DATEDIF(E1923, DATE(2023,6,8), "Y")</f>
        <v>30</v>
      </c>
      <c r="G1923">
        <v>0</v>
      </c>
      <c r="H1923" s="47">
        <v>24795.040000000001</v>
      </c>
      <c r="I1923" t="str">
        <f>IF(M1923="?","tier - 2",M1923)</f>
        <v>tier - 2</v>
      </c>
      <c r="J1923" t="str">
        <f>IF(N1923="?","tier - 2",N1923)</f>
        <v>tier - 3</v>
      </c>
      <c r="K1923" t="str">
        <f>IF(O1923="?","Unknown",O1923)</f>
        <v>R1011</v>
      </c>
      <c r="M1923" t="s">
        <v>9</v>
      </c>
      <c r="N1923" t="s">
        <v>10</v>
      </c>
      <c r="O1923" t="s">
        <v>40</v>
      </c>
      <c r="R1923">
        <v>1992</v>
      </c>
    </row>
    <row r="1924" spans="1:18" x14ac:dyDescent="0.3">
      <c r="A1924" t="s">
        <v>1953</v>
      </c>
      <c r="B1924">
        <v>9</v>
      </c>
      <c r="C1924" s="54" t="s">
        <v>18</v>
      </c>
      <c r="D1924" s="54">
        <f>IF(R1924="?",AVERAGE($R$2:$R$2344),R1924)</f>
        <v>1994</v>
      </c>
      <c r="E1924" s="19" t="str">
        <f>CONCATENATE(B1924,"-",C1924,"-",D1924)</f>
        <v>9-Sep-1994</v>
      </c>
      <c r="F1924" s="26">
        <f t="shared" si="30"/>
        <v>28</v>
      </c>
      <c r="G1924">
        <v>0</v>
      </c>
      <c r="H1924" s="47">
        <v>24817.25</v>
      </c>
      <c r="I1924" t="str">
        <f>IF(M1924="?","tier - 2",M1924)</f>
        <v>tier - 2</v>
      </c>
      <c r="J1924" t="str">
        <f>IF(N1924="?","tier - 2",N1924)</f>
        <v>tier - 2</v>
      </c>
      <c r="K1924" t="str">
        <f>IF(O1924="?","Unknown",O1924)</f>
        <v>R1011</v>
      </c>
      <c r="M1924" t="s">
        <v>9</v>
      </c>
      <c r="N1924" t="s">
        <v>9</v>
      </c>
      <c r="O1924" t="s">
        <v>40</v>
      </c>
      <c r="R1924">
        <v>1994</v>
      </c>
    </row>
    <row r="1925" spans="1:18" x14ac:dyDescent="0.3">
      <c r="A1925" t="s">
        <v>1954</v>
      </c>
      <c r="B1925">
        <v>10</v>
      </c>
      <c r="C1925" s="54" t="s">
        <v>16</v>
      </c>
      <c r="D1925" s="54">
        <f>IF(R1925="?",AVERAGE($R$2:$R$2344),R1925)</f>
        <v>1995</v>
      </c>
      <c r="E1925" s="19" t="str">
        <f>CONCATENATE(B1925,"-",C1925,"-",D1925)</f>
        <v>10-Jun-1995</v>
      </c>
      <c r="F1925" s="26">
        <f t="shared" si="30"/>
        <v>27</v>
      </c>
      <c r="G1925">
        <v>0</v>
      </c>
      <c r="H1925" s="47">
        <v>24863.25</v>
      </c>
      <c r="I1925" t="str">
        <f>IF(M1925="?","tier - 2",M1925)</f>
        <v>tier - 2</v>
      </c>
      <c r="J1925" t="str">
        <f>IF(N1925="?","tier - 2",N1925)</f>
        <v>tier - 3</v>
      </c>
      <c r="K1925" t="str">
        <f>IF(O1925="?","Unknown",O1925)</f>
        <v>R1011</v>
      </c>
      <c r="M1925" t="s">
        <v>9</v>
      </c>
      <c r="N1925" t="s">
        <v>10</v>
      </c>
      <c r="O1925" t="s">
        <v>40</v>
      </c>
      <c r="R1925">
        <v>1995</v>
      </c>
    </row>
    <row r="1926" spans="1:18" x14ac:dyDescent="0.3">
      <c r="A1926" t="s">
        <v>1955</v>
      </c>
      <c r="B1926">
        <v>26</v>
      </c>
      <c r="C1926" s="54" t="s">
        <v>13</v>
      </c>
      <c r="D1926" s="54">
        <f>IF(R1926="?",AVERAGE($R$2:$R$2344),R1926)</f>
        <v>1970</v>
      </c>
      <c r="E1926" s="19" t="str">
        <f>CONCATENATE(B1926,"-",C1926,"-",D1926)</f>
        <v>26-Nov-1970</v>
      </c>
      <c r="F1926" s="26">
        <f t="shared" si="30"/>
        <v>52</v>
      </c>
      <c r="G1926">
        <v>3</v>
      </c>
      <c r="H1926" s="47">
        <v>24869.84</v>
      </c>
      <c r="I1926" t="str">
        <f>IF(M1926="?","tier - 2",M1926)</f>
        <v>tier - 2</v>
      </c>
      <c r="J1926" t="str">
        <f>IF(N1926="?","tier - 2",N1926)</f>
        <v>tier - 2</v>
      </c>
      <c r="K1926" t="str">
        <f>IF(O1926="?","Unknown",O1926)</f>
        <v>R1016</v>
      </c>
      <c r="M1926" t="s">
        <v>9</v>
      </c>
      <c r="N1926" t="s">
        <v>9</v>
      </c>
      <c r="O1926" t="s">
        <v>166</v>
      </c>
      <c r="R1926">
        <v>1970</v>
      </c>
    </row>
    <row r="1927" spans="1:18" x14ac:dyDescent="0.3">
      <c r="A1927" t="s">
        <v>1956</v>
      </c>
      <c r="B1927">
        <v>23</v>
      </c>
      <c r="C1927" s="54" t="s">
        <v>8</v>
      </c>
      <c r="D1927" s="54">
        <f>IF(R1927="?",AVERAGE($R$2:$R$2344),R1927)</f>
        <v>1969</v>
      </c>
      <c r="E1927" s="19" t="str">
        <f>CONCATENATE(B1927,"-",C1927,"-",D1927)</f>
        <v>23-Jul-1969</v>
      </c>
      <c r="F1927" s="26">
        <f t="shared" si="30"/>
        <v>53</v>
      </c>
      <c r="G1927">
        <v>3</v>
      </c>
      <c r="H1927" s="47">
        <v>24873.38</v>
      </c>
      <c r="I1927" t="str">
        <f>IF(M1927="?","tier - 2",M1927)</f>
        <v>tier - 2</v>
      </c>
      <c r="J1927" t="str">
        <f>IF(N1927="?","tier - 2",N1927)</f>
        <v>tier - 1</v>
      </c>
      <c r="K1927" t="str">
        <f>IF(O1927="?","Unknown",O1927)</f>
        <v>R1024</v>
      </c>
      <c r="M1927" t="s">
        <v>9</v>
      </c>
      <c r="N1927" t="s">
        <v>14</v>
      </c>
      <c r="O1927" t="s">
        <v>245</v>
      </c>
      <c r="R1927">
        <v>1969</v>
      </c>
    </row>
    <row r="1928" spans="1:18" x14ac:dyDescent="0.3">
      <c r="A1928" t="s">
        <v>1957</v>
      </c>
      <c r="B1928">
        <v>14</v>
      </c>
      <c r="C1928" s="54" t="s">
        <v>16</v>
      </c>
      <c r="D1928" s="54">
        <f>IF(R1928="?",AVERAGE($R$2:$R$2344),R1928)</f>
        <v>1987</v>
      </c>
      <c r="E1928" s="19" t="str">
        <f>CONCATENATE(B1928,"-",C1928,"-",D1928)</f>
        <v>14-Jun-1987</v>
      </c>
      <c r="F1928" s="26">
        <f t="shared" si="30"/>
        <v>35</v>
      </c>
      <c r="G1928">
        <v>2</v>
      </c>
      <c r="H1928" s="47">
        <v>24915.05</v>
      </c>
      <c r="I1928" t="str">
        <f>IF(M1928="?","tier - 2",M1928)</f>
        <v>tier - 2</v>
      </c>
      <c r="J1928" t="str">
        <f>IF(N1928="?","tier - 2",N1928)</f>
        <v>tier - 1</v>
      </c>
      <c r="K1928" t="str">
        <f>IF(O1928="?","Unknown",O1928)</f>
        <v>R1024</v>
      </c>
      <c r="M1928" t="s">
        <v>9</v>
      </c>
      <c r="N1928" t="s">
        <v>14</v>
      </c>
      <c r="O1928" t="s">
        <v>245</v>
      </c>
      <c r="R1928">
        <v>1987</v>
      </c>
    </row>
    <row r="1929" spans="1:18" x14ac:dyDescent="0.3">
      <c r="A1929" t="s">
        <v>1958</v>
      </c>
      <c r="B1929">
        <v>14</v>
      </c>
      <c r="C1929" s="54" t="s">
        <v>13</v>
      </c>
      <c r="D1929" s="54">
        <f>IF(R1929="?",AVERAGE($R$2:$R$2344),R1929)</f>
        <v>1975</v>
      </c>
      <c r="E1929" s="19" t="str">
        <f>CONCATENATE(B1929,"-",C1929,"-",D1929)</f>
        <v>14-Nov-1975</v>
      </c>
      <c r="F1929" s="26">
        <f t="shared" si="30"/>
        <v>47</v>
      </c>
      <c r="G1929">
        <v>3</v>
      </c>
      <c r="H1929" s="47">
        <v>24915.22</v>
      </c>
      <c r="I1929" t="str">
        <f>IF(M1929="?","tier - 2",M1929)</f>
        <v>tier - 2</v>
      </c>
      <c r="J1929" t="str">
        <f>IF(N1929="?","tier - 2",N1929)</f>
        <v>tier - 3</v>
      </c>
      <c r="K1929" t="str">
        <f>IF(O1929="?","Unknown",O1929)</f>
        <v>R1012</v>
      </c>
      <c r="M1929" t="s">
        <v>9</v>
      </c>
      <c r="N1929" t="s">
        <v>10</v>
      </c>
      <c r="O1929" t="s">
        <v>21</v>
      </c>
      <c r="R1929">
        <v>1975</v>
      </c>
    </row>
    <row r="1930" spans="1:18" x14ac:dyDescent="0.3">
      <c r="A1930" t="s">
        <v>1959</v>
      </c>
      <c r="B1930">
        <v>4</v>
      </c>
      <c r="C1930" s="54" t="s">
        <v>28</v>
      </c>
      <c r="D1930" s="54">
        <f>IF(R1930="?",AVERAGE($R$2:$R$2344),R1930)</f>
        <v>1995</v>
      </c>
      <c r="E1930" s="19" t="str">
        <f>CONCATENATE(B1930,"-",C1930,"-",D1930)</f>
        <v>4-Dec-1995</v>
      </c>
      <c r="F1930" s="26">
        <f t="shared" si="30"/>
        <v>27</v>
      </c>
      <c r="G1930">
        <v>0</v>
      </c>
      <c r="H1930" s="47">
        <v>25075.97</v>
      </c>
      <c r="I1930" t="str">
        <f>IF(M1930="?","tier - 2",M1930)</f>
        <v>tier - 2</v>
      </c>
      <c r="J1930" t="str">
        <f>IF(N1930="?","tier - 2",N1930)</f>
        <v>tier - 2</v>
      </c>
      <c r="K1930" t="str">
        <f>IF(O1930="?","Unknown",O1930)</f>
        <v>R1011</v>
      </c>
      <c r="M1930" t="s">
        <v>9</v>
      </c>
      <c r="N1930" t="s">
        <v>9</v>
      </c>
      <c r="O1930" t="s">
        <v>40</v>
      </c>
      <c r="R1930">
        <v>1995</v>
      </c>
    </row>
    <row r="1931" spans="1:18" x14ac:dyDescent="0.3">
      <c r="A1931" t="s">
        <v>1960</v>
      </c>
      <c r="B1931">
        <v>14</v>
      </c>
      <c r="C1931" s="54" t="s">
        <v>16</v>
      </c>
      <c r="D1931" s="54">
        <f>IF(R1931="?",AVERAGE($R$2:$R$2344),R1931)</f>
        <v>1998</v>
      </c>
      <c r="E1931" s="19" t="str">
        <f>CONCATENATE(B1931,"-",C1931,"-",D1931)</f>
        <v>14-Jun-1998</v>
      </c>
      <c r="F1931" s="26">
        <f t="shared" si="30"/>
        <v>24</v>
      </c>
      <c r="G1931">
        <v>0</v>
      </c>
      <c r="H1931" s="47">
        <v>25081.77</v>
      </c>
      <c r="I1931" t="str">
        <f>IF(M1931="?","tier - 2",M1931)</f>
        <v>tier - 2</v>
      </c>
      <c r="J1931" t="str">
        <f>IF(N1931="?","tier - 2",N1931)</f>
        <v>tier - 2</v>
      </c>
      <c r="K1931" t="str">
        <f>IF(O1931="?","Unknown",O1931)</f>
        <v>R1013</v>
      </c>
      <c r="M1931" t="s">
        <v>9</v>
      </c>
      <c r="N1931" t="s">
        <v>9</v>
      </c>
      <c r="O1931" t="s">
        <v>11</v>
      </c>
      <c r="R1931">
        <v>1998</v>
      </c>
    </row>
    <row r="1932" spans="1:18" x14ac:dyDescent="0.3">
      <c r="A1932" t="s">
        <v>1961</v>
      </c>
      <c r="B1932">
        <v>24</v>
      </c>
      <c r="C1932" s="54" t="s">
        <v>13</v>
      </c>
      <c r="D1932" s="54">
        <f>IF(R1932="?",AVERAGE($R$2:$R$2344),R1932)</f>
        <v>1998</v>
      </c>
      <c r="E1932" s="19" t="str">
        <f>CONCATENATE(B1932,"-",C1932,"-",D1932)</f>
        <v>24-Nov-1998</v>
      </c>
      <c r="F1932" s="26">
        <f t="shared" si="30"/>
        <v>24</v>
      </c>
      <c r="G1932">
        <v>0</v>
      </c>
      <c r="H1932" s="47">
        <v>25127.22</v>
      </c>
      <c r="I1932" t="str">
        <f>IF(M1932="?","tier - 2",M1932)</f>
        <v>tier - 2</v>
      </c>
      <c r="J1932" t="str">
        <f>IF(N1932="?","tier - 2",N1932)</f>
        <v>tier - 3</v>
      </c>
      <c r="K1932" t="str">
        <f>IF(O1932="?","Unknown",O1932)</f>
        <v>R1011</v>
      </c>
      <c r="M1932" t="s">
        <v>9</v>
      </c>
      <c r="N1932" t="s">
        <v>10</v>
      </c>
      <c r="O1932" t="s">
        <v>40</v>
      </c>
      <c r="R1932">
        <v>1998</v>
      </c>
    </row>
    <row r="1933" spans="1:18" x14ac:dyDescent="0.3">
      <c r="A1933" t="s">
        <v>1962</v>
      </c>
      <c r="B1933">
        <v>14</v>
      </c>
      <c r="C1933" s="54" t="s">
        <v>28</v>
      </c>
      <c r="D1933" s="54">
        <f>IF(R1933="?",AVERAGE($R$2:$R$2344),R1933)</f>
        <v>1975</v>
      </c>
      <c r="E1933" s="19" t="str">
        <f>CONCATENATE(B1933,"-",C1933,"-",D1933)</f>
        <v>14-Dec-1975</v>
      </c>
      <c r="F1933" s="26">
        <f t="shared" si="30"/>
        <v>47</v>
      </c>
      <c r="G1933">
        <v>3</v>
      </c>
      <c r="H1933" s="47">
        <v>25309.49</v>
      </c>
      <c r="I1933" t="str">
        <f>IF(M1933="?","tier - 2",M1933)</f>
        <v>tier - 2</v>
      </c>
      <c r="J1933" t="str">
        <f>IF(N1933="?","tier - 2",N1933)</f>
        <v>tier - 1</v>
      </c>
      <c r="K1933" t="str">
        <f>IF(O1933="?","Unknown",O1933)</f>
        <v>R1011</v>
      </c>
      <c r="M1933" t="s">
        <v>9</v>
      </c>
      <c r="N1933" t="s">
        <v>14</v>
      </c>
      <c r="O1933" t="s">
        <v>40</v>
      </c>
      <c r="R1933">
        <v>1975</v>
      </c>
    </row>
    <row r="1934" spans="1:18" x14ac:dyDescent="0.3">
      <c r="A1934" t="s">
        <v>1963</v>
      </c>
      <c r="B1934">
        <v>26</v>
      </c>
      <c r="C1934" s="54" t="s">
        <v>18</v>
      </c>
      <c r="D1934" s="54">
        <f>IF(R1934="?",AVERAGE($R$2:$R$2344),R1934)</f>
        <v>1972</v>
      </c>
      <c r="E1934" s="19" t="str">
        <f>CONCATENATE(B1934,"-",C1934,"-",D1934)</f>
        <v>26-Sep-1972</v>
      </c>
      <c r="F1934" s="26">
        <f t="shared" si="30"/>
        <v>50</v>
      </c>
      <c r="G1934">
        <v>2</v>
      </c>
      <c r="H1934" s="47">
        <v>25333.33</v>
      </c>
      <c r="I1934" t="str">
        <f>IF(M1934="?","tier - 2",M1934)</f>
        <v>tier - 2</v>
      </c>
      <c r="J1934" t="str">
        <f>IF(N1934="?","tier - 2",N1934)</f>
        <v>tier - 2</v>
      </c>
      <c r="K1934" t="str">
        <f>IF(O1934="?","Unknown",O1934)</f>
        <v>R1017</v>
      </c>
      <c r="M1934" t="s">
        <v>9</v>
      </c>
      <c r="N1934" t="s">
        <v>9</v>
      </c>
      <c r="O1934" t="s">
        <v>354</v>
      </c>
      <c r="R1934">
        <v>1972</v>
      </c>
    </row>
    <row r="1935" spans="1:18" x14ac:dyDescent="0.3">
      <c r="A1935" t="s">
        <v>1964</v>
      </c>
      <c r="B1935">
        <v>22</v>
      </c>
      <c r="C1935" s="54" t="s">
        <v>33</v>
      </c>
      <c r="D1935" s="54">
        <f>IF(R1935="?",AVERAGE($R$2:$R$2344),R1935)</f>
        <v>1968</v>
      </c>
      <c r="E1935" s="19" t="str">
        <f>CONCATENATE(B1935,"-",C1935,"-",D1935)</f>
        <v>22-Aug-1968</v>
      </c>
      <c r="F1935" s="26">
        <f t="shared" si="30"/>
        <v>54</v>
      </c>
      <c r="G1935">
        <v>3</v>
      </c>
      <c r="H1935" s="47">
        <v>25382.3</v>
      </c>
      <c r="I1935" t="str">
        <f>IF(M1935="?","tier - 2",M1935)</f>
        <v>tier - 2</v>
      </c>
      <c r="J1935" t="str">
        <f>IF(N1935="?","tier - 2",N1935)</f>
        <v>tier - 2</v>
      </c>
      <c r="K1935" t="str">
        <f>IF(O1935="?","Unknown",O1935)</f>
        <v>R1011</v>
      </c>
      <c r="M1935" t="s">
        <v>9</v>
      </c>
      <c r="N1935" t="s">
        <v>9</v>
      </c>
      <c r="O1935" t="s">
        <v>40</v>
      </c>
      <c r="R1935">
        <v>1968</v>
      </c>
    </row>
    <row r="1936" spans="1:18" x14ac:dyDescent="0.3">
      <c r="A1936" t="s">
        <v>1965</v>
      </c>
      <c r="B1936">
        <v>11</v>
      </c>
      <c r="C1936" s="54" t="s">
        <v>28</v>
      </c>
      <c r="D1936" s="54">
        <f>IF(R1936="?",AVERAGE($R$2:$R$2344),R1936)</f>
        <v>1968</v>
      </c>
      <c r="E1936" s="19" t="str">
        <f>CONCATENATE(B1936,"-",C1936,"-",D1936)</f>
        <v>11-Dec-1968</v>
      </c>
      <c r="F1936" s="26">
        <f t="shared" si="30"/>
        <v>54</v>
      </c>
      <c r="G1936">
        <v>1</v>
      </c>
      <c r="H1936" s="47">
        <v>25517.11</v>
      </c>
      <c r="I1936" t="str">
        <f>IF(M1936="?","tier - 2",M1936)</f>
        <v>tier - 2</v>
      </c>
      <c r="J1936" t="str">
        <f>IF(N1936="?","tier - 2",N1936)</f>
        <v>tier - 3</v>
      </c>
      <c r="K1936" t="str">
        <f>IF(O1936="?","Unknown",O1936)</f>
        <v>R1017</v>
      </c>
      <c r="M1936" t="s">
        <v>9</v>
      </c>
      <c r="N1936" t="s">
        <v>10</v>
      </c>
      <c r="O1936" t="s">
        <v>354</v>
      </c>
      <c r="R1936">
        <v>1968</v>
      </c>
    </row>
    <row r="1937" spans="1:18" x14ac:dyDescent="0.3">
      <c r="A1937" t="s">
        <v>1966</v>
      </c>
      <c r="B1937">
        <v>2</v>
      </c>
      <c r="C1937" s="54" t="s">
        <v>33</v>
      </c>
      <c r="D1937" s="54">
        <f>IF(R1937="?",AVERAGE($R$2:$R$2344),R1937)</f>
        <v>2001</v>
      </c>
      <c r="E1937" s="19" t="str">
        <f>CONCATENATE(B1937,"-",C1937,"-",D1937)</f>
        <v>2-Aug-2001</v>
      </c>
      <c r="F1937" s="26">
        <f t="shared" si="30"/>
        <v>21</v>
      </c>
      <c r="G1937">
        <v>0</v>
      </c>
      <c r="H1937" s="47">
        <v>25648.98</v>
      </c>
      <c r="I1937" t="str">
        <f>IF(M1937="?","tier - 2",M1937)</f>
        <v>tier - 2</v>
      </c>
      <c r="J1937" t="str">
        <f>IF(N1937="?","tier - 2",N1937)</f>
        <v>tier - 1</v>
      </c>
      <c r="K1937" t="str">
        <f>IF(O1937="?","Unknown",O1937)</f>
        <v>R1011</v>
      </c>
      <c r="M1937" t="s">
        <v>9</v>
      </c>
      <c r="N1937" t="s">
        <v>14</v>
      </c>
      <c r="O1937" t="s">
        <v>40</v>
      </c>
      <c r="R1937">
        <v>2001</v>
      </c>
    </row>
    <row r="1938" spans="1:18" x14ac:dyDescent="0.3">
      <c r="A1938" t="s">
        <v>1967</v>
      </c>
      <c r="B1938">
        <v>17</v>
      </c>
      <c r="C1938" s="54" t="s">
        <v>8</v>
      </c>
      <c r="D1938" s="54">
        <f>IF(R1938="?",AVERAGE($R$2:$R$2344),R1938)</f>
        <v>1972</v>
      </c>
      <c r="E1938" s="19" t="str">
        <f>CONCATENATE(B1938,"-",C1938,"-",D1938)</f>
        <v>17-Jul-1972</v>
      </c>
      <c r="F1938" s="26">
        <f t="shared" si="30"/>
        <v>50</v>
      </c>
      <c r="G1938">
        <v>0</v>
      </c>
      <c r="H1938" s="47">
        <v>25656.58</v>
      </c>
      <c r="I1938" t="str">
        <f>IF(M1938="?","tier - 2",M1938)</f>
        <v>tier - 2</v>
      </c>
      <c r="J1938" t="str">
        <f>IF(N1938="?","tier - 2",N1938)</f>
        <v>tier - 3</v>
      </c>
      <c r="K1938" t="str">
        <f>IF(O1938="?","Unknown",O1938)</f>
        <v>R1024</v>
      </c>
      <c r="M1938" t="s">
        <v>9</v>
      </c>
      <c r="N1938" t="s">
        <v>10</v>
      </c>
      <c r="O1938" t="s">
        <v>245</v>
      </c>
      <c r="R1938">
        <v>1972</v>
      </c>
    </row>
    <row r="1939" spans="1:18" x14ac:dyDescent="0.3">
      <c r="A1939" t="s">
        <v>1968</v>
      </c>
      <c r="B1939">
        <v>21</v>
      </c>
      <c r="C1939" s="54" t="s">
        <v>33</v>
      </c>
      <c r="D1939" s="54">
        <f>IF(R1939="?",AVERAGE($R$2:$R$2344),R1939)</f>
        <v>1963</v>
      </c>
      <c r="E1939" s="19" t="str">
        <f>CONCATENATE(B1939,"-",C1939,"-",D1939)</f>
        <v>21-Aug-1963</v>
      </c>
      <c r="F1939" s="26">
        <f t="shared" si="30"/>
        <v>59</v>
      </c>
      <c r="G1939">
        <v>0</v>
      </c>
      <c r="H1939" s="47">
        <v>25678.78</v>
      </c>
      <c r="I1939" t="str">
        <f>IF(M1939="?","tier - 2",M1939)</f>
        <v>tier - 2</v>
      </c>
      <c r="J1939" t="str">
        <f>IF(N1939="?","tier - 2",N1939)</f>
        <v>tier - 3</v>
      </c>
      <c r="K1939" t="str">
        <f>IF(O1939="?","Unknown",O1939)</f>
        <v>R1012</v>
      </c>
      <c r="M1939" t="s">
        <v>9</v>
      </c>
      <c r="N1939" t="s">
        <v>10</v>
      </c>
      <c r="O1939" t="s">
        <v>21</v>
      </c>
      <c r="R1939">
        <v>1963</v>
      </c>
    </row>
    <row r="1940" spans="1:18" x14ac:dyDescent="0.3">
      <c r="A1940" t="s">
        <v>1969</v>
      </c>
      <c r="B1940">
        <v>3</v>
      </c>
      <c r="C1940" s="54" t="s">
        <v>28</v>
      </c>
      <c r="D1940" s="54">
        <f>IF(R1940="?",AVERAGE($R$2:$R$2344),R1940)</f>
        <v>1970</v>
      </c>
      <c r="E1940" s="19" t="str">
        <f>CONCATENATE(B1940,"-",C1940,"-",D1940)</f>
        <v>3-Dec-1970</v>
      </c>
      <c r="F1940" s="26">
        <f t="shared" si="30"/>
        <v>52</v>
      </c>
      <c r="G1940">
        <v>3</v>
      </c>
      <c r="H1940" s="47">
        <v>25992.82</v>
      </c>
      <c r="I1940" t="str">
        <f>IF(M1940="?","tier - 2",M1940)</f>
        <v>tier - 2</v>
      </c>
      <c r="J1940" t="str">
        <f>IF(N1940="?","tier - 2",N1940)</f>
        <v>tier - 2</v>
      </c>
      <c r="K1940" t="str">
        <f>IF(O1940="?","Unknown",O1940)</f>
        <v>R1013</v>
      </c>
      <c r="M1940" t="s">
        <v>9</v>
      </c>
      <c r="N1940" t="s">
        <v>9</v>
      </c>
      <c r="O1940" t="s">
        <v>11</v>
      </c>
      <c r="R1940">
        <v>1970</v>
      </c>
    </row>
    <row r="1941" spans="1:18" x14ac:dyDescent="0.3">
      <c r="A1941" t="s">
        <v>1970</v>
      </c>
      <c r="B1941">
        <v>5</v>
      </c>
      <c r="C1941" s="54" t="s">
        <v>16</v>
      </c>
      <c r="D1941" s="54">
        <f>IF(R1941="?",AVERAGE($R$2:$R$2344),R1941)</f>
        <v>2001</v>
      </c>
      <c r="E1941" s="19" t="str">
        <f>CONCATENATE(B1941,"-",C1941,"-",D1941)</f>
        <v>5-Jun-2001</v>
      </c>
      <c r="F1941" s="26">
        <f t="shared" si="30"/>
        <v>22</v>
      </c>
      <c r="G1941">
        <v>2</v>
      </c>
      <c r="H1941" s="47">
        <v>26018.95</v>
      </c>
      <c r="I1941" t="str">
        <f>IF(M1941="?","tier - 2",M1941)</f>
        <v>tier - 2</v>
      </c>
      <c r="J1941" t="str">
        <f>IF(N1941="?","tier - 2",N1941)</f>
        <v>tier - 2</v>
      </c>
      <c r="K1941" t="str">
        <f>IF(O1941="?","Unknown",O1941)</f>
        <v>R1012</v>
      </c>
      <c r="M1941" t="s">
        <v>9</v>
      </c>
      <c r="N1941" t="s">
        <v>9</v>
      </c>
      <c r="O1941" t="s">
        <v>21</v>
      </c>
      <c r="R1941">
        <v>2001</v>
      </c>
    </row>
    <row r="1942" spans="1:18" x14ac:dyDescent="0.3">
      <c r="A1942" t="s">
        <v>1971</v>
      </c>
      <c r="B1942">
        <v>26</v>
      </c>
      <c r="C1942" s="54" t="s">
        <v>28</v>
      </c>
      <c r="D1942" s="54">
        <f>IF(R1942="?",AVERAGE($R$2:$R$2344),R1942)</f>
        <v>2000</v>
      </c>
      <c r="E1942" s="19" t="str">
        <f>CONCATENATE(B1942,"-",C1942,"-",D1942)</f>
        <v>26-Dec-2000</v>
      </c>
      <c r="F1942" s="26">
        <f t="shared" si="30"/>
        <v>22</v>
      </c>
      <c r="G1942">
        <v>0</v>
      </c>
      <c r="H1942" s="47">
        <v>26026.97</v>
      </c>
      <c r="I1942" t="str">
        <f>IF(M1942="?","tier - 2",M1942)</f>
        <v>tier - 2</v>
      </c>
      <c r="J1942" t="str">
        <f>IF(N1942="?","tier - 2",N1942)</f>
        <v>tier - 3</v>
      </c>
      <c r="K1942" t="str">
        <f>IF(O1942="?","Unknown",O1942)</f>
        <v>R1011</v>
      </c>
      <c r="M1942" t="s">
        <v>9</v>
      </c>
      <c r="N1942" t="s">
        <v>10</v>
      </c>
      <c r="O1942" t="s">
        <v>40</v>
      </c>
      <c r="R1942">
        <v>2000</v>
      </c>
    </row>
    <row r="1943" spans="1:18" x14ac:dyDescent="0.3">
      <c r="A1943" t="s">
        <v>1972</v>
      </c>
      <c r="B1943">
        <v>9</v>
      </c>
      <c r="C1943" s="54" t="s">
        <v>8</v>
      </c>
      <c r="D1943" s="54">
        <f>IF(R1943="?",AVERAGE($R$2:$R$2344),R1943)</f>
        <v>1966</v>
      </c>
      <c r="E1943" s="19" t="str">
        <f>CONCATENATE(B1943,"-",C1943,"-",D1943)</f>
        <v>9-Jul-1966</v>
      </c>
      <c r="F1943" s="26">
        <f t="shared" si="30"/>
        <v>56</v>
      </c>
      <c r="G1943">
        <v>1</v>
      </c>
      <c r="H1943" s="47">
        <v>26109.33</v>
      </c>
      <c r="I1943" t="str">
        <f>IF(M1943="?","tier - 2",M1943)</f>
        <v>tier - 2</v>
      </c>
      <c r="J1943" t="str">
        <f>IF(N1943="?","tier - 2",N1943)</f>
        <v>tier - 3</v>
      </c>
      <c r="K1943" t="str">
        <f>IF(O1943="?","Unknown",O1943)</f>
        <v>R1012</v>
      </c>
      <c r="M1943" t="s">
        <v>9</v>
      </c>
      <c r="N1943" t="s">
        <v>10</v>
      </c>
      <c r="O1943" t="s">
        <v>21</v>
      </c>
      <c r="R1943">
        <v>1966</v>
      </c>
    </row>
    <row r="1944" spans="1:18" x14ac:dyDescent="0.3">
      <c r="A1944" t="s">
        <v>1973</v>
      </c>
      <c r="B1944">
        <v>11</v>
      </c>
      <c r="C1944" s="54" t="s">
        <v>35</v>
      </c>
      <c r="D1944" s="54">
        <f>IF(R1944="?",AVERAGE($R$2:$R$2344),R1944)</f>
        <v>2002</v>
      </c>
      <c r="E1944" s="19" t="str">
        <f>CONCATENATE(B1944,"-",C1944,"-",D1944)</f>
        <v>11-Oct-2002</v>
      </c>
      <c r="F1944" s="26">
        <f t="shared" si="30"/>
        <v>20</v>
      </c>
      <c r="G1944">
        <v>0</v>
      </c>
      <c r="H1944" s="47">
        <v>26125.67</v>
      </c>
      <c r="I1944" t="str">
        <f>IF(M1944="?","tier - 2",M1944)</f>
        <v>tier - 2</v>
      </c>
      <c r="J1944" t="str">
        <f>IF(N1944="?","tier - 2",N1944)</f>
        <v>tier - 1</v>
      </c>
      <c r="K1944" t="str">
        <f>IF(O1944="?","Unknown",O1944)</f>
        <v>R1013</v>
      </c>
      <c r="M1944" t="s">
        <v>9</v>
      </c>
      <c r="N1944" t="s">
        <v>14</v>
      </c>
      <c r="O1944" t="s">
        <v>11</v>
      </c>
      <c r="R1944">
        <v>2002</v>
      </c>
    </row>
    <row r="1945" spans="1:18" x14ac:dyDescent="0.3">
      <c r="A1945" t="s">
        <v>1974</v>
      </c>
      <c r="B1945">
        <v>7</v>
      </c>
      <c r="C1945" s="54" t="s">
        <v>8</v>
      </c>
      <c r="D1945" s="54">
        <f>IF(R1945="?",AVERAGE($R$2:$R$2344),R1945)</f>
        <v>1973</v>
      </c>
      <c r="E1945" s="19" t="str">
        <f>CONCATENATE(B1945,"-",C1945,"-",D1945)</f>
        <v>7-Jul-1973</v>
      </c>
      <c r="F1945" s="26">
        <f t="shared" si="30"/>
        <v>49</v>
      </c>
      <c r="G1945">
        <v>1</v>
      </c>
      <c r="H1945" s="47">
        <v>26140.36</v>
      </c>
      <c r="I1945" t="str">
        <f>IF(M1945="?","tier - 2",M1945)</f>
        <v>tier - 2</v>
      </c>
      <c r="J1945" t="str">
        <f>IF(N1945="?","tier - 2",N1945)</f>
        <v>tier - 3</v>
      </c>
      <c r="K1945" t="str">
        <f>IF(O1945="?","Unknown",O1945)</f>
        <v>R1011</v>
      </c>
      <c r="M1945" t="s">
        <v>9</v>
      </c>
      <c r="N1945" t="s">
        <v>10</v>
      </c>
      <c r="O1945" t="s">
        <v>40</v>
      </c>
      <c r="R1945">
        <v>1973</v>
      </c>
    </row>
    <row r="1946" spans="1:18" x14ac:dyDescent="0.3">
      <c r="A1946" t="s">
        <v>1975</v>
      </c>
      <c r="B1946">
        <v>4</v>
      </c>
      <c r="C1946" s="54" t="s">
        <v>16</v>
      </c>
      <c r="D1946" s="54">
        <f>IF(R1946="?",AVERAGE($R$2:$R$2344),R1946)</f>
        <v>1975</v>
      </c>
      <c r="E1946" s="19" t="str">
        <f>CONCATENATE(B1946,"-",C1946,"-",D1946)</f>
        <v>4-Jun-1975</v>
      </c>
      <c r="F1946" s="26">
        <f t="shared" si="30"/>
        <v>48</v>
      </c>
      <c r="G1946">
        <v>1</v>
      </c>
      <c r="H1946" s="47">
        <v>26236.58</v>
      </c>
      <c r="I1946" t="str">
        <f>IF(M1946="?","tier - 2",M1946)</f>
        <v>tier - 2</v>
      </c>
      <c r="J1946" t="str">
        <f>IF(N1946="?","tier - 2",N1946)</f>
        <v>tier - 1</v>
      </c>
      <c r="K1946" t="str">
        <f>IF(O1946="?","Unknown",O1946)</f>
        <v>R1011</v>
      </c>
      <c r="M1946" t="s">
        <v>9</v>
      </c>
      <c r="N1946" t="s">
        <v>14</v>
      </c>
      <c r="O1946" t="s">
        <v>40</v>
      </c>
      <c r="R1946">
        <v>1975</v>
      </c>
    </row>
    <row r="1947" spans="1:18" x14ac:dyDescent="0.3">
      <c r="A1947" t="s">
        <v>1976</v>
      </c>
      <c r="B1947">
        <v>5</v>
      </c>
      <c r="C1947" s="54" t="s">
        <v>28</v>
      </c>
      <c r="D1947" s="54">
        <f>IF(R1947="?",AVERAGE($R$2:$R$2344),R1947)</f>
        <v>2004</v>
      </c>
      <c r="E1947" s="19" t="str">
        <f>CONCATENATE(B1947,"-",C1947,"-",D1947)</f>
        <v>5-Dec-2004</v>
      </c>
      <c r="F1947" s="26">
        <f t="shared" si="30"/>
        <v>18</v>
      </c>
      <c r="G1947">
        <v>0</v>
      </c>
      <c r="H1947" s="47">
        <v>26316.59</v>
      </c>
      <c r="I1947" t="str">
        <f>IF(M1947="?","tier - 2",M1947)</f>
        <v>tier - 2</v>
      </c>
      <c r="J1947" t="str">
        <f>IF(N1947="?","tier - 2",N1947)</f>
        <v>tier - 3</v>
      </c>
      <c r="K1947" t="str">
        <f>IF(O1947="?","Unknown",O1947)</f>
        <v>R1011</v>
      </c>
      <c r="M1947" t="s">
        <v>9</v>
      </c>
      <c r="N1947" t="s">
        <v>10</v>
      </c>
      <c r="O1947" t="s">
        <v>40</v>
      </c>
      <c r="R1947">
        <v>2004</v>
      </c>
    </row>
    <row r="1948" spans="1:18" x14ac:dyDescent="0.3">
      <c r="A1948" t="s">
        <v>1977</v>
      </c>
      <c r="B1948">
        <v>21</v>
      </c>
      <c r="C1948" s="54" t="s">
        <v>18</v>
      </c>
      <c r="D1948" s="54">
        <f>IF(R1948="?",AVERAGE($R$2:$R$2344),R1948)</f>
        <v>1974</v>
      </c>
      <c r="E1948" s="19" t="str">
        <f>CONCATENATE(B1948,"-",C1948,"-",D1948)</f>
        <v>21-Sep-1974</v>
      </c>
      <c r="F1948" s="26">
        <f t="shared" si="30"/>
        <v>48</v>
      </c>
      <c r="G1948">
        <v>1</v>
      </c>
      <c r="H1948" s="47">
        <v>26392.26</v>
      </c>
      <c r="I1948" t="str">
        <f>IF(M1948="?","tier - 2",M1948)</f>
        <v>tier - 2</v>
      </c>
      <c r="J1948" t="str">
        <f>IF(N1948="?","tier - 2",N1948)</f>
        <v>tier - 2</v>
      </c>
      <c r="K1948" t="str">
        <f>IF(O1948="?","Unknown",O1948)</f>
        <v>R1024</v>
      </c>
      <c r="M1948" t="s">
        <v>9</v>
      </c>
      <c r="N1948" t="s">
        <v>9</v>
      </c>
      <c r="O1948" t="s">
        <v>245</v>
      </c>
      <c r="R1948">
        <v>1974</v>
      </c>
    </row>
    <row r="1949" spans="1:18" x14ac:dyDescent="0.3">
      <c r="A1949" t="s">
        <v>1978</v>
      </c>
      <c r="B1949">
        <v>27</v>
      </c>
      <c r="C1949" s="54" t="s">
        <v>33</v>
      </c>
      <c r="D1949" s="54">
        <f>IF(R1949="?",AVERAGE($R$2:$R$2344),R1949)</f>
        <v>1970</v>
      </c>
      <c r="E1949" s="19" t="str">
        <f>CONCATENATE(B1949,"-",C1949,"-",D1949)</f>
        <v>27-Aug-1970</v>
      </c>
      <c r="F1949" s="26">
        <f t="shared" si="30"/>
        <v>52</v>
      </c>
      <c r="G1949">
        <v>2</v>
      </c>
      <c r="H1949" s="47">
        <v>26467.1</v>
      </c>
      <c r="I1949" t="str">
        <f>IF(M1949="?","tier - 2",M1949)</f>
        <v>tier - 2</v>
      </c>
      <c r="J1949" t="str">
        <f>IF(N1949="?","tier - 2",N1949)</f>
        <v>tier - 3</v>
      </c>
      <c r="K1949" t="str">
        <f>IF(O1949="?","Unknown",O1949)</f>
        <v>R1012</v>
      </c>
      <c r="M1949" t="s">
        <v>9</v>
      </c>
      <c r="N1949" t="s">
        <v>10</v>
      </c>
      <c r="O1949" t="s">
        <v>21</v>
      </c>
      <c r="R1949">
        <v>1970</v>
      </c>
    </row>
    <row r="1950" spans="1:18" x14ac:dyDescent="0.3">
      <c r="A1950" t="s">
        <v>1979</v>
      </c>
      <c r="B1950">
        <v>5</v>
      </c>
      <c r="C1950" s="54" t="s">
        <v>18</v>
      </c>
      <c r="D1950" s="54">
        <f>IF(R1950="?",AVERAGE($R$2:$R$2344),R1950)</f>
        <v>2004</v>
      </c>
      <c r="E1950" s="19" t="str">
        <f>CONCATENATE(B1950,"-",C1950,"-",D1950)</f>
        <v>5-Sep-2004</v>
      </c>
      <c r="F1950" s="26">
        <f t="shared" si="30"/>
        <v>18</v>
      </c>
      <c r="G1950">
        <v>0</v>
      </c>
      <c r="H1950" s="47">
        <v>26479.4</v>
      </c>
      <c r="I1950" t="str">
        <f>IF(M1950="?","tier - 2",M1950)</f>
        <v>tier - 2</v>
      </c>
      <c r="J1950" t="str">
        <f>IF(N1950="?","tier - 2",N1950)</f>
        <v>tier - 2</v>
      </c>
      <c r="K1950" t="str">
        <f>IF(O1950="?","Unknown",O1950)</f>
        <v>R1011</v>
      </c>
      <c r="M1950" t="s">
        <v>9</v>
      </c>
      <c r="N1950" t="s">
        <v>9</v>
      </c>
      <c r="O1950" t="s">
        <v>40</v>
      </c>
      <c r="R1950">
        <v>2004</v>
      </c>
    </row>
    <row r="1951" spans="1:18" x14ac:dyDescent="0.3">
      <c r="A1951" t="s">
        <v>1980</v>
      </c>
      <c r="B1951">
        <v>22</v>
      </c>
      <c r="C1951" s="54" t="s">
        <v>8</v>
      </c>
      <c r="D1951" s="54">
        <f>IF(R1951="?",AVERAGE($R$2:$R$2344),R1951)</f>
        <v>1988</v>
      </c>
      <c r="E1951" s="19" t="str">
        <f>CONCATENATE(B1951,"-",C1951,"-",D1951)</f>
        <v>22-Jul-1988</v>
      </c>
      <c r="F1951" s="26">
        <f t="shared" si="30"/>
        <v>34</v>
      </c>
      <c r="G1951">
        <v>3</v>
      </c>
      <c r="H1951" s="47">
        <v>26607.89</v>
      </c>
      <c r="I1951" t="str">
        <f>IF(M1951="?","tier - 2",M1951)</f>
        <v>tier - 2</v>
      </c>
      <c r="J1951" t="str">
        <f>IF(N1951="?","tier - 2",N1951)</f>
        <v>tier - 1</v>
      </c>
      <c r="K1951" t="str">
        <f>IF(O1951="?","Unknown",O1951)</f>
        <v>R1011</v>
      </c>
      <c r="M1951" t="s">
        <v>9</v>
      </c>
      <c r="N1951" t="s">
        <v>14</v>
      </c>
      <c r="O1951" t="s">
        <v>40</v>
      </c>
      <c r="R1951">
        <v>1988</v>
      </c>
    </row>
    <row r="1952" spans="1:18" x14ac:dyDescent="0.3">
      <c r="A1952" t="s">
        <v>1981</v>
      </c>
      <c r="B1952">
        <v>22</v>
      </c>
      <c r="C1952" s="54" t="s">
        <v>33</v>
      </c>
      <c r="D1952" s="54">
        <f>IF(R1952="?",AVERAGE($R$2:$R$2344),R1952)</f>
        <v>1991</v>
      </c>
      <c r="E1952" s="19" t="str">
        <f>CONCATENATE(B1952,"-",C1952,"-",D1952)</f>
        <v>22-Aug-1991</v>
      </c>
      <c r="F1952" s="26">
        <f t="shared" si="30"/>
        <v>31</v>
      </c>
      <c r="G1952">
        <v>3</v>
      </c>
      <c r="H1952" s="47">
        <v>26912.560000000001</v>
      </c>
      <c r="I1952" t="str">
        <f>IF(M1952="?","tier - 2",M1952)</f>
        <v>tier - 2</v>
      </c>
      <c r="J1952" t="str">
        <f>IF(N1952="?","tier - 2",N1952)</f>
        <v>tier - 2</v>
      </c>
      <c r="K1952" t="str">
        <f>IF(O1952="?","Unknown",O1952)</f>
        <v>R1011</v>
      </c>
      <c r="M1952" t="s">
        <v>9</v>
      </c>
      <c r="N1952" t="s">
        <v>9</v>
      </c>
      <c r="O1952" t="s">
        <v>40</v>
      </c>
      <c r="R1952">
        <v>1991</v>
      </c>
    </row>
    <row r="1953" spans="1:18" x14ac:dyDescent="0.3">
      <c r="A1953" t="s">
        <v>1982</v>
      </c>
      <c r="B1953">
        <v>25</v>
      </c>
      <c r="C1953" s="54" t="s">
        <v>28</v>
      </c>
      <c r="D1953" s="54">
        <f>IF(R1953="?",AVERAGE($R$2:$R$2344),R1953)</f>
        <v>1958</v>
      </c>
      <c r="E1953" s="19" t="str">
        <f>CONCATENATE(B1953,"-",C1953,"-",D1953)</f>
        <v>25-Dec-1958</v>
      </c>
      <c r="F1953" s="26">
        <f t="shared" si="30"/>
        <v>64</v>
      </c>
      <c r="G1953">
        <v>0</v>
      </c>
      <c r="H1953" s="47">
        <v>26926.51</v>
      </c>
      <c r="I1953" t="str">
        <f>IF(M1953="?","tier - 2",M1953)</f>
        <v>tier - 2</v>
      </c>
      <c r="J1953" t="str">
        <f>IF(N1953="?","tier - 2",N1953)</f>
        <v>tier - 1</v>
      </c>
      <c r="K1953" t="str">
        <f>IF(O1953="?","Unknown",O1953)</f>
        <v>R1013</v>
      </c>
      <c r="M1953" t="s">
        <v>9</v>
      </c>
      <c r="N1953" t="s">
        <v>14</v>
      </c>
      <c r="O1953" t="s">
        <v>11</v>
      </c>
      <c r="R1953">
        <v>1958</v>
      </c>
    </row>
    <row r="1954" spans="1:18" x14ac:dyDescent="0.3">
      <c r="A1954" t="s">
        <v>1983</v>
      </c>
      <c r="B1954">
        <v>17</v>
      </c>
      <c r="C1954" s="54" t="s">
        <v>16</v>
      </c>
      <c r="D1954" s="54">
        <f>IF(R1954="?",AVERAGE($R$2:$R$2344),R1954)</f>
        <v>2002</v>
      </c>
      <c r="E1954" s="19" t="str">
        <f>CONCATENATE(B1954,"-",C1954,"-",D1954)</f>
        <v>17-Jun-2002</v>
      </c>
      <c r="F1954" s="26">
        <f t="shared" si="30"/>
        <v>20</v>
      </c>
      <c r="G1954">
        <v>0</v>
      </c>
      <c r="H1954" s="47">
        <v>26927.69</v>
      </c>
      <c r="I1954" t="str">
        <f>IF(M1954="?","tier - 2",M1954)</f>
        <v>tier - 2</v>
      </c>
      <c r="J1954" t="str">
        <f>IF(N1954="?","tier - 2",N1954)</f>
        <v>tier - 2</v>
      </c>
      <c r="K1954" t="str">
        <f>IF(O1954="?","Unknown",O1954)</f>
        <v>R1011</v>
      </c>
      <c r="M1954" t="s">
        <v>9</v>
      </c>
      <c r="N1954" t="s">
        <v>9</v>
      </c>
      <c r="O1954" t="s">
        <v>40</v>
      </c>
      <c r="R1954">
        <v>2002</v>
      </c>
    </row>
    <row r="1955" spans="1:18" x14ac:dyDescent="0.3">
      <c r="A1955" t="s">
        <v>1984</v>
      </c>
      <c r="B1955">
        <v>9</v>
      </c>
      <c r="C1955" s="54" t="s">
        <v>13</v>
      </c>
      <c r="D1955" s="54">
        <f>IF(R1955="?",AVERAGE($R$2:$R$2344),R1955)</f>
        <v>2000</v>
      </c>
      <c r="E1955" s="19" t="str">
        <f>CONCATENATE(B1955,"-",C1955,"-",D1955)</f>
        <v>9-Nov-2000</v>
      </c>
      <c r="F1955" s="26">
        <f t="shared" si="30"/>
        <v>22</v>
      </c>
      <c r="G1955">
        <v>0</v>
      </c>
      <c r="H1955" s="47">
        <v>26936.98</v>
      </c>
      <c r="I1955" t="str">
        <f>IF(M1955="?","tier - 2",M1955)</f>
        <v>tier - 2</v>
      </c>
      <c r="J1955" t="str">
        <f>IF(N1955="?","tier - 2",N1955)</f>
        <v>tier - 3</v>
      </c>
      <c r="K1955" t="str">
        <f>IF(O1955="?","Unknown",O1955)</f>
        <v>R1011</v>
      </c>
      <c r="M1955" t="s">
        <v>9</v>
      </c>
      <c r="N1955" t="s">
        <v>10</v>
      </c>
      <c r="O1955" t="s">
        <v>40</v>
      </c>
      <c r="R1955">
        <v>2000</v>
      </c>
    </row>
    <row r="1956" spans="1:18" x14ac:dyDescent="0.3">
      <c r="A1956" t="s">
        <v>1985</v>
      </c>
      <c r="B1956">
        <v>9</v>
      </c>
      <c r="C1956" s="54" t="s">
        <v>8</v>
      </c>
      <c r="D1956" s="54">
        <f>IF(R1956="?",AVERAGE($R$2:$R$2344),R1956)</f>
        <v>1960</v>
      </c>
      <c r="E1956" s="19" t="str">
        <f>CONCATENATE(B1956,"-",C1956,"-",D1956)</f>
        <v>9-Jul-1960</v>
      </c>
      <c r="F1956" s="26">
        <f t="shared" si="30"/>
        <v>62</v>
      </c>
      <c r="G1956">
        <v>1</v>
      </c>
      <c r="H1956" s="47">
        <v>27000.98</v>
      </c>
      <c r="I1956" t="str">
        <f>IF(M1956="?","tier - 2",M1956)</f>
        <v>tier - 2</v>
      </c>
      <c r="J1956" t="str">
        <f>IF(N1956="?","tier - 2",N1956)</f>
        <v>tier - 2</v>
      </c>
      <c r="K1956" t="str">
        <f>IF(O1956="?","Unknown",O1956)</f>
        <v>R1013</v>
      </c>
      <c r="M1956" t="s">
        <v>9</v>
      </c>
      <c r="N1956" t="s">
        <v>9</v>
      </c>
      <c r="O1956" t="s">
        <v>11</v>
      </c>
      <c r="R1956">
        <v>1960</v>
      </c>
    </row>
    <row r="1957" spans="1:18" x14ac:dyDescent="0.3">
      <c r="A1957" t="s">
        <v>1986</v>
      </c>
      <c r="B1957">
        <v>30</v>
      </c>
      <c r="C1957" s="54" t="s">
        <v>16</v>
      </c>
      <c r="D1957" s="54">
        <f>IF(R1957="?",AVERAGE($R$2:$R$2344),R1957)</f>
        <v>1958</v>
      </c>
      <c r="E1957" s="19" t="str">
        <f>CONCATENATE(B1957,"-",C1957,"-",D1957)</f>
        <v>30-Jun-1958</v>
      </c>
      <c r="F1957" s="26">
        <f t="shared" si="30"/>
        <v>64</v>
      </c>
      <c r="G1957">
        <v>0</v>
      </c>
      <c r="H1957" s="47">
        <v>27037.91</v>
      </c>
      <c r="I1957" t="str">
        <f>IF(M1957="?","tier - 2",M1957)</f>
        <v>tier - 2</v>
      </c>
      <c r="J1957" t="str">
        <f>IF(N1957="?","tier - 2",N1957)</f>
        <v>tier - 2</v>
      </c>
      <c r="K1957" t="str">
        <f>IF(O1957="?","Unknown",O1957)</f>
        <v>R1013</v>
      </c>
      <c r="M1957" t="s">
        <v>9</v>
      </c>
      <c r="N1957" t="s">
        <v>9</v>
      </c>
      <c r="O1957" t="s">
        <v>11</v>
      </c>
      <c r="R1957">
        <v>1958</v>
      </c>
    </row>
    <row r="1958" spans="1:18" x14ac:dyDescent="0.3">
      <c r="A1958" t="s">
        <v>1987</v>
      </c>
      <c r="B1958">
        <v>2</v>
      </c>
      <c r="C1958" s="54" t="s">
        <v>8</v>
      </c>
      <c r="D1958" s="54">
        <f>IF(R1958="?",AVERAGE($R$2:$R$2344),R1958)</f>
        <v>1994</v>
      </c>
      <c r="E1958" s="19" t="str">
        <f>CONCATENATE(B1958,"-",C1958,"-",D1958)</f>
        <v>2-Jul-1994</v>
      </c>
      <c r="F1958" s="26">
        <f t="shared" si="30"/>
        <v>28</v>
      </c>
      <c r="G1958">
        <v>0</v>
      </c>
      <c r="H1958" s="47">
        <v>27080.639999999999</v>
      </c>
      <c r="I1958" t="str">
        <f>IF(M1958="?","tier - 2",M1958)</f>
        <v>tier - 2</v>
      </c>
      <c r="J1958" t="str">
        <f>IF(N1958="?","tier - 2",N1958)</f>
        <v>tier - 2</v>
      </c>
      <c r="K1958" t="str">
        <f>IF(O1958="?","Unknown",O1958)</f>
        <v>R1011</v>
      </c>
      <c r="M1958" t="s">
        <v>9</v>
      </c>
      <c r="N1958" t="s">
        <v>9</v>
      </c>
      <c r="O1958" t="s">
        <v>40</v>
      </c>
      <c r="R1958">
        <v>1994</v>
      </c>
    </row>
    <row r="1959" spans="1:18" x14ac:dyDescent="0.3">
      <c r="A1959" t="s">
        <v>1988</v>
      </c>
      <c r="B1959">
        <v>13</v>
      </c>
      <c r="C1959" s="54" t="s">
        <v>28</v>
      </c>
      <c r="D1959" s="54">
        <f>IF(R1959="?",AVERAGE($R$2:$R$2344),R1959)</f>
        <v>1990</v>
      </c>
      <c r="E1959" s="19" t="str">
        <f>CONCATENATE(B1959,"-",C1959,"-",D1959)</f>
        <v>13-Dec-1990</v>
      </c>
      <c r="F1959" s="26">
        <f t="shared" si="30"/>
        <v>32</v>
      </c>
      <c r="G1959">
        <v>3</v>
      </c>
      <c r="H1959" s="47">
        <v>27092.38</v>
      </c>
      <c r="I1959" t="str">
        <f>IF(M1959="?","tier - 2",M1959)</f>
        <v>tier - 2</v>
      </c>
      <c r="J1959" t="str">
        <f>IF(N1959="?","tier - 2",N1959)</f>
        <v>tier - 3</v>
      </c>
      <c r="K1959" t="str">
        <f>IF(O1959="?","Unknown",O1959)</f>
        <v>R1011</v>
      </c>
      <c r="M1959" t="s">
        <v>9</v>
      </c>
      <c r="N1959" t="s">
        <v>10</v>
      </c>
      <c r="O1959" t="s">
        <v>40</v>
      </c>
      <c r="R1959">
        <v>1990</v>
      </c>
    </row>
    <row r="1960" spans="1:18" x14ac:dyDescent="0.3">
      <c r="A1960" t="s">
        <v>1989</v>
      </c>
      <c r="B1960">
        <v>2</v>
      </c>
      <c r="C1960" s="54" t="s">
        <v>35</v>
      </c>
      <c r="D1960" s="54">
        <f>IF(R1960="?",AVERAGE($R$2:$R$2344),R1960)</f>
        <v>1970</v>
      </c>
      <c r="E1960" s="19" t="str">
        <f>CONCATENATE(B1960,"-",C1960,"-",D1960)</f>
        <v>2-Oct-1970</v>
      </c>
      <c r="F1960" s="26">
        <f t="shared" si="30"/>
        <v>52</v>
      </c>
      <c r="G1960">
        <v>0</v>
      </c>
      <c r="H1960" s="47">
        <v>27117.99</v>
      </c>
      <c r="I1960" t="str">
        <f>IF(M1960="?","tier - 2",M1960)</f>
        <v>tier - 2</v>
      </c>
      <c r="J1960" t="str">
        <f>IF(N1960="?","tier - 2",N1960)</f>
        <v>tier - 2</v>
      </c>
      <c r="K1960" t="str">
        <f>IF(O1960="?","Unknown",O1960)</f>
        <v>R1013</v>
      </c>
      <c r="M1960" t="s">
        <v>9</v>
      </c>
      <c r="N1960" t="s">
        <v>9</v>
      </c>
      <c r="O1960" t="s">
        <v>11</v>
      </c>
      <c r="R1960">
        <v>1970</v>
      </c>
    </row>
    <row r="1961" spans="1:18" x14ac:dyDescent="0.3">
      <c r="A1961" t="s">
        <v>1990</v>
      </c>
      <c r="B1961">
        <v>21</v>
      </c>
      <c r="C1961" s="54" t="s">
        <v>28</v>
      </c>
      <c r="D1961" s="54">
        <f>IF(R1961="?",AVERAGE($R$2:$R$2344),R1961)</f>
        <v>1965</v>
      </c>
      <c r="E1961" s="19" t="str">
        <f>CONCATENATE(B1961,"-",C1961,"-",D1961)</f>
        <v>21-Dec-1965</v>
      </c>
      <c r="F1961" s="26">
        <f t="shared" si="30"/>
        <v>57</v>
      </c>
      <c r="G1961">
        <v>0</v>
      </c>
      <c r="H1961" s="47">
        <v>27218.44</v>
      </c>
      <c r="I1961" t="str">
        <f>IF(M1961="?","tier - 2",M1961)</f>
        <v>tier - 2</v>
      </c>
      <c r="J1961" t="str">
        <f>IF(N1961="?","tier - 2",N1961)</f>
        <v>tier - 1</v>
      </c>
      <c r="K1961" t="str">
        <f>IF(O1961="?","Unknown",O1961)</f>
        <v>R1017</v>
      </c>
      <c r="M1961" t="s">
        <v>9</v>
      </c>
      <c r="N1961" t="s">
        <v>14</v>
      </c>
      <c r="O1961" t="s">
        <v>354</v>
      </c>
      <c r="R1961">
        <v>1965</v>
      </c>
    </row>
    <row r="1962" spans="1:18" x14ac:dyDescent="0.3">
      <c r="A1962" t="s">
        <v>1991</v>
      </c>
      <c r="B1962">
        <v>2</v>
      </c>
      <c r="C1962" s="54" t="s">
        <v>28</v>
      </c>
      <c r="D1962" s="54">
        <f>IF(R1962="?",AVERAGE($R$2:$R$2344),R1962)</f>
        <v>1999</v>
      </c>
      <c r="E1962" s="19" t="str">
        <f>CONCATENATE(B1962,"-",C1962,"-",D1962)</f>
        <v>2-Dec-1999</v>
      </c>
      <c r="F1962" s="26">
        <f t="shared" si="30"/>
        <v>23</v>
      </c>
      <c r="G1962">
        <v>0</v>
      </c>
      <c r="H1962" s="47">
        <v>27236.959999999999</v>
      </c>
      <c r="I1962" t="str">
        <f>IF(M1962="?","tier - 2",M1962)</f>
        <v>tier - 2</v>
      </c>
      <c r="J1962" t="str">
        <f>IF(N1962="?","tier - 2",N1962)</f>
        <v>tier - 1</v>
      </c>
      <c r="K1962" t="str">
        <f>IF(O1962="?","Unknown",O1962)</f>
        <v>R1011</v>
      </c>
      <c r="M1962" t="s">
        <v>9</v>
      </c>
      <c r="N1962" t="s">
        <v>14</v>
      </c>
      <c r="O1962" t="s">
        <v>40</v>
      </c>
      <c r="R1962">
        <v>1999</v>
      </c>
    </row>
    <row r="1963" spans="1:18" x14ac:dyDescent="0.3">
      <c r="A1963" t="s">
        <v>1992</v>
      </c>
      <c r="B1963">
        <v>6</v>
      </c>
      <c r="C1963" s="54" t="s">
        <v>16</v>
      </c>
      <c r="D1963" s="54">
        <f>IF(R1963="?",AVERAGE($R$2:$R$2344),R1963)</f>
        <v>1968</v>
      </c>
      <c r="E1963" s="19" t="str">
        <f>CONCATENATE(B1963,"-",C1963,"-",D1963)</f>
        <v>6-Jun-1968</v>
      </c>
      <c r="F1963" s="26">
        <f t="shared" si="30"/>
        <v>55</v>
      </c>
      <c r="G1963">
        <v>3</v>
      </c>
      <c r="H1963" s="47">
        <v>27322.73</v>
      </c>
      <c r="I1963" t="str">
        <f>IF(M1963="?","tier - 2",M1963)</f>
        <v>tier - 2</v>
      </c>
      <c r="J1963" t="str">
        <f>IF(N1963="?","tier - 2",N1963)</f>
        <v>tier - 2</v>
      </c>
      <c r="K1963" t="str">
        <f>IF(O1963="?","Unknown",O1963)</f>
        <v>R1013</v>
      </c>
      <c r="M1963" t="s">
        <v>9</v>
      </c>
      <c r="N1963" t="s">
        <v>9</v>
      </c>
      <c r="O1963" t="s">
        <v>11</v>
      </c>
      <c r="R1963">
        <v>1968</v>
      </c>
    </row>
    <row r="1964" spans="1:18" x14ac:dyDescent="0.3">
      <c r="A1964" t="s">
        <v>1993</v>
      </c>
      <c r="B1964">
        <v>16</v>
      </c>
      <c r="C1964" s="54" t="s">
        <v>35</v>
      </c>
      <c r="D1964" s="54">
        <f>IF(R1964="?",AVERAGE($R$2:$R$2344),R1964)</f>
        <v>1969</v>
      </c>
      <c r="E1964" s="19" t="str">
        <f>CONCATENATE(B1964,"-",C1964,"-",D1964)</f>
        <v>16-Oct-1969</v>
      </c>
      <c r="F1964" s="26">
        <f t="shared" si="30"/>
        <v>53</v>
      </c>
      <c r="G1964">
        <v>0</v>
      </c>
      <c r="H1964" s="47">
        <v>27346.04</v>
      </c>
      <c r="I1964" t="str">
        <f>IF(M1964="?","tier - 2",M1964)</f>
        <v>tier - 2</v>
      </c>
      <c r="J1964" t="str">
        <f>IF(N1964="?","tier - 2",N1964)</f>
        <v>tier - 2</v>
      </c>
      <c r="K1964" t="str">
        <f>IF(O1964="?","Unknown",O1964)</f>
        <v>R1013</v>
      </c>
      <c r="M1964" t="s">
        <v>9</v>
      </c>
      <c r="N1964" t="s">
        <v>9</v>
      </c>
      <c r="O1964" t="s">
        <v>11</v>
      </c>
      <c r="R1964">
        <v>1969</v>
      </c>
    </row>
    <row r="1965" spans="1:18" x14ac:dyDescent="0.3">
      <c r="A1965" t="s">
        <v>1994</v>
      </c>
      <c r="B1965">
        <v>15</v>
      </c>
      <c r="C1965" s="54" t="s">
        <v>18</v>
      </c>
      <c r="D1965" s="54">
        <f>IF(R1965="?",AVERAGE($R$2:$R$2344),R1965)</f>
        <v>1988</v>
      </c>
      <c r="E1965" s="19" t="str">
        <f>CONCATENATE(B1965,"-",C1965,"-",D1965)</f>
        <v>15-Sep-1988</v>
      </c>
      <c r="F1965" s="26">
        <f t="shared" si="30"/>
        <v>34</v>
      </c>
      <c r="G1965">
        <v>2</v>
      </c>
      <c r="H1965" s="47">
        <v>27375.9</v>
      </c>
      <c r="I1965" t="str">
        <f>IF(M1965="?","tier - 2",M1965)</f>
        <v>tier - 2</v>
      </c>
      <c r="J1965" t="str">
        <f>IF(N1965="?","tier - 2",N1965)</f>
        <v>tier - 3</v>
      </c>
      <c r="K1965" t="str">
        <f>IF(O1965="?","Unknown",O1965)</f>
        <v>R1015</v>
      </c>
      <c r="M1965" t="s">
        <v>9</v>
      </c>
      <c r="N1965" t="s">
        <v>10</v>
      </c>
      <c r="O1965" t="s">
        <v>162</v>
      </c>
      <c r="R1965">
        <v>1988</v>
      </c>
    </row>
    <row r="1966" spans="1:18" x14ac:dyDescent="0.3">
      <c r="A1966" t="s">
        <v>1995</v>
      </c>
      <c r="B1966">
        <v>5</v>
      </c>
      <c r="C1966" s="54" t="s">
        <v>28</v>
      </c>
      <c r="D1966" s="54">
        <f>IF(R1966="?",AVERAGE($R$2:$R$2344),R1966)</f>
        <v>1985</v>
      </c>
      <c r="E1966" s="19" t="str">
        <f>CONCATENATE(B1966,"-",C1966,"-",D1966)</f>
        <v>5-Dec-1985</v>
      </c>
      <c r="F1966" s="26">
        <f t="shared" si="30"/>
        <v>37</v>
      </c>
      <c r="G1966">
        <v>3</v>
      </c>
      <c r="H1966" s="47">
        <v>27432.73</v>
      </c>
      <c r="I1966" t="str">
        <f>IF(M1966="?","tier - 2",M1966)</f>
        <v>tier - 2</v>
      </c>
      <c r="J1966" t="str">
        <f>IF(N1966="?","tier - 2",N1966)</f>
        <v>tier - 1</v>
      </c>
      <c r="K1966" t="str">
        <f>IF(O1966="?","Unknown",O1966)</f>
        <v>R1011</v>
      </c>
      <c r="M1966" t="s">
        <v>9</v>
      </c>
      <c r="N1966" t="s">
        <v>14</v>
      </c>
      <c r="O1966" t="s">
        <v>40</v>
      </c>
      <c r="R1966">
        <v>1985</v>
      </c>
    </row>
    <row r="1967" spans="1:18" x14ac:dyDescent="0.3">
      <c r="A1967" t="s">
        <v>1996</v>
      </c>
      <c r="B1967">
        <v>3</v>
      </c>
      <c r="C1967" s="54" t="s">
        <v>35</v>
      </c>
      <c r="D1967" s="54">
        <f>IF(R1967="?",AVERAGE($R$2:$R$2344),R1967)</f>
        <v>1981</v>
      </c>
      <c r="E1967" s="19" t="str">
        <f>CONCATENATE(B1967,"-",C1967,"-",D1967)</f>
        <v>3-Oct-1981</v>
      </c>
      <c r="F1967" s="26">
        <f t="shared" si="30"/>
        <v>41</v>
      </c>
      <c r="G1967">
        <v>1</v>
      </c>
      <c r="H1967" s="47">
        <v>27495.59</v>
      </c>
      <c r="I1967" t="str">
        <f>IF(M1967="?","tier - 2",M1967)</f>
        <v>tier - 2</v>
      </c>
      <c r="J1967" t="str">
        <f>IF(N1967="?","tier - 2",N1967)</f>
        <v>tier - 1</v>
      </c>
      <c r="K1967" t="str">
        <f>IF(O1967="?","Unknown",O1967)</f>
        <v>R1011</v>
      </c>
      <c r="M1967" t="s">
        <v>9</v>
      </c>
      <c r="N1967" t="s">
        <v>14</v>
      </c>
      <c r="O1967" t="s">
        <v>40</v>
      </c>
      <c r="R1967">
        <v>1981</v>
      </c>
    </row>
    <row r="1968" spans="1:18" x14ac:dyDescent="0.3">
      <c r="A1968" t="s">
        <v>1997</v>
      </c>
      <c r="B1968">
        <v>19</v>
      </c>
      <c r="C1968" s="54" t="s">
        <v>35</v>
      </c>
      <c r="D1968" s="54">
        <f>IF(R1968="?",AVERAGE($R$2:$R$2344),R1968)</f>
        <v>1965</v>
      </c>
      <c r="E1968" s="19" t="str">
        <f>CONCATENATE(B1968,"-",C1968,"-",D1968)</f>
        <v>19-Oct-1965</v>
      </c>
      <c r="F1968" s="26">
        <f t="shared" si="30"/>
        <v>57</v>
      </c>
      <c r="G1968">
        <v>0</v>
      </c>
      <c r="H1968" s="47">
        <v>27533.91</v>
      </c>
      <c r="I1968" t="str">
        <f>IF(M1968="?","tier - 2",M1968)</f>
        <v>tier - 2</v>
      </c>
      <c r="J1968" t="str">
        <f>IF(N1968="?","tier - 2",N1968)</f>
        <v>tier - 3</v>
      </c>
      <c r="K1968" t="str">
        <f>IF(O1968="?","Unknown",O1968)</f>
        <v>R1013</v>
      </c>
      <c r="M1968" t="s">
        <v>9</v>
      </c>
      <c r="N1968" t="s">
        <v>10</v>
      </c>
      <c r="O1968" t="s">
        <v>11</v>
      </c>
      <c r="R1968">
        <v>1965</v>
      </c>
    </row>
    <row r="1969" spans="1:18" x14ac:dyDescent="0.3">
      <c r="A1969" t="s">
        <v>1998</v>
      </c>
      <c r="B1969">
        <v>22</v>
      </c>
      <c r="C1969" s="54" t="s">
        <v>8</v>
      </c>
      <c r="D1969" s="54">
        <f>IF(R1969="?",AVERAGE($R$2:$R$2344),R1969)</f>
        <v>1984</v>
      </c>
      <c r="E1969" s="19" t="str">
        <f>CONCATENATE(B1969,"-",C1969,"-",D1969)</f>
        <v>22-Jul-1984</v>
      </c>
      <c r="F1969" s="26">
        <f t="shared" si="30"/>
        <v>38</v>
      </c>
      <c r="G1969">
        <v>3</v>
      </c>
      <c r="H1969" s="47">
        <v>27534.53</v>
      </c>
      <c r="I1969" t="str">
        <f>IF(M1969="?","tier - 2",M1969)</f>
        <v>tier - 2</v>
      </c>
      <c r="J1969" t="str">
        <f>IF(N1969="?","tier - 2",N1969)</f>
        <v>tier - 2</v>
      </c>
      <c r="K1969" t="str">
        <f>IF(O1969="?","Unknown",O1969)</f>
        <v>R1011</v>
      </c>
      <c r="M1969" t="s">
        <v>9</v>
      </c>
      <c r="N1969" t="s">
        <v>9</v>
      </c>
      <c r="O1969" t="s">
        <v>40</v>
      </c>
      <c r="R1969">
        <v>1984</v>
      </c>
    </row>
    <row r="1970" spans="1:18" x14ac:dyDescent="0.3">
      <c r="A1970" t="s">
        <v>1999</v>
      </c>
      <c r="B1970">
        <v>6</v>
      </c>
      <c r="C1970" s="54" t="s">
        <v>13</v>
      </c>
      <c r="D1970" s="54">
        <f>IF(R1970="?",AVERAGE($R$2:$R$2344),R1970)</f>
        <v>1985</v>
      </c>
      <c r="E1970" s="19" t="str">
        <f>CONCATENATE(B1970,"-",C1970,"-",D1970)</f>
        <v>6-Nov-1985</v>
      </c>
      <c r="F1970" s="26">
        <f t="shared" si="30"/>
        <v>37</v>
      </c>
      <c r="G1970">
        <v>3</v>
      </c>
      <c r="H1970" s="47">
        <v>27598.93</v>
      </c>
      <c r="I1970" t="str">
        <f>IF(M1970="?","tier - 2",M1970)</f>
        <v>tier - 2</v>
      </c>
      <c r="J1970" t="str">
        <f>IF(N1970="?","tier - 2",N1970)</f>
        <v>tier - 1</v>
      </c>
      <c r="K1970" t="str">
        <f>IF(O1970="?","Unknown",O1970)</f>
        <v>R1011</v>
      </c>
      <c r="M1970" t="s">
        <v>9</v>
      </c>
      <c r="N1970" t="s">
        <v>14</v>
      </c>
      <c r="O1970" t="s">
        <v>40</v>
      </c>
      <c r="R1970">
        <v>1985</v>
      </c>
    </row>
    <row r="1971" spans="1:18" x14ac:dyDescent="0.3">
      <c r="A1971" t="s">
        <v>2000</v>
      </c>
      <c r="B1971">
        <v>11</v>
      </c>
      <c r="C1971" s="54" t="s">
        <v>16</v>
      </c>
      <c r="D1971" s="54">
        <f>IF(R1971="?",AVERAGE($R$2:$R$2344),R1971)</f>
        <v>1992</v>
      </c>
      <c r="E1971" s="19" t="str">
        <f>CONCATENATE(B1971,"-",C1971,"-",D1971)</f>
        <v>11-Jun-1992</v>
      </c>
      <c r="F1971" s="26">
        <f t="shared" si="30"/>
        <v>30</v>
      </c>
      <c r="G1971">
        <v>0</v>
      </c>
      <c r="H1971" s="47">
        <v>27614.71</v>
      </c>
      <c r="I1971" t="str">
        <f>IF(M1971="?","tier - 2",M1971)</f>
        <v>tier - 2</v>
      </c>
      <c r="J1971" t="str">
        <f>IF(N1971="?","tier - 2",N1971)</f>
        <v>tier - 3</v>
      </c>
      <c r="K1971" t="str">
        <f>IF(O1971="?","Unknown",O1971)</f>
        <v>R1011</v>
      </c>
      <c r="M1971" t="s">
        <v>9</v>
      </c>
      <c r="N1971" t="s">
        <v>10</v>
      </c>
      <c r="O1971" t="s">
        <v>40</v>
      </c>
      <c r="R1971">
        <v>1992</v>
      </c>
    </row>
    <row r="1972" spans="1:18" x14ac:dyDescent="0.3">
      <c r="A1972" t="s">
        <v>2001</v>
      </c>
      <c r="B1972">
        <v>9</v>
      </c>
      <c r="C1972" s="54" t="s">
        <v>18</v>
      </c>
      <c r="D1972" s="54">
        <f>IF(R1972="?",AVERAGE($R$2:$R$2344),R1972)</f>
        <v>1997</v>
      </c>
      <c r="E1972" s="19" t="str">
        <f>CONCATENATE(B1972,"-",C1972,"-",D1972)</f>
        <v>9-Sep-1997</v>
      </c>
      <c r="F1972" s="26">
        <f t="shared" si="30"/>
        <v>25</v>
      </c>
      <c r="G1972">
        <v>0</v>
      </c>
      <c r="H1972" s="47">
        <v>27619.360000000001</v>
      </c>
      <c r="I1972" t="str">
        <f>IF(M1972="?","tier - 2",M1972)</f>
        <v>tier - 2</v>
      </c>
      <c r="J1972" t="str">
        <f>IF(N1972="?","tier - 2",N1972)</f>
        <v>tier - 3</v>
      </c>
      <c r="K1972" t="str">
        <f>IF(O1972="?","Unknown",O1972)</f>
        <v>R1011</v>
      </c>
      <c r="M1972" t="s">
        <v>9</v>
      </c>
      <c r="N1972" t="s">
        <v>10</v>
      </c>
      <c r="O1972" t="s">
        <v>40</v>
      </c>
      <c r="R1972">
        <v>1997</v>
      </c>
    </row>
    <row r="1973" spans="1:18" x14ac:dyDescent="0.3">
      <c r="A1973" t="s">
        <v>2002</v>
      </c>
      <c r="B1973">
        <v>7</v>
      </c>
      <c r="C1973" s="54" t="s">
        <v>35</v>
      </c>
      <c r="D1973" s="54">
        <f>IF(R1973="?",AVERAGE($R$2:$R$2344),R1973)</f>
        <v>1997</v>
      </c>
      <c r="E1973" s="19" t="str">
        <f>CONCATENATE(B1973,"-",C1973,"-",D1973)</f>
        <v>7-Oct-1997</v>
      </c>
      <c r="F1973" s="26">
        <f t="shared" si="30"/>
        <v>25</v>
      </c>
      <c r="G1973">
        <v>0</v>
      </c>
      <c r="H1973" s="47">
        <v>27625.17</v>
      </c>
      <c r="I1973" t="str">
        <f>IF(M1973="?","tier - 2",M1973)</f>
        <v>tier - 1</v>
      </c>
      <c r="J1973" t="str">
        <f>IF(N1973="?","tier - 2",N1973)</f>
        <v>tier - 1</v>
      </c>
      <c r="K1973" t="str">
        <f>IF(O1973="?","Unknown",O1973)</f>
        <v>R1011</v>
      </c>
      <c r="M1973" t="s">
        <v>14</v>
      </c>
      <c r="N1973" t="s">
        <v>14</v>
      </c>
      <c r="O1973" t="s">
        <v>40</v>
      </c>
      <c r="R1973">
        <v>1997</v>
      </c>
    </row>
    <row r="1974" spans="1:18" x14ac:dyDescent="0.3">
      <c r="A1974" t="s">
        <v>2003</v>
      </c>
      <c r="B1974">
        <v>3</v>
      </c>
      <c r="C1974" s="54" t="s">
        <v>8</v>
      </c>
      <c r="D1974" s="54">
        <f>IF(R1974="?",AVERAGE($R$2:$R$2344),R1974)</f>
        <v>1992</v>
      </c>
      <c r="E1974" s="19" t="str">
        <f>CONCATENATE(B1974,"-",C1974,"-",D1974)</f>
        <v>3-Jul-1992</v>
      </c>
      <c r="F1974" s="26">
        <f t="shared" si="30"/>
        <v>30</v>
      </c>
      <c r="G1974">
        <v>0</v>
      </c>
      <c r="H1974" s="47">
        <v>27696.11</v>
      </c>
      <c r="I1974" t="str">
        <f>IF(M1974="?","tier - 2",M1974)</f>
        <v>tier - 1</v>
      </c>
      <c r="J1974" t="str">
        <f>IF(N1974="?","tier - 2",N1974)</f>
        <v>tier - 2</v>
      </c>
      <c r="K1974" t="str">
        <f>IF(O1974="?","Unknown",O1974)</f>
        <v>R1011</v>
      </c>
      <c r="M1974" t="s">
        <v>14</v>
      </c>
      <c r="N1974" t="s">
        <v>9</v>
      </c>
      <c r="O1974" t="s">
        <v>40</v>
      </c>
      <c r="R1974">
        <v>1992</v>
      </c>
    </row>
    <row r="1975" spans="1:18" x14ac:dyDescent="0.3">
      <c r="A1975" t="s">
        <v>2004</v>
      </c>
      <c r="B1975">
        <v>6</v>
      </c>
      <c r="C1975" s="54" t="s">
        <v>28</v>
      </c>
      <c r="D1975" s="54">
        <f>IF(R1975="?",AVERAGE($R$2:$R$2344),R1975)</f>
        <v>2002</v>
      </c>
      <c r="E1975" s="19" t="str">
        <f>CONCATENATE(B1975,"-",C1975,"-",D1975)</f>
        <v>6-Dec-2002</v>
      </c>
      <c r="F1975" s="26">
        <f t="shared" si="30"/>
        <v>20</v>
      </c>
      <c r="G1975">
        <v>1</v>
      </c>
      <c r="H1975" s="47">
        <v>27724.29</v>
      </c>
      <c r="I1975" t="str">
        <f>IF(M1975="?","tier - 2",M1975)</f>
        <v>tier - 1</v>
      </c>
      <c r="J1975" t="str">
        <f>IF(N1975="?","tier - 2",N1975)</f>
        <v>tier - 3</v>
      </c>
      <c r="K1975" t="str">
        <f>IF(O1975="?","Unknown",O1975)</f>
        <v>R1013</v>
      </c>
      <c r="M1975" t="s">
        <v>14</v>
      </c>
      <c r="N1975" t="s">
        <v>10</v>
      </c>
      <c r="O1975" t="s">
        <v>11</v>
      </c>
      <c r="R1975">
        <v>2002</v>
      </c>
    </row>
    <row r="1976" spans="1:18" x14ac:dyDescent="0.3">
      <c r="A1976" t="s">
        <v>2005</v>
      </c>
      <c r="B1976">
        <v>6</v>
      </c>
      <c r="C1976" s="54" t="s">
        <v>8</v>
      </c>
      <c r="D1976" s="54">
        <f>IF(R1976="?",AVERAGE($R$2:$R$2344),R1976)</f>
        <v>1960</v>
      </c>
      <c r="E1976" s="19" t="str">
        <f>CONCATENATE(B1976,"-",C1976,"-",D1976)</f>
        <v>6-Jul-1960</v>
      </c>
      <c r="F1976" s="26">
        <f t="shared" si="30"/>
        <v>62</v>
      </c>
      <c r="G1976">
        <v>0</v>
      </c>
      <c r="H1976" s="47">
        <v>27808.73</v>
      </c>
      <c r="I1976" t="str">
        <f>IF(M1976="?","tier - 2",M1976)</f>
        <v>tier - 1</v>
      </c>
      <c r="J1976" t="str">
        <f>IF(N1976="?","tier - 2",N1976)</f>
        <v>tier - 1</v>
      </c>
      <c r="K1976" t="str">
        <f>IF(O1976="?","Unknown",O1976)</f>
        <v>R1013</v>
      </c>
      <c r="M1976" t="s">
        <v>14</v>
      </c>
      <c r="N1976" t="s">
        <v>14</v>
      </c>
      <c r="O1976" t="s">
        <v>11</v>
      </c>
      <c r="R1976">
        <v>1960</v>
      </c>
    </row>
    <row r="1977" spans="1:18" x14ac:dyDescent="0.3">
      <c r="A1977" t="s">
        <v>2006</v>
      </c>
      <c r="B1977">
        <v>4</v>
      </c>
      <c r="C1977" s="54" t="s">
        <v>28</v>
      </c>
      <c r="D1977" s="54">
        <f>IF(R1977="?",AVERAGE($R$2:$R$2344),R1977)</f>
        <v>1985</v>
      </c>
      <c r="E1977" s="19" t="str">
        <f>CONCATENATE(B1977,"-",C1977,"-",D1977)</f>
        <v>4-Dec-1985</v>
      </c>
      <c r="F1977" s="26">
        <f t="shared" si="30"/>
        <v>37</v>
      </c>
      <c r="G1977">
        <v>3</v>
      </c>
      <c r="H1977" s="47">
        <v>27849.94</v>
      </c>
      <c r="I1977" t="str">
        <f>IF(M1977="?","tier - 2",M1977)</f>
        <v>tier - 1</v>
      </c>
      <c r="J1977" t="str">
        <f>IF(N1977="?","tier - 2",N1977)</f>
        <v>tier - 1</v>
      </c>
      <c r="K1977" t="str">
        <f>IF(O1977="?","Unknown",O1977)</f>
        <v>R1011</v>
      </c>
      <c r="M1977" t="s">
        <v>14</v>
      </c>
      <c r="N1977" t="s">
        <v>14</v>
      </c>
      <c r="O1977" t="s">
        <v>40</v>
      </c>
      <c r="R1977">
        <v>1985</v>
      </c>
    </row>
    <row r="1978" spans="1:18" x14ac:dyDescent="0.3">
      <c r="A1978" t="s">
        <v>2007</v>
      </c>
      <c r="B1978">
        <v>21</v>
      </c>
      <c r="C1978" s="54" t="s">
        <v>13</v>
      </c>
      <c r="D1978" s="54">
        <f>IF(R1978="?",AVERAGE($R$2:$R$2344),R1978)</f>
        <v>1989</v>
      </c>
      <c r="E1978" s="19" t="str">
        <f>CONCATENATE(B1978,"-",C1978,"-",D1978)</f>
        <v>21-Nov-1989</v>
      </c>
      <c r="F1978" s="26">
        <f t="shared" si="30"/>
        <v>33</v>
      </c>
      <c r="G1978">
        <v>3</v>
      </c>
      <c r="H1978" s="47">
        <v>27925.86</v>
      </c>
      <c r="I1978" t="str">
        <f>IF(M1978="?","tier - 2",M1978)</f>
        <v>tier - 1</v>
      </c>
      <c r="J1978" t="str">
        <f>IF(N1978="?","tier - 2",N1978)</f>
        <v>tier - 2</v>
      </c>
      <c r="K1978" t="str">
        <f>IF(O1978="?","Unknown",O1978)</f>
        <v>R1011</v>
      </c>
      <c r="M1978" t="s">
        <v>14</v>
      </c>
      <c r="N1978" t="s">
        <v>9</v>
      </c>
      <c r="O1978" t="s">
        <v>40</v>
      </c>
      <c r="R1978">
        <v>1989</v>
      </c>
    </row>
    <row r="1979" spans="1:18" x14ac:dyDescent="0.3">
      <c r="A1979" t="s">
        <v>2008</v>
      </c>
      <c r="B1979">
        <v>4</v>
      </c>
      <c r="C1979" s="54" t="s">
        <v>16</v>
      </c>
      <c r="D1979" s="54">
        <f>IF(R1979="?",AVERAGE($R$2:$R$2344),R1979)</f>
        <v>1991</v>
      </c>
      <c r="E1979" s="19" t="str">
        <f>CONCATENATE(B1979,"-",C1979,"-",D1979)</f>
        <v>4-Jun-1991</v>
      </c>
      <c r="F1979" s="26">
        <f t="shared" si="30"/>
        <v>32</v>
      </c>
      <c r="G1979">
        <v>3</v>
      </c>
      <c r="H1979" s="47">
        <v>27931.11</v>
      </c>
      <c r="I1979" t="str">
        <f>IF(M1979="?","tier - 2",M1979)</f>
        <v>tier - 1</v>
      </c>
      <c r="J1979" t="str">
        <f>IF(N1979="?","tier - 2",N1979)</f>
        <v>tier - 3</v>
      </c>
      <c r="K1979" t="str">
        <f>IF(O1979="?","Unknown",O1979)</f>
        <v>R1011</v>
      </c>
      <c r="M1979" t="s">
        <v>14</v>
      </c>
      <c r="N1979" t="s">
        <v>10</v>
      </c>
      <c r="O1979" t="s">
        <v>40</v>
      </c>
      <c r="R1979">
        <v>1991</v>
      </c>
    </row>
    <row r="1980" spans="1:18" x14ac:dyDescent="0.3">
      <c r="A1980" t="s">
        <v>2009</v>
      </c>
      <c r="B1980">
        <v>28</v>
      </c>
      <c r="C1980" s="54" t="s">
        <v>8</v>
      </c>
      <c r="D1980" s="54">
        <f>IF(R1980="?",AVERAGE($R$2:$R$2344),R1980)</f>
        <v>1961</v>
      </c>
      <c r="E1980" s="19" t="str">
        <f>CONCATENATE(B1980,"-",C1980,"-",D1980)</f>
        <v>28-Jul-1961</v>
      </c>
      <c r="F1980" s="26">
        <f t="shared" si="30"/>
        <v>61</v>
      </c>
      <c r="G1980">
        <v>3</v>
      </c>
      <c r="H1980" s="47">
        <v>27941.29</v>
      </c>
      <c r="I1980" t="str">
        <f>IF(M1980="?","tier - 2",M1980)</f>
        <v>tier - 1</v>
      </c>
      <c r="J1980" t="str">
        <f>IF(N1980="?","tier - 2",N1980)</f>
        <v>tier - 3</v>
      </c>
      <c r="K1980" t="str">
        <f>IF(O1980="?","Unknown",O1980)</f>
        <v>R1011</v>
      </c>
      <c r="M1980" t="s">
        <v>14</v>
      </c>
      <c r="N1980" t="s">
        <v>10</v>
      </c>
      <c r="O1980" t="s">
        <v>40</v>
      </c>
      <c r="R1980">
        <v>1961</v>
      </c>
    </row>
    <row r="1981" spans="1:18" x14ac:dyDescent="0.3">
      <c r="A1981" t="s">
        <v>2010</v>
      </c>
      <c r="B1981">
        <v>21</v>
      </c>
      <c r="C1981" s="54" t="s">
        <v>28</v>
      </c>
      <c r="D1981" s="54">
        <f>IF(R1981="?",AVERAGE($R$2:$R$2344),R1981)</f>
        <v>1999</v>
      </c>
      <c r="E1981" s="19" t="str">
        <f>CONCATENATE(B1981,"-",C1981,"-",D1981)</f>
        <v>21-Dec-1999</v>
      </c>
      <c r="F1981" s="26">
        <f t="shared" si="30"/>
        <v>23</v>
      </c>
      <c r="G1981">
        <v>0</v>
      </c>
      <c r="H1981" s="47">
        <v>27980.77</v>
      </c>
      <c r="I1981" t="str">
        <f>IF(M1981="?","tier - 2",M1981)</f>
        <v>tier - 1</v>
      </c>
      <c r="J1981" t="str">
        <f>IF(N1981="?","tier - 2",N1981)</f>
        <v>tier - 1</v>
      </c>
      <c r="K1981" t="str">
        <f>IF(O1981="?","Unknown",O1981)</f>
        <v>R1011</v>
      </c>
      <c r="M1981" t="s">
        <v>14</v>
      </c>
      <c r="N1981" t="s">
        <v>14</v>
      </c>
      <c r="O1981" t="s">
        <v>40</v>
      </c>
      <c r="R1981">
        <v>1999</v>
      </c>
    </row>
    <row r="1982" spans="1:18" x14ac:dyDescent="0.3">
      <c r="A1982" t="s">
        <v>2011</v>
      </c>
      <c r="B1982">
        <v>29</v>
      </c>
      <c r="C1982" s="54" t="s">
        <v>13</v>
      </c>
      <c r="D1982" s="54">
        <f>IF(R1982="?",AVERAGE($R$2:$R$2344),R1982)</f>
        <v>1985</v>
      </c>
      <c r="E1982" s="19" t="str">
        <f>CONCATENATE(B1982,"-",C1982,"-",D1982)</f>
        <v>29-Nov-1985</v>
      </c>
      <c r="F1982" s="26">
        <f t="shared" si="30"/>
        <v>37</v>
      </c>
      <c r="G1982">
        <v>3</v>
      </c>
      <c r="H1982" s="47">
        <v>28006.94</v>
      </c>
      <c r="I1982" t="str">
        <f>IF(M1982="?","tier - 2",M1982)</f>
        <v>tier - 1</v>
      </c>
      <c r="J1982" t="str">
        <f>IF(N1982="?","tier - 2",N1982)</f>
        <v>tier - 2</v>
      </c>
      <c r="K1982" t="str">
        <f>IF(O1982="?","Unknown",O1982)</f>
        <v>R1011</v>
      </c>
      <c r="M1982" t="s">
        <v>14</v>
      </c>
      <c r="N1982" t="s">
        <v>9</v>
      </c>
      <c r="O1982" t="s">
        <v>40</v>
      </c>
      <c r="R1982">
        <v>1985</v>
      </c>
    </row>
    <row r="1983" spans="1:18" x14ac:dyDescent="0.3">
      <c r="A1983" t="s">
        <v>2012</v>
      </c>
      <c r="B1983">
        <v>22</v>
      </c>
      <c r="C1983" s="54" t="s">
        <v>13</v>
      </c>
      <c r="D1983" s="54">
        <f>IF(R1983="?",AVERAGE($R$2:$R$2344),R1983)</f>
        <v>1960</v>
      </c>
      <c r="E1983" s="19" t="str">
        <f>CONCATENATE(B1983,"-",C1983,"-",D1983)</f>
        <v>22-Nov-1960</v>
      </c>
      <c r="F1983" s="26">
        <f t="shared" si="30"/>
        <v>62</v>
      </c>
      <c r="G1983">
        <v>0</v>
      </c>
      <c r="H1983" s="47">
        <v>28101.33</v>
      </c>
      <c r="I1983" t="str">
        <f>IF(M1983="?","tier - 2",M1983)</f>
        <v>tier - 1</v>
      </c>
      <c r="J1983" t="str">
        <f>IF(N1983="?","tier - 2",N1983)</f>
        <v>tier - 2</v>
      </c>
      <c r="K1983" t="str">
        <f>IF(O1983="?","Unknown",O1983)</f>
        <v>R1019</v>
      </c>
      <c r="M1983" t="s">
        <v>14</v>
      </c>
      <c r="N1983" t="s">
        <v>9</v>
      </c>
      <c r="O1983" t="s">
        <v>164</v>
      </c>
      <c r="R1983">
        <v>1960</v>
      </c>
    </row>
    <row r="1984" spans="1:18" x14ac:dyDescent="0.3">
      <c r="A1984" t="s">
        <v>2013</v>
      </c>
      <c r="B1984">
        <v>6</v>
      </c>
      <c r="C1984" s="54" t="s">
        <v>18</v>
      </c>
      <c r="D1984" s="54">
        <f>IF(R1984="?",AVERAGE($R$2:$R$2344),R1984)</f>
        <v>1999</v>
      </c>
      <c r="E1984" s="19" t="str">
        <f>CONCATENATE(B1984,"-",C1984,"-",D1984)</f>
        <v>6-Sep-1999</v>
      </c>
      <c r="F1984" s="26">
        <f t="shared" si="30"/>
        <v>23</v>
      </c>
      <c r="G1984">
        <v>0</v>
      </c>
      <c r="H1984" s="47">
        <v>28245.34</v>
      </c>
      <c r="I1984" t="str">
        <f>IF(M1984="?","tier - 2",M1984)</f>
        <v>tier - 1</v>
      </c>
      <c r="J1984" t="str">
        <f>IF(N1984="?","tier - 2",N1984)</f>
        <v>tier - 3</v>
      </c>
      <c r="K1984" t="str">
        <f>IF(O1984="?","Unknown",O1984)</f>
        <v>R1011</v>
      </c>
      <c r="M1984" t="s">
        <v>14</v>
      </c>
      <c r="N1984" t="s">
        <v>10</v>
      </c>
      <c r="O1984" t="s">
        <v>40</v>
      </c>
      <c r="R1984">
        <v>1999</v>
      </c>
    </row>
    <row r="1985" spans="1:18" x14ac:dyDescent="0.3">
      <c r="A1985" t="s">
        <v>2014</v>
      </c>
      <c r="B1985">
        <v>25</v>
      </c>
      <c r="C1985" s="54" t="s">
        <v>13</v>
      </c>
      <c r="D1985" s="54">
        <f>IF(R1985="?",AVERAGE($R$2:$R$2344),R1985)</f>
        <v>1963</v>
      </c>
      <c r="E1985" s="19" t="str">
        <f>CONCATENATE(B1985,"-",C1985,"-",D1985)</f>
        <v>25-Nov-1963</v>
      </c>
      <c r="F1985" s="26">
        <f t="shared" si="30"/>
        <v>59</v>
      </c>
      <c r="G1985">
        <v>1</v>
      </c>
      <c r="H1985" s="47">
        <v>28287.9</v>
      </c>
      <c r="I1985" t="str">
        <f>IF(M1985="?","tier - 2",M1985)</f>
        <v>tier - 1</v>
      </c>
      <c r="J1985" t="str">
        <f>IF(N1985="?","tier - 2",N1985)</f>
        <v>tier - 1</v>
      </c>
      <c r="K1985" t="str">
        <f>IF(O1985="?","Unknown",O1985)</f>
        <v>R1013</v>
      </c>
      <c r="M1985" t="s">
        <v>14</v>
      </c>
      <c r="N1985" t="s">
        <v>14</v>
      </c>
      <c r="O1985" t="s">
        <v>11</v>
      </c>
      <c r="R1985">
        <v>1963</v>
      </c>
    </row>
    <row r="1986" spans="1:18" x14ac:dyDescent="0.3">
      <c r="A1986" t="s">
        <v>2015</v>
      </c>
      <c r="B1986">
        <v>24</v>
      </c>
      <c r="C1986" s="54" t="s">
        <v>28</v>
      </c>
      <c r="D1986" s="54">
        <f>IF(R1986="?",AVERAGE($R$2:$R$2344),R1986)</f>
        <v>1990</v>
      </c>
      <c r="E1986" s="19" t="str">
        <f>CONCATENATE(B1986,"-",C1986,"-",D1986)</f>
        <v>24-Dec-1990</v>
      </c>
      <c r="F1986" s="26">
        <f t="shared" si="30"/>
        <v>32</v>
      </c>
      <c r="G1986">
        <v>3</v>
      </c>
      <c r="H1986" s="47">
        <v>28302.33</v>
      </c>
      <c r="I1986" t="str">
        <f>IF(M1986="?","tier - 2",M1986)</f>
        <v>tier - 1</v>
      </c>
      <c r="J1986" t="str">
        <f>IF(N1986="?","tier - 2",N1986)</f>
        <v>tier - 2</v>
      </c>
      <c r="K1986" t="str">
        <f>IF(O1986="?","Unknown",O1986)</f>
        <v>R1011</v>
      </c>
      <c r="M1986" t="s">
        <v>14</v>
      </c>
      <c r="N1986" t="s">
        <v>9</v>
      </c>
      <c r="O1986" t="s">
        <v>40</v>
      </c>
      <c r="R1986">
        <v>1990</v>
      </c>
    </row>
    <row r="1987" spans="1:18" x14ac:dyDescent="0.3">
      <c r="A1987" t="s">
        <v>2016</v>
      </c>
      <c r="B1987">
        <v>2</v>
      </c>
      <c r="C1987" s="54" t="s">
        <v>28</v>
      </c>
      <c r="D1987" s="54">
        <f>IF(R1987="?",AVERAGE($R$2:$R$2344),R1987)</f>
        <v>1977</v>
      </c>
      <c r="E1987" s="19" t="str">
        <f>CONCATENATE(B1987,"-",C1987,"-",D1987)</f>
        <v>2-Dec-1977</v>
      </c>
      <c r="F1987" s="26">
        <f t="shared" ref="F1987:F2050" si="31">DATEDIF(E1987, DATE(2023,6,8), "Y")</f>
        <v>45</v>
      </c>
      <c r="G1987">
        <v>1</v>
      </c>
      <c r="H1987" s="47">
        <v>28340.19</v>
      </c>
      <c r="I1987" t="str">
        <f>IF(M1987="?","tier - 2",M1987)</f>
        <v>tier - 1</v>
      </c>
      <c r="J1987" t="str">
        <f>IF(N1987="?","tier - 2",N1987)</f>
        <v>tier - 2</v>
      </c>
      <c r="K1987" t="str">
        <f>IF(O1987="?","Unknown",O1987)</f>
        <v>R1012</v>
      </c>
      <c r="M1987" t="s">
        <v>14</v>
      </c>
      <c r="N1987" t="s">
        <v>9</v>
      </c>
      <c r="O1987" t="s">
        <v>21</v>
      </c>
      <c r="R1987">
        <v>1977</v>
      </c>
    </row>
    <row r="1988" spans="1:18" x14ac:dyDescent="0.3">
      <c r="A1988" t="s">
        <v>2017</v>
      </c>
      <c r="B1988">
        <v>16</v>
      </c>
      <c r="C1988" s="54" t="s">
        <v>18</v>
      </c>
      <c r="D1988" s="54">
        <f>IF(R1988="?",AVERAGE($R$2:$R$2344),R1988)</f>
        <v>1974</v>
      </c>
      <c r="E1988" s="19" t="str">
        <f>CONCATENATE(B1988,"-",C1988,"-",D1988)</f>
        <v>16-Sep-1974</v>
      </c>
      <c r="F1988" s="26">
        <f t="shared" si="31"/>
        <v>48</v>
      </c>
      <c r="G1988">
        <v>1</v>
      </c>
      <c r="H1988" s="47">
        <v>28468.92</v>
      </c>
      <c r="I1988" t="str">
        <f>IF(M1988="?","tier - 2",M1988)</f>
        <v>tier - 1</v>
      </c>
      <c r="J1988" t="str">
        <f>IF(N1988="?","tier - 2",N1988)</f>
        <v>tier - 1</v>
      </c>
      <c r="K1988" t="str">
        <f>IF(O1988="?","Unknown",O1988)</f>
        <v>R1012</v>
      </c>
      <c r="M1988" t="s">
        <v>14</v>
      </c>
      <c r="N1988" t="s">
        <v>14</v>
      </c>
      <c r="O1988" t="s">
        <v>21</v>
      </c>
      <c r="R1988">
        <v>1974</v>
      </c>
    </row>
    <row r="1989" spans="1:18" x14ac:dyDescent="0.3">
      <c r="A1989" t="s">
        <v>2018</v>
      </c>
      <c r="B1989">
        <v>11</v>
      </c>
      <c r="C1989" s="54" t="s">
        <v>28</v>
      </c>
      <c r="D1989" s="54">
        <f>IF(R1989="?",AVERAGE($R$2:$R$2344),R1989)</f>
        <v>1982</v>
      </c>
      <c r="E1989" s="19" t="str">
        <f>CONCATENATE(B1989,"-",C1989,"-",D1989)</f>
        <v>11-Dec-1982</v>
      </c>
      <c r="F1989" s="26">
        <f t="shared" si="31"/>
        <v>40</v>
      </c>
      <c r="G1989">
        <v>1</v>
      </c>
      <c r="H1989" s="47">
        <v>28476.73</v>
      </c>
      <c r="I1989" t="str">
        <f>IF(M1989="?","tier - 2",M1989)</f>
        <v>tier - 1</v>
      </c>
      <c r="J1989" t="str">
        <f>IF(N1989="?","tier - 2",N1989)</f>
        <v>tier - 2</v>
      </c>
      <c r="K1989" t="str">
        <f>IF(O1989="?","Unknown",O1989)</f>
        <v>R1012</v>
      </c>
      <c r="M1989" t="s">
        <v>14</v>
      </c>
      <c r="N1989" t="s">
        <v>9</v>
      </c>
      <c r="O1989" t="s">
        <v>21</v>
      </c>
      <c r="R1989">
        <v>1982</v>
      </c>
    </row>
    <row r="1990" spans="1:18" x14ac:dyDescent="0.3">
      <c r="A1990" t="s">
        <v>2019</v>
      </c>
      <c r="B1990">
        <v>27</v>
      </c>
      <c r="C1990" s="54" t="s">
        <v>18</v>
      </c>
      <c r="D1990" s="54">
        <f>IF(R1990="?",AVERAGE($R$2:$R$2344),R1990)</f>
        <v>1985</v>
      </c>
      <c r="E1990" s="19" t="str">
        <f>CONCATENATE(B1990,"-",C1990,"-",D1990)</f>
        <v>27-Sep-1985</v>
      </c>
      <c r="F1990" s="26">
        <f t="shared" si="31"/>
        <v>37</v>
      </c>
      <c r="G1990">
        <v>3</v>
      </c>
      <c r="H1990" s="47">
        <v>28542.86</v>
      </c>
      <c r="I1990" t="str">
        <f>IF(M1990="?","tier - 2",M1990)</f>
        <v>tier - 1</v>
      </c>
      <c r="J1990" t="str">
        <f>IF(N1990="?","tier - 2",N1990)</f>
        <v>tier - 3</v>
      </c>
      <c r="K1990" t="str">
        <f>IF(O1990="?","Unknown",O1990)</f>
        <v>R1011</v>
      </c>
      <c r="M1990" t="s">
        <v>14</v>
      </c>
      <c r="N1990" t="s">
        <v>10</v>
      </c>
      <c r="O1990" t="s">
        <v>40</v>
      </c>
      <c r="R1990">
        <v>1985</v>
      </c>
    </row>
    <row r="1991" spans="1:18" x14ac:dyDescent="0.3">
      <c r="A1991" t="s">
        <v>2020</v>
      </c>
      <c r="B1991">
        <v>5</v>
      </c>
      <c r="C1991" s="54" t="s">
        <v>28</v>
      </c>
      <c r="D1991" s="54">
        <f>IF(R1991="?",AVERAGE($R$2:$R$2344),R1991)</f>
        <v>1990</v>
      </c>
      <c r="E1991" s="19" t="str">
        <f>CONCATENATE(B1991,"-",C1991,"-",D1991)</f>
        <v>5-Dec-1990</v>
      </c>
      <c r="F1991" s="26">
        <f t="shared" si="31"/>
        <v>32</v>
      </c>
      <c r="G1991">
        <v>3</v>
      </c>
      <c r="H1991" s="47">
        <v>28716.14</v>
      </c>
      <c r="I1991" t="str">
        <f>IF(M1991="?","tier - 2",M1991)</f>
        <v>tier - 1</v>
      </c>
      <c r="J1991" t="str">
        <f>IF(N1991="?","tier - 2",N1991)</f>
        <v>tier - 3</v>
      </c>
      <c r="K1991" t="str">
        <f>IF(O1991="?","Unknown",O1991)</f>
        <v>R1011</v>
      </c>
      <c r="M1991" t="s">
        <v>14</v>
      </c>
      <c r="N1991" t="s">
        <v>10</v>
      </c>
      <c r="O1991" t="s">
        <v>40</v>
      </c>
      <c r="R1991">
        <v>1990</v>
      </c>
    </row>
    <row r="1992" spans="1:18" x14ac:dyDescent="0.3">
      <c r="A1992" t="s">
        <v>2021</v>
      </c>
      <c r="B1992">
        <v>3</v>
      </c>
      <c r="C1992" s="54" t="s">
        <v>33</v>
      </c>
      <c r="D1992" s="54">
        <f>IF(R1992="?",AVERAGE($R$2:$R$2344),R1992)</f>
        <v>1961</v>
      </c>
      <c r="E1992" s="19" t="str">
        <f>CONCATENATE(B1992,"-",C1992,"-",D1992)</f>
        <v>3-Aug-1961</v>
      </c>
      <c r="F1992" s="26">
        <f t="shared" si="31"/>
        <v>61</v>
      </c>
      <c r="G1992">
        <v>1</v>
      </c>
      <c r="H1992" s="47">
        <v>28868.66</v>
      </c>
      <c r="I1992" t="str">
        <f>IF(M1992="?","tier - 2",M1992)</f>
        <v>tier - 1</v>
      </c>
      <c r="J1992" t="str">
        <f>IF(N1992="?","tier - 2",N1992)</f>
        <v>tier - 2</v>
      </c>
      <c r="K1992" t="str">
        <f>IF(O1992="?","Unknown",O1992)</f>
        <v>R1012</v>
      </c>
      <c r="M1992" t="s">
        <v>14</v>
      </c>
      <c r="N1992" t="s">
        <v>9</v>
      </c>
      <c r="O1992" t="s">
        <v>21</v>
      </c>
      <c r="R1992">
        <v>1961</v>
      </c>
    </row>
    <row r="1993" spans="1:18" x14ac:dyDescent="0.3">
      <c r="A1993" t="s">
        <v>2022</v>
      </c>
      <c r="B1993">
        <v>25</v>
      </c>
      <c r="C1993" s="54" t="s">
        <v>8</v>
      </c>
      <c r="D1993" s="54">
        <f>IF(R1993="?",AVERAGE($R$2:$R$2344),R1993)</f>
        <v>1962</v>
      </c>
      <c r="E1993" s="19" t="str">
        <f>CONCATENATE(B1993,"-",C1993,"-",D1993)</f>
        <v>25-Jul-1962</v>
      </c>
      <c r="F1993" s="26">
        <f t="shared" si="31"/>
        <v>60</v>
      </c>
      <c r="G1993">
        <v>0</v>
      </c>
      <c r="H1993" s="47">
        <v>28923.14</v>
      </c>
      <c r="I1993" t="str">
        <f>IF(M1993="?","tier - 2",M1993)</f>
        <v>tier - 1</v>
      </c>
      <c r="J1993" t="str">
        <f>IF(N1993="?","tier - 2",N1993)</f>
        <v>tier - 1</v>
      </c>
      <c r="K1993" t="str">
        <f>IF(O1993="?","Unknown",O1993)</f>
        <v>R1012</v>
      </c>
      <c r="M1993" t="s">
        <v>14</v>
      </c>
      <c r="N1993" t="s">
        <v>14</v>
      </c>
      <c r="O1993" t="s">
        <v>21</v>
      </c>
      <c r="R1993">
        <v>1962</v>
      </c>
    </row>
    <row r="1994" spans="1:18" x14ac:dyDescent="0.3">
      <c r="A1994" t="s">
        <v>2023</v>
      </c>
      <c r="B1994">
        <v>5</v>
      </c>
      <c r="C1994" s="54" t="s">
        <v>28</v>
      </c>
      <c r="D1994" s="54">
        <f>IF(R1994="?",AVERAGE($R$2:$R$2344),R1994)</f>
        <v>1959</v>
      </c>
      <c r="E1994" s="19" t="str">
        <f>CONCATENATE(B1994,"-",C1994,"-",D1994)</f>
        <v>5-Dec-1959</v>
      </c>
      <c r="F1994" s="26">
        <f t="shared" si="31"/>
        <v>63</v>
      </c>
      <c r="G1994">
        <v>0</v>
      </c>
      <c r="H1994" s="47">
        <v>28950.47</v>
      </c>
      <c r="I1994" t="str">
        <f>IF(M1994="?","tier - 2",M1994)</f>
        <v>tier - 1</v>
      </c>
      <c r="J1994" t="str">
        <f>IF(N1994="?","tier - 2",N1994)</f>
        <v>tier - 1</v>
      </c>
      <c r="K1994" t="str">
        <f>IF(O1994="?","Unknown",O1994)</f>
        <v>R1012</v>
      </c>
      <c r="M1994" t="s">
        <v>14</v>
      </c>
      <c r="N1994" t="s">
        <v>14</v>
      </c>
      <c r="O1994" t="s">
        <v>21</v>
      </c>
      <c r="R1994">
        <v>1959</v>
      </c>
    </row>
    <row r="1995" spans="1:18" x14ac:dyDescent="0.3">
      <c r="A1995" t="s">
        <v>2024</v>
      </c>
      <c r="B1995">
        <v>1</v>
      </c>
      <c r="C1995" s="54" t="s">
        <v>18</v>
      </c>
      <c r="D1995" s="54">
        <f>IF(R1995="?",AVERAGE($R$2:$R$2344),R1995)</f>
        <v>2003</v>
      </c>
      <c r="E1995" s="19" t="str">
        <f>CONCATENATE(B1995,"-",C1995,"-",D1995)</f>
        <v>1-Sep-2003</v>
      </c>
      <c r="F1995" s="26">
        <f t="shared" si="31"/>
        <v>19</v>
      </c>
      <c r="G1995">
        <v>0</v>
      </c>
      <c r="H1995" s="47">
        <v>28998.68</v>
      </c>
      <c r="I1995" t="str">
        <f>IF(M1995="?","tier - 2",M1995)</f>
        <v>tier - 1</v>
      </c>
      <c r="J1995" t="str">
        <f>IF(N1995="?","tier - 2",N1995)</f>
        <v>tier - 3</v>
      </c>
      <c r="K1995" t="str">
        <f>IF(O1995="?","Unknown",O1995)</f>
        <v>R1011</v>
      </c>
      <c r="M1995" t="s">
        <v>14</v>
      </c>
      <c r="N1995" t="s">
        <v>10</v>
      </c>
      <c r="O1995" t="s">
        <v>40</v>
      </c>
      <c r="R1995">
        <v>2003</v>
      </c>
    </row>
    <row r="1996" spans="1:18" x14ac:dyDescent="0.3">
      <c r="A1996" t="s">
        <v>2025</v>
      </c>
      <c r="B1996">
        <v>7</v>
      </c>
      <c r="C1996" s="54" t="s">
        <v>8</v>
      </c>
      <c r="D1996" s="54">
        <f>IF(R1996="?",AVERAGE($R$2:$R$2344),R1996)</f>
        <v>1992</v>
      </c>
      <c r="E1996" s="19" t="str">
        <f>CONCATENATE(B1996,"-",C1996,"-",D1996)</f>
        <v>7-Jul-1992</v>
      </c>
      <c r="F1996" s="26">
        <f t="shared" si="31"/>
        <v>30</v>
      </c>
      <c r="G1996">
        <v>0</v>
      </c>
      <c r="H1996" s="47">
        <v>29007.82</v>
      </c>
      <c r="I1996" t="str">
        <f>IF(M1996="?","tier - 2",M1996)</f>
        <v>tier - 1</v>
      </c>
      <c r="J1996" t="str">
        <f>IF(N1996="?","tier - 2",N1996)</f>
        <v>tier - 3</v>
      </c>
      <c r="K1996" t="str">
        <f>IF(O1996="?","Unknown",O1996)</f>
        <v>R1011</v>
      </c>
      <c r="M1996" t="s">
        <v>14</v>
      </c>
      <c r="N1996" t="s">
        <v>10</v>
      </c>
      <c r="O1996" t="s">
        <v>40</v>
      </c>
      <c r="R1996">
        <v>1992</v>
      </c>
    </row>
    <row r="1997" spans="1:18" x14ac:dyDescent="0.3">
      <c r="A1997" t="s">
        <v>2026</v>
      </c>
      <c r="B1997">
        <v>14</v>
      </c>
      <c r="C1997" s="54" t="s">
        <v>8</v>
      </c>
      <c r="D1997" s="54">
        <f>IF(R1997="?",AVERAGE($R$2:$R$2344),R1997)</f>
        <v>1980</v>
      </c>
      <c r="E1997" s="19" t="str">
        <f>CONCATENATE(B1997,"-",C1997,"-",D1997)</f>
        <v>14-Jul-1980</v>
      </c>
      <c r="F1997" s="26">
        <f t="shared" si="31"/>
        <v>42</v>
      </c>
      <c r="G1997">
        <v>2</v>
      </c>
      <c r="H1997" s="47">
        <v>29114.21</v>
      </c>
      <c r="I1997" t="str">
        <f>IF(M1997="?","tier - 2",M1997)</f>
        <v>tier - 1</v>
      </c>
      <c r="J1997" t="str">
        <f>IF(N1997="?","tier - 2",N1997)</f>
        <v>tier - 3</v>
      </c>
      <c r="K1997" t="str">
        <f>IF(O1997="?","Unknown",O1997)</f>
        <v>R1011</v>
      </c>
      <c r="M1997" t="s">
        <v>14</v>
      </c>
      <c r="N1997" t="s">
        <v>10</v>
      </c>
      <c r="O1997" t="s">
        <v>40</v>
      </c>
      <c r="R1997">
        <v>1980</v>
      </c>
    </row>
    <row r="1998" spans="1:18" x14ac:dyDescent="0.3">
      <c r="A1998" t="s">
        <v>2027</v>
      </c>
      <c r="B1998">
        <v>29</v>
      </c>
      <c r="C1998" s="54" t="s">
        <v>13</v>
      </c>
      <c r="D1998" s="54">
        <f>IF(R1998="?",AVERAGE($R$2:$R$2344),R1998)</f>
        <v>1978</v>
      </c>
      <c r="E1998" s="19" t="str">
        <f>CONCATENATE(B1998,"-",C1998,"-",D1998)</f>
        <v>29-Nov-1978</v>
      </c>
      <c r="F1998" s="26">
        <f t="shared" si="31"/>
        <v>44</v>
      </c>
      <c r="G1998">
        <v>2</v>
      </c>
      <c r="H1998" s="47">
        <v>29114.77</v>
      </c>
      <c r="I1998" t="str">
        <f>IF(M1998="?","tier - 2",M1998)</f>
        <v>tier - 1</v>
      </c>
      <c r="J1998" t="str">
        <f>IF(N1998="?","tier - 2",N1998)</f>
        <v>tier - 1</v>
      </c>
      <c r="K1998" t="str">
        <f>IF(O1998="?","Unknown",O1998)</f>
        <v>R1011</v>
      </c>
      <c r="M1998" t="s">
        <v>14</v>
      </c>
      <c r="N1998" t="s">
        <v>14</v>
      </c>
      <c r="O1998" t="s">
        <v>40</v>
      </c>
      <c r="R1998">
        <v>1978</v>
      </c>
    </row>
    <row r="1999" spans="1:18" x14ac:dyDescent="0.3">
      <c r="A1999" t="s">
        <v>2028</v>
      </c>
      <c r="B1999">
        <v>24</v>
      </c>
      <c r="C1999" s="54" t="s">
        <v>28</v>
      </c>
      <c r="D1999" s="54">
        <f>IF(R1999="?",AVERAGE($R$2:$R$2344),R1999)</f>
        <v>1961</v>
      </c>
      <c r="E1999" s="19" t="str">
        <f>CONCATENATE(B1999,"-",C1999,"-",D1999)</f>
        <v>24-Dec-1961</v>
      </c>
      <c r="F1999" s="26">
        <f t="shared" si="31"/>
        <v>61</v>
      </c>
      <c r="G1999">
        <v>0</v>
      </c>
      <c r="H1999" s="47">
        <v>29141.360000000001</v>
      </c>
      <c r="I1999" t="str">
        <f>IF(M1999="?","tier - 2",M1999)</f>
        <v>tier - 1</v>
      </c>
      <c r="J1999" t="str">
        <f>IF(N1999="?","tier - 2",N1999)</f>
        <v>tier - 3</v>
      </c>
      <c r="K1999" t="str">
        <f>IF(O1999="?","Unknown",O1999)</f>
        <v>R1012</v>
      </c>
      <c r="M1999" t="s">
        <v>14</v>
      </c>
      <c r="N1999" t="s">
        <v>10</v>
      </c>
      <c r="O1999" t="s">
        <v>21</v>
      </c>
      <c r="R1999">
        <v>1961</v>
      </c>
    </row>
    <row r="2000" spans="1:18" x14ac:dyDescent="0.3">
      <c r="A2000" t="s">
        <v>2029</v>
      </c>
      <c r="B2000">
        <v>8</v>
      </c>
      <c r="C2000" s="54" t="s">
        <v>13</v>
      </c>
      <c r="D2000" s="54">
        <f>IF(R2000="?",AVERAGE($R$2:$R$2344),R2000)</f>
        <v>1976</v>
      </c>
      <c r="E2000" s="19" t="str">
        <f>CONCATENATE(B2000,"-",C2000,"-",D2000)</f>
        <v>8-Nov-1976</v>
      </c>
      <c r="F2000" s="26">
        <f t="shared" si="31"/>
        <v>46</v>
      </c>
      <c r="G2000">
        <v>2</v>
      </c>
      <c r="H2000" s="47">
        <v>29160.39</v>
      </c>
      <c r="I2000" t="str">
        <f>IF(M2000="?","tier - 2",M2000)</f>
        <v>tier - 1</v>
      </c>
      <c r="J2000" t="str">
        <f>IF(N2000="?","tier - 2",N2000)</f>
        <v>tier - 2</v>
      </c>
      <c r="K2000" t="str">
        <f>IF(O2000="?","Unknown",O2000)</f>
        <v>R1011</v>
      </c>
      <c r="M2000" t="s">
        <v>14</v>
      </c>
      <c r="N2000" t="s">
        <v>9</v>
      </c>
      <c r="O2000" t="s">
        <v>40</v>
      </c>
      <c r="R2000">
        <v>1976</v>
      </c>
    </row>
    <row r="2001" spans="1:18" x14ac:dyDescent="0.3">
      <c r="A2001" t="s">
        <v>2030</v>
      </c>
      <c r="B2001">
        <v>9</v>
      </c>
      <c r="C2001" s="54" t="s">
        <v>8</v>
      </c>
      <c r="D2001" s="54">
        <f>IF(R2001="?",AVERAGE($R$2:$R$2344),R2001)</f>
        <v>1969</v>
      </c>
      <c r="E2001" s="19" t="str">
        <f>CONCATENATE(B2001,"-",C2001,"-",D2001)</f>
        <v>9-Jul-1969</v>
      </c>
      <c r="F2001" s="26">
        <f t="shared" si="31"/>
        <v>53</v>
      </c>
      <c r="G2001">
        <v>2</v>
      </c>
      <c r="H2001" s="47">
        <v>29186.48</v>
      </c>
      <c r="I2001" t="str">
        <f>IF(M2001="?","tier - 2",M2001)</f>
        <v>tier - 1</v>
      </c>
      <c r="J2001" t="str">
        <f>IF(N2001="?","tier - 2",N2001)</f>
        <v>tier - 3</v>
      </c>
      <c r="K2001" t="str">
        <f>IF(O2001="?","Unknown",O2001)</f>
        <v>R1024</v>
      </c>
      <c r="M2001" t="s">
        <v>14</v>
      </c>
      <c r="N2001" t="s">
        <v>10</v>
      </c>
      <c r="O2001" t="s">
        <v>245</v>
      </c>
      <c r="R2001">
        <v>1969</v>
      </c>
    </row>
    <row r="2002" spans="1:18" x14ac:dyDescent="0.3">
      <c r="A2002" t="s">
        <v>2031</v>
      </c>
      <c r="B2002">
        <v>21</v>
      </c>
      <c r="C2002" s="54" t="s">
        <v>8</v>
      </c>
      <c r="D2002" s="54">
        <f>IF(R2002="?",AVERAGE($R$2:$R$2344),R2002)</f>
        <v>1978</v>
      </c>
      <c r="E2002" s="19" t="str">
        <f>CONCATENATE(B2002,"-",C2002,"-",D2002)</f>
        <v>21-Jul-1978</v>
      </c>
      <c r="F2002" s="26">
        <f t="shared" si="31"/>
        <v>44</v>
      </c>
      <c r="G2002">
        <v>2</v>
      </c>
      <c r="H2002" s="47">
        <v>29227.599999999999</v>
      </c>
      <c r="I2002" t="str">
        <f>IF(M2002="?","tier - 2",M2002)</f>
        <v>tier - 1</v>
      </c>
      <c r="J2002" t="str">
        <f>IF(N2002="?","tier - 2",N2002)</f>
        <v>tier - 3</v>
      </c>
      <c r="K2002" t="str">
        <f>IF(O2002="?","Unknown",O2002)</f>
        <v>R1012</v>
      </c>
      <c r="M2002" t="s">
        <v>14</v>
      </c>
      <c r="N2002" t="s">
        <v>10</v>
      </c>
      <c r="O2002" t="s">
        <v>21</v>
      </c>
      <c r="R2002">
        <v>1978</v>
      </c>
    </row>
    <row r="2003" spans="1:18" x14ac:dyDescent="0.3">
      <c r="A2003" t="s">
        <v>2032</v>
      </c>
      <c r="B2003">
        <v>5</v>
      </c>
      <c r="C2003" s="54" t="s">
        <v>16</v>
      </c>
      <c r="D2003" s="54">
        <f>IF(R2003="?",AVERAGE($R$2:$R$2344),R2003)</f>
        <v>1958</v>
      </c>
      <c r="E2003" s="19" t="str">
        <f>CONCATENATE(B2003,"-",C2003,"-",D2003)</f>
        <v>5-Jun-1958</v>
      </c>
      <c r="F2003" s="26">
        <f t="shared" si="31"/>
        <v>65</v>
      </c>
      <c r="G2003">
        <v>0</v>
      </c>
      <c r="H2003" s="47">
        <v>29330.98</v>
      </c>
      <c r="I2003" t="str">
        <f>IF(M2003="?","tier - 2",M2003)</f>
        <v>tier - 1</v>
      </c>
      <c r="J2003" t="str">
        <f>IF(N2003="?","tier - 2",N2003)</f>
        <v>tier - 2</v>
      </c>
      <c r="K2003" t="str">
        <f>IF(O2003="?","Unknown",O2003)</f>
        <v>R1012</v>
      </c>
      <c r="M2003" t="s">
        <v>14</v>
      </c>
      <c r="N2003" t="s">
        <v>9</v>
      </c>
      <c r="O2003" t="s">
        <v>21</v>
      </c>
      <c r="R2003">
        <v>1958</v>
      </c>
    </row>
    <row r="2004" spans="1:18" x14ac:dyDescent="0.3">
      <c r="A2004" t="s">
        <v>2033</v>
      </c>
      <c r="B2004">
        <v>7</v>
      </c>
      <c r="C2004" s="54" t="s">
        <v>13</v>
      </c>
      <c r="D2004" s="54">
        <f>IF(R2004="?",AVERAGE($R$2:$R$2344),R2004)</f>
        <v>1985</v>
      </c>
      <c r="E2004" s="19" t="str">
        <f>CONCATENATE(B2004,"-",C2004,"-",D2004)</f>
        <v>7-Nov-1985</v>
      </c>
      <c r="F2004" s="26">
        <f t="shared" si="31"/>
        <v>37</v>
      </c>
      <c r="G2004">
        <v>3</v>
      </c>
      <c r="H2004" s="47">
        <v>29352.560000000001</v>
      </c>
      <c r="I2004" t="str">
        <f>IF(M2004="?","tier - 2",M2004)</f>
        <v>tier - 1</v>
      </c>
      <c r="J2004" t="str">
        <f>IF(N2004="?","tier - 2",N2004)</f>
        <v>tier - 1</v>
      </c>
      <c r="K2004" t="str">
        <f>IF(O2004="?","Unknown",O2004)</f>
        <v>R1011</v>
      </c>
      <c r="M2004" t="s">
        <v>14</v>
      </c>
      <c r="N2004" t="s">
        <v>14</v>
      </c>
      <c r="O2004" t="s">
        <v>40</v>
      </c>
      <c r="R2004">
        <v>1985</v>
      </c>
    </row>
    <row r="2005" spans="1:18" x14ac:dyDescent="0.3">
      <c r="A2005" t="s">
        <v>2034</v>
      </c>
      <c r="B2005">
        <v>16</v>
      </c>
      <c r="C2005" s="54" t="s">
        <v>8</v>
      </c>
      <c r="D2005" s="54">
        <f>IF(R2005="?",AVERAGE($R$2:$R$2344),R2005)</f>
        <v>1987</v>
      </c>
      <c r="E2005" s="19" t="str">
        <f>CONCATENATE(B2005,"-",C2005,"-",D2005)</f>
        <v>16-Jul-1987</v>
      </c>
      <c r="F2005" s="26">
        <f t="shared" si="31"/>
        <v>35</v>
      </c>
      <c r="G2005">
        <v>3</v>
      </c>
      <c r="H2005" s="47">
        <v>29443.59</v>
      </c>
      <c r="I2005" t="str">
        <f>IF(M2005="?","tier - 2",M2005)</f>
        <v>tier - 1</v>
      </c>
      <c r="J2005" t="str">
        <f>IF(N2005="?","tier - 2",N2005)</f>
        <v>tier - 1</v>
      </c>
      <c r="K2005" t="str">
        <f>IF(O2005="?","Unknown",O2005)</f>
        <v>R1011</v>
      </c>
      <c r="M2005" t="s">
        <v>14</v>
      </c>
      <c r="N2005" t="s">
        <v>14</v>
      </c>
      <c r="O2005" t="s">
        <v>40</v>
      </c>
      <c r="R2005">
        <v>1987</v>
      </c>
    </row>
    <row r="2006" spans="1:18" x14ac:dyDescent="0.3">
      <c r="A2006" t="s">
        <v>2035</v>
      </c>
      <c r="B2006">
        <v>20</v>
      </c>
      <c r="C2006" s="54" t="s">
        <v>35</v>
      </c>
      <c r="D2006" s="54">
        <f>IF(R2006="?",AVERAGE($R$2:$R$2344),R2006)</f>
        <v>1959</v>
      </c>
      <c r="E2006" s="19" t="str">
        <f>CONCATENATE(B2006,"-",C2006,"-",D2006)</f>
        <v>20-Oct-1959</v>
      </c>
      <c r="F2006" s="26">
        <f t="shared" si="31"/>
        <v>63</v>
      </c>
      <c r="G2006">
        <v>0</v>
      </c>
      <c r="H2006" s="47">
        <v>29523.17</v>
      </c>
      <c r="I2006" t="str">
        <f>IF(M2006="?","tier - 2",M2006)</f>
        <v>tier - 1</v>
      </c>
      <c r="J2006" t="str">
        <f>IF(N2006="?","tier - 2",N2006)</f>
        <v>tier - 2</v>
      </c>
      <c r="K2006" t="str">
        <f>IF(O2006="?","Unknown",O2006)</f>
        <v>R1024</v>
      </c>
      <c r="M2006" t="s">
        <v>14</v>
      </c>
      <c r="N2006" t="s">
        <v>9</v>
      </c>
      <c r="O2006" t="s">
        <v>245</v>
      </c>
      <c r="R2006">
        <v>1959</v>
      </c>
    </row>
    <row r="2007" spans="1:18" x14ac:dyDescent="0.3">
      <c r="A2007" t="s">
        <v>2036</v>
      </c>
      <c r="B2007">
        <v>3</v>
      </c>
      <c r="C2007" s="54" t="s">
        <v>13</v>
      </c>
      <c r="D2007" s="54">
        <f>IF(R2007="?",AVERAGE($R$2:$R$2344),R2007)</f>
        <v>1975</v>
      </c>
      <c r="E2007" s="19" t="str">
        <f>CONCATENATE(B2007,"-",C2007,"-",D2007)</f>
        <v>3-Nov-1975</v>
      </c>
      <c r="F2007" s="26">
        <f t="shared" si="31"/>
        <v>47</v>
      </c>
      <c r="G2007">
        <v>1</v>
      </c>
      <c r="H2007" s="47">
        <v>29583.8</v>
      </c>
      <c r="I2007" t="str">
        <f>IF(M2007="?","tier - 2",M2007)</f>
        <v>tier - 1</v>
      </c>
      <c r="J2007" t="str">
        <f>IF(N2007="?","tier - 2",N2007)</f>
        <v>tier - 1</v>
      </c>
      <c r="K2007" t="str">
        <f>IF(O2007="?","Unknown",O2007)</f>
        <v>R1011</v>
      </c>
      <c r="M2007" t="s">
        <v>14</v>
      </c>
      <c r="N2007" t="s">
        <v>14</v>
      </c>
      <c r="O2007" t="s">
        <v>40</v>
      </c>
      <c r="R2007">
        <v>1975</v>
      </c>
    </row>
    <row r="2008" spans="1:18" x14ac:dyDescent="0.3">
      <c r="A2008" t="s">
        <v>2037</v>
      </c>
      <c r="B2008">
        <v>27</v>
      </c>
      <c r="C2008" s="54" t="s">
        <v>8</v>
      </c>
      <c r="D2008" s="54">
        <f>IF(R2008="?",AVERAGE($R$2:$R$2344),R2008)</f>
        <v>1993</v>
      </c>
      <c r="E2008" s="19" t="str">
        <f>CONCATENATE(B2008,"-",C2008,"-",D2008)</f>
        <v>27-Jul-1993</v>
      </c>
      <c r="F2008" s="26">
        <f t="shared" si="31"/>
        <v>29</v>
      </c>
      <c r="G2008">
        <v>0</v>
      </c>
      <c r="H2008" s="47">
        <v>29622.69</v>
      </c>
      <c r="I2008" t="str">
        <f>IF(M2008="?","tier - 2",M2008)</f>
        <v>tier - 1</v>
      </c>
      <c r="J2008" t="str">
        <f>IF(N2008="?","tier - 2",N2008)</f>
        <v>tier - 1</v>
      </c>
      <c r="K2008" t="str">
        <f>IF(O2008="?","Unknown",O2008)</f>
        <v>R1011</v>
      </c>
      <c r="M2008" t="s">
        <v>14</v>
      </c>
      <c r="N2008" t="s">
        <v>14</v>
      </c>
      <c r="O2008" t="s">
        <v>40</v>
      </c>
      <c r="R2008">
        <v>1993</v>
      </c>
    </row>
    <row r="2009" spans="1:18" x14ac:dyDescent="0.3">
      <c r="A2009" t="s">
        <v>2038</v>
      </c>
      <c r="B2009">
        <v>23</v>
      </c>
      <c r="C2009" s="54" t="s">
        <v>33</v>
      </c>
      <c r="D2009" s="54">
        <f>IF(R2009="?",AVERAGE($R$2:$R$2344),R2009)</f>
        <v>1973</v>
      </c>
      <c r="E2009" s="19" t="str">
        <f>CONCATENATE(B2009,"-",C2009,"-",D2009)</f>
        <v>23-Aug-1973</v>
      </c>
      <c r="F2009" s="26">
        <f t="shared" si="31"/>
        <v>49</v>
      </c>
      <c r="G2009">
        <v>0</v>
      </c>
      <c r="H2009" s="47">
        <v>29757.69</v>
      </c>
      <c r="I2009" t="str">
        <f>IF(M2009="?","tier - 2",M2009)</f>
        <v>tier - 1</v>
      </c>
      <c r="J2009" t="str">
        <f>IF(N2009="?","tier - 2",N2009)</f>
        <v>tier - 3</v>
      </c>
      <c r="K2009" t="str">
        <f>IF(O2009="?","Unknown",O2009)</f>
        <v>R1011</v>
      </c>
      <c r="M2009" t="s">
        <v>14</v>
      </c>
      <c r="N2009" t="s">
        <v>10</v>
      </c>
      <c r="O2009" t="s">
        <v>40</v>
      </c>
      <c r="R2009">
        <v>1973</v>
      </c>
    </row>
    <row r="2010" spans="1:18" x14ac:dyDescent="0.3">
      <c r="A2010" t="s">
        <v>2039</v>
      </c>
      <c r="B2010">
        <v>20</v>
      </c>
      <c r="C2010" s="54" t="s">
        <v>16</v>
      </c>
      <c r="D2010" s="54">
        <f>IF(R2010="?",AVERAGE($R$2:$R$2344),R2010)</f>
        <v>1998</v>
      </c>
      <c r="E2010" s="19" t="str">
        <f>CONCATENATE(B2010,"-",C2010,"-",D2010)</f>
        <v>20-Jun-1998</v>
      </c>
      <c r="F2010" s="26">
        <f t="shared" si="31"/>
        <v>24</v>
      </c>
      <c r="G2010">
        <v>0</v>
      </c>
      <c r="H2010" s="47">
        <v>29760.6</v>
      </c>
      <c r="I2010" t="str">
        <f>IF(M2010="?","tier - 2",M2010)</f>
        <v>tier - 1</v>
      </c>
      <c r="J2010" t="str">
        <f>IF(N2010="?","tier - 2",N2010)</f>
        <v>tier - 2</v>
      </c>
      <c r="K2010" t="str">
        <f>IF(O2010="?","Unknown",O2010)</f>
        <v>R1011</v>
      </c>
      <c r="M2010" t="s">
        <v>14</v>
      </c>
      <c r="N2010" t="s">
        <v>9</v>
      </c>
      <c r="O2010" t="s">
        <v>40</v>
      </c>
      <c r="R2010">
        <v>1998</v>
      </c>
    </row>
    <row r="2011" spans="1:18" x14ac:dyDescent="0.3">
      <c r="A2011" t="s">
        <v>2040</v>
      </c>
      <c r="B2011">
        <v>13</v>
      </c>
      <c r="C2011" s="54" t="s">
        <v>33</v>
      </c>
      <c r="D2011" s="54">
        <f>IF(R2011="?",AVERAGE($R$2:$R$2344),R2011)</f>
        <v>1981</v>
      </c>
      <c r="E2011" s="19" t="str">
        <f>CONCATENATE(B2011,"-",C2011,"-",D2011)</f>
        <v>13-Aug-1981</v>
      </c>
      <c r="F2011" s="26">
        <f t="shared" si="31"/>
        <v>41</v>
      </c>
      <c r="G2011">
        <v>1</v>
      </c>
      <c r="H2011" s="47">
        <v>29816.639999999999</v>
      </c>
      <c r="I2011" t="str">
        <f>IF(M2011="?","tier - 2",M2011)</f>
        <v>tier - 1</v>
      </c>
      <c r="J2011" t="str">
        <f>IF(N2011="?","tier - 2",N2011)</f>
        <v>tier - 2</v>
      </c>
      <c r="K2011" t="str">
        <f>IF(O2011="?","Unknown",O2011)</f>
        <v>R1011</v>
      </c>
      <c r="M2011" t="s">
        <v>14</v>
      </c>
      <c r="N2011" t="s">
        <v>9</v>
      </c>
      <c r="O2011" t="s">
        <v>40</v>
      </c>
      <c r="R2011">
        <v>1981</v>
      </c>
    </row>
    <row r="2012" spans="1:18" x14ac:dyDescent="0.3">
      <c r="A2012" t="s">
        <v>2041</v>
      </c>
      <c r="B2012">
        <v>29</v>
      </c>
      <c r="C2012" s="54" t="s">
        <v>35</v>
      </c>
      <c r="D2012" s="54">
        <f>IF(R2012="?",AVERAGE($R$2:$R$2344),R2012)</f>
        <v>1982</v>
      </c>
      <c r="E2012" s="19" t="str">
        <f>CONCATENATE(B2012,"-",C2012,"-",D2012)</f>
        <v>29-Oct-1982</v>
      </c>
      <c r="F2012" s="26">
        <f t="shared" si="31"/>
        <v>40</v>
      </c>
      <c r="G2012">
        <v>3</v>
      </c>
      <c r="H2012" s="47">
        <v>29818.76</v>
      </c>
      <c r="I2012" t="str">
        <f>IF(M2012="?","tier - 2",M2012)</f>
        <v>tier - 1</v>
      </c>
      <c r="J2012" t="str">
        <f>IF(N2012="?","tier - 2",N2012)</f>
        <v>tier - 1</v>
      </c>
      <c r="K2012" t="str">
        <f>IF(O2012="?","Unknown",O2012)</f>
        <v>R1012</v>
      </c>
      <c r="M2012" t="s">
        <v>14</v>
      </c>
      <c r="N2012" t="s">
        <v>14</v>
      </c>
      <c r="O2012" t="s">
        <v>21</v>
      </c>
      <c r="R2012">
        <v>1982</v>
      </c>
    </row>
    <row r="2013" spans="1:18" x14ac:dyDescent="0.3">
      <c r="A2013" t="s">
        <v>2042</v>
      </c>
      <c r="B2013">
        <v>30</v>
      </c>
      <c r="C2013" s="54" t="s">
        <v>28</v>
      </c>
      <c r="D2013" s="54">
        <f>IF(R2013="?",AVERAGE($R$2:$R$2344),R2013)</f>
        <v>1989</v>
      </c>
      <c r="E2013" s="19" t="str">
        <f>CONCATENATE(B2013,"-",C2013,"-",D2013)</f>
        <v>30-Dec-1989</v>
      </c>
      <c r="F2013" s="26">
        <f t="shared" si="31"/>
        <v>33</v>
      </c>
      <c r="G2013">
        <v>3</v>
      </c>
      <c r="H2013" s="47">
        <v>29852.48</v>
      </c>
      <c r="I2013" t="str">
        <f>IF(M2013="?","tier - 2",M2013)</f>
        <v>tier - 1</v>
      </c>
      <c r="J2013" t="str">
        <f>IF(N2013="?","tier - 2",N2013)</f>
        <v>tier - 3</v>
      </c>
      <c r="K2013" t="str">
        <f>IF(O2013="?","Unknown",O2013)</f>
        <v>R1011</v>
      </c>
      <c r="M2013" t="s">
        <v>14</v>
      </c>
      <c r="N2013" t="s">
        <v>10</v>
      </c>
      <c r="O2013" t="s">
        <v>40</v>
      </c>
      <c r="R2013">
        <v>1989</v>
      </c>
    </row>
    <row r="2014" spans="1:18" x14ac:dyDescent="0.3">
      <c r="A2014" t="s">
        <v>2043</v>
      </c>
      <c r="B2014">
        <v>19</v>
      </c>
      <c r="C2014" s="54" t="s">
        <v>33</v>
      </c>
      <c r="D2014" s="54">
        <f>IF(R2014="?",AVERAGE($R$2:$R$2344),R2014)</f>
        <v>1975</v>
      </c>
      <c r="E2014" s="19" t="str">
        <f>CONCATENATE(B2014,"-",C2014,"-",D2014)</f>
        <v>19-Aug-1975</v>
      </c>
      <c r="F2014" s="26">
        <f t="shared" si="31"/>
        <v>47</v>
      </c>
      <c r="G2014">
        <v>1</v>
      </c>
      <c r="H2014" s="47">
        <v>29899.25</v>
      </c>
      <c r="I2014" t="str">
        <f>IF(M2014="?","tier - 2",M2014)</f>
        <v>tier - 1</v>
      </c>
      <c r="J2014" t="str">
        <f>IF(N2014="?","tier - 2",N2014)</f>
        <v>tier - 3</v>
      </c>
      <c r="K2014" t="str">
        <f>IF(O2014="?","Unknown",O2014)</f>
        <v>R1011</v>
      </c>
      <c r="M2014" t="s">
        <v>14</v>
      </c>
      <c r="N2014" t="s">
        <v>10</v>
      </c>
      <c r="O2014" t="s">
        <v>40</v>
      </c>
      <c r="R2014">
        <v>1975</v>
      </c>
    </row>
    <row r="2015" spans="1:18" x14ac:dyDescent="0.3">
      <c r="A2015" t="s">
        <v>2044</v>
      </c>
      <c r="B2015">
        <v>30</v>
      </c>
      <c r="C2015" s="54" t="s">
        <v>28</v>
      </c>
      <c r="D2015" s="54">
        <f>IF(R2015="?",AVERAGE($R$2:$R$2344),R2015)</f>
        <v>1988</v>
      </c>
      <c r="E2015" s="19" t="str">
        <f>CONCATENATE(B2015,"-",C2015,"-",D2015)</f>
        <v>30-Dec-1988</v>
      </c>
      <c r="F2015" s="26">
        <f t="shared" si="31"/>
        <v>34</v>
      </c>
      <c r="G2015">
        <v>3</v>
      </c>
      <c r="H2015" s="47">
        <v>29929.56</v>
      </c>
      <c r="I2015" t="str">
        <f>IF(M2015="?","tier - 2",M2015)</f>
        <v>tier - 1</v>
      </c>
      <c r="J2015" t="str">
        <f>IF(N2015="?","tier - 2",N2015)</f>
        <v>tier - 1</v>
      </c>
      <c r="K2015" t="str">
        <f>IF(O2015="?","Unknown",O2015)</f>
        <v>R1011</v>
      </c>
      <c r="M2015" t="s">
        <v>14</v>
      </c>
      <c r="N2015" t="s">
        <v>14</v>
      </c>
      <c r="O2015" t="s">
        <v>40</v>
      </c>
      <c r="R2015">
        <v>1988</v>
      </c>
    </row>
    <row r="2016" spans="1:18" x14ac:dyDescent="0.3">
      <c r="A2016" t="s">
        <v>2045</v>
      </c>
      <c r="B2016">
        <v>12</v>
      </c>
      <c r="C2016" s="54" t="s">
        <v>16</v>
      </c>
      <c r="D2016" s="54">
        <f>IF(R2016="?",AVERAGE($R$2:$R$2344),R2016)</f>
        <v>1976</v>
      </c>
      <c r="E2016" s="19" t="str">
        <f>CONCATENATE(B2016,"-",C2016,"-",D2016)</f>
        <v>12-Jun-1976</v>
      </c>
      <c r="F2016" s="26">
        <f t="shared" si="31"/>
        <v>46</v>
      </c>
      <c r="G2016">
        <v>2</v>
      </c>
      <c r="H2016" s="47">
        <v>29933.75</v>
      </c>
      <c r="I2016" t="str">
        <f>IF(M2016="?","tier - 2",M2016)</f>
        <v>tier - 1</v>
      </c>
      <c r="J2016" t="str">
        <f>IF(N2016="?","tier - 2",N2016)</f>
        <v>tier - 1</v>
      </c>
      <c r="K2016" t="str">
        <f>IF(O2016="?","Unknown",O2016)</f>
        <v>R1011</v>
      </c>
      <c r="M2016" t="s">
        <v>14</v>
      </c>
      <c r="N2016" t="s">
        <v>14</v>
      </c>
      <c r="O2016" t="s">
        <v>40</v>
      </c>
      <c r="R2016">
        <v>1976</v>
      </c>
    </row>
    <row r="2017" spans="1:18" x14ac:dyDescent="0.3">
      <c r="A2017" t="s">
        <v>2046</v>
      </c>
      <c r="B2017">
        <v>5</v>
      </c>
      <c r="C2017" s="54" t="s">
        <v>35</v>
      </c>
      <c r="D2017" s="54">
        <f>IF(R2017="?",AVERAGE($R$2:$R$2344),R2017)</f>
        <v>1991</v>
      </c>
      <c r="E2017" s="19" t="str">
        <f>CONCATENATE(B2017,"-",C2017,"-",D2017)</f>
        <v>5-Oct-1991</v>
      </c>
      <c r="F2017" s="26">
        <f t="shared" si="31"/>
        <v>31</v>
      </c>
      <c r="G2017">
        <v>3</v>
      </c>
      <c r="H2017" s="47">
        <v>29969.67</v>
      </c>
      <c r="I2017" t="str">
        <f>IF(M2017="?","tier - 2",M2017)</f>
        <v>tier - 1</v>
      </c>
      <c r="J2017" t="str">
        <f>IF(N2017="?","tier - 2",N2017)</f>
        <v>tier - 1</v>
      </c>
      <c r="K2017" t="str">
        <f>IF(O2017="?","Unknown",O2017)</f>
        <v>R1011</v>
      </c>
      <c r="M2017" t="s">
        <v>14</v>
      </c>
      <c r="N2017" t="s">
        <v>14</v>
      </c>
      <c r="O2017" t="s">
        <v>40</v>
      </c>
      <c r="R2017">
        <v>1991</v>
      </c>
    </row>
    <row r="2018" spans="1:18" x14ac:dyDescent="0.3">
      <c r="A2018" t="s">
        <v>2047</v>
      </c>
      <c r="B2018">
        <v>4</v>
      </c>
      <c r="C2018" s="54" t="s">
        <v>33</v>
      </c>
      <c r="D2018" s="54">
        <f>IF(R2018="?",AVERAGE($R$2:$R$2344),R2018)</f>
        <v>1981</v>
      </c>
      <c r="E2018" s="19" t="str">
        <f>CONCATENATE(B2018,"-",C2018,"-",D2018)</f>
        <v>4-Aug-1981</v>
      </c>
      <c r="F2018" s="26">
        <f t="shared" si="31"/>
        <v>41</v>
      </c>
      <c r="G2018">
        <v>1</v>
      </c>
      <c r="H2018" s="47">
        <v>30026.87</v>
      </c>
      <c r="I2018" t="str">
        <f>IF(M2018="?","tier - 2",M2018)</f>
        <v>tier - 2</v>
      </c>
      <c r="J2018" t="str">
        <f>IF(N2018="?","tier - 2",N2018)</f>
        <v>tier - 3</v>
      </c>
      <c r="K2018" t="str">
        <f>IF(O2018="?","Unknown",O2018)</f>
        <v>R1012</v>
      </c>
      <c r="M2018" t="s">
        <v>9</v>
      </c>
      <c r="N2018" t="s">
        <v>10</v>
      </c>
      <c r="O2018" t="s">
        <v>21</v>
      </c>
      <c r="R2018">
        <v>1981</v>
      </c>
    </row>
    <row r="2019" spans="1:18" x14ac:dyDescent="0.3">
      <c r="A2019" t="s">
        <v>2048</v>
      </c>
      <c r="B2019">
        <v>16</v>
      </c>
      <c r="C2019" s="54" t="s">
        <v>16</v>
      </c>
      <c r="D2019" s="54">
        <f>IF(R2019="?",AVERAGE($R$2:$R$2344),R2019)</f>
        <v>1967</v>
      </c>
      <c r="E2019" s="19" t="str">
        <f>CONCATENATE(B2019,"-",C2019,"-",D2019)</f>
        <v>16-Jun-1967</v>
      </c>
      <c r="F2019" s="26">
        <f t="shared" si="31"/>
        <v>55</v>
      </c>
      <c r="G2019">
        <v>3</v>
      </c>
      <c r="H2019" s="47">
        <v>30063.58</v>
      </c>
      <c r="I2019" t="str">
        <f>IF(M2019="?","tier - 2",M2019)</f>
        <v>tier - 1</v>
      </c>
      <c r="J2019" t="str">
        <f>IF(N2019="?","tier - 2",N2019)</f>
        <v>tier - 1</v>
      </c>
      <c r="K2019" t="str">
        <f>IF(O2019="?","Unknown",O2019)</f>
        <v>R1012</v>
      </c>
      <c r="M2019" t="s">
        <v>14</v>
      </c>
      <c r="N2019" t="s">
        <v>14</v>
      </c>
      <c r="O2019" t="s">
        <v>21</v>
      </c>
      <c r="R2019">
        <v>1967</v>
      </c>
    </row>
    <row r="2020" spans="1:18" x14ac:dyDescent="0.3">
      <c r="A2020" t="s">
        <v>2049</v>
      </c>
      <c r="B2020">
        <v>2</v>
      </c>
      <c r="C2020" s="54" t="s">
        <v>18</v>
      </c>
      <c r="D2020" s="54">
        <f>IF(R2020="?",AVERAGE($R$2:$R$2344),R2020)</f>
        <v>1979</v>
      </c>
      <c r="E2020" s="19" t="str">
        <f>CONCATENATE(B2020,"-",C2020,"-",D2020)</f>
        <v>2-Sep-1979</v>
      </c>
      <c r="F2020" s="26">
        <f t="shared" si="31"/>
        <v>43</v>
      </c>
      <c r="G2020">
        <v>2</v>
      </c>
      <c r="H2020" s="47">
        <v>30095.97</v>
      </c>
      <c r="I2020" t="str">
        <f>IF(M2020="?","tier - 2",M2020)</f>
        <v>tier - 2</v>
      </c>
      <c r="J2020" t="str">
        <f>IF(N2020="?","tier - 2",N2020)</f>
        <v>tier - 3</v>
      </c>
      <c r="K2020" t="str">
        <f>IF(O2020="?","Unknown",O2020)</f>
        <v>R1011</v>
      </c>
      <c r="M2020" t="s">
        <v>9</v>
      </c>
      <c r="N2020" t="s">
        <v>10</v>
      </c>
      <c r="O2020" t="s">
        <v>40</v>
      </c>
      <c r="R2020">
        <v>1979</v>
      </c>
    </row>
    <row r="2021" spans="1:18" x14ac:dyDescent="0.3">
      <c r="A2021" t="s">
        <v>2050</v>
      </c>
      <c r="B2021">
        <v>25</v>
      </c>
      <c r="C2021" s="54" t="s">
        <v>28</v>
      </c>
      <c r="D2021" s="54">
        <f>IF(R2021="?",AVERAGE($R$2:$R$2344),R2021)</f>
        <v>1971</v>
      </c>
      <c r="E2021" s="19" t="str">
        <f>CONCATENATE(B2021,"-",C2021,"-",D2021)</f>
        <v>25-Dec-1971</v>
      </c>
      <c r="F2021" s="26">
        <f t="shared" si="31"/>
        <v>51</v>
      </c>
      <c r="G2021">
        <v>0</v>
      </c>
      <c r="H2021" s="47">
        <v>30134.75</v>
      </c>
      <c r="I2021" t="str">
        <f>IF(M2021="?","tier - 2",M2021)</f>
        <v>tier - 2</v>
      </c>
      <c r="J2021" t="str">
        <f>IF(N2021="?","tier - 2",N2021)</f>
        <v>tier - 3</v>
      </c>
      <c r="K2021" t="str">
        <f>IF(O2021="?","Unknown",O2021)</f>
        <v>R1011</v>
      </c>
      <c r="M2021" t="s">
        <v>9</v>
      </c>
      <c r="N2021" t="s">
        <v>10</v>
      </c>
      <c r="O2021" t="s">
        <v>40</v>
      </c>
      <c r="R2021">
        <v>1971</v>
      </c>
    </row>
    <row r="2022" spans="1:18" x14ac:dyDescent="0.3">
      <c r="A2022" t="s">
        <v>2051</v>
      </c>
      <c r="B2022">
        <v>11</v>
      </c>
      <c r="C2022" s="54" t="s">
        <v>33</v>
      </c>
      <c r="D2022" s="54">
        <f>IF(R2022="?",AVERAGE($R$2:$R$2344),R2022)</f>
        <v>1958</v>
      </c>
      <c r="E2022" s="19" t="str">
        <f>CONCATENATE(B2022,"-",C2022,"-",D2022)</f>
        <v>11-Aug-1958</v>
      </c>
      <c r="F2022" s="26">
        <f t="shared" si="31"/>
        <v>64</v>
      </c>
      <c r="G2022">
        <v>1</v>
      </c>
      <c r="H2022" s="47">
        <v>30166.62</v>
      </c>
      <c r="I2022" t="str">
        <f>IF(M2022="?","tier - 2",M2022)</f>
        <v>tier - 1</v>
      </c>
      <c r="J2022" t="str">
        <f>IF(N2022="?","tier - 2",N2022)</f>
        <v>tier - 3</v>
      </c>
      <c r="K2022" t="str">
        <f>IF(O2022="?","Unknown",O2022)</f>
        <v>R1012</v>
      </c>
      <c r="M2022" t="s">
        <v>14</v>
      </c>
      <c r="N2022" t="s">
        <v>10</v>
      </c>
      <c r="O2022" t="s">
        <v>21</v>
      </c>
      <c r="R2022">
        <v>1958</v>
      </c>
    </row>
    <row r="2023" spans="1:18" x14ac:dyDescent="0.3">
      <c r="A2023" t="s">
        <v>2052</v>
      </c>
      <c r="B2023">
        <v>13</v>
      </c>
      <c r="C2023" s="54" t="s">
        <v>18</v>
      </c>
      <c r="D2023" s="54">
        <f>IF(R2023="?",AVERAGE($R$2:$R$2344),R2023)</f>
        <v>1963</v>
      </c>
      <c r="E2023" s="19" t="str">
        <f>CONCATENATE(B2023,"-",C2023,"-",D2023)</f>
        <v>13-Sep-1963</v>
      </c>
      <c r="F2023" s="26">
        <f t="shared" si="31"/>
        <v>59</v>
      </c>
      <c r="G2023">
        <v>3</v>
      </c>
      <c r="H2023" s="47">
        <v>30184.94</v>
      </c>
      <c r="I2023" t="str">
        <f>IF(M2023="?","tier - 2",M2023)</f>
        <v>tier - 1</v>
      </c>
      <c r="J2023" t="str">
        <f>IF(N2023="?","tier - 2",N2023)</f>
        <v>tier - 1</v>
      </c>
      <c r="K2023" t="str">
        <f>IF(O2023="?","Unknown",O2023)</f>
        <v>R1014</v>
      </c>
      <c r="M2023" t="s">
        <v>14</v>
      </c>
      <c r="N2023" t="s">
        <v>14</v>
      </c>
      <c r="O2023" t="s">
        <v>274</v>
      </c>
      <c r="R2023">
        <v>1963</v>
      </c>
    </row>
    <row r="2024" spans="1:18" x14ac:dyDescent="0.3">
      <c r="A2024" t="s">
        <v>2053</v>
      </c>
      <c r="B2024">
        <v>15</v>
      </c>
      <c r="C2024" s="54" t="s">
        <v>18</v>
      </c>
      <c r="D2024" s="54">
        <f>IF(R2024="?",AVERAGE($R$2:$R$2344),R2024)</f>
        <v>1962</v>
      </c>
      <c r="E2024" s="19" t="str">
        <f>CONCATENATE(B2024,"-",C2024,"-",D2024)</f>
        <v>15-Sep-1962</v>
      </c>
      <c r="F2024" s="26">
        <f t="shared" si="31"/>
        <v>60</v>
      </c>
      <c r="G2024">
        <v>0</v>
      </c>
      <c r="H2024" s="47">
        <v>30260</v>
      </c>
      <c r="I2024" t="str">
        <f>IF(M2024="?","tier - 2",M2024)</f>
        <v>tier - 1</v>
      </c>
      <c r="J2024" t="str">
        <f>IF(N2024="?","tier - 2",N2024)</f>
        <v>tier - 1</v>
      </c>
      <c r="K2024" t="str">
        <f>IF(O2024="?","Unknown",O2024)</f>
        <v>R1014</v>
      </c>
      <c r="M2024" t="s">
        <v>14</v>
      </c>
      <c r="N2024" t="s">
        <v>14</v>
      </c>
      <c r="O2024" t="s">
        <v>274</v>
      </c>
      <c r="R2024">
        <v>1962</v>
      </c>
    </row>
    <row r="2025" spans="1:18" x14ac:dyDescent="0.3">
      <c r="A2025" t="s">
        <v>2054</v>
      </c>
      <c r="B2025">
        <v>24</v>
      </c>
      <c r="C2025" s="54" t="s">
        <v>8</v>
      </c>
      <c r="D2025" s="54">
        <f>IF(R2025="?",AVERAGE($R$2:$R$2344),R2025)</f>
        <v>1972</v>
      </c>
      <c r="E2025" s="19" t="str">
        <f>CONCATENATE(B2025,"-",C2025,"-",D2025)</f>
        <v>24-Jul-1972</v>
      </c>
      <c r="F2025" s="26">
        <f t="shared" si="31"/>
        <v>50</v>
      </c>
      <c r="G2025">
        <v>2</v>
      </c>
      <c r="H2025" s="47">
        <v>30284.639999999999</v>
      </c>
      <c r="I2025" t="str">
        <f>IF(M2025="?","tier - 2",M2025)</f>
        <v>tier - 1</v>
      </c>
      <c r="J2025" t="str">
        <f>IF(N2025="?","tier - 2",N2025)</f>
        <v>tier - 1</v>
      </c>
      <c r="K2025" t="str">
        <f>IF(O2025="?","Unknown",O2025)</f>
        <v>R1012</v>
      </c>
      <c r="M2025" t="s">
        <v>14</v>
      </c>
      <c r="N2025" t="s">
        <v>14</v>
      </c>
      <c r="O2025" t="s">
        <v>21</v>
      </c>
      <c r="R2025">
        <v>1972</v>
      </c>
    </row>
    <row r="2026" spans="1:18" x14ac:dyDescent="0.3">
      <c r="A2026" t="s">
        <v>2055</v>
      </c>
      <c r="B2026">
        <v>1</v>
      </c>
      <c r="C2026" s="54" t="s">
        <v>16</v>
      </c>
      <c r="D2026" s="54">
        <f>IF(R2026="?",AVERAGE($R$2:$R$2344),R2026)</f>
        <v>2004</v>
      </c>
      <c r="E2026" s="19" t="str">
        <f>CONCATENATE(B2026,"-",C2026,"-",D2026)</f>
        <v>1-Jun-2004</v>
      </c>
      <c r="F2026" s="26">
        <f t="shared" si="31"/>
        <v>19</v>
      </c>
      <c r="G2026">
        <v>0</v>
      </c>
      <c r="H2026" s="47">
        <v>30328.27</v>
      </c>
      <c r="I2026" t="str">
        <f>IF(M2026="?","tier - 2",M2026)</f>
        <v>tier - 2</v>
      </c>
      <c r="J2026" t="str">
        <f>IF(N2026="?","tier - 2",N2026)</f>
        <v>tier - 2</v>
      </c>
      <c r="K2026" t="str">
        <f>IF(O2026="?","Unknown",O2026)</f>
        <v>R1011</v>
      </c>
      <c r="M2026" t="s">
        <v>9</v>
      </c>
      <c r="N2026" t="s">
        <v>9</v>
      </c>
      <c r="O2026" t="s">
        <v>40</v>
      </c>
      <c r="R2026">
        <v>2004</v>
      </c>
    </row>
    <row r="2027" spans="1:18" x14ac:dyDescent="0.3">
      <c r="A2027" t="s">
        <v>2056</v>
      </c>
      <c r="B2027">
        <v>30</v>
      </c>
      <c r="C2027" s="54" t="s">
        <v>8</v>
      </c>
      <c r="D2027" s="54">
        <f>IF(R2027="?",AVERAGE($R$2:$R$2344),R2027)</f>
        <v>1969</v>
      </c>
      <c r="E2027" s="19" t="str">
        <f>CONCATENATE(B2027,"-",C2027,"-",D2027)</f>
        <v>30-Jul-1969</v>
      </c>
      <c r="F2027" s="26">
        <f t="shared" si="31"/>
        <v>53</v>
      </c>
      <c r="G2027">
        <v>0</v>
      </c>
      <c r="H2027" s="47">
        <v>30366.93</v>
      </c>
      <c r="I2027" t="str">
        <f>IF(M2027="?","tier - 2",M2027)</f>
        <v>tier - 2</v>
      </c>
      <c r="J2027" t="str">
        <f>IF(N2027="?","tier - 2",N2027)</f>
        <v>tier - 2</v>
      </c>
      <c r="K2027" t="str">
        <f>IF(O2027="?","Unknown",O2027)</f>
        <v>R1011</v>
      </c>
      <c r="M2027" t="s">
        <v>9</v>
      </c>
      <c r="N2027" t="s">
        <v>9</v>
      </c>
      <c r="O2027" t="s">
        <v>40</v>
      </c>
      <c r="R2027">
        <v>1969</v>
      </c>
    </row>
    <row r="2028" spans="1:18" x14ac:dyDescent="0.3">
      <c r="A2028" t="s">
        <v>2057</v>
      </c>
      <c r="B2028">
        <v>3</v>
      </c>
      <c r="C2028" s="54" t="s">
        <v>18</v>
      </c>
      <c r="D2028" s="54">
        <f>IF(R2028="?",AVERAGE($R$2:$R$2344),R2028)</f>
        <v>1976</v>
      </c>
      <c r="E2028" s="19" t="str">
        <f>CONCATENATE(B2028,"-",C2028,"-",D2028)</f>
        <v>3-Sep-1976</v>
      </c>
      <c r="F2028" s="26">
        <f t="shared" si="31"/>
        <v>46</v>
      </c>
      <c r="G2028">
        <v>2</v>
      </c>
      <c r="H2028" s="47">
        <v>30409.53</v>
      </c>
      <c r="I2028" t="str">
        <f>IF(M2028="?","tier - 2",M2028)</f>
        <v>tier - 2</v>
      </c>
      <c r="J2028" t="str">
        <f>IF(N2028="?","tier - 2",N2028)</f>
        <v>tier - 3</v>
      </c>
      <c r="K2028" t="str">
        <f>IF(O2028="?","Unknown",O2028)</f>
        <v>R1012</v>
      </c>
      <c r="M2028" t="s">
        <v>9</v>
      </c>
      <c r="N2028" t="s">
        <v>10</v>
      </c>
      <c r="O2028" t="s">
        <v>21</v>
      </c>
      <c r="R2028">
        <v>1976</v>
      </c>
    </row>
    <row r="2029" spans="1:18" x14ac:dyDescent="0.3">
      <c r="A2029" t="s">
        <v>2058</v>
      </c>
      <c r="B2029">
        <v>28</v>
      </c>
      <c r="C2029" s="54" t="s">
        <v>35</v>
      </c>
      <c r="D2029" s="54">
        <f>IF(R2029="?",AVERAGE($R$2:$R$2344),R2029)</f>
        <v>1998</v>
      </c>
      <c r="E2029" s="19" t="str">
        <f>CONCATENATE(B2029,"-",C2029,"-",D2029)</f>
        <v>28-Oct-1998</v>
      </c>
      <c r="F2029" s="26">
        <f t="shared" si="31"/>
        <v>24</v>
      </c>
      <c r="G2029">
        <v>0</v>
      </c>
      <c r="H2029" s="47">
        <v>30422.03</v>
      </c>
      <c r="I2029" t="str">
        <f>IF(M2029="?","tier - 2",M2029)</f>
        <v>tier - 2</v>
      </c>
      <c r="J2029" t="str">
        <f>IF(N2029="?","tier - 2",N2029)</f>
        <v>tier - 3</v>
      </c>
      <c r="K2029" t="str">
        <f>IF(O2029="?","Unknown",O2029)</f>
        <v>R1011</v>
      </c>
      <c r="M2029" t="s">
        <v>9</v>
      </c>
      <c r="N2029" t="s">
        <v>10</v>
      </c>
      <c r="O2029" t="s">
        <v>40</v>
      </c>
      <c r="R2029">
        <v>1998</v>
      </c>
    </row>
    <row r="2030" spans="1:18" x14ac:dyDescent="0.3">
      <c r="A2030" t="s">
        <v>2059</v>
      </c>
      <c r="B2030">
        <v>3</v>
      </c>
      <c r="C2030" s="54" t="s">
        <v>18</v>
      </c>
      <c r="D2030" s="54">
        <f>IF(R2030="?",AVERAGE($R$2:$R$2344),R2030)</f>
        <v>1983</v>
      </c>
      <c r="E2030" s="19" t="str">
        <f>CONCATENATE(B2030,"-",C2030,"-",D2030)</f>
        <v>3-Sep-1983</v>
      </c>
      <c r="F2030" s="26">
        <f t="shared" si="31"/>
        <v>39</v>
      </c>
      <c r="G2030">
        <v>3</v>
      </c>
      <c r="H2030" s="47">
        <v>30457.37</v>
      </c>
      <c r="I2030" t="str">
        <f>IF(M2030="?","tier - 2",M2030)</f>
        <v>tier - 2</v>
      </c>
      <c r="J2030" t="str">
        <f>IF(N2030="?","tier - 2",N2030)</f>
        <v>tier - 1</v>
      </c>
      <c r="K2030" t="str">
        <f>IF(O2030="?","Unknown",O2030)</f>
        <v>R1012</v>
      </c>
      <c r="M2030" t="s">
        <v>9</v>
      </c>
      <c r="N2030" t="s">
        <v>14</v>
      </c>
      <c r="O2030" t="s">
        <v>21</v>
      </c>
      <c r="R2030">
        <v>1983</v>
      </c>
    </row>
    <row r="2031" spans="1:18" x14ac:dyDescent="0.3">
      <c r="A2031" t="s">
        <v>2060</v>
      </c>
      <c r="B2031">
        <v>10</v>
      </c>
      <c r="C2031" s="54" t="s">
        <v>33</v>
      </c>
      <c r="D2031" s="54">
        <f>IF(R2031="?",AVERAGE($R$2:$R$2344),R2031)</f>
        <v>1986</v>
      </c>
      <c r="E2031" s="19" t="str">
        <f>CONCATENATE(B2031,"-",C2031,"-",D2031)</f>
        <v>10-Aug-1986</v>
      </c>
      <c r="F2031" s="26">
        <f t="shared" si="31"/>
        <v>36</v>
      </c>
      <c r="G2031">
        <v>3</v>
      </c>
      <c r="H2031" s="47">
        <v>30530.5</v>
      </c>
      <c r="I2031" t="str">
        <f>IF(M2031="?","tier - 2",M2031)</f>
        <v>tier - 2</v>
      </c>
      <c r="J2031" t="str">
        <f>IF(N2031="?","tier - 2",N2031)</f>
        <v>tier - 1</v>
      </c>
      <c r="K2031" t="str">
        <f>IF(O2031="?","Unknown",O2031)</f>
        <v>R1011</v>
      </c>
      <c r="M2031" t="s">
        <v>9</v>
      </c>
      <c r="N2031" t="s">
        <v>14</v>
      </c>
      <c r="O2031" t="s">
        <v>40</v>
      </c>
      <c r="R2031">
        <v>1986</v>
      </c>
    </row>
    <row r="2032" spans="1:18" x14ac:dyDescent="0.3">
      <c r="A2032" t="s">
        <v>2061</v>
      </c>
      <c r="B2032">
        <v>11</v>
      </c>
      <c r="C2032" s="54" t="s">
        <v>13</v>
      </c>
      <c r="D2032" s="54">
        <f>IF(R2032="?",AVERAGE($R$2:$R$2344),R2032)</f>
        <v>1970</v>
      </c>
      <c r="E2032" s="19" t="str">
        <f>CONCATENATE(B2032,"-",C2032,"-",D2032)</f>
        <v>11-Nov-1970</v>
      </c>
      <c r="F2032" s="26">
        <f t="shared" si="31"/>
        <v>52</v>
      </c>
      <c r="G2032">
        <v>0</v>
      </c>
      <c r="H2032" s="47">
        <v>30625.65</v>
      </c>
      <c r="I2032" t="str">
        <f>IF(M2032="?","tier - 2",M2032)</f>
        <v>tier - 2</v>
      </c>
      <c r="J2032" t="str">
        <f>IF(N2032="?","tier - 2",N2032)</f>
        <v>tier - 3</v>
      </c>
      <c r="K2032" t="str">
        <f>IF(O2032="?","Unknown",O2032)</f>
        <v>R1011</v>
      </c>
      <c r="M2032" t="s">
        <v>9</v>
      </c>
      <c r="N2032" t="s">
        <v>10</v>
      </c>
      <c r="O2032" t="s">
        <v>40</v>
      </c>
      <c r="R2032">
        <v>1970</v>
      </c>
    </row>
    <row r="2033" spans="1:18" x14ac:dyDescent="0.3">
      <c r="A2033" t="s">
        <v>2062</v>
      </c>
      <c r="B2033">
        <v>21</v>
      </c>
      <c r="C2033" s="54" t="s">
        <v>18</v>
      </c>
      <c r="D2033" s="54">
        <f>IF(R2033="?",AVERAGE($R$2:$R$2344),R2033)</f>
        <v>1999</v>
      </c>
      <c r="E2033" s="19" t="str">
        <f>CONCATENATE(B2033,"-",C2033,"-",D2033)</f>
        <v>21-Sep-1999</v>
      </c>
      <c r="F2033" s="26">
        <f t="shared" si="31"/>
        <v>23</v>
      </c>
      <c r="G2033">
        <v>0</v>
      </c>
      <c r="H2033" s="47">
        <v>30697.71</v>
      </c>
      <c r="I2033" t="str">
        <f>IF(M2033="?","tier - 2",M2033)</f>
        <v>tier - 1</v>
      </c>
      <c r="J2033" t="str">
        <f>IF(N2033="?","tier - 2",N2033)</f>
        <v>tier - 2</v>
      </c>
      <c r="K2033" t="str">
        <f>IF(O2033="?","Unknown",O2033)</f>
        <v>R1011</v>
      </c>
      <c r="M2033" t="s">
        <v>14</v>
      </c>
      <c r="N2033" t="s">
        <v>9</v>
      </c>
      <c r="O2033" t="s">
        <v>40</v>
      </c>
      <c r="R2033">
        <v>1999</v>
      </c>
    </row>
    <row r="2034" spans="1:18" x14ac:dyDescent="0.3">
      <c r="A2034" t="s">
        <v>2063</v>
      </c>
      <c r="B2034">
        <v>21</v>
      </c>
      <c r="C2034" s="54" t="s">
        <v>28</v>
      </c>
      <c r="D2034" s="54">
        <f>IF(R2034="?",AVERAGE($R$2:$R$2344),R2034)</f>
        <v>1983</v>
      </c>
      <c r="E2034" s="19" t="str">
        <f>CONCATENATE(B2034,"-",C2034,"-",D2034)</f>
        <v>21-Dec-1983</v>
      </c>
      <c r="F2034" s="26">
        <f t="shared" si="31"/>
        <v>39</v>
      </c>
      <c r="G2034">
        <v>3</v>
      </c>
      <c r="H2034" s="47">
        <v>30724.44</v>
      </c>
      <c r="I2034" t="str">
        <f>IF(M2034="?","tier - 2",M2034)</f>
        <v>tier - 2</v>
      </c>
      <c r="J2034" t="str">
        <f>IF(N2034="?","tier - 2",N2034)</f>
        <v>tier - 3</v>
      </c>
      <c r="K2034" t="str">
        <f>IF(O2034="?","Unknown",O2034)</f>
        <v>R1011</v>
      </c>
      <c r="M2034" t="s">
        <v>9</v>
      </c>
      <c r="N2034" t="s">
        <v>10</v>
      </c>
      <c r="O2034" t="s">
        <v>40</v>
      </c>
      <c r="R2034">
        <v>1983</v>
      </c>
    </row>
    <row r="2035" spans="1:18" x14ac:dyDescent="0.3">
      <c r="A2035" t="s">
        <v>2064</v>
      </c>
      <c r="B2035">
        <v>5</v>
      </c>
      <c r="C2035" s="54" t="s">
        <v>18</v>
      </c>
      <c r="D2035" s="54">
        <f>IF(R2035="?",AVERAGE($R$2:$R$2344),R2035)</f>
        <v>1988</v>
      </c>
      <c r="E2035" s="19" t="str">
        <f>CONCATENATE(B2035,"-",C2035,"-",D2035)</f>
        <v>5-Sep-1988</v>
      </c>
      <c r="F2035" s="26">
        <f t="shared" si="31"/>
        <v>34</v>
      </c>
      <c r="G2035">
        <v>3</v>
      </c>
      <c r="H2035" s="47">
        <v>30763.01</v>
      </c>
      <c r="I2035" t="str">
        <f>IF(M2035="?","tier - 2",M2035)</f>
        <v>tier - 2</v>
      </c>
      <c r="J2035" t="str">
        <f>IF(N2035="?","tier - 2",N2035)</f>
        <v>tier - 1</v>
      </c>
      <c r="K2035" t="str">
        <f>IF(O2035="?","Unknown",O2035)</f>
        <v>R1011</v>
      </c>
      <c r="M2035" t="s">
        <v>9</v>
      </c>
      <c r="N2035" t="s">
        <v>14</v>
      </c>
      <c r="O2035" t="s">
        <v>40</v>
      </c>
      <c r="R2035">
        <v>1988</v>
      </c>
    </row>
    <row r="2036" spans="1:18" x14ac:dyDescent="0.3">
      <c r="A2036" t="s">
        <v>2065</v>
      </c>
      <c r="B2036">
        <v>9</v>
      </c>
      <c r="C2036" s="54" t="s">
        <v>18</v>
      </c>
      <c r="D2036" s="54">
        <f>IF(R2036="?",AVERAGE($R$2:$R$2344),R2036)</f>
        <v>1961</v>
      </c>
      <c r="E2036" s="19" t="str">
        <f>CONCATENATE(B2036,"-",C2036,"-",D2036)</f>
        <v>9-Sep-1961</v>
      </c>
      <c r="F2036" s="26">
        <f t="shared" si="31"/>
        <v>61</v>
      </c>
      <c r="G2036">
        <v>3</v>
      </c>
      <c r="H2036" s="47">
        <v>30942.19</v>
      </c>
      <c r="I2036" t="str">
        <f>IF(M2036="?","tier - 2",M2036)</f>
        <v>tier - 2</v>
      </c>
      <c r="J2036" t="str">
        <f>IF(N2036="?","tier - 2",N2036)</f>
        <v>tier - 2</v>
      </c>
      <c r="K2036" t="str">
        <f>IF(O2036="?","Unknown",O2036)</f>
        <v>R1013</v>
      </c>
      <c r="M2036" t="s">
        <v>9</v>
      </c>
      <c r="N2036" t="s">
        <v>9</v>
      </c>
      <c r="O2036" t="s">
        <v>11</v>
      </c>
      <c r="R2036">
        <v>1961</v>
      </c>
    </row>
    <row r="2037" spans="1:18" x14ac:dyDescent="0.3">
      <c r="A2037" t="s">
        <v>2066</v>
      </c>
      <c r="B2037">
        <v>9</v>
      </c>
      <c r="C2037" s="54" t="s">
        <v>13</v>
      </c>
      <c r="D2037" s="54">
        <f>IF(R2037="?",AVERAGE($R$2:$R$2344),R2037)</f>
        <v>2004</v>
      </c>
      <c r="E2037" s="19" t="str">
        <f>CONCATENATE(B2037,"-",C2037,"-",D2037)</f>
        <v>9-Nov-2004</v>
      </c>
      <c r="F2037" s="26">
        <f t="shared" si="31"/>
        <v>18</v>
      </c>
      <c r="G2037">
        <v>0</v>
      </c>
      <c r="H2037" s="47">
        <v>31196.61</v>
      </c>
      <c r="I2037" t="str">
        <f>IF(M2037="?","tier - 2",M2037)</f>
        <v>tier - 2</v>
      </c>
      <c r="J2037" t="str">
        <f>IF(N2037="?","tier - 2",N2037)</f>
        <v>tier - 1</v>
      </c>
      <c r="K2037" t="str">
        <f>IF(O2037="?","Unknown",O2037)</f>
        <v>R1011</v>
      </c>
      <c r="M2037" t="s">
        <v>9</v>
      </c>
      <c r="N2037" t="s">
        <v>14</v>
      </c>
      <c r="O2037" t="s">
        <v>40</v>
      </c>
      <c r="R2037">
        <v>2004</v>
      </c>
    </row>
    <row r="2038" spans="1:18" x14ac:dyDescent="0.3">
      <c r="A2038" t="s">
        <v>2067</v>
      </c>
      <c r="B2038">
        <v>22</v>
      </c>
      <c r="C2038" s="54" t="s">
        <v>8</v>
      </c>
      <c r="D2038" s="54">
        <f>IF(R2038="?",AVERAGE($R$2:$R$2344),R2038)</f>
        <v>2000</v>
      </c>
      <c r="E2038" s="19" t="str">
        <f>CONCATENATE(B2038,"-",C2038,"-",D2038)</f>
        <v>22-Jul-2000</v>
      </c>
      <c r="F2038" s="26">
        <f t="shared" si="31"/>
        <v>22</v>
      </c>
      <c r="G2038">
        <v>0</v>
      </c>
      <c r="H2038" s="47">
        <v>31234.560000000001</v>
      </c>
      <c r="I2038" t="str">
        <f>IF(M2038="?","tier - 2",M2038)</f>
        <v>tier - 1</v>
      </c>
      <c r="J2038" t="str">
        <f>IF(N2038="?","tier - 2",N2038)</f>
        <v>tier - 1</v>
      </c>
      <c r="K2038" t="str">
        <f>IF(O2038="?","Unknown",O2038)</f>
        <v>R1011</v>
      </c>
      <c r="M2038" t="s">
        <v>14</v>
      </c>
      <c r="N2038" t="s">
        <v>14</v>
      </c>
      <c r="O2038" t="s">
        <v>40</v>
      </c>
      <c r="R2038">
        <v>2000</v>
      </c>
    </row>
    <row r="2039" spans="1:18" x14ac:dyDescent="0.3">
      <c r="A2039" t="s">
        <v>2068</v>
      </c>
      <c r="B2039">
        <v>9</v>
      </c>
      <c r="C2039" s="54" t="s">
        <v>8</v>
      </c>
      <c r="D2039" s="54">
        <f>IF(R2039="?",AVERAGE($R$2:$R$2344),R2039)</f>
        <v>1968</v>
      </c>
      <c r="E2039" s="19" t="str">
        <f>CONCATENATE(B2039,"-",C2039,"-",D2039)</f>
        <v>9-Jul-1968</v>
      </c>
      <c r="F2039" s="26">
        <f t="shared" si="31"/>
        <v>54</v>
      </c>
      <c r="G2039">
        <v>0</v>
      </c>
      <c r="H2039" s="47">
        <v>31322.53</v>
      </c>
      <c r="I2039" t="str">
        <f>IF(M2039="?","tier - 2",M2039)</f>
        <v>tier - 2</v>
      </c>
      <c r="J2039" t="str">
        <f>IF(N2039="?","tier - 2",N2039)</f>
        <v>tier - 1</v>
      </c>
      <c r="K2039" t="str">
        <f>IF(O2039="?","Unknown",O2039)</f>
        <v>R1011</v>
      </c>
      <c r="M2039" t="s">
        <v>9</v>
      </c>
      <c r="N2039" t="s">
        <v>14</v>
      </c>
      <c r="O2039" t="s">
        <v>40</v>
      </c>
      <c r="R2039">
        <v>1968</v>
      </c>
    </row>
    <row r="2040" spans="1:18" x14ac:dyDescent="0.3">
      <c r="A2040" t="s">
        <v>2069</v>
      </c>
      <c r="B2040">
        <v>27</v>
      </c>
      <c r="C2040" s="54" t="s">
        <v>18</v>
      </c>
      <c r="D2040" s="54">
        <f>IF(R2040="?",AVERAGE($R$2:$R$2344),R2040)</f>
        <v>1995</v>
      </c>
      <c r="E2040" s="19" t="str">
        <f>CONCATENATE(B2040,"-",C2040,"-",D2040)</f>
        <v>27-Sep-1995</v>
      </c>
      <c r="F2040" s="26">
        <f t="shared" si="31"/>
        <v>27</v>
      </c>
      <c r="G2040">
        <v>0</v>
      </c>
      <c r="H2040" s="47">
        <v>31328.27</v>
      </c>
      <c r="I2040" t="str">
        <f>IF(M2040="?","tier - 2",M2040)</f>
        <v>tier - 2</v>
      </c>
      <c r="J2040" t="str">
        <f>IF(N2040="?","tier - 2",N2040)</f>
        <v>tier - 2</v>
      </c>
      <c r="K2040" t="str">
        <f>IF(O2040="?","Unknown",O2040)</f>
        <v>R1011</v>
      </c>
      <c r="M2040" t="s">
        <v>9</v>
      </c>
      <c r="N2040" t="s">
        <v>9</v>
      </c>
      <c r="O2040" t="s">
        <v>40</v>
      </c>
      <c r="R2040">
        <v>1995</v>
      </c>
    </row>
    <row r="2041" spans="1:18" x14ac:dyDescent="0.3">
      <c r="A2041" t="s">
        <v>2070</v>
      </c>
      <c r="B2041">
        <v>8</v>
      </c>
      <c r="C2041" s="54" t="s">
        <v>35</v>
      </c>
      <c r="D2041" s="54">
        <f>IF(R2041="?",AVERAGE($R$2:$R$2344),R2041)</f>
        <v>1974</v>
      </c>
      <c r="E2041" s="19" t="str">
        <f>CONCATENATE(B2041,"-",C2041,"-",D2041)</f>
        <v>8-Oct-1974</v>
      </c>
      <c r="F2041" s="26">
        <f t="shared" si="31"/>
        <v>48</v>
      </c>
      <c r="G2041">
        <v>0</v>
      </c>
      <c r="H2041" s="47">
        <v>31368.81</v>
      </c>
      <c r="I2041" t="str">
        <f>IF(M2041="?","tier - 2",M2041)</f>
        <v>tier - 2</v>
      </c>
      <c r="J2041" t="str">
        <f>IF(N2041="?","tier - 2",N2041)</f>
        <v>tier - 3</v>
      </c>
      <c r="K2041" t="str">
        <f>IF(O2041="?","Unknown",O2041)</f>
        <v>R1011</v>
      </c>
      <c r="M2041" t="s">
        <v>9</v>
      </c>
      <c r="N2041" t="s">
        <v>10</v>
      </c>
      <c r="O2041" t="s">
        <v>40</v>
      </c>
      <c r="R2041">
        <v>1974</v>
      </c>
    </row>
    <row r="2042" spans="1:18" x14ac:dyDescent="0.3">
      <c r="A2042" t="s">
        <v>2071</v>
      </c>
      <c r="B2042">
        <v>29</v>
      </c>
      <c r="C2042" s="54" t="s">
        <v>35</v>
      </c>
      <c r="D2042" s="54">
        <f>IF(R2042="?",AVERAGE($R$2:$R$2344),R2042)</f>
        <v>1975</v>
      </c>
      <c r="E2042" s="19" t="str">
        <f>CONCATENATE(B2042,"-",C2042,"-",D2042)</f>
        <v>29-Oct-1975</v>
      </c>
      <c r="F2042" s="26">
        <f t="shared" si="31"/>
        <v>47</v>
      </c>
      <c r="G2042">
        <v>1</v>
      </c>
      <c r="H2042" s="47">
        <v>31591.82</v>
      </c>
      <c r="I2042" t="str">
        <f>IF(M2042="?","tier - 2",M2042)</f>
        <v>tier - 2</v>
      </c>
      <c r="J2042" t="str">
        <f>IF(N2042="?","tier - 2",N2042)</f>
        <v>tier - 1</v>
      </c>
      <c r="K2042" t="str">
        <f>IF(O2042="?","Unknown",O2042)</f>
        <v>R1011</v>
      </c>
      <c r="M2042" t="s">
        <v>9</v>
      </c>
      <c r="N2042" t="s">
        <v>14</v>
      </c>
      <c r="O2042" t="s">
        <v>40</v>
      </c>
      <c r="R2042">
        <v>1975</v>
      </c>
    </row>
    <row r="2043" spans="1:18" x14ac:dyDescent="0.3">
      <c r="A2043" t="s">
        <v>2072</v>
      </c>
      <c r="B2043">
        <v>13</v>
      </c>
      <c r="C2043" s="54" t="s">
        <v>28</v>
      </c>
      <c r="D2043" s="54">
        <f>IF(R2043="?",AVERAGE($R$2:$R$2344),R2043)</f>
        <v>1960</v>
      </c>
      <c r="E2043" s="19" t="str">
        <f>CONCATENATE(B2043,"-",C2043,"-",D2043)</f>
        <v>13-Dec-1960</v>
      </c>
      <c r="F2043" s="26">
        <f t="shared" si="31"/>
        <v>62</v>
      </c>
      <c r="G2043">
        <v>1</v>
      </c>
      <c r="H2043" s="47">
        <v>31620</v>
      </c>
      <c r="I2043" t="str">
        <f>IF(M2043="?","tier - 2",M2043)</f>
        <v>tier - 2</v>
      </c>
      <c r="J2043" t="str">
        <f>IF(N2043="?","tier - 2",N2043)</f>
        <v>tier - 1</v>
      </c>
      <c r="K2043" t="str">
        <f>IF(O2043="?","Unknown",O2043)</f>
        <v>R1024</v>
      </c>
      <c r="M2043" t="s">
        <v>9</v>
      </c>
      <c r="N2043" t="s">
        <v>14</v>
      </c>
      <c r="O2043" t="s">
        <v>245</v>
      </c>
      <c r="R2043">
        <v>1960</v>
      </c>
    </row>
    <row r="2044" spans="1:18" x14ac:dyDescent="0.3">
      <c r="A2044" t="s">
        <v>2073</v>
      </c>
      <c r="B2044">
        <v>14</v>
      </c>
      <c r="C2044" s="54" t="s">
        <v>35</v>
      </c>
      <c r="D2044" s="54">
        <f>IF(R2044="?",AVERAGE($R$2:$R$2344),R2044)</f>
        <v>1977</v>
      </c>
      <c r="E2044" s="19" t="str">
        <f>CONCATENATE(B2044,"-",C2044,"-",D2044)</f>
        <v>14-Oct-1977</v>
      </c>
      <c r="F2044" s="26">
        <f t="shared" si="31"/>
        <v>45</v>
      </c>
      <c r="G2044">
        <v>2</v>
      </c>
      <c r="H2044" s="47">
        <v>31736.7</v>
      </c>
      <c r="I2044" t="str">
        <f>IF(M2044="?","tier - 2",M2044)</f>
        <v>tier - 2</v>
      </c>
      <c r="J2044" t="str">
        <f>IF(N2044="?","tier - 2",N2044)</f>
        <v>tier - 2</v>
      </c>
      <c r="K2044" t="str">
        <f>IF(O2044="?","Unknown",O2044)</f>
        <v>R1012</v>
      </c>
      <c r="M2044" t="s">
        <v>9</v>
      </c>
      <c r="N2044" t="s">
        <v>9</v>
      </c>
      <c r="O2044" t="s">
        <v>21</v>
      </c>
      <c r="R2044">
        <v>1977</v>
      </c>
    </row>
    <row r="2045" spans="1:18" x14ac:dyDescent="0.3">
      <c r="A2045" t="s">
        <v>2074</v>
      </c>
      <c r="B2045">
        <v>10</v>
      </c>
      <c r="C2045" s="54" t="s">
        <v>18</v>
      </c>
      <c r="D2045" s="54">
        <f>IF(R2045="?",AVERAGE($R$2:$R$2344),R2045)</f>
        <v>1984</v>
      </c>
      <c r="E2045" s="19" t="str">
        <f>CONCATENATE(B2045,"-",C2045,"-",D2045)</f>
        <v>10-Sep-1984</v>
      </c>
      <c r="F2045" s="26">
        <f t="shared" si="31"/>
        <v>38</v>
      </c>
      <c r="G2045">
        <v>3</v>
      </c>
      <c r="H2045" s="47">
        <v>31743.919999999998</v>
      </c>
      <c r="I2045" t="str">
        <f>IF(M2045="?","tier - 2",M2045)</f>
        <v>tier - 2</v>
      </c>
      <c r="J2045" t="str">
        <f>IF(N2045="?","tier - 2",N2045)</f>
        <v>tier - 1</v>
      </c>
      <c r="K2045" t="str">
        <f>IF(O2045="?","Unknown",O2045)</f>
        <v>R1011</v>
      </c>
      <c r="M2045" t="s">
        <v>9</v>
      </c>
      <c r="N2045" t="s">
        <v>14</v>
      </c>
      <c r="O2045" t="s">
        <v>40</v>
      </c>
      <c r="R2045">
        <v>1984</v>
      </c>
    </row>
    <row r="2046" spans="1:18" x14ac:dyDescent="0.3">
      <c r="A2046" t="s">
        <v>2075</v>
      </c>
      <c r="B2046">
        <v>25</v>
      </c>
      <c r="C2046" s="54" t="s">
        <v>18</v>
      </c>
      <c r="D2046" s="54">
        <f>IF(R2046="?",AVERAGE($R$2:$R$2344),R2046)</f>
        <v>1975</v>
      </c>
      <c r="E2046" s="19" t="str">
        <f>CONCATENATE(B2046,"-",C2046,"-",D2046)</f>
        <v>25-Sep-1975</v>
      </c>
      <c r="F2046" s="26">
        <f t="shared" si="31"/>
        <v>47</v>
      </c>
      <c r="G2046">
        <v>1</v>
      </c>
      <c r="H2046" s="47">
        <v>31897.1</v>
      </c>
      <c r="I2046" t="str">
        <f>IF(M2046="?","tier - 2",M2046)</f>
        <v>tier - 2</v>
      </c>
      <c r="J2046" t="str">
        <f>IF(N2046="?","tier - 2",N2046)</f>
        <v>tier - 3</v>
      </c>
      <c r="K2046" t="str">
        <f>IF(O2046="?","Unknown",O2046)</f>
        <v>R1011</v>
      </c>
      <c r="M2046" t="s">
        <v>9</v>
      </c>
      <c r="N2046" t="s">
        <v>10</v>
      </c>
      <c r="O2046" t="s">
        <v>40</v>
      </c>
      <c r="R2046">
        <v>1975</v>
      </c>
    </row>
    <row r="2047" spans="1:18" x14ac:dyDescent="0.3">
      <c r="A2047" t="s">
        <v>2076</v>
      </c>
      <c r="B2047">
        <v>21</v>
      </c>
      <c r="C2047" s="54" t="s">
        <v>18</v>
      </c>
      <c r="D2047" s="54">
        <f>IF(R2047="?",AVERAGE($R$2:$R$2344),R2047)</f>
        <v>1972</v>
      </c>
      <c r="E2047" s="19" t="str">
        <f>CONCATENATE(B2047,"-",C2047,"-",D2047)</f>
        <v>21-Sep-1972</v>
      </c>
      <c r="F2047" s="26">
        <f t="shared" si="31"/>
        <v>50</v>
      </c>
      <c r="G2047">
        <v>0</v>
      </c>
      <c r="H2047" s="47">
        <v>31980.89</v>
      </c>
      <c r="I2047" t="str">
        <f>IF(M2047="?","tier - 2",M2047)</f>
        <v>tier - 2</v>
      </c>
      <c r="J2047" t="str">
        <f>IF(N2047="?","tier - 2",N2047)</f>
        <v>tier - 1</v>
      </c>
      <c r="K2047" t="str">
        <f>IF(O2047="?","Unknown",O2047)</f>
        <v>R1011</v>
      </c>
      <c r="M2047" t="s">
        <v>9</v>
      </c>
      <c r="N2047" t="s">
        <v>14</v>
      </c>
      <c r="O2047" t="s">
        <v>40</v>
      </c>
      <c r="R2047">
        <v>1972</v>
      </c>
    </row>
    <row r="2048" spans="1:18" x14ac:dyDescent="0.3">
      <c r="A2048" t="s">
        <v>2077</v>
      </c>
      <c r="B2048">
        <v>13</v>
      </c>
      <c r="C2048" s="54" t="s">
        <v>18</v>
      </c>
      <c r="D2048" s="54">
        <f>IF(R2048="?",AVERAGE($R$2:$R$2344),R2048)</f>
        <v>1993</v>
      </c>
      <c r="E2048" s="19" t="str">
        <f>CONCATENATE(B2048,"-",C2048,"-",D2048)</f>
        <v>13-Sep-1993</v>
      </c>
      <c r="F2048" s="26">
        <f t="shared" si="31"/>
        <v>29</v>
      </c>
      <c r="G2048">
        <v>0</v>
      </c>
      <c r="H2048" s="47">
        <v>32086.21</v>
      </c>
      <c r="I2048" t="str">
        <f>IF(M2048="?","tier - 2",M2048)</f>
        <v>tier - 1</v>
      </c>
      <c r="J2048" t="str">
        <f>IF(N2048="?","tier - 2",N2048)</f>
        <v>tier - 3</v>
      </c>
      <c r="K2048" t="str">
        <f>IF(O2048="?","Unknown",O2048)</f>
        <v>R1011</v>
      </c>
      <c r="M2048" t="s">
        <v>14</v>
      </c>
      <c r="N2048" t="s">
        <v>10</v>
      </c>
      <c r="O2048" t="s">
        <v>40</v>
      </c>
      <c r="R2048">
        <v>1993</v>
      </c>
    </row>
    <row r="2049" spans="1:18" x14ac:dyDescent="0.3">
      <c r="A2049" t="s">
        <v>2078</v>
      </c>
      <c r="B2049">
        <v>10</v>
      </c>
      <c r="C2049" s="54" t="s">
        <v>13</v>
      </c>
      <c r="D2049" s="54">
        <f>IF(R2049="?",AVERAGE($R$2:$R$2344),R2049)</f>
        <v>1978</v>
      </c>
      <c r="E2049" s="19" t="str">
        <f>CONCATENATE(B2049,"-",C2049,"-",D2049)</f>
        <v>10-Nov-1978</v>
      </c>
      <c r="F2049" s="26">
        <f t="shared" si="31"/>
        <v>44</v>
      </c>
      <c r="G2049">
        <v>2</v>
      </c>
      <c r="H2049" s="47">
        <v>32108.66</v>
      </c>
      <c r="I2049" t="str">
        <f>IF(M2049="?","tier - 2",M2049)</f>
        <v>tier - 1</v>
      </c>
      <c r="J2049" t="str">
        <f>IF(N2049="?","tier - 2",N2049)</f>
        <v>tier - 3</v>
      </c>
      <c r="K2049" t="str">
        <f>IF(O2049="?","Unknown",O2049)</f>
        <v>R1017</v>
      </c>
      <c r="M2049" t="s">
        <v>14</v>
      </c>
      <c r="N2049" t="s">
        <v>10</v>
      </c>
      <c r="O2049" t="s">
        <v>354</v>
      </c>
      <c r="R2049">
        <v>1978</v>
      </c>
    </row>
    <row r="2050" spans="1:18" x14ac:dyDescent="0.3">
      <c r="A2050" t="s">
        <v>2079</v>
      </c>
      <c r="B2050">
        <v>11</v>
      </c>
      <c r="C2050" s="54" t="s">
        <v>18</v>
      </c>
      <c r="D2050" s="54">
        <f>IF(R2050="?",AVERAGE($R$2:$R$2344),R2050)</f>
        <v>1969</v>
      </c>
      <c r="E2050" s="19" t="str">
        <f>CONCATENATE(B2050,"-",C2050,"-",D2050)</f>
        <v>11-Sep-1969</v>
      </c>
      <c r="F2050" s="26">
        <f t="shared" si="31"/>
        <v>53</v>
      </c>
      <c r="G2050">
        <v>0</v>
      </c>
      <c r="H2050" s="47">
        <v>32192.76</v>
      </c>
      <c r="I2050" t="str">
        <f>IF(M2050="?","tier - 2",M2050)</f>
        <v>tier - 1</v>
      </c>
      <c r="J2050" t="str">
        <f>IF(N2050="?","tier - 2",N2050)</f>
        <v>tier - 2</v>
      </c>
      <c r="K2050" t="str">
        <f>IF(O2050="?","Unknown",O2050)</f>
        <v>R1011</v>
      </c>
      <c r="M2050" t="s">
        <v>14</v>
      </c>
      <c r="N2050" t="s">
        <v>9</v>
      </c>
      <c r="O2050" t="s">
        <v>40</v>
      </c>
      <c r="R2050">
        <v>1969</v>
      </c>
    </row>
    <row r="2051" spans="1:18" x14ac:dyDescent="0.3">
      <c r="A2051" t="s">
        <v>2080</v>
      </c>
      <c r="B2051">
        <v>8</v>
      </c>
      <c r="C2051" s="54" t="s">
        <v>18</v>
      </c>
      <c r="D2051" s="54">
        <f>IF(R2051="?",AVERAGE($R$2:$R$2344),R2051)</f>
        <v>1994</v>
      </c>
      <c r="E2051" s="19" t="str">
        <f>CONCATENATE(B2051,"-",C2051,"-",D2051)</f>
        <v>8-Sep-1994</v>
      </c>
      <c r="F2051" s="26">
        <f t="shared" ref="F2051:F2114" si="32">DATEDIF(E2051, DATE(2023,6,8), "Y")</f>
        <v>28</v>
      </c>
      <c r="G2051">
        <v>0</v>
      </c>
      <c r="H2051" s="47">
        <v>32222.81</v>
      </c>
      <c r="I2051" t="str">
        <f>IF(M2051="?","tier - 2",M2051)</f>
        <v>tier - 2</v>
      </c>
      <c r="J2051" t="str">
        <f>IF(N2051="?","tier - 2",N2051)</f>
        <v>tier - 1</v>
      </c>
      <c r="K2051" t="str">
        <f>IF(O2051="?","Unknown",O2051)</f>
        <v>R1011</v>
      </c>
      <c r="M2051" t="s">
        <v>9</v>
      </c>
      <c r="N2051" t="s">
        <v>14</v>
      </c>
      <c r="O2051" t="s">
        <v>40</v>
      </c>
      <c r="R2051">
        <v>1994</v>
      </c>
    </row>
    <row r="2052" spans="1:18" x14ac:dyDescent="0.3">
      <c r="A2052" t="s">
        <v>2081</v>
      </c>
      <c r="B2052">
        <v>17</v>
      </c>
      <c r="C2052" s="54" t="s">
        <v>28</v>
      </c>
      <c r="D2052" s="54">
        <f>IF(R2052="?",AVERAGE($R$2:$R$2344),R2052)</f>
        <v>1975</v>
      </c>
      <c r="E2052" s="19" t="str">
        <f>CONCATENATE(B2052,"-",C2052,"-",D2052)</f>
        <v>17-Dec-1975</v>
      </c>
      <c r="F2052" s="26">
        <f t="shared" si="32"/>
        <v>47</v>
      </c>
      <c r="G2052">
        <v>1</v>
      </c>
      <c r="H2052" s="47">
        <v>32259.96</v>
      </c>
      <c r="I2052" t="str">
        <f>IF(M2052="?","tier - 2",M2052)</f>
        <v>tier - 2</v>
      </c>
      <c r="J2052" t="str">
        <f>IF(N2052="?","tier - 2",N2052)</f>
        <v>tier - 3</v>
      </c>
      <c r="K2052" t="str">
        <f>IF(O2052="?","Unknown",O2052)</f>
        <v>R1012</v>
      </c>
      <c r="M2052" t="s">
        <v>9</v>
      </c>
      <c r="N2052" t="s">
        <v>10</v>
      </c>
      <c r="O2052" t="s">
        <v>21</v>
      </c>
      <c r="R2052">
        <v>1975</v>
      </c>
    </row>
    <row r="2053" spans="1:18" x14ac:dyDescent="0.3">
      <c r="A2053" t="s">
        <v>2082</v>
      </c>
      <c r="B2053">
        <v>2</v>
      </c>
      <c r="C2053" s="54" t="s">
        <v>28</v>
      </c>
      <c r="D2053" s="54">
        <f>IF(R2053="?",AVERAGE($R$2:$R$2344),R2053)</f>
        <v>1986</v>
      </c>
      <c r="E2053" s="19" t="str">
        <f>CONCATENATE(B2053,"-",C2053,"-",D2053)</f>
        <v>2-Dec-1986</v>
      </c>
      <c r="F2053" s="26">
        <f t="shared" si="32"/>
        <v>36</v>
      </c>
      <c r="G2053">
        <v>3</v>
      </c>
      <c r="H2053" s="47">
        <v>32288.49</v>
      </c>
      <c r="I2053" t="str">
        <f>IF(M2053="?","tier - 2",M2053)</f>
        <v>tier - 2</v>
      </c>
      <c r="J2053" t="str">
        <f>IF(N2053="?","tier - 2",N2053)</f>
        <v>tier - 2</v>
      </c>
      <c r="K2053" t="str">
        <f>IF(O2053="?","Unknown",O2053)</f>
        <v>R1011</v>
      </c>
      <c r="M2053" t="s">
        <v>9</v>
      </c>
      <c r="N2053" t="s">
        <v>9</v>
      </c>
      <c r="O2053" t="s">
        <v>40</v>
      </c>
      <c r="R2053">
        <v>1986</v>
      </c>
    </row>
    <row r="2054" spans="1:18" x14ac:dyDescent="0.3">
      <c r="A2054" t="s">
        <v>2083</v>
      </c>
      <c r="B2054">
        <v>19</v>
      </c>
      <c r="C2054" s="54" t="s">
        <v>35</v>
      </c>
      <c r="D2054" s="54">
        <f>IF(R2054="?",AVERAGE($R$2:$R$2344),R2054)</f>
        <v>1972</v>
      </c>
      <c r="E2054" s="19" t="str">
        <f>CONCATENATE(B2054,"-",C2054,"-",D2054)</f>
        <v>19-Oct-1972</v>
      </c>
      <c r="F2054" s="26">
        <f t="shared" si="32"/>
        <v>50</v>
      </c>
      <c r="G2054">
        <v>0</v>
      </c>
      <c r="H2054" s="47">
        <v>32428.63</v>
      </c>
      <c r="I2054" t="str">
        <f>IF(M2054="?","tier - 2",M2054)</f>
        <v>tier - 2</v>
      </c>
      <c r="J2054" t="str">
        <f>IF(N2054="?","tier - 2",N2054)</f>
        <v>tier - 2</v>
      </c>
      <c r="K2054" t="str">
        <f>IF(O2054="?","Unknown",O2054)</f>
        <v>R1011</v>
      </c>
      <c r="M2054" t="s">
        <v>9</v>
      </c>
      <c r="N2054" t="s">
        <v>9</v>
      </c>
      <c r="O2054" t="s">
        <v>40</v>
      </c>
      <c r="R2054">
        <v>1972</v>
      </c>
    </row>
    <row r="2055" spans="1:18" x14ac:dyDescent="0.3">
      <c r="A2055" t="s">
        <v>2084</v>
      </c>
      <c r="B2055">
        <v>9</v>
      </c>
      <c r="C2055" s="54" t="s">
        <v>33</v>
      </c>
      <c r="D2055" s="54">
        <f>IF(R2055="?",AVERAGE($R$2:$R$2344),R2055)</f>
        <v>1976</v>
      </c>
      <c r="E2055" s="19" t="str">
        <f>CONCATENATE(B2055,"-",C2055,"-",D2055)</f>
        <v>9-Aug-1976</v>
      </c>
      <c r="F2055" s="26">
        <f t="shared" si="32"/>
        <v>46</v>
      </c>
      <c r="G2055">
        <v>2</v>
      </c>
      <c r="H2055" s="47">
        <v>32430.22</v>
      </c>
      <c r="I2055" t="str">
        <f>IF(M2055="?","tier - 2",M2055)</f>
        <v>tier - 2</v>
      </c>
      <c r="J2055" t="str">
        <f>IF(N2055="?","tier - 2",N2055)</f>
        <v>tier - 3</v>
      </c>
      <c r="K2055" t="str">
        <f>IF(O2055="?","Unknown",O2055)</f>
        <v>R1011</v>
      </c>
      <c r="M2055" t="s">
        <v>9</v>
      </c>
      <c r="N2055" t="s">
        <v>10</v>
      </c>
      <c r="O2055" t="s">
        <v>40</v>
      </c>
      <c r="R2055">
        <v>1976</v>
      </c>
    </row>
    <row r="2056" spans="1:18" x14ac:dyDescent="0.3">
      <c r="A2056" t="s">
        <v>2085</v>
      </c>
      <c r="B2056">
        <v>27</v>
      </c>
      <c r="C2056" s="54" t="s">
        <v>18</v>
      </c>
      <c r="D2056" s="54">
        <f>IF(R2056="?",AVERAGE($R$2:$R$2344),R2056)</f>
        <v>1981</v>
      </c>
      <c r="E2056" s="19" t="str">
        <f>CONCATENATE(B2056,"-",C2056,"-",D2056)</f>
        <v>27-Sep-1981</v>
      </c>
      <c r="F2056" s="26">
        <f t="shared" si="32"/>
        <v>41</v>
      </c>
      <c r="G2056">
        <v>1</v>
      </c>
      <c r="H2056" s="47">
        <v>32462.35</v>
      </c>
      <c r="I2056" t="str">
        <f>IF(M2056="?","tier - 2",M2056)</f>
        <v>tier - 2</v>
      </c>
      <c r="J2056" t="str">
        <f>IF(N2056="?","tier - 2",N2056)</f>
        <v>tier - 2</v>
      </c>
      <c r="K2056" t="str">
        <f>IF(O2056="?","Unknown",O2056)</f>
        <v>R1011</v>
      </c>
      <c r="M2056" t="s">
        <v>9</v>
      </c>
      <c r="N2056" t="s">
        <v>9</v>
      </c>
      <c r="O2056" t="s">
        <v>40</v>
      </c>
      <c r="R2056">
        <v>1981</v>
      </c>
    </row>
    <row r="2057" spans="1:18" x14ac:dyDescent="0.3">
      <c r="A2057" t="s">
        <v>2086</v>
      </c>
      <c r="B2057">
        <v>19</v>
      </c>
      <c r="C2057" s="54" t="s">
        <v>18</v>
      </c>
      <c r="D2057" s="54">
        <f>IF(R2057="?",AVERAGE($R$2:$R$2344),R2057)</f>
        <v>1976</v>
      </c>
      <c r="E2057" s="19" t="str">
        <f>CONCATENATE(B2057,"-",C2057,"-",D2057)</f>
        <v>19-Sep-1976</v>
      </c>
      <c r="F2057" s="26">
        <f t="shared" si="32"/>
        <v>46</v>
      </c>
      <c r="G2057">
        <v>2</v>
      </c>
      <c r="H2057" s="47">
        <v>32485.46</v>
      </c>
      <c r="I2057" t="str">
        <f>IF(M2057="?","tier - 2",M2057)</f>
        <v>tier - 2</v>
      </c>
      <c r="J2057" t="str">
        <f>IF(N2057="?","tier - 2",N2057)</f>
        <v>tier - 1</v>
      </c>
      <c r="K2057" t="str">
        <f>IF(O2057="?","Unknown",O2057)</f>
        <v>R1011</v>
      </c>
      <c r="M2057" t="s">
        <v>9</v>
      </c>
      <c r="N2057" t="s">
        <v>14</v>
      </c>
      <c r="O2057" t="s">
        <v>40</v>
      </c>
      <c r="R2057">
        <v>1976</v>
      </c>
    </row>
    <row r="2058" spans="1:18" x14ac:dyDescent="0.3">
      <c r="A2058" t="s">
        <v>2087</v>
      </c>
      <c r="B2058">
        <v>8</v>
      </c>
      <c r="C2058" s="54" t="s">
        <v>35</v>
      </c>
      <c r="D2058" s="54">
        <f>IF(R2058="?",AVERAGE($R$2:$R$2344),R2058)</f>
        <v>2003</v>
      </c>
      <c r="E2058" s="19" t="str">
        <f>CONCATENATE(B2058,"-",C2058,"-",D2058)</f>
        <v>8-Oct-2003</v>
      </c>
      <c r="F2058" s="26">
        <f t="shared" si="32"/>
        <v>19</v>
      </c>
      <c r="G2058">
        <v>0</v>
      </c>
      <c r="H2058" s="47">
        <v>32548.34</v>
      </c>
      <c r="I2058" t="str">
        <f>IF(M2058="?","tier - 2",M2058)</f>
        <v>tier - 1</v>
      </c>
      <c r="J2058" t="str">
        <f>IF(N2058="?","tier - 2",N2058)</f>
        <v>tier - 2</v>
      </c>
      <c r="K2058" t="str">
        <f>IF(O2058="?","Unknown",O2058)</f>
        <v>R1013</v>
      </c>
      <c r="M2058" t="s">
        <v>14</v>
      </c>
      <c r="N2058" t="s">
        <v>9</v>
      </c>
      <c r="O2058" t="s">
        <v>11</v>
      </c>
      <c r="R2058">
        <v>2003</v>
      </c>
    </row>
    <row r="2059" spans="1:18" x14ac:dyDescent="0.3">
      <c r="A2059" t="s">
        <v>2088</v>
      </c>
      <c r="B2059">
        <v>13</v>
      </c>
      <c r="C2059" s="54" t="s">
        <v>8</v>
      </c>
      <c r="D2059" s="54">
        <f>IF(R2059="?",AVERAGE($R$2:$R$2344),R2059)</f>
        <v>1990</v>
      </c>
      <c r="E2059" s="19" t="str">
        <f>CONCATENATE(B2059,"-",C2059,"-",D2059)</f>
        <v>13-Jul-1990</v>
      </c>
      <c r="F2059" s="26">
        <f t="shared" si="32"/>
        <v>32</v>
      </c>
      <c r="G2059">
        <v>3</v>
      </c>
      <c r="H2059" s="47">
        <v>32672.11</v>
      </c>
      <c r="I2059" t="str">
        <f>IF(M2059="?","tier - 2",M2059)</f>
        <v>tier - 1</v>
      </c>
      <c r="J2059" t="str">
        <f>IF(N2059="?","tier - 2",N2059)</f>
        <v>tier - 1</v>
      </c>
      <c r="K2059" t="str">
        <f>IF(O2059="?","Unknown",O2059)</f>
        <v>R1011</v>
      </c>
      <c r="M2059" t="s">
        <v>14</v>
      </c>
      <c r="N2059" t="s">
        <v>14</v>
      </c>
      <c r="O2059" t="s">
        <v>40</v>
      </c>
      <c r="R2059">
        <v>1990</v>
      </c>
    </row>
    <row r="2060" spans="1:18" x14ac:dyDescent="0.3">
      <c r="A2060" t="s">
        <v>2089</v>
      </c>
      <c r="B2060">
        <v>1</v>
      </c>
      <c r="C2060" s="54" t="s">
        <v>13</v>
      </c>
      <c r="D2060" s="54">
        <f>IF(R2060="?",AVERAGE($R$2:$R$2344),R2060)</f>
        <v>1968</v>
      </c>
      <c r="E2060" s="19" t="str">
        <f>CONCATENATE(B2060,"-",C2060,"-",D2060)</f>
        <v>1-Nov-1968</v>
      </c>
      <c r="F2060" s="26">
        <f t="shared" si="32"/>
        <v>54</v>
      </c>
      <c r="G2060">
        <v>0</v>
      </c>
      <c r="H2060" s="47">
        <v>32686.080000000002</v>
      </c>
      <c r="I2060" t="str">
        <f>IF(M2060="?","tier - 2",M2060)</f>
        <v>tier - 2</v>
      </c>
      <c r="J2060" t="str">
        <f>IF(N2060="?","tier - 2",N2060)</f>
        <v>tier - 3</v>
      </c>
      <c r="K2060" t="str">
        <f>IF(O2060="?","Unknown",O2060)</f>
        <v>R1011</v>
      </c>
      <c r="M2060" t="s">
        <v>9</v>
      </c>
      <c r="N2060" t="s">
        <v>10</v>
      </c>
      <c r="O2060" t="s">
        <v>40</v>
      </c>
      <c r="R2060">
        <v>1968</v>
      </c>
    </row>
    <row r="2061" spans="1:18" x14ac:dyDescent="0.3">
      <c r="A2061" t="s">
        <v>2090</v>
      </c>
      <c r="B2061">
        <v>30</v>
      </c>
      <c r="C2061" s="54" t="s">
        <v>18</v>
      </c>
      <c r="D2061" s="54">
        <f>IF(R2061="?",AVERAGE($R$2:$R$2344),R2061)</f>
        <v>1990</v>
      </c>
      <c r="E2061" s="19" t="str">
        <f>CONCATENATE(B2061,"-",C2061,"-",D2061)</f>
        <v>30-Sep-1990</v>
      </c>
      <c r="F2061" s="26">
        <f t="shared" si="32"/>
        <v>32</v>
      </c>
      <c r="G2061">
        <v>3</v>
      </c>
      <c r="H2061" s="47">
        <v>32716.2</v>
      </c>
      <c r="I2061" t="str">
        <f>IF(M2061="?","tier - 2",M2061)</f>
        <v>tier - 1</v>
      </c>
      <c r="J2061" t="str">
        <f>IF(N2061="?","tier - 2",N2061)</f>
        <v>tier - 2</v>
      </c>
      <c r="K2061" t="str">
        <f>IF(O2061="?","Unknown",O2061)</f>
        <v>R1011</v>
      </c>
      <c r="M2061" t="s">
        <v>14</v>
      </c>
      <c r="N2061" t="s">
        <v>9</v>
      </c>
      <c r="O2061" t="s">
        <v>40</v>
      </c>
      <c r="R2061">
        <v>1990</v>
      </c>
    </row>
    <row r="2062" spans="1:18" x14ac:dyDescent="0.3">
      <c r="A2062" t="s">
        <v>2091</v>
      </c>
      <c r="B2062">
        <v>9</v>
      </c>
      <c r="C2062" s="54" t="s">
        <v>8</v>
      </c>
      <c r="D2062" s="54">
        <f>IF(R2062="?",AVERAGE($R$2:$R$2344),R2062)</f>
        <v>1990</v>
      </c>
      <c r="E2062" s="19" t="str">
        <f>CONCATENATE(B2062,"-",C2062,"-",D2062)</f>
        <v>9-Jul-1990</v>
      </c>
      <c r="F2062" s="26">
        <f t="shared" si="32"/>
        <v>32</v>
      </c>
      <c r="G2062">
        <v>2</v>
      </c>
      <c r="H2062" s="47">
        <v>32734.19</v>
      </c>
      <c r="I2062" t="str">
        <f>IF(M2062="?","tier - 2",M2062)</f>
        <v>tier - 2</v>
      </c>
      <c r="J2062" t="str">
        <f>IF(N2062="?","tier - 2",N2062)</f>
        <v>tier - 1</v>
      </c>
      <c r="K2062" t="str">
        <f>IF(O2062="?","Unknown",O2062)</f>
        <v>R1012</v>
      </c>
      <c r="M2062" t="s">
        <v>9</v>
      </c>
      <c r="N2062" t="s">
        <v>14</v>
      </c>
      <c r="O2062" t="s">
        <v>21</v>
      </c>
      <c r="R2062">
        <v>1990</v>
      </c>
    </row>
    <row r="2063" spans="1:18" x14ac:dyDescent="0.3">
      <c r="A2063" t="s">
        <v>2092</v>
      </c>
      <c r="B2063">
        <v>6</v>
      </c>
      <c r="C2063" s="54" t="s">
        <v>28</v>
      </c>
      <c r="D2063" s="54">
        <f>IF(R2063="?",AVERAGE($R$2:$R$2344),R2063)</f>
        <v>1974</v>
      </c>
      <c r="E2063" s="19" t="str">
        <f>CONCATENATE(B2063,"-",C2063,"-",D2063)</f>
        <v>6-Dec-1974</v>
      </c>
      <c r="F2063" s="26">
        <f t="shared" si="32"/>
        <v>48</v>
      </c>
      <c r="G2063">
        <v>0</v>
      </c>
      <c r="H2063" s="47">
        <v>32760.48</v>
      </c>
      <c r="I2063" t="str">
        <f>IF(M2063="?","tier - 2",M2063)</f>
        <v>tier - 1</v>
      </c>
      <c r="J2063" t="str">
        <f>IF(N2063="?","tier - 2",N2063)</f>
        <v>tier - 1</v>
      </c>
      <c r="K2063" t="str">
        <f>IF(O2063="?","Unknown",O2063)</f>
        <v>R1011</v>
      </c>
      <c r="M2063" t="s">
        <v>14</v>
      </c>
      <c r="N2063" t="s">
        <v>14</v>
      </c>
      <c r="O2063" t="s">
        <v>40</v>
      </c>
      <c r="R2063">
        <v>1974</v>
      </c>
    </row>
    <row r="2064" spans="1:18" x14ac:dyDescent="0.3">
      <c r="A2064" t="s">
        <v>2093</v>
      </c>
      <c r="B2064">
        <v>7</v>
      </c>
      <c r="C2064" s="54" t="s">
        <v>13</v>
      </c>
      <c r="D2064" s="54">
        <f>IF(R2064="?",AVERAGE($R$2:$R$2344),R2064)</f>
        <v>1972</v>
      </c>
      <c r="E2064" s="19" t="str">
        <f>CONCATENATE(B2064,"-",C2064,"-",D2064)</f>
        <v>7-Nov-1972</v>
      </c>
      <c r="F2064" s="26">
        <f t="shared" si="32"/>
        <v>50</v>
      </c>
      <c r="G2064">
        <v>0</v>
      </c>
      <c r="H2064" s="47">
        <v>32765.33</v>
      </c>
      <c r="I2064" t="str">
        <f>IF(M2064="?","tier - 2",M2064)</f>
        <v>tier - 2</v>
      </c>
      <c r="J2064" t="str">
        <f>IF(N2064="?","tier - 2",N2064)</f>
        <v>tier - 2</v>
      </c>
      <c r="K2064" t="str">
        <f>IF(O2064="?","Unknown",O2064)</f>
        <v>R1012</v>
      </c>
      <c r="M2064" t="s">
        <v>9</v>
      </c>
      <c r="N2064" t="s">
        <v>9</v>
      </c>
      <c r="O2064" t="s">
        <v>21</v>
      </c>
      <c r="R2064">
        <v>1972</v>
      </c>
    </row>
    <row r="2065" spans="1:18" x14ac:dyDescent="0.3">
      <c r="A2065" t="s">
        <v>2094</v>
      </c>
      <c r="B2065">
        <v>12</v>
      </c>
      <c r="C2065" s="54" t="s">
        <v>28</v>
      </c>
      <c r="D2065" s="54">
        <f>IF(R2065="?",AVERAGE($R$2:$R$2344),R2065)</f>
        <v>1980</v>
      </c>
      <c r="E2065" s="19" t="str">
        <f>CONCATENATE(B2065,"-",C2065,"-",D2065)</f>
        <v>12-Dec-1980</v>
      </c>
      <c r="F2065" s="26">
        <f t="shared" si="32"/>
        <v>42</v>
      </c>
      <c r="G2065">
        <v>3</v>
      </c>
      <c r="H2065" s="47">
        <v>32787.46</v>
      </c>
      <c r="I2065" t="str">
        <f>IF(M2065="?","tier - 2",M2065)</f>
        <v>tier - 1</v>
      </c>
      <c r="J2065" t="str">
        <f>IF(N2065="?","tier - 2",N2065)</f>
        <v>tier - 3</v>
      </c>
      <c r="K2065" t="str">
        <f>IF(O2065="?","Unknown",O2065)</f>
        <v>R1012</v>
      </c>
      <c r="M2065" t="s">
        <v>14</v>
      </c>
      <c r="N2065" t="s">
        <v>10</v>
      </c>
      <c r="O2065" t="s">
        <v>21</v>
      </c>
      <c r="R2065">
        <v>1980</v>
      </c>
    </row>
    <row r="2066" spans="1:18" x14ac:dyDescent="0.3">
      <c r="A2066" t="s">
        <v>2095</v>
      </c>
      <c r="B2066">
        <v>4</v>
      </c>
      <c r="C2066" s="54" t="s">
        <v>28</v>
      </c>
      <c r="D2066" s="54">
        <f>IF(R2066="?",AVERAGE($R$2:$R$2344),R2066)</f>
        <v>1995</v>
      </c>
      <c r="E2066" s="19" t="str">
        <f>CONCATENATE(B2066,"-",C2066,"-",D2066)</f>
        <v>4-Dec-1995</v>
      </c>
      <c r="F2066" s="26">
        <f t="shared" si="32"/>
        <v>27</v>
      </c>
      <c r="G2066">
        <v>0</v>
      </c>
      <c r="H2066" s="47">
        <v>32827.51</v>
      </c>
      <c r="I2066" t="str">
        <f>IF(M2066="?","tier - 2",M2066)</f>
        <v>tier - 1</v>
      </c>
      <c r="J2066" t="str">
        <f>IF(N2066="?","tier - 2",N2066)</f>
        <v>tier - 2</v>
      </c>
      <c r="K2066" t="str">
        <f>IF(O2066="?","Unknown",O2066)</f>
        <v>R1011</v>
      </c>
      <c r="M2066" t="s">
        <v>14</v>
      </c>
      <c r="N2066" t="s">
        <v>9</v>
      </c>
      <c r="O2066" t="s">
        <v>40</v>
      </c>
      <c r="R2066">
        <v>1995</v>
      </c>
    </row>
    <row r="2067" spans="1:18" x14ac:dyDescent="0.3">
      <c r="A2067" t="s">
        <v>2096</v>
      </c>
      <c r="B2067">
        <v>17</v>
      </c>
      <c r="C2067" s="54" t="s">
        <v>13</v>
      </c>
      <c r="D2067" s="54">
        <f>IF(R2067="?",AVERAGE($R$2:$R$2344),R2067)</f>
        <v>1981</v>
      </c>
      <c r="E2067" s="19" t="str">
        <f>CONCATENATE(B2067,"-",C2067,"-",D2067)</f>
        <v>17-Nov-1981</v>
      </c>
      <c r="F2067" s="26">
        <f t="shared" si="32"/>
        <v>41</v>
      </c>
      <c r="G2067">
        <v>1</v>
      </c>
      <c r="H2067" s="47">
        <v>32906.69</v>
      </c>
      <c r="I2067" t="str">
        <f>IF(M2067="?","tier - 2",M2067)</f>
        <v>tier - 2</v>
      </c>
      <c r="J2067" t="str">
        <f>IF(N2067="?","tier - 2",N2067)</f>
        <v>tier - 3</v>
      </c>
      <c r="K2067" t="str">
        <f>IF(O2067="?","Unknown",O2067)</f>
        <v>R1011</v>
      </c>
      <c r="M2067" t="s">
        <v>9</v>
      </c>
      <c r="N2067" t="s">
        <v>10</v>
      </c>
      <c r="O2067" t="s">
        <v>40</v>
      </c>
      <c r="R2067">
        <v>1981</v>
      </c>
    </row>
    <row r="2068" spans="1:18" x14ac:dyDescent="0.3">
      <c r="A2068" t="s">
        <v>2097</v>
      </c>
      <c r="B2068">
        <v>24</v>
      </c>
      <c r="C2068" s="54" t="s">
        <v>33</v>
      </c>
      <c r="D2068" s="54">
        <f>IF(R2068="?",AVERAGE($R$2:$R$2344),R2068)</f>
        <v>1971</v>
      </c>
      <c r="E2068" s="19" t="str">
        <f>CONCATENATE(B2068,"-",C2068,"-",D2068)</f>
        <v>24-Aug-1971</v>
      </c>
      <c r="F2068" s="26">
        <f t="shared" si="32"/>
        <v>51</v>
      </c>
      <c r="G2068">
        <v>0</v>
      </c>
      <c r="H2068" s="47">
        <v>32947.629999999997</v>
      </c>
      <c r="I2068" t="str">
        <f>IF(M2068="?","tier - 2",M2068)</f>
        <v>tier - 2</v>
      </c>
      <c r="J2068" t="str">
        <f>IF(N2068="?","tier - 2",N2068)</f>
        <v>tier - 1</v>
      </c>
      <c r="K2068" t="str">
        <f>IF(O2068="?","Unknown",O2068)</f>
        <v>R1011</v>
      </c>
      <c r="M2068" t="s">
        <v>9</v>
      </c>
      <c r="N2068" t="s">
        <v>14</v>
      </c>
      <c r="O2068" t="s">
        <v>40</v>
      </c>
      <c r="R2068">
        <v>1971</v>
      </c>
    </row>
    <row r="2069" spans="1:18" x14ac:dyDescent="0.3">
      <c r="A2069" t="s">
        <v>2098</v>
      </c>
      <c r="B2069">
        <v>8</v>
      </c>
      <c r="C2069" s="54" t="s">
        <v>8</v>
      </c>
      <c r="D2069" s="54">
        <f>IF(R2069="?",AVERAGE($R$2:$R$2344),R2069)</f>
        <v>1995</v>
      </c>
      <c r="E2069" s="19" t="str">
        <f>CONCATENATE(B2069,"-",C2069,"-",D2069)</f>
        <v>8-Jul-1995</v>
      </c>
      <c r="F2069" s="26">
        <f t="shared" si="32"/>
        <v>27</v>
      </c>
      <c r="G2069">
        <v>0</v>
      </c>
      <c r="H2069" s="47">
        <v>33017.46</v>
      </c>
      <c r="I2069" t="str">
        <f>IF(M2069="?","tier - 2",M2069)</f>
        <v>tier - 1</v>
      </c>
      <c r="J2069" t="str">
        <f>IF(N2069="?","tier - 2",N2069)</f>
        <v>tier - 1</v>
      </c>
      <c r="K2069" t="str">
        <f>IF(O2069="?","Unknown",O2069)</f>
        <v>R1011</v>
      </c>
      <c r="M2069" t="s">
        <v>14</v>
      </c>
      <c r="N2069" t="s">
        <v>14</v>
      </c>
      <c r="O2069" t="s">
        <v>40</v>
      </c>
      <c r="R2069">
        <v>1995</v>
      </c>
    </row>
    <row r="2070" spans="1:18" x14ac:dyDescent="0.3">
      <c r="A2070" t="s">
        <v>2099</v>
      </c>
      <c r="B2070">
        <v>10</v>
      </c>
      <c r="C2070" s="54" t="s">
        <v>8</v>
      </c>
      <c r="D2070" s="54">
        <f>IF(R2070="?",AVERAGE($R$2:$R$2344),R2070)</f>
        <v>1967</v>
      </c>
      <c r="E2070" s="19" t="str">
        <f>CONCATENATE(B2070,"-",C2070,"-",D2070)</f>
        <v>10-Jul-1967</v>
      </c>
      <c r="F2070" s="26">
        <f t="shared" si="32"/>
        <v>55</v>
      </c>
      <c r="G2070">
        <v>0</v>
      </c>
      <c r="H2070" s="47">
        <v>33025.32</v>
      </c>
      <c r="I2070" t="str">
        <f>IF(M2070="?","tier - 2",M2070)</f>
        <v>tier - 2</v>
      </c>
      <c r="J2070" t="str">
        <f>IF(N2070="?","tier - 2",N2070)</f>
        <v>tier - 3</v>
      </c>
      <c r="K2070" t="str">
        <f>IF(O2070="?","Unknown",O2070)</f>
        <v>R1011</v>
      </c>
      <c r="M2070" t="s">
        <v>9</v>
      </c>
      <c r="N2070" t="s">
        <v>10</v>
      </c>
      <c r="O2070" t="s">
        <v>40</v>
      </c>
      <c r="R2070">
        <v>1967</v>
      </c>
    </row>
    <row r="2071" spans="1:18" x14ac:dyDescent="0.3">
      <c r="A2071" t="s">
        <v>2100</v>
      </c>
      <c r="B2071">
        <v>28</v>
      </c>
      <c r="C2071" s="54" t="s">
        <v>8</v>
      </c>
      <c r="D2071" s="54">
        <f>IF(R2071="?",AVERAGE($R$2:$R$2344),R2071)</f>
        <v>1994</v>
      </c>
      <c r="E2071" s="19" t="str">
        <f>CONCATENATE(B2071,"-",C2071,"-",D2071)</f>
        <v>28-Jul-1994</v>
      </c>
      <c r="F2071" s="26">
        <f t="shared" si="32"/>
        <v>28</v>
      </c>
      <c r="G2071">
        <v>0</v>
      </c>
      <c r="H2071" s="47">
        <v>33057.230000000003</v>
      </c>
      <c r="I2071" t="str">
        <f>IF(M2071="?","tier - 2",M2071)</f>
        <v>tier - 1</v>
      </c>
      <c r="J2071" t="str">
        <f>IF(N2071="?","tier - 2",N2071)</f>
        <v>tier - 2</v>
      </c>
      <c r="K2071" t="str">
        <f>IF(O2071="?","Unknown",O2071)</f>
        <v>R1011</v>
      </c>
      <c r="M2071" t="s">
        <v>14</v>
      </c>
      <c r="N2071" t="s">
        <v>9</v>
      </c>
      <c r="O2071" t="s">
        <v>40</v>
      </c>
      <c r="R2071">
        <v>1994</v>
      </c>
    </row>
    <row r="2072" spans="1:18" x14ac:dyDescent="0.3">
      <c r="A2072" t="s">
        <v>2101</v>
      </c>
      <c r="B2072">
        <v>1</v>
      </c>
      <c r="C2072" s="54" t="s">
        <v>8</v>
      </c>
      <c r="D2072" s="54">
        <f>IF(R2072="?",AVERAGE($R$2:$R$2344),R2072)</f>
        <v>1962</v>
      </c>
      <c r="E2072" s="19" t="str">
        <f>CONCATENATE(B2072,"-",C2072,"-",D2072)</f>
        <v>1-Jul-1962</v>
      </c>
      <c r="F2072" s="26">
        <f t="shared" si="32"/>
        <v>60</v>
      </c>
      <c r="G2072">
        <v>0</v>
      </c>
      <c r="H2072" s="47">
        <v>33074.94</v>
      </c>
      <c r="I2072" t="str">
        <f>IF(M2072="?","tier - 2",M2072)</f>
        <v>tier - 1</v>
      </c>
      <c r="J2072" t="str">
        <f>IF(N2072="?","tier - 2",N2072)</f>
        <v>tier - 2</v>
      </c>
      <c r="K2072" t="str">
        <f>IF(O2072="?","Unknown",O2072)</f>
        <v>R1011</v>
      </c>
      <c r="M2072" t="s">
        <v>14</v>
      </c>
      <c r="N2072" t="s">
        <v>9</v>
      </c>
      <c r="O2072" t="s">
        <v>40</v>
      </c>
      <c r="R2072">
        <v>1962</v>
      </c>
    </row>
    <row r="2073" spans="1:18" x14ac:dyDescent="0.3">
      <c r="A2073" t="s">
        <v>2102</v>
      </c>
      <c r="B2073">
        <v>30</v>
      </c>
      <c r="C2073" s="54" t="s">
        <v>35</v>
      </c>
      <c r="D2073" s="54">
        <f>IF(R2073="?",AVERAGE($R$2:$R$2344),R2073)</f>
        <v>1969</v>
      </c>
      <c r="E2073" s="19" t="str">
        <f>CONCATENATE(B2073,"-",C2073,"-",D2073)</f>
        <v>30-Oct-1969</v>
      </c>
      <c r="F2073" s="26">
        <f t="shared" si="32"/>
        <v>53</v>
      </c>
      <c r="G2073">
        <v>0</v>
      </c>
      <c r="H2073" s="47">
        <v>33090.660000000003</v>
      </c>
      <c r="I2073" t="str">
        <f>IF(M2073="?","tier - 2",M2073)</f>
        <v>tier - 2</v>
      </c>
      <c r="J2073" t="str">
        <f>IF(N2073="?","tier - 2",N2073)</f>
        <v>tier - 2</v>
      </c>
      <c r="K2073" t="str">
        <f>IF(O2073="?","Unknown",O2073)</f>
        <v>R1011</v>
      </c>
      <c r="M2073" t="s">
        <v>9</v>
      </c>
      <c r="N2073" t="s">
        <v>9</v>
      </c>
      <c r="O2073" t="s">
        <v>40</v>
      </c>
      <c r="R2073">
        <v>1969</v>
      </c>
    </row>
    <row r="2074" spans="1:18" x14ac:dyDescent="0.3">
      <c r="A2074" t="s">
        <v>2103</v>
      </c>
      <c r="B2074">
        <v>15</v>
      </c>
      <c r="C2074" s="54" t="s">
        <v>8</v>
      </c>
      <c r="D2074" s="54">
        <f>IF(R2074="?",AVERAGE($R$2:$R$2344),R2074)</f>
        <v>1985</v>
      </c>
      <c r="E2074" s="19" t="str">
        <f>CONCATENATE(B2074,"-",C2074,"-",D2074)</f>
        <v>15-Jul-1985</v>
      </c>
      <c r="F2074" s="26">
        <f t="shared" si="32"/>
        <v>37</v>
      </c>
      <c r="G2074">
        <v>3</v>
      </c>
      <c r="H2074" s="47">
        <v>33121</v>
      </c>
      <c r="I2074" t="str">
        <f>IF(M2074="?","tier - 2",M2074)</f>
        <v>tier - 2</v>
      </c>
      <c r="J2074" t="str">
        <f>IF(N2074="?","tier - 2",N2074)</f>
        <v>tier - 1</v>
      </c>
      <c r="K2074" t="str">
        <f>IF(O2074="?","Unknown",O2074)</f>
        <v>R1011</v>
      </c>
      <c r="M2074" t="s">
        <v>9</v>
      </c>
      <c r="N2074" t="s">
        <v>14</v>
      </c>
      <c r="O2074" t="s">
        <v>40</v>
      </c>
      <c r="R2074">
        <v>1985</v>
      </c>
    </row>
    <row r="2075" spans="1:18" x14ac:dyDescent="0.3">
      <c r="A2075" t="s">
        <v>2104</v>
      </c>
      <c r="B2075">
        <v>12</v>
      </c>
      <c r="C2075" s="54" t="s">
        <v>35</v>
      </c>
      <c r="D2075" s="54">
        <f>IF(R2075="?",AVERAGE($R$2:$R$2344),R2075)</f>
        <v>1990</v>
      </c>
      <c r="E2075" s="19" t="str">
        <f>CONCATENATE(B2075,"-",C2075,"-",D2075)</f>
        <v>12-Oct-1990</v>
      </c>
      <c r="F2075" s="26">
        <f t="shared" si="32"/>
        <v>32</v>
      </c>
      <c r="G2075">
        <v>3</v>
      </c>
      <c r="H2075" s="47">
        <v>33292.83</v>
      </c>
      <c r="I2075" t="str">
        <f>IF(M2075="?","tier - 2",M2075)</f>
        <v>tier - 2</v>
      </c>
      <c r="J2075" t="str">
        <f>IF(N2075="?","tier - 2",N2075)</f>
        <v>tier - 1</v>
      </c>
      <c r="K2075" t="str">
        <f>IF(O2075="?","Unknown",O2075)</f>
        <v>R1011</v>
      </c>
      <c r="M2075" t="s">
        <v>9</v>
      </c>
      <c r="N2075" t="s">
        <v>14</v>
      </c>
      <c r="O2075" t="s">
        <v>40</v>
      </c>
      <c r="R2075">
        <v>1990</v>
      </c>
    </row>
    <row r="2076" spans="1:18" x14ac:dyDescent="0.3">
      <c r="A2076" t="s">
        <v>2105</v>
      </c>
      <c r="B2076">
        <v>28</v>
      </c>
      <c r="C2076" s="54" t="s">
        <v>13</v>
      </c>
      <c r="D2076" s="54">
        <f>IF(R2076="?",AVERAGE($R$2:$R$2344),R2076)</f>
        <v>2003</v>
      </c>
      <c r="E2076" s="19" t="str">
        <f>CONCATENATE(B2076,"-",C2076,"-",D2076)</f>
        <v>28-Nov-2003</v>
      </c>
      <c r="F2076" s="26">
        <f t="shared" si="32"/>
        <v>19</v>
      </c>
      <c r="G2076">
        <v>0</v>
      </c>
      <c r="H2076" s="47">
        <v>33307.550000000003</v>
      </c>
      <c r="I2076" t="str">
        <f>IF(M2076="?","tier - 2",M2076)</f>
        <v>tier - 2</v>
      </c>
      <c r="J2076" t="str">
        <f>IF(N2076="?","tier - 2",N2076)</f>
        <v>tier - 3</v>
      </c>
      <c r="K2076" t="str">
        <f>IF(O2076="?","Unknown",O2076)</f>
        <v>R1012</v>
      </c>
      <c r="M2076" t="s">
        <v>9</v>
      </c>
      <c r="N2076" t="s">
        <v>10</v>
      </c>
      <c r="O2076" t="s">
        <v>21</v>
      </c>
      <c r="R2076">
        <v>2003</v>
      </c>
    </row>
    <row r="2077" spans="1:18" x14ac:dyDescent="0.3">
      <c r="A2077" t="s">
        <v>2106</v>
      </c>
      <c r="B2077">
        <v>5</v>
      </c>
      <c r="C2077" s="54" t="s">
        <v>18</v>
      </c>
      <c r="D2077" s="54">
        <f>IF(R2077="?",AVERAGE($R$2:$R$2344),R2077)</f>
        <v>1972</v>
      </c>
      <c r="E2077" s="19" t="str">
        <f>CONCATENATE(B2077,"-",C2077,"-",D2077)</f>
        <v>5-Sep-1972</v>
      </c>
      <c r="F2077" s="26">
        <f t="shared" si="32"/>
        <v>50</v>
      </c>
      <c r="G2077">
        <v>0</v>
      </c>
      <c r="H2077" s="47">
        <v>33344.449999999997</v>
      </c>
      <c r="I2077" t="str">
        <f>IF(M2077="?","tier - 2",M2077)</f>
        <v>tier - 2</v>
      </c>
      <c r="J2077" t="str">
        <f>IF(N2077="?","tier - 2",N2077)</f>
        <v>tier - 3</v>
      </c>
      <c r="K2077" t="str">
        <f>IF(O2077="?","Unknown",O2077)</f>
        <v>R1011</v>
      </c>
      <c r="M2077" t="s">
        <v>9</v>
      </c>
      <c r="N2077" t="s">
        <v>10</v>
      </c>
      <c r="O2077" t="s">
        <v>40</v>
      </c>
      <c r="R2077">
        <v>1972</v>
      </c>
    </row>
    <row r="2078" spans="1:18" x14ac:dyDescent="0.3">
      <c r="A2078" t="s">
        <v>2107</v>
      </c>
      <c r="B2078">
        <v>7</v>
      </c>
      <c r="C2078" s="54" t="s">
        <v>28</v>
      </c>
      <c r="D2078" s="54">
        <f>IF(R2078="?",AVERAGE($R$2:$R$2344),R2078)</f>
        <v>1985</v>
      </c>
      <c r="E2078" s="19" t="str">
        <f>CONCATENATE(B2078,"-",C2078,"-",D2078)</f>
        <v>7-Dec-1985</v>
      </c>
      <c r="F2078" s="26">
        <f t="shared" si="32"/>
        <v>37</v>
      </c>
      <c r="G2078">
        <v>3</v>
      </c>
      <c r="H2078" s="47">
        <v>33450.99</v>
      </c>
      <c r="I2078" t="str">
        <f>IF(M2078="?","tier - 2",M2078)</f>
        <v>tier - 2</v>
      </c>
      <c r="J2078" t="str">
        <f>IF(N2078="?","tier - 2",N2078)</f>
        <v>tier - 2</v>
      </c>
      <c r="K2078" t="str">
        <f>IF(O2078="?","Unknown",O2078)</f>
        <v>R1011</v>
      </c>
      <c r="M2078" t="s">
        <v>9</v>
      </c>
      <c r="N2078" t="s">
        <v>9</v>
      </c>
      <c r="O2078" t="s">
        <v>40</v>
      </c>
      <c r="R2078">
        <v>1985</v>
      </c>
    </row>
    <row r="2079" spans="1:18" x14ac:dyDescent="0.3">
      <c r="A2079" t="s">
        <v>2108</v>
      </c>
      <c r="B2079">
        <v>18</v>
      </c>
      <c r="C2079" s="54" t="s">
        <v>16</v>
      </c>
      <c r="D2079" s="54">
        <f>IF(R2079="?",AVERAGE($R$2:$R$2344),R2079)</f>
        <v>1970</v>
      </c>
      <c r="E2079" s="19" t="str">
        <f>CONCATENATE(B2079,"-",C2079,"-",D2079)</f>
        <v>18-Jun-1970</v>
      </c>
      <c r="F2079" s="26">
        <f t="shared" si="32"/>
        <v>52</v>
      </c>
      <c r="G2079">
        <v>2</v>
      </c>
      <c r="H2079" s="47">
        <v>33471.97</v>
      </c>
      <c r="I2079" t="str">
        <f>IF(M2079="?","tier - 2",M2079)</f>
        <v>tier - 2</v>
      </c>
      <c r="J2079" t="str">
        <f>IF(N2079="?","tier - 2",N2079)</f>
        <v>tier - 2</v>
      </c>
      <c r="K2079" t="str">
        <f>IF(O2079="?","Unknown",O2079)</f>
        <v>R1012</v>
      </c>
      <c r="M2079" t="s">
        <v>9</v>
      </c>
      <c r="N2079" t="s">
        <v>9</v>
      </c>
      <c r="O2079" t="s">
        <v>21</v>
      </c>
      <c r="R2079">
        <v>1970</v>
      </c>
    </row>
    <row r="2080" spans="1:18" x14ac:dyDescent="0.3">
      <c r="A2080" t="s">
        <v>2109</v>
      </c>
      <c r="B2080">
        <v>25</v>
      </c>
      <c r="C2080" s="54" t="s">
        <v>33</v>
      </c>
      <c r="D2080" s="54">
        <f>IF(R2080="?",AVERAGE($R$2:$R$2344),R2080)</f>
        <v>2002</v>
      </c>
      <c r="E2080" s="19" t="str">
        <f>CONCATENATE(B2080,"-",C2080,"-",D2080)</f>
        <v>25-Aug-2002</v>
      </c>
      <c r="F2080" s="26">
        <f t="shared" si="32"/>
        <v>20</v>
      </c>
      <c r="G2080">
        <v>0</v>
      </c>
      <c r="H2080" s="47">
        <v>33475.82</v>
      </c>
      <c r="I2080" t="str">
        <f>IF(M2080="?","tier - 2",M2080)</f>
        <v>tier - 1</v>
      </c>
      <c r="J2080" t="str">
        <f>IF(N2080="?","tier - 2",N2080)</f>
        <v>tier - 1</v>
      </c>
      <c r="K2080" t="str">
        <f>IF(O2080="?","Unknown",O2080)</f>
        <v>R1018</v>
      </c>
      <c r="M2080" t="s">
        <v>14</v>
      </c>
      <c r="N2080" t="s">
        <v>14</v>
      </c>
      <c r="O2080" t="s">
        <v>168</v>
      </c>
      <c r="R2080">
        <v>2002</v>
      </c>
    </row>
    <row r="2081" spans="1:18" x14ac:dyDescent="0.3">
      <c r="A2081" t="s">
        <v>2110</v>
      </c>
      <c r="B2081">
        <v>22</v>
      </c>
      <c r="C2081" s="54" t="s">
        <v>8</v>
      </c>
      <c r="D2081" s="54">
        <f>IF(R2081="?",AVERAGE($R$2:$R$2344),R2081)</f>
        <v>1984</v>
      </c>
      <c r="E2081" s="19" t="str">
        <f>CONCATENATE(B2081,"-",C2081,"-",D2081)</f>
        <v>22-Jul-1984</v>
      </c>
      <c r="F2081" s="26">
        <f t="shared" si="32"/>
        <v>38</v>
      </c>
      <c r="G2081">
        <v>3</v>
      </c>
      <c r="H2081" s="47">
        <v>33527.1</v>
      </c>
      <c r="I2081" t="str">
        <f>IF(M2081="?","tier - 2",M2081)</f>
        <v>tier - 2</v>
      </c>
      <c r="J2081" t="str">
        <f>IF(N2081="?","tier - 2",N2081)</f>
        <v>tier - 3</v>
      </c>
      <c r="K2081" t="str">
        <f>IF(O2081="?","Unknown",O2081)</f>
        <v>R1011</v>
      </c>
      <c r="M2081" t="s">
        <v>9</v>
      </c>
      <c r="N2081" t="s">
        <v>10</v>
      </c>
      <c r="O2081" t="s">
        <v>40</v>
      </c>
      <c r="R2081">
        <v>1984</v>
      </c>
    </row>
    <row r="2082" spans="1:18" x14ac:dyDescent="0.3">
      <c r="A2082" t="s">
        <v>2111</v>
      </c>
      <c r="B2082">
        <v>9</v>
      </c>
      <c r="C2082" s="54" t="s">
        <v>18</v>
      </c>
      <c r="D2082" s="54">
        <f>IF(R2082="?",AVERAGE($R$2:$R$2344),R2082)</f>
        <v>2003</v>
      </c>
      <c r="E2082" s="19" t="str">
        <f>CONCATENATE(B2082,"-",C2082,"-",D2082)</f>
        <v>9-Sep-2003</v>
      </c>
      <c r="F2082" s="26">
        <f t="shared" si="32"/>
        <v>19</v>
      </c>
      <c r="G2082">
        <v>0</v>
      </c>
      <c r="H2082" s="47">
        <v>33611.71</v>
      </c>
      <c r="I2082" t="str">
        <f>IF(M2082="?","tier - 2",M2082)</f>
        <v>tier - 1</v>
      </c>
      <c r="J2082" t="str">
        <f>IF(N2082="?","tier - 2",N2082)</f>
        <v>tier - 2</v>
      </c>
      <c r="K2082" t="str">
        <f>IF(O2082="?","Unknown",O2082)</f>
        <v>R1011</v>
      </c>
      <c r="M2082" t="s">
        <v>14</v>
      </c>
      <c r="N2082" t="s">
        <v>9</v>
      </c>
      <c r="O2082" t="s">
        <v>40</v>
      </c>
      <c r="R2082">
        <v>2003</v>
      </c>
    </row>
    <row r="2083" spans="1:18" x14ac:dyDescent="0.3">
      <c r="A2083" t="s">
        <v>2112</v>
      </c>
      <c r="B2083">
        <v>28</v>
      </c>
      <c r="C2083" s="54" t="s">
        <v>13</v>
      </c>
      <c r="D2083" s="54">
        <f>IF(R2083="?",AVERAGE($R$2:$R$2344),R2083)</f>
        <v>1993</v>
      </c>
      <c r="E2083" s="19" t="str">
        <f>CONCATENATE(B2083,"-",C2083,"-",D2083)</f>
        <v>28-Nov-1993</v>
      </c>
      <c r="F2083" s="26">
        <f t="shared" si="32"/>
        <v>29</v>
      </c>
      <c r="G2083">
        <v>0</v>
      </c>
      <c r="H2083" s="47">
        <v>33707.550000000003</v>
      </c>
      <c r="I2083" t="str">
        <f>IF(M2083="?","tier - 2",M2083)</f>
        <v>tier - 2</v>
      </c>
      <c r="J2083" t="str">
        <f>IF(N2083="?","tier - 2",N2083)</f>
        <v>tier - 2</v>
      </c>
      <c r="K2083" t="str">
        <f>IF(O2083="?","Unknown",O2083)</f>
        <v>R1011</v>
      </c>
      <c r="M2083" t="s">
        <v>9</v>
      </c>
      <c r="N2083" t="s">
        <v>9</v>
      </c>
      <c r="O2083" t="s">
        <v>40</v>
      </c>
      <c r="R2083">
        <v>1993</v>
      </c>
    </row>
    <row r="2084" spans="1:18" x14ac:dyDescent="0.3">
      <c r="A2084" t="s">
        <v>2113</v>
      </c>
      <c r="B2084">
        <v>1</v>
      </c>
      <c r="C2084" s="54" t="s">
        <v>13</v>
      </c>
      <c r="D2084" s="54">
        <f>IF(R2084="?",AVERAGE($R$2:$R$2344),R2084)</f>
        <v>2004</v>
      </c>
      <c r="E2084" s="19" t="str">
        <f>CONCATENATE(B2084,"-",C2084,"-",D2084)</f>
        <v>1-Nov-2004</v>
      </c>
      <c r="F2084" s="26">
        <f t="shared" si="32"/>
        <v>18</v>
      </c>
      <c r="G2084">
        <v>0</v>
      </c>
      <c r="H2084" s="47">
        <v>33732.69</v>
      </c>
      <c r="I2084" t="str">
        <f>IF(M2084="?","tier - 2",M2084)</f>
        <v>tier - 1</v>
      </c>
      <c r="J2084" t="str">
        <f>IF(N2084="?","tier - 2",N2084)</f>
        <v>tier - 1</v>
      </c>
      <c r="K2084" t="str">
        <f>IF(O2084="?","Unknown",O2084)</f>
        <v>R1017</v>
      </c>
      <c r="M2084" t="s">
        <v>14</v>
      </c>
      <c r="N2084" t="s">
        <v>14</v>
      </c>
      <c r="O2084" t="s">
        <v>354</v>
      </c>
      <c r="R2084">
        <v>2004</v>
      </c>
    </row>
    <row r="2085" spans="1:18" x14ac:dyDescent="0.3">
      <c r="A2085" t="s">
        <v>2114</v>
      </c>
      <c r="B2085">
        <v>12</v>
      </c>
      <c r="C2085" s="54" t="s">
        <v>18</v>
      </c>
      <c r="D2085" s="54">
        <f>IF(R2085="?",AVERAGE($R$2:$R$2344),R2085)</f>
        <v>2003</v>
      </c>
      <c r="E2085" s="19" t="str">
        <f>CONCATENATE(B2085,"-",C2085,"-",D2085)</f>
        <v>12-Sep-2003</v>
      </c>
      <c r="F2085" s="26">
        <f t="shared" si="32"/>
        <v>19</v>
      </c>
      <c r="G2085">
        <v>0</v>
      </c>
      <c r="H2085" s="47">
        <v>33750.29</v>
      </c>
      <c r="I2085" t="str">
        <f>IF(M2085="?","tier - 2",M2085)</f>
        <v>tier - 1</v>
      </c>
      <c r="J2085" t="str">
        <f>IF(N2085="?","tier - 2",N2085)</f>
        <v>tier - 3</v>
      </c>
      <c r="K2085" t="str">
        <f>IF(O2085="?","Unknown",O2085)</f>
        <v>R1012</v>
      </c>
      <c r="M2085" t="s">
        <v>14</v>
      </c>
      <c r="N2085" t="s">
        <v>10</v>
      </c>
      <c r="O2085" t="s">
        <v>21</v>
      </c>
      <c r="R2085">
        <v>2003</v>
      </c>
    </row>
    <row r="2086" spans="1:18" x14ac:dyDescent="0.3">
      <c r="A2086" t="s">
        <v>2115</v>
      </c>
      <c r="B2086">
        <v>11</v>
      </c>
      <c r="C2086" s="54" t="s">
        <v>28</v>
      </c>
      <c r="D2086" s="54">
        <f>IF(R2086="?",AVERAGE($R$2:$R$2344),R2086)</f>
        <v>1962</v>
      </c>
      <c r="E2086" s="19" t="str">
        <f>CONCATENATE(B2086,"-",C2086,"-",D2086)</f>
        <v>11-Dec-1962</v>
      </c>
      <c r="F2086" s="26">
        <f t="shared" si="32"/>
        <v>60</v>
      </c>
      <c r="G2086">
        <v>0</v>
      </c>
      <c r="H2086" s="47">
        <v>33753.32</v>
      </c>
      <c r="I2086" t="str">
        <f>IF(M2086="?","tier - 2",M2086)</f>
        <v>tier - 1</v>
      </c>
      <c r="J2086" t="str">
        <f>IF(N2086="?","tier - 2",N2086)</f>
        <v>tier - 3</v>
      </c>
      <c r="K2086" t="str">
        <f>IF(O2086="?","Unknown",O2086)</f>
        <v>R1011</v>
      </c>
      <c r="M2086" t="s">
        <v>14</v>
      </c>
      <c r="N2086" t="s">
        <v>10</v>
      </c>
      <c r="O2086" t="s">
        <v>40</v>
      </c>
      <c r="R2086">
        <v>1962</v>
      </c>
    </row>
    <row r="2087" spans="1:18" x14ac:dyDescent="0.3">
      <c r="A2087" t="s">
        <v>2116</v>
      </c>
      <c r="B2087">
        <v>26</v>
      </c>
      <c r="C2087" s="54" t="s">
        <v>35</v>
      </c>
      <c r="D2087" s="54">
        <f>IF(R2087="?",AVERAGE($R$2:$R$2344),R2087)</f>
        <v>2000</v>
      </c>
      <c r="E2087" s="19" t="str">
        <f>CONCATENATE(B2087,"-",C2087,"-",D2087)</f>
        <v>26-Oct-2000</v>
      </c>
      <c r="F2087" s="26">
        <f t="shared" si="32"/>
        <v>22</v>
      </c>
      <c r="G2087">
        <v>0</v>
      </c>
      <c r="H2087" s="47">
        <v>33829.39</v>
      </c>
      <c r="I2087" t="str">
        <f>IF(M2087="?","tier - 2",M2087)</f>
        <v>tier - 2</v>
      </c>
      <c r="J2087" t="str">
        <f>IF(N2087="?","tier - 2",N2087)</f>
        <v>tier - 3</v>
      </c>
      <c r="K2087" t="str">
        <f>IF(O2087="?","Unknown",O2087)</f>
        <v>R1011</v>
      </c>
      <c r="M2087" t="s">
        <v>9</v>
      </c>
      <c r="N2087" t="s">
        <v>10</v>
      </c>
      <c r="O2087" t="s">
        <v>40</v>
      </c>
      <c r="R2087">
        <v>2000</v>
      </c>
    </row>
    <row r="2088" spans="1:18" x14ac:dyDescent="0.3">
      <c r="A2088" t="s">
        <v>2117</v>
      </c>
      <c r="B2088">
        <v>9</v>
      </c>
      <c r="C2088" s="54" t="s">
        <v>33</v>
      </c>
      <c r="D2088" s="54">
        <f>IF(R2088="?",AVERAGE($R$2:$R$2344),R2088)</f>
        <v>1997</v>
      </c>
      <c r="E2088" s="19" t="str">
        <f>CONCATENATE(B2088,"-",C2088,"-",D2088)</f>
        <v>9-Aug-1997</v>
      </c>
      <c r="F2088" s="26">
        <f t="shared" si="32"/>
        <v>25</v>
      </c>
      <c r="G2088">
        <v>0</v>
      </c>
      <c r="H2088" s="47">
        <v>33900.65</v>
      </c>
      <c r="I2088" t="str">
        <f>IF(M2088="?","tier - 2",M2088)</f>
        <v>tier - 2</v>
      </c>
      <c r="J2088" t="str">
        <f>IF(N2088="?","tier - 2",N2088)</f>
        <v>tier - 3</v>
      </c>
      <c r="K2088" t="str">
        <f>IF(O2088="?","Unknown",O2088)</f>
        <v>R1011</v>
      </c>
      <c r="M2088" t="s">
        <v>9</v>
      </c>
      <c r="N2088" t="s">
        <v>10</v>
      </c>
      <c r="O2088" t="s">
        <v>40</v>
      </c>
      <c r="R2088">
        <v>1997</v>
      </c>
    </row>
    <row r="2089" spans="1:18" x14ac:dyDescent="0.3">
      <c r="A2089" t="s">
        <v>2118</v>
      </c>
      <c r="B2089">
        <v>27</v>
      </c>
      <c r="C2089" s="54" t="s">
        <v>28</v>
      </c>
      <c r="D2089" s="54">
        <f>IF(R2089="?",AVERAGE($R$2:$R$2344),R2089)</f>
        <v>2000</v>
      </c>
      <c r="E2089" s="19" t="str">
        <f>CONCATENATE(B2089,"-",C2089,"-",D2089)</f>
        <v>27-Dec-2000</v>
      </c>
      <c r="F2089" s="26">
        <f t="shared" si="32"/>
        <v>22</v>
      </c>
      <c r="G2089">
        <v>0</v>
      </c>
      <c r="H2089" s="47">
        <v>33907.550000000003</v>
      </c>
      <c r="I2089" t="str">
        <f>IF(M2089="?","tier - 2",M2089)</f>
        <v>tier - 2</v>
      </c>
      <c r="J2089" t="str">
        <f>IF(N2089="?","tier - 2",N2089)</f>
        <v>tier - 2</v>
      </c>
      <c r="K2089" t="str">
        <f>IF(O2089="?","Unknown",O2089)</f>
        <v>R1012</v>
      </c>
      <c r="M2089" t="s">
        <v>9</v>
      </c>
      <c r="N2089" t="s">
        <v>9</v>
      </c>
      <c r="O2089" t="s">
        <v>21</v>
      </c>
      <c r="R2089">
        <v>2000</v>
      </c>
    </row>
    <row r="2090" spans="1:18" x14ac:dyDescent="0.3">
      <c r="A2090" t="s">
        <v>2119</v>
      </c>
      <c r="B2090">
        <v>25</v>
      </c>
      <c r="C2090" s="54" t="s">
        <v>18</v>
      </c>
      <c r="D2090" s="54">
        <f>IF(R2090="?",AVERAGE($R$2:$R$2344),R2090)</f>
        <v>1994</v>
      </c>
      <c r="E2090" s="19" t="str">
        <f>CONCATENATE(B2090,"-",C2090,"-",D2090)</f>
        <v>25-Sep-1994</v>
      </c>
      <c r="F2090" s="26">
        <f t="shared" si="32"/>
        <v>28</v>
      </c>
      <c r="G2090">
        <v>0</v>
      </c>
      <c r="H2090" s="47">
        <v>33975.47</v>
      </c>
      <c r="I2090" t="str">
        <f>IF(M2090="?","tier - 2",M2090)</f>
        <v>tier - 2</v>
      </c>
      <c r="J2090" t="str">
        <f>IF(N2090="?","tier - 2",N2090)</f>
        <v>tier - 2</v>
      </c>
      <c r="K2090" t="str">
        <f>IF(O2090="?","Unknown",O2090)</f>
        <v>R1011</v>
      </c>
      <c r="M2090" t="s">
        <v>9</v>
      </c>
      <c r="N2090" t="s">
        <v>9</v>
      </c>
      <c r="O2090" t="s">
        <v>40</v>
      </c>
      <c r="R2090">
        <v>1994</v>
      </c>
    </row>
    <row r="2091" spans="1:18" x14ac:dyDescent="0.3">
      <c r="A2091" t="s">
        <v>2120</v>
      </c>
      <c r="B2091">
        <v>26</v>
      </c>
      <c r="C2091" s="54" t="s">
        <v>8</v>
      </c>
      <c r="D2091" s="54">
        <f>IF(R2091="?",AVERAGE($R$2:$R$2344),R2091)</f>
        <v>1972</v>
      </c>
      <c r="E2091" s="19" t="str">
        <f>CONCATENATE(B2091,"-",C2091,"-",D2091)</f>
        <v>26-Jul-1972</v>
      </c>
      <c r="F2091" s="26">
        <f t="shared" si="32"/>
        <v>50</v>
      </c>
      <c r="G2091">
        <v>0</v>
      </c>
      <c r="H2091" s="47">
        <v>34053.360000000001</v>
      </c>
      <c r="I2091" t="str">
        <f>IF(M2091="?","tier - 2",M2091)</f>
        <v>tier - 2</v>
      </c>
      <c r="J2091" t="str">
        <f>IF(N2091="?","tier - 2",N2091)</f>
        <v>tier - 2</v>
      </c>
      <c r="K2091" t="str">
        <f>IF(O2091="?","Unknown",O2091)</f>
        <v>R1011</v>
      </c>
      <c r="M2091" t="s">
        <v>9</v>
      </c>
      <c r="N2091" t="s">
        <v>9</v>
      </c>
      <c r="O2091" t="s">
        <v>40</v>
      </c>
      <c r="R2091">
        <v>1972</v>
      </c>
    </row>
    <row r="2092" spans="1:18" x14ac:dyDescent="0.3">
      <c r="A2092" t="s">
        <v>2121</v>
      </c>
      <c r="B2092">
        <v>26</v>
      </c>
      <c r="C2092" s="54" t="s">
        <v>28</v>
      </c>
      <c r="D2092" s="54">
        <f>IF(R2092="?",AVERAGE($R$2:$R$2344),R2092)</f>
        <v>2002</v>
      </c>
      <c r="E2092" s="19" t="str">
        <f>CONCATENATE(B2092,"-",C2092,"-",D2092)</f>
        <v>26-Dec-2002</v>
      </c>
      <c r="F2092" s="26">
        <f t="shared" si="32"/>
        <v>20</v>
      </c>
      <c r="G2092">
        <v>0</v>
      </c>
      <c r="H2092" s="47">
        <v>34084.68</v>
      </c>
      <c r="I2092" t="str">
        <f>IF(M2092="?","tier - 2",M2092)</f>
        <v>tier - 2</v>
      </c>
      <c r="J2092" t="str">
        <f>IF(N2092="?","tier - 2",N2092)</f>
        <v>tier - 3</v>
      </c>
      <c r="K2092" t="str">
        <f>IF(O2092="?","Unknown",O2092)</f>
        <v>R1011</v>
      </c>
      <c r="M2092" t="s">
        <v>9</v>
      </c>
      <c r="N2092" t="s">
        <v>10</v>
      </c>
      <c r="O2092" t="s">
        <v>40</v>
      </c>
      <c r="R2092">
        <v>2002</v>
      </c>
    </row>
    <row r="2093" spans="1:18" x14ac:dyDescent="0.3">
      <c r="A2093" t="s">
        <v>2122</v>
      </c>
      <c r="B2093">
        <v>6</v>
      </c>
      <c r="C2093" s="54" t="s">
        <v>13</v>
      </c>
      <c r="D2093" s="54">
        <f>IF(R2093="?",AVERAGE($R$2:$R$2344),R2093)</f>
        <v>1999</v>
      </c>
      <c r="E2093" s="19" t="str">
        <f>CONCATENATE(B2093,"-",C2093,"-",D2093)</f>
        <v>6-Nov-1999</v>
      </c>
      <c r="F2093" s="26">
        <f t="shared" si="32"/>
        <v>23</v>
      </c>
      <c r="G2093">
        <v>0</v>
      </c>
      <c r="H2093" s="47">
        <v>34166.269999999997</v>
      </c>
      <c r="I2093" t="str">
        <f>IF(M2093="?","tier - 2",M2093)</f>
        <v>tier - 2</v>
      </c>
      <c r="J2093" t="str">
        <f>IF(N2093="?","tier - 2",N2093)</f>
        <v>tier - 3</v>
      </c>
      <c r="K2093" t="str">
        <f>IF(O2093="?","Unknown",O2093)</f>
        <v>R1011</v>
      </c>
      <c r="M2093" t="s">
        <v>9</v>
      </c>
      <c r="N2093" t="s">
        <v>10</v>
      </c>
      <c r="O2093" t="s">
        <v>40</v>
      </c>
      <c r="R2093">
        <v>1999</v>
      </c>
    </row>
    <row r="2094" spans="1:18" x14ac:dyDescent="0.3">
      <c r="A2094" t="s">
        <v>2123</v>
      </c>
      <c r="B2094">
        <v>25</v>
      </c>
      <c r="C2094" s="54" t="s">
        <v>33</v>
      </c>
      <c r="D2094" s="54">
        <f>IF(R2094="?",AVERAGE($R$2:$R$2344),R2094)</f>
        <v>1971</v>
      </c>
      <c r="E2094" s="19" t="str">
        <f>CONCATENATE(B2094,"-",C2094,"-",D2094)</f>
        <v>25-Aug-1971</v>
      </c>
      <c r="F2094" s="26">
        <f t="shared" si="32"/>
        <v>51</v>
      </c>
      <c r="G2094">
        <v>0</v>
      </c>
      <c r="H2094" s="47">
        <v>34205.07</v>
      </c>
      <c r="I2094" t="str">
        <f>IF(M2094="?","tier - 2",M2094)</f>
        <v>tier - 2</v>
      </c>
      <c r="J2094" t="str">
        <f>IF(N2094="?","tier - 2",N2094)</f>
        <v>tier - 2</v>
      </c>
      <c r="K2094" t="str">
        <f>IF(O2094="?","Unknown",O2094)</f>
        <v>R1011</v>
      </c>
      <c r="M2094" t="s">
        <v>9</v>
      </c>
      <c r="N2094" t="s">
        <v>9</v>
      </c>
      <c r="O2094" t="s">
        <v>40</v>
      </c>
      <c r="R2094">
        <v>1971</v>
      </c>
    </row>
    <row r="2095" spans="1:18" x14ac:dyDescent="0.3">
      <c r="A2095" t="s">
        <v>2124</v>
      </c>
      <c r="B2095">
        <v>21</v>
      </c>
      <c r="C2095" s="54" t="s">
        <v>8</v>
      </c>
      <c r="D2095" s="54">
        <f>IF(R2095="?",AVERAGE($R$2:$R$2344),R2095)</f>
        <v>1975</v>
      </c>
      <c r="E2095" s="19" t="str">
        <f>CONCATENATE(B2095,"-",C2095,"-",D2095)</f>
        <v>21-Jul-1975</v>
      </c>
      <c r="F2095" s="26">
        <f t="shared" si="32"/>
        <v>47</v>
      </c>
      <c r="G2095">
        <v>1</v>
      </c>
      <c r="H2095" s="47">
        <v>34210.33</v>
      </c>
      <c r="I2095" t="str">
        <f>IF(M2095="?","tier - 2",M2095)</f>
        <v>tier - 2</v>
      </c>
      <c r="J2095" t="str">
        <f>IF(N2095="?","tier - 2",N2095)</f>
        <v>tier - 1</v>
      </c>
      <c r="K2095" t="str">
        <f>IF(O2095="?","Unknown",O2095)</f>
        <v>R1012</v>
      </c>
      <c r="M2095" t="s">
        <v>9</v>
      </c>
      <c r="N2095" t="s">
        <v>14</v>
      </c>
      <c r="O2095" t="s">
        <v>21</v>
      </c>
      <c r="R2095">
        <v>1975</v>
      </c>
    </row>
    <row r="2096" spans="1:18" x14ac:dyDescent="0.3">
      <c r="A2096" t="s">
        <v>2125</v>
      </c>
      <c r="B2096">
        <v>5</v>
      </c>
      <c r="C2096" s="54" t="s">
        <v>8</v>
      </c>
      <c r="D2096" s="54">
        <f>IF(R2096="?",AVERAGE($R$2:$R$2344),R2096)</f>
        <v>1962</v>
      </c>
      <c r="E2096" s="19" t="str">
        <f>CONCATENATE(B2096,"-",C2096,"-",D2096)</f>
        <v>5-Jul-1962</v>
      </c>
      <c r="F2096" s="26">
        <f t="shared" si="32"/>
        <v>60</v>
      </c>
      <c r="G2096">
        <v>0</v>
      </c>
      <c r="H2096" s="47">
        <v>34218.019999999997</v>
      </c>
      <c r="I2096" t="str">
        <f>IF(M2096="?","tier - 2",M2096)</f>
        <v>tier - 1</v>
      </c>
      <c r="J2096" t="str">
        <f>IF(N2096="?","tier - 2",N2096)</f>
        <v>tier - 1</v>
      </c>
      <c r="K2096" t="str">
        <f>IF(O2096="?","Unknown",O2096)</f>
        <v>R1011</v>
      </c>
      <c r="M2096" t="s">
        <v>14</v>
      </c>
      <c r="N2096" t="s">
        <v>14</v>
      </c>
      <c r="O2096" t="s">
        <v>40</v>
      </c>
      <c r="R2096">
        <v>1962</v>
      </c>
    </row>
    <row r="2097" spans="1:18" x14ac:dyDescent="0.3">
      <c r="A2097" t="s">
        <v>2126</v>
      </c>
      <c r="B2097">
        <v>11</v>
      </c>
      <c r="C2097" s="54" t="s">
        <v>16</v>
      </c>
      <c r="D2097" s="54">
        <f>IF(R2097="?",AVERAGE($R$2:$R$2344),R2097)</f>
        <v>1998</v>
      </c>
      <c r="E2097" s="19" t="str">
        <f>CONCATENATE(B2097,"-",C2097,"-",D2097)</f>
        <v>11-Jun-1998</v>
      </c>
      <c r="F2097" s="26">
        <f t="shared" si="32"/>
        <v>24</v>
      </c>
      <c r="G2097">
        <v>0</v>
      </c>
      <c r="H2097" s="47">
        <v>34254.050000000003</v>
      </c>
      <c r="I2097" t="str">
        <f>IF(M2097="?","tier - 2",M2097)</f>
        <v>tier - 1</v>
      </c>
      <c r="J2097" t="str">
        <f>IF(N2097="?","tier - 2",N2097)</f>
        <v>tier - 3</v>
      </c>
      <c r="K2097" t="str">
        <f>IF(O2097="?","Unknown",O2097)</f>
        <v>R1019</v>
      </c>
      <c r="M2097" t="s">
        <v>14</v>
      </c>
      <c r="N2097" t="s">
        <v>10</v>
      </c>
      <c r="O2097" t="s">
        <v>164</v>
      </c>
      <c r="R2097">
        <v>1998</v>
      </c>
    </row>
    <row r="2098" spans="1:18" x14ac:dyDescent="0.3">
      <c r="A2098" t="s">
        <v>2127</v>
      </c>
      <c r="B2098">
        <v>30</v>
      </c>
      <c r="C2098" s="54" t="s">
        <v>35</v>
      </c>
      <c r="D2098" s="54">
        <f>IF(R2098="?",AVERAGE($R$2:$R$2344),R2098)</f>
        <v>1995</v>
      </c>
      <c r="E2098" s="19" t="str">
        <f>CONCATENATE(B2098,"-",C2098,"-",D2098)</f>
        <v>30-Oct-1995</v>
      </c>
      <c r="F2098" s="26">
        <f t="shared" si="32"/>
        <v>27</v>
      </c>
      <c r="G2098">
        <v>0</v>
      </c>
      <c r="H2098" s="47">
        <v>34289.43</v>
      </c>
      <c r="I2098" t="str">
        <f>IF(M2098="?","tier - 2",M2098)</f>
        <v>tier - 1</v>
      </c>
      <c r="J2098" t="str">
        <f>IF(N2098="?","tier - 2",N2098)</f>
        <v>tier - 1</v>
      </c>
      <c r="K2098" t="str">
        <f>IF(O2098="?","Unknown",O2098)</f>
        <v>R1011</v>
      </c>
      <c r="M2098" t="s">
        <v>14</v>
      </c>
      <c r="N2098" t="s">
        <v>14</v>
      </c>
      <c r="O2098" t="s">
        <v>40</v>
      </c>
      <c r="R2098">
        <v>1995</v>
      </c>
    </row>
    <row r="2099" spans="1:18" x14ac:dyDescent="0.3">
      <c r="A2099" t="s">
        <v>2128</v>
      </c>
      <c r="B2099">
        <v>11</v>
      </c>
      <c r="C2099" s="54" t="s">
        <v>35</v>
      </c>
      <c r="D2099" s="54">
        <f>IF(R2099="?",AVERAGE($R$2:$R$2344),R2099)</f>
        <v>1986</v>
      </c>
      <c r="E2099" s="19" t="str">
        <f>CONCATENATE(B2099,"-",C2099,"-",D2099)</f>
        <v>11-Oct-1986</v>
      </c>
      <c r="F2099" s="26">
        <f t="shared" si="32"/>
        <v>36</v>
      </c>
      <c r="G2099">
        <v>3</v>
      </c>
      <c r="H2099" s="47">
        <v>34293.120000000003</v>
      </c>
      <c r="I2099" t="str">
        <f>IF(M2099="?","tier - 2",M2099)</f>
        <v>tier - 1</v>
      </c>
      <c r="J2099" t="str">
        <f>IF(N2099="?","tier - 2",N2099)</f>
        <v>tier - 2</v>
      </c>
      <c r="K2099" t="str">
        <f>IF(O2099="?","Unknown",O2099)</f>
        <v>R1011</v>
      </c>
      <c r="M2099" t="s">
        <v>14</v>
      </c>
      <c r="N2099" t="s">
        <v>9</v>
      </c>
      <c r="O2099" t="s">
        <v>40</v>
      </c>
      <c r="R2099">
        <v>1986</v>
      </c>
    </row>
    <row r="2100" spans="1:18" x14ac:dyDescent="0.3">
      <c r="A2100" t="s">
        <v>2129</v>
      </c>
      <c r="B2100">
        <v>1</v>
      </c>
      <c r="C2100" s="54" t="s">
        <v>13</v>
      </c>
      <c r="D2100" s="54">
        <f>IF(R2100="?",AVERAGE($R$2:$R$2344),R2100)</f>
        <v>2004</v>
      </c>
      <c r="E2100" s="19" t="str">
        <f>CONCATENATE(B2100,"-",C2100,"-",D2100)</f>
        <v>1-Nov-2004</v>
      </c>
      <c r="F2100" s="26">
        <f t="shared" si="32"/>
        <v>18</v>
      </c>
      <c r="G2100">
        <v>2</v>
      </c>
      <c r="H2100" s="47">
        <v>34303.17</v>
      </c>
      <c r="I2100" t="str">
        <f>IF(M2100="?","tier - 2",M2100)</f>
        <v>tier - 1</v>
      </c>
      <c r="J2100" t="str">
        <f>IF(N2100="?","tier - 2",N2100)</f>
        <v>tier - 3</v>
      </c>
      <c r="K2100" t="str">
        <f>IF(O2100="?","Unknown",O2100)</f>
        <v>R1013</v>
      </c>
      <c r="M2100" t="s">
        <v>14</v>
      </c>
      <c r="N2100" t="s">
        <v>10</v>
      </c>
      <c r="O2100" t="s">
        <v>11</v>
      </c>
      <c r="R2100">
        <v>2004</v>
      </c>
    </row>
    <row r="2101" spans="1:18" x14ac:dyDescent="0.3">
      <c r="A2101" t="s">
        <v>2130</v>
      </c>
      <c r="B2101">
        <v>2</v>
      </c>
      <c r="C2101" s="54" t="s">
        <v>35</v>
      </c>
      <c r="D2101" s="54">
        <f>IF(R2101="?",AVERAGE($R$2:$R$2344),R2101)</f>
        <v>1983</v>
      </c>
      <c r="E2101" s="19" t="str">
        <f>CONCATENATE(B2101,"-",C2101,"-",D2101)</f>
        <v>2-Oct-1983</v>
      </c>
      <c r="F2101" s="26">
        <f t="shared" si="32"/>
        <v>39</v>
      </c>
      <c r="G2101">
        <v>3</v>
      </c>
      <c r="H2101" s="47">
        <v>34307.22</v>
      </c>
      <c r="I2101" t="str">
        <f>IF(M2101="?","tier - 2",M2101)</f>
        <v>tier - 2</v>
      </c>
      <c r="J2101" t="str">
        <f>IF(N2101="?","tier - 2",N2101)</f>
        <v>tier - 2</v>
      </c>
      <c r="K2101" t="str">
        <f>IF(O2101="?","Unknown",O2101)</f>
        <v>R1012</v>
      </c>
      <c r="M2101" t="s">
        <v>9</v>
      </c>
      <c r="N2101" t="s">
        <v>9</v>
      </c>
      <c r="O2101" t="s">
        <v>21</v>
      </c>
      <c r="R2101">
        <v>1983</v>
      </c>
    </row>
    <row r="2102" spans="1:18" x14ac:dyDescent="0.3">
      <c r="A2102" t="s">
        <v>2131</v>
      </c>
      <c r="B2102">
        <v>1</v>
      </c>
      <c r="C2102" s="54" t="s">
        <v>35</v>
      </c>
      <c r="D2102" s="54">
        <f>IF(R2102="?",AVERAGE($R$2:$R$2344),R2102)</f>
        <v>1984</v>
      </c>
      <c r="E2102" s="19" t="str">
        <f>CONCATENATE(B2102,"-",C2102,"-",D2102)</f>
        <v>1-Oct-1984</v>
      </c>
      <c r="F2102" s="26">
        <f t="shared" si="32"/>
        <v>38</v>
      </c>
      <c r="G2102">
        <v>3</v>
      </c>
      <c r="H2102" s="47">
        <v>34402.22</v>
      </c>
      <c r="I2102" t="str">
        <f>IF(M2102="?","tier - 2",M2102)</f>
        <v>tier - 2</v>
      </c>
      <c r="J2102" t="str">
        <f>IF(N2102="?","tier - 2",N2102)</f>
        <v>tier - 3</v>
      </c>
      <c r="K2102" t="str">
        <f>IF(O2102="?","Unknown",O2102)</f>
        <v>R1011</v>
      </c>
      <c r="M2102" t="s">
        <v>9</v>
      </c>
      <c r="N2102" t="s">
        <v>10</v>
      </c>
      <c r="O2102" t="s">
        <v>40</v>
      </c>
      <c r="R2102">
        <v>1984</v>
      </c>
    </row>
    <row r="2103" spans="1:18" x14ac:dyDescent="0.3">
      <c r="A2103" t="s">
        <v>2132</v>
      </c>
      <c r="B2103">
        <v>5</v>
      </c>
      <c r="C2103" s="54" t="s">
        <v>35</v>
      </c>
      <c r="D2103" s="54">
        <f>IF(R2103="?",AVERAGE($R$2:$R$2344),R2103)</f>
        <v>2003</v>
      </c>
      <c r="E2103" s="19" t="str">
        <f>CONCATENATE(B2103,"-",C2103,"-",D2103)</f>
        <v>5-Oct-2003</v>
      </c>
      <c r="F2103" s="26">
        <f t="shared" si="32"/>
        <v>19</v>
      </c>
      <c r="G2103">
        <v>0</v>
      </c>
      <c r="H2103" s="47">
        <v>34439.86</v>
      </c>
      <c r="I2103" t="str">
        <f>IF(M2103="?","tier - 2",M2103)</f>
        <v>tier - 2</v>
      </c>
      <c r="J2103" t="str">
        <f>IF(N2103="?","tier - 2",N2103)</f>
        <v>tier - 1</v>
      </c>
      <c r="K2103" t="str">
        <f>IF(O2103="?","Unknown",O2103)</f>
        <v>R1013</v>
      </c>
      <c r="M2103" t="s">
        <v>9</v>
      </c>
      <c r="N2103" t="s">
        <v>14</v>
      </c>
      <c r="O2103" t="s">
        <v>11</v>
      </c>
      <c r="R2103">
        <v>2003</v>
      </c>
    </row>
    <row r="2104" spans="1:18" x14ac:dyDescent="0.3">
      <c r="A2104" t="s">
        <v>2133</v>
      </c>
      <c r="B2104">
        <v>24</v>
      </c>
      <c r="C2104" s="54" t="s">
        <v>18</v>
      </c>
      <c r="D2104" s="54">
        <f>IF(R2104="?",AVERAGE($R$2:$R$2344),R2104)</f>
        <v>1990</v>
      </c>
      <c r="E2104" s="19" t="str">
        <f>CONCATENATE(B2104,"-",C2104,"-",D2104)</f>
        <v>24-Sep-1990</v>
      </c>
      <c r="F2104" s="26">
        <f t="shared" si="32"/>
        <v>32</v>
      </c>
      <c r="G2104">
        <v>3</v>
      </c>
      <c r="H2104" s="47">
        <v>34456.269999999997</v>
      </c>
      <c r="I2104" t="str">
        <f>IF(M2104="?","tier - 2",M2104)</f>
        <v>tier - 1</v>
      </c>
      <c r="J2104" t="str">
        <f>IF(N2104="?","tier - 2",N2104)</f>
        <v>tier - 2</v>
      </c>
      <c r="K2104" t="str">
        <f>IF(O2104="?","Unknown",O2104)</f>
        <v>R1011</v>
      </c>
      <c r="M2104" t="s">
        <v>14</v>
      </c>
      <c r="N2104" t="s">
        <v>9</v>
      </c>
      <c r="O2104" t="s">
        <v>40</v>
      </c>
      <c r="R2104">
        <v>1990</v>
      </c>
    </row>
    <row r="2105" spans="1:18" x14ac:dyDescent="0.3">
      <c r="A2105" t="s">
        <v>2134</v>
      </c>
      <c r="B2105">
        <v>24</v>
      </c>
      <c r="C2105" s="54" t="s">
        <v>16</v>
      </c>
      <c r="D2105" s="54">
        <f>IF(R2105="?",AVERAGE($R$2:$R$2344),R2105)</f>
        <v>1998</v>
      </c>
      <c r="E2105" s="19" t="str">
        <f>CONCATENATE(B2105,"-",C2105,"-",D2105)</f>
        <v>24-Jun-1998</v>
      </c>
      <c r="F2105" s="26">
        <f t="shared" si="32"/>
        <v>24</v>
      </c>
      <c r="G2105">
        <v>0</v>
      </c>
      <c r="H2105" s="47">
        <v>34472.839999999997</v>
      </c>
      <c r="I2105" t="str">
        <f>IF(M2105="?","tier - 2",M2105)</f>
        <v>tier - 1</v>
      </c>
      <c r="J2105" t="str">
        <f>IF(N2105="?","tier - 2",N2105)</f>
        <v>tier - 3</v>
      </c>
      <c r="K2105" t="str">
        <f>IF(O2105="?","Unknown",O2105)</f>
        <v>R1011</v>
      </c>
      <c r="M2105" t="s">
        <v>14</v>
      </c>
      <c r="N2105" t="s">
        <v>10</v>
      </c>
      <c r="O2105" t="s">
        <v>40</v>
      </c>
      <c r="R2105">
        <v>1998</v>
      </c>
    </row>
    <row r="2106" spans="1:18" x14ac:dyDescent="0.3">
      <c r="A2106" t="s">
        <v>2135</v>
      </c>
      <c r="B2106">
        <v>25</v>
      </c>
      <c r="C2106" s="54" t="s">
        <v>13</v>
      </c>
      <c r="D2106" s="54">
        <f>IF(R2106="?",AVERAGE($R$2:$R$2344),R2106)</f>
        <v>1976</v>
      </c>
      <c r="E2106" s="19" t="str">
        <f>CONCATENATE(B2106,"-",C2106,"-",D2106)</f>
        <v>25-Nov-1976</v>
      </c>
      <c r="F2106" s="26">
        <f t="shared" si="32"/>
        <v>46</v>
      </c>
      <c r="G2106">
        <v>2</v>
      </c>
      <c r="H2106" s="47">
        <v>34543.39</v>
      </c>
      <c r="I2106" t="str">
        <f>IF(M2106="?","tier - 2",M2106)</f>
        <v>tier - 2</v>
      </c>
      <c r="J2106" t="str">
        <f>IF(N2106="?","tier - 2",N2106)</f>
        <v>tier - 3</v>
      </c>
      <c r="K2106" t="str">
        <f>IF(O2106="?","Unknown",O2106)</f>
        <v>R1011</v>
      </c>
      <c r="M2106" t="s">
        <v>9</v>
      </c>
      <c r="N2106" t="s">
        <v>10</v>
      </c>
      <c r="O2106" t="s">
        <v>40</v>
      </c>
      <c r="R2106">
        <v>1976</v>
      </c>
    </row>
    <row r="2107" spans="1:18" x14ac:dyDescent="0.3">
      <c r="A2107" t="s">
        <v>2136</v>
      </c>
      <c r="B2107">
        <v>9</v>
      </c>
      <c r="C2107" s="54" t="s">
        <v>35</v>
      </c>
      <c r="D2107" s="54">
        <f>IF(R2107="?",AVERAGE($R$2:$R$2344),R2107)</f>
        <v>2004</v>
      </c>
      <c r="E2107" s="19" t="str">
        <f>CONCATENATE(B2107,"-",C2107,"-",D2107)</f>
        <v>9-Oct-2004</v>
      </c>
      <c r="F2107" s="26">
        <f t="shared" si="32"/>
        <v>18</v>
      </c>
      <c r="G2107">
        <v>0</v>
      </c>
      <c r="H2107" s="47">
        <v>34617.839999999997</v>
      </c>
      <c r="I2107" t="str">
        <f>IF(M2107="?","tier - 2",M2107)</f>
        <v>tier - 1</v>
      </c>
      <c r="J2107" t="str">
        <f>IF(N2107="?","tier - 2",N2107)</f>
        <v>tier - 3</v>
      </c>
      <c r="K2107" t="str">
        <f>IF(O2107="?","Unknown",O2107)</f>
        <v>R1016</v>
      </c>
      <c r="M2107" t="s">
        <v>14</v>
      </c>
      <c r="N2107" t="s">
        <v>10</v>
      </c>
      <c r="O2107" t="s">
        <v>166</v>
      </c>
      <c r="R2107">
        <v>2004</v>
      </c>
    </row>
    <row r="2108" spans="1:18" x14ac:dyDescent="0.3">
      <c r="A2108" t="s">
        <v>2137</v>
      </c>
      <c r="B2108">
        <v>7</v>
      </c>
      <c r="C2108" s="54" t="s">
        <v>8</v>
      </c>
      <c r="D2108" s="54">
        <f>IF(R2108="?",AVERAGE($R$2:$R$2344),R2108)</f>
        <v>1994</v>
      </c>
      <c r="E2108" s="19" t="str">
        <f>CONCATENATE(B2108,"-",C2108,"-",D2108)</f>
        <v>7-Jul-1994</v>
      </c>
      <c r="F2108" s="26">
        <f t="shared" si="32"/>
        <v>28</v>
      </c>
      <c r="G2108">
        <v>0</v>
      </c>
      <c r="H2108" s="47">
        <v>34672.15</v>
      </c>
      <c r="I2108" t="str">
        <f>IF(M2108="?","tier - 2",M2108)</f>
        <v>tier - 1</v>
      </c>
      <c r="J2108" t="str">
        <f>IF(N2108="?","tier - 2",N2108)</f>
        <v>tier - 3</v>
      </c>
      <c r="K2108" t="str">
        <f>IF(O2108="?","Unknown",O2108)</f>
        <v>R1013</v>
      </c>
      <c r="M2108" t="s">
        <v>14</v>
      </c>
      <c r="N2108" t="s">
        <v>10</v>
      </c>
      <c r="O2108" t="s">
        <v>11</v>
      </c>
      <c r="R2108">
        <v>1994</v>
      </c>
    </row>
    <row r="2109" spans="1:18" x14ac:dyDescent="0.3">
      <c r="A2109" t="s">
        <v>2138</v>
      </c>
      <c r="B2109">
        <v>3</v>
      </c>
      <c r="C2109" s="54" t="s">
        <v>8</v>
      </c>
      <c r="D2109" s="54">
        <f>IF(R2109="?",AVERAGE($R$2:$R$2344),R2109)</f>
        <v>2003</v>
      </c>
      <c r="E2109" s="19" t="str">
        <f>CONCATENATE(B2109,"-",C2109,"-",D2109)</f>
        <v>3-Jul-2003</v>
      </c>
      <c r="F2109" s="26">
        <f t="shared" si="32"/>
        <v>19</v>
      </c>
      <c r="G2109">
        <v>0</v>
      </c>
      <c r="H2109" s="47">
        <v>34779.620000000003</v>
      </c>
      <c r="I2109" t="str">
        <f>IF(M2109="?","tier - 2",M2109)</f>
        <v>tier - 1</v>
      </c>
      <c r="J2109" t="str">
        <f>IF(N2109="?","tier - 2",N2109)</f>
        <v>tier - 2</v>
      </c>
      <c r="K2109" t="str">
        <f>IF(O2109="?","Unknown",O2109)</f>
        <v>R1011</v>
      </c>
      <c r="M2109" t="s">
        <v>14</v>
      </c>
      <c r="N2109" t="s">
        <v>9</v>
      </c>
      <c r="O2109" t="s">
        <v>40</v>
      </c>
      <c r="R2109">
        <v>2003</v>
      </c>
    </row>
    <row r="2110" spans="1:18" x14ac:dyDescent="0.3">
      <c r="A2110" t="s">
        <v>2139</v>
      </c>
      <c r="B2110">
        <v>27</v>
      </c>
      <c r="C2110" s="54" t="s">
        <v>28</v>
      </c>
      <c r="D2110" s="54">
        <f>IF(R2110="?",AVERAGE($R$2:$R$2344),R2110)</f>
        <v>1995</v>
      </c>
      <c r="E2110" s="19" t="str">
        <f>CONCATENATE(B2110,"-",C2110,"-",D2110)</f>
        <v>27-Dec-1995</v>
      </c>
      <c r="F2110" s="26">
        <f t="shared" si="32"/>
        <v>27</v>
      </c>
      <c r="G2110">
        <v>1</v>
      </c>
      <c r="H2110" s="47">
        <v>34806.47</v>
      </c>
      <c r="I2110" t="str">
        <f>IF(M2110="?","tier - 2",M2110)</f>
        <v>tier - 1</v>
      </c>
      <c r="J2110" t="str">
        <f>IF(N2110="?","tier - 2",N2110)</f>
        <v>tier - 2</v>
      </c>
      <c r="K2110" t="str">
        <f>IF(O2110="?","Unknown",O2110)</f>
        <v>R1013</v>
      </c>
      <c r="M2110" t="s">
        <v>14</v>
      </c>
      <c r="N2110" t="s">
        <v>9</v>
      </c>
      <c r="O2110" t="s">
        <v>11</v>
      </c>
      <c r="R2110">
        <v>1995</v>
      </c>
    </row>
    <row r="2111" spans="1:18" x14ac:dyDescent="0.3">
      <c r="A2111" t="s">
        <v>2140</v>
      </c>
      <c r="B2111">
        <v>17</v>
      </c>
      <c r="C2111" s="54" t="s">
        <v>18</v>
      </c>
      <c r="D2111" s="54">
        <f>IF(R2111="?",AVERAGE($R$2:$R$2344),R2111)</f>
        <v>2003</v>
      </c>
      <c r="E2111" s="19" t="str">
        <f>CONCATENATE(B2111,"-",C2111,"-",D2111)</f>
        <v>17-Sep-2003</v>
      </c>
      <c r="F2111" s="26">
        <f t="shared" si="32"/>
        <v>19</v>
      </c>
      <c r="G2111">
        <v>0</v>
      </c>
      <c r="H2111" s="47">
        <v>34828.65</v>
      </c>
      <c r="I2111" t="str">
        <f>IF(M2111="?","tier - 2",M2111)</f>
        <v>tier - 1</v>
      </c>
      <c r="J2111" t="str">
        <f>IF(N2111="?","tier - 2",N2111)</f>
        <v>tier - 3</v>
      </c>
      <c r="K2111" t="str">
        <f>IF(O2111="?","Unknown",O2111)</f>
        <v>R1011</v>
      </c>
      <c r="M2111" t="s">
        <v>14</v>
      </c>
      <c r="N2111" t="s">
        <v>10</v>
      </c>
      <c r="O2111" t="s">
        <v>40</v>
      </c>
      <c r="R2111">
        <v>2003</v>
      </c>
    </row>
    <row r="2112" spans="1:18" x14ac:dyDescent="0.3">
      <c r="A2112" t="s">
        <v>2141</v>
      </c>
      <c r="B2112">
        <v>17</v>
      </c>
      <c r="C2112" s="54" t="s">
        <v>35</v>
      </c>
      <c r="D2112" s="54">
        <f>IF(R2112="?",AVERAGE($R$2:$R$2344),R2112)</f>
        <v>1995</v>
      </c>
      <c r="E2112" s="19" t="str">
        <f>CONCATENATE(B2112,"-",C2112,"-",D2112)</f>
        <v>17-Oct-1995</v>
      </c>
      <c r="F2112" s="26">
        <f t="shared" si="32"/>
        <v>27</v>
      </c>
      <c r="G2112">
        <v>0</v>
      </c>
      <c r="H2112" s="47">
        <v>34838.870000000003</v>
      </c>
      <c r="I2112" t="str">
        <f>IF(M2112="?","tier - 2",M2112)</f>
        <v>tier - 2</v>
      </c>
      <c r="J2112" t="str">
        <f>IF(N2112="?","tier - 2",N2112)</f>
        <v>tier - 3</v>
      </c>
      <c r="K2112" t="str">
        <f>IF(O2112="?","Unknown",O2112)</f>
        <v>R1011</v>
      </c>
      <c r="M2112" t="s">
        <v>9</v>
      </c>
      <c r="N2112" t="s">
        <v>10</v>
      </c>
      <c r="O2112" t="s">
        <v>40</v>
      </c>
      <c r="R2112">
        <v>1995</v>
      </c>
    </row>
    <row r="2113" spans="1:18" x14ac:dyDescent="0.3">
      <c r="A2113" t="s">
        <v>2142</v>
      </c>
      <c r="B2113">
        <v>29</v>
      </c>
      <c r="C2113" s="54" t="s">
        <v>8</v>
      </c>
      <c r="D2113" s="54">
        <f>IF(R2113="?",AVERAGE($R$2:$R$2344),R2113)</f>
        <v>1983</v>
      </c>
      <c r="E2113" s="19" t="str">
        <f>CONCATENATE(B2113,"-",C2113,"-",D2113)</f>
        <v>29-Jul-1983</v>
      </c>
      <c r="F2113" s="26">
        <f t="shared" si="32"/>
        <v>39</v>
      </c>
      <c r="G2113">
        <v>3</v>
      </c>
      <c r="H2113" s="47">
        <v>34940.61</v>
      </c>
      <c r="I2113" t="str">
        <f>IF(M2113="?","tier - 2",M2113)</f>
        <v>tier - 2</v>
      </c>
      <c r="J2113" t="str">
        <f>IF(N2113="?","tier - 2",N2113)</f>
        <v>tier - 3</v>
      </c>
      <c r="K2113" t="str">
        <f>IF(O2113="?","Unknown",O2113)</f>
        <v>R1011</v>
      </c>
      <c r="M2113" t="s">
        <v>9</v>
      </c>
      <c r="N2113" t="s">
        <v>10</v>
      </c>
      <c r="O2113" t="s">
        <v>40</v>
      </c>
      <c r="R2113">
        <v>1983</v>
      </c>
    </row>
    <row r="2114" spans="1:18" x14ac:dyDescent="0.3">
      <c r="A2114" t="s">
        <v>2143</v>
      </c>
      <c r="B2114">
        <v>7</v>
      </c>
      <c r="C2114" s="54" t="s">
        <v>35</v>
      </c>
      <c r="D2114" s="54">
        <f>IF(R2114="?",AVERAGE($R$2:$R$2344),R2114)</f>
        <v>1967</v>
      </c>
      <c r="E2114" s="19" t="str">
        <f>CONCATENATE(B2114,"-",C2114,"-",D2114)</f>
        <v>7-Oct-1967</v>
      </c>
      <c r="F2114" s="26">
        <f t="shared" si="32"/>
        <v>55</v>
      </c>
      <c r="G2114">
        <v>0</v>
      </c>
      <c r="H2114" s="47">
        <v>34975.68</v>
      </c>
      <c r="I2114" t="str">
        <f>IF(M2114="?","tier - 2",M2114)</f>
        <v>tier - 2</v>
      </c>
      <c r="J2114" t="str">
        <f>IF(N2114="?","tier - 2",N2114)</f>
        <v>tier - 2</v>
      </c>
      <c r="K2114" t="str">
        <f>IF(O2114="?","Unknown",O2114)</f>
        <v>R1011</v>
      </c>
      <c r="M2114" t="s">
        <v>9</v>
      </c>
      <c r="N2114" t="s">
        <v>9</v>
      </c>
      <c r="O2114" t="s">
        <v>40</v>
      </c>
      <c r="R2114">
        <v>1967</v>
      </c>
    </row>
    <row r="2115" spans="1:18" x14ac:dyDescent="0.3">
      <c r="A2115" t="s">
        <v>2144</v>
      </c>
      <c r="B2115">
        <v>22</v>
      </c>
      <c r="C2115" s="54" t="s">
        <v>33</v>
      </c>
      <c r="D2115" s="54">
        <f>IF(R2115="?",AVERAGE($R$2:$R$2344),R2115)</f>
        <v>1998</v>
      </c>
      <c r="E2115" s="19" t="str">
        <f>CONCATENATE(B2115,"-",C2115,"-",D2115)</f>
        <v>22-Aug-1998</v>
      </c>
      <c r="F2115" s="26">
        <f t="shared" ref="F2115:F2178" si="33">DATEDIF(E2115, DATE(2023,6,8), "Y")</f>
        <v>24</v>
      </c>
      <c r="G2115">
        <v>0</v>
      </c>
      <c r="H2115" s="47">
        <v>34976.42</v>
      </c>
      <c r="I2115" t="str">
        <f>IF(M2115="?","tier - 2",M2115)</f>
        <v>tier - 2</v>
      </c>
      <c r="J2115" t="str">
        <f>IF(N2115="?","tier - 2",N2115)</f>
        <v>tier - 1</v>
      </c>
      <c r="K2115" t="str">
        <f>IF(O2115="?","Unknown",O2115)</f>
        <v>R1011</v>
      </c>
      <c r="M2115" t="s">
        <v>9</v>
      </c>
      <c r="N2115" t="s">
        <v>14</v>
      </c>
      <c r="O2115" t="s">
        <v>40</v>
      </c>
      <c r="R2115">
        <v>1998</v>
      </c>
    </row>
    <row r="2116" spans="1:18" x14ac:dyDescent="0.3">
      <c r="A2116" t="s">
        <v>2145</v>
      </c>
      <c r="B2116">
        <v>22</v>
      </c>
      <c r="C2116" s="54" t="s">
        <v>33</v>
      </c>
      <c r="D2116" s="54">
        <f>IF(R2116="?",AVERAGE($R$2:$R$2344),R2116)</f>
        <v>1997</v>
      </c>
      <c r="E2116" s="19" t="str">
        <f>CONCATENATE(B2116,"-",C2116,"-",D2116)</f>
        <v>22-Aug-1997</v>
      </c>
      <c r="F2116" s="26">
        <f t="shared" si="33"/>
        <v>25</v>
      </c>
      <c r="G2116">
        <v>0</v>
      </c>
      <c r="H2116" s="47">
        <v>34979.86</v>
      </c>
      <c r="I2116" t="str">
        <f>IF(M2116="?","tier - 2",M2116)</f>
        <v>tier - 2</v>
      </c>
      <c r="J2116" t="str">
        <f>IF(N2116="?","tier - 2",N2116)</f>
        <v>tier - 2</v>
      </c>
      <c r="K2116" t="str">
        <f>IF(O2116="?","Unknown",O2116)</f>
        <v>R1011</v>
      </c>
      <c r="M2116" t="s">
        <v>9</v>
      </c>
      <c r="N2116" t="s">
        <v>9</v>
      </c>
      <c r="O2116" t="s">
        <v>40</v>
      </c>
      <c r="R2116">
        <v>1997</v>
      </c>
    </row>
    <row r="2117" spans="1:18" x14ac:dyDescent="0.3">
      <c r="A2117" t="s">
        <v>2146</v>
      </c>
      <c r="B2117">
        <v>5</v>
      </c>
      <c r="C2117" s="54" t="s">
        <v>8</v>
      </c>
      <c r="D2117" s="54">
        <f>IF(R2117="?",AVERAGE($R$2:$R$2344),R2117)</f>
        <v>1982</v>
      </c>
      <c r="E2117" s="19" t="str">
        <f>CONCATENATE(B2117,"-",C2117,"-",D2117)</f>
        <v>5-Jul-1982</v>
      </c>
      <c r="F2117" s="26">
        <f t="shared" si="33"/>
        <v>40</v>
      </c>
      <c r="G2117">
        <v>3</v>
      </c>
      <c r="H2117" s="47">
        <v>35000.730000000003</v>
      </c>
      <c r="I2117" t="str">
        <f>IF(M2117="?","tier - 2",M2117)</f>
        <v>tier - 2</v>
      </c>
      <c r="J2117" t="str">
        <f>IF(N2117="?","tier - 2",N2117)</f>
        <v>tier - 3</v>
      </c>
      <c r="K2117" t="str">
        <f>IF(O2117="?","Unknown",O2117)</f>
        <v>R1011</v>
      </c>
      <c r="M2117" t="s">
        <v>9</v>
      </c>
      <c r="N2117" t="s">
        <v>10</v>
      </c>
      <c r="O2117" t="s">
        <v>40</v>
      </c>
      <c r="R2117">
        <v>1982</v>
      </c>
    </row>
    <row r="2118" spans="1:18" x14ac:dyDescent="0.3">
      <c r="A2118" t="s">
        <v>2147</v>
      </c>
      <c r="B2118">
        <v>29</v>
      </c>
      <c r="C2118" s="54" t="s">
        <v>33</v>
      </c>
      <c r="D2118" s="54">
        <f>IF(R2118="?",AVERAGE($R$2:$R$2344),R2118)</f>
        <v>1975</v>
      </c>
      <c r="E2118" s="19" t="str">
        <f>CONCATENATE(B2118,"-",C2118,"-",D2118)</f>
        <v>29-Aug-1975</v>
      </c>
      <c r="F2118" s="26">
        <f t="shared" si="33"/>
        <v>47</v>
      </c>
      <c r="G2118">
        <v>1</v>
      </c>
      <c r="H2118" s="47">
        <v>35050.620000000003</v>
      </c>
      <c r="I2118" t="str">
        <f>IF(M2118="?","tier - 2",M2118)</f>
        <v>tier - 2</v>
      </c>
      <c r="J2118" t="str">
        <f>IF(N2118="?","tier - 2",N2118)</f>
        <v>tier - 1</v>
      </c>
      <c r="K2118" t="str">
        <f>IF(O2118="?","Unknown",O2118)</f>
        <v>R1011</v>
      </c>
      <c r="M2118" t="s">
        <v>9</v>
      </c>
      <c r="N2118" t="s">
        <v>14</v>
      </c>
      <c r="O2118" t="s">
        <v>40</v>
      </c>
      <c r="R2118">
        <v>1975</v>
      </c>
    </row>
    <row r="2119" spans="1:18" x14ac:dyDescent="0.3">
      <c r="A2119" t="s">
        <v>2148</v>
      </c>
      <c r="B2119">
        <v>29</v>
      </c>
      <c r="C2119" s="54" t="s">
        <v>16</v>
      </c>
      <c r="D2119" s="54">
        <f>IF(R2119="?",AVERAGE($R$2:$R$2344),R2119)</f>
        <v>1977</v>
      </c>
      <c r="E2119" s="19" t="str">
        <f>CONCATENATE(B2119,"-",C2119,"-",D2119)</f>
        <v>29-Jun-1977</v>
      </c>
      <c r="F2119" s="26">
        <f t="shared" si="33"/>
        <v>45</v>
      </c>
      <c r="G2119">
        <v>0</v>
      </c>
      <c r="H2119" s="47">
        <v>35069.370000000003</v>
      </c>
      <c r="I2119" t="str">
        <f>IF(M2119="?","tier - 2",M2119)</f>
        <v>tier - 1</v>
      </c>
      <c r="J2119" t="str">
        <f>IF(N2119="?","tier - 2",N2119)</f>
        <v>tier - 1</v>
      </c>
      <c r="K2119" t="str">
        <f>IF(O2119="?","Unknown",O2119)</f>
        <v>R1017</v>
      </c>
      <c r="M2119" t="s">
        <v>14</v>
      </c>
      <c r="N2119" t="s">
        <v>14</v>
      </c>
      <c r="O2119" t="s">
        <v>354</v>
      </c>
      <c r="R2119">
        <v>1977</v>
      </c>
    </row>
    <row r="2120" spans="1:18" x14ac:dyDescent="0.3">
      <c r="A2120" t="s">
        <v>2149</v>
      </c>
      <c r="B2120">
        <v>22</v>
      </c>
      <c r="C2120" s="54" t="s">
        <v>28</v>
      </c>
      <c r="D2120" s="54">
        <f>IF(R2120="?",AVERAGE($R$2:$R$2344),R2120)</f>
        <v>1998</v>
      </c>
      <c r="E2120" s="19" t="str">
        <f>CONCATENATE(B2120,"-",C2120,"-",D2120)</f>
        <v>22-Dec-1998</v>
      </c>
      <c r="F2120" s="26">
        <f t="shared" si="33"/>
        <v>24</v>
      </c>
      <c r="G2120">
        <v>0</v>
      </c>
      <c r="H2120" s="47">
        <v>35147.53</v>
      </c>
      <c r="I2120" t="str">
        <f>IF(M2120="?","tier - 2",M2120)</f>
        <v>tier - 1</v>
      </c>
      <c r="J2120" t="str">
        <f>IF(N2120="?","tier - 2",N2120)</f>
        <v>tier - 1</v>
      </c>
      <c r="K2120" t="str">
        <f>IF(O2120="?","Unknown",O2120)</f>
        <v>R1016</v>
      </c>
      <c r="M2120" t="s">
        <v>14</v>
      </c>
      <c r="N2120" t="s">
        <v>14</v>
      </c>
      <c r="O2120" t="s">
        <v>166</v>
      </c>
      <c r="R2120">
        <v>1998</v>
      </c>
    </row>
    <row r="2121" spans="1:18" x14ac:dyDescent="0.3">
      <c r="A2121" t="s">
        <v>2150</v>
      </c>
      <c r="B2121">
        <v>30</v>
      </c>
      <c r="C2121" s="54" t="s">
        <v>28</v>
      </c>
      <c r="D2121" s="54">
        <f>IF(R2121="?",AVERAGE($R$2:$R$2344),R2121)</f>
        <v>1967</v>
      </c>
      <c r="E2121" s="19" t="str">
        <f>CONCATENATE(B2121,"-",C2121,"-",D2121)</f>
        <v>30-Dec-1967</v>
      </c>
      <c r="F2121" s="26">
        <f t="shared" si="33"/>
        <v>55</v>
      </c>
      <c r="G2121">
        <v>1</v>
      </c>
      <c r="H2121" s="47">
        <v>35160.129999999997</v>
      </c>
      <c r="I2121" t="str">
        <f>IF(M2121="?","tier - 2",M2121)</f>
        <v>tier - 2</v>
      </c>
      <c r="J2121" t="str">
        <f>IF(N2121="?","tier - 2",N2121)</f>
        <v>tier - 2</v>
      </c>
      <c r="K2121" t="str">
        <f>IF(O2121="?","Unknown",O2121)</f>
        <v>R1011</v>
      </c>
      <c r="M2121" t="s">
        <v>9</v>
      </c>
      <c r="N2121" t="s">
        <v>9</v>
      </c>
      <c r="O2121" t="s">
        <v>40</v>
      </c>
      <c r="R2121">
        <v>1967</v>
      </c>
    </row>
    <row r="2122" spans="1:18" x14ac:dyDescent="0.3">
      <c r="A2122" t="s">
        <v>2151</v>
      </c>
      <c r="B2122">
        <v>9</v>
      </c>
      <c r="C2122" s="54" t="s">
        <v>8</v>
      </c>
      <c r="D2122" s="54">
        <f>IF(R2122="?",AVERAGE($R$2:$R$2344),R2122)</f>
        <v>1997</v>
      </c>
      <c r="E2122" s="19" t="str">
        <f>CONCATENATE(B2122,"-",C2122,"-",D2122)</f>
        <v>9-Jul-1997</v>
      </c>
      <c r="F2122" s="26">
        <f t="shared" si="33"/>
        <v>25</v>
      </c>
      <c r="G2122">
        <v>0</v>
      </c>
      <c r="H2122" s="47">
        <v>35302.089999999997</v>
      </c>
      <c r="I2122" t="str">
        <f>IF(M2122="?","tier - 2",M2122)</f>
        <v>tier - 1</v>
      </c>
      <c r="J2122" t="str">
        <f>IF(N2122="?","tier - 2",N2122)</f>
        <v>tier - 2</v>
      </c>
      <c r="K2122" t="str">
        <f>IF(O2122="?","Unknown",O2122)</f>
        <v>R1011</v>
      </c>
      <c r="M2122" t="s">
        <v>14</v>
      </c>
      <c r="N2122" t="s">
        <v>9</v>
      </c>
      <c r="O2122" t="s">
        <v>40</v>
      </c>
      <c r="R2122">
        <v>1997</v>
      </c>
    </row>
    <row r="2123" spans="1:18" x14ac:dyDescent="0.3">
      <c r="A2123" t="s">
        <v>2152</v>
      </c>
      <c r="B2123">
        <v>19</v>
      </c>
      <c r="C2123" s="54" t="s">
        <v>18</v>
      </c>
      <c r="D2123" s="54">
        <f>IF(R2123="?",AVERAGE($R$2:$R$2344),R2123)</f>
        <v>1988</v>
      </c>
      <c r="E2123" s="19" t="str">
        <f>CONCATENATE(B2123,"-",C2123,"-",D2123)</f>
        <v>19-Sep-1988</v>
      </c>
      <c r="F2123" s="26">
        <f t="shared" si="33"/>
        <v>34</v>
      </c>
      <c r="G2123">
        <v>3</v>
      </c>
      <c r="H2123" s="47">
        <v>35315.96</v>
      </c>
      <c r="I2123" t="str">
        <f>IF(M2123="?","tier - 2",M2123)</f>
        <v>tier - 2</v>
      </c>
      <c r="J2123" t="str">
        <f>IF(N2123="?","tier - 2",N2123)</f>
        <v>tier - 1</v>
      </c>
      <c r="K2123" t="str">
        <f>IF(O2123="?","Unknown",O2123)</f>
        <v>R1011</v>
      </c>
      <c r="M2123" t="s">
        <v>9</v>
      </c>
      <c r="N2123" t="s">
        <v>14</v>
      </c>
      <c r="O2123" t="s">
        <v>40</v>
      </c>
      <c r="R2123">
        <v>1988</v>
      </c>
    </row>
    <row r="2124" spans="1:18" x14ac:dyDescent="0.3">
      <c r="A2124" t="s">
        <v>2153</v>
      </c>
      <c r="B2124">
        <v>22</v>
      </c>
      <c r="C2124" s="54" t="s">
        <v>18</v>
      </c>
      <c r="D2124" s="54">
        <f>IF(R2124="?",AVERAGE($R$2:$R$2344),R2124)</f>
        <v>1971</v>
      </c>
      <c r="E2124" s="19" t="str">
        <f>CONCATENATE(B2124,"-",C2124,"-",D2124)</f>
        <v>22-Sep-1971</v>
      </c>
      <c r="F2124" s="26">
        <f t="shared" si="33"/>
        <v>51</v>
      </c>
      <c r="G2124">
        <v>0</v>
      </c>
      <c r="H2124" s="47">
        <v>35345.730000000003</v>
      </c>
      <c r="I2124" t="str">
        <f>IF(M2124="?","tier - 2",M2124)</f>
        <v>tier - 2</v>
      </c>
      <c r="J2124" t="str">
        <f>IF(N2124="?","tier - 2",N2124)</f>
        <v>tier - 3</v>
      </c>
      <c r="K2124" t="str">
        <f>IF(O2124="?","Unknown",O2124)</f>
        <v>R1011</v>
      </c>
      <c r="M2124" t="s">
        <v>9</v>
      </c>
      <c r="N2124" t="s">
        <v>10</v>
      </c>
      <c r="O2124" t="s">
        <v>40</v>
      </c>
      <c r="R2124">
        <v>1971</v>
      </c>
    </row>
    <row r="2125" spans="1:18" x14ac:dyDescent="0.3">
      <c r="A2125" t="s">
        <v>2154</v>
      </c>
      <c r="B2125">
        <v>20</v>
      </c>
      <c r="C2125" s="54" t="s">
        <v>13</v>
      </c>
      <c r="D2125" s="54">
        <f>IF(R2125="?",AVERAGE($R$2:$R$2344),R2125)</f>
        <v>1988</v>
      </c>
      <c r="E2125" s="19" t="str">
        <f>CONCATENATE(B2125,"-",C2125,"-",D2125)</f>
        <v>20-Nov-1988</v>
      </c>
      <c r="F2125" s="26">
        <f t="shared" si="33"/>
        <v>34</v>
      </c>
      <c r="G2125">
        <v>0</v>
      </c>
      <c r="H2125" s="47">
        <v>35491.64</v>
      </c>
      <c r="I2125" t="str">
        <f>IF(M2125="?","tier - 2",M2125)</f>
        <v>tier - 1</v>
      </c>
      <c r="J2125" t="str">
        <f>IF(N2125="?","tier - 2",N2125)</f>
        <v>tier - 2</v>
      </c>
      <c r="K2125" t="str">
        <f>IF(O2125="?","Unknown",O2125)</f>
        <v>R1011</v>
      </c>
      <c r="M2125" t="s">
        <v>14</v>
      </c>
      <c r="N2125" t="s">
        <v>9</v>
      </c>
      <c r="O2125" t="s">
        <v>40</v>
      </c>
      <c r="R2125">
        <v>1988</v>
      </c>
    </row>
    <row r="2126" spans="1:18" x14ac:dyDescent="0.3">
      <c r="A2126" t="s">
        <v>2155</v>
      </c>
      <c r="B2126">
        <v>16</v>
      </c>
      <c r="C2126" s="54" t="s">
        <v>28</v>
      </c>
      <c r="D2126" s="54">
        <f>IF(R2126="?",AVERAGE($R$2:$R$2344),R2126)</f>
        <v>1973</v>
      </c>
      <c r="E2126" s="19" t="str">
        <f>CONCATENATE(B2126,"-",C2126,"-",D2126)</f>
        <v>16-Dec-1973</v>
      </c>
      <c r="F2126" s="26">
        <f t="shared" si="33"/>
        <v>49</v>
      </c>
      <c r="G2126">
        <v>0</v>
      </c>
      <c r="H2126" s="47">
        <v>35517.19</v>
      </c>
      <c r="I2126" t="str">
        <f>IF(M2126="?","tier - 2",M2126)</f>
        <v>tier - 2</v>
      </c>
      <c r="J2126" t="str">
        <f>IF(N2126="?","tier - 2",N2126)</f>
        <v>tier - 2</v>
      </c>
      <c r="K2126" t="str">
        <f>IF(O2126="?","Unknown",O2126)</f>
        <v>R1011</v>
      </c>
      <c r="M2126" t="s">
        <v>9</v>
      </c>
      <c r="N2126" t="s">
        <v>9</v>
      </c>
      <c r="O2126" t="s">
        <v>40</v>
      </c>
      <c r="R2126">
        <v>1973</v>
      </c>
    </row>
    <row r="2127" spans="1:18" x14ac:dyDescent="0.3">
      <c r="A2127" t="s">
        <v>2156</v>
      </c>
      <c r="B2127">
        <v>13</v>
      </c>
      <c r="C2127" s="54" t="s">
        <v>18</v>
      </c>
      <c r="D2127" s="54">
        <f>IF(R2127="?",AVERAGE($R$2:$R$2344),R2127)</f>
        <v>1992</v>
      </c>
      <c r="E2127" s="19" t="str">
        <f>CONCATENATE(B2127,"-",C2127,"-",D2127)</f>
        <v>13-Sep-1992</v>
      </c>
      <c r="F2127" s="26">
        <f t="shared" si="33"/>
        <v>30</v>
      </c>
      <c r="G2127">
        <v>0</v>
      </c>
      <c r="H2127" s="47">
        <v>35547.47</v>
      </c>
      <c r="I2127" t="str">
        <f>IF(M2127="?","tier - 2",M2127)</f>
        <v>tier - 2</v>
      </c>
      <c r="J2127" t="str">
        <f>IF(N2127="?","tier - 2",N2127)</f>
        <v>tier - 3</v>
      </c>
      <c r="K2127" t="str">
        <f>IF(O2127="?","Unknown",O2127)</f>
        <v>R1011</v>
      </c>
      <c r="M2127" t="s">
        <v>9</v>
      </c>
      <c r="N2127" t="s">
        <v>10</v>
      </c>
      <c r="O2127" t="s">
        <v>40</v>
      </c>
      <c r="R2127">
        <v>1992</v>
      </c>
    </row>
    <row r="2128" spans="1:18" x14ac:dyDescent="0.3">
      <c r="A2128" t="s">
        <v>2157</v>
      </c>
      <c r="B2128">
        <v>27</v>
      </c>
      <c r="C2128" s="54" t="s">
        <v>35</v>
      </c>
      <c r="D2128" s="54">
        <f>IF(R2128="?",AVERAGE($R$2:$R$2344),R2128)</f>
        <v>1973</v>
      </c>
      <c r="E2128" s="19" t="str">
        <f>CONCATENATE(B2128,"-",C2128,"-",D2128)</f>
        <v>27-Oct-1973</v>
      </c>
      <c r="F2128" s="26">
        <f t="shared" si="33"/>
        <v>49</v>
      </c>
      <c r="G2128">
        <v>0</v>
      </c>
      <c r="H2128" s="47">
        <v>35547.72</v>
      </c>
      <c r="I2128" t="str">
        <f>IF(M2128="?","tier - 2",M2128)</f>
        <v>tier - 1</v>
      </c>
      <c r="J2128" t="str">
        <f>IF(N2128="?","tier - 2",N2128)</f>
        <v>tier - 1</v>
      </c>
      <c r="K2128" t="str">
        <f>IF(O2128="?","Unknown",O2128)</f>
        <v>R1011</v>
      </c>
      <c r="M2128" t="s">
        <v>14</v>
      </c>
      <c r="N2128" t="s">
        <v>14</v>
      </c>
      <c r="O2128" t="s">
        <v>40</v>
      </c>
      <c r="R2128">
        <v>1973</v>
      </c>
    </row>
    <row r="2129" spans="1:18" x14ac:dyDescent="0.3">
      <c r="A2129" t="s">
        <v>2158</v>
      </c>
      <c r="B2129">
        <v>29</v>
      </c>
      <c r="C2129" s="54" t="s">
        <v>33</v>
      </c>
      <c r="D2129" s="54">
        <f>IF(R2129="?",AVERAGE($R$2:$R$2344),R2129)</f>
        <v>1964</v>
      </c>
      <c r="E2129" s="19" t="str">
        <f>CONCATENATE(B2129,"-",C2129,"-",D2129)</f>
        <v>29-Aug-1964</v>
      </c>
      <c r="F2129" s="26">
        <f t="shared" si="33"/>
        <v>58</v>
      </c>
      <c r="G2129">
        <v>0</v>
      </c>
      <c r="H2129" s="47">
        <v>35573.26</v>
      </c>
      <c r="I2129" t="str">
        <f>IF(M2129="?","tier - 2",M2129)</f>
        <v>tier - 2</v>
      </c>
      <c r="J2129" t="str">
        <f>IF(N2129="?","tier - 2",N2129)</f>
        <v>tier - 1</v>
      </c>
      <c r="K2129" t="str">
        <f>IF(O2129="?","Unknown",O2129)</f>
        <v>R1011</v>
      </c>
      <c r="M2129" t="s">
        <v>9</v>
      </c>
      <c r="N2129" t="s">
        <v>14</v>
      </c>
      <c r="O2129" t="s">
        <v>40</v>
      </c>
      <c r="R2129">
        <v>1964</v>
      </c>
    </row>
    <row r="2130" spans="1:18" x14ac:dyDescent="0.3">
      <c r="A2130" t="s">
        <v>2159</v>
      </c>
      <c r="B2130">
        <v>10</v>
      </c>
      <c r="C2130" s="54" t="s">
        <v>33</v>
      </c>
      <c r="D2130" s="54">
        <f>IF(R2130="?",AVERAGE($R$2:$R$2344),R2130)</f>
        <v>1971</v>
      </c>
      <c r="E2130" s="19" t="str">
        <f>CONCATENATE(B2130,"-",C2130,"-",D2130)</f>
        <v>10-Aug-1971</v>
      </c>
      <c r="F2130" s="26">
        <f t="shared" si="33"/>
        <v>51</v>
      </c>
      <c r="G2130">
        <v>0</v>
      </c>
      <c r="H2130" s="47">
        <v>35583.17</v>
      </c>
      <c r="I2130" t="str">
        <f>IF(M2130="?","tier - 2",M2130)</f>
        <v>tier - 1</v>
      </c>
      <c r="J2130" t="str">
        <f>IF(N2130="?","tier - 2",N2130)</f>
        <v>tier - 3</v>
      </c>
      <c r="K2130" t="str">
        <f>IF(O2130="?","Unknown",O2130)</f>
        <v>R1011</v>
      </c>
      <c r="M2130" t="s">
        <v>14</v>
      </c>
      <c r="N2130" t="s">
        <v>10</v>
      </c>
      <c r="O2130" t="s">
        <v>40</v>
      </c>
      <c r="R2130">
        <v>1971</v>
      </c>
    </row>
    <row r="2131" spans="1:18" x14ac:dyDescent="0.3">
      <c r="A2131" t="s">
        <v>29</v>
      </c>
      <c r="B2131">
        <v>13</v>
      </c>
      <c r="C2131" s="54" t="s">
        <v>35</v>
      </c>
      <c r="D2131" s="54">
        <f>IF(R2131="?",AVERAGE($R$2:$R$2344),R2131)</f>
        <v>2000</v>
      </c>
      <c r="E2131" s="19" t="str">
        <f>CONCATENATE(B2131,"-",C2131,"-",D2131)</f>
        <v>13-Oct-2000</v>
      </c>
      <c r="F2131" s="26">
        <f t="shared" si="33"/>
        <v>22</v>
      </c>
      <c r="G2131">
        <v>0</v>
      </c>
      <c r="H2131" s="47">
        <v>35585.58</v>
      </c>
      <c r="I2131" t="str">
        <f>IF(M2131="?","tier - 2",M2131)</f>
        <v>tier - 1</v>
      </c>
      <c r="J2131" t="str">
        <f>IF(N2131="?","tier - 2",N2131)</f>
        <v>tier - 2</v>
      </c>
      <c r="K2131" t="str">
        <f>IF(O2131="?","Unknown",O2131)</f>
        <v>R1011</v>
      </c>
      <c r="M2131" t="s">
        <v>14</v>
      </c>
      <c r="N2131" t="s">
        <v>9</v>
      </c>
      <c r="O2131" t="s">
        <v>40</v>
      </c>
      <c r="R2131">
        <v>2000</v>
      </c>
    </row>
    <row r="2132" spans="1:18" x14ac:dyDescent="0.3">
      <c r="A2132" t="s">
        <v>2160</v>
      </c>
      <c r="B2132">
        <v>19</v>
      </c>
      <c r="C2132" s="54" t="s">
        <v>13</v>
      </c>
      <c r="D2132" s="54">
        <f>IF(R2132="?",AVERAGE($R$2:$R$2344),R2132)</f>
        <v>2000</v>
      </c>
      <c r="E2132" s="19" t="str">
        <f>CONCATENATE(B2132,"-",C2132,"-",D2132)</f>
        <v>19-Nov-2000</v>
      </c>
      <c r="F2132" s="26">
        <f t="shared" si="33"/>
        <v>22</v>
      </c>
      <c r="G2132">
        <v>0</v>
      </c>
      <c r="H2132" s="47">
        <v>35585.58</v>
      </c>
      <c r="I2132" t="str">
        <f>IF(M2132="?","tier - 2",M2132)</f>
        <v>tier - 2</v>
      </c>
      <c r="J2132" t="str">
        <f>IF(N2132="?","tier - 2",N2132)</f>
        <v>tier - 3</v>
      </c>
      <c r="K2132" t="str">
        <f>IF(O2132="?","Unknown",O2132)</f>
        <v>R1011</v>
      </c>
      <c r="M2132" t="s">
        <v>9</v>
      </c>
      <c r="N2132" t="s">
        <v>10</v>
      </c>
      <c r="O2132" t="s">
        <v>40</v>
      </c>
      <c r="R2132">
        <v>2000</v>
      </c>
    </row>
    <row r="2133" spans="1:18" x14ac:dyDescent="0.3">
      <c r="A2133" t="s">
        <v>2161</v>
      </c>
      <c r="B2133">
        <v>17</v>
      </c>
      <c r="C2133" s="54" t="s">
        <v>28</v>
      </c>
      <c r="D2133" s="54">
        <f>IF(R2133="?",AVERAGE($R$2:$R$2344),R2133)</f>
        <v>2000</v>
      </c>
      <c r="E2133" s="19" t="str">
        <f>CONCATENATE(B2133,"-",C2133,"-",D2133)</f>
        <v>17-Dec-2000</v>
      </c>
      <c r="F2133" s="26">
        <f t="shared" si="33"/>
        <v>22</v>
      </c>
      <c r="G2133">
        <v>3</v>
      </c>
      <c r="H2133" s="47">
        <v>35595.589999999997</v>
      </c>
      <c r="I2133" t="str">
        <f>IF(M2133="?","tier - 2",M2133)</f>
        <v>tier - 2</v>
      </c>
      <c r="J2133" t="str">
        <f>IF(N2133="?","tier - 2",N2133)</f>
        <v>tier - 3</v>
      </c>
      <c r="K2133" t="str">
        <f>IF(O2133="?","Unknown",O2133)</f>
        <v>R1013</v>
      </c>
      <c r="M2133" t="s">
        <v>9</v>
      </c>
      <c r="N2133" t="s">
        <v>10</v>
      </c>
      <c r="O2133" t="s">
        <v>11</v>
      </c>
      <c r="R2133">
        <v>2000</v>
      </c>
    </row>
    <row r="2134" spans="1:18" x14ac:dyDescent="0.3">
      <c r="A2134" t="s">
        <v>2162</v>
      </c>
      <c r="B2134">
        <v>19</v>
      </c>
      <c r="C2134" s="54" t="s">
        <v>28</v>
      </c>
      <c r="D2134" s="54">
        <f>IF(R2134="?",AVERAGE($R$2:$R$2344),R2134)</f>
        <v>1978</v>
      </c>
      <c r="E2134" s="19" t="str">
        <f>CONCATENATE(B2134,"-",C2134,"-",D2134)</f>
        <v>19-Dec-1978</v>
      </c>
      <c r="F2134" s="26">
        <f t="shared" si="33"/>
        <v>44</v>
      </c>
      <c r="G2134">
        <v>2</v>
      </c>
      <c r="H2134" s="47">
        <v>35701.9</v>
      </c>
      <c r="I2134" t="str">
        <f>IF(M2134="?","tier - 2",M2134)</f>
        <v>tier - 2</v>
      </c>
      <c r="J2134" t="str">
        <f>IF(N2134="?","tier - 2",N2134)</f>
        <v>tier - 1</v>
      </c>
      <c r="K2134" t="str">
        <f>IF(O2134="?","Unknown",O2134)</f>
        <v>R1011</v>
      </c>
      <c r="M2134" t="s">
        <v>9</v>
      </c>
      <c r="N2134" t="s">
        <v>14</v>
      </c>
      <c r="O2134" t="s">
        <v>40</v>
      </c>
      <c r="R2134">
        <v>1978</v>
      </c>
    </row>
    <row r="2135" spans="1:18" x14ac:dyDescent="0.3">
      <c r="A2135" t="s">
        <v>2163</v>
      </c>
      <c r="B2135">
        <v>15</v>
      </c>
      <c r="C2135" s="54" t="s">
        <v>8</v>
      </c>
      <c r="D2135" s="54">
        <f>IF(R2135="?",AVERAGE($R$2:$R$2344),R2135)</f>
        <v>1974</v>
      </c>
      <c r="E2135" s="19" t="str">
        <f>CONCATENATE(B2135,"-",C2135,"-",D2135)</f>
        <v>15-Jul-1974</v>
      </c>
      <c r="F2135" s="26">
        <f t="shared" si="33"/>
        <v>48</v>
      </c>
      <c r="G2135">
        <v>0</v>
      </c>
      <c r="H2135" s="47">
        <v>35711.39</v>
      </c>
      <c r="I2135" t="str">
        <f>IF(M2135="?","tier - 2",M2135)</f>
        <v>tier - 2</v>
      </c>
      <c r="J2135" t="str">
        <f>IF(N2135="?","tier - 2",N2135)</f>
        <v>tier - 3</v>
      </c>
      <c r="K2135" t="str">
        <f>IF(O2135="?","Unknown",O2135)</f>
        <v>R1012</v>
      </c>
      <c r="M2135" t="s">
        <v>9</v>
      </c>
      <c r="N2135" t="s">
        <v>10</v>
      </c>
      <c r="O2135" t="s">
        <v>21</v>
      </c>
      <c r="R2135">
        <v>1974</v>
      </c>
    </row>
    <row r="2136" spans="1:18" x14ac:dyDescent="0.3">
      <c r="A2136" t="s">
        <v>2164</v>
      </c>
      <c r="B2136">
        <v>4</v>
      </c>
      <c r="C2136" s="54" t="s">
        <v>35</v>
      </c>
      <c r="D2136" s="54">
        <f>IF(R2136="?",AVERAGE($R$2:$R$2344),R2136)</f>
        <v>1976</v>
      </c>
      <c r="E2136" s="19" t="str">
        <f>CONCATENATE(B2136,"-",C2136,"-",D2136)</f>
        <v>4-Oct-1976</v>
      </c>
      <c r="F2136" s="26">
        <f t="shared" si="33"/>
        <v>46</v>
      </c>
      <c r="G2136">
        <v>2</v>
      </c>
      <c r="H2136" s="47">
        <v>35733.96</v>
      </c>
      <c r="I2136" t="str">
        <f>IF(M2136="?","tier - 2",M2136)</f>
        <v>tier - 2</v>
      </c>
      <c r="J2136" t="str">
        <f>IF(N2136="?","tier - 2",N2136)</f>
        <v>tier - 2</v>
      </c>
      <c r="K2136" t="str">
        <f>IF(O2136="?","Unknown",O2136)</f>
        <v>R1011</v>
      </c>
      <c r="M2136" t="s">
        <v>9</v>
      </c>
      <c r="N2136" t="s">
        <v>9</v>
      </c>
      <c r="O2136" t="s">
        <v>40</v>
      </c>
      <c r="R2136">
        <v>1976</v>
      </c>
    </row>
    <row r="2137" spans="1:18" x14ac:dyDescent="0.3">
      <c r="A2137" t="s">
        <v>2165</v>
      </c>
      <c r="B2137">
        <v>18</v>
      </c>
      <c r="C2137" s="54" t="s">
        <v>16</v>
      </c>
      <c r="D2137" s="54">
        <f>IF(R2137="?",AVERAGE($R$2:$R$2344),R2137)</f>
        <v>1992</v>
      </c>
      <c r="E2137" s="19" t="str">
        <f>CONCATENATE(B2137,"-",C2137,"-",D2137)</f>
        <v>18-Jun-1992</v>
      </c>
      <c r="F2137" s="26">
        <f t="shared" si="33"/>
        <v>30</v>
      </c>
      <c r="G2137">
        <v>0</v>
      </c>
      <c r="H2137" s="47">
        <v>35883.269999999997</v>
      </c>
      <c r="I2137" t="str">
        <f>IF(M2137="?","tier - 2",M2137)</f>
        <v>tier - 2</v>
      </c>
      <c r="J2137" t="str">
        <f>IF(N2137="?","tier - 2",N2137)</f>
        <v>tier - 1</v>
      </c>
      <c r="K2137" t="str">
        <f>IF(O2137="?","Unknown",O2137)</f>
        <v>R1011</v>
      </c>
      <c r="M2137" t="s">
        <v>9</v>
      </c>
      <c r="N2137" t="s">
        <v>14</v>
      </c>
      <c r="O2137" t="s">
        <v>40</v>
      </c>
      <c r="R2137">
        <v>1992</v>
      </c>
    </row>
    <row r="2138" spans="1:18" x14ac:dyDescent="0.3">
      <c r="A2138" t="s">
        <v>2166</v>
      </c>
      <c r="B2138">
        <v>22</v>
      </c>
      <c r="C2138" s="54" t="s">
        <v>13</v>
      </c>
      <c r="D2138" s="54">
        <f>IF(R2138="?",AVERAGE($R$2:$R$2344),R2138)</f>
        <v>1981</v>
      </c>
      <c r="E2138" s="19" t="str">
        <f>CONCATENATE(B2138,"-",C2138,"-",D2138)</f>
        <v>22-Nov-1981</v>
      </c>
      <c r="F2138" s="26">
        <f t="shared" si="33"/>
        <v>41</v>
      </c>
      <c r="G2138">
        <v>1</v>
      </c>
      <c r="H2138" s="47">
        <v>35952.65</v>
      </c>
      <c r="I2138" t="str">
        <f>IF(M2138="?","tier - 2",M2138)</f>
        <v>tier - 1</v>
      </c>
      <c r="J2138" t="str">
        <f>IF(N2138="?","tier - 2",N2138)</f>
        <v>tier - 3</v>
      </c>
      <c r="K2138" t="str">
        <f>IF(O2138="?","Unknown",O2138)</f>
        <v>R1011</v>
      </c>
      <c r="M2138" t="s">
        <v>14</v>
      </c>
      <c r="N2138" t="s">
        <v>10</v>
      </c>
      <c r="O2138" t="s">
        <v>40</v>
      </c>
      <c r="R2138">
        <v>1981</v>
      </c>
    </row>
    <row r="2139" spans="1:18" x14ac:dyDescent="0.3">
      <c r="A2139" t="s">
        <v>2167</v>
      </c>
      <c r="B2139">
        <v>4</v>
      </c>
      <c r="C2139" s="54" t="s">
        <v>18</v>
      </c>
      <c r="D2139" s="54">
        <f>IF(R2139="?",AVERAGE($R$2:$R$2344),R2139)</f>
        <v>1999</v>
      </c>
      <c r="E2139" s="19" t="str">
        <f>CONCATENATE(B2139,"-",C2139,"-",D2139)</f>
        <v>4-Sep-1999</v>
      </c>
      <c r="F2139" s="26">
        <f t="shared" si="33"/>
        <v>23</v>
      </c>
      <c r="G2139">
        <v>2</v>
      </c>
      <c r="H2139" s="47">
        <v>36021.01</v>
      </c>
      <c r="I2139" t="str">
        <f>IF(M2139="?","tier - 2",M2139)</f>
        <v>tier - 2</v>
      </c>
      <c r="J2139" t="str">
        <f>IF(N2139="?","tier - 2",N2139)</f>
        <v>tier - 3</v>
      </c>
      <c r="K2139" t="str">
        <f>IF(O2139="?","Unknown",O2139)</f>
        <v>R1013</v>
      </c>
      <c r="M2139" t="s">
        <v>9</v>
      </c>
      <c r="N2139" t="s">
        <v>10</v>
      </c>
      <c r="O2139" t="s">
        <v>11</v>
      </c>
      <c r="R2139">
        <v>1999</v>
      </c>
    </row>
    <row r="2140" spans="1:18" x14ac:dyDescent="0.3">
      <c r="A2140" t="s">
        <v>2168</v>
      </c>
      <c r="B2140">
        <v>22</v>
      </c>
      <c r="C2140" s="54" t="s">
        <v>8</v>
      </c>
      <c r="D2140" s="54">
        <f>IF(R2140="?",AVERAGE($R$2:$R$2344),R2140)</f>
        <v>1963</v>
      </c>
      <c r="E2140" s="19" t="str">
        <f>CONCATENATE(B2140,"-",C2140,"-",D2140)</f>
        <v>22-Jul-1963</v>
      </c>
      <c r="F2140" s="26">
        <f t="shared" si="33"/>
        <v>59</v>
      </c>
      <c r="G2140">
        <v>0</v>
      </c>
      <c r="H2140" s="47">
        <v>36074.339999999997</v>
      </c>
      <c r="I2140" t="str">
        <f>IF(M2140="?","tier - 2",M2140)</f>
        <v>tier - 2</v>
      </c>
      <c r="J2140" t="str">
        <f>IF(N2140="?","tier - 2",N2140)</f>
        <v>tier - 1</v>
      </c>
      <c r="K2140" t="str">
        <f>IF(O2140="?","Unknown",O2140)</f>
        <v>R1011</v>
      </c>
      <c r="M2140" t="s">
        <v>9</v>
      </c>
      <c r="N2140" t="s">
        <v>14</v>
      </c>
      <c r="O2140" t="s">
        <v>40</v>
      </c>
      <c r="R2140">
        <v>1963</v>
      </c>
    </row>
    <row r="2141" spans="1:18" x14ac:dyDescent="0.3">
      <c r="A2141" t="s">
        <v>2169</v>
      </c>
      <c r="B2141">
        <v>20</v>
      </c>
      <c r="C2141" s="54" t="s">
        <v>33</v>
      </c>
      <c r="D2141" s="54">
        <f>IF(R2141="?",AVERAGE($R$2:$R$2344),R2141)</f>
        <v>1996</v>
      </c>
      <c r="E2141" s="19" t="str">
        <f>CONCATENATE(B2141,"-",C2141,"-",D2141)</f>
        <v>20-Aug-1996</v>
      </c>
      <c r="F2141" s="26">
        <f t="shared" si="33"/>
        <v>26</v>
      </c>
      <c r="G2141">
        <v>2</v>
      </c>
      <c r="H2141" s="47">
        <v>36085.22</v>
      </c>
      <c r="I2141" t="str">
        <f>IF(M2141="?","tier - 2",M2141)</f>
        <v>tier - 1</v>
      </c>
      <c r="J2141" t="str">
        <f>IF(N2141="?","tier - 2",N2141)</f>
        <v>tier - 1</v>
      </c>
      <c r="K2141" t="str">
        <f>IF(O2141="?","Unknown",O2141)</f>
        <v>R1011</v>
      </c>
      <c r="M2141" t="s">
        <v>14</v>
      </c>
      <c r="N2141" t="s">
        <v>14</v>
      </c>
      <c r="O2141" t="s">
        <v>40</v>
      </c>
      <c r="R2141">
        <v>1996</v>
      </c>
    </row>
    <row r="2142" spans="1:18" x14ac:dyDescent="0.3">
      <c r="A2142" t="s">
        <v>2170</v>
      </c>
      <c r="B2142">
        <v>4</v>
      </c>
      <c r="C2142" s="54" t="s">
        <v>13</v>
      </c>
      <c r="D2142" s="54">
        <f>IF(R2142="?",AVERAGE($R$2:$R$2344),R2142)</f>
        <v>1979</v>
      </c>
      <c r="E2142" s="19" t="str">
        <f>CONCATENATE(B2142,"-",C2142,"-",D2142)</f>
        <v>4-Nov-1979</v>
      </c>
      <c r="F2142" s="26">
        <f t="shared" si="33"/>
        <v>43</v>
      </c>
      <c r="G2142">
        <v>2</v>
      </c>
      <c r="H2142" s="47">
        <v>36090.49</v>
      </c>
      <c r="I2142" t="str">
        <f>IF(M2142="?","tier - 2",M2142)</f>
        <v>tier - 2</v>
      </c>
      <c r="J2142" t="str">
        <f>IF(N2142="?","tier - 2",N2142)</f>
        <v>tier - 2</v>
      </c>
      <c r="K2142" t="str">
        <f>IF(O2142="?","Unknown",O2142)</f>
        <v>R1011</v>
      </c>
      <c r="M2142" t="s">
        <v>9</v>
      </c>
      <c r="N2142" t="s">
        <v>9</v>
      </c>
      <c r="O2142" t="s">
        <v>40</v>
      </c>
      <c r="R2142">
        <v>1979</v>
      </c>
    </row>
    <row r="2143" spans="1:18" x14ac:dyDescent="0.3">
      <c r="A2143" t="s">
        <v>2171</v>
      </c>
      <c r="B2143">
        <v>12</v>
      </c>
      <c r="C2143" s="54" t="s">
        <v>16</v>
      </c>
      <c r="D2143" s="54">
        <f>IF(R2143="?",AVERAGE($R$2:$R$2344),R2143)</f>
        <v>1997</v>
      </c>
      <c r="E2143" s="19" t="str">
        <f>CONCATENATE(B2143,"-",C2143,"-",D2143)</f>
        <v>12-Jun-1997</v>
      </c>
      <c r="F2143" s="26">
        <f t="shared" si="33"/>
        <v>25</v>
      </c>
      <c r="G2143">
        <v>2</v>
      </c>
      <c r="H2143" s="47">
        <v>36124.57</v>
      </c>
      <c r="I2143" t="str">
        <f>IF(M2143="?","tier - 2",M2143)</f>
        <v>tier - 1</v>
      </c>
      <c r="J2143" t="str">
        <f>IF(N2143="?","tier - 2",N2143)</f>
        <v>tier - 3</v>
      </c>
      <c r="K2143" t="str">
        <f>IF(O2143="?","Unknown",O2143)</f>
        <v>R1013</v>
      </c>
      <c r="M2143" t="s">
        <v>14</v>
      </c>
      <c r="N2143" t="s">
        <v>10</v>
      </c>
      <c r="O2143" t="s">
        <v>11</v>
      </c>
      <c r="R2143">
        <v>1997</v>
      </c>
    </row>
    <row r="2144" spans="1:18" x14ac:dyDescent="0.3">
      <c r="A2144" t="s">
        <v>2172</v>
      </c>
      <c r="B2144">
        <v>30</v>
      </c>
      <c r="C2144" s="54" t="s">
        <v>33</v>
      </c>
      <c r="D2144" s="54">
        <f>IF(R2144="?",AVERAGE($R$2:$R$2344),R2144)</f>
        <v>2004</v>
      </c>
      <c r="E2144" s="19" t="str">
        <f>CONCATENATE(B2144,"-",C2144,"-",D2144)</f>
        <v>30-Aug-2004</v>
      </c>
      <c r="F2144" s="26">
        <f t="shared" si="33"/>
        <v>18</v>
      </c>
      <c r="G2144">
        <v>0</v>
      </c>
      <c r="H2144" s="47">
        <v>36149.480000000003</v>
      </c>
      <c r="I2144" t="str">
        <f>IF(M2144="?","tier - 2",M2144)</f>
        <v>tier - 2</v>
      </c>
      <c r="J2144" t="str">
        <f>IF(N2144="?","tier - 2",N2144)</f>
        <v>tier - 2</v>
      </c>
      <c r="K2144" t="str">
        <f>IF(O2144="?","Unknown",O2144)</f>
        <v>R1013</v>
      </c>
      <c r="M2144" t="s">
        <v>9</v>
      </c>
      <c r="N2144" t="s">
        <v>9</v>
      </c>
      <c r="O2144" t="s">
        <v>11</v>
      </c>
      <c r="R2144">
        <v>2004</v>
      </c>
    </row>
    <row r="2145" spans="1:18" x14ac:dyDescent="0.3">
      <c r="A2145" t="s">
        <v>2173</v>
      </c>
      <c r="B2145">
        <v>6</v>
      </c>
      <c r="C2145" s="54" t="s">
        <v>28</v>
      </c>
      <c r="D2145" s="54">
        <f>IF(R2145="?",AVERAGE($R$2:$R$2344),R2145)</f>
        <v>1974</v>
      </c>
      <c r="E2145" s="19" t="str">
        <f>CONCATENATE(B2145,"-",C2145,"-",D2145)</f>
        <v>6-Dec-1974</v>
      </c>
      <c r="F2145" s="26">
        <f t="shared" si="33"/>
        <v>48</v>
      </c>
      <c r="G2145">
        <v>0</v>
      </c>
      <c r="H2145" s="47">
        <v>36182.870000000003</v>
      </c>
      <c r="I2145" t="str">
        <f>IF(M2145="?","tier - 2",M2145)</f>
        <v>tier - 2</v>
      </c>
      <c r="J2145" t="str">
        <f>IF(N2145="?","tier - 2",N2145)</f>
        <v>tier - 3</v>
      </c>
      <c r="K2145" t="str">
        <f>IF(O2145="?","Unknown",O2145)</f>
        <v>R1012</v>
      </c>
      <c r="M2145" t="s">
        <v>9</v>
      </c>
      <c r="N2145" t="s">
        <v>10</v>
      </c>
      <c r="O2145" t="s">
        <v>21</v>
      </c>
      <c r="R2145">
        <v>1974</v>
      </c>
    </row>
    <row r="2146" spans="1:18" x14ac:dyDescent="0.3">
      <c r="A2146" t="s">
        <v>2174</v>
      </c>
      <c r="B2146">
        <v>1</v>
      </c>
      <c r="C2146" s="54" t="s">
        <v>35</v>
      </c>
      <c r="D2146" s="54">
        <f>IF(R2146="?",AVERAGE($R$2:$R$2344),R2146)</f>
        <v>1999</v>
      </c>
      <c r="E2146" s="19" t="str">
        <f>CONCATENATE(B2146,"-",C2146,"-",D2146)</f>
        <v>1-Oct-1999</v>
      </c>
      <c r="F2146" s="26">
        <f t="shared" si="33"/>
        <v>23</v>
      </c>
      <c r="G2146">
        <v>3</v>
      </c>
      <c r="H2146" s="47">
        <v>36189.1</v>
      </c>
      <c r="I2146" t="str">
        <f>IF(M2146="?","tier - 2",M2146)</f>
        <v>tier - 1</v>
      </c>
      <c r="J2146" t="str">
        <f>IF(N2146="?","tier - 2",N2146)</f>
        <v>tier - 3</v>
      </c>
      <c r="K2146" t="str">
        <f>IF(O2146="?","Unknown",O2146)</f>
        <v>R1016</v>
      </c>
      <c r="M2146" t="s">
        <v>14</v>
      </c>
      <c r="N2146" t="s">
        <v>10</v>
      </c>
      <c r="O2146" t="s">
        <v>166</v>
      </c>
      <c r="R2146">
        <v>1999</v>
      </c>
    </row>
    <row r="2147" spans="1:18" x14ac:dyDescent="0.3">
      <c r="A2147" t="s">
        <v>2175</v>
      </c>
      <c r="B2147">
        <v>28</v>
      </c>
      <c r="C2147" s="54" t="s">
        <v>28</v>
      </c>
      <c r="D2147" s="54">
        <f>IF(R2147="?",AVERAGE($R$2:$R$2344),R2147)</f>
        <v>1993</v>
      </c>
      <c r="E2147" s="19" t="str">
        <f>CONCATENATE(B2147,"-",C2147,"-",D2147)</f>
        <v>28-Dec-1993</v>
      </c>
      <c r="F2147" s="26">
        <f t="shared" si="33"/>
        <v>29</v>
      </c>
      <c r="G2147">
        <v>0</v>
      </c>
      <c r="H2147" s="47">
        <v>36197.699999999997</v>
      </c>
      <c r="I2147" t="str">
        <f>IF(M2147="?","tier - 2",M2147)</f>
        <v>tier - 1</v>
      </c>
      <c r="J2147" t="str">
        <f>IF(N2147="?","tier - 2",N2147)</f>
        <v>tier - 3</v>
      </c>
      <c r="K2147" t="str">
        <f>IF(O2147="?","Unknown",O2147)</f>
        <v>R1011</v>
      </c>
      <c r="M2147" t="s">
        <v>14</v>
      </c>
      <c r="N2147" t="s">
        <v>10</v>
      </c>
      <c r="O2147" t="s">
        <v>40</v>
      </c>
      <c r="R2147">
        <v>1993</v>
      </c>
    </row>
    <row r="2148" spans="1:18" x14ac:dyDescent="0.3">
      <c r="A2148" t="s">
        <v>2176</v>
      </c>
      <c r="B2148">
        <v>5</v>
      </c>
      <c r="C2148" s="54" t="s">
        <v>18</v>
      </c>
      <c r="D2148" s="54">
        <f>IF(R2148="?",AVERAGE($R$2:$R$2344),R2148)</f>
        <v>2003</v>
      </c>
      <c r="E2148" s="19" t="str">
        <f>CONCATENATE(B2148,"-",C2148,"-",D2148)</f>
        <v>5-Sep-2003</v>
      </c>
      <c r="F2148" s="26">
        <f t="shared" si="33"/>
        <v>19</v>
      </c>
      <c r="G2148">
        <v>0</v>
      </c>
      <c r="H2148" s="47">
        <v>36219.410000000003</v>
      </c>
      <c r="I2148" t="str">
        <f>IF(M2148="?","tier - 2",M2148)</f>
        <v>tier - 1</v>
      </c>
      <c r="J2148" t="str">
        <f>IF(N2148="?","tier - 2",N2148)</f>
        <v>tier - 1</v>
      </c>
      <c r="K2148" t="str">
        <f>IF(O2148="?","Unknown",O2148)</f>
        <v>R1012</v>
      </c>
      <c r="M2148" t="s">
        <v>14</v>
      </c>
      <c r="N2148" t="s">
        <v>14</v>
      </c>
      <c r="O2148" t="s">
        <v>21</v>
      </c>
      <c r="R2148">
        <v>2003</v>
      </c>
    </row>
    <row r="2149" spans="1:18" x14ac:dyDescent="0.3">
      <c r="A2149" t="s">
        <v>2177</v>
      </c>
      <c r="B2149">
        <v>25</v>
      </c>
      <c r="C2149" s="54" t="s">
        <v>28</v>
      </c>
      <c r="D2149" s="54">
        <f>IF(R2149="?",AVERAGE($R$2:$R$2344),R2149)</f>
        <v>2004</v>
      </c>
      <c r="E2149" s="19" t="str">
        <f>CONCATENATE(B2149,"-",C2149,"-",D2149)</f>
        <v>25-Dec-2004</v>
      </c>
      <c r="F2149" s="26">
        <f t="shared" si="33"/>
        <v>18</v>
      </c>
      <c r="G2149">
        <v>0</v>
      </c>
      <c r="H2149" s="47">
        <v>36307.800000000003</v>
      </c>
      <c r="I2149" t="str">
        <f>IF(M2149="?","tier - 2",M2149)</f>
        <v>tier - 1</v>
      </c>
      <c r="J2149" t="str">
        <f>IF(N2149="?","tier - 2",N2149)</f>
        <v>tier - 2</v>
      </c>
      <c r="K2149" t="str">
        <f>IF(O2149="?","Unknown",O2149)</f>
        <v>R1013</v>
      </c>
      <c r="M2149" t="s">
        <v>14</v>
      </c>
      <c r="N2149" t="s">
        <v>9</v>
      </c>
      <c r="O2149" t="s">
        <v>11</v>
      </c>
      <c r="R2149">
        <v>2004</v>
      </c>
    </row>
    <row r="2150" spans="1:18" x14ac:dyDescent="0.3">
      <c r="A2150" t="s">
        <v>2178</v>
      </c>
      <c r="B2150">
        <v>16</v>
      </c>
      <c r="C2150" s="54" t="s">
        <v>16</v>
      </c>
      <c r="D2150" s="54">
        <f>IF(R2150="?",AVERAGE($R$2:$R$2344),R2150)</f>
        <v>1992</v>
      </c>
      <c r="E2150" s="19" t="str">
        <f>CONCATENATE(B2150,"-",C2150,"-",D2150)</f>
        <v>16-Jun-1992</v>
      </c>
      <c r="F2150" s="26">
        <f t="shared" si="33"/>
        <v>30</v>
      </c>
      <c r="G2150">
        <v>0</v>
      </c>
      <c r="H2150" s="47">
        <v>36314.050000000003</v>
      </c>
      <c r="I2150" t="str">
        <f>IF(M2150="?","tier - 2",M2150)</f>
        <v>tier - 2</v>
      </c>
      <c r="J2150" t="str">
        <f>IF(N2150="?","tier - 2",N2150)</f>
        <v>tier - 2</v>
      </c>
      <c r="K2150" t="str">
        <f>IF(O2150="?","Unknown",O2150)</f>
        <v>R1011</v>
      </c>
      <c r="M2150" t="s">
        <v>9</v>
      </c>
      <c r="N2150" t="s">
        <v>9</v>
      </c>
      <c r="O2150" t="s">
        <v>40</v>
      </c>
      <c r="R2150">
        <v>1992</v>
      </c>
    </row>
    <row r="2151" spans="1:18" x14ac:dyDescent="0.3">
      <c r="A2151" t="s">
        <v>2179</v>
      </c>
      <c r="B2151">
        <v>18</v>
      </c>
      <c r="C2151" s="54" t="s">
        <v>35</v>
      </c>
      <c r="D2151" s="54">
        <f>IF(R2151="?",AVERAGE($R$2:$R$2344),R2151)</f>
        <v>1967</v>
      </c>
      <c r="E2151" s="19" t="str">
        <f>CONCATENATE(B2151,"-",C2151,"-",D2151)</f>
        <v>18-Oct-1967</v>
      </c>
      <c r="F2151" s="26">
        <f t="shared" si="33"/>
        <v>55</v>
      </c>
      <c r="G2151">
        <v>0</v>
      </c>
      <c r="H2151" s="47">
        <v>36332.449999999997</v>
      </c>
      <c r="I2151" t="str">
        <f>IF(M2151="?","tier - 2",M2151)</f>
        <v>tier - 1</v>
      </c>
      <c r="J2151" t="str">
        <f>IF(N2151="?","tier - 2",N2151)</f>
        <v>tier - 3</v>
      </c>
      <c r="K2151" t="str">
        <f>IF(O2151="?","Unknown",O2151)</f>
        <v>R1011</v>
      </c>
      <c r="M2151" t="s">
        <v>14</v>
      </c>
      <c r="N2151" t="s">
        <v>10</v>
      </c>
      <c r="O2151" t="s">
        <v>40</v>
      </c>
      <c r="R2151">
        <v>1967</v>
      </c>
    </row>
    <row r="2152" spans="1:18" x14ac:dyDescent="0.3">
      <c r="A2152" t="s">
        <v>2180</v>
      </c>
      <c r="B2152">
        <v>5</v>
      </c>
      <c r="C2152" s="54" t="s">
        <v>16</v>
      </c>
      <c r="D2152" s="54">
        <f>IF(R2152="?",AVERAGE($R$2:$R$2344),R2152)</f>
        <v>1975</v>
      </c>
      <c r="E2152" s="19" t="str">
        <f>CONCATENATE(B2152,"-",C2152,"-",D2152)</f>
        <v>5-Jun-1975</v>
      </c>
      <c r="F2152" s="26">
        <f t="shared" si="33"/>
        <v>48</v>
      </c>
      <c r="G2152">
        <v>1</v>
      </c>
      <c r="H2152" s="47">
        <v>36350.71</v>
      </c>
      <c r="I2152" t="str">
        <f>IF(M2152="?","tier - 2",M2152)</f>
        <v>tier - 1</v>
      </c>
      <c r="J2152" t="str">
        <f>IF(N2152="?","tier - 2",N2152)</f>
        <v>tier - 2</v>
      </c>
      <c r="K2152" t="str">
        <f>IF(O2152="?","Unknown",O2152)</f>
        <v>R1011</v>
      </c>
      <c r="M2152" t="s">
        <v>14</v>
      </c>
      <c r="N2152" t="s">
        <v>9</v>
      </c>
      <c r="O2152" t="s">
        <v>40</v>
      </c>
      <c r="R2152">
        <v>1975</v>
      </c>
    </row>
    <row r="2153" spans="1:18" x14ac:dyDescent="0.3">
      <c r="A2153" t="s">
        <v>2181</v>
      </c>
      <c r="B2153">
        <v>9</v>
      </c>
      <c r="C2153" s="54" t="s">
        <v>28</v>
      </c>
      <c r="D2153" s="54">
        <f>IF(R2153="?",AVERAGE($R$2:$R$2344),R2153)</f>
        <v>2003</v>
      </c>
      <c r="E2153" s="19" t="str">
        <f>CONCATENATE(B2153,"-",C2153,"-",D2153)</f>
        <v>9-Dec-2003</v>
      </c>
      <c r="F2153" s="26">
        <f t="shared" si="33"/>
        <v>19</v>
      </c>
      <c r="G2153">
        <v>2</v>
      </c>
      <c r="H2153" s="47">
        <v>36397.58</v>
      </c>
      <c r="I2153" t="str">
        <f>IF(M2153="?","tier - 2",M2153)</f>
        <v>tier - 2</v>
      </c>
      <c r="J2153" t="str">
        <f>IF(N2153="?","tier - 2",N2153)</f>
        <v>tier - 3</v>
      </c>
      <c r="K2153" t="str">
        <f>IF(O2153="?","Unknown",O2153)</f>
        <v>R1011</v>
      </c>
      <c r="M2153" t="s">
        <v>9</v>
      </c>
      <c r="N2153" t="s">
        <v>10</v>
      </c>
      <c r="O2153" t="s">
        <v>40</v>
      </c>
      <c r="R2153">
        <v>2003</v>
      </c>
    </row>
    <row r="2154" spans="1:18" x14ac:dyDescent="0.3">
      <c r="A2154" t="s">
        <v>2182</v>
      </c>
      <c r="B2154">
        <v>19</v>
      </c>
      <c r="C2154" s="54" t="s">
        <v>13</v>
      </c>
      <c r="D2154" s="54">
        <f>IF(R2154="?",AVERAGE($R$2:$R$2344),R2154)</f>
        <v>1962</v>
      </c>
      <c r="E2154" s="19" t="str">
        <f>CONCATENATE(B2154,"-",C2154,"-",D2154)</f>
        <v>19-Nov-1962</v>
      </c>
      <c r="F2154" s="26">
        <f t="shared" si="33"/>
        <v>60</v>
      </c>
      <c r="G2154">
        <v>0</v>
      </c>
      <c r="H2154" s="47">
        <v>36445.550000000003</v>
      </c>
      <c r="I2154" t="str">
        <f>IF(M2154="?","tier - 2",M2154)</f>
        <v>tier - 2</v>
      </c>
      <c r="J2154" t="str">
        <f>IF(N2154="?","tier - 2",N2154)</f>
        <v>tier - 2</v>
      </c>
      <c r="K2154" t="str">
        <f>IF(O2154="?","Unknown",O2154)</f>
        <v>R1011</v>
      </c>
      <c r="M2154" t="s">
        <v>9</v>
      </c>
      <c r="N2154" t="s">
        <v>9</v>
      </c>
      <c r="O2154" t="s">
        <v>40</v>
      </c>
      <c r="R2154">
        <v>1962</v>
      </c>
    </row>
    <row r="2155" spans="1:18" x14ac:dyDescent="0.3">
      <c r="A2155" t="s">
        <v>2183</v>
      </c>
      <c r="B2155">
        <v>9</v>
      </c>
      <c r="C2155" s="54" t="s">
        <v>33</v>
      </c>
      <c r="D2155" s="54">
        <f>IF(R2155="?",AVERAGE($R$2:$R$2344),R2155)</f>
        <v>1973</v>
      </c>
      <c r="E2155" s="19" t="str">
        <f>CONCATENATE(B2155,"-",C2155,"-",D2155)</f>
        <v>9-Aug-1973</v>
      </c>
      <c r="F2155" s="26">
        <f t="shared" si="33"/>
        <v>49</v>
      </c>
      <c r="G2155">
        <v>0</v>
      </c>
      <c r="H2155" s="47">
        <v>36541.550000000003</v>
      </c>
      <c r="I2155" t="str">
        <f>IF(M2155="?","tier - 2",M2155)</f>
        <v>tier - 2</v>
      </c>
      <c r="J2155" t="str">
        <f>IF(N2155="?","tier - 2",N2155)</f>
        <v>tier - 3</v>
      </c>
      <c r="K2155" t="str">
        <f>IF(O2155="?","Unknown",O2155)</f>
        <v>R1011</v>
      </c>
      <c r="M2155" t="s">
        <v>9</v>
      </c>
      <c r="N2155" t="s">
        <v>10</v>
      </c>
      <c r="O2155" t="s">
        <v>40</v>
      </c>
      <c r="R2155">
        <v>1973</v>
      </c>
    </row>
    <row r="2156" spans="1:18" x14ac:dyDescent="0.3">
      <c r="A2156" t="s">
        <v>2184</v>
      </c>
      <c r="B2156">
        <v>9</v>
      </c>
      <c r="C2156" s="54" t="s">
        <v>35</v>
      </c>
      <c r="D2156" s="54">
        <f>IF(R2156="?",AVERAGE($R$2:$R$2344),R2156)</f>
        <v>1992</v>
      </c>
      <c r="E2156" s="19" t="str">
        <f>CONCATENATE(B2156,"-",C2156,"-",D2156)</f>
        <v>9-Oct-1992</v>
      </c>
      <c r="F2156" s="26">
        <f t="shared" si="33"/>
        <v>30</v>
      </c>
      <c r="G2156">
        <v>0</v>
      </c>
      <c r="H2156" s="47">
        <v>36572.800000000003</v>
      </c>
      <c r="I2156" t="str">
        <f>IF(M2156="?","tier - 2",M2156)</f>
        <v>tier - 1</v>
      </c>
      <c r="J2156" t="str">
        <f>IF(N2156="?","tier - 2",N2156)</f>
        <v>tier - 2</v>
      </c>
      <c r="K2156" t="str">
        <f>IF(O2156="?","Unknown",O2156)</f>
        <v>R1011</v>
      </c>
      <c r="M2156" t="s">
        <v>14</v>
      </c>
      <c r="N2156" t="s">
        <v>9</v>
      </c>
      <c r="O2156" t="s">
        <v>40</v>
      </c>
      <c r="R2156">
        <v>1992</v>
      </c>
    </row>
    <row r="2157" spans="1:18" x14ac:dyDescent="0.3">
      <c r="A2157" t="s">
        <v>2185</v>
      </c>
      <c r="B2157">
        <v>29</v>
      </c>
      <c r="C2157" s="54" t="s">
        <v>8</v>
      </c>
      <c r="D2157" s="54">
        <f>IF(R2157="?",AVERAGE($R$2:$R$2344),R2157)</f>
        <v>1961</v>
      </c>
      <c r="E2157" s="19" t="str">
        <f>CONCATENATE(B2157,"-",C2157,"-",D2157)</f>
        <v>29-Jul-1961</v>
      </c>
      <c r="F2157" s="26">
        <f t="shared" si="33"/>
        <v>61</v>
      </c>
      <c r="G2157">
        <v>4</v>
      </c>
      <c r="H2157" s="47">
        <v>36580.28</v>
      </c>
      <c r="I2157" t="str">
        <f>IF(M2157="?","tier - 2",M2157)</f>
        <v>tier - 2</v>
      </c>
      <c r="J2157" t="str">
        <f>IF(N2157="?","tier - 2",N2157)</f>
        <v>tier - 2</v>
      </c>
      <c r="K2157" t="str">
        <f>IF(O2157="?","Unknown",O2157)</f>
        <v>R1013</v>
      </c>
      <c r="M2157" t="s">
        <v>9</v>
      </c>
      <c r="N2157" t="s">
        <v>9</v>
      </c>
      <c r="O2157" t="s">
        <v>11</v>
      </c>
      <c r="R2157">
        <v>1961</v>
      </c>
    </row>
    <row r="2158" spans="1:18" x14ac:dyDescent="0.3">
      <c r="A2158" t="s">
        <v>2186</v>
      </c>
      <c r="B2158">
        <v>14</v>
      </c>
      <c r="C2158" s="54" t="s">
        <v>8</v>
      </c>
      <c r="D2158" s="54">
        <f>IF(R2158="?",AVERAGE($R$2:$R$2344),R2158)</f>
        <v>1970</v>
      </c>
      <c r="E2158" s="19" t="str">
        <f>CONCATENATE(B2158,"-",C2158,"-",D2158)</f>
        <v>14-Jul-1970</v>
      </c>
      <c r="F2158" s="26">
        <f t="shared" si="33"/>
        <v>52</v>
      </c>
      <c r="G2158">
        <v>0</v>
      </c>
      <c r="H2158" s="47">
        <v>36786.370000000003</v>
      </c>
      <c r="I2158" t="str">
        <f>IF(M2158="?","tier - 2",M2158)</f>
        <v>tier - 1</v>
      </c>
      <c r="J2158" t="str">
        <f>IF(N2158="?","tier - 2",N2158)</f>
        <v>tier - 1</v>
      </c>
      <c r="K2158" t="str">
        <f>IF(O2158="?","Unknown",O2158)</f>
        <v>R1011</v>
      </c>
      <c r="M2158" t="s">
        <v>14</v>
      </c>
      <c r="N2158" t="s">
        <v>14</v>
      </c>
      <c r="O2158" t="s">
        <v>40</v>
      </c>
      <c r="R2158">
        <v>1970</v>
      </c>
    </row>
    <row r="2159" spans="1:18" x14ac:dyDescent="0.3">
      <c r="A2159" t="s">
        <v>2187</v>
      </c>
      <c r="B2159">
        <v>28</v>
      </c>
      <c r="C2159" s="54" t="s">
        <v>28</v>
      </c>
      <c r="D2159" s="54">
        <f>IF(R2159="?",AVERAGE($R$2:$R$2344),R2159)</f>
        <v>1965</v>
      </c>
      <c r="E2159" s="19" t="str">
        <f>CONCATENATE(B2159,"-",C2159,"-",D2159)</f>
        <v>28-Dec-1965</v>
      </c>
      <c r="F2159" s="26">
        <f t="shared" si="33"/>
        <v>57</v>
      </c>
      <c r="G2159">
        <v>0</v>
      </c>
      <c r="H2159" s="47">
        <v>36795.29</v>
      </c>
      <c r="I2159" t="str">
        <f>IF(M2159="?","tier - 2",M2159)</f>
        <v>tier - 2</v>
      </c>
      <c r="J2159" t="str">
        <f>IF(N2159="?","tier - 2",N2159)</f>
        <v>tier - 1</v>
      </c>
      <c r="K2159" t="str">
        <f>IF(O2159="?","Unknown",O2159)</f>
        <v>R1011</v>
      </c>
      <c r="M2159" t="s">
        <v>9</v>
      </c>
      <c r="N2159" t="s">
        <v>14</v>
      </c>
      <c r="O2159" t="s">
        <v>40</v>
      </c>
      <c r="R2159">
        <v>1965</v>
      </c>
    </row>
    <row r="2160" spans="1:18" x14ac:dyDescent="0.3">
      <c r="A2160" t="s">
        <v>29</v>
      </c>
      <c r="B2160">
        <v>6</v>
      </c>
      <c r="C2160" s="54" t="s">
        <v>35</v>
      </c>
      <c r="D2160" s="54">
        <f>IF(R2160="?",AVERAGE($R$2:$R$2344),R2160)</f>
        <v>1992</v>
      </c>
      <c r="E2160" s="19" t="str">
        <f>CONCATENATE(B2160,"-",C2160,"-",D2160)</f>
        <v>6-Oct-1992</v>
      </c>
      <c r="F2160" s="26">
        <f t="shared" si="33"/>
        <v>30</v>
      </c>
      <c r="G2160">
        <v>0</v>
      </c>
      <c r="H2160" s="47">
        <v>36837.47</v>
      </c>
      <c r="I2160" t="str">
        <f>IF(M2160="?","tier - 2",M2160)</f>
        <v>tier - 1</v>
      </c>
      <c r="J2160" t="str">
        <f>IF(N2160="?","tier - 2",N2160)</f>
        <v>tier - 2</v>
      </c>
      <c r="K2160" t="str">
        <f>IF(O2160="?","Unknown",O2160)</f>
        <v>R1011</v>
      </c>
      <c r="M2160" t="s">
        <v>14</v>
      </c>
      <c r="N2160" t="s">
        <v>9</v>
      </c>
      <c r="O2160" t="s">
        <v>40</v>
      </c>
      <c r="R2160">
        <v>1992</v>
      </c>
    </row>
    <row r="2161" spans="1:18" x14ac:dyDescent="0.3">
      <c r="A2161" t="s">
        <v>2188</v>
      </c>
      <c r="B2161">
        <v>4</v>
      </c>
      <c r="C2161" s="54" t="s">
        <v>8</v>
      </c>
      <c r="D2161" s="54">
        <f>IF(R2161="?",AVERAGE($R$2:$R$2344),R2161)</f>
        <v>1992</v>
      </c>
      <c r="E2161" s="19" t="str">
        <f>CONCATENATE(B2161,"-",C2161,"-",D2161)</f>
        <v>4-Jul-1992</v>
      </c>
      <c r="F2161" s="26">
        <f t="shared" si="33"/>
        <v>30</v>
      </c>
      <c r="G2161">
        <v>0</v>
      </c>
      <c r="H2161" s="47">
        <v>36837.47</v>
      </c>
      <c r="I2161" t="str">
        <f>IF(M2161="?","tier - 2",M2161)</f>
        <v>tier - 2</v>
      </c>
      <c r="J2161" t="str">
        <f>IF(N2161="?","tier - 2",N2161)</f>
        <v>tier - 3</v>
      </c>
      <c r="K2161" t="str">
        <f>IF(O2161="?","Unknown",O2161)</f>
        <v>R1011</v>
      </c>
      <c r="M2161" t="s">
        <v>9</v>
      </c>
      <c r="N2161" t="s">
        <v>10</v>
      </c>
      <c r="O2161" t="s">
        <v>40</v>
      </c>
      <c r="R2161">
        <v>1992</v>
      </c>
    </row>
    <row r="2162" spans="1:18" x14ac:dyDescent="0.3">
      <c r="A2162" t="s">
        <v>2189</v>
      </c>
      <c r="B2162">
        <v>5</v>
      </c>
      <c r="C2162" s="54" t="s">
        <v>28</v>
      </c>
      <c r="D2162" s="54">
        <f>IF(R2162="?",AVERAGE($R$2:$R$2344),R2162)</f>
        <v>1972</v>
      </c>
      <c r="E2162" s="19" t="str">
        <f>CONCATENATE(B2162,"-",C2162,"-",D2162)</f>
        <v>5-Dec-1972</v>
      </c>
      <c r="F2162" s="26">
        <f t="shared" si="33"/>
        <v>50</v>
      </c>
      <c r="G2162">
        <v>0</v>
      </c>
      <c r="H2162" s="47">
        <v>36889.99</v>
      </c>
      <c r="I2162" t="str">
        <f>IF(M2162="?","tier - 2",M2162)</f>
        <v>tier - 1</v>
      </c>
      <c r="J2162" t="str">
        <f>IF(N2162="?","tier - 2",N2162)</f>
        <v>tier - 3</v>
      </c>
      <c r="K2162" t="str">
        <f>IF(O2162="?","Unknown",O2162)</f>
        <v>R1011</v>
      </c>
      <c r="M2162" t="s">
        <v>14</v>
      </c>
      <c r="N2162" t="s">
        <v>10</v>
      </c>
      <c r="O2162" t="s">
        <v>40</v>
      </c>
      <c r="R2162">
        <v>1972</v>
      </c>
    </row>
    <row r="2163" spans="1:18" x14ac:dyDescent="0.3">
      <c r="A2163" t="s">
        <v>2190</v>
      </c>
      <c r="B2163">
        <v>21</v>
      </c>
      <c r="C2163" s="54" t="s">
        <v>16</v>
      </c>
      <c r="D2163" s="54">
        <f>IF(R2163="?",AVERAGE($R$2:$R$2344),R2163)</f>
        <v>2003</v>
      </c>
      <c r="E2163" s="19" t="str">
        <f>CONCATENATE(B2163,"-",C2163,"-",D2163)</f>
        <v>21-Jun-2003</v>
      </c>
      <c r="F2163" s="26">
        <f t="shared" si="33"/>
        <v>19</v>
      </c>
      <c r="G2163">
        <v>0</v>
      </c>
      <c r="H2163" s="47">
        <v>36898.730000000003</v>
      </c>
      <c r="I2163" t="str">
        <f>IF(M2163="?","tier - 2",M2163)</f>
        <v>tier - 2</v>
      </c>
      <c r="J2163" t="str">
        <f>IF(N2163="?","tier - 2",N2163)</f>
        <v>tier - 1</v>
      </c>
      <c r="K2163" t="str">
        <f>IF(O2163="?","Unknown",O2163)</f>
        <v>R1012</v>
      </c>
      <c r="M2163" t="s">
        <v>9</v>
      </c>
      <c r="N2163" t="s">
        <v>14</v>
      </c>
      <c r="O2163" t="s">
        <v>21</v>
      </c>
      <c r="R2163">
        <v>2003</v>
      </c>
    </row>
    <row r="2164" spans="1:18" x14ac:dyDescent="0.3">
      <c r="A2164" t="s">
        <v>2191</v>
      </c>
      <c r="B2164">
        <v>24</v>
      </c>
      <c r="C2164" s="54" t="s">
        <v>8</v>
      </c>
      <c r="D2164" s="54">
        <f>IF(R2164="?",AVERAGE($R$2:$R$2344),R2164)</f>
        <v>1963</v>
      </c>
      <c r="E2164" s="19" t="str">
        <f>CONCATENATE(B2164,"-",C2164,"-",D2164)</f>
        <v>24-Jul-1963</v>
      </c>
      <c r="F2164" s="26">
        <f t="shared" si="33"/>
        <v>59</v>
      </c>
      <c r="G2164">
        <v>2</v>
      </c>
      <c r="H2164" s="47">
        <v>36910.61</v>
      </c>
      <c r="I2164" t="str">
        <f>IF(M2164="?","tier - 2",M2164)</f>
        <v>tier - 2</v>
      </c>
      <c r="J2164" t="str">
        <f>IF(N2164="?","tier - 2",N2164)</f>
        <v>tier - 2</v>
      </c>
      <c r="K2164" t="str">
        <f>IF(O2164="?","Unknown",O2164)</f>
        <v>R1011</v>
      </c>
      <c r="M2164" t="s">
        <v>9</v>
      </c>
      <c r="N2164" t="s">
        <v>9</v>
      </c>
      <c r="O2164" t="s">
        <v>40</v>
      </c>
      <c r="R2164">
        <v>1963</v>
      </c>
    </row>
    <row r="2165" spans="1:18" x14ac:dyDescent="0.3">
      <c r="A2165" t="s">
        <v>2192</v>
      </c>
      <c r="B2165">
        <v>10</v>
      </c>
      <c r="C2165" s="54" t="s">
        <v>16</v>
      </c>
      <c r="D2165" s="54">
        <f>IF(R2165="?",AVERAGE($R$2:$R$2344),R2165)</f>
        <v>1991</v>
      </c>
      <c r="E2165" s="19" t="str">
        <f>CONCATENATE(B2165,"-",C2165,"-",D2165)</f>
        <v>10-Jun-1991</v>
      </c>
      <c r="F2165" s="26">
        <f t="shared" si="33"/>
        <v>31</v>
      </c>
      <c r="G2165">
        <v>3</v>
      </c>
      <c r="H2165" s="47">
        <v>36911.99</v>
      </c>
      <c r="I2165" t="str">
        <f>IF(M2165="?","tier - 2",M2165)</f>
        <v>tier - 2</v>
      </c>
      <c r="J2165" t="str">
        <f>IF(N2165="?","tier - 2",N2165)</f>
        <v>tier - 2</v>
      </c>
      <c r="K2165" t="str">
        <f>IF(O2165="?","Unknown",O2165)</f>
        <v>R1011</v>
      </c>
      <c r="M2165" t="s">
        <v>9</v>
      </c>
      <c r="N2165" t="s">
        <v>9</v>
      </c>
      <c r="O2165" t="s">
        <v>40</v>
      </c>
      <c r="R2165">
        <v>1991</v>
      </c>
    </row>
    <row r="2166" spans="1:18" x14ac:dyDescent="0.3">
      <c r="A2166" t="s">
        <v>2193</v>
      </c>
      <c r="B2166">
        <v>22</v>
      </c>
      <c r="C2166" s="54" t="s">
        <v>35</v>
      </c>
      <c r="D2166" s="54">
        <f>IF(R2166="?",AVERAGE($R$2:$R$2344),R2166)</f>
        <v>1968</v>
      </c>
      <c r="E2166" s="19" t="str">
        <f>CONCATENATE(B2166,"-",C2166,"-",D2166)</f>
        <v>22-Oct-1968</v>
      </c>
      <c r="F2166" s="26">
        <f t="shared" si="33"/>
        <v>54</v>
      </c>
      <c r="G2166">
        <v>0</v>
      </c>
      <c r="H2166" s="47">
        <v>36922.61</v>
      </c>
      <c r="I2166" t="str">
        <f>IF(M2166="?","tier - 2",M2166)</f>
        <v>tier - 2</v>
      </c>
      <c r="J2166" t="str">
        <f>IF(N2166="?","tier - 2",N2166)</f>
        <v>tier - 1</v>
      </c>
      <c r="K2166" t="str">
        <f>IF(O2166="?","Unknown",O2166)</f>
        <v>R1011</v>
      </c>
      <c r="M2166" t="s">
        <v>9</v>
      </c>
      <c r="N2166" t="s">
        <v>14</v>
      </c>
      <c r="O2166" t="s">
        <v>40</v>
      </c>
      <c r="R2166">
        <v>1968</v>
      </c>
    </row>
    <row r="2167" spans="1:18" x14ac:dyDescent="0.3">
      <c r="A2167" t="s">
        <v>2194</v>
      </c>
      <c r="B2167">
        <v>13</v>
      </c>
      <c r="C2167" s="54" t="s">
        <v>33</v>
      </c>
      <c r="D2167" s="54">
        <f>IF(R2167="?",AVERAGE($R$2:$R$2344),R2167)</f>
        <v>1977</v>
      </c>
      <c r="E2167" s="19" t="str">
        <f>CONCATENATE(B2167,"-",C2167,"-",D2167)</f>
        <v>13-Aug-1977</v>
      </c>
      <c r="F2167" s="26">
        <f t="shared" si="33"/>
        <v>45</v>
      </c>
      <c r="G2167">
        <v>2</v>
      </c>
      <c r="H2167" s="47">
        <v>36935.64</v>
      </c>
      <c r="I2167" t="str">
        <f>IF(M2167="?","tier - 2",M2167)</f>
        <v>tier - 2</v>
      </c>
      <c r="J2167" t="str">
        <f>IF(N2167="?","tier - 2",N2167)</f>
        <v>tier - 1</v>
      </c>
      <c r="K2167" t="str">
        <f>IF(O2167="?","Unknown",O2167)</f>
        <v>R1011</v>
      </c>
      <c r="M2167" t="s">
        <v>9</v>
      </c>
      <c r="N2167" t="s">
        <v>14</v>
      </c>
      <c r="O2167" t="s">
        <v>40</v>
      </c>
      <c r="R2167">
        <v>1977</v>
      </c>
    </row>
    <row r="2168" spans="1:18" x14ac:dyDescent="0.3">
      <c r="A2168" t="s">
        <v>2195</v>
      </c>
      <c r="B2168">
        <v>25</v>
      </c>
      <c r="C2168" s="54" t="s">
        <v>33</v>
      </c>
      <c r="D2168" s="54">
        <f>IF(R2168="?",AVERAGE($R$2:$R$2344),R2168)</f>
        <v>1992</v>
      </c>
      <c r="E2168" s="19" t="str">
        <f>CONCATENATE(B2168,"-",C2168,"-",D2168)</f>
        <v>25-Aug-1992</v>
      </c>
      <c r="F2168" s="26">
        <f t="shared" si="33"/>
        <v>30</v>
      </c>
      <c r="G2168">
        <v>0</v>
      </c>
      <c r="H2168" s="47">
        <v>36950.26</v>
      </c>
      <c r="I2168" t="str">
        <f>IF(M2168="?","tier - 2",M2168)</f>
        <v>tier - 1</v>
      </c>
      <c r="J2168" t="str">
        <f>IF(N2168="?","tier - 2",N2168)</f>
        <v>tier - 1</v>
      </c>
      <c r="K2168" t="str">
        <f>IF(O2168="?","Unknown",O2168)</f>
        <v>R1013</v>
      </c>
      <c r="M2168" t="s">
        <v>14</v>
      </c>
      <c r="N2168" t="s">
        <v>14</v>
      </c>
      <c r="O2168" t="s">
        <v>11</v>
      </c>
      <c r="R2168">
        <v>1992</v>
      </c>
    </row>
    <row r="2169" spans="1:18" x14ac:dyDescent="0.3">
      <c r="A2169" t="s">
        <v>2196</v>
      </c>
      <c r="B2169">
        <v>13</v>
      </c>
      <c r="C2169" s="54" t="s">
        <v>18</v>
      </c>
      <c r="D2169" s="54">
        <f>IF(R2169="?",AVERAGE($R$2:$R$2344),R2169)</f>
        <v>1992</v>
      </c>
      <c r="E2169" s="19" t="str">
        <f>CONCATENATE(B2169,"-",C2169,"-",D2169)</f>
        <v>13-Sep-1992</v>
      </c>
      <c r="F2169" s="26">
        <f t="shared" si="33"/>
        <v>30</v>
      </c>
      <c r="G2169">
        <v>0</v>
      </c>
      <c r="H2169" s="47">
        <v>36976.449999999997</v>
      </c>
      <c r="I2169" t="str">
        <f>IF(M2169="?","tier - 2",M2169)</f>
        <v>tier - 2</v>
      </c>
      <c r="J2169" t="str">
        <f>IF(N2169="?","tier - 2",N2169)</f>
        <v>tier - 3</v>
      </c>
      <c r="K2169" t="str">
        <f>IF(O2169="?","Unknown",O2169)</f>
        <v>R1011</v>
      </c>
      <c r="M2169" t="s">
        <v>9</v>
      </c>
      <c r="N2169" t="s">
        <v>10</v>
      </c>
      <c r="O2169" t="s">
        <v>40</v>
      </c>
      <c r="R2169">
        <v>1992</v>
      </c>
    </row>
    <row r="2170" spans="1:18" x14ac:dyDescent="0.3">
      <c r="A2170" t="s">
        <v>2197</v>
      </c>
      <c r="B2170">
        <v>1</v>
      </c>
      <c r="C2170" s="54" t="s">
        <v>13</v>
      </c>
      <c r="D2170" s="54">
        <f>IF(R2170="?",AVERAGE($R$2:$R$2344),R2170)</f>
        <v>1991</v>
      </c>
      <c r="E2170" s="19" t="str">
        <f>CONCATENATE(B2170,"-",C2170,"-",D2170)</f>
        <v>1-Nov-1991</v>
      </c>
      <c r="F2170" s="26">
        <f t="shared" si="33"/>
        <v>31</v>
      </c>
      <c r="G2170">
        <v>3</v>
      </c>
      <c r="H2170" s="47">
        <v>37040.879999999997</v>
      </c>
      <c r="I2170" t="str">
        <f>IF(M2170="?","tier - 2",M2170)</f>
        <v>tier - 2</v>
      </c>
      <c r="J2170" t="str">
        <f>IF(N2170="?","tier - 2",N2170)</f>
        <v>tier - 2</v>
      </c>
      <c r="K2170" t="str">
        <f>IF(O2170="?","Unknown",O2170)</f>
        <v>R1011</v>
      </c>
      <c r="M2170" t="s">
        <v>9</v>
      </c>
      <c r="N2170" t="s">
        <v>9</v>
      </c>
      <c r="O2170" t="s">
        <v>40</v>
      </c>
      <c r="R2170">
        <v>1991</v>
      </c>
    </row>
    <row r="2171" spans="1:18" x14ac:dyDescent="0.3">
      <c r="A2171" t="s">
        <v>2198</v>
      </c>
      <c r="B2171">
        <v>17</v>
      </c>
      <c r="C2171" s="54" t="s">
        <v>28</v>
      </c>
      <c r="D2171" s="54">
        <f>IF(R2171="?",AVERAGE($R$2:$R$2344),R2171)</f>
        <v>1988</v>
      </c>
      <c r="E2171" s="19" t="str">
        <f>CONCATENATE(B2171,"-",C2171,"-",D2171)</f>
        <v>17-Dec-1988</v>
      </c>
      <c r="F2171" s="26">
        <f t="shared" si="33"/>
        <v>34</v>
      </c>
      <c r="G2171">
        <v>3</v>
      </c>
      <c r="H2171" s="47">
        <v>37076.370000000003</v>
      </c>
      <c r="I2171" t="str">
        <f>IF(M2171="?","tier - 2",M2171)</f>
        <v>tier - 2</v>
      </c>
      <c r="J2171" t="str">
        <f>IF(N2171="?","tier - 2",N2171)</f>
        <v>tier - 1</v>
      </c>
      <c r="K2171" t="str">
        <f>IF(O2171="?","Unknown",O2171)</f>
        <v>R1011</v>
      </c>
      <c r="M2171" t="s">
        <v>9</v>
      </c>
      <c r="N2171" t="s">
        <v>14</v>
      </c>
      <c r="O2171" t="s">
        <v>40</v>
      </c>
      <c r="R2171">
        <v>1988</v>
      </c>
    </row>
    <row r="2172" spans="1:18" x14ac:dyDescent="0.3">
      <c r="A2172" t="s">
        <v>2199</v>
      </c>
      <c r="B2172">
        <v>10</v>
      </c>
      <c r="C2172" s="54" t="s">
        <v>16</v>
      </c>
      <c r="D2172" s="54">
        <f>IF(R2172="?",AVERAGE($R$2:$R$2344),R2172)</f>
        <v>1989</v>
      </c>
      <c r="E2172" s="19" t="str">
        <f>CONCATENATE(B2172,"-",C2172,"-",D2172)</f>
        <v>10-Jun-1989</v>
      </c>
      <c r="F2172" s="26">
        <f t="shared" si="33"/>
        <v>33</v>
      </c>
      <c r="G2172">
        <v>0</v>
      </c>
      <c r="H2172" s="47">
        <v>37079.370000000003</v>
      </c>
      <c r="I2172" t="str">
        <f>IF(M2172="?","tier - 2",M2172)</f>
        <v>tier - 2</v>
      </c>
      <c r="J2172" t="str">
        <f>IF(N2172="?","tier - 2",N2172)</f>
        <v>tier - 3</v>
      </c>
      <c r="K2172" t="str">
        <f>IF(O2172="?","Unknown",O2172)</f>
        <v>R1011</v>
      </c>
      <c r="M2172" t="s">
        <v>9</v>
      </c>
      <c r="N2172" t="s">
        <v>10</v>
      </c>
      <c r="O2172" t="s">
        <v>40</v>
      </c>
      <c r="R2172">
        <v>1989</v>
      </c>
    </row>
    <row r="2173" spans="1:18" x14ac:dyDescent="0.3">
      <c r="A2173" t="s">
        <v>2200</v>
      </c>
      <c r="B2173">
        <v>30</v>
      </c>
      <c r="C2173" s="54" t="s">
        <v>35</v>
      </c>
      <c r="D2173" s="54">
        <f>IF(R2173="?",AVERAGE($R$2:$R$2344),R2173)</f>
        <v>1995</v>
      </c>
      <c r="E2173" s="19" t="str">
        <f>CONCATENATE(B2173,"-",C2173,"-",D2173)</f>
        <v>30-Oct-1995</v>
      </c>
      <c r="F2173" s="26">
        <f t="shared" si="33"/>
        <v>27</v>
      </c>
      <c r="G2173">
        <v>0</v>
      </c>
      <c r="H2173" s="47">
        <v>37133.9</v>
      </c>
      <c r="I2173" t="str">
        <f>IF(M2173="?","tier - 2",M2173)</f>
        <v>tier - 2</v>
      </c>
      <c r="J2173" t="str">
        <f>IF(N2173="?","tier - 2",N2173)</f>
        <v>tier - 2</v>
      </c>
      <c r="K2173" t="str">
        <f>IF(O2173="?","Unknown",O2173)</f>
        <v>R1013</v>
      </c>
      <c r="M2173" t="s">
        <v>9</v>
      </c>
      <c r="N2173" t="s">
        <v>9</v>
      </c>
      <c r="O2173" t="s">
        <v>11</v>
      </c>
      <c r="R2173">
        <v>1995</v>
      </c>
    </row>
    <row r="2174" spans="1:18" x14ac:dyDescent="0.3">
      <c r="A2174" t="s">
        <v>2201</v>
      </c>
      <c r="B2174">
        <v>5</v>
      </c>
      <c r="C2174" s="54" t="s">
        <v>18</v>
      </c>
      <c r="D2174" s="54">
        <f>IF(R2174="?",AVERAGE($R$2:$R$2344),R2174)</f>
        <v>2000</v>
      </c>
      <c r="E2174" s="19" t="str">
        <f>CONCATENATE(B2174,"-",C2174,"-",D2174)</f>
        <v>5-Sep-2000</v>
      </c>
      <c r="F2174" s="26">
        <f t="shared" si="33"/>
        <v>22</v>
      </c>
      <c r="G2174">
        <v>1</v>
      </c>
      <c r="H2174" s="47">
        <v>37165.160000000003</v>
      </c>
      <c r="I2174" t="str">
        <f>IF(M2174="?","tier - 2",M2174)</f>
        <v>tier - 1</v>
      </c>
      <c r="J2174" t="str">
        <f>IF(N2174="?","tier - 2",N2174)</f>
        <v>tier - 3</v>
      </c>
      <c r="K2174" t="str">
        <f>IF(O2174="?","Unknown",O2174)</f>
        <v>Unknown</v>
      </c>
      <c r="M2174" t="s">
        <v>14</v>
      </c>
      <c r="N2174" t="s">
        <v>10</v>
      </c>
      <c r="O2174" t="s">
        <v>29</v>
      </c>
      <c r="R2174">
        <v>2000</v>
      </c>
    </row>
    <row r="2175" spans="1:18" x14ac:dyDescent="0.3">
      <c r="A2175" t="s">
        <v>2202</v>
      </c>
      <c r="B2175">
        <v>17</v>
      </c>
      <c r="C2175" s="54" t="s">
        <v>35</v>
      </c>
      <c r="D2175" s="54">
        <f>IF(R2175="?",AVERAGE($R$2:$R$2344),R2175)</f>
        <v>1990</v>
      </c>
      <c r="E2175" s="19" t="str">
        <f>CONCATENATE(B2175,"-",C2175,"-",D2175)</f>
        <v>17-Oct-1990</v>
      </c>
      <c r="F2175" s="26">
        <f t="shared" si="33"/>
        <v>32</v>
      </c>
      <c r="G2175">
        <v>3</v>
      </c>
      <c r="H2175" s="47">
        <v>37251.22</v>
      </c>
      <c r="I2175" t="str">
        <f>IF(M2175="?","tier - 2",M2175)</f>
        <v>tier - 2</v>
      </c>
      <c r="J2175" t="str">
        <f>IF(N2175="?","tier - 2",N2175)</f>
        <v>tier - 2</v>
      </c>
      <c r="K2175" t="str">
        <f>IF(O2175="?","Unknown",O2175)</f>
        <v>R1011</v>
      </c>
      <c r="M2175" t="s">
        <v>9</v>
      </c>
      <c r="N2175" t="s">
        <v>9</v>
      </c>
      <c r="O2175" t="s">
        <v>40</v>
      </c>
      <c r="R2175">
        <v>1990</v>
      </c>
    </row>
    <row r="2176" spans="1:18" x14ac:dyDescent="0.3">
      <c r="A2176" t="s">
        <v>2203</v>
      </c>
      <c r="B2176">
        <v>17</v>
      </c>
      <c r="C2176" s="54" t="s">
        <v>13</v>
      </c>
      <c r="D2176" s="54">
        <f>IF(R2176="?",AVERAGE($R$2:$R$2344),R2176)</f>
        <v>1985</v>
      </c>
      <c r="E2176" s="19" t="str">
        <f>CONCATENATE(B2176,"-",C2176,"-",D2176)</f>
        <v>17-Nov-1985</v>
      </c>
      <c r="F2176" s="26">
        <f t="shared" si="33"/>
        <v>37</v>
      </c>
      <c r="G2176">
        <v>0</v>
      </c>
      <c r="H2176" s="47">
        <v>37270.15</v>
      </c>
      <c r="I2176" t="str">
        <f>IF(M2176="?","tier - 2",M2176)</f>
        <v>tier - 2</v>
      </c>
      <c r="J2176" t="str">
        <f>IF(N2176="?","tier - 2",N2176)</f>
        <v>tier - 1</v>
      </c>
      <c r="K2176" t="str">
        <f>IF(O2176="?","Unknown",O2176)</f>
        <v>R1024</v>
      </c>
      <c r="M2176" t="s">
        <v>9</v>
      </c>
      <c r="N2176" t="s">
        <v>14</v>
      </c>
      <c r="O2176" t="s">
        <v>245</v>
      </c>
      <c r="R2176">
        <v>1985</v>
      </c>
    </row>
    <row r="2177" spans="1:18" x14ac:dyDescent="0.3">
      <c r="A2177" t="s">
        <v>2204</v>
      </c>
      <c r="B2177">
        <v>9</v>
      </c>
      <c r="C2177" s="54" t="s">
        <v>13</v>
      </c>
      <c r="D2177" s="54">
        <f>IF(R2177="?",AVERAGE($R$2:$R$2344),R2177)</f>
        <v>1975</v>
      </c>
      <c r="E2177" s="19" t="str">
        <f>CONCATENATE(B2177,"-",C2177,"-",D2177)</f>
        <v>9-Nov-1975</v>
      </c>
      <c r="F2177" s="26">
        <f t="shared" si="33"/>
        <v>47</v>
      </c>
      <c r="G2177">
        <v>1</v>
      </c>
      <c r="H2177" s="47">
        <v>37272.339999999997</v>
      </c>
      <c r="I2177" t="str">
        <f>IF(M2177="?","tier - 2",M2177)</f>
        <v>tier - 2</v>
      </c>
      <c r="J2177" t="str">
        <f>IF(N2177="?","tier - 2",N2177)</f>
        <v>tier - 3</v>
      </c>
      <c r="K2177" t="str">
        <f>IF(O2177="?","Unknown",O2177)</f>
        <v>R1011</v>
      </c>
      <c r="M2177" t="s">
        <v>9</v>
      </c>
      <c r="N2177" t="s">
        <v>10</v>
      </c>
      <c r="O2177" t="s">
        <v>40</v>
      </c>
      <c r="R2177">
        <v>1975</v>
      </c>
    </row>
    <row r="2178" spans="1:18" x14ac:dyDescent="0.3">
      <c r="A2178" t="s">
        <v>2205</v>
      </c>
      <c r="B2178">
        <v>30</v>
      </c>
      <c r="C2178" s="54" t="s">
        <v>35</v>
      </c>
      <c r="D2178" s="54">
        <f>IF(R2178="?",AVERAGE($R$2:$R$2344),R2178)</f>
        <v>1969</v>
      </c>
      <c r="E2178" s="19" t="str">
        <f>CONCATENATE(B2178,"-",C2178,"-",D2178)</f>
        <v>30-Oct-1969</v>
      </c>
      <c r="F2178" s="26">
        <f t="shared" si="33"/>
        <v>53</v>
      </c>
      <c r="G2178">
        <v>0</v>
      </c>
      <c r="H2178" s="47">
        <v>37277.269999999997</v>
      </c>
      <c r="I2178" t="str">
        <f>IF(M2178="?","tier - 2",M2178)</f>
        <v>tier - 1</v>
      </c>
      <c r="J2178" t="str">
        <f>IF(N2178="?","tier - 2",N2178)</f>
        <v>tier - 3</v>
      </c>
      <c r="K2178" t="str">
        <f>IF(O2178="?","Unknown",O2178)</f>
        <v>R1011</v>
      </c>
      <c r="M2178" t="s">
        <v>14</v>
      </c>
      <c r="N2178" t="s">
        <v>10</v>
      </c>
      <c r="O2178" t="s">
        <v>40</v>
      </c>
      <c r="R2178">
        <v>1969</v>
      </c>
    </row>
    <row r="2179" spans="1:18" x14ac:dyDescent="0.3">
      <c r="A2179" t="s">
        <v>2206</v>
      </c>
      <c r="B2179">
        <v>3</v>
      </c>
      <c r="C2179" s="54" t="s">
        <v>33</v>
      </c>
      <c r="D2179" s="54">
        <f>IF(R2179="?",AVERAGE($R$2:$R$2344),R2179)</f>
        <v>1979</v>
      </c>
      <c r="E2179" s="19" t="str">
        <f>CONCATENATE(B2179,"-",C2179,"-",D2179)</f>
        <v>3-Aug-1979</v>
      </c>
      <c r="F2179" s="26">
        <f t="shared" ref="F2179:F2242" si="34">DATEDIF(E2179, DATE(2023,6,8), "Y")</f>
        <v>43</v>
      </c>
      <c r="G2179">
        <v>2</v>
      </c>
      <c r="H2179" s="47">
        <v>37425.94</v>
      </c>
      <c r="I2179" t="str">
        <f>IF(M2179="?","tier - 2",M2179)</f>
        <v>tier - 2</v>
      </c>
      <c r="J2179" t="str">
        <f>IF(N2179="?","tier - 2",N2179)</f>
        <v>tier - 1</v>
      </c>
      <c r="K2179" t="str">
        <f>IF(O2179="?","Unknown",O2179)</f>
        <v>R1011</v>
      </c>
      <c r="M2179" t="s">
        <v>9</v>
      </c>
      <c r="N2179" t="s">
        <v>14</v>
      </c>
      <c r="O2179" t="s">
        <v>40</v>
      </c>
      <c r="R2179">
        <v>1979</v>
      </c>
    </row>
    <row r="2180" spans="1:18" x14ac:dyDescent="0.3">
      <c r="A2180" t="s">
        <v>2207</v>
      </c>
      <c r="B2180">
        <v>27</v>
      </c>
      <c r="C2180" s="54" t="s">
        <v>18</v>
      </c>
      <c r="D2180" s="54">
        <f>IF(R2180="?",AVERAGE($R$2:$R$2344),R2180)</f>
        <v>2002</v>
      </c>
      <c r="E2180" s="19" t="str">
        <f>CONCATENATE(B2180,"-",C2180,"-",D2180)</f>
        <v>27-Sep-2002</v>
      </c>
      <c r="F2180" s="26">
        <f t="shared" si="34"/>
        <v>20</v>
      </c>
      <c r="G2180">
        <v>3</v>
      </c>
      <c r="H2180" s="47">
        <v>37465.339999999997</v>
      </c>
      <c r="I2180" t="str">
        <f>IF(M2180="?","tier - 2",M2180)</f>
        <v>tier - 1</v>
      </c>
      <c r="J2180" t="str">
        <f>IF(N2180="?","tier - 2",N2180)</f>
        <v>tier - 2</v>
      </c>
      <c r="K2180" t="str">
        <f>IF(O2180="?","Unknown",O2180)</f>
        <v>R1012</v>
      </c>
      <c r="M2180" t="s">
        <v>14</v>
      </c>
      <c r="N2180" t="s">
        <v>9</v>
      </c>
      <c r="O2180" t="s">
        <v>21</v>
      </c>
      <c r="R2180">
        <v>2002</v>
      </c>
    </row>
    <row r="2181" spans="1:18" x14ac:dyDescent="0.3">
      <c r="A2181" t="s">
        <v>2208</v>
      </c>
      <c r="B2181">
        <v>12</v>
      </c>
      <c r="C2181" s="54" t="s">
        <v>35</v>
      </c>
      <c r="D2181" s="54">
        <f>IF(R2181="?",AVERAGE($R$2:$R$2344),R2181)</f>
        <v>2000</v>
      </c>
      <c r="E2181" s="19" t="str">
        <f>CONCATENATE(B2181,"-",C2181,"-",D2181)</f>
        <v>12-Oct-2000</v>
      </c>
      <c r="F2181" s="26">
        <f t="shared" si="34"/>
        <v>22</v>
      </c>
      <c r="G2181">
        <v>2</v>
      </c>
      <c r="H2181" s="47">
        <v>37484.449999999997</v>
      </c>
      <c r="I2181" t="str">
        <f>IF(M2181="?","tier - 2",M2181)</f>
        <v>tier - 1</v>
      </c>
      <c r="J2181" t="str">
        <f>IF(N2181="?","tier - 2",N2181)</f>
        <v>tier - 1</v>
      </c>
      <c r="K2181" t="str">
        <f>IF(O2181="?","Unknown",O2181)</f>
        <v>R1013</v>
      </c>
      <c r="M2181" t="s">
        <v>14</v>
      </c>
      <c r="N2181" t="s">
        <v>14</v>
      </c>
      <c r="O2181" t="s">
        <v>11</v>
      </c>
      <c r="R2181">
        <v>2000</v>
      </c>
    </row>
    <row r="2182" spans="1:18" x14ac:dyDescent="0.3">
      <c r="A2182" t="s">
        <v>2209</v>
      </c>
      <c r="B2182">
        <v>16</v>
      </c>
      <c r="C2182" s="54" t="s">
        <v>13</v>
      </c>
      <c r="D2182" s="54">
        <f>IF(R2182="?",AVERAGE($R$2:$R$2344),R2182)</f>
        <v>1990</v>
      </c>
      <c r="E2182" s="19" t="str">
        <f>CONCATENATE(B2182,"-",C2182,"-",D2182)</f>
        <v>16-Nov-1990</v>
      </c>
      <c r="F2182" s="26">
        <f t="shared" si="34"/>
        <v>32</v>
      </c>
      <c r="G2182">
        <v>1</v>
      </c>
      <c r="H2182" s="47">
        <v>37607.53</v>
      </c>
      <c r="I2182" t="str">
        <f>IF(M2182="?","tier - 2",M2182)</f>
        <v>tier - 1</v>
      </c>
      <c r="J2182" t="str">
        <f>IF(N2182="?","tier - 2",N2182)</f>
        <v>tier - 2</v>
      </c>
      <c r="K2182" t="str">
        <f>IF(O2182="?","Unknown",O2182)</f>
        <v>R1019</v>
      </c>
      <c r="M2182" t="s">
        <v>14</v>
      </c>
      <c r="N2182" t="s">
        <v>9</v>
      </c>
      <c r="O2182" t="s">
        <v>164</v>
      </c>
      <c r="R2182">
        <v>1990</v>
      </c>
    </row>
    <row r="2183" spans="1:18" x14ac:dyDescent="0.3">
      <c r="A2183" t="s">
        <v>2210</v>
      </c>
      <c r="B2183">
        <v>20</v>
      </c>
      <c r="C2183" s="54" t="s">
        <v>16</v>
      </c>
      <c r="D2183" s="54">
        <f>IF(R2183="?",AVERAGE($R$2:$R$2344),R2183)</f>
        <v>1982</v>
      </c>
      <c r="E2183" s="19" t="str">
        <f>CONCATENATE(B2183,"-",C2183,"-",D2183)</f>
        <v>20-Jun-1982</v>
      </c>
      <c r="F2183" s="26">
        <f t="shared" si="34"/>
        <v>40</v>
      </c>
      <c r="G2183">
        <v>3</v>
      </c>
      <c r="H2183" s="47">
        <v>37650.74</v>
      </c>
      <c r="I2183" t="str">
        <f>IF(M2183="?","tier - 2",M2183)</f>
        <v>tier - 2</v>
      </c>
      <c r="J2183" t="str">
        <f>IF(N2183="?","tier - 2",N2183)</f>
        <v>tier - 2</v>
      </c>
      <c r="K2183" t="str">
        <f>IF(O2183="?","Unknown",O2183)</f>
        <v>R1012</v>
      </c>
      <c r="M2183" t="s">
        <v>9</v>
      </c>
      <c r="N2183" t="s">
        <v>9</v>
      </c>
      <c r="O2183" t="s">
        <v>21</v>
      </c>
      <c r="R2183">
        <v>1982</v>
      </c>
    </row>
    <row r="2184" spans="1:18" x14ac:dyDescent="0.3">
      <c r="A2184" t="s">
        <v>2211</v>
      </c>
      <c r="B2184">
        <v>28</v>
      </c>
      <c r="C2184" s="54" t="s">
        <v>35</v>
      </c>
      <c r="D2184" s="54">
        <f>IF(R2184="?",AVERAGE($R$2:$R$2344),R2184)</f>
        <v>1970</v>
      </c>
      <c r="E2184" s="19" t="str">
        <f>CONCATENATE(B2184,"-",C2184,"-",D2184)</f>
        <v>28-Oct-1970</v>
      </c>
      <c r="F2184" s="26">
        <f t="shared" si="34"/>
        <v>52</v>
      </c>
      <c r="G2184">
        <v>0</v>
      </c>
      <c r="H2184" s="47">
        <v>37675.06</v>
      </c>
      <c r="I2184" t="str">
        <f>IF(M2184="?","tier - 2",M2184)</f>
        <v>tier - 2</v>
      </c>
      <c r="J2184" t="str">
        <f>IF(N2184="?","tier - 2",N2184)</f>
        <v>tier - 3</v>
      </c>
      <c r="K2184" t="str">
        <f>IF(O2184="?","Unknown",O2184)</f>
        <v>R1011</v>
      </c>
      <c r="M2184" t="s">
        <v>9</v>
      </c>
      <c r="N2184" t="s">
        <v>10</v>
      </c>
      <c r="O2184" t="s">
        <v>40</v>
      </c>
      <c r="R2184">
        <v>1970</v>
      </c>
    </row>
    <row r="2185" spans="1:18" x14ac:dyDescent="0.3">
      <c r="A2185" t="s">
        <v>2212</v>
      </c>
      <c r="B2185">
        <v>10</v>
      </c>
      <c r="C2185" s="54" t="s">
        <v>35</v>
      </c>
      <c r="D2185" s="54">
        <f>IF(R2185="?",AVERAGE($R$2:$R$2344),R2185)</f>
        <v>1988</v>
      </c>
      <c r="E2185" s="19" t="str">
        <f>CONCATENATE(B2185,"-",C2185,"-",D2185)</f>
        <v>10-Oct-1988</v>
      </c>
      <c r="F2185" s="26">
        <f t="shared" si="34"/>
        <v>34</v>
      </c>
      <c r="G2185">
        <v>1</v>
      </c>
      <c r="H2185" s="47">
        <v>37701.879999999997</v>
      </c>
      <c r="I2185" t="str">
        <f>IF(M2185="?","tier - 2",M2185)</f>
        <v>tier - 2</v>
      </c>
      <c r="J2185" t="str">
        <f>IF(N2185="?","tier - 2",N2185)</f>
        <v>tier - 3</v>
      </c>
      <c r="K2185" t="str">
        <f>IF(O2185="?","Unknown",O2185)</f>
        <v>R1023</v>
      </c>
      <c r="M2185" t="s">
        <v>9</v>
      </c>
      <c r="N2185" t="s">
        <v>10</v>
      </c>
      <c r="O2185" t="s">
        <v>247</v>
      </c>
      <c r="R2185">
        <v>1988</v>
      </c>
    </row>
    <row r="2186" spans="1:18" x14ac:dyDescent="0.3">
      <c r="A2186" t="s">
        <v>2213</v>
      </c>
      <c r="B2186">
        <v>18</v>
      </c>
      <c r="C2186" s="54" t="s">
        <v>18</v>
      </c>
      <c r="D2186" s="54">
        <f>IF(R2186="?",AVERAGE($R$2:$R$2344),R2186)</f>
        <v>1976</v>
      </c>
      <c r="E2186" s="19" t="str">
        <f>CONCATENATE(B2186,"-",C2186,"-",D2186)</f>
        <v>18-Sep-1976</v>
      </c>
      <c r="F2186" s="26">
        <f t="shared" si="34"/>
        <v>46</v>
      </c>
      <c r="G2186">
        <v>2</v>
      </c>
      <c r="H2186" s="47">
        <v>37735.199999999997</v>
      </c>
      <c r="I2186" t="str">
        <f>IF(M2186="?","tier - 2",M2186)</f>
        <v>tier - 2</v>
      </c>
      <c r="J2186" t="str">
        <f>IF(N2186="?","tier - 2",N2186)</f>
        <v>tier - 2</v>
      </c>
      <c r="K2186" t="str">
        <f>IF(O2186="?","Unknown",O2186)</f>
        <v>R1011</v>
      </c>
      <c r="M2186" t="s">
        <v>9</v>
      </c>
      <c r="N2186" t="s">
        <v>9</v>
      </c>
      <c r="O2186" t="s">
        <v>40</v>
      </c>
      <c r="R2186">
        <v>1976</v>
      </c>
    </row>
    <row r="2187" spans="1:18" x14ac:dyDescent="0.3">
      <c r="A2187" t="s">
        <v>2214</v>
      </c>
      <c r="B2187">
        <v>15</v>
      </c>
      <c r="C2187" s="54" t="s">
        <v>33</v>
      </c>
      <c r="D2187" s="54">
        <f>IF(R2187="?",AVERAGE($R$2:$R$2344),R2187)</f>
        <v>1986</v>
      </c>
      <c r="E2187" s="19" t="str">
        <f>CONCATENATE(B2187,"-",C2187,"-",D2187)</f>
        <v>15-Aug-1986</v>
      </c>
      <c r="F2187" s="26">
        <f t="shared" si="34"/>
        <v>36</v>
      </c>
      <c r="G2187">
        <v>0</v>
      </c>
      <c r="H2187" s="47">
        <v>37742.58</v>
      </c>
      <c r="I2187" t="str">
        <f>IF(M2187="?","tier - 2",M2187)</f>
        <v>tier - 1</v>
      </c>
      <c r="J2187" t="str">
        <f>IF(N2187="?","tier - 2",N2187)</f>
        <v>tier - 1</v>
      </c>
      <c r="K2187" t="str">
        <f>IF(O2187="?","Unknown",O2187)</f>
        <v>R1013</v>
      </c>
      <c r="M2187" t="s">
        <v>14</v>
      </c>
      <c r="N2187" t="s">
        <v>14</v>
      </c>
      <c r="O2187" t="s">
        <v>11</v>
      </c>
      <c r="R2187">
        <v>1986</v>
      </c>
    </row>
    <row r="2188" spans="1:18" x14ac:dyDescent="0.3">
      <c r="A2188" t="s">
        <v>2215</v>
      </c>
      <c r="B2188">
        <v>26</v>
      </c>
      <c r="C2188" s="54" t="s">
        <v>8</v>
      </c>
      <c r="D2188" s="54">
        <f>IF(R2188="?",AVERAGE($R$2:$R$2344),R2188)</f>
        <v>1983</v>
      </c>
      <c r="E2188" s="19" t="str">
        <f>CONCATENATE(B2188,"-",C2188,"-",D2188)</f>
        <v>26-Jul-1983</v>
      </c>
      <c r="F2188" s="26">
        <f t="shared" si="34"/>
        <v>39</v>
      </c>
      <c r="G2188">
        <v>3</v>
      </c>
      <c r="H2188" s="47">
        <v>37800.980000000003</v>
      </c>
      <c r="I2188" t="str">
        <f>IF(M2188="?","tier - 2",M2188)</f>
        <v>tier - 2</v>
      </c>
      <c r="J2188" t="str">
        <f>IF(N2188="?","tier - 2",N2188)</f>
        <v>tier - 2</v>
      </c>
      <c r="K2188" t="str">
        <f>IF(O2188="?","Unknown",O2188)</f>
        <v>R1011</v>
      </c>
      <c r="M2188" t="s">
        <v>9</v>
      </c>
      <c r="N2188" t="s">
        <v>9</v>
      </c>
      <c r="O2188" t="s">
        <v>40</v>
      </c>
      <c r="R2188">
        <v>1983</v>
      </c>
    </row>
    <row r="2189" spans="1:18" x14ac:dyDescent="0.3">
      <c r="A2189" t="s">
        <v>2216</v>
      </c>
      <c r="B2189">
        <v>9</v>
      </c>
      <c r="C2189" s="54" t="s">
        <v>18</v>
      </c>
      <c r="D2189" s="54">
        <f>IF(R2189="?",AVERAGE($R$2:$R$2344),R2189)</f>
        <v>1979</v>
      </c>
      <c r="E2189" s="19" t="str">
        <f>CONCATENATE(B2189,"-",C2189,"-",D2189)</f>
        <v>9-Sep-1979</v>
      </c>
      <c r="F2189" s="26">
        <f t="shared" si="34"/>
        <v>43</v>
      </c>
      <c r="G2189">
        <v>0</v>
      </c>
      <c r="H2189" s="47">
        <v>37829.72</v>
      </c>
      <c r="I2189" t="str">
        <f>IF(M2189="?","tier - 2",M2189)</f>
        <v>tier - 1</v>
      </c>
      <c r="J2189" t="str">
        <f>IF(N2189="?","tier - 2",N2189)</f>
        <v>tier - 2</v>
      </c>
      <c r="K2189" t="str">
        <f>IF(O2189="?","Unknown",O2189)</f>
        <v>R1011</v>
      </c>
      <c r="M2189" t="s">
        <v>14</v>
      </c>
      <c r="N2189" t="s">
        <v>9</v>
      </c>
      <c r="O2189" t="s">
        <v>40</v>
      </c>
      <c r="R2189">
        <v>1979</v>
      </c>
    </row>
    <row r="2190" spans="1:18" x14ac:dyDescent="0.3">
      <c r="A2190" t="s">
        <v>2217</v>
      </c>
      <c r="B2190">
        <v>29</v>
      </c>
      <c r="C2190" s="54" t="s">
        <v>8</v>
      </c>
      <c r="D2190" s="54">
        <f>IF(R2190="?",AVERAGE($R$2:$R$2344),R2190)</f>
        <v>1998</v>
      </c>
      <c r="E2190" s="19" t="str">
        <f>CONCATENATE(B2190,"-",C2190,"-",D2190)</f>
        <v>29-Jul-1998</v>
      </c>
      <c r="F2190" s="26">
        <f t="shared" si="34"/>
        <v>24</v>
      </c>
      <c r="G2190">
        <v>0</v>
      </c>
      <c r="H2190" s="47">
        <v>38126.25</v>
      </c>
      <c r="I2190" t="str">
        <f>IF(M2190="?","tier - 2",M2190)</f>
        <v>tier - 1</v>
      </c>
      <c r="J2190" t="str">
        <f>IF(N2190="?","tier - 2",N2190)</f>
        <v>tier - 3</v>
      </c>
      <c r="K2190" t="str">
        <f>IF(O2190="?","Unknown",O2190)</f>
        <v>R1013</v>
      </c>
      <c r="M2190" t="s">
        <v>14</v>
      </c>
      <c r="N2190" t="s">
        <v>10</v>
      </c>
      <c r="O2190" t="s">
        <v>11</v>
      </c>
      <c r="R2190">
        <v>1998</v>
      </c>
    </row>
    <row r="2191" spans="1:18" x14ac:dyDescent="0.3">
      <c r="A2191" t="s">
        <v>2218</v>
      </c>
      <c r="B2191">
        <v>19</v>
      </c>
      <c r="C2191" s="54" t="s">
        <v>13</v>
      </c>
      <c r="D2191" s="54">
        <f>IF(R2191="?",AVERAGE($R$2:$R$2344),R2191)</f>
        <v>1972</v>
      </c>
      <c r="E2191" s="19" t="str">
        <f>CONCATENATE(B2191,"-",C2191,"-",D2191)</f>
        <v>19-Nov-1972</v>
      </c>
      <c r="F2191" s="26">
        <f t="shared" si="34"/>
        <v>50</v>
      </c>
      <c r="G2191">
        <v>0</v>
      </c>
      <c r="H2191" s="47">
        <v>38189.1</v>
      </c>
      <c r="I2191" t="str">
        <f>IF(M2191="?","tier - 2",M2191)</f>
        <v>tier - 2</v>
      </c>
      <c r="J2191" t="str">
        <f>IF(N2191="?","tier - 2",N2191)</f>
        <v>tier - 2</v>
      </c>
      <c r="K2191" t="str">
        <f>IF(O2191="?","Unknown",O2191)</f>
        <v>R1011</v>
      </c>
      <c r="M2191" t="s">
        <v>9</v>
      </c>
      <c r="N2191" t="s">
        <v>9</v>
      </c>
      <c r="O2191" t="s">
        <v>40</v>
      </c>
      <c r="R2191">
        <v>1972</v>
      </c>
    </row>
    <row r="2192" spans="1:18" x14ac:dyDescent="0.3">
      <c r="A2192" t="s">
        <v>2219</v>
      </c>
      <c r="B2192">
        <v>8</v>
      </c>
      <c r="C2192" s="54" t="s">
        <v>18</v>
      </c>
      <c r="D2192" s="54">
        <f>IF(R2192="?",AVERAGE($R$2:$R$2344),R2192)</f>
        <v>1989</v>
      </c>
      <c r="E2192" s="19" t="str">
        <f>CONCATENATE(B2192,"-",C2192,"-",D2192)</f>
        <v>8-Sep-1989</v>
      </c>
      <c r="F2192" s="26">
        <f t="shared" si="34"/>
        <v>33</v>
      </c>
      <c r="G2192">
        <v>3</v>
      </c>
      <c r="H2192" s="47">
        <v>38237.339999999997</v>
      </c>
      <c r="I2192" t="str">
        <f>IF(M2192="?","tier - 2",M2192)</f>
        <v>tier - 2</v>
      </c>
      <c r="J2192" t="str">
        <f>IF(N2192="?","tier - 2",N2192)</f>
        <v>tier - 3</v>
      </c>
      <c r="K2192" t="str">
        <f>IF(O2192="?","Unknown",O2192)</f>
        <v>R1011</v>
      </c>
      <c r="M2192" t="s">
        <v>9</v>
      </c>
      <c r="N2192" t="s">
        <v>10</v>
      </c>
      <c r="O2192" t="s">
        <v>40</v>
      </c>
      <c r="R2192">
        <v>1989</v>
      </c>
    </row>
    <row r="2193" spans="1:18" x14ac:dyDescent="0.3">
      <c r="A2193" t="s">
        <v>2220</v>
      </c>
      <c r="B2193">
        <v>16</v>
      </c>
      <c r="C2193" s="54" t="s">
        <v>16</v>
      </c>
      <c r="D2193" s="54">
        <f>IF(R2193="?",AVERAGE($R$2:$R$2344),R2193)</f>
        <v>1964</v>
      </c>
      <c r="E2193" s="19" t="str">
        <f>CONCATENATE(B2193,"-",C2193,"-",D2193)</f>
        <v>16-Jun-1964</v>
      </c>
      <c r="F2193" s="26">
        <f t="shared" si="34"/>
        <v>58</v>
      </c>
      <c r="G2193">
        <v>0</v>
      </c>
      <c r="H2193" s="47">
        <v>38241.74</v>
      </c>
      <c r="I2193" t="str">
        <f>IF(M2193="?","tier - 2",M2193)</f>
        <v>tier - 2</v>
      </c>
      <c r="J2193" t="str">
        <f>IF(N2193="?","tier - 2",N2193)</f>
        <v>tier - 3</v>
      </c>
      <c r="K2193" t="str">
        <f>IF(O2193="?","Unknown",O2193)</f>
        <v>R1011</v>
      </c>
      <c r="M2193" t="s">
        <v>9</v>
      </c>
      <c r="N2193" t="s">
        <v>10</v>
      </c>
      <c r="O2193" t="s">
        <v>40</v>
      </c>
      <c r="R2193">
        <v>1964</v>
      </c>
    </row>
    <row r="2194" spans="1:18" x14ac:dyDescent="0.3">
      <c r="A2194" t="s">
        <v>2221</v>
      </c>
      <c r="B2194">
        <v>16</v>
      </c>
      <c r="C2194" s="54" t="s">
        <v>33</v>
      </c>
      <c r="D2194" s="54">
        <f>IF(R2194="?",AVERAGE($R$2:$R$2344),R2194)</f>
        <v>1980</v>
      </c>
      <c r="E2194" s="19" t="str">
        <f>CONCATENATE(B2194,"-",C2194,"-",D2194)</f>
        <v>16-Aug-1980</v>
      </c>
      <c r="F2194" s="26">
        <f t="shared" si="34"/>
        <v>42</v>
      </c>
      <c r="G2194">
        <v>1</v>
      </c>
      <c r="H2194" s="47">
        <v>38245.589999999997</v>
      </c>
      <c r="I2194" t="str">
        <f>IF(M2194="?","tier - 2",M2194)</f>
        <v>tier - 1</v>
      </c>
      <c r="J2194" t="str">
        <f>IF(N2194="?","tier - 2",N2194)</f>
        <v>tier - 2</v>
      </c>
      <c r="K2194" t="str">
        <f>IF(O2194="?","Unknown",O2194)</f>
        <v>R1013</v>
      </c>
      <c r="M2194" t="s">
        <v>14</v>
      </c>
      <c r="N2194" t="s">
        <v>9</v>
      </c>
      <c r="O2194" t="s">
        <v>11</v>
      </c>
      <c r="R2194">
        <v>1980</v>
      </c>
    </row>
    <row r="2195" spans="1:18" x14ac:dyDescent="0.3">
      <c r="A2195" t="s">
        <v>2222</v>
      </c>
      <c r="B2195">
        <v>30</v>
      </c>
      <c r="C2195" s="54" t="s">
        <v>35</v>
      </c>
      <c r="D2195" s="54">
        <f>IF(R2195="?",AVERAGE($R$2:$R$2344),R2195)</f>
        <v>1989</v>
      </c>
      <c r="E2195" s="19" t="str">
        <f>CONCATENATE(B2195,"-",C2195,"-",D2195)</f>
        <v>30-Oct-1989</v>
      </c>
      <c r="F2195" s="26">
        <f t="shared" si="34"/>
        <v>33</v>
      </c>
      <c r="G2195">
        <v>1</v>
      </c>
      <c r="H2195" s="47">
        <v>38282.75</v>
      </c>
      <c r="I2195" t="str">
        <f>IF(M2195="?","tier - 2",M2195)</f>
        <v>tier - 1</v>
      </c>
      <c r="J2195" t="str">
        <f>IF(N2195="?","tier - 2",N2195)</f>
        <v>tier - 2</v>
      </c>
      <c r="K2195" t="str">
        <f>IF(O2195="?","Unknown",O2195)</f>
        <v>R1013</v>
      </c>
      <c r="M2195" t="s">
        <v>14</v>
      </c>
      <c r="N2195" t="s">
        <v>9</v>
      </c>
      <c r="O2195" t="s">
        <v>11</v>
      </c>
      <c r="R2195">
        <v>1989</v>
      </c>
    </row>
    <row r="2196" spans="1:18" x14ac:dyDescent="0.3">
      <c r="A2196" t="s">
        <v>2223</v>
      </c>
      <c r="B2196">
        <v>12</v>
      </c>
      <c r="C2196" s="54" t="s">
        <v>16</v>
      </c>
      <c r="D2196" s="54">
        <f>IF(R2196="?",AVERAGE($R$2:$R$2344),R2196)</f>
        <v>1980</v>
      </c>
      <c r="E2196" s="19" t="str">
        <f>CONCATENATE(B2196,"-",C2196,"-",D2196)</f>
        <v>12-Jun-1980</v>
      </c>
      <c r="F2196" s="26">
        <f t="shared" si="34"/>
        <v>42</v>
      </c>
      <c r="G2196">
        <v>2</v>
      </c>
      <c r="H2196" s="47">
        <v>38313.129999999997</v>
      </c>
      <c r="I2196" t="str">
        <f>IF(M2196="?","tier - 2",M2196)</f>
        <v>tier - 1</v>
      </c>
      <c r="J2196" t="str">
        <f>IF(N2196="?","tier - 2",N2196)</f>
        <v>tier - 3</v>
      </c>
      <c r="K2196" t="str">
        <f>IF(O2196="?","Unknown",O2196)</f>
        <v>R1011</v>
      </c>
      <c r="M2196" t="s">
        <v>14</v>
      </c>
      <c r="N2196" t="s">
        <v>10</v>
      </c>
      <c r="O2196" t="s">
        <v>40</v>
      </c>
      <c r="R2196">
        <v>1980</v>
      </c>
    </row>
    <row r="2197" spans="1:18" x14ac:dyDescent="0.3">
      <c r="A2197" t="s">
        <v>2224</v>
      </c>
      <c r="B2197">
        <v>17</v>
      </c>
      <c r="C2197" s="54" t="s">
        <v>18</v>
      </c>
      <c r="D2197" s="54">
        <f>IF(R2197="?",AVERAGE($R$2:$R$2344),R2197)</f>
        <v>2002</v>
      </c>
      <c r="E2197" s="19" t="str">
        <f>CONCATENATE(B2197,"-",C2197,"-",D2197)</f>
        <v>17-Sep-2002</v>
      </c>
      <c r="F2197" s="26">
        <f t="shared" si="34"/>
        <v>20</v>
      </c>
      <c r="G2197">
        <v>2</v>
      </c>
      <c r="H2197" s="47">
        <v>38344.57</v>
      </c>
      <c r="I2197" t="str">
        <f>IF(M2197="?","tier - 2",M2197)</f>
        <v>tier - 1</v>
      </c>
      <c r="J2197" t="str">
        <f>IF(N2197="?","tier - 2",N2197)</f>
        <v>tier - 3</v>
      </c>
      <c r="K2197" t="str">
        <f>IF(O2197="?","Unknown",O2197)</f>
        <v>R1011</v>
      </c>
      <c r="M2197" t="s">
        <v>14</v>
      </c>
      <c r="N2197" t="s">
        <v>10</v>
      </c>
      <c r="O2197" t="s">
        <v>40</v>
      </c>
      <c r="R2197">
        <v>2002</v>
      </c>
    </row>
    <row r="2198" spans="1:18" x14ac:dyDescent="0.3">
      <c r="A2198" t="s">
        <v>2225</v>
      </c>
      <c r="B2198">
        <v>22</v>
      </c>
      <c r="C2198" s="54" t="s">
        <v>33</v>
      </c>
      <c r="D2198" s="54">
        <f>IF(R2198="?",AVERAGE($R$2:$R$2344),R2198)</f>
        <v>1970</v>
      </c>
      <c r="E2198" s="19" t="str">
        <f>CONCATENATE(B2198,"-",C2198,"-",D2198)</f>
        <v>22-Aug-1970</v>
      </c>
      <c r="F2198" s="26">
        <f t="shared" si="34"/>
        <v>52</v>
      </c>
      <c r="G2198">
        <v>0</v>
      </c>
      <c r="H2198" s="47">
        <v>38389.79</v>
      </c>
      <c r="I2198" t="str">
        <f>IF(M2198="?","tier - 2",M2198)</f>
        <v>tier - 2</v>
      </c>
      <c r="J2198" t="str">
        <f>IF(N2198="?","tier - 2",N2198)</f>
        <v>tier - 3</v>
      </c>
      <c r="K2198" t="str">
        <f>IF(O2198="?","Unknown",O2198)</f>
        <v>R1011</v>
      </c>
      <c r="M2198" t="s">
        <v>9</v>
      </c>
      <c r="N2198" t="s">
        <v>10</v>
      </c>
      <c r="O2198" t="s">
        <v>40</v>
      </c>
      <c r="R2198">
        <v>1970</v>
      </c>
    </row>
    <row r="2199" spans="1:18" x14ac:dyDescent="0.3">
      <c r="A2199" t="s">
        <v>2226</v>
      </c>
      <c r="B2199">
        <v>23</v>
      </c>
      <c r="C2199" s="54" t="s">
        <v>28</v>
      </c>
      <c r="D2199" s="54">
        <f>IF(R2199="?",AVERAGE($R$2:$R$2344),R2199)</f>
        <v>1971</v>
      </c>
      <c r="E2199" s="19" t="str">
        <f>CONCATENATE(B2199,"-",C2199,"-",D2199)</f>
        <v>23-Dec-1971</v>
      </c>
      <c r="F2199" s="26">
        <f t="shared" si="34"/>
        <v>51</v>
      </c>
      <c r="G2199">
        <v>0</v>
      </c>
      <c r="H2199" s="47">
        <v>38405.26</v>
      </c>
      <c r="I2199" t="str">
        <f>IF(M2199="?","tier - 2",M2199)</f>
        <v>tier - 2</v>
      </c>
      <c r="J2199" t="str">
        <f>IF(N2199="?","tier - 2",N2199)</f>
        <v>tier - 1</v>
      </c>
      <c r="K2199" t="str">
        <f>IF(O2199="?","Unknown",O2199)</f>
        <v>R1011</v>
      </c>
      <c r="M2199" t="s">
        <v>9</v>
      </c>
      <c r="N2199" t="s">
        <v>14</v>
      </c>
      <c r="O2199" t="s">
        <v>40</v>
      </c>
      <c r="R2199">
        <v>1971</v>
      </c>
    </row>
    <row r="2200" spans="1:18" x14ac:dyDescent="0.3">
      <c r="A2200" t="s">
        <v>2227</v>
      </c>
      <c r="B2200">
        <v>21</v>
      </c>
      <c r="C2200" s="54" t="s">
        <v>16</v>
      </c>
      <c r="D2200" s="54">
        <f>IF(R2200="?",AVERAGE($R$2:$R$2344),R2200)</f>
        <v>1986</v>
      </c>
      <c r="E2200" s="19" t="str">
        <f>CONCATENATE(B2200,"-",C2200,"-",D2200)</f>
        <v>21-Jun-1986</v>
      </c>
      <c r="F2200" s="26">
        <f t="shared" si="34"/>
        <v>36</v>
      </c>
      <c r="G2200">
        <v>2</v>
      </c>
      <c r="H2200" s="47">
        <v>38415.47</v>
      </c>
      <c r="I2200" t="str">
        <f>IF(M2200="?","tier - 2",M2200)</f>
        <v>tier - 1</v>
      </c>
      <c r="J2200" t="str">
        <f>IF(N2200="?","tier - 2",N2200)</f>
        <v>tier - 2</v>
      </c>
      <c r="K2200" t="str">
        <f>IF(O2200="?","Unknown",O2200)</f>
        <v>R1011</v>
      </c>
      <c r="M2200" t="s">
        <v>14</v>
      </c>
      <c r="N2200" t="s">
        <v>9</v>
      </c>
      <c r="O2200" t="s">
        <v>40</v>
      </c>
      <c r="R2200">
        <v>1986</v>
      </c>
    </row>
    <row r="2201" spans="1:18" x14ac:dyDescent="0.3">
      <c r="A2201" t="s">
        <v>2228</v>
      </c>
      <c r="B2201">
        <v>12</v>
      </c>
      <c r="C2201" s="54" t="s">
        <v>13</v>
      </c>
      <c r="D2201" s="54">
        <f>IF(R2201="?",AVERAGE($R$2:$R$2344),R2201)</f>
        <v>1999</v>
      </c>
      <c r="E2201" s="19" t="str">
        <f>CONCATENATE(B2201,"-",C2201,"-",D2201)</f>
        <v>12-Nov-1999</v>
      </c>
      <c r="F2201" s="26">
        <f t="shared" si="34"/>
        <v>23</v>
      </c>
      <c r="G2201">
        <v>2</v>
      </c>
      <c r="H2201" s="47">
        <v>38511.629999999997</v>
      </c>
      <c r="I2201" t="str">
        <f>IF(M2201="?","tier - 2",M2201)</f>
        <v>tier - 2</v>
      </c>
      <c r="J2201" t="str">
        <f>IF(N2201="?","tier - 2",N2201)</f>
        <v>tier - 2</v>
      </c>
      <c r="K2201" t="str">
        <f>IF(O2201="?","Unknown",O2201)</f>
        <v>R1024</v>
      </c>
      <c r="M2201" t="s">
        <v>9</v>
      </c>
      <c r="N2201" t="s">
        <v>9</v>
      </c>
      <c r="O2201" t="s">
        <v>245</v>
      </c>
      <c r="R2201">
        <v>1999</v>
      </c>
    </row>
    <row r="2202" spans="1:18" x14ac:dyDescent="0.3">
      <c r="A2202" t="s">
        <v>2229</v>
      </c>
      <c r="B2202">
        <v>13</v>
      </c>
      <c r="C2202" s="54" t="s">
        <v>8</v>
      </c>
      <c r="D2202" s="54">
        <f>IF(R2202="?",AVERAGE($R$2:$R$2344),R2202)</f>
        <v>1990</v>
      </c>
      <c r="E2202" s="19" t="str">
        <f>CONCATENATE(B2202,"-",C2202,"-",D2202)</f>
        <v>13-Jul-1990</v>
      </c>
      <c r="F2202" s="26">
        <f t="shared" si="34"/>
        <v>32</v>
      </c>
      <c r="G2202">
        <v>3</v>
      </c>
      <c r="H2202" s="47">
        <v>38652.089999999997</v>
      </c>
      <c r="I2202" t="str">
        <f>IF(M2202="?","tier - 2",M2202)</f>
        <v>tier - 2</v>
      </c>
      <c r="J2202" t="str">
        <f>IF(N2202="?","tier - 2",N2202)</f>
        <v>tier - 2</v>
      </c>
      <c r="K2202" t="str">
        <f>IF(O2202="?","Unknown",O2202)</f>
        <v>R1011</v>
      </c>
      <c r="M2202" t="s">
        <v>9</v>
      </c>
      <c r="N2202" t="s">
        <v>9</v>
      </c>
      <c r="O2202" t="s">
        <v>40</v>
      </c>
      <c r="R2202">
        <v>1990</v>
      </c>
    </row>
    <row r="2203" spans="1:18" x14ac:dyDescent="0.3">
      <c r="A2203" t="s">
        <v>2230</v>
      </c>
      <c r="B2203">
        <v>20</v>
      </c>
      <c r="C2203" s="54" t="s">
        <v>8</v>
      </c>
      <c r="D2203" s="54">
        <f>IF(R2203="?",AVERAGE($R$2:$R$2344),R2203)</f>
        <v>1986</v>
      </c>
      <c r="E2203" s="19" t="str">
        <f>CONCATENATE(B2203,"-",C2203,"-",D2203)</f>
        <v>20-Jul-1986</v>
      </c>
      <c r="F2203" s="26">
        <f t="shared" si="34"/>
        <v>36</v>
      </c>
      <c r="G2203">
        <v>1</v>
      </c>
      <c r="H2203" s="47">
        <v>38709.18</v>
      </c>
      <c r="I2203" t="str">
        <f>IF(M2203="?","tier - 2",M2203)</f>
        <v>tier - 1</v>
      </c>
      <c r="J2203" t="str">
        <f>IF(N2203="?","tier - 2",N2203)</f>
        <v>tier - 3</v>
      </c>
      <c r="K2203" t="str">
        <f>IF(O2203="?","Unknown",O2203)</f>
        <v>R1013</v>
      </c>
      <c r="M2203" t="s">
        <v>14</v>
      </c>
      <c r="N2203" t="s">
        <v>10</v>
      </c>
      <c r="O2203" t="s">
        <v>11</v>
      </c>
      <c r="R2203">
        <v>1986</v>
      </c>
    </row>
    <row r="2204" spans="1:18" x14ac:dyDescent="0.3">
      <c r="A2204" t="s">
        <v>29</v>
      </c>
      <c r="B2204">
        <v>22</v>
      </c>
      <c r="C2204" s="54" t="s">
        <v>13</v>
      </c>
      <c r="D2204" s="54">
        <f>IF(R2204="?",AVERAGE($R$2:$R$2344),R2204)</f>
        <v>1991</v>
      </c>
      <c r="E2204" s="19" t="str">
        <f>CONCATENATE(B2204,"-",C2204,"-",D2204)</f>
        <v>22-Nov-1991</v>
      </c>
      <c r="F2204" s="26">
        <f t="shared" si="34"/>
        <v>31</v>
      </c>
      <c r="G2204">
        <v>2</v>
      </c>
      <c r="H2204" s="47">
        <v>38711</v>
      </c>
      <c r="I2204" t="str">
        <f>IF(M2204="?","tier - 2",M2204)</f>
        <v>tier - 1</v>
      </c>
      <c r="J2204" t="str">
        <f>IF(N2204="?","tier - 2",N2204)</f>
        <v>tier - 3</v>
      </c>
      <c r="K2204" t="str">
        <f>IF(O2204="?","Unknown",O2204)</f>
        <v>R1011</v>
      </c>
      <c r="M2204" t="s">
        <v>14</v>
      </c>
      <c r="N2204" t="s">
        <v>10</v>
      </c>
      <c r="O2204" t="s">
        <v>40</v>
      </c>
      <c r="R2204">
        <v>1991</v>
      </c>
    </row>
    <row r="2205" spans="1:18" x14ac:dyDescent="0.3">
      <c r="A2205" t="s">
        <v>2231</v>
      </c>
      <c r="B2205">
        <v>2</v>
      </c>
      <c r="C2205" s="54" t="s">
        <v>13</v>
      </c>
      <c r="D2205" s="54">
        <f>IF(R2205="?",AVERAGE($R$2:$R$2344),R2205)</f>
        <v>1991</v>
      </c>
      <c r="E2205" s="19" t="str">
        <f>CONCATENATE(B2205,"-",C2205,"-",D2205)</f>
        <v>2-Nov-1991</v>
      </c>
      <c r="F2205" s="26">
        <f t="shared" si="34"/>
        <v>31</v>
      </c>
      <c r="G2205">
        <v>2</v>
      </c>
      <c r="H2205" s="47">
        <v>38711</v>
      </c>
      <c r="I2205" t="str">
        <f>IF(M2205="?","tier - 2",M2205)</f>
        <v>tier - 2</v>
      </c>
      <c r="J2205" t="str">
        <f>IF(N2205="?","tier - 2",N2205)</f>
        <v>tier - 2</v>
      </c>
      <c r="K2205" t="str">
        <f>IF(O2205="?","Unknown",O2205)</f>
        <v>R1011</v>
      </c>
      <c r="M2205" t="s">
        <v>9</v>
      </c>
      <c r="N2205" t="s">
        <v>9</v>
      </c>
      <c r="O2205" t="s">
        <v>40</v>
      </c>
      <c r="R2205">
        <v>1991</v>
      </c>
    </row>
    <row r="2206" spans="1:18" x14ac:dyDescent="0.3">
      <c r="A2206" t="s">
        <v>2232</v>
      </c>
      <c r="B2206">
        <v>15</v>
      </c>
      <c r="C2206" s="54" t="s">
        <v>16</v>
      </c>
      <c r="D2206" s="54">
        <f>IF(R2206="?",AVERAGE($R$2:$R$2344),R2206)</f>
        <v>1976</v>
      </c>
      <c r="E2206" s="19" t="str">
        <f>CONCATENATE(B2206,"-",C2206,"-",D2206)</f>
        <v>15-Jun-1976</v>
      </c>
      <c r="F2206" s="26">
        <f t="shared" si="34"/>
        <v>46</v>
      </c>
      <c r="G2206">
        <v>2</v>
      </c>
      <c r="H2206" s="47">
        <v>38740.120000000003</v>
      </c>
      <c r="I2206" t="str">
        <f>IF(M2206="?","tier - 2",M2206)</f>
        <v>tier - 2</v>
      </c>
      <c r="J2206" t="str">
        <f>IF(N2206="?","tier - 2",N2206)</f>
        <v>tier - 2</v>
      </c>
      <c r="K2206" t="str">
        <f>IF(O2206="?","Unknown",O2206)</f>
        <v>R1012</v>
      </c>
      <c r="M2206" t="s">
        <v>9</v>
      </c>
      <c r="N2206" t="s">
        <v>9</v>
      </c>
      <c r="O2206" t="s">
        <v>21</v>
      </c>
      <c r="R2206">
        <v>1976</v>
      </c>
    </row>
    <row r="2207" spans="1:18" x14ac:dyDescent="0.3">
      <c r="A2207" t="s">
        <v>2233</v>
      </c>
      <c r="B2207">
        <v>8</v>
      </c>
      <c r="C2207" s="54" t="s">
        <v>13</v>
      </c>
      <c r="D2207" s="54">
        <f>IF(R2207="?",AVERAGE($R$2:$R$2344),R2207)</f>
        <v>1991</v>
      </c>
      <c r="E2207" s="19" t="str">
        <f>CONCATENATE(B2207,"-",C2207,"-",D2207)</f>
        <v>8-Nov-1991</v>
      </c>
      <c r="F2207" s="26">
        <f t="shared" si="34"/>
        <v>31</v>
      </c>
      <c r="G2207">
        <v>3</v>
      </c>
      <c r="H2207" s="47">
        <v>38746.36</v>
      </c>
      <c r="I2207" t="str">
        <f>IF(M2207="?","tier - 2",M2207)</f>
        <v>tier - 1</v>
      </c>
      <c r="J2207" t="str">
        <f>IF(N2207="?","tier - 2",N2207)</f>
        <v>tier - 2</v>
      </c>
      <c r="K2207" t="str">
        <f>IF(O2207="?","Unknown",O2207)</f>
        <v>R1012</v>
      </c>
      <c r="M2207" t="s">
        <v>14</v>
      </c>
      <c r="N2207" t="s">
        <v>9</v>
      </c>
      <c r="O2207" t="s">
        <v>21</v>
      </c>
      <c r="R2207">
        <v>1991</v>
      </c>
    </row>
    <row r="2208" spans="1:18" x14ac:dyDescent="0.3">
      <c r="A2208" t="s">
        <v>2234</v>
      </c>
      <c r="B2208">
        <v>5</v>
      </c>
      <c r="C2208" s="54" t="s">
        <v>28</v>
      </c>
      <c r="D2208" s="54">
        <f>IF(R2208="?",AVERAGE($R$2:$R$2344),R2208)</f>
        <v>2004</v>
      </c>
      <c r="E2208" s="19" t="str">
        <f>CONCATENATE(B2208,"-",C2208,"-",D2208)</f>
        <v>5-Dec-2004</v>
      </c>
      <c r="F2208" s="26">
        <f t="shared" si="34"/>
        <v>18</v>
      </c>
      <c r="G2208">
        <v>0</v>
      </c>
      <c r="H2208" s="47">
        <v>38792.69</v>
      </c>
      <c r="I2208" t="str">
        <f>IF(M2208="?","tier - 2",M2208)</f>
        <v>tier - 2</v>
      </c>
      <c r="J2208" t="str">
        <f>IF(N2208="?","tier - 2",N2208)</f>
        <v>tier - 2</v>
      </c>
      <c r="K2208" t="str">
        <f>IF(O2208="?","Unknown",O2208)</f>
        <v>R1013</v>
      </c>
      <c r="M2208" t="s">
        <v>9</v>
      </c>
      <c r="N2208" t="s">
        <v>9</v>
      </c>
      <c r="O2208" t="s">
        <v>11</v>
      </c>
      <c r="R2208">
        <v>2004</v>
      </c>
    </row>
    <row r="2209" spans="1:18" x14ac:dyDescent="0.3">
      <c r="A2209" t="s">
        <v>2235</v>
      </c>
      <c r="B2209">
        <v>3</v>
      </c>
      <c r="C2209" s="54" t="s">
        <v>28</v>
      </c>
      <c r="D2209" s="54">
        <f>IF(R2209="?",AVERAGE($R$2:$R$2344),R2209)</f>
        <v>1979</v>
      </c>
      <c r="E2209" s="19" t="str">
        <f>CONCATENATE(B2209,"-",C2209,"-",D2209)</f>
        <v>3-Dec-1979</v>
      </c>
      <c r="F2209" s="26">
        <f t="shared" si="34"/>
        <v>43</v>
      </c>
      <c r="G2209">
        <v>2</v>
      </c>
      <c r="H2209" s="47">
        <v>38836.980000000003</v>
      </c>
      <c r="I2209" t="str">
        <f>IF(M2209="?","tier - 2",M2209)</f>
        <v>tier - 2</v>
      </c>
      <c r="J2209" t="str">
        <f>IF(N2209="?","tier - 2",N2209)</f>
        <v>tier - 1</v>
      </c>
      <c r="K2209" t="str">
        <f>IF(O2209="?","Unknown",O2209)</f>
        <v>R1011</v>
      </c>
      <c r="M2209" t="s">
        <v>9</v>
      </c>
      <c r="N2209" t="s">
        <v>14</v>
      </c>
      <c r="O2209" t="s">
        <v>40</v>
      </c>
      <c r="R2209">
        <v>1979</v>
      </c>
    </row>
    <row r="2210" spans="1:18" x14ac:dyDescent="0.3">
      <c r="A2210" t="s">
        <v>2236</v>
      </c>
      <c r="B2210">
        <v>6</v>
      </c>
      <c r="C2210" s="54" t="s">
        <v>16</v>
      </c>
      <c r="D2210" s="54">
        <f>IF(R2210="?",AVERAGE($R$2:$R$2344),R2210)</f>
        <v>1964</v>
      </c>
      <c r="E2210" s="19" t="str">
        <f>CONCATENATE(B2210,"-",C2210,"-",D2210)</f>
        <v>6-Jun-1964</v>
      </c>
      <c r="F2210" s="26">
        <f t="shared" si="34"/>
        <v>59</v>
      </c>
      <c r="G2210">
        <v>0</v>
      </c>
      <c r="H2210" s="47">
        <v>38869.25</v>
      </c>
      <c r="I2210" t="str">
        <f>IF(M2210="?","tier - 2",M2210)</f>
        <v>tier - 2</v>
      </c>
      <c r="J2210" t="str">
        <f>IF(N2210="?","tier - 2",N2210)</f>
        <v>tier - 2</v>
      </c>
      <c r="K2210" t="str">
        <f>IF(O2210="?","Unknown",O2210)</f>
        <v>R1011</v>
      </c>
      <c r="M2210" t="s">
        <v>9</v>
      </c>
      <c r="N2210" t="s">
        <v>9</v>
      </c>
      <c r="O2210" t="s">
        <v>40</v>
      </c>
      <c r="R2210">
        <v>1964</v>
      </c>
    </row>
    <row r="2211" spans="1:18" x14ac:dyDescent="0.3">
      <c r="A2211" t="s">
        <v>2237</v>
      </c>
      <c r="B2211">
        <v>30</v>
      </c>
      <c r="C2211" s="54" t="s">
        <v>8</v>
      </c>
      <c r="D2211" s="54">
        <f>IF(R2211="?",AVERAGE($R$2:$R$2344),R2211)</f>
        <v>1967</v>
      </c>
      <c r="E2211" s="19" t="str">
        <f>CONCATENATE(B2211,"-",C2211,"-",D2211)</f>
        <v>30-Jul-1967</v>
      </c>
      <c r="F2211" s="26">
        <f t="shared" si="34"/>
        <v>55</v>
      </c>
      <c r="G2211">
        <v>0</v>
      </c>
      <c r="H2211" s="47">
        <v>38893.360000000001</v>
      </c>
      <c r="I2211" t="str">
        <f>IF(M2211="?","tier - 2",M2211)</f>
        <v>tier - 1</v>
      </c>
      <c r="J2211" t="str">
        <f>IF(N2211="?","tier - 2",N2211)</f>
        <v>tier - 2</v>
      </c>
      <c r="K2211" t="str">
        <f>IF(O2211="?","Unknown",O2211)</f>
        <v>R1011</v>
      </c>
      <c r="M2211" t="s">
        <v>14</v>
      </c>
      <c r="N2211" t="s">
        <v>9</v>
      </c>
      <c r="O2211" t="s">
        <v>40</v>
      </c>
      <c r="R2211">
        <v>1967</v>
      </c>
    </row>
    <row r="2212" spans="1:18" x14ac:dyDescent="0.3">
      <c r="A2212" t="s">
        <v>2238</v>
      </c>
      <c r="B2212">
        <v>16</v>
      </c>
      <c r="C2212" s="54" t="s">
        <v>16</v>
      </c>
      <c r="D2212" s="54">
        <f>IF(R2212="?",AVERAGE($R$2:$R$2344),R2212)</f>
        <v>1987</v>
      </c>
      <c r="E2212" s="19" t="str">
        <f>CONCATENATE(B2212,"-",C2212,"-",D2212)</f>
        <v>16-Jun-1987</v>
      </c>
      <c r="F2212" s="26">
        <f t="shared" si="34"/>
        <v>35</v>
      </c>
      <c r="G2212">
        <v>3</v>
      </c>
      <c r="H2212" s="47">
        <v>38924.04</v>
      </c>
      <c r="I2212" t="str">
        <f>IF(M2212="?","tier - 2",M2212)</f>
        <v>tier - 2</v>
      </c>
      <c r="J2212" t="str">
        <f>IF(N2212="?","tier - 2",N2212)</f>
        <v>tier - 2</v>
      </c>
      <c r="K2212" t="str">
        <f>IF(O2212="?","Unknown",O2212)</f>
        <v>R1011</v>
      </c>
      <c r="M2212" t="s">
        <v>9</v>
      </c>
      <c r="N2212" t="s">
        <v>9</v>
      </c>
      <c r="O2212" t="s">
        <v>40</v>
      </c>
      <c r="R2212">
        <v>1987</v>
      </c>
    </row>
    <row r="2213" spans="1:18" x14ac:dyDescent="0.3">
      <c r="A2213" t="s">
        <v>2239</v>
      </c>
      <c r="B2213">
        <v>15</v>
      </c>
      <c r="C2213" s="54" t="s">
        <v>28</v>
      </c>
      <c r="D2213" s="54">
        <f>IF(R2213="?",AVERAGE($R$2:$R$2344),R2213)</f>
        <v>1976</v>
      </c>
      <c r="E2213" s="19" t="str">
        <f>CONCATENATE(B2213,"-",C2213,"-",D2213)</f>
        <v>15-Dec-1976</v>
      </c>
      <c r="F2213" s="26">
        <f t="shared" si="34"/>
        <v>46</v>
      </c>
      <c r="G2213">
        <v>2</v>
      </c>
      <c r="H2213" s="47">
        <v>38932.559999999998</v>
      </c>
      <c r="I2213" t="str">
        <f>IF(M2213="?","tier - 2",M2213)</f>
        <v>tier - 2</v>
      </c>
      <c r="J2213" t="str">
        <f>IF(N2213="?","tier - 2",N2213)</f>
        <v>tier - 3</v>
      </c>
      <c r="K2213" t="str">
        <f>IF(O2213="?","Unknown",O2213)</f>
        <v>R1011</v>
      </c>
      <c r="M2213" t="s">
        <v>9</v>
      </c>
      <c r="N2213" t="s">
        <v>10</v>
      </c>
      <c r="O2213" t="s">
        <v>40</v>
      </c>
      <c r="R2213">
        <v>1976</v>
      </c>
    </row>
    <row r="2214" spans="1:18" x14ac:dyDescent="0.3">
      <c r="A2214" t="s">
        <v>2240</v>
      </c>
      <c r="B2214">
        <v>24</v>
      </c>
      <c r="C2214" s="54" t="s">
        <v>18</v>
      </c>
      <c r="D2214" s="54">
        <f>IF(R2214="?",AVERAGE($R$2:$R$2344),R2214)</f>
        <v>1980</v>
      </c>
      <c r="E2214" s="19" t="str">
        <f>CONCATENATE(B2214,"-",C2214,"-",D2214)</f>
        <v>24-Sep-1980</v>
      </c>
      <c r="F2214" s="26">
        <f t="shared" si="34"/>
        <v>42</v>
      </c>
      <c r="G2214">
        <v>2</v>
      </c>
      <c r="H2214" s="47">
        <v>38947.43</v>
      </c>
      <c r="I2214" t="str">
        <f>IF(M2214="?","tier - 2",M2214)</f>
        <v>tier - 2</v>
      </c>
      <c r="J2214" t="str">
        <f>IF(N2214="?","tier - 2",N2214)</f>
        <v>tier - 3</v>
      </c>
      <c r="K2214" t="str">
        <f>IF(O2214="?","Unknown",O2214)</f>
        <v>R1011</v>
      </c>
      <c r="M2214" t="s">
        <v>9</v>
      </c>
      <c r="N2214" t="s">
        <v>10</v>
      </c>
      <c r="O2214" t="s">
        <v>40</v>
      </c>
      <c r="R2214">
        <v>1980</v>
      </c>
    </row>
    <row r="2215" spans="1:18" x14ac:dyDescent="0.3">
      <c r="A2215" t="s">
        <v>2241</v>
      </c>
      <c r="B2215">
        <v>12</v>
      </c>
      <c r="C2215" s="54" t="s">
        <v>35</v>
      </c>
      <c r="D2215" s="54">
        <f>IF(R2215="?",AVERAGE($R$2:$R$2344),R2215)</f>
        <v>1978</v>
      </c>
      <c r="E2215" s="19" t="str">
        <f>CONCATENATE(B2215,"-",C2215,"-",D2215)</f>
        <v>12-Oct-1978</v>
      </c>
      <c r="F2215" s="26">
        <f t="shared" si="34"/>
        <v>44</v>
      </c>
      <c r="G2215">
        <v>2</v>
      </c>
      <c r="H2215" s="47">
        <v>38998.550000000003</v>
      </c>
      <c r="I2215" t="str">
        <f>IF(M2215="?","tier - 2",M2215)</f>
        <v>tier - 1</v>
      </c>
      <c r="J2215" t="str">
        <f>IF(N2215="?","tier - 2",N2215)</f>
        <v>tier - 1</v>
      </c>
      <c r="K2215" t="str">
        <f>IF(O2215="?","Unknown",O2215)</f>
        <v>R1011</v>
      </c>
      <c r="M2215" t="s">
        <v>14</v>
      </c>
      <c r="N2215" t="s">
        <v>14</v>
      </c>
      <c r="O2215" t="s">
        <v>40</v>
      </c>
      <c r="R2215">
        <v>1978</v>
      </c>
    </row>
    <row r="2216" spans="1:18" x14ac:dyDescent="0.3">
      <c r="A2216" t="s">
        <v>2242</v>
      </c>
      <c r="B2216">
        <v>20</v>
      </c>
      <c r="C2216" s="54" t="s">
        <v>18</v>
      </c>
      <c r="D2216" s="54">
        <f>IF(R2216="?",AVERAGE($R$2:$R$2344),R2216)</f>
        <v>1985</v>
      </c>
      <c r="E2216" s="19" t="str">
        <f>CONCATENATE(B2216,"-",C2216,"-",D2216)</f>
        <v>20-Sep-1985</v>
      </c>
      <c r="F2216" s="26">
        <f t="shared" si="34"/>
        <v>37</v>
      </c>
      <c r="G2216">
        <v>1</v>
      </c>
      <c r="H2216" s="47">
        <v>39047.29</v>
      </c>
      <c r="I2216" t="str">
        <f>IF(M2216="?","tier - 2",M2216)</f>
        <v>tier - 1</v>
      </c>
      <c r="J2216" t="str">
        <f>IF(N2216="?","tier - 2",N2216)</f>
        <v>tier - 3</v>
      </c>
      <c r="K2216" t="str">
        <f>IF(O2216="?","Unknown",O2216)</f>
        <v>R1017</v>
      </c>
      <c r="M2216" t="s">
        <v>14</v>
      </c>
      <c r="N2216" t="s">
        <v>10</v>
      </c>
      <c r="O2216" t="s">
        <v>354</v>
      </c>
      <c r="R2216">
        <v>1985</v>
      </c>
    </row>
    <row r="2217" spans="1:18" x14ac:dyDescent="0.3">
      <c r="A2217" t="s">
        <v>2243</v>
      </c>
      <c r="B2217">
        <v>4</v>
      </c>
      <c r="C2217" s="54" t="s">
        <v>33</v>
      </c>
      <c r="D2217" s="54">
        <f>IF(R2217="?",AVERAGE($R$2:$R$2344),R2217)</f>
        <v>1982</v>
      </c>
      <c r="E2217" s="19" t="str">
        <f>CONCATENATE(B2217,"-",C2217,"-",D2217)</f>
        <v>4-Aug-1982</v>
      </c>
      <c r="F2217" s="26">
        <f t="shared" si="34"/>
        <v>40</v>
      </c>
      <c r="G2217">
        <v>1</v>
      </c>
      <c r="H2217" s="47">
        <v>39125.33</v>
      </c>
      <c r="I2217" t="str">
        <f>IF(M2217="?","tier - 2",M2217)</f>
        <v>tier - 1</v>
      </c>
      <c r="J2217" t="str">
        <f>IF(N2217="?","tier - 2",N2217)</f>
        <v>tier - 1</v>
      </c>
      <c r="K2217" t="str">
        <f>IF(O2217="?","Unknown",O2217)</f>
        <v>R1016</v>
      </c>
      <c r="M2217" t="s">
        <v>14</v>
      </c>
      <c r="N2217" t="s">
        <v>14</v>
      </c>
      <c r="O2217" t="s">
        <v>166</v>
      </c>
      <c r="R2217">
        <v>1982</v>
      </c>
    </row>
    <row r="2218" spans="1:18" x14ac:dyDescent="0.3">
      <c r="A2218" t="s">
        <v>2244</v>
      </c>
      <c r="B2218">
        <v>7</v>
      </c>
      <c r="C2218" s="54" t="s">
        <v>8</v>
      </c>
      <c r="D2218" s="54">
        <f>IF(R2218="?",AVERAGE($R$2:$R$2344),R2218)</f>
        <v>1962</v>
      </c>
      <c r="E2218" s="19" t="str">
        <f>CONCATENATE(B2218,"-",C2218,"-",D2218)</f>
        <v>7-Jul-1962</v>
      </c>
      <c r="F2218" s="26">
        <f t="shared" si="34"/>
        <v>60</v>
      </c>
      <c r="G2218">
        <v>0</v>
      </c>
      <c r="H2218" s="47">
        <v>39221.120000000003</v>
      </c>
      <c r="I2218" t="str">
        <f>IF(M2218="?","tier - 2",M2218)</f>
        <v>tier - 2</v>
      </c>
      <c r="J2218" t="str">
        <f>IF(N2218="?","tier - 2",N2218)</f>
        <v>tier - 1</v>
      </c>
      <c r="K2218" t="str">
        <f>IF(O2218="?","Unknown",O2218)</f>
        <v>R1011</v>
      </c>
      <c r="M2218" t="s">
        <v>9</v>
      </c>
      <c r="N2218" t="s">
        <v>14</v>
      </c>
      <c r="O2218" t="s">
        <v>40</v>
      </c>
      <c r="R2218">
        <v>1962</v>
      </c>
    </row>
    <row r="2219" spans="1:18" x14ac:dyDescent="0.3">
      <c r="A2219" t="s">
        <v>2245</v>
      </c>
      <c r="B2219">
        <v>30</v>
      </c>
      <c r="C2219" s="54" t="s">
        <v>13</v>
      </c>
      <c r="D2219" s="54">
        <f>IF(R2219="?",AVERAGE($R$2:$R$2344),R2219)</f>
        <v>1992</v>
      </c>
      <c r="E2219" s="19" t="str">
        <f>CONCATENATE(B2219,"-",C2219,"-",D2219)</f>
        <v>30-Nov-1992</v>
      </c>
      <c r="F2219" s="26">
        <f t="shared" si="34"/>
        <v>30</v>
      </c>
      <c r="G2219">
        <v>2</v>
      </c>
      <c r="H2219" s="47">
        <v>39241.440000000002</v>
      </c>
      <c r="I2219" t="str">
        <f>IF(M2219="?","tier - 2",M2219)</f>
        <v>tier - 1</v>
      </c>
      <c r="J2219" t="str">
        <f>IF(N2219="?","tier - 2",N2219)</f>
        <v>tier - 3</v>
      </c>
      <c r="K2219" t="str">
        <f>IF(O2219="?","Unknown",O2219)</f>
        <v>R1011</v>
      </c>
      <c r="M2219" t="s">
        <v>14</v>
      </c>
      <c r="N2219" t="s">
        <v>10</v>
      </c>
      <c r="O2219" t="s">
        <v>40</v>
      </c>
      <c r="R2219">
        <v>1992</v>
      </c>
    </row>
    <row r="2220" spans="1:18" x14ac:dyDescent="0.3">
      <c r="A2220" t="s">
        <v>2246</v>
      </c>
      <c r="B2220">
        <v>16</v>
      </c>
      <c r="C2220" s="54" t="s">
        <v>33</v>
      </c>
      <c r="D2220" s="54">
        <f>IF(R2220="?",AVERAGE($R$2:$R$2344),R2220)</f>
        <v>1982</v>
      </c>
      <c r="E2220" s="19" t="str">
        <f>CONCATENATE(B2220,"-",C2220,"-",D2220)</f>
        <v>16-Aug-1982</v>
      </c>
      <c r="F2220" s="26">
        <f t="shared" si="34"/>
        <v>40</v>
      </c>
      <c r="G2220">
        <v>3</v>
      </c>
      <c r="H2220" s="47">
        <v>39315.279999999999</v>
      </c>
      <c r="I2220" t="str">
        <f>IF(M2220="?","tier - 2",M2220)</f>
        <v>tier - 2</v>
      </c>
      <c r="J2220" t="str">
        <f>IF(N2220="?","tier - 2",N2220)</f>
        <v>tier - 3</v>
      </c>
      <c r="K2220" t="str">
        <f>IF(O2220="?","Unknown",O2220)</f>
        <v>R1011</v>
      </c>
      <c r="M2220" t="s">
        <v>9</v>
      </c>
      <c r="N2220" t="s">
        <v>10</v>
      </c>
      <c r="O2220" t="s">
        <v>40</v>
      </c>
      <c r="R2220">
        <v>1982</v>
      </c>
    </row>
    <row r="2221" spans="1:18" x14ac:dyDescent="0.3">
      <c r="A2221" t="s">
        <v>2247</v>
      </c>
      <c r="B2221">
        <v>5</v>
      </c>
      <c r="C2221" s="54" t="s">
        <v>33</v>
      </c>
      <c r="D2221" s="54">
        <f>IF(R2221="?",AVERAGE($R$2:$R$2344),R2221)</f>
        <v>1978</v>
      </c>
      <c r="E2221" s="19" t="str">
        <f>CONCATENATE(B2221,"-",C2221,"-",D2221)</f>
        <v>5-Aug-1978</v>
      </c>
      <c r="F2221" s="26">
        <f t="shared" si="34"/>
        <v>44</v>
      </c>
      <c r="G2221">
        <v>2</v>
      </c>
      <c r="H2221" s="47">
        <v>39352.6</v>
      </c>
      <c r="I2221" t="str">
        <f>IF(M2221="?","tier - 2",M2221)</f>
        <v>tier - 2</v>
      </c>
      <c r="J2221" t="str">
        <f>IF(N2221="?","tier - 2",N2221)</f>
        <v>tier - 3</v>
      </c>
      <c r="K2221" t="str">
        <f>IF(O2221="?","Unknown",O2221)</f>
        <v>R1011</v>
      </c>
      <c r="M2221" t="s">
        <v>9</v>
      </c>
      <c r="N2221" t="s">
        <v>10</v>
      </c>
      <c r="O2221" t="s">
        <v>40</v>
      </c>
      <c r="R2221">
        <v>1978</v>
      </c>
    </row>
    <row r="2222" spans="1:18" x14ac:dyDescent="0.3">
      <c r="A2222" t="s">
        <v>2248</v>
      </c>
      <c r="B2222">
        <v>24</v>
      </c>
      <c r="C2222" s="54" t="s">
        <v>16</v>
      </c>
      <c r="D2222" s="54">
        <f>IF(R2222="?",AVERAGE($R$2:$R$2344),R2222)</f>
        <v>1966</v>
      </c>
      <c r="E2222" s="19" t="str">
        <f>CONCATENATE(B2222,"-",C2222,"-",D2222)</f>
        <v>24-Jun-1966</v>
      </c>
      <c r="F2222" s="26">
        <f t="shared" si="34"/>
        <v>56</v>
      </c>
      <c r="G2222">
        <v>0</v>
      </c>
      <c r="H2222" s="47">
        <v>39396.86</v>
      </c>
      <c r="I2222" t="str">
        <f>IF(M2222="?","tier - 2",M2222)</f>
        <v>tier - 2</v>
      </c>
      <c r="J2222" t="str">
        <f>IF(N2222="?","tier - 2",N2222)</f>
        <v>tier - 2</v>
      </c>
      <c r="K2222" t="str">
        <f>IF(O2222="?","Unknown",O2222)</f>
        <v>R1011</v>
      </c>
      <c r="M2222" t="s">
        <v>9</v>
      </c>
      <c r="N2222" t="s">
        <v>9</v>
      </c>
      <c r="O2222" t="s">
        <v>40</v>
      </c>
      <c r="R2222">
        <v>1966</v>
      </c>
    </row>
    <row r="2223" spans="1:18" x14ac:dyDescent="0.3">
      <c r="A2223" t="s">
        <v>2249</v>
      </c>
      <c r="B2223">
        <v>12</v>
      </c>
      <c r="C2223" s="54" t="s">
        <v>8</v>
      </c>
      <c r="D2223" s="54">
        <f>IF(R2223="?",AVERAGE($R$2:$R$2344),R2223)</f>
        <v>1978</v>
      </c>
      <c r="E2223" s="19" t="str">
        <f>CONCATENATE(B2223,"-",C2223,"-",D2223)</f>
        <v>12-Jul-1978</v>
      </c>
      <c r="F2223" s="26">
        <f t="shared" si="34"/>
        <v>44</v>
      </c>
      <c r="G2223">
        <v>1</v>
      </c>
      <c r="H2223" s="47">
        <v>39556.49</v>
      </c>
      <c r="I2223" t="str">
        <f>IF(M2223="?","tier - 2",M2223)</f>
        <v>tier - 1</v>
      </c>
      <c r="J2223" t="str">
        <f>IF(N2223="?","tier - 2",N2223)</f>
        <v>tier - 2</v>
      </c>
      <c r="K2223" t="str">
        <f>IF(O2223="?","Unknown",O2223)</f>
        <v>R1015</v>
      </c>
      <c r="M2223" t="s">
        <v>14</v>
      </c>
      <c r="N2223" t="s">
        <v>9</v>
      </c>
      <c r="O2223" t="s">
        <v>162</v>
      </c>
      <c r="R2223">
        <v>1978</v>
      </c>
    </row>
    <row r="2224" spans="1:18" x14ac:dyDescent="0.3">
      <c r="A2224" t="s">
        <v>2250</v>
      </c>
      <c r="B2224">
        <v>5</v>
      </c>
      <c r="C2224" s="54" t="s">
        <v>8</v>
      </c>
      <c r="D2224" s="54">
        <f>IF(R2224="?",AVERAGE($R$2:$R$2344),R2224)</f>
        <v>1981</v>
      </c>
      <c r="E2224" s="19" t="str">
        <f>CONCATENATE(B2224,"-",C2224,"-",D2224)</f>
        <v>5-Jul-1981</v>
      </c>
      <c r="F2224" s="26">
        <f t="shared" si="34"/>
        <v>41</v>
      </c>
      <c r="G2224">
        <v>3</v>
      </c>
      <c r="H2224" s="47">
        <v>39597.410000000003</v>
      </c>
      <c r="I2224" t="str">
        <f>IF(M2224="?","tier - 2",M2224)</f>
        <v>tier - 1</v>
      </c>
      <c r="J2224" t="str">
        <f>IF(N2224="?","tier - 2",N2224)</f>
        <v>tier - 2</v>
      </c>
      <c r="K2224" t="str">
        <f>IF(O2224="?","Unknown",O2224)</f>
        <v>R1017</v>
      </c>
      <c r="M2224" t="s">
        <v>14</v>
      </c>
      <c r="N2224" t="s">
        <v>9</v>
      </c>
      <c r="O2224" t="s">
        <v>354</v>
      </c>
      <c r="R2224">
        <v>1981</v>
      </c>
    </row>
    <row r="2225" spans="1:18" x14ac:dyDescent="0.3">
      <c r="A2225" t="s">
        <v>2251</v>
      </c>
      <c r="B2225">
        <v>7</v>
      </c>
      <c r="C2225" s="54" t="s">
        <v>33</v>
      </c>
      <c r="D2225" s="54">
        <f>IF(R2225="?",AVERAGE($R$2:$R$2344),R2225)</f>
        <v>1995</v>
      </c>
      <c r="E2225" s="19" t="str">
        <f>CONCATENATE(B2225,"-",C2225,"-",D2225)</f>
        <v>7-Aug-1995</v>
      </c>
      <c r="F2225" s="26">
        <f t="shared" si="34"/>
        <v>27</v>
      </c>
      <c r="G2225">
        <v>0</v>
      </c>
      <c r="H2225" s="47">
        <v>39611.760000000002</v>
      </c>
      <c r="I2225" t="str">
        <f>IF(M2225="?","tier - 2",M2225)</f>
        <v>tier - 1</v>
      </c>
      <c r="J2225" t="str">
        <f>IF(N2225="?","tier - 2",N2225)</f>
        <v>tier - 3</v>
      </c>
      <c r="K2225" t="str">
        <f>IF(O2225="?","Unknown",O2225)</f>
        <v>R1013</v>
      </c>
      <c r="M2225" t="s">
        <v>14</v>
      </c>
      <c r="N2225" t="s">
        <v>10</v>
      </c>
      <c r="O2225" t="s">
        <v>11</v>
      </c>
      <c r="R2225">
        <v>1995</v>
      </c>
    </row>
    <row r="2226" spans="1:18" x14ac:dyDescent="0.3">
      <c r="A2226" t="s">
        <v>2252</v>
      </c>
      <c r="B2226">
        <v>17</v>
      </c>
      <c r="C2226" s="54" t="s">
        <v>28</v>
      </c>
      <c r="D2226" s="54">
        <f>IF(R2226="?",AVERAGE($R$2:$R$2344),R2226)</f>
        <v>1977</v>
      </c>
      <c r="E2226" s="19" t="str">
        <f>CONCATENATE(B2226,"-",C2226,"-",D2226)</f>
        <v>17-Dec-1977</v>
      </c>
      <c r="F2226" s="26">
        <f t="shared" si="34"/>
        <v>45</v>
      </c>
      <c r="G2226">
        <v>2</v>
      </c>
      <c r="H2226" s="47">
        <v>39670.44</v>
      </c>
      <c r="I2226" t="str">
        <f>IF(M2226="?","tier - 2",M2226)</f>
        <v>tier - 2</v>
      </c>
      <c r="J2226" t="str">
        <f>IF(N2226="?","tier - 2",N2226)</f>
        <v>tier - 1</v>
      </c>
      <c r="K2226" t="str">
        <f>IF(O2226="?","Unknown",O2226)</f>
        <v>R1012</v>
      </c>
      <c r="M2226" t="s">
        <v>9</v>
      </c>
      <c r="N2226" t="s">
        <v>14</v>
      </c>
      <c r="O2226" t="s">
        <v>21</v>
      </c>
      <c r="R2226">
        <v>1977</v>
      </c>
    </row>
    <row r="2227" spans="1:18" x14ac:dyDescent="0.3">
      <c r="A2227" t="s">
        <v>2253</v>
      </c>
      <c r="B2227">
        <v>29</v>
      </c>
      <c r="C2227" s="54" t="s">
        <v>18</v>
      </c>
      <c r="D2227" s="54">
        <f>IF(R2227="?",AVERAGE($R$2:$R$2344),R2227)</f>
        <v>1968</v>
      </c>
      <c r="E2227" s="19" t="str">
        <f>CONCATENATE(B2227,"-",C2227,"-",D2227)</f>
        <v>29-Sep-1968</v>
      </c>
      <c r="F2227" s="26">
        <f t="shared" si="34"/>
        <v>54</v>
      </c>
      <c r="G2227">
        <v>0</v>
      </c>
      <c r="H2227" s="47">
        <v>39721.93</v>
      </c>
      <c r="I2227" t="str">
        <f>IF(M2227="?","tier - 2",M2227)</f>
        <v>tier - 2</v>
      </c>
      <c r="J2227" t="str">
        <f>IF(N2227="?","tier - 2",N2227)</f>
        <v>tier - 2</v>
      </c>
      <c r="K2227" t="str">
        <f>IF(O2227="?","Unknown",O2227)</f>
        <v>R1011</v>
      </c>
      <c r="M2227" t="s">
        <v>9</v>
      </c>
      <c r="N2227" t="s">
        <v>9</v>
      </c>
      <c r="O2227" t="s">
        <v>40</v>
      </c>
      <c r="R2227">
        <v>1968</v>
      </c>
    </row>
    <row r="2228" spans="1:18" x14ac:dyDescent="0.3">
      <c r="A2228" t="s">
        <v>2254</v>
      </c>
      <c r="B2228">
        <v>16</v>
      </c>
      <c r="C2228" s="54" t="s">
        <v>8</v>
      </c>
      <c r="D2228" s="54">
        <f>IF(R2228="?",AVERAGE($R$2:$R$2344),R2228)</f>
        <v>2003</v>
      </c>
      <c r="E2228" s="19" t="str">
        <f>CONCATENATE(B2228,"-",C2228,"-",D2228)</f>
        <v>16-Jul-2003</v>
      </c>
      <c r="F2228" s="26">
        <f t="shared" si="34"/>
        <v>19</v>
      </c>
      <c r="G2228">
        <v>0</v>
      </c>
      <c r="H2228" s="47">
        <v>39722.75</v>
      </c>
      <c r="I2228" t="str">
        <f>IF(M2228="?","tier - 2",M2228)</f>
        <v>tier - 1</v>
      </c>
      <c r="J2228" t="str">
        <f>IF(N2228="?","tier - 2",N2228)</f>
        <v>tier - 1</v>
      </c>
      <c r="K2228" t="str">
        <f>IF(O2228="?","Unknown",O2228)</f>
        <v>R1013</v>
      </c>
      <c r="M2228" t="s">
        <v>14</v>
      </c>
      <c r="N2228" t="s">
        <v>14</v>
      </c>
      <c r="O2228" t="s">
        <v>11</v>
      </c>
      <c r="R2228">
        <v>2003</v>
      </c>
    </row>
    <row r="2229" spans="1:18" x14ac:dyDescent="0.3">
      <c r="A2229" t="s">
        <v>2255</v>
      </c>
      <c r="B2229">
        <v>12</v>
      </c>
      <c r="C2229" s="54" t="s">
        <v>33</v>
      </c>
      <c r="D2229" s="54">
        <f>IF(R2229="?",AVERAGE($R$2:$R$2344),R2229)</f>
        <v>1977</v>
      </c>
      <c r="E2229" s="19" t="str">
        <f>CONCATENATE(B2229,"-",C2229,"-",D2229)</f>
        <v>12-Aug-1977</v>
      </c>
      <c r="F2229" s="26">
        <f t="shared" si="34"/>
        <v>45</v>
      </c>
      <c r="G2229">
        <v>1</v>
      </c>
      <c r="H2229" s="47">
        <v>39725.519999999997</v>
      </c>
      <c r="I2229" t="str">
        <f>IF(M2229="?","tier - 2",M2229)</f>
        <v>tier - 2</v>
      </c>
      <c r="J2229" t="str">
        <f>IF(N2229="?","tier - 2",N2229)</f>
        <v>tier - 1</v>
      </c>
      <c r="K2229" t="str">
        <f>IF(O2229="?","Unknown",O2229)</f>
        <v>R1012</v>
      </c>
      <c r="M2229" t="s">
        <v>9</v>
      </c>
      <c r="N2229" t="s">
        <v>14</v>
      </c>
      <c r="O2229" t="s">
        <v>21</v>
      </c>
      <c r="R2229">
        <v>1977</v>
      </c>
    </row>
    <row r="2230" spans="1:18" x14ac:dyDescent="0.3">
      <c r="A2230" t="s">
        <v>2256</v>
      </c>
      <c r="B2230">
        <v>17</v>
      </c>
      <c r="C2230" s="54" t="s">
        <v>28</v>
      </c>
      <c r="D2230" s="54">
        <f>IF(R2230="?",AVERAGE($R$2:$R$2344),R2230)</f>
        <v>1973</v>
      </c>
      <c r="E2230" s="19" t="str">
        <f>CONCATENATE(B2230,"-",C2230,"-",D2230)</f>
        <v>17-Dec-1973</v>
      </c>
      <c r="F2230" s="26">
        <f t="shared" si="34"/>
        <v>49</v>
      </c>
      <c r="G2230">
        <v>0</v>
      </c>
      <c r="H2230" s="47">
        <v>39727.61</v>
      </c>
      <c r="I2230" t="str">
        <f>IF(M2230="?","tier - 2",M2230)</f>
        <v>tier - 1</v>
      </c>
      <c r="J2230" t="str">
        <f>IF(N2230="?","tier - 2",N2230)</f>
        <v>tier - 2</v>
      </c>
      <c r="K2230" t="str">
        <f>IF(O2230="?","Unknown",O2230)</f>
        <v>R1011</v>
      </c>
      <c r="M2230" t="s">
        <v>14</v>
      </c>
      <c r="N2230" t="s">
        <v>9</v>
      </c>
      <c r="O2230" t="s">
        <v>40</v>
      </c>
      <c r="R2230">
        <v>1973</v>
      </c>
    </row>
    <row r="2231" spans="1:18" x14ac:dyDescent="0.3">
      <c r="A2231" t="s">
        <v>2257</v>
      </c>
      <c r="B2231">
        <v>24</v>
      </c>
      <c r="C2231" s="54" t="s">
        <v>8</v>
      </c>
      <c r="D2231" s="54">
        <f>IF(R2231="?",AVERAGE($R$2:$R$2344),R2231)</f>
        <v>1987</v>
      </c>
      <c r="E2231" s="19" t="str">
        <f>CONCATENATE(B2231,"-",C2231,"-",D2231)</f>
        <v>24-Jul-1987</v>
      </c>
      <c r="F2231" s="26">
        <f t="shared" si="34"/>
        <v>35</v>
      </c>
      <c r="G2231">
        <v>1</v>
      </c>
      <c r="H2231" s="47">
        <v>39774.28</v>
      </c>
      <c r="I2231" t="str">
        <f>IF(M2231="?","tier - 2",M2231)</f>
        <v>tier - 1</v>
      </c>
      <c r="J2231" t="str">
        <f>IF(N2231="?","tier - 2",N2231)</f>
        <v>tier - 1</v>
      </c>
      <c r="K2231" t="str">
        <f>IF(O2231="?","Unknown",O2231)</f>
        <v>R1014</v>
      </c>
      <c r="M2231" t="s">
        <v>14</v>
      </c>
      <c r="N2231" t="s">
        <v>14</v>
      </c>
      <c r="O2231" t="s">
        <v>274</v>
      </c>
      <c r="R2231">
        <v>1987</v>
      </c>
    </row>
    <row r="2232" spans="1:18" x14ac:dyDescent="0.3">
      <c r="A2232" t="s">
        <v>2258</v>
      </c>
      <c r="B2232">
        <v>17</v>
      </c>
      <c r="C2232" s="54" t="s">
        <v>8</v>
      </c>
      <c r="D2232" s="54">
        <f>IF(R2232="?",AVERAGE($R$2:$R$2344),R2232)</f>
        <v>1985</v>
      </c>
      <c r="E2232" s="19" t="str">
        <f>CONCATENATE(B2232,"-",C2232,"-",D2232)</f>
        <v>17-Jul-1985</v>
      </c>
      <c r="F2232" s="26">
        <f t="shared" si="34"/>
        <v>37</v>
      </c>
      <c r="G2232">
        <v>2</v>
      </c>
      <c r="H2232" s="47">
        <v>39836.519999999997</v>
      </c>
      <c r="I2232" t="str">
        <f>IF(M2232="?","tier - 2",M2232)</f>
        <v>tier - 2</v>
      </c>
      <c r="J2232" t="str">
        <f>IF(N2232="?","tier - 2",N2232)</f>
        <v>tier - 1</v>
      </c>
      <c r="K2232" t="str">
        <f>IF(O2232="?","Unknown",O2232)</f>
        <v>R1011</v>
      </c>
      <c r="M2232" t="s">
        <v>9</v>
      </c>
      <c r="N2232" t="s">
        <v>14</v>
      </c>
      <c r="O2232" t="s">
        <v>40</v>
      </c>
      <c r="R2232">
        <v>1985</v>
      </c>
    </row>
    <row r="2233" spans="1:18" x14ac:dyDescent="0.3">
      <c r="A2233" t="s">
        <v>2259</v>
      </c>
      <c r="B2233">
        <v>1</v>
      </c>
      <c r="C2233" s="54" t="s">
        <v>16</v>
      </c>
      <c r="D2233" s="54">
        <f>IF(R2233="?",AVERAGE($R$2:$R$2344),R2233)</f>
        <v>1983</v>
      </c>
      <c r="E2233" s="19" t="str">
        <f>CONCATENATE(B2233,"-",C2233,"-",D2233)</f>
        <v>1-Jun-1983</v>
      </c>
      <c r="F2233" s="26">
        <f t="shared" si="34"/>
        <v>40</v>
      </c>
      <c r="G2233">
        <v>3</v>
      </c>
      <c r="H2233" s="47">
        <v>39865.699999999997</v>
      </c>
      <c r="I2233" t="str">
        <f>IF(M2233="?","tier - 2",M2233)</f>
        <v>tier - 2</v>
      </c>
      <c r="J2233" t="str">
        <f>IF(N2233="?","tier - 2",N2233)</f>
        <v>tier - 2</v>
      </c>
      <c r="K2233" t="str">
        <f>IF(O2233="?","Unknown",O2233)</f>
        <v>R1011</v>
      </c>
      <c r="M2233" t="s">
        <v>9</v>
      </c>
      <c r="N2233" t="s">
        <v>9</v>
      </c>
      <c r="O2233" t="s">
        <v>40</v>
      </c>
      <c r="R2233">
        <v>1983</v>
      </c>
    </row>
    <row r="2234" spans="1:18" x14ac:dyDescent="0.3">
      <c r="A2234" t="s">
        <v>2260</v>
      </c>
      <c r="B2234">
        <v>22</v>
      </c>
      <c r="C2234" s="54" t="s">
        <v>33</v>
      </c>
      <c r="D2234" s="54">
        <f>IF(R2234="?",AVERAGE($R$2:$R$2344),R2234)</f>
        <v>1985</v>
      </c>
      <c r="E2234" s="19" t="str">
        <f>CONCATENATE(B2234,"-",C2234,"-",D2234)</f>
        <v>22-Aug-1985</v>
      </c>
      <c r="F2234" s="26">
        <f t="shared" si="34"/>
        <v>37</v>
      </c>
      <c r="G2234">
        <v>1</v>
      </c>
      <c r="H2234" s="47">
        <v>39871.699999999997</v>
      </c>
      <c r="I2234" t="str">
        <f>IF(M2234="?","tier - 2",M2234)</f>
        <v>tier - 1</v>
      </c>
      <c r="J2234" t="str">
        <f>IF(N2234="?","tier - 2",N2234)</f>
        <v>tier - 2</v>
      </c>
      <c r="K2234" t="str">
        <f>IF(O2234="?","Unknown",O2234)</f>
        <v>R1013</v>
      </c>
      <c r="M2234" t="s">
        <v>14</v>
      </c>
      <c r="N2234" t="s">
        <v>9</v>
      </c>
      <c r="O2234" t="s">
        <v>11</v>
      </c>
      <c r="R2234">
        <v>1985</v>
      </c>
    </row>
    <row r="2235" spans="1:18" x14ac:dyDescent="0.3">
      <c r="A2235" t="s">
        <v>2261</v>
      </c>
      <c r="B2235">
        <v>2</v>
      </c>
      <c r="C2235" s="54" t="s">
        <v>28</v>
      </c>
      <c r="D2235" s="54">
        <f>IF(R2235="?",AVERAGE($R$2:$R$2344),R2235)</f>
        <v>1975</v>
      </c>
      <c r="E2235" s="19" t="str">
        <f>CONCATENATE(B2235,"-",C2235,"-",D2235)</f>
        <v>2-Dec-1975</v>
      </c>
      <c r="F2235" s="26">
        <f t="shared" si="34"/>
        <v>47</v>
      </c>
      <c r="G2235">
        <v>1</v>
      </c>
      <c r="H2235" s="47">
        <v>39963.120000000003</v>
      </c>
      <c r="I2235" t="str">
        <f>IF(M2235="?","tier - 2",M2235)</f>
        <v>tier - 2</v>
      </c>
      <c r="J2235" t="str">
        <f>IF(N2235="?","tier - 2",N2235)</f>
        <v>tier - 2</v>
      </c>
      <c r="K2235" t="str">
        <f>IF(O2235="?","Unknown",O2235)</f>
        <v>R1011</v>
      </c>
      <c r="M2235" t="s">
        <v>9</v>
      </c>
      <c r="N2235" t="s">
        <v>9</v>
      </c>
      <c r="O2235" t="s">
        <v>40</v>
      </c>
      <c r="R2235">
        <v>1975</v>
      </c>
    </row>
    <row r="2236" spans="1:18" x14ac:dyDescent="0.3">
      <c r="A2236" t="s">
        <v>2262</v>
      </c>
      <c r="B2236">
        <v>8</v>
      </c>
      <c r="C2236" s="54" t="s">
        <v>33</v>
      </c>
      <c r="D2236" s="54">
        <f>IF(R2236="?",AVERAGE($R$2:$R$2344),R2236)</f>
        <v>1987</v>
      </c>
      <c r="E2236" s="19" t="str">
        <f>CONCATENATE(B2236,"-",C2236,"-",D2236)</f>
        <v>8-Aug-1987</v>
      </c>
      <c r="F2236" s="26">
        <f t="shared" si="34"/>
        <v>35</v>
      </c>
      <c r="G2236">
        <v>3</v>
      </c>
      <c r="H2236" s="47">
        <v>39983.43</v>
      </c>
      <c r="I2236" t="str">
        <f>IF(M2236="?","tier - 2",M2236)</f>
        <v>tier - 2</v>
      </c>
      <c r="J2236" t="str">
        <f>IF(N2236="?","tier - 2",N2236)</f>
        <v>tier - 3</v>
      </c>
      <c r="K2236" t="str">
        <f>IF(O2236="?","Unknown",O2236)</f>
        <v>R1012</v>
      </c>
      <c r="M2236" t="s">
        <v>9</v>
      </c>
      <c r="N2236" t="s">
        <v>10</v>
      </c>
      <c r="O2236" t="s">
        <v>21</v>
      </c>
      <c r="R2236">
        <v>1987</v>
      </c>
    </row>
    <row r="2237" spans="1:18" x14ac:dyDescent="0.3">
      <c r="A2237" t="s">
        <v>2263</v>
      </c>
      <c r="B2237">
        <v>25</v>
      </c>
      <c r="C2237" s="54" t="s">
        <v>28</v>
      </c>
      <c r="D2237" s="54">
        <f>IF(R2237="?",AVERAGE($R$2:$R$2344),R2237)</f>
        <v>1982</v>
      </c>
      <c r="E2237" s="19" t="str">
        <f>CONCATENATE(B2237,"-",C2237,"-",D2237)</f>
        <v>25-Dec-1982</v>
      </c>
      <c r="F2237" s="26">
        <f t="shared" si="34"/>
        <v>40</v>
      </c>
      <c r="G2237">
        <v>2</v>
      </c>
      <c r="H2237" s="47">
        <v>40003.33</v>
      </c>
      <c r="I2237" t="str">
        <f>IF(M2237="?","tier - 2",M2237)</f>
        <v>tier - 1</v>
      </c>
      <c r="J2237" t="str">
        <f>IF(N2237="?","tier - 2",N2237)</f>
        <v>tier - 1</v>
      </c>
      <c r="K2237" t="str">
        <f>IF(O2237="?","Unknown",O2237)</f>
        <v>R1012</v>
      </c>
      <c r="M2237" t="s">
        <v>14</v>
      </c>
      <c r="N2237" t="s">
        <v>14</v>
      </c>
      <c r="O2237" t="s">
        <v>21</v>
      </c>
      <c r="R2237">
        <v>1982</v>
      </c>
    </row>
    <row r="2238" spans="1:18" x14ac:dyDescent="0.3">
      <c r="A2238" t="s">
        <v>2264</v>
      </c>
      <c r="B2238">
        <v>20</v>
      </c>
      <c r="C2238" s="54" t="s">
        <v>28</v>
      </c>
      <c r="D2238" s="54">
        <f>IF(R2238="?",AVERAGE($R$2:$R$2344),R2238)</f>
        <v>1978</v>
      </c>
      <c r="E2238" s="19" t="str">
        <f>CONCATENATE(B2238,"-",C2238,"-",D2238)</f>
        <v>20-Dec-1978</v>
      </c>
      <c r="F2238" s="26">
        <f t="shared" si="34"/>
        <v>44</v>
      </c>
      <c r="G2238">
        <v>2</v>
      </c>
      <c r="H2238" s="47">
        <v>40054.730000000003</v>
      </c>
      <c r="I2238" t="str">
        <f>IF(M2238="?","tier - 2",M2238)</f>
        <v>tier - 1</v>
      </c>
      <c r="J2238" t="str">
        <f>IF(N2238="?","tier - 2",N2238)</f>
        <v>tier - 3</v>
      </c>
      <c r="K2238" t="str">
        <f>IF(O2238="?","Unknown",O2238)</f>
        <v>R1011</v>
      </c>
      <c r="M2238" t="s">
        <v>14</v>
      </c>
      <c r="N2238" t="s">
        <v>10</v>
      </c>
      <c r="O2238" t="s">
        <v>40</v>
      </c>
      <c r="R2238">
        <v>1978</v>
      </c>
    </row>
    <row r="2239" spans="1:18" x14ac:dyDescent="0.3">
      <c r="A2239" t="s">
        <v>2265</v>
      </c>
      <c r="B2239">
        <v>12</v>
      </c>
      <c r="C2239" s="54" t="s">
        <v>33</v>
      </c>
      <c r="D2239" s="54">
        <f>IF(R2239="?",AVERAGE($R$2:$R$2344),R2239)</f>
        <v>1966</v>
      </c>
      <c r="E2239" s="19" t="str">
        <f>CONCATENATE(B2239,"-",C2239,"-",D2239)</f>
        <v>12-Aug-1966</v>
      </c>
      <c r="F2239" s="26">
        <f t="shared" si="34"/>
        <v>56</v>
      </c>
      <c r="G2239">
        <v>0</v>
      </c>
      <c r="H2239" s="47">
        <v>40069.440000000002</v>
      </c>
      <c r="I2239" t="str">
        <f>IF(M2239="?","tier - 2",M2239)</f>
        <v>tier - 1</v>
      </c>
      <c r="J2239" t="str">
        <f>IF(N2239="?","tier - 2",N2239)</f>
        <v>tier - 3</v>
      </c>
      <c r="K2239" t="str">
        <f>IF(O2239="?","Unknown",O2239)</f>
        <v>R1011</v>
      </c>
      <c r="M2239" t="s">
        <v>14</v>
      </c>
      <c r="N2239" t="s">
        <v>10</v>
      </c>
      <c r="O2239" t="s">
        <v>40</v>
      </c>
      <c r="R2239">
        <v>1966</v>
      </c>
    </row>
    <row r="2240" spans="1:18" x14ac:dyDescent="0.3">
      <c r="A2240" t="s">
        <v>2266</v>
      </c>
      <c r="B2240">
        <v>14</v>
      </c>
      <c r="C2240" s="54" t="s">
        <v>35</v>
      </c>
      <c r="D2240" s="54">
        <f>IF(R2240="?",AVERAGE($R$2:$R$2344),R2240)</f>
        <v>1983</v>
      </c>
      <c r="E2240" s="19" t="str">
        <f>CONCATENATE(B2240,"-",C2240,"-",D2240)</f>
        <v>14-Oct-1983</v>
      </c>
      <c r="F2240" s="26">
        <f t="shared" si="34"/>
        <v>39</v>
      </c>
      <c r="G2240">
        <v>2</v>
      </c>
      <c r="H2240" s="47">
        <v>40103.89</v>
      </c>
      <c r="I2240" t="str">
        <f>IF(M2240="?","tier - 2",M2240)</f>
        <v>tier - 1</v>
      </c>
      <c r="J2240" t="str">
        <f>IF(N2240="?","tier - 2",N2240)</f>
        <v>tier - 2</v>
      </c>
      <c r="K2240" t="str">
        <f>IF(O2240="?","Unknown",O2240)</f>
        <v>R1011</v>
      </c>
      <c r="M2240" t="s">
        <v>14</v>
      </c>
      <c r="N2240" t="s">
        <v>9</v>
      </c>
      <c r="O2240" t="s">
        <v>40</v>
      </c>
      <c r="R2240">
        <v>1983</v>
      </c>
    </row>
    <row r="2241" spans="1:18" x14ac:dyDescent="0.3">
      <c r="A2241" t="s">
        <v>2267</v>
      </c>
      <c r="B2241">
        <v>21</v>
      </c>
      <c r="C2241" s="54" t="s">
        <v>35</v>
      </c>
      <c r="D2241" s="54">
        <f>IF(R2241="?",AVERAGE($R$2:$R$2344),R2241)</f>
        <v>1985</v>
      </c>
      <c r="E2241" s="19" t="str">
        <f>CONCATENATE(B2241,"-",C2241,"-",D2241)</f>
        <v>21-Oct-1985</v>
      </c>
      <c r="F2241" s="26">
        <f t="shared" si="34"/>
        <v>37</v>
      </c>
      <c r="G2241">
        <v>4</v>
      </c>
      <c r="H2241" s="47">
        <v>40182.25</v>
      </c>
      <c r="I2241" t="str">
        <f>IF(M2241="?","tier - 2",M2241)</f>
        <v>tier - 1</v>
      </c>
      <c r="J2241" t="str">
        <f>IF(N2241="?","tier - 2",N2241)</f>
        <v>tier - 2</v>
      </c>
      <c r="K2241" t="str">
        <f>IF(O2241="?","Unknown",O2241)</f>
        <v>R1011</v>
      </c>
      <c r="M2241" t="s">
        <v>14</v>
      </c>
      <c r="N2241" t="s">
        <v>9</v>
      </c>
      <c r="O2241" t="s">
        <v>40</v>
      </c>
      <c r="R2241">
        <v>1985</v>
      </c>
    </row>
    <row r="2242" spans="1:18" x14ac:dyDescent="0.3">
      <c r="A2242" t="s">
        <v>2268</v>
      </c>
      <c r="B2242">
        <v>18</v>
      </c>
      <c r="C2242" s="54" t="s">
        <v>33</v>
      </c>
      <c r="D2242" s="54">
        <f>IF(R2242="?",AVERAGE($R$2:$R$2344),R2242)</f>
        <v>1979</v>
      </c>
      <c r="E2242" s="19" t="str">
        <f>CONCATENATE(B2242,"-",C2242,"-",D2242)</f>
        <v>18-Aug-1979</v>
      </c>
      <c r="F2242" s="26">
        <f t="shared" si="34"/>
        <v>43</v>
      </c>
      <c r="G2242">
        <v>2</v>
      </c>
      <c r="H2242" s="47">
        <v>40204.83</v>
      </c>
      <c r="I2242" t="str">
        <f>IF(M2242="?","tier - 2",M2242)</f>
        <v>tier - 1</v>
      </c>
      <c r="J2242" t="str">
        <f>IF(N2242="?","tier - 2",N2242)</f>
        <v>tier - 3</v>
      </c>
      <c r="K2242" t="str">
        <f>IF(O2242="?","Unknown",O2242)</f>
        <v>R1012</v>
      </c>
      <c r="M2242" t="s">
        <v>14</v>
      </c>
      <c r="N2242" t="s">
        <v>10</v>
      </c>
      <c r="O2242" t="s">
        <v>21</v>
      </c>
      <c r="R2242">
        <v>1979</v>
      </c>
    </row>
    <row r="2243" spans="1:18" x14ac:dyDescent="0.3">
      <c r="A2243" t="s">
        <v>2269</v>
      </c>
      <c r="B2243">
        <v>28</v>
      </c>
      <c r="C2243" s="54" t="s">
        <v>8</v>
      </c>
      <c r="D2243" s="54">
        <f>IF(R2243="?",AVERAGE($R$2:$R$2344),R2243)</f>
        <v>1981</v>
      </c>
      <c r="E2243" s="19" t="str">
        <f>CONCATENATE(B2243,"-",C2243,"-",D2243)</f>
        <v>28-Jul-1981</v>
      </c>
      <c r="F2243" s="26">
        <f t="shared" ref="F2243:F2306" si="35">DATEDIF(E2243, DATE(2023,6,8), "Y")</f>
        <v>41</v>
      </c>
      <c r="G2243">
        <v>1</v>
      </c>
      <c r="H2243" s="47">
        <v>40208.559999999998</v>
      </c>
      <c r="I2243" t="str">
        <f>IF(M2243="?","tier - 2",M2243)</f>
        <v>tier - 1</v>
      </c>
      <c r="J2243" t="str">
        <f>IF(N2243="?","tier - 2",N2243)</f>
        <v>tier - 2</v>
      </c>
      <c r="K2243" t="str">
        <f>IF(O2243="?","Unknown",O2243)</f>
        <v>R1011</v>
      </c>
      <c r="M2243" t="s">
        <v>14</v>
      </c>
      <c r="N2243" t="s">
        <v>9</v>
      </c>
      <c r="O2243" t="s">
        <v>40</v>
      </c>
      <c r="R2243">
        <v>1981</v>
      </c>
    </row>
    <row r="2244" spans="1:18" x14ac:dyDescent="0.3">
      <c r="A2244" t="s">
        <v>2270</v>
      </c>
      <c r="B2244">
        <v>4</v>
      </c>
      <c r="C2244" s="54" t="s">
        <v>35</v>
      </c>
      <c r="D2244" s="54">
        <f>IF(R2244="?",AVERAGE($R$2:$R$2344),R2244)</f>
        <v>1981</v>
      </c>
      <c r="E2244" s="19" t="str">
        <f>CONCATENATE(B2244,"-",C2244,"-",D2244)</f>
        <v>4-Oct-1981</v>
      </c>
      <c r="F2244" s="26">
        <f t="shared" si="35"/>
        <v>41</v>
      </c>
      <c r="G2244">
        <v>1</v>
      </c>
      <c r="H2244" s="47">
        <v>40273.65</v>
      </c>
      <c r="I2244" t="str">
        <f>IF(M2244="?","tier - 2",M2244)</f>
        <v>tier - 1</v>
      </c>
      <c r="J2244" t="str">
        <f>IF(N2244="?","tier - 2",N2244)</f>
        <v>tier - 3</v>
      </c>
      <c r="K2244" t="str">
        <f>IF(O2244="?","Unknown",O2244)</f>
        <v>R1013</v>
      </c>
      <c r="M2244" t="s">
        <v>14</v>
      </c>
      <c r="N2244" t="s">
        <v>10</v>
      </c>
      <c r="O2244" t="s">
        <v>11</v>
      </c>
      <c r="R2244">
        <v>1981</v>
      </c>
    </row>
    <row r="2245" spans="1:18" x14ac:dyDescent="0.3">
      <c r="A2245" t="s">
        <v>2271</v>
      </c>
      <c r="B2245">
        <v>27</v>
      </c>
      <c r="C2245" s="54" t="s">
        <v>16</v>
      </c>
      <c r="D2245" s="54">
        <f>IF(R2245="?",AVERAGE($R$2:$R$2344),R2245)</f>
        <v>1977</v>
      </c>
      <c r="E2245" s="19" t="str">
        <f>CONCATENATE(B2245,"-",C2245,"-",D2245)</f>
        <v>27-Jun-1977</v>
      </c>
      <c r="F2245" s="26">
        <f t="shared" si="35"/>
        <v>45</v>
      </c>
      <c r="G2245">
        <v>2</v>
      </c>
      <c r="H2245" s="47">
        <v>40284.379999999997</v>
      </c>
      <c r="I2245" t="str">
        <f>IF(M2245="?","tier - 2",M2245)</f>
        <v>tier - 1</v>
      </c>
      <c r="J2245" t="str">
        <f>IF(N2245="?","tier - 2",N2245)</f>
        <v>tier - 3</v>
      </c>
      <c r="K2245" t="str">
        <f>IF(O2245="?","Unknown",O2245)</f>
        <v>R1012</v>
      </c>
      <c r="M2245" t="s">
        <v>14</v>
      </c>
      <c r="N2245" t="s">
        <v>10</v>
      </c>
      <c r="O2245" t="s">
        <v>21</v>
      </c>
      <c r="R2245">
        <v>1977</v>
      </c>
    </row>
    <row r="2246" spans="1:18" x14ac:dyDescent="0.3">
      <c r="A2246" t="s">
        <v>2272</v>
      </c>
      <c r="B2246">
        <v>4</v>
      </c>
      <c r="C2246" s="54" t="s">
        <v>18</v>
      </c>
      <c r="D2246" s="54">
        <f>IF(R2246="?",AVERAGE($R$2:$R$2344),R2246)</f>
        <v>1962</v>
      </c>
      <c r="E2246" s="19" t="str">
        <f>CONCATENATE(B2246,"-",C2246,"-",D2246)</f>
        <v>4-Sep-1962</v>
      </c>
      <c r="F2246" s="26">
        <f t="shared" si="35"/>
        <v>60</v>
      </c>
      <c r="G2246">
        <v>0</v>
      </c>
      <c r="H2246" s="47">
        <v>40309.93</v>
      </c>
      <c r="I2246" t="str">
        <f>IF(M2246="?","tier - 2",M2246)</f>
        <v>tier - 1</v>
      </c>
      <c r="J2246" t="str">
        <f>IF(N2246="?","tier - 2",N2246)</f>
        <v>tier - 3</v>
      </c>
      <c r="K2246" t="str">
        <f>IF(O2246="?","Unknown",O2246)</f>
        <v>R1011</v>
      </c>
      <c r="M2246" t="s">
        <v>14</v>
      </c>
      <c r="N2246" t="s">
        <v>10</v>
      </c>
      <c r="O2246" t="s">
        <v>40</v>
      </c>
      <c r="R2246">
        <v>1962</v>
      </c>
    </row>
    <row r="2247" spans="1:18" x14ac:dyDescent="0.3">
      <c r="A2247" t="s">
        <v>2273</v>
      </c>
      <c r="B2247">
        <v>12</v>
      </c>
      <c r="C2247" s="54" t="s">
        <v>33</v>
      </c>
      <c r="D2247" s="54">
        <f>IF(R2247="?",AVERAGE($R$2:$R$2344),R2247)</f>
        <v>1966</v>
      </c>
      <c r="E2247" s="19" t="str">
        <f>CONCATENATE(B2247,"-",C2247,"-",D2247)</f>
        <v>12-Aug-1966</v>
      </c>
      <c r="F2247" s="26">
        <f t="shared" si="35"/>
        <v>56</v>
      </c>
      <c r="G2247">
        <v>0</v>
      </c>
      <c r="H2247" s="47">
        <v>40373.74</v>
      </c>
      <c r="I2247" t="str">
        <f>IF(M2247="?","tier - 2",M2247)</f>
        <v>tier - 1</v>
      </c>
      <c r="J2247" t="str">
        <f>IF(N2247="?","tier - 2",N2247)</f>
        <v>tier - 3</v>
      </c>
      <c r="K2247" t="str">
        <f>IF(O2247="?","Unknown",O2247)</f>
        <v>R1011</v>
      </c>
      <c r="M2247" t="s">
        <v>14</v>
      </c>
      <c r="N2247" t="s">
        <v>10</v>
      </c>
      <c r="O2247" t="s">
        <v>40</v>
      </c>
      <c r="R2247">
        <v>1966</v>
      </c>
    </row>
    <row r="2248" spans="1:18" x14ac:dyDescent="0.3">
      <c r="A2248" t="s">
        <v>2274</v>
      </c>
      <c r="B2248">
        <v>3</v>
      </c>
      <c r="C2248" s="54" t="s">
        <v>13</v>
      </c>
      <c r="D2248" s="54">
        <f>IF(R2248="?",AVERAGE($R$2:$R$2344),R2248)</f>
        <v>1985</v>
      </c>
      <c r="E2248" s="19" t="str">
        <f>CONCATENATE(B2248,"-",C2248,"-",D2248)</f>
        <v>3-Nov-1985</v>
      </c>
      <c r="F2248" s="26">
        <f t="shared" si="35"/>
        <v>37</v>
      </c>
      <c r="G2248">
        <v>0</v>
      </c>
      <c r="H2248" s="47">
        <v>40419.019999999997</v>
      </c>
      <c r="I2248" t="str">
        <f>IF(M2248="?","tier - 2",M2248)</f>
        <v>tier - 1</v>
      </c>
      <c r="J2248" t="str">
        <f>IF(N2248="?","tier - 2",N2248)</f>
        <v>tier - 2</v>
      </c>
      <c r="K2248" t="str">
        <f>IF(O2248="?","Unknown",O2248)</f>
        <v>R1013</v>
      </c>
      <c r="M2248" t="s">
        <v>14</v>
      </c>
      <c r="N2248" t="s">
        <v>9</v>
      </c>
      <c r="O2248" t="s">
        <v>11</v>
      </c>
      <c r="R2248">
        <v>1985</v>
      </c>
    </row>
    <row r="2249" spans="1:18" x14ac:dyDescent="0.3">
      <c r="A2249" t="s">
        <v>2275</v>
      </c>
      <c r="B2249">
        <v>10</v>
      </c>
      <c r="C2249" s="54" t="s">
        <v>8</v>
      </c>
      <c r="D2249" s="54">
        <f>IF(R2249="?",AVERAGE($R$2:$R$2344),R2249)</f>
        <v>1975</v>
      </c>
      <c r="E2249" s="19" t="str">
        <f>CONCATENATE(B2249,"-",C2249,"-",D2249)</f>
        <v>10-Jul-1975</v>
      </c>
      <c r="F2249" s="26">
        <f t="shared" si="35"/>
        <v>47</v>
      </c>
      <c r="G2249">
        <v>1</v>
      </c>
      <c r="H2249" s="47">
        <v>40590.550000000003</v>
      </c>
      <c r="I2249" t="str">
        <f>IF(M2249="?","tier - 2",M2249)</f>
        <v>tier - 1</v>
      </c>
      <c r="J2249" t="str">
        <f>IF(N2249="?","tier - 2",N2249)</f>
        <v>tier - 3</v>
      </c>
      <c r="K2249" t="str">
        <f>IF(O2249="?","Unknown",O2249)</f>
        <v>R1012</v>
      </c>
      <c r="M2249" t="s">
        <v>14</v>
      </c>
      <c r="N2249" t="s">
        <v>10</v>
      </c>
      <c r="O2249" t="s">
        <v>21</v>
      </c>
      <c r="R2249">
        <v>1975</v>
      </c>
    </row>
    <row r="2250" spans="1:18" x14ac:dyDescent="0.3">
      <c r="A2250" t="s">
        <v>2276</v>
      </c>
      <c r="B2250">
        <v>25</v>
      </c>
      <c r="C2250" s="54" t="s">
        <v>18</v>
      </c>
      <c r="D2250" s="54">
        <f>IF(R2250="?",AVERAGE($R$2:$R$2344),R2250)</f>
        <v>1970</v>
      </c>
      <c r="E2250" s="19" t="str">
        <f>CONCATENATE(B2250,"-",C2250,"-",D2250)</f>
        <v>25-Sep-1970</v>
      </c>
      <c r="F2250" s="26">
        <f t="shared" si="35"/>
        <v>52</v>
      </c>
      <c r="G2250">
        <v>0</v>
      </c>
      <c r="H2250" s="47">
        <v>40692.910000000003</v>
      </c>
      <c r="I2250" t="str">
        <f>IF(M2250="?","tier - 2",M2250)</f>
        <v>tier - 1</v>
      </c>
      <c r="J2250" t="str">
        <f>IF(N2250="?","tier - 2",N2250)</f>
        <v>tier - 1</v>
      </c>
      <c r="K2250" t="str">
        <f>IF(O2250="?","Unknown",O2250)</f>
        <v>R1011</v>
      </c>
      <c r="M2250" t="s">
        <v>14</v>
      </c>
      <c r="N2250" t="s">
        <v>14</v>
      </c>
      <c r="O2250" t="s">
        <v>40</v>
      </c>
      <c r="R2250">
        <v>1970</v>
      </c>
    </row>
    <row r="2251" spans="1:18" x14ac:dyDescent="0.3">
      <c r="A2251" t="s">
        <v>2277</v>
      </c>
      <c r="B2251">
        <v>26</v>
      </c>
      <c r="C2251" s="54" t="s">
        <v>28</v>
      </c>
      <c r="D2251" s="54">
        <f>IF(R2251="?",AVERAGE($R$2:$R$2344),R2251)</f>
        <v>1976</v>
      </c>
      <c r="E2251" s="19" t="str">
        <f>CONCATENATE(B2251,"-",C2251,"-",D2251)</f>
        <v>26-Dec-1976</v>
      </c>
      <c r="F2251" s="26">
        <f t="shared" si="35"/>
        <v>46</v>
      </c>
      <c r="G2251">
        <v>3</v>
      </c>
      <c r="H2251" s="47">
        <v>40720.550000000003</v>
      </c>
      <c r="I2251" t="str">
        <f>IF(M2251="?","tier - 2",M2251)</f>
        <v>tier - 1</v>
      </c>
      <c r="J2251" t="str">
        <f>IF(N2251="?","tier - 2",N2251)</f>
        <v>tier - 3</v>
      </c>
      <c r="K2251" t="str">
        <f>IF(O2251="?","Unknown",O2251)</f>
        <v>R1012</v>
      </c>
      <c r="M2251" t="s">
        <v>14</v>
      </c>
      <c r="N2251" t="s">
        <v>10</v>
      </c>
      <c r="O2251" t="s">
        <v>21</v>
      </c>
      <c r="R2251">
        <v>1976</v>
      </c>
    </row>
    <row r="2252" spans="1:18" x14ac:dyDescent="0.3">
      <c r="A2252" t="s">
        <v>2278</v>
      </c>
      <c r="B2252">
        <v>10</v>
      </c>
      <c r="C2252" s="54" t="s">
        <v>16</v>
      </c>
      <c r="D2252" s="54">
        <f>IF(R2252="?",AVERAGE($R$2:$R$2344),R2252)</f>
        <v>1972</v>
      </c>
      <c r="E2252" s="19" t="str">
        <f>CONCATENATE(B2252,"-",C2252,"-",D2252)</f>
        <v>10-Jun-1972</v>
      </c>
      <c r="F2252" s="26">
        <f t="shared" si="35"/>
        <v>50</v>
      </c>
      <c r="G2252">
        <v>0</v>
      </c>
      <c r="H2252" s="47">
        <v>40817.85</v>
      </c>
      <c r="I2252" t="str">
        <f>IF(M2252="?","tier - 2",M2252)</f>
        <v>tier - 1</v>
      </c>
      <c r="J2252" t="str">
        <f>IF(N2252="?","tier - 2",N2252)</f>
        <v>tier - 3</v>
      </c>
      <c r="K2252" t="str">
        <f>IF(O2252="?","Unknown",O2252)</f>
        <v>R1011</v>
      </c>
      <c r="M2252" t="s">
        <v>14</v>
      </c>
      <c r="N2252" t="s">
        <v>10</v>
      </c>
      <c r="O2252" t="s">
        <v>40</v>
      </c>
      <c r="R2252">
        <v>1972</v>
      </c>
    </row>
    <row r="2253" spans="1:18" x14ac:dyDescent="0.3">
      <c r="A2253" t="s">
        <v>2279</v>
      </c>
      <c r="B2253">
        <v>2</v>
      </c>
      <c r="C2253" s="54" t="s">
        <v>8</v>
      </c>
      <c r="D2253" s="54">
        <f>IF(R2253="?",AVERAGE($R$2:$R$2344),R2253)</f>
        <v>1999</v>
      </c>
      <c r="E2253" s="19" t="str">
        <f>CONCATENATE(B2253,"-",C2253,"-",D2253)</f>
        <v>2-Jul-1999</v>
      </c>
      <c r="F2253" s="26">
        <f t="shared" si="35"/>
        <v>23</v>
      </c>
      <c r="G2253">
        <v>1</v>
      </c>
      <c r="H2253" s="47">
        <v>40904.199999999997</v>
      </c>
      <c r="I2253" t="str">
        <f>IF(M2253="?","tier - 2",M2253)</f>
        <v>tier - 1</v>
      </c>
      <c r="J2253" t="str">
        <f>IF(N2253="?","tier - 2",N2253)</f>
        <v>tier - 1</v>
      </c>
      <c r="K2253" t="str">
        <f>IF(O2253="?","Unknown",O2253)</f>
        <v>R1024</v>
      </c>
      <c r="M2253" t="s">
        <v>14</v>
      </c>
      <c r="N2253" t="s">
        <v>14</v>
      </c>
      <c r="O2253" t="s">
        <v>245</v>
      </c>
      <c r="R2253">
        <v>1999</v>
      </c>
    </row>
    <row r="2254" spans="1:18" x14ac:dyDescent="0.3">
      <c r="A2254" t="s">
        <v>2280</v>
      </c>
      <c r="B2254">
        <v>4</v>
      </c>
      <c r="C2254" s="54" t="s">
        <v>33</v>
      </c>
      <c r="D2254" s="54">
        <f>IF(R2254="?",AVERAGE($R$2:$R$2344),R2254)</f>
        <v>1992</v>
      </c>
      <c r="E2254" s="19" t="str">
        <f>CONCATENATE(B2254,"-",C2254,"-",D2254)</f>
        <v>4-Aug-1992</v>
      </c>
      <c r="F2254" s="26">
        <f t="shared" si="35"/>
        <v>30</v>
      </c>
      <c r="G2254">
        <v>3</v>
      </c>
      <c r="H2254" s="47">
        <v>40932.43</v>
      </c>
      <c r="I2254" t="str">
        <f>IF(M2254="?","tier - 2",M2254)</f>
        <v>tier - 1</v>
      </c>
      <c r="J2254" t="str">
        <f>IF(N2254="?","tier - 2",N2254)</f>
        <v>tier - 2</v>
      </c>
      <c r="K2254" t="str">
        <f>IF(O2254="?","Unknown",O2254)</f>
        <v>R1013</v>
      </c>
      <c r="M2254" t="s">
        <v>14</v>
      </c>
      <c r="N2254" t="s">
        <v>9</v>
      </c>
      <c r="O2254" t="s">
        <v>11</v>
      </c>
      <c r="R2254">
        <v>1992</v>
      </c>
    </row>
    <row r="2255" spans="1:18" x14ac:dyDescent="0.3">
      <c r="A2255" t="s">
        <v>2281</v>
      </c>
      <c r="B2255">
        <v>16</v>
      </c>
      <c r="C2255" s="54" t="s">
        <v>18</v>
      </c>
      <c r="D2255" s="54">
        <f>IF(R2255="?",AVERAGE($R$2:$R$2344),R2255)</f>
        <v>1979</v>
      </c>
      <c r="E2255" s="19" t="str">
        <f>CONCATENATE(B2255,"-",C2255,"-",D2255)</f>
        <v>16-Sep-1979</v>
      </c>
      <c r="F2255" s="26">
        <f t="shared" si="35"/>
        <v>43</v>
      </c>
      <c r="G2255">
        <v>3</v>
      </c>
      <c r="H2255" s="47">
        <v>40941.29</v>
      </c>
      <c r="I2255" t="str">
        <f>IF(M2255="?","tier - 2",M2255)</f>
        <v>tier - 1</v>
      </c>
      <c r="J2255" t="str">
        <f>IF(N2255="?","tier - 2",N2255)</f>
        <v>tier - 2</v>
      </c>
      <c r="K2255" t="str">
        <f>IF(O2255="?","Unknown",O2255)</f>
        <v>R1013</v>
      </c>
      <c r="M2255" t="s">
        <v>14</v>
      </c>
      <c r="N2255" t="s">
        <v>9</v>
      </c>
      <c r="O2255" t="s">
        <v>11</v>
      </c>
      <c r="R2255">
        <v>1979</v>
      </c>
    </row>
    <row r="2256" spans="1:18" x14ac:dyDescent="0.3">
      <c r="A2256" t="s">
        <v>2282</v>
      </c>
      <c r="B2256">
        <v>8</v>
      </c>
      <c r="C2256" s="54" t="s">
        <v>18</v>
      </c>
      <c r="D2256" s="54">
        <f>IF(R2256="?",AVERAGE($R$2:$R$2344),R2256)</f>
        <v>1983</v>
      </c>
      <c r="E2256" s="19" t="str">
        <f>CONCATENATE(B2256,"-",C2256,"-",D2256)</f>
        <v>8-Sep-1983</v>
      </c>
      <c r="F2256" s="26">
        <f t="shared" si="35"/>
        <v>39</v>
      </c>
      <c r="G2256">
        <v>3</v>
      </c>
      <c r="H2256" s="47">
        <v>40961.29</v>
      </c>
      <c r="I2256" t="str">
        <f>IF(M2256="?","tier - 2",M2256)</f>
        <v>tier - 1</v>
      </c>
      <c r="J2256" t="str">
        <f>IF(N2256="?","tier - 2",N2256)</f>
        <v>tier - 2</v>
      </c>
      <c r="K2256" t="str">
        <f>IF(O2256="?","Unknown",O2256)</f>
        <v>R1011</v>
      </c>
      <c r="M2256" t="s">
        <v>14</v>
      </c>
      <c r="N2256" t="s">
        <v>9</v>
      </c>
      <c r="O2256" t="s">
        <v>40</v>
      </c>
      <c r="R2256">
        <v>1983</v>
      </c>
    </row>
    <row r="2257" spans="1:18" x14ac:dyDescent="0.3">
      <c r="A2257" t="s">
        <v>2283</v>
      </c>
      <c r="B2257">
        <v>5</v>
      </c>
      <c r="C2257" s="54" t="s">
        <v>16</v>
      </c>
      <c r="D2257" s="54">
        <f>IF(R2257="?",AVERAGE($R$2:$R$2344),R2257)</f>
        <v>1974</v>
      </c>
      <c r="E2257" s="19" t="str">
        <f>CONCATENATE(B2257,"-",C2257,"-",D2257)</f>
        <v>5-Jun-1974</v>
      </c>
      <c r="F2257" s="26">
        <f t="shared" si="35"/>
        <v>49</v>
      </c>
      <c r="G2257">
        <v>0</v>
      </c>
      <c r="H2257" s="47">
        <v>40974.160000000003</v>
      </c>
      <c r="I2257" t="str">
        <f>IF(M2257="?","tier - 2",M2257)</f>
        <v>tier - 1</v>
      </c>
      <c r="J2257" t="str">
        <f>IF(N2257="?","tier - 2",N2257)</f>
        <v>tier - 2</v>
      </c>
      <c r="K2257" t="str">
        <f>IF(O2257="?","Unknown",O2257)</f>
        <v>R1013</v>
      </c>
      <c r="M2257" t="s">
        <v>14</v>
      </c>
      <c r="N2257" t="s">
        <v>9</v>
      </c>
      <c r="O2257" t="s">
        <v>11</v>
      </c>
      <c r="R2257">
        <v>1974</v>
      </c>
    </row>
    <row r="2258" spans="1:18" x14ac:dyDescent="0.3">
      <c r="A2258" t="s">
        <v>2284</v>
      </c>
      <c r="B2258">
        <v>11</v>
      </c>
      <c r="C2258" s="54" t="s">
        <v>35</v>
      </c>
      <c r="D2258" s="54">
        <f>IF(R2258="?",AVERAGE($R$2:$R$2344),R2258)</f>
        <v>1979</v>
      </c>
      <c r="E2258" s="19" t="str">
        <f>CONCATENATE(B2258,"-",C2258,"-",D2258)</f>
        <v>11-Oct-1979</v>
      </c>
      <c r="F2258" s="26">
        <f t="shared" si="35"/>
        <v>43</v>
      </c>
      <c r="G2258">
        <v>1</v>
      </c>
      <c r="H2258" s="47">
        <v>41034.22</v>
      </c>
      <c r="I2258" t="str">
        <f>IF(M2258="?","tier - 2",M2258)</f>
        <v>tier - 1</v>
      </c>
      <c r="J2258" t="str">
        <f>IF(N2258="?","tier - 2",N2258)</f>
        <v>tier - 3</v>
      </c>
      <c r="K2258" t="str">
        <f>IF(O2258="?","Unknown",O2258)</f>
        <v>R1017</v>
      </c>
      <c r="M2258" t="s">
        <v>14</v>
      </c>
      <c r="N2258" t="s">
        <v>10</v>
      </c>
      <c r="O2258" t="s">
        <v>354</v>
      </c>
      <c r="R2258">
        <v>1979</v>
      </c>
    </row>
    <row r="2259" spans="1:18" x14ac:dyDescent="0.3">
      <c r="A2259" t="s">
        <v>2285</v>
      </c>
      <c r="B2259">
        <v>12</v>
      </c>
      <c r="C2259" s="54" t="s">
        <v>33</v>
      </c>
      <c r="D2259" s="54">
        <f>IF(R2259="?",AVERAGE($R$2:$R$2344),R2259)</f>
        <v>1972</v>
      </c>
      <c r="E2259" s="19" t="str">
        <f>CONCATENATE(B2259,"-",C2259,"-",D2259)</f>
        <v>12-Aug-1972</v>
      </c>
      <c r="F2259" s="26">
        <f t="shared" si="35"/>
        <v>50</v>
      </c>
      <c r="G2259">
        <v>0</v>
      </c>
      <c r="H2259" s="47">
        <v>41055.29</v>
      </c>
      <c r="I2259" t="str">
        <f>IF(M2259="?","tier - 2",M2259)</f>
        <v>tier - 1</v>
      </c>
      <c r="J2259" t="str">
        <f>IF(N2259="?","tier - 2",N2259)</f>
        <v>tier - 2</v>
      </c>
      <c r="K2259" t="str">
        <f>IF(O2259="?","Unknown",O2259)</f>
        <v>R1011</v>
      </c>
      <c r="M2259" t="s">
        <v>14</v>
      </c>
      <c r="N2259" t="s">
        <v>9</v>
      </c>
      <c r="O2259" t="s">
        <v>40</v>
      </c>
      <c r="R2259">
        <v>1972</v>
      </c>
    </row>
    <row r="2260" spans="1:18" x14ac:dyDescent="0.3">
      <c r="A2260" t="s">
        <v>2286</v>
      </c>
      <c r="B2260">
        <v>6</v>
      </c>
      <c r="C2260" s="54" t="s">
        <v>18</v>
      </c>
      <c r="D2260" s="54">
        <f>IF(R2260="?",AVERAGE($R$2:$R$2344),R2260)</f>
        <v>1972</v>
      </c>
      <c r="E2260" s="19" t="str">
        <f>CONCATENATE(B2260,"-",C2260,"-",D2260)</f>
        <v>6-Sep-1972</v>
      </c>
      <c r="F2260" s="26">
        <f t="shared" si="35"/>
        <v>50</v>
      </c>
      <c r="G2260">
        <v>0</v>
      </c>
      <c r="H2260" s="47">
        <v>41097.160000000003</v>
      </c>
      <c r="I2260" t="str">
        <f>IF(M2260="?","tier - 2",M2260)</f>
        <v>tier - 1</v>
      </c>
      <c r="J2260" t="str">
        <f>IF(N2260="?","tier - 2",N2260)</f>
        <v>tier - 3</v>
      </c>
      <c r="K2260" t="str">
        <f>IF(O2260="?","Unknown",O2260)</f>
        <v>R1016</v>
      </c>
      <c r="M2260" t="s">
        <v>14</v>
      </c>
      <c r="N2260" t="s">
        <v>10</v>
      </c>
      <c r="O2260" t="s">
        <v>166</v>
      </c>
      <c r="R2260">
        <v>1972</v>
      </c>
    </row>
    <row r="2261" spans="1:18" x14ac:dyDescent="0.3">
      <c r="A2261" t="s">
        <v>2287</v>
      </c>
      <c r="B2261">
        <v>8</v>
      </c>
      <c r="C2261" s="54" t="s">
        <v>33</v>
      </c>
      <c r="D2261" s="54">
        <f>IF(R2261="?",AVERAGE($R$2:$R$2344),R2261)</f>
        <v>1969</v>
      </c>
      <c r="E2261" s="19" t="str">
        <f>CONCATENATE(B2261,"-",C2261,"-",D2261)</f>
        <v>8-Aug-1969</v>
      </c>
      <c r="F2261" s="26">
        <f t="shared" si="35"/>
        <v>53</v>
      </c>
      <c r="G2261">
        <v>0</v>
      </c>
      <c r="H2261" s="47">
        <v>41191.57</v>
      </c>
      <c r="I2261" t="str">
        <f>IF(M2261="?","tier - 2",M2261)</f>
        <v>tier - 1</v>
      </c>
      <c r="J2261" t="str">
        <f>IF(N2261="?","tier - 2",N2261)</f>
        <v>tier - 2</v>
      </c>
      <c r="K2261" t="str">
        <f>IF(O2261="?","Unknown",O2261)</f>
        <v>R1011</v>
      </c>
      <c r="M2261" t="s">
        <v>14</v>
      </c>
      <c r="N2261" t="s">
        <v>9</v>
      </c>
      <c r="O2261" t="s">
        <v>40</v>
      </c>
      <c r="R2261">
        <v>1969</v>
      </c>
    </row>
    <row r="2262" spans="1:18" x14ac:dyDescent="0.3">
      <c r="A2262" t="s">
        <v>2288</v>
      </c>
      <c r="B2262">
        <v>6</v>
      </c>
      <c r="C2262" s="54" t="s">
        <v>16</v>
      </c>
      <c r="D2262" s="54">
        <f>IF(R2262="?",AVERAGE($R$2:$R$2344),R2262)</f>
        <v>1964</v>
      </c>
      <c r="E2262" s="19" t="str">
        <f>CONCATENATE(B2262,"-",C2262,"-",D2262)</f>
        <v>6-Jun-1964</v>
      </c>
      <c r="F2262" s="26">
        <f t="shared" si="35"/>
        <v>59</v>
      </c>
      <c r="G2262">
        <v>0</v>
      </c>
      <c r="H2262" s="47">
        <v>41250.39</v>
      </c>
      <c r="I2262" t="str">
        <f>IF(M2262="?","tier - 2",M2262)</f>
        <v>tier - 1</v>
      </c>
      <c r="J2262" t="str">
        <f>IF(N2262="?","tier - 2",N2262)</f>
        <v>tier - 3</v>
      </c>
      <c r="K2262" t="str">
        <f>IF(O2262="?","Unknown",O2262)</f>
        <v>R1011</v>
      </c>
      <c r="M2262" t="s">
        <v>14</v>
      </c>
      <c r="N2262" t="s">
        <v>10</v>
      </c>
      <c r="O2262" t="s">
        <v>40</v>
      </c>
      <c r="R2262">
        <v>1964</v>
      </c>
    </row>
    <row r="2263" spans="1:18" x14ac:dyDescent="0.3">
      <c r="A2263" t="s">
        <v>2289</v>
      </c>
      <c r="B2263">
        <v>27</v>
      </c>
      <c r="C2263" s="54" t="s">
        <v>33</v>
      </c>
      <c r="D2263" s="54">
        <f>IF(R2263="?",AVERAGE($R$2:$R$2344),R2263)</f>
        <v>1977</v>
      </c>
      <c r="E2263" s="19" t="str">
        <f>CONCATENATE(B2263,"-",C2263,"-",D2263)</f>
        <v>27-Aug-1977</v>
      </c>
      <c r="F2263" s="26">
        <f t="shared" si="35"/>
        <v>45</v>
      </c>
      <c r="G2263">
        <v>2</v>
      </c>
      <c r="H2263" s="47">
        <v>41271.5</v>
      </c>
      <c r="I2263" t="str">
        <f>IF(M2263="?","tier - 2",M2263)</f>
        <v>tier - 1</v>
      </c>
      <c r="J2263" t="str">
        <f>IF(N2263="?","tier - 2",N2263)</f>
        <v>tier - 2</v>
      </c>
      <c r="K2263" t="str">
        <f>IF(O2263="?","Unknown",O2263)</f>
        <v>R1011</v>
      </c>
      <c r="M2263" t="s">
        <v>14</v>
      </c>
      <c r="N2263" t="s">
        <v>9</v>
      </c>
      <c r="O2263" t="s">
        <v>40</v>
      </c>
      <c r="R2263">
        <v>1977</v>
      </c>
    </row>
    <row r="2264" spans="1:18" x14ac:dyDescent="0.3">
      <c r="A2264" t="s">
        <v>2290</v>
      </c>
      <c r="B2264">
        <v>7</v>
      </c>
      <c r="C2264" s="54" t="s">
        <v>35</v>
      </c>
      <c r="D2264" s="54">
        <f>IF(R2264="?",AVERAGE($R$2:$R$2344),R2264)</f>
        <v>1964</v>
      </c>
      <c r="E2264" s="19" t="str">
        <f>CONCATENATE(B2264,"-",C2264,"-",D2264)</f>
        <v>7-Oct-1964</v>
      </c>
      <c r="F2264" s="26">
        <f t="shared" si="35"/>
        <v>58</v>
      </c>
      <c r="G2264">
        <v>0</v>
      </c>
      <c r="H2264" s="47">
        <v>41331.79</v>
      </c>
      <c r="I2264" t="str">
        <f>IF(M2264="?","tier - 2",M2264)</f>
        <v>tier - 1</v>
      </c>
      <c r="J2264" t="str">
        <f>IF(N2264="?","tier - 2",N2264)</f>
        <v>tier - 2</v>
      </c>
      <c r="K2264" t="str">
        <f>IF(O2264="?","Unknown",O2264)</f>
        <v>R1011</v>
      </c>
      <c r="M2264" t="s">
        <v>14</v>
      </c>
      <c r="N2264" t="s">
        <v>9</v>
      </c>
      <c r="O2264" t="s">
        <v>40</v>
      </c>
      <c r="R2264">
        <v>1964</v>
      </c>
    </row>
    <row r="2265" spans="1:18" x14ac:dyDescent="0.3">
      <c r="A2265" t="s">
        <v>2291</v>
      </c>
      <c r="B2265">
        <v>16</v>
      </c>
      <c r="C2265" s="54" t="s">
        <v>35</v>
      </c>
      <c r="D2265" s="54">
        <f>IF(R2265="?",AVERAGE($R$2:$R$2344),R2265)</f>
        <v>1971</v>
      </c>
      <c r="E2265" s="19" t="str">
        <f>CONCATENATE(B2265,"-",C2265,"-",D2265)</f>
        <v>16-Oct-1971</v>
      </c>
      <c r="F2265" s="26">
        <f t="shared" si="35"/>
        <v>51</v>
      </c>
      <c r="G2265">
        <v>0</v>
      </c>
      <c r="H2265" s="47">
        <v>41351.879999999997</v>
      </c>
      <c r="I2265" t="str">
        <f>IF(M2265="?","tier - 2",M2265)</f>
        <v>tier - 1</v>
      </c>
      <c r="J2265" t="str">
        <f>IF(N2265="?","tier - 2",N2265)</f>
        <v>tier - 2</v>
      </c>
      <c r="K2265" t="str">
        <f>IF(O2265="?","Unknown",O2265)</f>
        <v>R1011</v>
      </c>
      <c r="M2265" t="s">
        <v>14</v>
      </c>
      <c r="N2265" t="s">
        <v>9</v>
      </c>
      <c r="O2265" t="s">
        <v>40</v>
      </c>
      <c r="R2265">
        <v>1971</v>
      </c>
    </row>
    <row r="2266" spans="1:18" x14ac:dyDescent="0.3">
      <c r="A2266" t="s">
        <v>2292</v>
      </c>
      <c r="B2266">
        <v>22</v>
      </c>
      <c r="C2266" s="54" t="s">
        <v>28</v>
      </c>
      <c r="D2266" s="54">
        <f>IF(R2266="?",AVERAGE($R$2:$R$2344),R2266)</f>
        <v>1967</v>
      </c>
      <c r="E2266" s="19" t="str">
        <f>CONCATENATE(B2266,"-",C2266,"-",D2266)</f>
        <v>22-Dec-1967</v>
      </c>
      <c r="F2266" s="26">
        <f t="shared" si="35"/>
        <v>55</v>
      </c>
      <c r="G2266">
        <v>0</v>
      </c>
      <c r="H2266" s="47">
        <v>41505.15</v>
      </c>
      <c r="I2266" t="str">
        <f>IF(M2266="?","tier - 2",M2266)</f>
        <v>tier - 1</v>
      </c>
      <c r="J2266" t="str">
        <f>IF(N2266="?","tier - 2",N2266)</f>
        <v>tier - 2</v>
      </c>
      <c r="K2266" t="str">
        <f>IF(O2266="?","Unknown",O2266)</f>
        <v>R1011</v>
      </c>
      <c r="M2266" t="s">
        <v>14</v>
      </c>
      <c r="N2266" t="s">
        <v>9</v>
      </c>
      <c r="O2266" t="s">
        <v>40</v>
      </c>
      <c r="R2266">
        <v>1967</v>
      </c>
    </row>
    <row r="2267" spans="1:18" x14ac:dyDescent="0.3">
      <c r="A2267" t="s">
        <v>2293</v>
      </c>
      <c r="B2267">
        <v>24</v>
      </c>
      <c r="C2267" s="54" t="s">
        <v>13</v>
      </c>
      <c r="D2267" s="54">
        <f>IF(R2267="?",AVERAGE($R$2:$R$2344),R2267)</f>
        <v>1974</v>
      </c>
      <c r="E2267" s="19" t="str">
        <f>CONCATENATE(B2267,"-",C2267,"-",D2267)</f>
        <v>24-Nov-1974</v>
      </c>
      <c r="F2267" s="26">
        <f t="shared" si="35"/>
        <v>48</v>
      </c>
      <c r="G2267">
        <v>0</v>
      </c>
      <c r="H2267" s="47">
        <v>41636.199999999997</v>
      </c>
      <c r="I2267" t="str">
        <f>IF(M2267="?","tier - 2",M2267)</f>
        <v>tier - 1</v>
      </c>
      <c r="J2267" t="str">
        <f>IF(N2267="?","tier - 2",N2267)</f>
        <v>tier - 1</v>
      </c>
      <c r="K2267" t="str">
        <f>IF(O2267="?","Unknown",O2267)</f>
        <v>R1011</v>
      </c>
      <c r="M2267" t="s">
        <v>14</v>
      </c>
      <c r="N2267" t="s">
        <v>14</v>
      </c>
      <c r="O2267" t="s">
        <v>40</v>
      </c>
      <c r="R2267">
        <v>1974</v>
      </c>
    </row>
    <row r="2268" spans="1:18" x14ac:dyDescent="0.3">
      <c r="A2268" t="s">
        <v>2294</v>
      </c>
      <c r="B2268">
        <v>29</v>
      </c>
      <c r="C2268" s="54" t="s">
        <v>35</v>
      </c>
      <c r="D2268" s="54">
        <f>IF(R2268="?",AVERAGE($R$2:$R$2344),R2268)</f>
        <v>1976</v>
      </c>
      <c r="E2268" s="19" t="str">
        <f>CONCATENATE(B2268,"-",C2268,"-",D2268)</f>
        <v>29-Oct-1976</v>
      </c>
      <c r="F2268" s="26">
        <f t="shared" si="35"/>
        <v>46</v>
      </c>
      <c r="G2268">
        <v>1</v>
      </c>
      <c r="H2268" s="47">
        <v>41661.599999999999</v>
      </c>
      <c r="I2268" t="str">
        <f>IF(M2268="?","tier - 2",M2268)</f>
        <v>tier - 1</v>
      </c>
      <c r="J2268" t="str">
        <f>IF(N2268="?","tier - 2",N2268)</f>
        <v>tier - 3</v>
      </c>
      <c r="K2268" t="str">
        <f>IF(O2268="?","Unknown",O2268)</f>
        <v>R1011</v>
      </c>
      <c r="M2268" t="s">
        <v>14</v>
      </c>
      <c r="N2268" t="s">
        <v>10</v>
      </c>
      <c r="O2268" t="s">
        <v>40</v>
      </c>
      <c r="R2268">
        <v>1976</v>
      </c>
    </row>
    <row r="2269" spans="1:18" x14ac:dyDescent="0.3">
      <c r="A2269" t="s">
        <v>2295</v>
      </c>
      <c r="B2269">
        <v>14</v>
      </c>
      <c r="C2269" s="54" t="s">
        <v>13</v>
      </c>
      <c r="D2269" s="54">
        <f>IF(R2269="?",AVERAGE($R$2:$R$2344),R2269)</f>
        <v>1975</v>
      </c>
      <c r="E2269" s="19" t="str">
        <f>CONCATENATE(B2269,"-",C2269,"-",D2269)</f>
        <v>14-Nov-1975</v>
      </c>
      <c r="F2269" s="26">
        <f t="shared" si="35"/>
        <v>47</v>
      </c>
      <c r="G2269">
        <v>0</v>
      </c>
      <c r="H2269" s="47">
        <v>41676.080000000002</v>
      </c>
      <c r="I2269" t="str">
        <f>IF(M2269="?","tier - 2",M2269)</f>
        <v>tier - 1</v>
      </c>
      <c r="J2269" t="str">
        <f>IF(N2269="?","tier - 2",N2269)</f>
        <v>tier - 2</v>
      </c>
      <c r="K2269" t="str">
        <f>IF(O2269="?","Unknown",O2269)</f>
        <v>R1013</v>
      </c>
      <c r="M2269" t="s">
        <v>14</v>
      </c>
      <c r="N2269" t="s">
        <v>9</v>
      </c>
      <c r="O2269" t="s">
        <v>11</v>
      </c>
      <c r="R2269">
        <v>1975</v>
      </c>
    </row>
    <row r="2270" spans="1:18" x14ac:dyDescent="0.3">
      <c r="A2270" t="s">
        <v>2296</v>
      </c>
      <c r="B2270">
        <v>29</v>
      </c>
      <c r="C2270" s="54" t="s">
        <v>18</v>
      </c>
      <c r="D2270" s="54">
        <f>IF(R2270="?",AVERAGE($R$2:$R$2344),R2270)</f>
        <v>1975</v>
      </c>
      <c r="E2270" s="19" t="str">
        <f>CONCATENATE(B2270,"-",C2270,"-",D2270)</f>
        <v>29-Sep-1975</v>
      </c>
      <c r="F2270" s="26">
        <f t="shared" si="35"/>
        <v>47</v>
      </c>
      <c r="G2270">
        <v>1</v>
      </c>
      <c r="H2270" s="47">
        <v>41681.86</v>
      </c>
      <c r="I2270" t="str">
        <f>IF(M2270="?","tier - 2",M2270)</f>
        <v>tier - 1</v>
      </c>
      <c r="J2270" t="str">
        <f>IF(N2270="?","tier - 2",N2270)</f>
        <v>tier - 1</v>
      </c>
      <c r="K2270" t="str">
        <f>IF(O2270="?","Unknown",O2270)</f>
        <v>R1011</v>
      </c>
      <c r="M2270" t="s">
        <v>14</v>
      </c>
      <c r="N2270" t="s">
        <v>14</v>
      </c>
      <c r="O2270" t="s">
        <v>40</v>
      </c>
      <c r="R2270">
        <v>1975</v>
      </c>
    </row>
    <row r="2271" spans="1:18" x14ac:dyDescent="0.3">
      <c r="A2271" t="s">
        <v>2297</v>
      </c>
      <c r="B2271">
        <v>22</v>
      </c>
      <c r="C2271" s="54" t="s">
        <v>18</v>
      </c>
      <c r="D2271" s="54">
        <f>IF(R2271="?",AVERAGE($R$2:$R$2344),R2271)</f>
        <v>1962</v>
      </c>
      <c r="E2271" s="19" t="str">
        <f>CONCATENATE(B2271,"-",C2271,"-",D2271)</f>
        <v>22-Sep-1962</v>
      </c>
      <c r="F2271" s="26">
        <f t="shared" si="35"/>
        <v>60</v>
      </c>
      <c r="G2271">
        <v>0</v>
      </c>
      <c r="H2271" s="47">
        <v>41794.629999999997</v>
      </c>
      <c r="I2271" t="str">
        <f>IF(M2271="?","tier - 2",M2271)</f>
        <v>tier - 1</v>
      </c>
      <c r="J2271" t="str">
        <f>IF(N2271="?","tier - 2",N2271)</f>
        <v>tier - 3</v>
      </c>
      <c r="K2271" t="str">
        <f>IF(O2271="?","Unknown",O2271)</f>
        <v>R1011</v>
      </c>
      <c r="M2271" t="s">
        <v>14</v>
      </c>
      <c r="N2271" t="s">
        <v>10</v>
      </c>
      <c r="O2271" t="s">
        <v>40</v>
      </c>
      <c r="R2271">
        <v>1962</v>
      </c>
    </row>
    <row r="2272" spans="1:18" x14ac:dyDescent="0.3">
      <c r="A2272" t="s">
        <v>2298</v>
      </c>
      <c r="B2272">
        <v>21</v>
      </c>
      <c r="C2272" s="54" t="s">
        <v>18</v>
      </c>
      <c r="D2272" s="54">
        <f>IF(R2272="?",AVERAGE($R$2:$R$2344),R2272)</f>
        <v>1966</v>
      </c>
      <c r="E2272" s="19" t="str">
        <f>CONCATENATE(B2272,"-",C2272,"-",D2272)</f>
        <v>21-Sep-1966</v>
      </c>
      <c r="F2272" s="26">
        <f t="shared" si="35"/>
        <v>56</v>
      </c>
      <c r="G2272">
        <v>0</v>
      </c>
      <c r="H2272" s="47">
        <v>41886.54</v>
      </c>
      <c r="I2272" t="str">
        <f>IF(M2272="?","tier - 2",M2272)</f>
        <v>tier - 1</v>
      </c>
      <c r="J2272" t="str">
        <f>IF(N2272="?","tier - 2",N2272)</f>
        <v>tier - 3</v>
      </c>
      <c r="K2272" t="str">
        <f>IF(O2272="?","Unknown",O2272)</f>
        <v>R1011</v>
      </c>
      <c r="M2272" t="s">
        <v>14</v>
      </c>
      <c r="N2272" t="s">
        <v>10</v>
      </c>
      <c r="O2272" t="s">
        <v>40</v>
      </c>
      <c r="R2272">
        <v>1966</v>
      </c>
    </row>
    <row r="2273" spans="1:18" x14ac:dyDescent="0.3">
      <c r="A2273" t="s">
        <v>2299</v>
      </c>
      <c r="B2273">
        <v>8</v>
      </c>
      <c r="C2273" s="54" t="s">
        <v>16</v>
      </c>
      <c r="D2273" s="54">
        <f>IF(R2273="?",AVERAGE($R$2:$R$2344),R2273)</f>
        <v>1972</v>
      </c>
      <c r="E2273" s="19" t="str">
        <f>CONCATENATE(B2273,"-",C2273,"-",D2273)</f>
        <v>8-Jun-1972</v>
      </c>
      <c r="F2273" s="26">
        <f t="shared" si="35"/>
        <v>51</v>
      </c>
      <c r="G2273">
        <v>1</v>
      </c>
      <c r="H2273" s="47">
        <v>41919.1</v>
      </c>
      <c r="I2273" t="str">
        <f>IF(M2273="?","tier - 2",M2273)</f>
        <v>tier - 1</v>
      </c>
      <c r="J2273" t="str">
        <f>IF(N2273="?","tier - 2",N2273)</f>
        <v>tier - 1</v>
      </c>
      <c r="K2273" t="str">
        <f>IF(O2273="?","Unknown",O2273)</f>
        <v>R1016</v>
      </c>
      <c r="M2273" t="s">
        <v>14</v>
      </c>
      <c r="N2273" t="s">
        <v>14</v>
      </c>
      <c r="O2273" t="s">
        <v>166</v>
      </c>
      <c r="R2273">
        <v>1972</v>
      </c>
    </row>
    <row r="2274" spans="1:18" x14ac:dyDescent="0.3">
      <c r="A2274" t="s">
        <v>2300</v>
      </c>
      <c r="B2274">
        <v>10</v>
      </c>
      <c r="C2274" s="54" t="s">
        <v>13</v>
      </c>
      <c r="D2274" s="54">
        <f>IF(R2274="?",AVERAGE($R$2:$R$2344),R2274)</f>
        <v>1984</v>
      </c>
      <c r="E2274" s="19" t="str">
        <f>CONCATENATE(B2274,"-",C2274,"-",D2274)</f>
        <v>10-Nov-1984</v>
      </c>
      <c r="F2274" s="26">
        <f t="shared" si="35"/>
        <v>38</v>
      </c>
      <c r="G2274">
        <v>3</v>
      </c>
      <c r="H2274" s="47">
        <v>41949.24</v>
      </c>
      <c r="I2274" t="str">
        <f>IF(M2274="?","tier - 2",M2274)</f>
        <v>tier - 1</v>
      </c>
      <c r="J2274" t="str">
        <f>IF(N2274="?","tier - 2",N2274)</f>
        <v>tier - 1</v>
      </c>
      <c r="K2274" t="str">
        <f>IF(O2274="?","Unknown",O2274)</f>
        <v>R1013</v>
      </c>
      <c r="M2274" t="s">
        <v>14</v>
      </c>
      <c r="N2274" t="s">
        <v>14</v>
      </c>
      <c r="O2274" t="s">
        <v>11</v>
      </c>
      <c r="R2274">
        <v>1984</v>
      </c>
    </row>
    <row r="2275" spans="1:18" x14ac:dyDescent="0.3">
      <c r="A2275" t="s">
        <v>2301</v>
      </c>
      <c r="B2275">
        <v>19</v>
      </c>
      <c r="C2275" s="54" t="s">
        <v>28</v>
      </c>
      <c r="D2275" s="54">
        <f>IF(R2275="?",AVERAGE($R$2:$R$2344),R2275)</f>
        <v>1968</v>
      </c>
      <c r="E2275" s="19" t="str">
        <f>CONCATENATE(B2275,"-",C2275,"-",D2275)</f>
        <v>19-Dec-1968</v>
      </c>
      <c r="F2275" s="26">
        <f t="shared" si="35"/>
        <v>54</v>
      </c>
      <c r="G2275">
        <v>1</v>
      </c>
      <c r="H2275" s="47">
        <v>41999.519999999997</v>
      </c>
      <c r="I2275" t="str">
        <f>IF(M2275="?","tier - 2",M2275)</f>
        <v>tier - 1</v>
      </c>
      <c r="J2275" t="str">
        <f>IF(N2275="?","tier - 2",N2275)</f>
        <v>tier - 3</v>
      </c>
      <c r="K2275" t="str">
        <f>IF(O2275="?","Unknown",O2275)</f>
        <v>R1013</v>
      </c>
      <c r="M2275" t="s">
        <v>14</v>
      </c>
      <c r="N2275" t="s">
        <v>10</v>
      </c>
      <c r="O2275" t="s">
        <v>11</v>
      </c>
      <c r="R2275">
        <v>1968</v>
      </c>
    </row>
    <row r="2276" spans="1:18" x14ac:dyDescent="0.3">
      <c r="A2276" t="s">
        <v>2302</v>
      </c>
      <c r="B2276">
        <v>28</v>
      </c>
      <c r="C2276" s="54" t="s">
        <v>13</v>
      </c>
      <c r="D2276" s="54">
        <f>IF(R2276="?",AVERAGE($R$2:$R$2344),R2276)</f>
        <v>1976</v>
      </c>
      <c r="E2276" s="19" t="str">
        <f>CONCATENATE(B2276,"-",C2276,"-",D2276)</f>
        <v>28-Nov-1976</v>
      </c>
      <c r="F2276" s="26">
        <f t="shared" si="35"/>
        <v>46</v>
      </c>
      <c r="G2276">
        <v>0</v>
      </c>
      <c r="H2276" s="47">
        <v>42111.66</v>
      </c>
      <c r="I2276" t="str">
        <f>IF(M2276="?","tier - 2",M2276)</f>
        <v>tier - 1</v>
      </c>
      <c r="J2276" t="str">
        <f>IF(N2276="?","tier - 2",N2276)</f>
        <v>tier - 1</v>
      </c>
      <c r="K2276" t="str">
        <f>IF(O2276="?","Unknown",O2276)</f>
        <v>R1024</v>
      </c>
      <c r="M2276" t="s">
        <v>14</v>
      </c>
      <c r="N2276" t="s">
        <v>14</v>
      </c>
      <c r="O2276" t="s">
        <v>245</v>
      </c>
      <c r="R2276">
        <v>1976</v>
      </c>
    </row>
    <row r="2277" spans="1:18" x14ac:dyDescent="0.3">
      <c r="A2277" t="s">
        <v>2303</v>
      </c>
      <c r="B2277">
        <v>9</v>
      </c>
      <c r="C2277" s="54" t="s">
        <v>28</v>
      </c>
      <c r="D2277" s="54">
        <f>IF(R2277="?",AVERAGE($R$2:$R$2344),R2277)</f>
        <v>1997</v>
      </c>
      <c r="E2277" s="19" t="str">
        <f>CONCATENATE(B2277,"-",C2277,"-",D2277)</f>
        <v>9-Dec-1997</v>
      </c>
      <c r="F2277" s="26">
        <f t="shared" si="35"/>
        <v>25</v>
      </c>
      <c r="G2277">
        <v>2</v>
      </c>
      <c r="H2277" s="47">
        <v>42112.24</v>
      </c>
      <c r="I2277" t="str">
        <f>IF(M2277="?","tier - 2",M2277)</f>
        <v>tier - 1</v>
      </c>
      <c r="J2277" t="str">
        <f>IF(N2277="?","tier - 2",N2277)</f>
        <v>tier - 3</v>
      </c>
      <c r="K2277" t="str">
        <f>IF(O2277="?","Unknown",O2277)</f>
        <v>R1013</v>
      </c>
      <c r="M2277" t="s">
        <v>14</v>
      </c>
      <c r="N2277" t="s">
        <v>10</v>
      </c>
      <c r="O2277" t="s">
        <v>11</v>
      </c>
      <c r="R2277">
        <v>1997</v>
      </c>
    </row>
    <row r="2278" spans="1:18" x14ac:dyDescent="0.3">
      <c r="A2278" t="s">
        <v>2304</v>
      </c>
      <c r="B2278">
        <v>3</v>
      </c>
      <c r="C2278" s="54" t="s">
        <v>8</v>
      </c>
      <c r="D2278" s="54">
        <f>IF(R2278="?",AVERAGE($R$2:$R$2344),R2278)</f>
        <v>1979</v>
      </c>
      <c r="E2278" s="19" t="str">
        <f>CONCATENATE(B2278,"-",C2278,"-",D2278)</f>
        <v>3-Jul-1979</v>
      </c>
      <c r="F2278" s="26">
        <f t="shared" si="35"/>
        <v>43</v>
      </c>
      <c r="G2278">
        <v>3</v>
      </c>
      <c r="H2278" s="47">
        <v>42124.52</v>
      </c>
      <c r="I2278" t="str">
        <f>IF(M2278="?","tier - 2",M2278)</f>
        <v>tier - 1</v>
      </c>
      <c r="J2278" t="str">
        <f>IF(N2278="?","tier - 2",N2278)</f>
        <v>tier - 1</v>
      </c>
      <c r="K2278" t="str">
        <f>IF(O2278="?","Unknown",O2278)</f>
        <v>R1013</v>
      </c>
      <c r="M2278" t="s">
        <v>14</v>
      </c>
      <c r="N2278" t="s">
        <v>14</v>
      </c>
      <c r="O2278" t="s">
        <v>11</v>
      </c>
      <c r="R2278">
        <v>1979</v>
      </c>
    </row>
    <row r="2279" spans="1:18" x14ac:dyDescent="0.3">
      <c r="A2279" t="s">
        <v>2305</v>
      </c>
      <c r="B2279">
        <v>18</v>
      </c>
      <c r="C2279" s="54" t="s">
        <v>18</v>
      </c>
      <c r="D2279" s="54">
        <f>IF(R2279="?",AVERAGE($R$2:$R$2344),R2279)</f>
        <v>1973</v>
      </c>
      <c r="E2279" s="19" t="str">
        <f>CONCATENATE(B2279,"-",C2279,"-",D2279)</f>
        <v>18-Sep-1973</v>
      </c>
      <c r="F2279" s="26">
        <f t="shared" si="35"/>
        <v>49</v>
      </c>
      <c r="G2279">
        <v>0</v>
      </c>
      <c r="H2279" s="47">
        <v>42188.15</v>
      </c>
      <c r="I2279" t="str">
        <f>IF(M2279="?","tier - 2",M2279)</f>
        <v>tier - 1</v>
      </c>
      <c r="J2279" t="str">
        <f>IF(N2279="?","tier - 2",N2279)</f>
        <v>tier - 1</v>
      </c>
      <c r="K2279" t="str">
        <f>IF(O2279="?","Unknown",O2279)</f>
        <v>R1011</v>
      </c>
      <c r="M2279" t="s">
        <v>14</v>
      </c>
      <c r="N2279" t="s">
        <v>14</v>
      </c>
      <c r="O2279" t="s">
        <v>40</v>
      </c>
      <c r="R2279">
        <v>1973</v>
      </c>
    </row>
    <row r="2280" spans="1:18" x14ac:dyDescent="0.3">
      <c r="A2280" t="s">
        <v>2306</v>
      </c>
      <c r="B2280">
        <v>15</v>
      </c>
      <c r="C2280" s="54" t="s">
        <v>33</v>
      </c>
      <c r="D2280" s="54">
        <f>IF(R2280="?",AVERAGE($R$2:$R$2344),R2280)</f>
        <v>1975</v>
      </c>
      <c r="E2280" s="19" t="str">
        <f>CONCATENATE(B2280,"-",C2280,"-",D2280)</f>
        <v>15-Aug-1975</v>
      </c>
      <c r="F2280" s="26">
        <f t="shared" si="35"/>
        <v>47</v>
      </c>
      <c r="G2280">
        <v>1</v>
      </c>
      <c r="H2280" s="47">
        <v>42211.14</v>
      </c>
      <c r="I2280" t="str">
        <f>IF(M2280="?","tier - 2",M2280)</f>
        <v>tier - 1</v>
      </c>
      <c r="J2280" t="str">
        <f>IF(N2280="?","tier - 2",N2280)</f>
        <v>tier - 3</v>
      </c>
      <c r="K2280" t="str">
        <f>IF(O2280="?","Unknown",O2280)</f>
        <v>R1013</v>
      </c>
      <c r="M2280" t="s">
        <v>14</v>
      </c>
      <c r="N2280" t="s">
        <v>10</v>
      </c>
      <c r="O2280" t="s">
        <v>11</v>
      </c>
      <c r="R2280">
        <v>1975</v>
      </c>
    </row>
    <row r="2281" spans="1:18" x14ac:dyDescent="0.3">
      <c r="A2281" t="s">
        <v>2307</v>
      </c>
      <c r="B2281">
        <v>28</v>
      </c>
      <c r="C2281" s="54" t="s">
        <v>16</v>
      </c>
      <c r="D2281" s="54">
        <f>IF(R2281="?",AVERAGE($R$2:$R$2344),R2281)</f>
        <v>1967</v>
      </c>
      <c r="E2281" s="19" t="str">
        <f>CONCATENATE(B2281,"-",C2281,"-",D2281)</f>
        <v>28-Jun-1967</v>
      </c>
      <c r="F2281" s="26">
        <f t="shared" si="35"/>
        <v>55</v>
      </c>
      <c r="G2281">
        <v>0</v>
      </c>
      <c r="H2281" s="47">
        <v>42303.69</v>
      </c>
      <c r="I2281" t="str">
        <f>IF(M2281="?","tier - 2",M2281)</f>
        <v>tier - 1</v>
      </c>
      <c r="J2281" t="str">
        <f>IF(N2281="?","tier - 2",N2281)</f>
        <v>tier - 2</v>
      </c>
      <c r="K2281" t="str">
        <f>IF(O2281="?","Unknown",O2281)</f>
        <v>R1016</v>
      </c>
      <c r="M2281" t="s">
        <v>14</v>
      </c>
      <c r="N2281" t="s">
        <v>9</v>
      </c>
      <c r="O2281" t="s">
        <v>166</v>
      </c>
      <c r="R2281">
        <v>1967</v>
      </c>
    </row>
    <row r="2282" spans="1:18" x14ac:dyDescent="0.3">
      <c r="A2282" t="s">
        <v>2308</v>
      </c>
      <c r="B2282">
        <v>3</v>
      </c>
      <c r="C2282" s="54" t="s">
        <v>33</v>
      </c>
      <c r="D2282" s="54">
        <f>IF(R2282="?",AVERAGE($R$2:$R$2344),R2282)</f>
        <v>1968</v>
      </c>
      <c r="E2282" s="19" t="str">
        <f>CONCATENATE(B2282,"-",C2282,"-",D2282)</f>
        <v>3-Aug-1968</v>
      </c>
      <c r="F2282" s="26">
        <f t="shared" si="35"/>
        <v>54</v>
      </c>
      <c r="G2282">
        <v>0</v>
      </c>
      <c r="H2282" s="47">
        <v>42478.6</v>
      </c>
      <c r="I2282" t="str">
        <f>IF(M2282="?","tier - 2",M2282)</f>
        <v>tier - 1</v>
      </c>
      <c r="J2282" t="str">
        <f>IF(N2282="?","tier - 2",N2282)</f>
        <v>tier - 2</v>
      </c>
      <c r="K2282" t="str">
        <f>IF(O2282="?","Unknown",O2282)</f>
        <v>R1011</v>
      </c>
      <c r="M2282" t="s">
        <v>14</v>
      </c>
      <c r="N2282" t="s">
        <v>9</v>
      </c>
      <c r="O2282" t="s">
        <v>40</v>
      </c>
      <c r="R2282">
        <v>1968</v>
      </c>
    </row>
    <row r="2283" spans="1:18" x14ac:dyDescent="0.3">
      <c r="A2283" t="s">
        <v>2309</v>
      </c>
      <c r="B2283">
        <v>27</v>
      </c>
      <c r="C2283" s="54" t="s">
        <v>16</v>
      </c>
      <c r="D2283" s="54">
        <f>IF(R2283="?",AVERAGE($R$2:$R$2344),R2283)</f>
        <v>1967</v>
      </c>
      <c r="E2283" s="19" t="str">
        <f>CONCATENATE(B2283,"-",C2283,"-",D2283)</f>
        <v>27-Jun-1967</v>
      </c>
      <c r="F2283" s="26">
        <f t="shared" si="35"/>
        <v>55</v>
      </c>
      <c r="G2283">
        <v>0</v>
      </c>
      <c r="H2283" s="47">
        <v>42538.720000000001</v>
      </c>
      <c r="I2283" t="str">
        <f>IF(M2283="?","tier - 2",M2283)</f>
        <v>tier - 1</v>
      </c>
      <c r="J2283" t="str">
        <f>IF(N2283="?","tier - 2",N2283)</f>
        <v>tier - 3</v>
      </c>
      <c r="K2283" t="str">
        <f>IF(O2283="?","Unknown",O2283)</f>
        <v>R1011</v>
      </c>
      <c r="M2283" t="s">
        <v>14</v>
      </c>
      <c r="N2283" t="s">
        <v>10</v>
      </c>
      <c r="O2283" t="s">
        <v>40</v>
      </c>
      <c r="R2283">
        <v>1967</v>
      </c>
    </row>
    <row r="2284" spans="1:18" x14ac:dyDescent="0.3">
      <c r="A2284" t="s">
        <v>2310</v>
      </c>
      <c r="B2284">
        <v>27</v>
      </c>
      <c r="C2284" s="54" t="s">
        <v>28</v>
      </c>
      <c r="D2284" s="54">
        <f>IF(R2284="?",AVERAGE($R$2:$R$2344),R2284)</f>
        <v>1979</v>
      </c>
      <c r="E2284" s="19" t="str">
        <f>CONCATENATE(B2284,"-",C2284,"-",D2284)</f>
        <v>27-Dec-1979</v>
      </c>
      <c r="F2284" s="26">
        <f t="shared" si="35"/>
        <v>43</v>
      </c>
      <c r="G2284">
        <v>2</v>
      </c>
      <c r="H2284" s="47">
        <v>42560.43</v>
      </c>
      <c r="I2284" t="str">
        <f>IF(M2284="?","tier - 2",M2284)</f>
        <v>tier - 1</v>
      </c>
      <c r="J2284" t="str">
        <f>IF(N2284="?","tier - 2",N2284)</f>
        <v>tier - 3</v>
      </c>
      <c r="K2284" t="str">
        <f>IF(O2284="?","Unknown",O2284)</f>
        <v>R1013</v>
      </c>
      <c r="M2284" t="s">
        <v>14</v>
      </c>
      <c r="N2284" t="s">
        <v>10</v>
      </c>
      <c r="O2284" t="s">
        <v>11</v>
      </c>
      <c r="R2284">
        <v>1979</v>
      </c>
    </row>
    <row r="2285" spans="1:18" x14ac:dyDescent="0.3">
      <c r="A2285" t="s">
        <v>2311</v>
      </c>
      <c r="B2285">
        <v>3</v>
      </c>
      <c r="C2285" s="54" t="s">
        <v>13</v>
      </c>
      <c r="D2285" s="54">
        <f>IF(R2285="?",AVERAGE($R$2:$R$2344),R2285)</f>
        <v>1971</v>
      </c>
      <c r="E2285" s="19" t="str">
        <f>CONCATENATE(B2285,"-",C2285,"-",D2285)</f>
        <v>3-Nov-1971</v>
      </c>
      <c r="F2285" s="26">
        <f t="shared" si="35"/>
        <v>51</v>
      </c>
      <c r="G2285">
        <v>0</v>
      </c>
      <c r="H2285" s="47">
        <v>42644.2</v>
      </c>
      <c r="I2285" t="str">
        <f>IF(M2285="?","tier - 2",M2285)</f>
        <v>tier - 1</v>
      </c>
      <c r="J2285" t="str">
        <f>IF(N2285="?","tier - 2",N2285)</f>
        <v>tier - 3</v>
      </c>
      <c r="K2285" t="str">
        <f>IF(O2285="?","Unknown",O2285)</f>
        <v>R1011</v>
      </c>
      <c r="M2285" t="s">
        <v>14</v>
      </c>
      <c r="N2285" t="s">
        <v>10</v>
      </c>
      <c r="O2285" t="s">
        <v>40</v>
      </c>
      <c r="R2285">
        <v>1971</v>
      </c>
    </row>
    <row r="2286" spans="1:18" x14ac:dyDescent="0.3">
      <c r="A2286" t="s">
        <v>2312</v>
      </c>
      <c r="B2286">
        <v>21</v>
      </c>
      <c r="C2286" s="54" t="s">
        <v>35</v>
      </c>
      <c r="D2286" s="54">
        <f>IF(R2286="?",AVERAGE($R$2:$R$2344),R2286)</f>
        <v>1977</v>
      </c>
      <c r="E2286" s="19" t="str">
        <f>CONCATENATE(B2286,"-",C2286,"-",D2286)</f>
        <v>21-Oct-1977</v>
      </c>
      <c r="F2286" s="26">
        <f t="shared" si="35"/>
        <v>45</v>
      </c>
      <c r="G2286">
        <v>2</v>
      </c>
      <c r="H2286" s="47">
        <v>42760.5</v>
      </c>
      <c r="I2286" t="str">
        <f>IF(M2286="?","tier - 2",M2286)</f>
        <v>tier - 1</v>
      </c>
      <c r="J2286" t="str">
        <f>IF(N2286="?","tier - 2",N2286)</f>
        <v>tier - 2</v>
      </c>
      <c r="K2286" t="str">
        <f>IF(O2286="?","Unknown",O2286)</f>
        <v>R1012</v>
      </c>
      <c r="M2286" t="s">
        <v>14</v>
      </c>
      <c r="N2286" t="s">
        <v>9</v>
      </c>
      <c r="O2286" t="s">
        <v>21</v>
      </c>
      <c r="R2286">
        <v>1977</v>
      </c>
    </row>
    <row r="2287" spans="1:18" x14ac:dyDescent="0.3">
      <c r="A2287" t="s">
        <v>2313</v>
      </c>
      <c r="B2287">
        <v>29</v>
      </c>
      <c r="C2287" s="54" t="s">
        <v>35</v>
      </c>
      <c r="D2287" s="54">
        <f>IF(R2287="?",AVERAGE($R$2:$R$2344),R2287)</f>
        <v>1965</v>
      </c>
      <c r="E2287" s="19" t="str">
        <f>CONCATENATE(B2287,"-",C2287,"-",D2287)</f>
        <v>29-Oct-1965</v>
      </c>
      <c r="F2287" s="26">
        <f t="shared" si="35"/>
        <v>57</v>
      </c>
      <c r="G2287">
        <v>0</v>
      </c>
      <c r="H2287" s="47">
        <v>42764.12</v>
      </c>
      <c r="I2287" t="str">
        <f>IF(M2287="?","tier - 2",M2287)</f>
        <v>tier - 1</v>
      </c>
      <c r="J2287" t="str">
        <f>IF(N2287="?","tier - 2",N2287)</f>
        <v>tier - 2</v>
      </c>
      <c r="K2287" t="str">
        <f>IF(O2287="?","Unknown",O2287)</f>
        <v>R1011</v>
      </c>
      <c r="M2287" t="s">
        <v>14</v>
      </c>
      <c r="N2287" t="s">
        <v>9</v>
      </c>
      <c r="O2287" t="s">
        <v>40</v>
      </c>
      <c r="R2287">
        <v>1965</v>
      </c>
    </row>
    <row r="2288" spans="1:18" x14ac:dyDescent="0.3">
      <c r="A2288" t="s">
        <v>2314</v>
      </c>
      <c r="B2288">
        <v>10</v>
      </c>
      <c r="C2288" s="54" t="s">
        <v>18</v>
      </c>
      <c r="D2288" s="54">
        <f>IF(R2288="?",AVERAGE($R$2:$R$2344),R2288)</f>
        <v>1972</v>
      </c>
      <c r="E2288" s="19" t="str">
        <f>CONCATENATE(B2288,"-",C2288,"-",D2288)</f>
        <v>10-Sep-1972</v>
      </c>
      <c r="F2288" s="26">
        <f t="shared" si="35"/>
        <v>50</v>
      </c>
      <c r="G2288">
        <v>2</v>
      </c>
      <c r="H2288" s="47">
        <v>42856.84</v>
      </c>
      <c r="I2288" t="str">
        <f>IF(M2288="?","tier - 2",M2288)</f>
        <v>tier - 1</v>
      </c>
      <c r="J2288" t="str">
        <f>IF(N2288="?","tier - 2",N2288)</f>
        <v>tier - 1</v>
      </c>
      <c r="K2288" t="str">
        <f>IF(O2288="?","Unknown",O2288)</f>
        <v>R1011</v>
      </c>
      <c r="M2288" t="s">
        <v>14</v>
      </c>
      <c r="N2288" t="s">
        <v>14</v>
      </c>
      <c r="O2288" t="s">
        <v>40</v>
      </c>
      <c r="R2288">
        <v>1972</v>
      </c>
    </row>
    <row r="2289" spans="1:18" x14ac:dyDescent="0.3">
      <c r="A2289" t="s">
        <v>2315</v>
      </c>
      <c r="B2289">
        <v>23</v>
      </c>
      <c r="C2289" s="54" t="s">
        <v>35</v>
      </c>
      <c r="D2289" s="54">
        <f>IF(R2289="?",AVERAGE($R$2:$R$2344),R2289)</f>
        <v>1975</v>
      </c>
      <c r="E2289" s="19" t="str">
        <f>CONCATENATE(B2289,"-",C2289,"-",D2289)</f>
        <v>23-Oct-1975</v>
      </c>
      <c r="F2289" s="26">
        <f t="shared" si="35"/>
        <v>47</v>
      </c>
      <c r="G2289">
        <v>1</v>
      </c>
      <c r="H2289" s="47">
        <v>42969.85</v>
      </c>
      <c r="I2289" t="str">
        <f>IF(M2289="?","tier - 2",M2289)</f>
        <v>tier - 1</v>
      </c>
      <c r="J2289" t="str">
        <f>IF(N2289="?","tier - 2",N2289)</f>
        <v>tier - 3</v>
      </c>
      <c r="K2289" t="str">
        <f>IF(O2289="?","Unknown",O2289)</f>
        <v>R1013</v>
      </c>
      <c r="M2289" t="s">
        <v>14</v>
      </c>
      <c r="N2289" t="s">
        <v>10</v>
      </c>
      <c r="O2289" t="s">
        <v>11</v>
      </c>
      <c r="R2289">
        <v>1975</v>
      </c>
    </row>
    <row r="2290" spans="1:18" x14ac:dyDescent="0.3">
      <c r="A2290" t="s">
        <v>2316</v>
      </c>
      <c r="B2290">
        <v>4</v>
      </c>
      <c r="C2290" s="54" t="s">
        <v>13</v>
      </c>
      <c r="D2290" s="54">
        <f>IF(R2290="?",AVERAGE($R$2:$R$2344),R2290)</f>
        <v>1978</v>
      </c>
      <c r="E2290" s="19" t="str">
        <f>CONCATENATE(B2290,"-",C2290,"-",D2290)</f>
        <v>4-Nov-1978</v>
      </c>
      <c r="F2290" s="26">
        <f t="shared" si="35"/>
        <v>44</v>
      </c>
      <c r="G2290">
        <v>0</v>
      </c>
      <c r="H2290" s="47">
        <v>42983.46</v>
      </c>
      <c r="I2290" t="str">
        <f>IF(M2290="?","tier - 2",M2290)</f>
        <v>tier - 1</v>
      </c>
      <c r="J2290" t="str">
        <f>IF(N2290="?","tier - 2",N2290)</f>
        <v>tier - 2</v>
      </c>
      <c r="K2290" t="str">
        <f>IF(O2290="?","Unknown",O2290)</f>
        <v>R1012</v>
      </c>
      <c r="M2290" t="s">
        <v>14</v>
      </c>
      <c r="N2290" t="s">
        <v>9</v>
      </c>
      <c r="O2290" t="s">
        <v>21</v>
      </c>
      <c r="R2290">
        <v>1978</v>
      </c>
    </row>
    <row r="2291" spans="1:18" x14ac:dyDescent="0.3">
      <c r="A2291" t="s">
        <v>2317</v>
      </c>
      <c r="B2291">
        <v>29</v>
      </c>
      <c r="C2291" s="54" t="s">
        <v>13</v>
      </c>
      <c r="D2291" s="54">
        <f>IF(R2291="?",AVERAGE($R$2:$R$2344),R2291)</f>
        <v>1965</v>
      </c>
      <c r="E2291" s="19" t="str">
        <f>CONCATENATE(B2291,"-",C2291,"-",D2291)</f>
        <v>29-Nov-1965</v>
      </c>
      <c r="F2291" s="26">
        <f t="shared" si="35"/>
        <v>57</v>
      </c>
      <c r="G2291">
        <v>0</v>
      </c>
      <c r="H2291" s="47">
        <v>43073.760000000002</v>
      </c>
      <c r="I2291" t="str">
        <f>IF(M2291="?","tier - 2",M2291)</f>
        <v>tier - 2</v>
      </c>
      <c r="J2291" t="str">
        <f>IF(N2291="?","tier - 2",N2291)</f>
        <v>tier - 2</v>
      </c>
      <c r="K2291" t="str">
        <f>IF(O2291="?","Unknown",O2291)</f>
        <v>R1011</v>
      </c>
      <c r="M2291" t="s">
        <v>9</v>
      </c>
      <c r="N2291" t="s">
        <v>9</v>
      </c>
      <c r="O2291" t="s">
        <v>40</v>
      </c>
      <c r="R2291">
        <v>1965</v>
      </c>
    </row>
    <row r="2292" spans="1:18" x14ac:dyDescent="0.3">
      <c r="A2292" t="s">
        <v>2318</v>
      </c>
      <c r="B2292">
        <v>3</v>
      </c>
      <c r="C2292" s="54" t="s">
        <v>28</v>
      </c>
      <c r="D2292" s="54">
        <f>IF(R2292="?",AVERAGE($R$2:$R$2344),R2292)</f>
        <v>1969</v>
      </c>
      <c r="E2292" s="19" t="str">
        <f>CONCATENATE(B2292,"-",C2292,"-",D2292)</f>
        <v>3-Dec-1969</v>
      </c>
      <c r="F2292" s="26">
        <f t="shared" si="35"/>
        <v>53</v>
      </c>
      <c r="G2292">
        <v>0</v>
      </c>
      <c r="H2292" s="47">
        <v>43254.42</v>
      </c>
      <c r="I2292" t="str">
        <f>IF(M2292="?","tier - 2",M2292)</f>
        <v>tier - 2</v>
      </c>
      <c r="J2292" t="str">
        <f>IF(N2292="?","tier - 2",N2292)</f>
        <v>tier - 2</v>
      </c>
      <c r="K2292" t="str">
        <f>IF(O2292="?","Unknown",O2292)</f>
        <v>R1016</v>
      </c>
      <c r="M2292" t="s">
        <v>9</v>
      </c>
      <c r="N2292" t="s">
        <v>9</v>
      </c>
      <c r="O2292" t="s">
        <v>166</v>
      </c>
      <c r="R2292">
        <v>1969</v>
      </c>
    </row>
    <row r="2293" spans="1:18" x14ac:dyDescent="0.3">
      <c r="A2293" t="s">
        <v>2319</v>
      </c>
      <c r="B2293">
        <v>22</v>
      </c>
      <c r="C2293" s="54" t="s">
        <v>33</v>
      </c>
      <c r="D2293" s="54">
        <f>IF(R2293="?",AVERAGE($R$2:$R$2344),R2293)</f>
        <v>1965</v>
      </c>
      <c r="E2293" s="19" t="str">
        <f>CONCATENATE(B2293,"-",C2293,"-",D2293)</f>
        <v>22-Aug-1965</v>
      </c>
      <c r="F2293" s="26">
        <f t="shared" si="35"/>
        <v>57</v>
      </c>
      <c r="G2293">
        <v>0</v>
      </c>
      <c r="H2293" s="47">
        <v>43578.94</v>
      </c>
      <c r="I2293" t="str">
        <f>IF(M2293="?","tier - 2",M2293)</f>
        <v>tier - 2</v>
      </c>
      <c r="J2293" t="str">
        <f>IF(N2293="?","tier - 2",N2293)</f>
        <v>tier - 2</v>
      </c>
      <c r="K2293" t="str">
        <f>IF(O2293="?","Unknown",O2293)</f>
        <v>R1012</v>
      </c>
      <c r="M2293" t="s">
        <v>9</v>
      </c>
      <c r="N2293" t="s">
        <v>9</v>
      </c>
      <c r="O2293" t="s">
        <v>21</v>
      </c>
      <c r="R2293">
        <v>1965</v>
      </c>
    </row>
    <row r="2294" spans="1:18" x14ac:dyDescent="0.3">
      <c r="A2294" t="s">
        <v>2320</v>
      </c>
      <c r="B2294">
        <v>29</v>
      </c>
      <c r="C2294" s="54" t="s">
        <v>28</v>
      </c>
      <c r="D2294" s="54">
        <f>IF(R2294="?",AVERAGE($R$2:$R$2344),R2294)</f>
        <v>1986</v>
      </c>
      <c r="E2294" s="19" t="str">
        <f>CONCATENATE(B2294,"-",C2294,"-",D2294)</f>
        <v>29-Dec-1986</v>
      </c>
      <c r="F2294" s="26">
        <f t="shared" si="35"/>
        <v>36</v>
      </c>
      <c r="G2294">
        <v>3</v>
      </c>
      <c r="H2294" s="47">
        <v>43753.34</v>
      </c>
      <c r="I2294" t="str">
        <f>IF(M2294="?","tier - 2",M2294)</f>
        <v>tier - 2</v>
      </c>
      <c r="J2294" t="str">
        <f>IF(N2294="?","tier - 2",N2294)</f>
        <v>tier - 1</v>
      </c>
      <c r="K2294" t="str">
        <f>IF(O2294="?","Unknown",O2294)</f>
        <v>R1015</v>
      </c>
      <c r="M2294" t="s">
        <v>9</v>
      </c>
      <c r="N2294" t="s">
        <v>14</v>
      </c>
      <c r="O2294" t="s">
        <v>162</v>
      </c>
      <c r="R2294">
        <v>1986</v>
      </c>
    </row>
    <row r="2295" spans="1:18" x14ac:dyDescent="0.3">
      <c r="A2295" t="s">
        <v>2321</v>
      </c>
      <c r="B2295">
        <v>25</v>
      </c>
      <c r="C2295" s="54" t="s">
        <v>35</v>
      </c>
      <c r="D2295" s="54">
        <f>IF(R2295="?",AVERAGE($R$2:$R$2344),R2295)</f>
        <v>1966</v>
      </c>
      <c r="E2295" s="19" t="str">
        <f>CONCATENATE(B2295,"-",C2295,"-",D2295)</f>
        <v>25-Oct-1966</v>
      </c>
      <c r="F2295" s="26">
        <f t="shared" si="35"/>
        <v>56</v>
      </c>
      <c r="G2295">
        <v>2</v>
      </c>
      <c r="H2295" s="47">
        <v>43813.87</v>
      </c>
      <c r="I2295" t="str">
        <f>IF(M2295="?","tier - 2",M2295)</f>
        <v>tier - 2</v>
      </c>
      <c r="J2295" t="str">
        <f>IF(N2295="?","tier - 2",N2295)</f>
        <v>tier - 2</v>
      </c>
      <c r="K2295" t="str">
        <f>IF(O2295="?","Unknown",O2295)</f>
        <v>R1013</v>
      </c>
      <c r="M2295" t="s">
        <v>9</v>
      </c>
      <c r="N2295" t="s">
        <v>9</v>
      </c>
      <c r="O2295" t="s">
        <v>11</v>
      </c>
      <c r="R2295">
        <v>1966</v>
      </c>
    </row>
    <row r="2296" spans="1:18" x14ac:dyDescent="0.3">
      <c r="A2296" t="s">
        <v>2322</v>
      </c>
      <c r="B2296">
        <v>2</v>
      </c>
      <c r="C2296" s="54" t="s">
        <v>8</v>
      </c>
      <c r="D2296" s="54">
        <f>IF(R2296="?",AVERAGE($R$2:$R$2344),R2296)</f>
        <v>1966</v>
      </c>
      <c r="E2296" s="19" t="str">
        <f>CONCATENATE(B2296,"-",C2296,"-",D2296)</f>
        <v>2-Jul-1966</v>
      </c>
      <c r="F2296" s="26">
        <f t="shared" si="35"/>
        <v>56</v>
      </c>
      <c r="G2296">
        <v>0</v>
      </c>
      <c r="H2296" s="47">
        <v>43817.45</v>
      </c>
      <c r="I2296" t="str">
        <f>IF(M2296="?","tier - 2",M2296)</f>
        <v>tier - 2</v>
      </c>
      <c r="J2296" t="str">
        <f>IF(N2296="?","tier - 2",N2296)</f>
        <v>tier - 3</v>
      </c>
      <c r="K2296" t="str">
        <f>IF(O2296="?","Unknown",O2296)</f>
        <v>R1012</v>
      </c>
      <c r="M2296" t="s">
        <v>9</v>
      </c>
      <c r="N2296" t="s">
        <v>10</v>
      </c>
      <c r="O2296" t="s">
        <v>21</v>
      </c>
      <c r="R2296">
        <v>1966</v>
      </c>
    </row>
    <row r="2297" spans="1:18" x14ac:dyDescent="0.3">
      <c r="A2297" t="s">
        <v>2323</v>
      </c>
      <c r="B2297">
        <v>10</v>
      </c>
      <c r="C2297" s="54" t="s">
        <v>13</v>
      </c>
      <c r="D2297" s="54">
        <f>IF(R2297="?",AVERAGE($R$2:$R$2344),R2297)</f>
        <v>1980</v>
      </c>
      <c r="E2297" s="19" t="str">
        <f>CONCATENATE(B2297,"-",C2297,"-",D2297)</f>
        <v>10-Nov-1980</v>
      </c>
      <c r="F2297" s="26">
        <f t="shared" si="35"/>
        <v>42</v>
      </c>
      <c r="G2297">
        <v>2</v>
      </c>
      <c r="H2297" s="47">
        <v>43896.38</v>
      </c>
      <c r="I2297" t="str">
        <f>IF(M2297="?","tier - 2",M2297)</f>
        <v>tier - 2</v>
      </c>
      <c r="J2297" t="str">
        <f>IF(N2297="?","tier - 2",N2297)</f>
        <v>tier - 1</v>
      </c>
      <c r="K2297" t="str">
        <f>IF(O2297="?","Unknown",O2297)</f>
        <v>R1013</v>
      </c>
      <c r="M2297" t="s">
        <v>9</v>
      </c>
      <c r="N2297" t="s">
        <v>14</v>
      </c>
      <c r="O2297" t="s">
        <v>11</v>
      </c>
      <c r="R2297">
        <v>1980</v>
      </c>
    </row>
    <row r="2298" spans="1:18" x14ac:dyDescent="0.3">
      <c r="A2298" t="s">
        <v>2324</v>
      </c>
      <c r="B2298">
        <v>5</v>
      </c>
      <c r="C2298" s="54" t="s">
        <v>35</v>
      </c>
      <c r="D2298" s="54">
        <f>IF(R2298="?",AVERAGE($R$2:$R$2344),R2298)</f>
        <v>1966</v>
      </c>
      <c r="E2298" s="19" t="str">
        <f>CONCATENATE(B2298,"-",C2298,"-",D2298)</f>
        <v>5-Oct-1966</v>
      </c>
      <c r="F2298" s="26">
        <f t="shared" si="35"/>
        <v>56</v>
      </c>
      <c r="G2298">
        <v>0</v>
      </c>
      <c r="H2298" s="47">
        <v>43921.18</v>
      </c>
      <c r="I2298" t="str">
        <f>IF(M2298="?","tier - 2",M2298)</f>
        <v>tier - 2</v>
      </c>
      <c r="J2298" t="str">
        <f>IF(N2298="?","tier - 2",N2298)</f>
        <v>tier - 2</v>
      </c>
      <c r="K2298" t="str">
        <f>IF(O2298="?","Unknown",O2298)</f>
        <v>R1012</v>
      </c>
      <c r="M2298" t="s">
        <v>9</v>
      </c>
      <c r="N2298" t="s">
        <v>9</v>
      </c>
      <c r="O2298" t="s">
        <v>21</v>
      </c>
      <c r="R2298">
        <v>1966</v>
      </c>
    </row>
    <row r="2299" spans="1:18" x14ac:dyDescent="0.3">
      <c r="A2299" t="s">
        <v>2325</v>
      </c>
      <c r="B2299">
        <v>16</v>
      </c>
      <c r="C2299" s="54" t="s">
        <v>8</v>
      </c>
      <c r="D2299" s="54">
        <f>IF(R2299="?",AVERAGE($R$2:$R$2344),R2299)</f>
        <v>1988</v>
      </c>
      <c r="E2299" s="19" t="str">
        <f>CONCATENATE(B2299,"-",C2299,"-",D2299)</f>
        <v>16-Jul-1988</v>
      </c>
      <c r="F2299" s="26">
        <f t="shared" si="35"/>
        <v>34</v>
      </c>
      <c r="G2299">
        <v>1</v>
      </c>
      <c r="H2299" s="47">
        <v>43943.88</v>
      </c>
      <c r="I2299" t="str">
        <f>IF(M2299="?","tier - 2",M2299)</f>
        <v>tier - 2</v>
      </c>
      <c r="J2299" t="str">
        <f>IF(N2299="?","tier - 2",N2299)</f>
        <v>tier - 1</v>
      </c>
      <c r="K2299" t="str">
        <f>IF(O2299="?","Unknown",O2299)</f>
        <v>R1012</v>
      </c>
      <c r="M2299" t="s">
        <v>9</v>
      </c>
      <c r="N2299" t="s">
        <v>14</v>
      </c>
      <c r="O2299" t="s">
        <v>21</v>
      </c>
      <c r="R2299">
        <v>1988</v>
      </c>
    </row>
    <row r="2300" spans="1:18" x14ac:dyDescent="0.3">
      <c r="A2300" t="s">
        <v>2326</v>
      </c>
      <c r="B2300">
        <v>1</v>
      </c>
      <c r="C2300" s="54" t="s">
        <v>16</v>
      </c>
      <c r="D2300" s="54">
        <f>IF(R2300="?",AVERAGE($R$2:$R$2344),R2300)</f>
        <v>1975</v>
      </c>
      <c r="E2300" s="19" t="str">
        <f>CONCATENATE(B2300,"-",C2300,"-",D2300)</f>
        <v>1-Jun-1975</v>
      </c>
      <c r="F2300" s="26">
        <f t="shared" si="35"/>
        <v>48</v>
      </c>
      <c r="G2300">
        <v>2</v>
      </c>
      <c r="H2300" s="47">
        <v>44202.65</v>
      </c>
      <c r="I2300" t="str">
        <f>IF(M2300="?","tier - 2",M2300)</f>
        <v>tier - 2</v>
      </c>
      <c r="J2300" t="str">
        <f>IF(N2300="?","tier - 2",N2300)</f>
        <v>tier - 2</v>
      </c>
      <c r="K2300" t="str">
        <f>IF(O2300="?","Unknown",O2300)</f>
        <v>R1013</v>
      </c>
      <c r="M2300" t="s">
        <v>9</v>
      </c>
      <c r="N2300" t="s">
        <v>9</v>
      </c>
      <c r="O2300" t="s">
        <v>11</v>
      </c>
      <c r="R2300">
        <v>1975</v>
      </c>
    </row>
    <row r="2301" spans="1:18" x14ac:dyDescent="0.3">
      <c r="A2301" t="s">
        <v>2327</v>
      </c>
      <c r="B2301">
        <v>24</v>
      </c>
      <c r="C2301" s="54" t="s">
        <v>13</v>
      </c>
      <c r="D2301" s="54">
        <f>IF(R2301="?",AVERAGE($R$2:$R$2344),R2301)</f>
        <v>1968</v>
      </c>
      <c r="E2301" s="19" t="str">
        <f>CONCATENATE(B2301,"-",C2301,"-",D2301)</f>
        <v>24-Nov-1968</v>
      </c>
      <c r="F2301" s="26">
        <f t="shared" si="35"/>
        <v>54</v>
      </c>
      <c r="G2301">
        <v>2</v>
      </c>
      <c r="H2301" s="47">
        <v>44260.75</v>
      </c>
      <c r="I2301" t="str">
        <f>IF(M2301="?","tier - 2",M2301)</f>
        <v>tier - 2</v>
      </c>
      <c r="J2301" t="str">
        <f>IF(N2301="?","tier - 2",N2301)</f>
        <v>tier - 1</v>
      </c>
      <c r="K2301" t="str">
        <f>IF(O2301="?","Unknown",O2301)</f>
        <v>R1013</v>
      </c>
      <c r="M2301" t="s">
        <v>9</v>
      </c>
      <c r="N2301" t="s">
        <v>14</v>
      </c>
      <c r="O2301" t="s">
        <v>11</v>
      </c>
      <c r="R2301">
        <v>1968</v>
      </c>
    </row>
    <row r="2302" spans="1:18" x14ac:dyDescent="0.3">
      <c r="A2302" t="s">
        <v>2328</v>
      </c>
      <c r="B2302">
        <v>29</v>
      </c>
      <c r="C2302" s="54" t="s">
        <v>35</v>
      </c>
      <c r="D2302" s="54">
        <f>IF(R2302="?",AVERAGE($R$2:$R$2344),R2302)</f>
        <v>1971</v>
      </c>
      <c r="E2302" s="19" t="str">
        <f>CONCATENATE(B2302,"-",C2302,"-",D2302)</f>
        <v>29-Oct-1971</v>
      </c>
      <c r="F2302" s="26">
        <f t="shared" si="35"/>
        <v>51</v>
      </c>
      <c r="G2302">
        <v>0</v>
      </c>
      <c r="H2302" s="47">
        <v>44400.41</v>
      </c>
      <c r="I2302" t="str">
        <f>IF(M2302="?","tier - 2",M2302)</f>
        <v>tier - 2</v>
      </c>
      <c r="J2302" t="str">
        <f>IF(N2302="?","tier - 2",N2302)</f>
        <v>tier - 2</v>
      </c>
      <c r="K2302" t="str">
        <f>IF(O2302="?","Unknown",O2302)</f>
        <v>R1013</v>
      </c>
      <c r="M2302" t="s">
        <v>9</v>
      </c>
      <c r="N2302" t="s">
        <v>9</v>
      </c>
      <c r="O2302" t="s">
        <v>11</v>
      </c>
      <c r="R2302">
        <v>1971</v>
      </c>
    </row>
    <row r="2303" spans="1:18" x14ac:dyDescent="0.3">
      <c r="A2303" t="s">
        <v>2329</v>
      </c>
      <c r="B2303">
        <v>14</v>
      </c>
      <c r="C2303" s="54" t="s">
        <v>18</v>
      </c>
      <c r="D2303" s="54">
        <f>IF(R2303="?",AVERAGE($R$2:$R$2344),R2303)</f>
        <v>1967</v>
      </c>
      <c r="E2303" s="19" t="str">
        <f>CONCATENATE(B2303,"-",C2303,"-",D2303)</f>
        <v>14-Sep-1967</v>
      </c>
      <c r="F2303" s="26">
        <f t="shared" si="35"/>
        <v>55</v>
      </c>
      <c r="G2303">
        <v>0</v>
      </c>
      <c r="H2303" s="47">
        <v>44423.8</v>
      </c>
      <c r="I2303" t="str">
        <f>IF(M2303="?","tier - 2",M2303)</f>
        <v>tier - 2</v>
      </c>
      <c r="J2303" t="str">
        <f>IF(N2303="?","tier - 2",N2303)</f>
        <v>tier - 3</v>
      </c>
      <c r="K2303" t="str">
        <f>IF(O2303="?","Unknown",O2303)</f>
        <v>R1013</v>
      </c>
      <c r="M2303" t="s">
        <v>9</v>
      </c>
      <c r="N2303" t="s">
        <v>10</v>
      </c>
      <c r="O2303" t="s">
        <v>11</v>
      </c>
      <c r="R2303">
        <v>1967</v>
      </c>
    </row>
    <row r="2304" spans="1:18" x14ac:dyDescent="0.3">
      <c r="A2304" t="s">
        <v>2330</v>
      </c>
      <c r="B2304">
        <v>2</v>
      </c>
      <c r="C2304" s="54" t="s">
        <v>33</v>
      </c>
      <c r="D2304" s="54">
        <f>IF(R2304="?",AVERAGE($R$2:$R$2344),R2304)</f>
        <v>2000</v>
      </c>
      <c r="E2304" s="19" t="str">
        <f>CONCATENATE(B2304,"-",C2304,"-",D2304)</f>
        <v>2-Aug-2000</v>
      </c>
      <c r="F2304" s="26">
        <f t="shared" si="35"/>
        <v>22</v>
      </c>
      <c r="G2304">
        <v>1</v>
      </c>
      <c r="H2304" s="47">
        <v>44501.4</v>
      </c>
      <c r="I2304" t="str">
        <f>IF(M2304="?","tier - 2",M2304)</f>
        <v>tier - 2</v>
      </c>
      <c r="J2304" t="str">
        <f>IF(N2304="?","tier - 2",N2304)</f>
        <v>tier - 3</v>
      </c>
      <c r="K2304" t="str">
        <f>IF(O2304="?","Unknown",O2304)</f>
        <v>R1013</v>
      </c>
      <c r="M2304" t="s">
        <v>9</v>
      </c>
      <c r="N2304" t="s">
        <v>10</v>
      </c>
      <c r="O2304" t="s">
        <v>11</v>
      </c>
      <c r="R2304">
        <v>2000</v>
      </c>
    </row>
    <row r="2305" spans="1:18" x14ac:dyDescent="0.3">
      <c r="A2305" t="s">
        <v>2331</v>
      </c>
      <c r="B2305">
        <v>11</v>
      </c>
      <c r="C2305" s="54" t="s">
        <v>35</v>
      </c>
      <c r="D2305" s="54">
        <f>IF(R2305="?",AVERAGE($R$2:$R$2344),R2305)</f>
        <v>1993</v>
      </c>
      <c r="E2305" s="19" t="str">
        <f>CONCATENATE(B2305,"-",C2305,"-",D2305)</f>
        <v>11-Oct-1993</v>
      </c>
      <c r="F2305" s="26">
        <f t="shared" si="35"/>
        <v>29</v>
      </c>
      <c r="G2305">
        <v>2</v>
      </c>
      <c r="H2305" s="47">
        <v>44585.46</v>
      </c>
      <c r="I2305" t="str">
        <f>IF(M2305="?","tier - 2",M2305)</f>
        <v>tier - 2</v>
      </c>
      <c r="J2305" t="str">
        <f>IF(N2305="?","tier - 2",N2305)</f>
        <v>tier - 2</v>
      </c>
      <c r="K2305" t="str">
        <f>IF(O2305="?","Unknown",O2305)</f>
        <v>R1011</v>
      </c>
      <c r="M2305" t="s">
        <v>9</v>
      </c>
      <c r="N2305" t="s">
        <v>9</v>
      </c>
      <c r="O2305" t="s">
        <v>40</v>
      </c>
      <c r="R2305">
        <v>1993</v>
      </c>
    </row>
    <row r="2306" spans="1:18" x14ac:dyDescent="0.3">
      <c r="A2306" t="s">
        <v>2332</v>
      </c>
      <c r="B2306">
        <v>13</v>
      </c>
      <c r="C2306" s="54" t="s">
        <v>33</v>
      </c>
      <c r="D2306" s="54">
        <f>IF(R2306="?",AVERAGE($R$2:$R$2344),R2306)</f>
        <v>1971</v>
      </c>
      <c r="E2306" s="19" t="str">
        <f>CONCATENATE(B2306,"-",C2306,"-",D2306)</f>
        <v>13-Aug-1971</v>
      </c>
      <c r="F2306" s="26">
        <f t="shared" si="35"/>
        <v>51</v>
      </c>
      <c r="G2306">
        <v>2</v>
      </c>
      <c r="H2306" s="47">
        <v>44641.2</v>
      </c>
      <c r="I2306" t="str">
        <f>IF(M2306="?","tier - 2",M2306)</f>
        <v>tier - 2</v>
      </c>
      <c r="J2306" t="str">
        <f>IF(N2306="?","tier - 2",N2306)</f>
        <v>tier - 3</v>
      </c>
      <c r="K2306" t="str">
        <f>IF(O2306="?","Unknown",O2306)</f>
        <v>R1024</v>
      </c>
      <c r="M2306" t="s">
        <v>9</v>
      </c>
      <c r="N2306" t="s">
        <v>10</v>
      </c>
      <c r="O2306" t="s">
        <v>245</v>
      </c>
      <c r="R2306">
        <v>1971</v>
      </c>
    </row>
    <row r="2307" spans="1:18" x14ac:dyDescent="0.3">
      <c r="A2307" t="s">
        <v>2333</v>
      </c>
      <c r="B2307">
        <v>17</v>
      </c>
      <c r="C2307" s="54" t="s">
        <v>28</v>
      </c>
      <c r="D2307" s="54">
        <f>IF(R2307="?",AVERAGE($R$2:$R$2344),R2307)</f>
        <v>1962</v>
      </c>
      <c r="E2307" s="19" t="str">
        <f>CONCATENATE(B2307,"-",C2307,"-",D2307)</f>
        <v>17-Dec-1962</v>
      </c>
      <c r="F2307" s="26">
        <f t="shared" ref="F2307:F2344" si="36">DATEDIF(E2307, DATE(2023,6,8), "Y")</f>
        <v>60</v>
      </c>
      <c r="G2307">
        <v>0</v>
      </c>
      <c r="H2307" s="47">
        <v>45008.959999999999</v>
      </c>
      <c r="I2307" t="str">
        <f>IF(M2307="?","tier - 2",M2307)</f>
        <v>tier - 2</v>
      </c>
      <c r="J2307" t="str">
        <f>IF(N2307="?","tier - 2",N2307)</f>
        <v>tier - 2</v>
      </c>
      <c r="K2307" t="str">
        <f>IF(O2307="?","Unknown",O2307)</f>
        <v>R1013</v>
      </c>
      <c r="M2307" t="s">
        <v>9</v>
      </c>
      <c r="N2307" t="s">
        <v>9</v>
      </c>
      <c r="O2307" t="s">
        <v>11</v>
      </c>
      <c r="R2307">
        <v>1962</v>
      </c>
    </row>
    <row r="2308" spans="1:18" x14ac:dyDescent="0.3">
      <c r="A2308" t="s">
        <v>2334</v>
      </c>
      <c r="B2308">
        <v>9</v>
      </c>
      <c r="C2308" s="54" t="s">
        <v>33</v>
      </c>
      <c r="D2308" s="54">
        <f>IF(R2308="?",AVERAGE($R$2:$R$2344),R2308)</f>
        <v>1974</v>
      </c>
      <c r="E2308" s="19" t="str">
        <f>CONCATENATE(B2308,"-",C2308,"-",D2308)</f>
        <v>9-Aug-1974</v>
      </c>
      <c r="F2308" s="26">
        <f t="shared" si="36"/>
        <v>48</v>
      </c>
      <c r="G2308">
        <v>2</v>
      </c>
      <c r="H2308" s="47">
        <v>45702.02</v>
      </c>
      <c r="I2308" t="str">
        <f>IF(M2308="?","tier - 2",M2308)</f>
        <v>tier - 2</v>
      </c>
      <c r="J2308" t="str">
        <f>IF(N2308="?","tier - 2",N2308)</f>
        <v>tier - 2</v>
      </c>
      <c r="K2308" t="str">
        <f>IF(O2308="?","Unknown",O2308)</f>
        <v>R1012</v>
      </c>
      <c r="M2308" t="s">
        <v>9</v>
      </c>
      <c r="N2308" t="s">
        <v>9</v>
      </c>
      <c r="O2308" t="s">
        <v>21</v>
      </c>
      <c r="R2308">
        <v>1974</v>
      </c>
    </row>
    <row r="2309" spans="1:18" x14ac:dyDescent="0.3">
      <c r="A2309" t="s">
        <v>2335</v>
      </c>
      <c r="B2309">
        <v>21</v>
      </c>
      <c r="C2309" s="54" t="s">
        <v>28</v>
      </c>
      <c r="D2309" s="54">
        <f>IF(R2309="?",AVERAGE($R$2:$R$2344),R2309)</f>
        <v>1960</v>
      </c>
      <c r="E2309" s="19" t="str">
        <f>CONCATENATE(B2309,"-",C2309,"-",D2309)</f>
        <v>21-Dec-1960</v>
      </c>
      <c r="F2309" s="26">
        <f t="shared" si="36"/>
        <v>62</v>
      </c>
      <c r="G2309">
        <v>0</v>
      </c>
      <c r="H2309" s="47">
        <v>45710.21</v>
      </c>
      <c r="I2309" t="str">
        <f>IF(M2309="?","tier - 2",M2309)</f>
        <v>tier - 2</v>
      </c>
      <c r="J2309" t="str">
        <f>IF(N2309="?","tier - 2",N2309)</f>
        <v>tier - 2</v>
      </c>
      <c r="K2309" t="str">
        <f>IF(O2309="?","Unknown",O2309)</f>
        <v>R1016</v>
      </c>
      <c r="M2309" t="s">
        <v>9</v>
      </c>
      <c r="N2309" t="s">
        <v>9</v>
      </c>
      <c r="O2309" t="s">
        <v>166</v>
      </c>
      <c r="R2309">
        <v>1960</v>
      </c>
    </row>
    <row r="2310" spans="1:18" x14ac:dyDescent="0.3">
      <c r="A2310" t="s">
        <v>2336</v>
      </c>
      <c r="B2310">
        <v>12</v>
      </c>
      <c r="C2310" s="54" t="s">
        <v>33</v>
      </c>
      <c r="D2310" s="54">
        <f>IF(R2310="?",AVERAGE($R$2:$R$2344),R2310)</f>
        <v>1979</v>
      </c>
      <c r="E2310" s="19" t="str">
        <f>CONCATENATE(B2310,"-",C2310,"-",D2310)</f>
        <v>12-Aug-1979</v>
      </c>
      <c r="F2310" s="26">
        <f t="shared" si="36"/>
        <v>43</v>
      </c>
      <c r="G2310">
        <v>0</v>
      </c>
      <c r="H2310" s="47">
        <v>45863.21</v>
      </c>
      <c r="I2310" t="str">
        <f>IF(M2310="?","tier - 2",M2310)</f>
        <v>tier - 2</v>
      </c>
      <c r="J2310" t="str">
        <f>IF(N2310="?","tier - 2",N2310)</f>
        <v>tier - 1</v>
      </c>
      <c r="K2310" t="str">
        <f>IF(O2310="?","Unknown",O2310)</f>
        <v>R1013</v>
      </c>
      <c r="M2310" t="s">
        <v>9</v>
      </c>
      <c r="N2310" t="s">
        <v>14</v>
      </c>
      <c r="O2310" t="s">
        <v>11</v>
      </c>
      <c r="R2310">
        <v>1979</v>
      </c>
    </row>
    <row r="2311" spans="1:18" x14ac:dyDescent="0.3">
      <c r="A2311" t="s">
        <v>2337</v>
      </c>
      <c r="B2311">
        <v>30</v>
      </c>
      <c r="C2311" s="54" t="s">
        <v>18</v>
      </c>
      <c r="D2311" s="54">
        <f>IF(R2311="?",AVERAGE($R$2:$R$2344),R2311)</f>
        <v>1985</v>
      </c>
      <c r="E2311" s="19" t="str">
        <f>CONCATENATE(B2311,"-",C2311,"-",D2311)</f>
        <v>30-Sep-1985</v>
      </c>
      <c r="F2311" s="26">
        <f t="shared" si="36"/>
        <v>37</v>
      </c>
      <c r="G2311">
        <v>2</v>
      </c>
      <c r="H2311" s="47">
        <v>46113.51</v>
      </c>
      <c r="I2311" t="str">
        <f>IF(M2311="?","tier - 2",M2311)</f>
        <v>tier - 2</v>
      </c>
      <c r="J2311" t="str">
        <f>IF(N2311="?","tier - 2",N2311)</f>
        <v>tier - 3</v>
      </c>
      <c r="K2311" t="str">
        <f>IF(O2311="?","Unknown",O2311)</f>
        <v>R1011</v>
      </c>
      <c r="M2311" t="s">
        <v>9</v>
      </c>
      <c r="N2311" t="s">
        <v>10</v>
      </c>
      <c r="O2311" t="s">
        <v>40</v>
      </c>
      <c r="R2311">
        <v>1985</v>
      </c>
    </row>
    <row r="2312" spans="1:18" x14ac:dyDescent="0.3">
      <c r="A2312" t="s">
        <v>2338</v>
      </c>
      <c r="B2312">
        <v>4</v>
      </c>
      <c r="C2312" s="54" t="s">
        <v>28</v>
      </c>
      <c r="D2312" s="54">
        <f>IF(R2312="?",AVERAGE($R$2:$R$2344),R2312)</f>
        <v>1962</v>
      </c>
      <c r="E2312" s="19" t="str">
        <f>CONCATENATE(B2312,"-",C2312,"-",D2312)</f>
        <v>4-Dec-1962</v>
      </c>
      <c r="F2312" s="26">
        <f t="shared" si="36"/>
        <v>60</v>
      </c>
      <c r="G2312">
        <v>3</v>
      </c>
      <c r="H2312" s="47">
        <v>46130.53</v>
      </c>
      <c r="I2312" t="str">
        <f>IF(M2312="?","tier - 2",M2312)</f>
        <v>tier - 1</v>
      </c>
      <c r="J2312" t="str">
        <f>IF(N2312="?","tier - 2",N2312)</f>
        <v>tier - 1</v>
      </c>
      <c r="K2312" t="str">
        <f>IF(O2312="?","Unknown",O2312)</f>
        <v>R1012</v>
      </c>
      <c r="M2312" t="s">
        <v>14</v>
      </c>
      <c r="N2312" t="s">
        <v>14</v>
      </c>
      <c r="O2312" t="s">
        <v>21</v>
      </c>
      <c r="R2312">
        <v>1962</v>
      </c>
    </row>
    <row r="2313" spans="1:18" x14ac:dyDescent="0.3">
      <c r="A2313" t="s">
        <v>2339</v>
      </c>
      <c r="B2313">
        <v>2</v>
      </c>
      <c r="C2313" s="54" t="s">
        <v>28</v>
      </c>
      <c r="D2313" s="54">
        <f>IF(R2313="?",AVERAGE($R$2:$R$2344),R2313)</f>
        <v>1976</v>
      </c>
      <c r="E2313" s="19" t="str">
        <f>CONCATENATE(B2313,"-",C2313,"-",D2313)</f>
        <v>2-Dec-1976</v>
      </c>
      <c r="F2313" s="26">
        <f t="shared" si="36"/>
        <v>46</v>
      </c>
      <c r="G2313">
        <v>3</v>
      </c>
      <c r="H2313" s="47">
        <v>46151.12</v>
      </c>
      <c r="I2313" t="str">
        <f>IF(M2313="?","tier - 2",M2313)</f>
        <v>tier - 1</v>
      </c>
      <c r="J2313" t="str">
        <f>IF(N2313="?","tier - 2",N2313)</f>
        <v>tier - 3</v>
      </c>
      <c r="K2313" t="str">
        <f>IF(O2313="?","Unknown",O2313)</f>
        <v>R1013</v>
      </c>
      <c r="M2313" t="s">
        <v>14</v>
      </c>
      <c r="N2313" t="s">
        <v>10</v>
      </c>
      <c r="O2313" t="s">
        <v>11</v>
      </c>
      <c r="R2313">
        <v>1976</v>
      </c>
    </row>
    <row r="2314" spans="1:18" x14ac:dyDescent="0.3">
      <c r="A2314" t="s">
        <v>2340</v>
      </c>
      <c r="B2314">
        <v>17</v>
      </c>
      <c r="C2314" s="54" t="s">
        <v>33</v>
      </c>
      <c r="D2314" s="54">
        <f>IF(R2314="?",AVERAGE($R$2:$R$2344),R2314)</f>
        <v>1978</v>
      </c>
      <c r="E2314" s="19" t="str">
        <f>CONCATENATE(B2314,"-",C2314,"-",D2314)</f>
        <v>17-Aug-1978</v>
      </c>
      <c r="F2314" s="26">
        <f t="shared" si="36"/>
        <v>44</v>
      </c>
      <c r="G2314">
        <v>2</v>
      </c>
      <c r="H2314" s="47">
        <v>46200.99</v>
      </c>
      <c r="I2314" t="str">
        <f>IF(M2314="?","tier - 2",M2314)</f>
        <v>tier - 1</v>
      </c>
      <c r="J2314" t="str">
        <f>IF(N2314="?","tier - 2",N2314)</f>
        <v>tier - 1</v>
      </c>
      <c r="K2314" t="str">
        <f>IF(O2314="?","Unknown",O2314)</f>
        <v>R1013</v>
      </c>
      <c r="M2314" t="s">
        <v>14</v>
      </c>
      <c r="N2314" t="s">
        <v>14</v>
      </c>
      <c r="O2314" t="s">
        <v>11</v>
      </c>
      <c r="R2314">
        <v>1978</v>
      </c>
    </row>
    <row r="2315" spans="1:18" x14ac:dyDescent="0.3">
      <c r="A2315" t="s">
        <v>2341</v>
      </c>
      <c r="B2315">
        <v>6</v>
      </c>
      <c r="C2315" s="54" t="s">
        <v>28</v>
      </c>
      <c r="D2315" s="54">
        <f>IF(R2315="?",AVERAGE($R$2:$R$2344),R2315)</f>
        <v>1971</v>
      </c>
      <c r="E2315" s="19" t="str">
        <f>CONCATENATE(B2315,"-",C2315,"-",D2315)</f>
        <v>6-Dec-1971</v>
      </c>
      <c r="F2315" s="26">
        <f t="shared" si="36"/>
        <v>51</v>
      </c>
      <c r="G2315">
        <v>3</v>
      </c>
      <c r="H2315" s="47">
        <v>46255.11</v>
      </c>
      <c r="I2315" t="str">
        <f>IF(M2315="?","tier - 2",M2315)</f>
        <v>tier - 1</v>
      </c>
      <c r="J2315" t="str">
        <f>IF(N2315="?","tier - 2",N2315)</f>
        <v>tier - 3</v>
      </c>
      <c r="K2315" t="str">
        <f>IF(O2315="?","Unknown",O2315)</f>
        <v>R1024</v>
      </c>
      <c r="M2315" t="s">
        <v>14</v>
      </c>
      <c r="N2315" t="s">
        <v>10</v>
      </c>
      <c r="O2315" t="s">
        <v>245</v>
      </c>
      <c r="R2315">
        <v>1971</v>
      </c>
    </row>
    <row r="2316" spans="1:18" x14ac:dyDescent="0.3">
      <c r="A2316" t="s">
        <v>2342</v>
      </c>
      <c r="B2316">
        <v>8</v>
      </c>
      <c r="C2316" s="54" t="s">
        <v>33</v>
      </c>
      <c r="D2316" s="54">
        <f>IF(R2316="?",AVERAGE($R$2:$R$2344),R2316)</f>
        <v>1961</v>
      </c>
      <c r="E2316" s="19" t="str">
        <f>CONCATENATE(B2316,"-",C2316,"-",D2316)</f>
        <v>8-Aug-1961</v>
      </c>
      <c r="F2316" s="26">
        <f t="shared" si="36"/>
        <v>61</v>
      </c>
      <c r="G2316">
        <v>0</v>
      </c>
      <c r="H2316" s="47">
        <v>46599.11</v>
      </c>
      <c r="I2316" t="str">
        <f>IF(M2316="?","tier - 2",M2316)</f>
        <v>tier - 1</v>
      </c>
      <c r="J2316" t="str">
        <f>IF(N2316="?","tier - 2",N2316)</f>
        <v>tier - 1</v>
      </c>
      <c r="K2316" t="str">
        <f>IF(O2316="?","Unknown",O2316)</f>
        <v>R1013</v>
      </c>
      <c r="M2316" t="s">
        <v>14</v>
      </c>
      <c r="N2316" t="s">
        <v>14</v>
      </c>
      <c r="O2316" t="s">
        <v>11</v>
      </c>
      <c r="R2316">
        <v>1961</v>
      </c>
    </row>
    <row r="2317" spans="1:18" x14ac:dyDescent="0.3">
      <c r="A2317" t="s">
        <v>2343</v>
      </c>
      <c r="B2317">
        <v>23</v>
      </c>
      <c r="C2317" s="54" t="s">
        <v>16</v>
      </c>
      <c r="D2317" s="54">
        <f>IF(R2317="?",AVERAGE($R$2:$R$2344),R2317)</f>
        <v>1969</v>
      </c>
      <c r="E2317" s="19" t="str">
        <f>CONCATENATE(B2317,"-",C2317,"-",D2317)</f>
        <v>23-Jun-1969</v>
      </c>
      <c r="F2317" s="26">
        <f t="shared" si="36"/>
        <v>53</v>
      </c>
      <c r="G2317">
        <v>3</v>
      </c>
      <c r="H2317" s="47">
        <v>46661.440000000002</v>
      </c>
      <c r="I2317" t="str">
        <f>IF(M2317="?","tier - 2",M2317)</f>
        <v>tier - 1</v>
      </c>
      <c r="J2317" t="str">
        <f>IF(N2317="?","tier - 2",N2317)</f>
        <v>tier - 3</v>
      </c>
      <c r="K2317" t="str">
        <f>IF(O2317="?","Unknown",O2317)</f>
        <v>R1012</v>
      </c>
      <c r="M2317" t="s">
        <v>14</v>
      </c>
      <c r="N2317" t="s">
        <v>10</v>
      </c>
      <c r="O2317" t="s">
        <v>21</v>
      </c>
      <c r="R2317">
        <v>1969</v>
      </c>
    </row>
    <row r="2318" spans="1:18" x14ac:dyDescent="0.3">
      <c r="A2318" t="s">
        <v>2344</v>
      </c>
      <c r="B2318">
        <v>17</v>
      </c>
      <c r="C2318" s="54" t="s">
        <v>13</v>
      </c>
      <c r="D2318" s="54">
        <f>IF(R2318="?",AVERAGE($R$2:$R$2344),R2318)</f>
        <v>1960</v>
      </c>
      <c r="E2318" s="19" t="str">
        <f>CONCATENATE(B2318,"-",C2318,"-",D2318)</f>
        <v>17-Nov-1960</v>
      </c>
      <c r="F2318" s="26">
        <f t="shared" si="36"/>
        <v>62</v>
      </c>
      <c r="G2318">
        <v>3</v>
      </c>
      <c r="H2318" s="47">
        <v>46718.16</v>
      </c>
      <c r="I2318" t="str">
        <f>IF(M2318="?","tier - 2",M2318)</f>
        <v>tier - 1</v>
      </c>
      <c r="J2318" t="str">
        <f>IF(N2318="?","tier - 2",N2318)</f>
        <v>tier - 1</v>
      </c>
      <c r="K2318" t="str">
        <f>IF(O2318="?","Unknown",O2318)</f>
        <v>R1012</v>
      </c>
      <c r="M2318" t="s">
        <v>14</v>
      </c>
      <c r="N2318" t="s">
        <v>14</v>
      </c>
      <c r="O2318" t="s">
        <v>21</v>
      </c>
      <c r="R2318">
        <v>1960</v>
      </c>
    </row>
    <row r="2319" spans="1:18" x14ac:dyDescent="0.3">
      <c r="A2319" t="s">
        <v>2345</v>
      </c>
      <c r="B2319">
        <v>15</v>
      </c>
      <c r="C2319" s="54" t="s">
        <v>18</v>
      </c>
      <c r="D2319" s="54">
        <f>IF(R2319="?",AVERAGE($R$2:$R$2344),R2319)</f>
        <v>1958</v>
      </c>
      <c r="E2319" s="19" t="str">
        <f>CONCATENATE(B2319,"-",C2319,"-",D2319)</f>
        <v>15-Sep-1958</v>
      </c>
      <c r="F2319" s="26">
        <f t="shared" si="36"/>
        <v>64</v>
      </c>
      <c r="G2319">
        <v>0</v>
      </c>
      <c r="H2319" s="47">
        <v>46889.26</v>
      </c>
      <c r="I2319" t="str">
        <f>IF(M2319="?","tier - 2",M2319)</f>
        <v>tier - 2</v>
      </c>
      <c r="J2319" t="str">
        <f>IF(N2319="?","tier - 2",N2319)</f>
        <v>tier - 3</v>
      </c>
      <c r="K2319" t="str">
        <f>IF(O2319="?","Unknown",O2319)</f>
        <v>R1013</v>
      </c>
      <c r="M2319" t="s">
        <v>9</v>
      </c>
      <c r="N2319" t="s">
        <v>10</v>
      </c>
      <c r="O2319" t="s">
        <v>11</v>
      </c>
      <c r="R2319">
        <v>1958</v>
      </c>
    </row>
    <row r="2320" spans="1:18" x14ac:dyDescent="0.3">
      <c r="A2320" t="s">
        <v>2346</v>
      </c>
      <c r="B2320">
        <v>14</v>
      </c>
      <c r="C2320" s="54" t="s">
        <v>8</v>
      </c>
      <c r="D2320" s="54">
        <f>IF(R2320="?",AVERAGE($R$2:$R$2344),R2320)</f>
        <v>1959</v>
      </c>
      <c r="E2320" s="19" t="str">
        <f>CONCATENATE(B2320,"-",C2320,"-",D2320)</f>
        <v>14-Jul-1959</v>
      </c>
      <c r="F2320" s="26">
        <f t="shared" si="36"/>
        <v>63</v>
      </c>
      <c r="G2320">
        <v>0</v>
      </c>
      <c r="H2320" s="47">
        <v>47055.53</v>
      </c>
      <c r="I2320" t="str">
        <f>IF(M2320="?","tier - 2",M2320)</f>
        <v>tier - 2</v>
      </c>
      <c r="J2320" t="str">
        <f>IF(N2320="?","tier - 2",N2320)</f>
        <v>tier - 1</v>
      </c>
      <c r="K2320" t="str">
        <f>IF(O2320="?","Unknown",O2320)</f>
        <v>R1013</v>
      </c>
      <c r="M2320" t="s">
        <v>9</v>
      </c>
      <c r="N2320" t="s">
        <v>14</v>
      </c>
      <c r="O2320" t="s">
        <v>11</v>
      </c>
      <c r="R2320">
        <v>1959</v>
      </c>
    </row>
    <row r="2321" spans="1:18" x14ac:dyDescent="0.3">
      <c r="A2321" t="s">
        <v>2347</v>
      </c>
      <c r="B2321">
        <v>28</v>
      </c>
      <c r="C2321" s="54" t="s">
        <v>28</v>
      </c>
      <c r="D2321" s="54">
        <f>IF(R2321="?",AVERAGE($R$2:$R$2344),R2321)</f>
        <v>1970</v>
      </c>
      <c r="E2321" s="19" t="str">
        <f>CONCATENATE(B2321,"-",C2321,"-",D2321)</f>
        <v>28-Dec-1970</v>
      </c>
      <c r="F2321" s="26">
        <f t="shared" si="36"/>
        <v>52</v>
      </c>
      <c r="G2321">
        <v>2</v>
      </c>
      <c r="H2321" s="47">
        <v>47269.85</v>
      </c>
      <c r="I2321" t="str">
        <f>IF(M2321="?","tier - 2",M2321)</f>
        <v>tier - 1</v>
      </c>
      <c r="J2321" t="str">
        <f>IF(N2321="?","tier - 2",N2321)</f>
        <v>tier - 2</v>
      </c>
      <c r="K2321" t="str">
        <f>IF(O2321="?","Unknown",O2321)</f>
        <v>R1013</v>
      </c>
      <c r="M2321" t="s">
        <v>14</v>
      </c>
      <c r="N2321" t="s">
        <v>9</v>
      </c>
      <c r="O2321" t="s">
        <v>11</v>
      </c>
      <c r="R2321">
        <v>1970</v>
      </c>
    </row>
    <row r="2322" spans="1:18" x14ac:dyDescent="0.3">
      <c r="A2322" t="s">
        <v>2348</v>
      </c>
      <c r="B2322">
        <v>3</v>
      </c>
      <c r="C2322" s="54" t="s">
        <v>18</v>
      </c>
      <c r="D2322" s="54">
        <f>IF(R2322="?",AVERAGE($R$2:$R$2344),R2322)</f>
        <v>1958</v>
      </c>
      <c r="E2322" s="19" t="str">
        <f>CONCATENATE(B2322,"-",C2322,"-",D2322)</f>
        <v>3-Sep-1958</v>
      </c>
      <c r="F2322" s="26">
        <f t="shared" si="36"/>
        <v>64</v>
      </c>
      <c r="G2322">
        <v>2</v>
      </c>
      <c r="H2322" s="47">
        <v>47291.06</v>
      </c>
      <c r="I2322" t="str">
        <f>IF(M2322="?","tier - 2",M2322)</f>
        <v>tier - 2</v>
      </c>
      <c r="J2322" t="str">
        <f>IF(N2322="?","tier - 2",N2322)</f>
        <v>tier - 1</v>
      </c>
      <c r="K2322" t="str">
        <f>IF(O2322="?","Unknown",O2322)</f>
        <v>R1011</v>
      </c>
      <c r="M2322" t="s">
        <v>9</v>
      </c>
      <c r="N2322" t="s">
        <v>14</v>
      </c>
      <c r="O2322" t="s">
        <v>40</v>
      </c>
      <c r="R2322">
        <v>1958</v>
      </c>
    </row>
    <row r="2323" spans="1:18" x14ac:dyDescent="0.3">
      <c r="A2323" t="s">
        <v>2349</v>
      </c>
      <c r="B2323">
        <v>4</v>
      </c>
      <c r="C2323" s="54" t="s">
        <v>35</v>
      </c>
      <c r="D2323" s="54">
        <f>IF(R2323="?",AVERAGE($R$2:$R$2344),R2323)</f>
        <v>1959</v>
      </c>
      <c r="E2323" s="19" t="str">
        <f>CONCATENATE(B2323,"-",C2323,"-",D2323)</f>
        <v>4-Oct-1959</v>
      </c>
      <c r="F2323" s="26">
        <f t="shared" si="36"/>
        <v>63</v>
      </c>
      <c r="G2323">
        <v>2</v>
      </c>
      <c r="H2323" s="47">
        <v>47305.31</v>
      </c>
      <c r="I2323" t="str">
        <f>IF(M2323="?","tier - 2",M2323)</f>
        <v>tier - 2</v>
      </c>
      <c r="J2323" t="str">
        <f>IF(N2323="?","tier - 2",N2323)</f>
        <v>tier - 1</v>
      </c>
      <c r="K2323" t="str">
        <f>IF(O2323="?","Unknown",O2323)</f>
        <v>R1011</v>
      </c>
      <c r="M2323" t="s">
        <v>9</v>
      </c>
      <c r="N2323" t="s">
        <v>14</v>
      </c>
      <c r="O2323" t="s">
        <v>40</v>
      </c>
      <c r="R2323">
        <v>1959</v>
      </c>
    </row>
    <row r="2324" spans="1:18" x14ac:dyDescent="0.3">
      <c r="A2324" t="s">
        <v>2350</v>
      </c>
      <c r="B2324">
        <v>13</v>
      </c>
      <c r="C2324" s="54" t="s">
        <v>16</v>
      </c>
      <c r="D2324" s="54">
        <f>IF(R2324="?",AVERAGE($R$2:$R$2344),R2324)</f>
        <v>1961</v>
      </c>
      <c r="E2324" s="19" t="str">
        <f>CONCATENATE(B2324,"-",C2324,"-",D2324)</f>
        <v>13-Jun-1961</v>
      </c>
      <c r="F2324" s="26">
        <f t="shared" si="36"/>
        <v>61</v>
      </c>
      <c r="G2324">
        <v>1</v>
      </c>
      <c r="H2324" s="47">
        <v>47403.88</v>
      </c>
      <c r="I2324" t="str">
        <f>IF(M2324="?","tier - 2",M2324)</f>
        <v>tier - 1</v>
      </c>
      <c r="J2324" t="str">
        <f>IF(N2324="?","tier - 2",N2324)</f>
        <v>tier - 3</v>
      </c>
      <c r="K2324" t="str">
        <f>IF(O2324="?","Unknown",O2324)</f>
        <v>R1011</v>
      </c>
      <c r="M2324" t="s">
        <v>14</v>
      </c>
      <c r="N2324" t="s">
        <v>10</v>
      </c>
      <c r="O2324" t="s">
        <v>40</v>
      </c>
      <c r="R2324">
        <v>1961</v>
      </c>
    </row>
    <row r="2325" spans="1:18" x14ac:dyDescent="0.3">
      <c r="A2325" t="s">
        <v>2351</v>
      </c>
      <c r="B2325">
        <v>27</v>
      </c>
      <c r="C2325" s="54" t="s">
        <v>18</v>
      </c>
      <c r="D2325" s="54">
        <f>IF(R2325="?",AVERAGE($R$2:$R$2344),R2325)</f>
        <v>1971</v>
      </c>
      <c r="E2325" s="19" t="str">
        <f>CONCATENATE(B2325,"-",C2325,"-",D2325)</f>
        <v>27-Sep-1971</v>
      </c>
      <c r="F2325" s="26">
        <f t="shared" si="36"/>
        <v>51</v>
      </c>
      <c r="G2325">
        <v>2</v>
      </c>
      <c r="H2325" s="47">
        <v>47462.89</v>
      </c>
      <c r="I2325" t="str">
        <f>IF(M2325="?","tier - 2",M2325)</f>
        <v>tier - 1</v>
      </c>
      <c r="J2325" t="str">
        <f>IF(N2325="?","tier - 2",N2325)</f>
        <v>tier - 2</v>
      </c>
      <c r="K2325" t="str">
        <f>IF(O2325="?","Unknown",O2325)</f>
        <v>R1013</v>
      </c>
      <c r="M2325" t="s">
        <v>14</v>
      </c>
      <c r="N2325" t="s">
        <v>9</v>
      </c>
      <c r="O2325" t="s">
        <v>11</v>
      </c>
      <c r="R2325">
        <v>1971</v>
      </c>
    </row>
    <row r="2326" spans="1:18" x14ac:dyDescent="0.3">
      <c r="A2326" t="s">
        <v>2352</v>
      </c>
      <c r="B2326">
        <v>7</v>
      </c>
      <c r="C2326" s="54" t="s">
        <v>13</v>
      </c>
      <c r="D2326" s="54">
        <f>IF(R2326="?",AVERAGE($R$2:$R$2344),R2326)</f>
        <v>1964</v>
      </c>
      <c r="E2326" s="19" t="str">
        <f>CONCATENATE(B2326,"-",C2326,"-",D2326)</f>
        <v>7-Nov-1964</v>
      </c>
      <c r="F2326" s="26">
        <f t="shared" si="36"/>
        <v>58</v>
      </c>
      <c r="G2326">
        <v>2</v>
      </c>
      <c r="H2326" s="47">
        <v>47496.49</v>
      </c>
      <c r="I2326" t="str">
        <f>IF(M2326="?","tier - 2",M2326)</f>
        <v>tier - 1</v>
      </c>
      <c r="J2326" t="str">
        <f>IF(N2326="?","tier - 2",N2326)</f>
        <v>tier - 3</v>
      </c>
      <c r="K2326" t="str">
        <f>IF(O2326="?","Unknown",O2326)</f>
        <v>R1012</v>
      </c>
      <c r="M2326" t="s">
        <v>14</v>
      </c>
      <c r="N2326" t="s">
        <v>10</v>
      </c>
      <c r="O2326" t="s">
        <v>21</v>
      </c>
      <c r="R2326">
        <v>1964</v>
      </c>
    </row>
    <row r="2327" spans="1:18" x14ac:dyDescent="0.3">
      <c r="A2327" t="s">
        <v>2353</v>
      </c>
      <c r="B2327">
        <v>5</v>
      </c>
      <c r="C2327" s="54" t="s">
        <v>33</v>
      </c>
      <c r="D2327" s="54">
        <f>IF(R2327="?",AVERAGE($R$2:$R$2344),R2327)</f>
        <v>1963</v>
      </c>
      <c r="E2327" s="19" t="str">
        <f>CONCATENATE(B2327,"-",C2327,"-",D2327)</f>
        <v>5-Aug-1963</v>
      </c>
      <c r="F2327" s="26">
        <f t="shared" si="36"/>
        <v>59</v>
      </c>
      <c r="G2327">
        <v>1</v>
      </c>
      <c r="H2327" s="47">
        <v>47896.79</v>
      </c>
      <c r="I2327" t="str">
        <f>IF(M2327="?","tier - 2",M2327)</f>
        <v>tier - 1</v>
      </c>
      <c r="J2327" t="str">
        <f>IF(N2327="?","tier - 2",N2327)</f>
        <v>tier - 3</v>
      </c>
      <c r="K2327" t="str">
        <f>IF(O2327="?","Unknown",O2327)</f>
        <v>R1024</v>
      </c>
      <c r="M2327" t="s">
        <v>14</v>
      </c>
      <c r="N2327" t="s">
        <v>10</v>
      </c>
      <c r="O2327" t="s">
        <v>245</v>
      </c>
      <c r="R2327">
        <v>1963</v>
      </c>
    </row>
    <row r="2328" spans="1:18" x14ac:dyDescent="0.3">
      <c r="A2328" t="s">
        <v>2354</v>
      </c>
      <c r="B2328">
        <v>16</v>
      </c>
      <c r="C2328" s="54" t="s">
        <v>13</v>
      </c>
      <c r="D2328" s="54">
        <f>IF(R2328="?",AVERAGE($R$2:$R$2344),R2328)</f>
        <v>1958</v>
      </c>
      <c r="E2328" s="19" t="str">
        <f>CONCATENATE(B2328,"-",C2328,"-",D2328)</f>
        <v>16-Nov-1958</v>
      </c>
      <c r="F2328" s="26">
        <f t="shared" si="36"/>
        <v>64</v>
      </c>
      <c r="G2328">
        <v>1</v>
      </c>
      <c r="H2328" s="47">
        <v>47928.03</v>
      </c>
      <c r="I2328" t="str">
        <f>IF(M2328="?","tier - 2",M2328)</f>
        <v>tier - 2</v>
      </c>
      <c r="J2328" t="str">
        <f>IF(N2328="?","tier - 2",N2328)</f>
        <v>tier - 3</v>
      </c>
      <c r="K2328" t="str">
        <f>IF(O2328="?","Unknown",O2328)</f>
        <v>R1011</v>
      </c>
      <c r="M2328" t="s">
        <v>9</v>
      </c>
      <c r="N2328" t="s">
        <v>10</v>
      </c>
      <c r="O2328" t="s">
        <v>40</v>
      </c>
      <c r="R2328">
        <v>1958</v>
      </c>
    </row>
    <row r="2329" spans="1:18" x14ac:dyDescent="0.3">
      <c r="A2329" t="s">
        <v>2355</v>
      </c>
      <c r="B2329">
        <v>27</v>
      </c>
      <c r="C2329" s="54" t="s">
        <v>33</v>
      </c>
      <c r="D2329" s="54">
        <f>IF(R2329="?",AVERAGE($R$2:$R$2344),R2329)</f>
        <v>1962</v>
      </c>
      <c r="E2329" s="19" t="str">
        <f>CONCATENATE(B2329,"-",C2329,"-",D2329)</f>
        <v>27-Aug-1962</v>
      </c>
      <c r="F2329" s="26">
        <f t="shared" si="36"/>
        <v>60</v>
      </c>
      <c r="G2329">
        <v>0</v>
      </c>
      <c r="H2329" s="47">
        <v>48173.36</v>
      </c>
      <c r="I2329" t="str">
        <f>IF(M2329="?","tier - 2",M2329)</f>
        <v>tier - 1</v>
      </c>
      <c r="J2329" t="str">
        <f>IF(N2329="?","tier - 2",N2329)</f>
        <v>tier - 3</v>
      </c>
      <c r="K2329" t="str">
        <f>IF(O2329="?","Unknown",O2329)</f>
        <v>R1011</v>
      </c>
      <c r="M2329" t="s">
        <v>14</v>
      </c>
      <c r="N2329" t="s">
        <v>10</v>
      </c>
      <c r="O2329" t="s">
        <v>40</v>
      </c>
      <c r="R2329">
        <v>1962</v>
      </c>
    </row>
    <row r="2330" spans="1:18" x14ac:dyDescent="0.3">
      <c r="A2330" t="s">
        <v>2356</v>
      </c>
      <c r="B2330">
        <v>21</v>
      </c>
      <c r="C2330" s="54" t="s">
        <v>28</v>
      </c>
      <c r="D2330" s="54">
        <f>IF(R2330="?",AVERAGE($R$2:$R$2344),R2330)</f>
        <v>1961</v>
      </c>
      <c r="E2330" s="19" t="str">
        <f>CONCATENATE(B2330,"-",C2330,"-",D2330)</f>
        <v>21-Dec-1961</v>
      </c>
      <c r="F2330" s="26">
        <f t="shared" si="36"/>
        <v>61</v>
      </c>
      <c r="G2330">
        <v>1</v>
      </c>
      <c r="H2330" s="47">
        <v>48517.56</v>
      </c>
      <c r="I2330" t="str">
        <f>IF(M2330="?","tier - 2",M2330)</f>
        <v>tier - 1</v>
      </c>
      <c r="J2330" t="str">
        <f>IF(N2330="?","tier - 2",N2330)</f>
        <v>tier - 3</v>
      </c>
      <c r="K2330" t="str">
        <f>IF(O2330="?","Unknown",O2330)</f>
        <v>R1024</v>
      </c>
      <c r="M2330" t="s">
        <v>14</v>
      </c>
      <c r="N2330" t="s">
        <v>10</v>
      </c>
      <c r="O2330" t="s">
        <v>245</v>
      </c>
      <c r="R2330">
        <v>1961</v>
      </c>
    </row>
    <row r="2331" spans="1:18" x14ac:dyDescent="0.3">
      <c r="A2331" t="s">
        <v>2357</v>
      </c>
      <c r="B2331">
        <v>1</v>
      </c>
      <c r="C2331" s="54" t="s">
        <v>28</v>
      </c>
      <c r="D2331" s="54">
        <f>IF(R2331="?",AVERAGE($R$2:$R$2344),R2331)</f>
        <v>1968</v>
      </c>
      <c r="E2331" s="19" t="str">
        <f>CONCATENATE(B2331,"-",C2331,"-",D2331)</f>
        <v>1-Dec-1968</v>
      </c>
      <c r="F2331" s="26">
        <f t="shared" si="36"/>
        <v>54</v>
      </c>
      <c r="G2331">
        <v>3</v>
      </c>
      <c r="H2331" s="47">
        <v>48549.18</v>
      </c>
      <c r="I2331" t="str">
        <f>IF(M2331="?","tier - 2",M2331)</f>
        <v>tier - 1</v>
      </c>
      <c r="J2331" t="str">
        <f>IF(N2331="?","tier - 2",N2331)</f>
        <v>tier - 3</v>
      </c>
      <c r="K2331" t="str">
        <f>IF(O2331="?","Unknown",O2331)</f>
        <v>R1016</v>
      </c>
      <c r="M2331" t="s">
        <v>14</v>
      </c>
      <c r="N2331" t="s">
        <v>10</v>
      </c>
      <c r="O2331" t="s">
        <v>166</v>
      </c>
      <c r="R2331">
        <v>1968</v>
      </c>
    </row>
    <row r="2332" spans="1:18" x14ac:dyDescent="0.3">
      <c r="A2332" t="s">
        <v>2358</v>
      </c>
      <c r="B2332">
        <v>11</v>
      </c>
      <c r="C2332" s="54" t="s">
        <v>35</v>
      </c>
      <c r="D2332" s="54">
        <f>IF(R2332="?",AVERAGE($R$2:$R$2344),R2332)</f>
        <v>1962</v>
      </c>
      <c r="E2332" s="19" t="str">
        <f>CONCATENATE(B2332,"-",C2332,"-",D2332)</f>
        <v>11-Oct-1962</v>
      </c>
      <c r="F2332" s="26">
        <f t="shared" si="36"/>
        <v>60</v>
      </c>
      <c r="G2332">
        <v>0</v>
      </c>
      <c r="H2332" s="47">
        <v>48673.56</v>
      </c>
      <c r="I2332" t="str">
        <f>IF(M2332="?","tier - 2",M2332)</f>
        <v>tier - 1</v>
      </c>
      <c r="J2332" t="str">
        <f>IF(N2332="?","tier - 2",N2332)</f>
        <v>tier - 2</v>
      </c>
      <c r="K2332" t="str">
        <f>IF(O2332="?","Unknown",O2332)</f>
        <v>R1013</v>
      </c>
      <c r="M2332" t="s">
        <v>14</v>
      </c>
      <c r="N2332" t="s">
        <v>9</v>
      </c>
      <c r="O2332" t="s">
        <v>11</v>
      </c>
      <c r="R2332">
        <v>1962</v>
      </c>
    </row>
    <row r="2333" spans="1:18" x14ac:dyDescent="0.3">
      <c r="A2333" t="s">
        <v>2359</v>
      </c>
      <c r="B2333">
        <v>27</v>
      </c>
      <c r="C2333" s="54" t="s">
        <v>35</v>
      </c>
      <c r="D2333" s="54">
        <f>IF(R2333="?",AVERAGE($R$2:$R$2344),R2333)</f>
        <v>1965</v>
      </c>
      <c r="E2333" s="19" t="str">
        <f>CONCATENATE(B2333,"-",C2333,"-",D2333)</f>
        <v>27-Oct-1965</v>
      </c>
      <c r="F2333" s="26">
        <f t="shared" si="36"/>
        <v>57</v>
      </c>
      <c r="G2333">
        <v>1</v>
      </c>
      <c r="H2333" s="47">
        <v>48675.519999999997</v>
      </c>
      <c r="I2333" t="str">
        <f>IF(M2333="?","tier - 2",M2333)</f>
        <v>tier - 1</v>
      </c>
      <c r="J2333" t="str">
        <f>IF(N2333="?","tier - 2",N2333)</f>
        <v>tier - 2</v>
      </c>
      <c r="K2333" t="str">
        <f>IF(O2333="?","Unknown",O2333)</f>
        <v>R1013</v>
      </c>
      <c r="M2333" t="s">
        <v>14</v>
      </c>
      <c r="N2333" t="s">
        <v>9</v>
      </c>
      <c r="O2333" t="s">
        <v>11</v>
      </c>
      <c r="R2333">
        <v>1965</v>
      </c>
    </row>
    <row r="2334" spans="1:18" x14ac:dyDescent="0.3">
      <c r="A2334" t="s">
        <v>2360</v>
      </c>
      <c r="B2334">
        <v>22</v>
      </c>
      <c r="C2334" s="54" t="s">
        <v>8</v>
      </c>
      <c r="D2334" s="54">
        <f>IF(R2334="?",AVERAGE($R$2:$R$2344),R2334)</f>
        <v>1959</v>
      </c>
      <c r="E2334" s="19" t="str">
        <f>CONCATENATE(B2334,"-",C2334,"-",D2334)</f>
        <v>22-Jul-1959</v>
      </c>
      <c r="F2334" s="26">
        <f t="shared" si="36"/>
        <v>63</v>
      </c>
      <c r="G2334">
        <v>0</v>
      </c>
      <c r="H2334" s="47">
        <v>48824.45</v>
      </c>
      <c r="I2334" t="str">
        <f>IF(M2334="?","tier - 2",M2334)</f>
        <v>tier - 2</v>
      </c>
      <c r="J2334" t="str">
        <f>IF(N2334="?","tier - 2",N2334)</f>
        <v>tier - 1</v>
      </c>
      <c r="K2334" t="str">
        <f>IF(O2334="?","Unknown",O2334)</f>
        <v>R1011</v>
      </c>
      <c r="M2334" t="s">
        <v>9</v>
      </c>
      <c r="N2334" t="s">
        <v>14</v>
      </c>
      <c r="O2334" t="s">
        <v>40</v>
      </c>
      <c r="R2334">
        <v>1959</v>
      </c>
    </row>
    <row r="2335" spans="1:18" x14ac:dyDescent="0.3">
      <c r="A2335" t="s">
        <v>2361</v>
      </c>
      <c r="B2335">
        <v>29</v>
      </c>
      <c r="C2335" s="54" t="s">
        <v>28</v>
      </c>
      <c r="D2335" s="54">
        <f>IF(R2335="?",AVERAGE($R$2:$R$2344),R2335)</f>
        <v>1978</v>
      </c>
      <c r="E2335" s="19" t="str">
        <f>CONCATENATE(B2335,"-",C2335,"-",D2335)</f>
        <v>29-Dec-1978</v>
      </c>
      <c r="F2335" s="26">
        <f t="shared" si="36"/>
        <v>44</v>
      </c>
      <c r="G2335">
        <v>0</v>
      </c>
      <c r="H2335" s="47">
        <v>48885.14</v>
      </c>
      <c r="I2335" t="str">
        <f>IF(M2335="?","tier - 2",M2335)</f>
        <v>tier - 1</v>
      </c>
      <c r="J2335" t="str">
        <f>IF(N2335="?","tier - 2",N2335)</f>
        <v>tier - 2</v>
      </c>
      <c r="K2335" t="str">
        <f>IF(O2335="?","Unknown",O2335)</f>
        <v>R1013</v>
      </c>
      <c r="M2335" t="s">
        <v>14</v>
      </c>
      <c r="N2335" t="s">
        <v>9</v>
      </c>
      <c r="O2335" t="s">
        <v>11</v>
      </c>
      <c r="R2335">
        <v>1978</v>
      </c>
    </row>
    <row r="2336" spans="1:18" x14ac:dyDescent="0.3">
      <c r="A2336" t="s">
        <v>2362</v>
      </c>
      <c r="B2336">
        <v>4</v>
      </c>
      <c r="C2336" s="54" t="s">
        <v>18</v>
      </c>
      <c r="D2336" s="54">
        <f>IF(R2336="?",AVERAGE($R$2:$R$2344),R2336)</f>
        <v>1963</v>
      </c>
      <c r="E2336" s="19" t="str">
        <f>CONCATENATE(B2336,"-",C2336,"-",D2336)</f>
        <v>4-Sep-1963</v>
      </c>
      <c r="F2336" s="26">
        <f t="shared" si="36"/>
        <v>59</v>
      </c>
      <c r="G2336">
        <v>1</v>
      </c>
      <c r="H2336" s="47">
        <v>48970.25</v>
      </c>
      <c r="I2336" t="str">
        <f>IF(M2336="?","tier - 2",M2336)</f>
        <v>tier - 1</v>
      </c>
      <c r="J2336" t="str">
        <f>IF(N2336="?","tier - 2",N2336)</f>
        <v>tier - 2</v>
      </c>
      <c r="K2336" t="str">
        <f>IF(O2336="?","Unknown",O2336)</f>
        <v>R1013</v>
      </c>
      <c r="M2336" t="s">
        <v>14</v>
      </c>
      <c r="N2336" t="s">
        <v>9</v>
      </c>
      <c r="O2336" t="s">
        <v>11</v>
      </c>
      <c r="R2336">
        <v>1963</v>
      </c>
    </row>
    <row r="2337" spans="1:18" x14ac:dyDescent="0.3">
      <c r="A2337" t="s">
        <v>2363</v>
      </c>
      <c r="B2337">
        <v>27</v>
      </c>
      <c r="C2337" s="54" t="s">
        <v>16</v>
      </c>
      <c r="D2337" s="54">
        <f>IF(R2337="?",AVERAGE($R$2:$R$2344),R2337)</f>
        <v>1958</v>
      </c>
      <c r="E2337" s="19" t="str">
        <f>CONCATENATE(B2337,"-",C2337,"-",D2337)</f>
        <v>27-Jun-1958</v>
      </c>
      <c r="F2337" s="26">
        <f t="shared" si="36"/>
        <v>64</v>
      </c>
      <c r="G2337">
        <v>2</v>
      </c>
      <c r="H2337" s="47">
        <v>49577.66</v>
      </c>
      <c r="I2337" t="str">
        <f>IF(M2337="?","tier - 2",M2337)</f>
        <v>tier - 2</v>
      </c>
      <c r="J2337" t="str">
        <f>IF(N2337="?","tier - 2",N2337)</f>
        <v>tier - 2</v>
      </c>
      <c r="K2337" t="str">
        <f>IF(O2337="?","Unknown",O2337)</f>
        <v>R1013</v>
      </c>
      <c r="M2337" t="s">
        <v>9</v>
      </c>
      <c r="N2337" t="s">
        <v>9</v>
      </c>
      <c r="O2337" t="s">
        <v>11</v>
      </c>
      <c r="R2337">
        <v>1958</v>
      </c>
    </row>
    <row r="2338" spans="1:18" x14ac:dyDescent="0.3">
      <c r="A2338" t="s">
        <v>2364</v>
      </c>
      <c r="B2338">
        <v>27</v>
      </c>
      <c r="C2338" s="54" t="s">
        <v>35</v>
      </c>
      <c r="D2338" s="54">
        <f>IF(R2338="?",AVERAGE($R$2:$R$2344),R2338)</f>
        <v>1994</v>
      </c>
      <c r="E2338" s="19" t="str">
        <f>CONCATENATE(B2338,"-",C2338,"-",D2338)</f>
        <v>27-Oct-1994</v>
      </c>
      <c r="F2338" s="26">
        <f t="shared" si="36"/>
        <v>28</v>
      </c>
      <c r="G2338">
        <v>1</v>
      </c>
      <c r="H2338" s="47">
        <v>51194.559999999998</v>
      </c>
      <c r="I2338" t="str">
        <f>IF(M2338="?","tier - 2",M2338)</f>
        <v>tier - 1</v>
      </c>
      <c r="J2338" t="str">
        <f>IF(N2338="?","tier - 2",N2338)</f>
        <v>tier - 3</v>
      </c>
      <c r="K2338" t="str">
        <f>IF(O2338="?","Unknown",O2338)</f>
        <v>R1011</v>
      </c>
      <c r="M2338" t="s">
        <v>14</v>
      </c>
      <c r="N2338" t="s">
        <v>10</v>
      </c>
      <c r="O2338" t="s">
        <v>40</v>
      </c>
      <c r="R2338">
        <v>1994</v>
      </c>
    </row>
    <row r="2339" spans="1:18" x14ac:dyDescent="0.3">
      <c r="A2339" t="s">
        <v>2365</v>
      </c>
      <c r="B2339">
        <v>4</v>
      </c>
      <c r="C2339" s="54" t="s">
        <v>33</v>
      </c>
      <c r="D2339" s="54">
        <f>IF(R2339="?",AVERAGE($R$2:$R$2344),R2339)</f>
        <v>1962</v>
      </c>
      <c r="E2339" s="19" t="str">
        <f>CONCATENATE(B2339,"-",C2339,"-",D2339)</f>
        <v>4-Aug-1962</v>
      </c>
      <c r="F2339" s="26">
        <f t="shared" si="36"/>
        <v>60</v>
      </c>
      <c r="G2339">
        <v>0</v>
      </c>
      <c r="H2339" s="47">
        <v>52590.83</v>
      </c>
      <c r="I2339" t="str">
        <f>IF(M2339="?","tier - 2",M2339)</f>
        <v>tier - 1</v>
      </c>
      <c r="J2339" t="str">
        <f>IF(N2339="?","tier - 2",N2339)</f>
        <v>tier - 3</v>
      </c>
      <c r="K2339" t="str">
        <f>IF(O2339="?","Unknown",O2339)</f>
        <v>R1011</v>
      </c>
      <c r="M2339" t="s">
        <v>14</v>
      </c>
      <c r="N2339" t="s">
        <v>10</v>
      </c>
      <c r="O2339" t="s">
        <v>40</v>
      </c>
      <c r="R2339">
        <v>1962</v>
      </c>
    </row>
    <row r="2340" spans="1:18" x14ac:dyDescent="0.3">
      <c r="A2340" t="s">
        <v>2366</v>
      </c>
      <c r="B2340">
        <v>19</v>
      </c>
      <c r="C2340" s="54" t="s">
        <v>16</v>
      </c>
      <c r="D2340" s="54">
        <f>IF(R2340="?",AVERAGE($R$2:$R$2344),R2340)</f>
        <v>1989</v>
      </c>
      <c r="E2340" s="19" t="str">
        <f>CONCATENATE(B2340,"-",C2340,"-",D2340)</f>
        <v>19-Jun-1989</v>
      </c>
      <c r="F2340" s="26">
        <f t="shared" si="36"/>
        <v>33</v>
      </c>
      <c r="G2340">
        <v>0</v>
      </c>
      <c r="H2340" s="47">
        <v>55135.4</v>
      </c>
      <c r="I2340" t="str">
        <f>IF(M2340="?","tier - 2",M2340)</f>
        <v>tier - 1</v>
      </c>
      <c r="J2340" t="str">
        <f>IF(N2340="?","tier - 2",N2340)</f>
        <v>tier - 2</v>
      </c>
      <c r="K2340" t="str">
        <f>IF(O2340="?","Unknown",O2340)</f>
        <v>R1012</v>
      </c>
      <c r="M2340" t="s">
        <v>14</v>
      </c>
      <c r="N2340" t="s">
        <v>9</v>
      </c>
      <c r="O2340" t="s">
        <v>21</v>
      </c>
      <c r="R2340">
        <v>1989</v>
      </c>
    </row>
    <row r="2341" spans="1:18" x14ac:dyDescent="0.3">
      <c r="A2341" t="s">
        <v>2367</v>
      </c>
      <c r="B2341">
        <v>6</v>
      </c>
      <c r="C2341" s="54" t="s">
        <v>16</v>
      </c>
      <c r="D2341" s="54">
        <f>IF(R2341="?",AVERAGE($R$2:$R$2344),R2341)</f>
        <v>1991</v>
      </c>
      <c r="E2341" s="19" t="str">
        <f>CONCATENATE(B2341,"-",C2341,"-",D2341)</f>
        <v>6-Jun-1991</v>
      </c>
      <c r="F2341" s="26">
        <f t="shared" si="36"/>
        <v>32</v>
      </c>
      <c r="G2341">
        <v>1</v>
      </c>
      <c r="H2341" s="47">
        <v>58571.07</v>
      </c>
      <c r="I2341" t="str">
        <f>IF(M2341="?","tier - 2",M2341)</f>
        <v>tier - 1</v>
      </c>
      <c r="J2341" t="str">
        <f>IF(N2341="?","tier - 2",N2341)</f>
        <v>tier - 3</v>
      </c>
      <c r="K2341" t="str">
        <f>IF(O2341="?","Unknown",O2341)</f>
        <v>R1024</v>
      </c>
      <c r="M2341" t="s">
        <v>14</v>
      </c>
      <c r="N2341" t="s">
        <v>10</v>
      </c>
      <c r="O2341" t="s">
        <v>245</v>
      </c>
      <c r="R2341">
        <v>1991</v>
      </c>
    </row>
    <row r="2342" spans="1:18" x14ac:dyDescent="0.3">
      <c r="A2342" t="s">
        <v>2368</v>
      </c>
      <c r="B2342">
        <v>11</v>
      </c>
      <c r="C2342" s="54" t="s">
        <v>18</v>
      </c>
      <c r="D2342" s="54">
        <f>IF(R2342="?",AVERAGE($R$2:$R$2344),R2342)</f>
        <v>1970</v>
      </c>
      <c r="E2342" s="19" t="str">
        <f>CONCATENATE(B2342,"-",C2342,"-",D2342)</f>
        <v>11-Sep-1970</v>
      </c>
      <c r="F2342" s="26">
        <f t="shared" si="36"/>
        <v>52</v>
      </c>
      <c r="G2342">
        <v>3</v>
      </c>
      <c r="H2342" s="47">
        <v>60021.4</v>
      </c>
      <c r="I2342" t="str">
        <f>IF(M2342="?","tier - 2",M2342)</f>
        <v>tier - 1</v>
      </c>
      <c r="J2342" t="str">
        <f>IF(N2342="?","tier - 2",N2342)</f>
        <v>tier - 1</v>
      </c>
      <c r="K2342" t="str">
        <f>IF(O2342="?","Unknown",O2342)</f>
        <v>R1012</v>
      </c>
      <c r="M2342" t="s">
        <v>14</v>
      </c>
      <c r="N2342" t="s">
        <v>14</v>
      </c>
      <c r="O2342" t="s">
        <v>21</v>
      </c>
      <c r="R2342">
        <v>1970</v>
      </c>
    </row>
    <row r="2343" spans="1:18" x14ac:dyDescent="0.3">
      <c r="A2343" t="s">
        <v>2369</v>
      </c>
      <c r="B2343">
        <v>8</v>
      </c>
      <c r="C2343" s="54" t="s">
        <v>16</v>
      </c>
      <c r="D2343" s="54">
        <f>IF(R2343="?",AVERAGE($R$2:$R$2344),R2343)</f>
        <v>1977</v>
      </c>
      <c r="E2343" s="19" t="str">
        <f>CONCATENATE(B2343,"-",C2343,"-",D2343)</f>
        <v>8-Jun-1977</v>
      </c>
      <c r="F2343" s="26">
        <f t="shared" si="36"/>
        <v>46</v>
      </c>
      <c r="G2343">
        <v>0</v>
      </c>
      <c r="H2343" s="47">
        <v>62592.87</v>
      </c>
      <c r="I2343" t="str">
        <f>IF(M2343="?","tier - 2",M2343)</f>
        <v>tier - 2</v>
      </c>
      <c r="J2343" t="str">
        <f>IF(N2343="?","tier - 2",N2343)</f>
        <v>tier - 3</v>
      </c>
      <c r="K2343" t="str">
        <f>IF(O2343="?","Unknown",O2343)</f>
        <v>R1013</v>
      </c>
      <c r="M2343" t="s">
        <v>9</v>
      </c>
      <c r="N2343" t="s">
        <v>10</v>
      </c>
      <c r="O2343" t="s">
        <v>11</v>
      </c>
      <c r="R2343">
        <v>1977</v>
      </c>
    </row>
    <row r="2344" spans="1:18" x14ac:dyDescent="0.3">
      <c r="A2344" t="s">
        <v>2370</v>
      </c>
      <c r="B2344">
        <v>12</v>
      </c>
      <c r="C2344" s="54" t="s">
        <v>35</v>
      </c>
      <c r="D2344" s="54">
        <f>IF(R2344="?",AVERAGE($R$2:$R$2344),R2344)</f>
        <v>1968</v>
      </c>
      <c r="E2344" s="19" t="str">
        <f>CONCATENATE(B2344,"-",C2344,"-",D2344)</f>
        <v>12-Oct-1968</v>
      </c>
      <c r="F2344" s="26">
        <f t="shared" si="36"/>
        <v>54</v>
      </c>
      <c r="G2344">
        <v>0</v>
      </c>
      <c r="H2344" s="47">
        <v>63770.43</v>
      </c>
      <c r="I2344" t="str">
        <f>IF(M2344="?","tier - 2",M2344)</f>
        <v>tier - 1</v>
      </c>
      <c r="J2344" t="str">
        <f>IF(N2344="?","tier - 2",N2344)</f>
        <v>tier - 3</v>
      </c>
      <c r="K2344" t="str">
        <f>IF(O2344="?","Unknown",O2344)</f>
        <v>R1013</v>
      </c>
      <c r="M2344" t="s">
        <v>14</v>
      </c>
      <c r="N2344" t="s">
        <v>10</v>
      </c>
      <c r="O2344" t="s">
        <v>11</v>
      </c>
      <c r="R2344">
        <v>1968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7B4B4-1F4C-492A-8D05-38356212715F}">
  <sheetPr codeName="Sheet4">
    <tabColor rgb="FFFF6969"/>
  </sheetPr>
  <dimension ref="A1:Q2336"/>
  <sheetViews>
    <sheetView workbookViewId="0">
      <selection activeCell="I10" sqref="I10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7" bestFit="1" customWidth="1"/>
    <col min="5" max="5" width="11" bestFit="1" customWidth="1"/>
    <col min="6" max="6" width="14.5546875" bestFit="1" customWidth="1"/>
    <col min="7" max="7" width="13.109375" bestFit="1" customWidth="1"/>
    <col min="8" max="8" width="16.33203125" customWidth="1"/>
    <col min="9" max="9" width="7.21875" bestFit="1" customWidth="1"/>
    <col min="10" max="10" width="13.44140625" bestFit="1" customWidth="1"/>
    <col min="11" max="11" width="14" bestFit="1" customWidth="1"/>
    <col min="12" max="12" width="12.33203125" customWidth="1"/>
    <col min="13" max="13" width="11.109375" style="6" customWidth="1"/>
    <col min="14" max="14" width="11" bestFit="1" customWidth="1"/>
  </cols>
  <sheetData>
    <row r="1" spans="1:17" x14ac:dyDescent="0.3">
      <c r="A1" s="27" t="s">
        <v>0</v>
      </c>
      <c r="B1" s="27" t="str">
        <f>VLOOKUP($A1,'Customer Names'!$A$1:$D$2336,3,FALSE)</f>
        <v>First Name</v>
      </c>
      <c r="C1" s="27" t="str">
        <f>VLOOKUP($A1,'Medical Examinations'!$A$1:$J$2336,2,FALSE)</f>
        <v>BMI</v>
      </c>
      <c r="D1" s="27" t="str">
        <f>VLOOKUP($A1,'Medical Examinations'!$A$1:$J$2336,3,FALSE)</f>
        <v>HBA1C</v>
      </c>
      <c r="E1" s="27" t="str">
        <f>VLOOKUP($A1,'Medical Examinations'!$A$1:$J$2336,4,FALSE)</f>
        <v>Heart Issues</v>
      </c>
      <c r="F1" s="27" t="str">
        <f>VLOOKUP($A1,'Medical Examinations'!$A$1:$J$2336,5,FALSE)</f>
        <v>Any Transplants</v>
      </c>
      <c r="G1" s="27" t="str">
        <f>VLOOKUP($A1,'Medical Examinations'!$A$1:$J$2336,6,FALSE)</f>
        <v>Cancer history</v>
      </c>
      <c r="H1" s="27" t="str">
        <f>VLOOKUP($A1,'Medical Examinations'!$A$1:$J$2336,7,FALSE)</f>
        <v>NumberOfMajorSurgeries</v>
      </c>
      <c r="I1" s="27" t="str">
        <f>VLOOKUP($A1,'Medical Examinations'!$A$1:$J$2336,8,FALSE)</f>
        <v>smoker</v>
      </c>
      <c r="J1" s="27" t="str">
        <f>VLOOKUP($A1,'Medical Examinations'!$A$1:$J$2336,9,FALSE)</f>
        <v>Weight Status</v>
      </c>
      <c r="K1" s="27" t="str">
        <f>VLOOKUP($A1,'Medical Examinations'!$A$1:$J$2336,10,FALSE)</f>
        <v>Diabetes Status</v>
      </c>
      <c r="L1" s="27" t="str">
        <f>VLOOKUP($A1,'Hospitalisation Details'!$A$1:$O$2344,2,FALSE)</f>
        <v>Date</v>
      </c>
      <c r="M1" s="48" t="str">
        <f>VLOOKUP($A1,'Hospitalisation Details'!$A$1:$O$2344,5,FALSE)</f>
        <v>Date of Birth</v>
      </c>
      <c r="N1" s="27" t="str">
        <f>VLOOKUP($A1,'Hospitalisation Details'!$A$1:$O$2344,6,FALSE)</f>
        <v>Age</v>
      </c>
      <c r="O1" s="27" t="str">
        <f>VLOOKUP($A1,'Hospitalisation Details'!$A$1:$O$2344,7,FALSE)</f>
        <v>children</v>
      </c>
      <c r="P1" s="27" t="str">
        <f>VLOOKUP($A1,'Hospitalisation Details'!$A$1:$O$2344,8,FALSE)</f>
        <v>charges</v>
      </c>
      <c r="Q1" s="27" t="str">
        <f>VLOOKUP($A1,'Hospitalisation Details'!$A$1:$O$2344,3,FALSE)</f>
        <v>Month</v>
      </c>
    </row>
    <row r="2" spans="1:17" ht="15.6" x14ac:dyDescent="0.3">
      <c r="A2" s="21" t="s">
        <v>2370</v>
      </c>
      <c r="B2" t="str">
        <f>VLOOKUP($A2,'Customer Names'!$A$2:$D$2336,3,FALSE)</f>
        <v>Kelly</v>
      </c>
      <c r="C2">
        <f>VLOOKUP($A2,'Medical Examinations'!$A$1:$J$2336,2,FALSE)</f>
        <v>47.41</v>
      </c>
      <c r="D2">
        <f>VLOOKUP($A2,'Medical Examinations'!$A$1:$J$2336,3,FALSE)</f>
        <v>7.47</v>
      </c>
      <c r="E2" t="str">
        <f>VLOOKUP($A2,'Medical Examinations'!$A$1:$J$2336,4,FALSE)</f>
        <v>No</v>
      </c>
      <c r="F2" t="str">
        <f>VLOOKUP($A2,'Medical Examinations'!$A$1:$J$2336,5,FALSE)</f>
        <v>No</v>
      </c>
      <c r="G2" t="str">
        <f>VLOOKUP($A2,'Medical Examinations'!$A$1:$J$2336,6,FALSE)</f>
        <v>No</v>
      </c>
      <c r="H2">
        <f>VLOOKUP($A2,'Medical Examinations'!$A$1:$J$2336,7,FALSE)</f>
        <v>0</v>
      </c>
      <c r="I2" t="str">
        <f>VLOOKUP($A2,'Medical Examinations'!$A$1:$J$2336,8,FALSE)</f>
        <v>Yes</v>
      </c>
      <c r="J2" t="str">
        <f>VLOOKUP($A2,'Medical Examinations'!$A$1:$J$2336,9,FALSE)</f>
        <v>Obesity</v>
      </c>
      <c r="K2" t="str">
        <f>VLOOKUP($A2,'Medical Examinations'!$A$1:$J$2336,10,FALSE)</f>
        <v>Diabetes</v>
      </c>
      <c r="L2">
        <f>VLOOKUP($A2,'Hospitalisation Details'!$A$1:$O$2344,2,FALSE)</f>
        <v>12</v>
      </c>
      <c r="M2" s="6" t="str">
        <f>VLOOKUP($A2,'Hospitalisation Details'!$A$1:$O$2344,5,FALSE)</f>
        <v>12-Oct-1968</v>
      </c>
      <c r="N2" s="28">
        <f>VLOOKUP($A2,'Hospitalisation Details'!$A$1:$O$2344,6,FALSE)</f>
        <v>54</v>
      </c>
      <c r="O2" s="28">
        <f>VLOOKUP($A2,'Hospitalisation Details'!$A$1:$O$2344,7,FALSE)</f>
        <v>0</v>
      </c>
      <c r="P2" s="28">
        <f>VLOOKUP($A2,'Hospitalisation Details'!$A$1:$O$2344,8,FALSE)</f>
        <v>63770.43</v>
      </c>
      <c r="Q2" t="str">
        <f>VLOOKUP($A2,'Hospitalisation Details'!$A$1:$O$2344,3,FALSE)</f>
        <v>Oct</v>
      </c>
    </row>
    <row r="3" spans="1:17" ht="15.6" x14ac:dyDescent="0.3">
      <c r="A3" s="21" t="s">
        <v>2369</v>
      </c>
      <c r="B3" t="str">
        <f>VLOOKUP($A3,'Customer Names'!$A$2:$D$2336,3,FALSE)</f>
        <v>Matthew D</v>
      </c>
      <c r="C3">
        <f>VLOOKUP($A3,'Medical Examinations'!$A$1:$J$2336,2,FALSE)</f>
        <v>30.36</v>
      </c>
      <c r="D3">
        <f>VLOOKUP($A3,'Medical Examinations'!$A$1:$J$2336,3,FALSE)</f>
        <v>5.77</v>
      </c>
      <c r="E3" t="str">
        <f>VLOOKUP($A3,'Medical Examinations'!$A$1:$J$2336,4,FALSE)</f>
        <v>No</v>
      </c>
      <c r="F3" t="str">
        <f>VLOOKUP($A3,'Medical Examinations'!$A$1:$J$2336,5,FALSE)</f>
        <v>No</v>
      </c>
      <c r="G3" t="str">
        <f>VLOOKUP($A3,'Medical Examinations'!$A$1:$J$2336,6,FALSE)</f>
        <v>No</v>
      </c>
      <c r="H3">
        <f>VLOOKUP($A3,'Medical Examinations'!$A$1:$J$2336,7,FALSE)</f>
        <v>0</v>
      </c>
      <c r="I3" t="str">
        <f>VLOOKUP($A3,'Medical Examinations'!$A$1:$J$2336,8,FALSE)</f>
        <v>Yes</v>
      </c>
      <c r="J3" t="str">
        <f>VLOOKUP($A3,'Medical Examinations'!$A$1:$J$2336,9,FALSE)</f>
        <v>Obesity</v>
      </c>
      <c r="K3" t="str">
        <f>VLOOKUP($A3,'Medical Examinations'!$A$1:$J$2336,10,FALSE)</f>
        <v>Prediabetes</v>
      </c>
      <c r="L3">
        <f>VLOOKUP($A3,'Hospitalisation Details'!$A$1:$O$2344,2,FALSE)</f>
        <v>8</v>
      </c>
      <c r="M3" s="6" t="str">
        <f>VLOOKUP($A3,'Hospitalisation Details'!$A$1:$O$2344,5,FALSE)</f>
        <v>8-Jun-1977</v>
      </c>
      <c r="N3" s="28">
        <f>VLOOKUP($A3,'Hospitalisation Details'!$A$1:$O$2344,6,FALSE)</f>
        <v>46</v>
      </c>
      <c r="O3" s="28">
        <f>VLOOKUP($A3,'Hospitalisation Details'!$A$1:$O$2344,7,FALSE)</f>
        <v>0</v>
      </c>
      <c r="P3" s="28">
        <f>VLOOKUP($A3,'Hospitalisation Details'!$A$1:$O$2344,8,FALSE)</f>
        <v>62592.87</v>
      </c>
      <c r="Q3" t="str">
        <f>VLOOKUP($A3,'Hospitalisation Details'!$A$1:$O$2344,3,FALSE)</f>
        <v>Jun</v>
      </c>
    </row>
    <row r="4" spans="1:17" ht="15.6" x14ac:dyDescent="0.3">
      <c r="A4" s="21" t="s">
        <v>2368</v>
      </c>
      <c r="B4" t="str">
        <f>VLOOKUP($A4,'Customer Names'!$A$2:$D$2336,3,FALSE)</f>
        <v>Phil</v>
      </c>
      <c r="C4">
        <f>VLOOKUP($A4,'Medical Examinations'!$A$1:$J$2336,2,FALSE)</f>
        <v>34.484999999999999</v>
      </c>
      <c r="D4">
        <f>VLOOKUP($A4,'Medical Examinations'!$A$1:$J$2336,3,FALSE)</f>
        <v>11.87</v>
      </c>
      <c r="E4" t="str">
        <f>VLOOKUP($A4,'Medical Examinations'!$A$1:$J$2336,4,FALSE)</f>
        <v>Yes</v>
      </c>
      <c r="F4" t="str">
        <f>VLOOKUP($A4,'Medical Examinations'!$A$1:$J$2336,5,FALSE)</f>
        <v>No</v>
      </c>
      <c r="G4" t="str">
        <f>VLOOKUP($A4,'Medical Examinations'!$A$1:$J$2336,6,FALSE)</f>
        <v>No</v>
      </c>
      <c r="H4">
        <f>VLOOKUP($A4,'Medical Examinations'!$A$1:$J$2336,7,FALSE)</f>
        <v>2</v>
      </c>
      <c r="I4" t="str">
        <f>VLOOKUP($A4,'Medical Examinations'!$A$1:$J$2336,8,FALSE)</f>
        <v>Yes</v>
      </c>
      <c r="J4" t="str">
        <f>VLOOKUP($A4,'Medical Examinations'!$A$1:$J$2336,9,FALSE)</f>
        <v>Obesity</v>
      </c>
      <c r="K4" t="str">
        <f>VLOOKUP($A4,'Medical Examinations'!$A$1:$J$2336,10,FALSE)</f>
        <v>Diabetes</v>
      </c>
      <c r="L4">
        <f>VLOOKUP($A4,'Hospitalisation Details'!$A$1:$O$2344,2,FALSE)</f>
        <v>11</v>
      </c>
      <c r="M4" s="6" t="str">
        <f>VLOOKUP($A4,'Hospitalisation Details'!$A$1:$O$2344,5,FALSE)</f>
        <v>11-Sep-1970</v>
      </c>
      <c r="N4" s="28">
        <f>VLOOKUP($A4,'Hospitalisation Details'!$A$1:$O$2344,6,FALSE)</f>
        <v>52</v>
      </c>
      <c r="O4" s="28">
        <f>VLOOKUP($A4,'Hospitalisation Details'!$A$1:$O$2344,7,FALSE)</f>
        <v>3</v>
      </c>
      <c r="P4" s="28">
        <f>VLOOKUP($A4,'Hospitalisation Details'!$A$1:$O$2344,8,FALSE)</f>
        <v>60021.4</v>
      </c>
      <c r="Q4" t="str">
        <f>VLOOKUP($A4,'Hospitalisation Details'!$A$1:$O$2344,3,FALSE)</f>
        <v>Sep</v>
      </c>
    </row>
    <row r="5" spans="1:17" ht="15.6" x14ac:dyDescent="0.3">
      <c r="A5" s="21" t="s">
        <v>2367</v>
      </c>
      <c r="B5" t="str">
        <f>VLOOKUP($A5,'Customer Names'!$A$2:$D$2336,3,FALSE)</f>
        <v>Kelsey</v>
      </c>
      <c r="C5">
        <f>VLOOKUP($A5,'Medical Examinations'!$A$1:$J$2336,2,FALSE)</f>
        <v>38.094999999999999</v>
      </c>
      <c r="D5">
        <f>VLOOKUP($A5,'Medical Examinations'!$A$1:$J$2336,3,FALSE)</f>
        <v>6.05</v>
      </c>
      <c r="E5" t="str">
        <f>VLOOKUP($A5,'Medical Examinations'!$A$1:$J$2336,4,FALSE)</f>
        <v>No</v>
      </c>
      <c r="F5" t="str">
        <f>VLOOKUP($A5,'Medical Examinations'!$A$1:$J$2336,5,FALSE)</f>
        <v>No</v>
      </c>
      <c r="G5" t="str">
        <f>VLOOKUP($A5,'Medical Examinations'!$A$1:$J$2336,6,FALSE)</f>
        <v>No</v>
      </c>
      <c r="H5">
        <f>VLOOKUP($A5,'Medical Examinations'!$A$1:$J$2336,7,FALSE)</f>
        <v>0</v>
      </c>
      <c r="I5" t="str">
        <f>VLOOKUP($A5,'Medical Examinations'!$A$1:$J$2336,8,FALSE)</f>
        <v>Yes</v>
      </c>
      <c r="J5" t="str">
        <f>VLOOKUP($A5,'Medical Examinations'!$A$1:$J$2336,9,FALSE)</f>
        <v>Obesity</v>
      </c>
      <c r="K5" t="str">
        <f>VLOOKUP($A5,'Medical Examinations'!$A$1:$J$2336,10,FALSE)</f>
        <v>Prediabetes</v>
      </c>
      <c r="L5">
        <f>VLOOKUP($A5,'Hospitalisation Details'!$A$1:$O$2344,2,FALSE)</f>
        <v>6</v>
      </c>
      <c r="M5" s="6" t="str">
        <f>VLOOKUP($A5,'Hospitalisation Details'!$A$1:$O$2344,5,FALSE)</f>
        <v>6-Jun-1991</v>
      </c>
      <c r="N5" s="28">
        <f>VLOOKUP($A5,'Hospitalisation Details'!$A$1:$O$2344,6,FALSE)</f>
        <v>32</v>
      </c>
      <c r="O5" s="28">
        <f>VLOOKUP($A5,'Hospitalisation Details'!$A$1:$O$2344,7,FALSE)</f>
        <v>1</v>
      </c>
      <c r="P5" s="28">
        <f>VLOOKUP($A5,'Hospitalisation Details'!$A$1:$O$2344,8,FALSE)</f>
        <v>58571.07</v>
      </c>
      <c r="Q5" t="str">
        <f>VLOOKUP($A5,'Hospitalisation Details'!$A$1:$O$2344,3,FALSE)</f>
        <v>Jun</v>
      </c>
    </row>
    <row r="6" spans="1:17" ht="15.6" x14ac:dyDescent="0.3">
      <c r="A6" s="21" t="s">
        <v>2366</v>
      </c>
      <c r="B6" t="str">
        <f>VLOOKUP($A6,'Customer Names'!$A$2:$D$2336,3,FALSE)</f>
        <v>Kristyn</v>
      </c>
      <c r="C6">
        <f>VLOOKUP($A6,'Medical Examinations'!$A$1:$J$2336,2,FALSE)</f>
        <v>35.53</v>
      </c>
      <c r="D6">
        <f>VLOOKUP($A6,'Medical Examinations'!$A$1:$J$2336,3,FALSE)</f>
        <v>5.45</v>
      </c>
      <c r="E6" t="str">
        <f>VLOOKUP($A6,'Medical Examinations'!$A$1:$J$2336,4,FALSE)</f>
        <v>No</v>
      </c>
      <c r="F6" t="str">
        <f>VLOOKUP($A6,'Medical Examinations'!$A$1:$J$2336,5,FALSE)</f>
        <v>No</v>
      </c>
      <c r="G6" t="str">
        <f>VLOOKUP($A6,'Medical Examinations'!$A$1:$J$2336,6,FALSE)</f>
        <v>No</v>
      </c>
      <c r="H6">
        <f>VLOOKUP($A6,'Medical Examinations'!$A$1:$J$2336,7,FALSE)</f>
        <v>0</v>
      </c>
      <c r="I6" t="str">
        <f>VLOOKUP($A6,'Medical Examinations'!$A$1:$J$2336,8,FALSE)</f>
        <v>Yes</v>
      </c>
      <c r="J6" t="str">
        <f>VLOOKUP($A6,'Medical Examinations'!$A$1:$J$2336,9,FALSE)</f>
        <v>Obesity</v>
      </c>
      <c r="K6" t="str">
        <f>VLOOKUP($A6,'Medical Examinations'!$A$1:$J$2336,10,FALSE)</f>
        <v>Normal</v>
      </c>
      <c r="L6">
        <f>VLOOKUP($A6,'Hospitalisation Details'!$A$1:$O$2344,2,FALSE)</f>
        <v>19</v>
      </c>
      <c r="M6" s="6" t="str">
        <f>VLOOKUP($A6,'Hospitalisation Details'!$A$1:$O$2344,5,FALSE)</f>
        <v>19-Jun-1989</v>
      </c>
      <c r="N6" s="28">
        <f>VLOOKUP($A6,'Hospitalisation Details'!$A$1:$O$2344,6,FALSE)</f>
        <v>33</v>
      </c>
      <c r="O6" s="28">
        <f>VLOOKUP($A6,'Hospitalisation Details'!$A$1:$O$2344,7,FALSE)</f>
        <v>0</v>
      </c>
      <c r="P6" s="28">
        <f>VLOOKUP($A6,'Hospitalisation Details'!$A$1:$O$2344,8,FALSE)</f>
        <v>55135.4</v>
      </c>
      <c r="Q6" t="str">
        <f>VLOOKUP($A6,'Hospitalisation Details'!$A$1:$O$2344,3,FALSE)</f>
        <v>Jun</v>
      </c>
    </row>
    <row r="7" spans="1:17" ht="15.6" x14ac:dyDescent="0.3">
      <c r="A7" s="21" t="s">
        <v>2365</v>
      </c>
      <c r="B7" t="str">
        <f>VLOOKUP($A7,'Customer Names'!$A$2:$D$2336,3,FALSE)</f>
        <v>Russell B</v>
      </c>
      <c r="C7">
        <f>VLOOKUP($A7,'Medical Examinations'!$A$1:$J$2336,2,FALSE)</f>
        <v>32.799999999999997</v>
      </c>
      <c r="D7">
        <f>VLOOKUP($A7,'Medical Examinations'!$A$1:$J$2336,3,FALSE)</f>
        <v>6.59</v>
      </c>
      <c r="E7" t="str">
        <f>VLOOKUP($A7,'Medical Examinations'!$A$1:$J$2336,4,FALSE)</f>
        <v>No</v>
      </c>
      <c r="F7" t="str">
        <f>VLOOKUP($A7,'Medical Examinations'!$A$1:$J$2336,5,FALSE)</f>
        <v>No</v>
      </c>
      <c r="G7" t="str">
        <f>VLOOKUP($A7,'Medical Examinations'!$A$1:$J$2336,6,FALSE)</f>
        <v>No</v>
      </c>
      <c r="H7">
        <f>VLOOKUP($A7,'Medical Examinations'!$A$1:$J$2336,7,FALSE)</f>
        <v>0</v>
      </c>
      <c r="I7" t="str">
        <f>VLOOKUP($A7,'Medical Examinations'!$A$1:$J$2336,8,FALSE)</f>
        <v>Yes</v>
      </c>
      <c r="J7" t="str">
        <f>VLOOKUP($A7,'Medical Examinations'!$A$1:$J$2336,9,FALSE)</f>
        <v>Obesity</v>
      </c>
      <c r="K7" t="str">
        <f>VLOOKUP($A7,'Medical Examinations'!$A$1:$J$2336,10,FALSE)</f>
        <v>Diabetes</v>
      </c>
      <c r="L7">
        <f>VLOOKUP($A7,'Hospitalisation Details'!$A$1:$O$2344,2,FALSE)</f>
        <v>4</v>
      </c>
      <c r="M7" s="6" t="str">
        <f>VLOOKUP($A7,'Hospitalisation Details'!$A$1:$O$2344,5,FALSE)</f>
        <v>4-Aug-1962</v>
      </c>
      <c r="N7" s="28">
        <f>VLOOKUP($A7,'Hospitalisation Details'!$A$1:$O$2344,6,FALSE)</f>
        <v>60</v>
      </c>
      <c r="O7" s="28">
        <f>VLOOKUP($A7,'Hospitalisation Details'!$A$1:$O$2344,7,FALSE)</f>
        <v>0</v>
      </c>
      <c r="P7" s="28">
        <f>VLOOKUP($A7,'Hospitalisation Details'!$A$1:$O$2344,8,FALSE)</f>
        <v>52590.83</v>
      </c>
      <c r="Q7" t="str">
        <f>VLOOKUP($A7,'Hospitalisation Details'!$A$1:$O$2344,3,FALSE)</f>
        <v>Aug</v>
      </c>
    </row>
    <row r="8" spans="1:17" ht="15.6" x14ac:dyDescent="0.3">
      <c r="A8" s="21" t="s">
        <v>2364</v>
      </c>
      <c r="B8" t="str">
        <f>VLOOKUP($A8,'Customer Names'!$A$2:$D$2336,3,FALSE)</f>
        <v>Scott</v>
      </c>
      <c r="C8">
        <f>VLOOKUP($A8,'Medical Examinations'!$A$1:$J$2336,2,FALSE)</f>
        <v>36.4</v>
      </c>
      <c r="D8">
        <f>VLOOKUP($A8,'Medical Examinations'!$A$1:$J$2336,3,FALSE)</f>
        <v>6.07</v>
      </c>
      <c r="E8" t="str">
        <f>VLOOKUP($A8,'Medical Examinations'!$A$1:$J$2336,4,FALSE)</f>
        <v>No</v>
      </c>
      <c r="F8" t="str">
        <f>VLOOKUP($A8,'Medical Examinations'!$A$1:$J$2336,5,FALSE)</f>
        <v>No</v>
      </c>
      <c r="G8" t="str">
        <f>VLOOKUP($A8,'Medical Examinations'!$A$1:$J$2336,6,FALSE)</f>
        <v>No</v>
      </c>
      <c r="H8">
        <f>VLOOKUP($A8,'Medical Examinations'!$A$1:$J$2336,7,FALSE)</f>
        <v>0</v>
      </c>
      <c r="I8" t="str">
        <f>VLOOKUP($A8,'Medical Examinations'!$A$1:$J$2336,8,FALSE)</f>
        <v>Yes</v>
      </c>
      <c r="J8" t="str">
        <f>VLOOKUP($A8,'Medical Examinations'!$A$1:$J$2336,9,FALSE)</f>
        <v>Obesity</v>
      </c>
      <c r="K8" t="str">
        <f>VLOOKUP($A8,'Medical Examinations'!$A$1:$J$2336,10,FALSE)</f>
        <v>Prediabetes</v>
      </c>
      <c r="L8">
        <f>VLOOKUP($A8,'Hospitalisation Details'!$A$1:$O$2344,2,FALSE)</f>
        <v>27</v>
      </c>
      <c r="M8" s="6" t="str">
        <f>VLOOKUP($A8,'Hospitalisation Details'!$A$1:$O$2344,5,FALSE)</f>
        <v>27-Oct-1994</v>
      </c>
      <c r="N8" s="28">
        <f>VLOOKUP($A8,'Hospitalisation Details'!$A$1:$O$2344,6,FALSE)</f>
        <v>28</v>
      </c>
      <c r="O8" s="28">
        <f>VLOOKUP($A8,'Hospitalisation Details'!$A$1:$O$2344,7,FALSE)</f>
        <v>1</v>
      </c>
      <c r="P8" s="28">
        <f>VLOOKUP($A8,'Hospitalisation Details'!$A$1:$O$2344,8,FALSE)</f>
        <v>51194.559999999998</v>
      </c>
      <c r="Q8" t="str">
        <f>VLOOKUP($A8,'Hospitalisation Details'!$A$1:$O$2344,3,FALSE)</f>
        <v>Oct</v>
      </c>
    </row>
    <row r="9" spans="1:17" ht="15.6" x14ac:dyDescent="0.3">
      <c r="A9" s="21" t="s">
        <v>2363</v>
      </c>
      <c r="B9" t="str">
        <f>VLOOKUP($A9,'Customer Names'!$A$2:$D$2336,3,FALSE)</f>
        <v>Stephen</v>
      </c>
      <c r="C9">
        <f>VLOOKUP($A9,'Medical Examinations'!$A$1:$J$2336,2,FALSE)</f>
        <v>36.96</v>
      </c>
      <c r="D9">
        <f>VLOOKUP($A9,'Medical Examinations'!$A$1:$J$2336,3,FALSE)</f>
        <v>7.93</v>
      </c>
      <c r="E9" t="str">
        <f>VLOOKUP($A9,'Medical Examinations'!$A$1:$J$2336,4,FALSE)</f>
        <v>No</v>
      </c>
      <c r="F9" t="str">
        <f>VLOOKUP($A9,'Medical Examinations'!$A$1:$J$2336,5,FALSE)</f>
        <v>No</v>
      </c>
      <c r="G9" t="str">
        <f>VLOOKUP($A9,'Medical Examinations'!$A$1:$J$2336,6,FALSE)</f>
        <v>No</v>
      </c>
      <c r="H9">
        <f>VLOOKUP($A9,'Medical Examinations'!$A$1:$J$2336,7,FALSE)</f>
        <v>3</v>
      </c>
      <c r="I9" t="str">
        <f>VLOOKUP($A9,'Medical Examinations'!$A$1:$J$2336,8,FALSE)</f>
        <v>Yes</v>
      </c>
      <c r="J9" t="str">
        <f>VLOOKUP($A9,'Medical Examinations'!$A$1:$J$2336,9,FALSE)</f>
        <v>Obesity</v>
      </c>
      <c r="K9" t="str">
        <f>VLOOKUP($A9,'Medical Examinations'!$A$1:$J$2336,10,FALSE)</f>
        <v>Diabetes</v>
      </c>
      <c r="L9">
        <f>VLOOKUP($A9,'Hospitalisation Details'!$A$1:$O$2344,2,FALSE)</f>
        <v>27</v>
      </c>
      <c r="M9" s="6" t="str">
        <f>VLOOKUP($A9,'Hospitalisation Details'!$A$1:$O$2344,5,FALSE)</f>
        <v>27-Jun-1958</v>
      </c>
      <c r="N9" s="28">
        <f>VLOOKUP($A9,'Hospitalisation Details'!$A$1:$O$2344,6,FALSE)</f>
        <v>64</v>
      </c>
      <c r="O9" s="28">
        <f>VLOOKUP($A9,'Hospitalisation Details'!$A$1:$O$2344,7,FALSE)</f>
        <v>2</v>
      </c>
      <c r="P9" s="28">
        <f>VLOOKUP($A9,'Hospitalisation Details'!$A$1:$O$2344,8,FALSE)</f>
        <v>49577.66</v>
      </c>
      <c r="Q9" t="str">
        <f>VLOOKUP($A9,'Hospitalisation Details'!$A$1:$O$2344,3,FALSE)</f>
        <v>Jun</v>
      </c>
    </row>
    <row r="10" spans="1:17" ht="15.6" x14ac:dyDescent="0.3">
      <c r="A10" s="21" t="s">
        <v>2362</v>
      </c>
      <c r="B10" t="str">
        <f>VLOOKUP($A10,'Customer Names'!$A$2:$D$2336,3,FALSE)</f>
        <v>Patrick R</v>
      </c>
      <c r="C10">
        <f>VLOOKUP($A10,'Medical Examinations'!$A$1:$J$2336,2,FALSE)</f>
        <v>41.14</v>
      </c>
      <c r="D10">
        <f>VLOOKUP($A10,'Medical Examinations'!$A$1:$J$2336,3,FALSE)</f>
        <v>9.58</v>
      </c>
      <c r="E10" t="str">
        <f>VLOOKUP($A10,'Medical Examinations'!$A$1:$J$2336,4,FALSE)</f>
        <v>Yes</v>
      </c>
      <c r="F10" t="str">
        <f>VLOOKUP($A10,'Medical Examinations'!$A$1:$J$2336,5,FALSE)</f>
        <v>No</v>
      </c>
      <c r="G10" t="str">
        <f>VLOOKUP($A10,'Medical Examinations'!$A$1:$J$2336,6,FALSE)</f>
        <v>Yes</v>
      </c>
      <c r="H10">
        <f>VLOOKUP($A10,'Medical Examinations'!$A$1:$J$2336,7,FALSE)</f>
        <v>1</v>
      </c>
      <c r="I10" t="str">
        <f>VLOOKUP($A10,'Medical Examinations'!$A$1:$J$2336,8,FALSE)</f>
        <v>Yes</v>
      </c>
      <c r="J10" t="str">
        <f>VLOOKUP($A10,'Medical Examinations'!$A$1:$J$2336,9,FALSE)</f>
        <v>Obesity</v>
      </c>
      <c r="K10" t="str">
        <f>VLOOKUP($A10,'Medical Examinations'!$A$1:$J$2336,10,FALSE)</f>
        <v>Diabetes</v>
      </c>
      <c r="L10">
        <f>VLOOKUP($A10,'Hospitalisation Details'!$A$1:$O$2344,2,FALSE)</f>
        <v>4</v>
      </c>
      <c r="M10" s="6" t="str">
        <f>VLOOKUP($A10,'Hospitalisation Details'!$A$1:$O$2344,5,FALSE)</f>
        <v>4-Sep-1963</v>
      </c>
      <c r="N10" s="28">
        <f>VLOOKUP($A10,'Hospitalisation Details'!$A$1:$O$2344,6,FALSE)</f>
        <v>59</v>
      </c>
      <c r="O10" s="28">
        <f>VLOOKUP($A10,'Hospitalisation Details'!$A$1:$O$2344,7,FALSE)</f>
        <v>1</v>
      </c>
      <c r="P10" s="28">
        <f>VLOOKUP($A10,'Hospitalisation Details'!$A$1:$O$2344,8,FALSE)</f>
        <v>48970.25</v>
      </c>
      <c r="Q10" t="str">
        <f>VLOOKUP($A10,'Hospitalisation Details'!$A$1:$O$2344,3,FALSE)</f>
        <v>Sep</v>
      </c>
    </row>
    <row r="11" spans="1:17" ht="15.6" x14ac:dyDescent="0.3">
      <c r="A11" s="21" t="s">
        <v>2361</v>
      </c>
      <c r="B11" t="str">
        <f>VLOOKUP($A11,'Customer Names'!$A$2:$D$2336,3,FALSE)</f>
        <v>Brooke N</v>
      </c>
      <c r="C11">
        <f>VLOOKUP($A11,'Medical Examinations'!$A$1:$J$2336,2,FALSE)</f>
        <v>38.06</v>
      </c>
      <c r="D11">
        <f>VLOOKUP($A11,'Medical Examinations'!$A$1:$J$2336,3,FALSE)</f>
        <v>10.79</v>
      </c>
      <c r="E11" t="str">
        <f>VLOOKUP($A11,'Medical Examinations'!$A$1:$J$2336,4,FALSE)</f>
        <v>No</v>
      </c>
      <c r="F11" t="str">
        <f>VLOOKUP($A11,'Medical Examinations'!$A$1:$J$2336,5,FALSE)</f>
        <v>No</v>
      </c>
      <c r="G11" t="str">
        <f>VLOOKUP($A11,'Medical Examinations'!$A$1:$J$2336,6,FALSE)</f>
        <v>No</v>
      </c>
      <c r="H11">
        <f>VLOOKUP($A11,'Medical Examinations'!$A$1:$J$2336,7,FALSE)</f>
        <v>0</v>
      </c>
      <c r="I11" t="str">
        <f>VLOOKUP($A11,'Medical Examinations'!$A$1:$J$2336,8,FALSE)</f>
        <v>Yes</v>
      </c>
      <c r="J11" t="str">
        <f>VLOOKUP($A11,'Medical Examinations'!$A$1:$J$2336,9,FALSE)</f>
        <v>Obesity</v>
      </c>
      <c r="K11" t="str">
        <f>VLOOKUP($A11,'Medical Examinations'!$A$1:$J$2336,10,FALSE)</f>
        <v>Diabetes</v>
      </c>
      <c r="L11">
        <f>VLOOKUP($A11,'Hospitalisation Details'!$A$1:$O$2344,2,FALSE)</f>
        <v>29</v>
      </c>
      <c r="M11" s="6" t="str">
        <f>VLOOKUP($A11,'Hospitalisation Details'!$A$1:$O$2344,5,FALSE)</f>
        <v>29-Dec-1978</v>
      </c>
      <c r="N11" s="28">
        <f>VLOOKUP($A11,'Hospitalisation Details'!$A$1:$O$2344,6,FALSE)</f>
        <v>44</v>
      </c>
      <c r="O11" s="28">
        <f>VLOOKUP($A11,'Hospitalisation Details'!$A$1:$O$2344,7,FALSE)</f>
        <v>0</v>
      </c>
      <c r="P11" s="28">
        <f>VLOOKUP($A11,'Hospitalisation Details'!$A$1:$O$2344,8,FALSE)</f>
        <v>48885.14</v>
      </c>
      <c r="Q11" t="str">
        <f>VLOOKUP($A11,'Hospitalisation Details'!$A$1:$O$2344,3,FALSE)</f>
        <v>Dec</v>
      </c>
    </row>
    <row r="12" spans="1:17" ht="15.6" x14ac:dyDescent="0.3">
      <c r="A12" s="21" t="s">
        <v>2360</v>
      </c>
      <c r="B12" t="str">
        <f>VLOOKUP($A12,'Customer Names'!$A$2:$D$2336,3,FALSE)</f>
        <v>Paola Andrea</v>
      </c>
      <c r="C12">
        <f>VLOOKUP($A12,'Medical Examinations'!$A$1:$J$2336,2,FALSE)</f>
        <v>37.700000000000003</v>
      </c>
      <c r="D12">
        <f>VLOOKUP($A12,'Medical Examinations'!$A$1:$J$2336,3,FALSE)</f>
        <v>5.96</v>
      </c>
      <c r="E12" t="str">
        <f>VLOOKUP($A12,'Medical Examinations'!$A$1:$J$2336,4,FALSE)</f>
        <v>Yes</v>
      </c>
      <c r="F12" t="str">
        <f>VLOOKUP($A12,'Medical Examinations'!$A$1:$J$2336,5,FALSE)</f>
        <v>No</v>
      </c>
      <c r="G12" t="str">
        <f>VLOOKUP($A12,'Medical Examinations'!$A$1:$J$2336,6,FALSE)</f>
        <v>No</v>
      </c>
      <c r="H12">
        <f>VLOOKUP($A12,'Medical Examinations'!$A$1:$J$2336,7,FALSE)</f>
        <v>2</v>
      </c>
      <c r="I12" t="str">
        <f>VLOOKUP($A12,'Medical Examinations'!$A$1:$J$2336,8,FALSE)</f>
        <v>Yes</v>
      </c>
      <c r="J12" t="str">
        <f>VLOOKUP($A12,'Medical Examinations'!$A$1:$J$2336,9,FALSE)</f>
        <v>Obesity</v>
      </c>
      <c r="K12" t="str">
        <f>VLOOKUP($A12,'Medical Examinations'!$A$1:$J$2336,10,FALSE)</f>
        <v>Prediabetes</v>
      </c>
      <c r="L12">
        <f>VLOOKUP($A12,'Hospitalisation Details'!$A$1:$O$2344,2,FALSE)</f>
        <v>22</v>
      </c>
      <c r="M12" s="6" t="str">
        <f>VLOOKUP($A12,'Hospitalisation Details'!$A$1:$O$2344,5,FALSE)</f>
        <v>22-Jul-1959</v>
      </c>
      <c r="N12" s="28">
        <f>VLOOKUP($A12,'Hospitalisation Details'!$A$1:$O$2344,6,FALSE)</f>
        <v>63</v>
      </c>
      <c r="O12" s="28">
        <f>VLOOKUP($A12,'Hospitalisation Details'!$A$1:$O$2344,7,FALSE)</f>
        <v>0</v>
      </c>
      <c r="P12" s="28">
        <f>VLOOKUP($A12,'Hospitalisation Details'!$A$1:$O$2344,8,FALSE)</f>
        <v>48824.45</v>
      </c>
      <c r="Q12" t="str">
        <f>VLOOKUP($A12,'Hospitalisation Details'!$A$1:$O$2344,3,FALSE)</f>
        <v>Jul</v>
      </c>
    </row>
    <row r="13" spans="1:17" ht="15.6" x14ac:dyDescent="0.3">
      <c r="A13" s="21" t="s">
        <v>2359</v>
      </c>
      <c r="B13" t="str">
        <f>VLOOKUP($A13,'Customer Names'!$A$2:$D$2336,3,FALSE)</f>
        <v>David</v>
      </c>
      <c r="C13">
        <f>VLOOKUP($A13,'Medical Examinations'!$A$1:$J$2336,2,FALSE)</f>
        <v>42.13</v>
      </c>
      <c r="D13">
        <f>VLOOKUP($A13,'Medical Examinations'!$A$1:$J$2336,3,FALSE)</f>
        <v>11.9</v>
      </c>
      <c r="E13" t="str">
        <f>VLOOKUP($A13,'Medical Examinations'!$A$1:$J$2336,4,FALSE)</f>
        <v>No</v>
      </c>
      <c r="F13" t="str">
        <f>VLOOKUP($A13,'Medical Examinations'!$A$1:$J$2336,5,FALSE)</f>
        <v>No</v>
      </c>
      <c r="G13" t="str">
        <f>VLOOKUP($A13,'Medical Examinations'!$A$1:$J$2336,6,FALSE)</f>
        <v>No</v>
      </c>
      <c r="H13">
        <f>VLOOKUP($A13,'Medical Examinations'!$A$1:$J$2336,7,FALSE)</f>
        <v>0</v>
      </c>
      <c r="I13" t="str">
        <f>VLOOKUP($A13,'Medical Examinations'!$A$1:$J$2336,8,FALSE)</f>
        <v>Yes</v>
      </c>
      <c r="J13" t="str">
        <f>VLOOKUP($A13,'Medical Examinations'!$A$1:$J$2336,9,FALSE)</f>
        <v>Obesity</v>
      </c>
      <c r="K13" t="str">
        <f>VLOOKUP($A13,'Medical Examinations'!$A$1:$J$2336,10,FALSE)</f>
        <v>Diabetes</v>
      </c>
      <c r="L13">
        <f>VLOOKUP($A13,'Hospitalisation Details'!$A$1:$O$2344,2,FALSE)</f>
        <v>27</v>
      </c>
      <c r="M13" s="6" t="str">
        <f>VLOOKUP($A13,'Hospitalisation Details'!$A$1:$O$2344,5,FALSE)</f>
        <v>27-Oct-1965</v>
      </c>
      <c r="N13" s="28">
        <f>VLOOKUP($A13,'Hospitalisation Details'!$A$1:$O$2344,6,FALSE)</f>
        <v>57</v>
      </c>
      <c r="O13" s="28">
        <f>VLOOKUP($A13,'Hospitalisation Details'!$A$1:$O$2344,7,FALSE)</f>
        <v>1</v>
      </c>
      <c r="P13" s="28">
        <f>VLOOKUP($A13,'Hospitalisation Details'!$A$1:$O$2344,8,FALSE)</f>
        <v>48675.519999999997</v>
      </c>
      <c r="Q13" t="str">
        <f>VLOOKUP($A13,'Hospitalisation Details'!$A$1:$O$2344,3,FALSE)</f>
        <v>Oct</v>
      </c>
    </row>
    <row r="14" spans="1:17" ht="15.6" x14ac:dyDescent="0.3">
      <c r="A14" s="21" t="s">
        <v>2358</v>
      </c>
      <c r="B14" t="str">
        <f>VLOOKUP($A14,'Customer Names'!$A$2:$D$2336,3,FALSE)</f>
        <v>Wade</v>
      </c>
      <c r="C14">
        <f>VLOOKUP($A14,'Medical Examinations'!$A$1:$J$2336,2,FALSE)</f>
        <v>40.92</v>
      </c>
      <c r="D14">
        <f>VLOOKUP($A14,'Medical Examinations'!$A$1:$J$2336,3,FALSE)</f>
        <v>8.41</v>
      </c>
      <c r="E14" t="str">
        <f>VLOOKUP($A14,'Medical Examinations'!$A$1:$J$2336,4,FALSE)</f>
        <v>No</v>
      </c>
      <c r="F14" t="str">
        <f>VLOOKUP($A14,'Medical Examinations'!$A$1:$J$2336,5,FALSE)</f>
        <v>No</v>
      </c>
      <c r="G14" t="str">
        <f>VLOOKUP($A14,'Medical Examinations'!$A$1:$J$2336,6,FALSE)</f>
        <v>No</v>
      </c>
      <c r="H14">
        <f>VLOOKUP($A14,'Medical Examinations'!$A$1:$J$2336,7,FALSE)</f>
        <v>0</v>
      </c>
      <c r="I14" t="str">
        <f>VLOOKUP($A14,'Medical Examinations'!$A$1:$J$2336,8,FALSE)</f>
        <v>Yes</v>
      </c>
      <c r="J14" t="str">
        <f>VLOOKUP($A14,'Medical Examinations'!$A$1:$J$2336,9,FALSE)</f>
        <v>Obesity</v>
      </c>
      <c r="K14" t="str">
        <f>VLOOKUP($A14,'Medical Examinations'!$A$1:$J$2336,10,FALSE)</f>
        <v>Diabetes</v>
      </c>
      <c r="L14">
        <f>VLOOKUP($A14,'Hospitalisation Details'!$A$1:$O$2344,2,FALSE)</f>
        <v>11</v>
      </c>
      <c r="M14" s="6" t="str">
        <f>VLOOKUP($A14,'Hospitalisation Details'!$A$1:$O$2344,5,FALSE)</f>
        <v>11-Oct-1962</v>
      </c>
      <c r="N14" s="28">
        <f>VLOOKUP($A14,'Hospitalisation Details'!$A$1:$O$2344,6,FALSE)</f>
        <v>60</v>
      </c>
      <c r="O14" s="28">
        <f>VLOOKUP($A14,'Hospitalisation Details'!$A$1:$O$2344,7,FALSE)</f>
        <v>0</v>
      </c>
      <c r="P14" s="28">
        <f>VLOOKUP($A14,'Hospitalisation Details'!$A$1:$O$2344,8,FALSE)</f>
        <v>48673.56</v>
      </c>
      <c r="Q14" t="str">
        <f>VLOOKUP($A14,'Hospitalisation Details'!$A$1:$O$2344,3,FALSE)</f>
        <v>Oct</v>
      </c>
    </row>
    <row r="15" spans="1:17" ht="15.6" x14ac:dyDescent="0.3">
      <c r="A15" s="21" t="s">
        <v>2357</v>
      </c>
      <c r="B15" t="str">
        <f>VLOOKUP($A15,'Customer Names'!$A$2:$D$2336,3,FALSE)</f>
        <v>Franklin</v>
      </c>
      <c r="C15">
        <f>VLOOKUP($A15,'Medical Examinations'!$A$1:$J$2336,2,FALSE)</f>
        <v>40.564999999999998</v>
      </c>
      <c r="D15">
        <f>VLOOKUP($A15,'Medical Examinations'!$A$1:$J$2336,3,FALSE)</f>
        <v>7.02</v>
      </c>
      <c r="E15" t="str">
        <f>VLOOKUP($A15,'Medical Examinations'!$A$1:$J$2336,4,FALSE)</f>
        <v>No</v>
      </c>
      <c r="F15" t="str">
        <f>VLOOKUP($A15,'Medical Examinations'!$A$1:$J$2336,5,FALSE)</f>
        <v>No</v>
      </c>
      <c r="G15" t="str">
        <f>VLOOKUP($A15,'Medical Examinations'!$A$1:$J$2336,6,FALSE)</f>
        <v>No</v>
      </c>
      <c r="H15">
        <f>VLOOKUP($A15,'Medical Examinations'!$A$1:$J$2336,7,FALSE)</f>
        <v>0</v>
      </c>
      <c r="I15" t="str">
        <f>VLOOKUP($A15,'Medical Examinations'!$A$1:$J$2336,8,FALSE)</f>
        <v>Yes</v>
      </c>
      <c r="J15" t="str">
        <f>VLOOKUP($A15,'Medical Examinations'!$A$1:$J$2336,9,FALSE)</f>
        <v>Obesity</v>
      </c>
      <c r="K15" t="str">
        <f>VLOOKUP($A15,'Medical Examinations'!$A$1:$J$2336,10,FALSE)</f>
        <v>Diabetes</v>
      </c>
      <c r="L15">
        <f>VLOOKUP($A15,'Hospitalisation Details'!$A$1:$O$2344,2,FALSE)</f>
        <v>1</v>
      </c>
      <c r="M15" s="6" t="str">
        <f>VLOOKUP($A15,'Hospitalisation Details'!$A$1:$O$2344,5,FALSE)</f>
        <v>1-Dec-1968</v>
      </c>
      <c r="N15" s="28">
        <f>VLOOKUP($A15,'Hospitalisation Details'!$A$1:$O$2344,6,FALSE)</f>
        <v>54</v>
      </c>
      <c r="O15" s="28">
        <f>VLOOKUP($A15,'Hospitalisation Details'!$A$1:$O$2344,7,FALSE)</f>
        <v>3</v>
      </c>
      <c r="P15" s="28">
        <f>VLOOKUP($A15,'Hospitalisation Details'!$A$1:$O$2344,8,FALSE)</f>
        <v>48549.18</v>
      </c>
      <c r="Q15" t="str">
        <f>VLOOKUP($A15,'Hospitalisation Details'!$A$1:$O$2344,3,FALSE)</f>
        <v>Dec</v>
      </c>
    </row>
    <row r="16" spans="1:17" ht="15.6" x14ac:dyDescent="0.3">
      <c r="A16" s="21" t="s">
        <v>2356</v>
      </c>
      <c r="B16" t="str">
        <f>VLOOKUP($A16,'Customer Names'!$A$2:$D$2336,3,FALSE)</f>
        <v>Leilani M</v>
      </c>
      <c r="C16">
        <f>VLOOKUP($A16,'Medical Examinations'!$A$1:$J$2336,2,FALSE)</f>
        <v>36.384999999999998</v>
      </c>
      <c r="D16">
        <f>VLOOKUP($A16,'Medical Examinations'!$A$1:$J$2336,3,FALSE)</f>
        <v>7.59</v>
      </c>
      <c r="E16" t="str">
        <f>VLOOKUP($A16,'Medical Examinations'!$A$1:$J$2336,4,FALSE)</f>
        <v>Yes</v>
      </c>
      <c r="F16" t="str">
        <f>VLOOKUP($A16,'Medical Examinations'!$A$1:$J$2336,5,FALSE)</f>
        <v>No</v>
      </c>
      <c r="G16" t="str">
        <f>VLOOKUP($A16,'Medical Examinations'!$A$1:$J$2336,6,FALSE)</f>
        <v>No</v>
      </c>
      <c r="H16">
        <f>VLOOKUP($A16,'Medical Examinations'!$A$1:$J$2336,7,FALSE)</f>
        <v>2</v>
      </c>
      <c r="I16" t="str">
        <f>VLOOKUP($A16,'Medical Examinations'!$A$1:$J$2336,8,FALSE)</f>
        <v>Yes</v>
      </c>
      <c r="J16" t="str">
        <f>VLOOKUP($A16,'Medical Examinations'!$A$1:$J$2336,9,FALSE)</f>
        <v>Obesity</v>
      </c>
      <c r="K16" t="str">
        <f>VLOOKUP($A16,'Medical Examinations'!$A$1:$J$2336,10,FALSE)</f>
        <v>Diabetes</v>
      </c>
      <c r="L16">
        <f>VLOOKUP($A16,'Hospitalisation Details'!$A$1:$O$2344,2,FALSE)</f>
        <v>21</v>
      </c>
      <c r="M16" s="6" t="str">
        <f>VLOOKUP($A16,'Hospitalisation Details'!$A$1:$O$2344,5,FALSE)</f>
        <v>21-Dec-1961</v>
      </c>
      <c r="N16" s="28">
        <f>VLOOKUP($A16,'Hospitalisation Details'!$A$1:$O$2344,6,FALSE)</f>
        <v>61</v>
      </c>
      <c r="O16" s="28">
        <f>VLOOKUP($A16,'Hospitalisation Details'!$A$1:$O$2344,7,FALSE)</f>
        <v>1</v>
      </c>
      <c r="P16" s="28">
        <f>VLOOKUP($A16,'Hospitalisation Details'!$A$1:$O$2344,8,FALSE)</f>
        <v>48517.56</v>
      </c>
      <c r="Q16" t="str">
        <f>VLOOKUP($A16,'Hospitalisation Details'!$A$1:$O$2344,3,FALSE)</f>
        <v>Dec</v>
      </c>
    </row>
    <row r="17" spans="1:17" ht="15.6" x14ac:dyDescent="0.3">
      <c r="A17" s="21" t="s">
        <v>2355</v>
      </c>
      <c r="B17" t="str">
        <f>VLOOKUP($A17,'Customer Names'!$A$2:$D$2336,3,FALSE)</f>
        <v>Philippe</v>
      </c>
      <c r="C17">
        <f>VLOOKUP($A17,'Medical Examinations'!$A$1:$J$2336,2,FALSE)</f>
        <v>39.9</v>
      </c>
      <c r="D17">
        <f>VLOOKUP($A17,'Medical Examinations'!$A$1:$J$2336,3,FALSE)</f>
        <v>11.32</v>
      </c>
      <c r="E17" t="str">
        <f>VLOOKUP($A17,'Medical Examinations'!$A$1:$J$2336,4,FALSE)</f>
        <v>No</v>
      </c>
      <c r="F17" t="str">
        <f>VLOOKUP($A17,'Medical Examinations'!$A$1:$J$2336,5,FALSE)</f>
        <v>No</v>
      </c>
      <c r="G17" t="str">
        <f>VLOOKUP($A17,'Medical Examinations'!$A$1:$J$2336,6,FALSE)</f>
        <v>No</v>
      </c>
      <c r="H17">
        <f>VLOOKUP($A17,'Medical Examinations'!$A$1:$J$2336,7,FALSE)</f>
        <v>0</v>
      </c>
      <c r="I17" t="str">
        <f>VLOOKUP($A17,'Medical Examinations'!$A$1:$J$2336,8,FALSE)</f>
        <v>Yes</v>
      </c>
      <c r="J17" t="str">
        <f>VLOOKUP($A17,'Medical Examinations'!$A$1:$J$2336,9,FALSE)</f>
        <v>Obesity</v>
      </c>
      <c r="K17" t="str">
        <f>VLOOKUP($A17,'Medical Examinations'!$A$1:$J$2336,10,FALSE)</f>
        <v>Diabetes</v>
      </c>
      <c r="L17">
        <f>VLOOKUP($A17,'Hospitalisation Details'!$A$1:$O$2344,2,FALSE)</f>
        <v>27</v>
      </c>
      <c r="M17" s="6" t="str">
        <f>VLOOKUP($A17,'Hospitalisation Details'!$A$1:$O$2344,5,FALSE)</f>
        <v>27-Aug-1962</v>
      </c>
      <c r="N17" s="28">
        <f>VLOOKUP($A17,'Hospitalisation Details'!$A$1:$O$2344,6,FALSE)</f>
        <v>60</v>
      </c>
      <c r="O17" s="28">
        <f>VLOOKUP($A17,'Hospitalisation Details'!$A$1:$O$2344,7,FALSE)</f>
        <v>0</v>
      </c>
      <c r="P17" s="28">
        <f>VLOOKUP($A17,'Hospitalisation Details'!$A$1:$O$2344,8,FALSE)</f>
        <v>48173.36</v>
      </c>
      <c r="Q17" t="str">
        <f>VLOOKUP($A17,'Hospitalisation Details'!$A$1:$O$2344,3,FALSE)</f>
        <v>Aug</v>
      </c>
    </row>
    <row r="18" spans="1:17" ht="15.6" x14ac:dyDescent="0.3">
      <c r="A18" s="21" t="s">
        <v>2354</v>
      </c>
      <c r="B18" t="str">
        <f>VLOOKUP($A18,'Customer Names'!$A$2:$D$2336,3,FALSE)</f>
        <v>Jennifer A</v>
      </c>
      <c r="C18">
        <f>VLOOKUP($A18,'Medical Examinations'!$A$1:$J$2336,2,FALSE)</f>
        <v>33.799999999999997</v>
      </c>
      <c r="D18">
        <f>VLOOKUP($A18,'Medical Examinations'!$A$1:$J$2336,3,FALSE)</f>
        <v>7.67</v>
      </c>
      <c r="E18" t="str">
        <f>VLOOKUP($A18,'Medical Examinations'!$A$1:$J$2336,4,FALSE)</f>
        <v>No</v>
      </c>
      <c r="F18" t="str">
        <f>VLOOKUP($A18,'Medical Examinations'!$A$1:$J$2336,5,FALSE)</f>
        <v>No</v>
      </c>
      <c r="G18" t="str">
        <f>VLOOKUP($A18,'Medical Examinations'!$A$1:$J$2336,6,FALSE)</f>
        <v>No</v>
      </c>
      <c r="H18">
        <f>VLOOKUP($A18,'Medical Examinations'!$A$1:$J$2336,7,FALSE)</f>
        <v>3</v>
      </c>
      <c r="I18" t="str">
        <f>VLOOKUP($A18,'Medical Examinations'!$A$1:$J$2336,8,FALSE)</f>
        <v>Yes</v>
      </c>
      <c r="J18" t="str">
        <f>VLOOKUP($A18,'Medical Examinations'!$A$1:$J$2336,9,FALSE)</f>
        <v>Obesity</v>
      </c>
      <c r="K18" t="str">
        <f>VLOOKUP($A18,'Medical Examinations'!$A$1:$J$2336,10,FALSE)</f>
        <v>Diabetes</v>
      </c>
      <c r="L18">
        <f>VLOOKUP($A18,'Hospitalisation Details'!$A$1:$O$2344,2,FALSE)</f>
        <v>16</v>
      </c>
      <c r="M18" s="6" t="str">
        <f>VLOOKUP($A18,'Hospitalisation Details'!$A$1:$O$2344,5,FALSE)</f>
        <v>16-Nov-1958</v>
      </c>
      <c r="N18" s="28">
        <f>VLOOKUP($A18,'Hospitalisation Details'!$A$1:$O$2344,6,FALSE)</f>
        <v>64</v>
      </c>
      <c r="O18" s="28">
        <f>VLOOKUP($A18,'Hospitalisation Details'!$A$1:$O$2344,7,FALSE)</f>
        <v>1</v>
      </c>
      <c r="P18" s="28">
        <f>VLOOKUP($A18,'Hospitalisation Details'!$A$1:$O$2344,8,FALSE)</f>
        <v>47928.03</v>
      </c>
      <c r="Q18" t="str">
        <f>VLOOKUP($A18,'Hospitalisation Details'!$A$1:$O$2344,3,FALSE)</f>
        <v>Nov</v>
      </c>
    </row>
    <row r="19" spans="1:17" ht="15.6" x14ac:dyDescent="0.3">
      <c r="A19" s="21" t="s">
        <v>2353</v>
      </c>
      <c r="B19" t="str">
        <f>VLOOKUP($A19,'Customer Names'!$A$2:$D$2336,3,FALSE)</f>
        <v>Christina M</v>
      </c>
      <c r="C19">
        <f>VLOOKUP($A19,'Medical Examinations'!$A$1:$J$2336,2,FALSE)</f>
        <v>36.765000000000001</v>
      </c>
      <c r="D19">
        <f>VLOOKUP($A19,'Medical Examinations'!$A$1:$J$2336,3,FALSE)</f>
        <v>7.29</v>
      </c>
      <c r="E19" t="str">
        <f>VLOOKUP($A19,'Medical Examinations'!$A$1:$J$2336,4,FALSE)</f>
        <v>Yes</v>
      </c>
      <c r="F19" t="str">
        <f>VLOOKUP($A19,'Medical Examinations'!$A$1:$J$2336,5,FALSE)</f>
        <v>No</v>
      </c>
      <c r="G19" t="str">
        <f>VLOOKUP($A19,'Medical Examinations'!$A$1:$J$2336,6,FALSE)</f>
        <v>Yes</v>
      </c>
      <c r="H19">
        <f>VLOOKUP($A19,'Medical Examinations'!$A$1:$J$2336,7,FALSE)</f>
        <v>1</v>
      </c>
      <c r="I19" t="str">
        <f>VLOOKUP($A19,'Medical Examinations'!$A$1:$J$2336,8,FALSE)</f>
        <v>Yes</v>
      </c>
      <c r="J19" t="str">
        <f>VLOOKUP($A19,'Medical Examinations'!$A$1:$J$2336,9,FALSE)</f>
        <v>Obesity</v>
      </c>
      <c r="K19" t="str">
        <f>VLOOKUP($A19,'Medical Examinations'!$A$1:$J$2336,10,FALSE)</f>
        <v>Diabetes</v>
      </c>
      <c r="L19">
        <f>VLOOKUP($A19,'Hospitalisation Details'!$A$1:$O$2344,2,FALSE)</f>
        <v>5</v>
      </c>
      <c r="M19" s="6" t="str">
        <f>VLOOKUP($A19,'Hospitalisation Details'!$A$1:$O$2344,5,FALSE)</f>
        <v>5-Aug-1963</v>
      </c>
      <c r="N19" s="28">
        <f>VLOOKUP($A19,'Hospitalisation Details'!$A$1:$O$2344,6,FALSE)</f>
        <v>59</v>
      </c>
      <c r="O19" s="28">
        <f>VLOOKUP($A19,'Hospitalisation Details'!$A$1:$O$2344,7,FALSE)</f>
        <v>1</v>
      </c>
      <c r="P19" s="28">
        <f>VLOOKUP($A19,'Hospitalisation Details'!$A$1:$O$2344,8,FALSE)</f>
        <v>47896.79</v>
      </c>
      <c r="Q19" t="str">
        <f>VLOOKUP($A19,'Hospitalisation Details'!$A$1:$O$2344,3,FALSE)</f>
        <v>Aug</v>
      </c>
    </row>
    <row r="20" spans="1:17" ht="15.6" x14ac:dyDescent="0.3">
      <c r="A20" s="21" t="s">
        <v>2352</v>
      </c>
      <c r="B20" t="str">
        <f>VLOOKUP($A20,'Customer Names'!$A$2:$D$2336,3,FALSE)</f>
        <v>Said Sr</v>
      </c>
      <c r="C20">
        <f>VLOOKUP($A20,'Medical Examinations'!$A$1:$J$2336,2,FALSE)</f>
        <v>36.954999999999998</v>
      </c>
      <c r="D20">
        <f>VLOOKUP($A20,'Medical Examinations'!$A$1:$J$2336,3,FALSE)</f>
        <v>4.72</v>
      </c>
      <c r="E20" t="str">
        <f>VLOOKUP($A20,'Medical Examinations'!$A$1:$J$2336,4,FALSE)</f>
        <v>Yes</v>
      </c>
      <c r="F20" t="str">
        <f>VLOOKUP($A20,'Medical Examinations'!$A$1:$J$2336,5,FALSE)</f>
        <v>No</v>
      </c>
      <c r="G20" t="str">
        <f>VLOOKUP($A20,'Medical Examinations'!$A$1:$J$2336,6,FALSE)</f>
        <v>No</v>
      </c>
      <c r="H20">
        <f>VLOOKUP($A20,'Medical Examinations'!$A$1:$J$2336,7,FALSE)</f>
        <v>1</v>
      </c>
      <c r="I20" t="str">
        <f>VLOOKUP($A20,'Medical Examinations'!$A$1:$J$2336,8,FALSE)</f>
        <v>Yes</v>
      </c>
      <c r="J20" t="str">
        <f>VLOOKUP($A20,'Medical Examinations'!$A$1:$J$2336,9,FALSE)</f>
        <v>Obesity</v>
      </c>
      <c r="K20" t="str">
        <f>VLOOKUP($A20,'Medical Examinations'!$A$1:$J$2336,10,FALSE)</f>
        <v>Normal</v>
      </c>
      <c r="L20">
        <f>VLOOKUP($A20,'Hospitalisation Details'!$A$1:$O$2344,2,FALSE)</f>
        <v>7</v>
      </c>
      <c r="M20" s="6" t="str">
        <f>VLOOKUP($A20,'Hospitalisation Details'!$A$1:$O$2344,5,FALSE)</f>
        <v>7-Nov-1964</v>
      </c>
      <c r="N20" s="28">
        <f>VLOOKUP($A20,'Hospitalisation Details'!$A$1:$O$2344,6,FALSE)</f>
        <v>58</v>
      </c>
      <c r="O20" s="28">
        <f>VLOOKUP($A20,'Hospitalisation Details'!$A$1:$O$2344,7,FALSE)</f>
        <v>2</v>
      </c>
      <c r="P20" s="28">
        <f>VLOOKUP($A20,'Hospitalisation Details'!$A$1:$O$2344,8,FALSE)</f>
        <v>47496.49</v>
      </c>
      <c r="Q20" t="str">
        <f>VLOOKUP($A20,'Hospitalisation Details'!$A$1:$O$2344,3,FALSE)</f>
        <v>Nov</v>
      </c>
    </row>
    <row r="21" spans="1:17" ht="15.6" x14ac:dyDescent="0.3">
      <c r="A21" s="21" t="s">
        <v>2351</v>
      </c>
      <c r="B21" t="str">
        <f>VLOOKUP($A21,'Customer Names'!$A$2:$D$2336,3,FALSE)</f>
        <v>John</v>
      </c>
      <c r="C21">
        <f>VLOOKUP($A21,'Medical Examinations'!$A$1:$J$2336,2,FALSE)</f>
        <v>42.9</v>
      </c>
      <c r="D21">
        <f>VLOOKUP($A21,'Medical Examinations'!$A$1:$J$2336,3,FALSE)</f>
        <v>11.41</v>
      </c>
      <c r="E21" t="str">
        <f>VLOOKUP($A21,'Medical Examinations'!$A$1:$J$2336,4,FALSE)</f>
        <v>No</v>
      </c>
      <c r="F21" t="str">
        <f>VLOOKUP($A21,'Medical Examinations'!$A$1:$J$2336,5,FALSE)</f>
        <v>No</v>
      </c>
      <c r="G21" t="str">
        <f>VLOOKUP($A21,'Medical Examinations'!$A$1:$J$2336,6,FALSE)</f>
        <v>No</v>
      </c>
      <c r="H21">
        <f>VLOOKUP($A21,'Medical Examinations'!$A$1:$J$2336,7,FALSE)</f>
        <v>0</v>
      </c>
      <c r="I21" t="str">
        <f>VLOOKUP($A21,'Medical Examinations'!$A$1:$J$2336,8,FALSE)</f>
        <v>Yes</v>
      </c>
      <c r="J21" t="str">
        <f>VLOOKUP($A21,'Medical Examinations'!$A$1:$J$2336,9,FALSE)</f>
        <v>Obesity</v>
      </c>
      <c r="K21" t="str">
        <f>VLOOKUP($A21,'Medical Examinations'!$A$1:$J$2336,10,FALSE)</f>
        <v>Diabetes</v>
      </c>
      <c r="L21">
        <f>VLOOKUP($A21,'Hospitalisation Details'!$A$1:$O$2344,2,FALSE)</f>
        <v>27</v>
      </c>
      <c r="M21" s="6" t="str">
        <f>VLOOKUP($A21,'Hospitalisation Details'!$A$1:$O$2344,5,FALSE)</f>
        <v>27-Sep-1971</v>
      </c>
      <c r="N21" s="28">
        <f>VLOOKUP($A21,'Hospitalisation Details'!$A$1:$O$2344,6,FALSE)</f>
        <v>51</v>
      </c>
      <c r="O21" s="28">
        <f>VLOOKUP($A21,'Hospitalisation Details'!$A$1:$O$2344,7,FALSE)</f>
        <v>2</v>
      </c>
      <c r="P21" s="28">
        <f>VLOOKUP($A21,'Hospitalisation Details'!$A$1:$O$2344,8,FALSE)</f>
        <v>47462.89</v>
      </c>
      <c r="Q21" t="str">
        <f>VLOOKUP($A21,'Hospitalisation Details'!$A$1:$O$2344,3,FALSE)</f>
        <v>Sep</v>
      </c>
    </row>
    <row r="22" spans="1:17" ht="15.6" x14ac:dyDescent="0.3">
      <c r="A22" s="21" t="s">
        <v>2350</v>
      </c>
      <c r="B22" t="str">
        <f>VLOOKUP($A22,'Customer Names'!$A$2:$D$2336,3,FALSE)</f>
        <v>Myles</v>
      </c>
      <c r="C22">
        <f>VLOOKUP($A22,'Medical Examinations'!$A$1:$J$2336,2,FALSE)</f>
        <v>36.299999999999997</v>
      </c>
      <c r="D22">
        <f>VLOOKUP($A22,'Medical Examinations'!$A$1:$J$2336,3,FALSE)</f>
        <v>11.5</v>
      </c>
      <c r="E22" t="str">
        <f>VLOOKUP($A22,'Medical Examinations'!$A$1:$J$2336,4,FALSE)</f>
        <v>Yes</v>
      </c>
      <c r="F22" t="str">
        <f>VLOOKUP($A22,'Medical Examinations'!$A$1:$J$2336,5,FALSE)</f>
        <v>No</v>
      </c>
      <c r="G22" t="str">
        <f>VLOOKUP($A22,'Medical Examinations'!$A$1:$J$2336,6,FALSE)</f>
        <v>No</v>
      </c>
      <c r="H22">
        <f>VLOOKUP($A22,'Medical Examinations'!$A$1:$J$2336,7,FALSE)</f>
        <v>2</v>
      </c>
      <c r="I22" t="str">
        <f>VLOOKUP($A22,'Medical Examinations'!$A$1:$J$2336,8,FALSE)</f>
        <v>Yes</v>
      </c>
      <c r="J22" t="str">
        <f>VLOOKUP($A22,'Medical Examinations'!$A$1:$J$2336,9,FALSE)</f>
        <v>Obesity</v>
      </c>
      <c r="K22" t="str">
        <f>VLOOKUP($A22,'Medical Examinations'!$A$1:$J$2336,10,FALSE)</f>
        <v>Diabetes</v>
      </c>
      <c r="L22">
        <f>VLOOKUP($A22,'Hospitalisation Details'!$A$1:$O$2344,2,FALSE)</f>
        <v>13</v>
      </c>
      <c r="M22" s="6" t="str">
        <f>VLOOKUP($A22,'Hospitalisation Details'!$A$1:$O$2344,5,FALSE)</f>
        <v>13-Jun-1961</v>
      </c>
      <c r="N22" s="28">
        <f>VLOOKUP($A22,'Hospitalisation Details'!$A$1:$O$2344,6,FALSE)</f>
        <v>61</v>
      </c>
      <c r="O22" s="28">
        <f>VLOOKUP($A22,'Hospitalisation Details'!$A$1:$O$2344,7,FALSE)</f>
        <v>1</v>
      </c>
      <c r="P22" s="28">
        <f>VLOOKUP($A22,'Hospitalisation Details'!$A$1:$O$2344,8,FALSE)</f>
        <v>47403.88</v>
      </c>
      <c r="Q22" t="str">
        <f>VLOOKUP($A22,'Hospitalisation Details'!$A$1:$O$2344,3,FALSE)</f>
        <v>Jun</v>
      </c>
    </row>
    <row r="23" spans="1:17" ht="15.6" x14ac:dyDescent="0.3">
      <c r="A23" s="21" t="s">
        <v>2349</v>
      </c>
      <c r="B23" t="str">
        <f>VLOOKUP($A23,'Customer Names'!$A$2:$D$2336,3,FALSE)</f>
        <v>Madelyn C</v>
      </c>
      <c r="C23">
        <f>VLOOKUP($A23,'Medical Examinations'!$A$1:$J$2336,2,FALSE)</f>
        <v>32.200000000000003</v>
      </c>
      <c r="D23">
        <f>VLOOKUP($A23,'Medical Examinations'!$A$1:$J$2336,3,FALSE)</f>
        <v>6.22</v>
      </c>
      <c r="E23" t="str">
        <f>VLOOKUP($A23,'Medical Examinations'!$A$1:$J$2336,4,FALSE)</f>
        <v>Yes</v>
      </c>
      <c r="F23" t="str">
        <f>VLOOKUP($A23,'Medical Examinations'!$A$1:$J$2336,5,FALSE)</f>
        <v>No</v>
      </c>
      <c r="G23" t="str">
        <f>VLOOKUP($A23,'Medical Examinations'!$A$1:$J$2336,6,FALSE)</f>
        <v>No</v>
      </c>
      <c r="H23">
        <f>VLOOKUP($A23,'Medical Examinations'!$A$1:$J$2336,7,FALSE)</f>
        <v>2</v>
      </c>
      <c r="I23" t="str">
        <f>VLOOKUP($A23,'Medical Examinations'!$A$1:$J$2336,8,FALSE)</f>
        <v>Yes</v>
      </c>
      <c r="J23" t="str">
        <f>VLOOKUP($A23,'Medical Examinations'!$A$1:$J$2336,9,FALSE)</f>
        <v>Obesity</v>
      </c>
      <c r="K23" t="str">
        <f>VLOOKUP($A23,'Medical Examinations'!$A$1:$J$2336,10,FALSE)</f>
        <v>Prediabetes</v>
      </c>
      <c r="L23">
        <f>VLOOKUP($A23,'Hospitalisation Details'!$A$1:$O$2344,2,FALSE)</f>
        <v>4</v>
      </c>
      <c r="M23" s="6" t="str">
        <f>VLOOKUP($A23,'Hospitalisation Details'!$A$1:$O$2344,5,FALSE)</f>
        <v>4-Oct-1959</v>
      </c>
      <c r="N23" s="28">
        <f>VLOOKUP($A23,'Hospitalisation Details'!$A$1:$O$2344,6,FALSE)</f>
        <v>63</v>
      </c>
      <c r="O23" s="28">
        <f>VLOOKUP($A23,'Hospitalisation Details'!$A$1:$O$2344,7,FALSE)</f>
        <v>2</v>
      </c>
      <c r="P23" s="28">
        <f>VLOOKUP($A23,'Hospitalisation Details'!$A$1:$O$2344,8,FALSE)</f>
        <v>47305.31</v>
      </c>
      <c r="Q23" t="str">
        <f>VLOOKUP($A23,'Hospitalisation Details'!$A$1:$O$2344,3,FALSE)</f>
        <v>Oct</v>
      </c>
    </row>
    <row r="24" spans="1:17" ht="15.6" x14ac:dyDescent="0.3">
      <c r="A24" s="21" t="s">
        <v>2348</v>
      </c>
      <c r="B24" t="str">
        <f>VLOOKUP($A24,'Customer Names'!$A$2:$D$2336,3,FALSE)</f>
        <v>Nicole</v>
      </c>
      <c r="C24">
        <f>VLOOKUP($A24,'Medical Examinations'!$A$1:$J$2336,2,FALSE)</f>
        <v>31.3</v>
      </c>
      <c r="D24">
        <f>VLOOKUP($A24,'Medical Examinations'!$A$1:$J$2336,3,FALSE)</f>
        <v>11.38</v>
      </c>
      <c r="E24" t="str">
        <f>VLOOKUP($A24,'Medical Examinations'!$A$1:$J$2336,4,FALSE)</f>
        <v>No</v>
      </c>
      <c r="F24" t="str">
        <f>VLOOKUP($A24,'Medical Examinations'!$A$1:$J$2336,5,FALSE)</f>
        <v>No</v>
      </c>
      <c r="G24" t="str">
        <f>VLOOKUP($A24,'Medical Examinations'!$A$1:$J$2336,6,FALSE)</f>
        <v>No</v>
      </c>
      <c r="H24">
        <f>VLOOKUP($A24,'Medical Examinations'!$A$1:$J$2336,7,FALSE)</f>
        <v>3</v>
      </c>
      <c r="I24" t="str">
        <f>VLOOKUP($A24,'Medical Examinations'!$A$1:$J$2336,8,FALSE)</f>
        <v>Yes</v>
      </c>
      <c r="J24" t="str">
        <f>VLOOKUP($A24,'Medical Examinations'!$A$1:$J$2336,9,FALSE)</f>
        <v>Obesity</v>
      </c>
      <c r="K24" t="str">
        <f>VLOOKUP($A24,'Medical Examinations'!$A$1:$J$2336,10,FALSE)</f>
        <v>Diabetes</v>
      </c>
      <c r="L24">
        <f>VLOOKUP($A24,'Hospitalisation Details'!$A$1:$O$2344,2,FALSE)</f>
        <v>3</v>
      </c>
      <c r="M24" s="6" t="str">
        <f>VLOOKUP($A24,'Hospitalisation Details'!$A$1:$O$2344,5,FALSE)</f>
        <v>3-Sep-1958</v>
      </c>
      <c r="N24" s="28">
        <f>VLOOKUP($A24,'Hospitalisation Details'!$A$1:$O$2344,6,FALSE)</f>
        <v>64</v>
      </c>
      <c r="O24" s="28">
        <f>VLOOKUP($A24,'Hospitalisation Details'!$A$1:$O$2344,7,FALSE)</f>
        <v>2</v>
      </c>
      <c r="P24" s="28">
        <f>VLOOKUP($A24,'Hospitalisation Details'!$A$1:$O$2344,8,FALSE)</f>
        <v>47291.06</v>
      </c>
      <c r="Q24" t="str">
        <f>VLOOKUP($A24,'Hospitalisation Details'!$A$1:$O$2344,3,FALSE)</f>
        <v>Sep</v>
      </c>
    </row>
    <row r="25" spans="1:17" ht="15.6" x14ac:dyDescent="0.3">
      <c r="A25" s="21" t="s">
        <v>2347</v>
      </c>
      <c r="B25" t="str">
        <f>VLOOKUP($A25,'Customer Names'!$A$2:$D$2336,3,FALSE)</f>
        <v>Eric A</v>
      </c>
      <c r="C25">
        <f>VLOOKUP($A25,'Medical Examinations'!$A$1:$J$2336,2,FALSE)</f>
        <v>41.8</v>
      </c>
      <c r="D25">
        <f>VLOOKUP($A25,'Medical Examinations'!$A$1:$J$2336,3,FALSE)</f>
        <v>7.89</v>
      </c>
      <c r="E25" t="str">
        <f>VLOOKUP($A25,'Medical Examinations'!$A$1:$J$2336,4,FALSE)</f>
        <v>Yes</v>
      </c>
      <c r="F25" t="str">
        <f>VLOOKUP($A25,'Medical Examinations'!$A$1:$J$2336,5,FALSE)</f>
        <v>No</v>
      </c>
      <c r="G25" t="str">
        <f>VLOOKUP($A25,'Medical Examinations'!$A$1:$J$2336,6,FALSE)</f>
        <v>No</v>
      </c>
      <c r="H25">
        <f>VLOOKUP($A25,'Medical Examinations'!$A$1:$J$2336,7,FALSE)</f>
        <v>2</v>
      </c>
      <c r="I25" t="str">
        <f>VLOOKUP($A25,'Medical Examinations'!$A$1:$J$2336,8,FALSE)</f>
        <v>Yes</v>
      </c>
      <c r="J25" t="str">
        <f>VLOOKUP($A25,'Medical Examinations'!$A$1:$J$2336,9,FALSE)</f>
        <v>Obesity</v>
      </c>
      <c r="K25" t="str">
        <f>VLOOKUP($A25,'Medical Examinations'!$A$1:$J$2336,10,FALSE)</f>
        <v>Diabetes</v>
      </c>
      <c r="L25">
        <f>VLOOKUP($A25,'Hospitalisation Details'!$A$1:$O$2344,2,FALSE)</f>
        <v>28</v>
      </c>
      <c r="M25" s="6" t="str">
        <f>VLOOKUP($A25,'Hospitalisation Details'!$A$1:$O$2344,5,FALSE)</f>
        <v>28-Dec-1970</v>
      </c>
      <c r="N25" s="28">
        <f>VLOOKUP($A25,'Hospitalisation Details'!$A$1:$O$2344,6,FALSE)</f>
        <v>52</v>
      </c>
      <c r="O25" s="28">
        <f>VLOOKUP($A25,'Hospitalisation Details'!$A$1:$O$2344,7,FALSE)</f>
        <v>2</v>
      </c>
      <c r="P25" s="28">
        <f>VLOOKUP($A25,'Hospitalisation Details'!$A$1:$O$2344,8,FALSE)</f>
        <v>47269.85</v>
      </c>
      <c r="Q25" t="str">
        <f>VLOOKUP($A25,'Hospitalisation Details'!$A$1:$O$2344,3,FALSE)</f>
        <v>Dec</v>
      </c>
    </row>
    <row r="26" spans="1:17" ht="15.6" x14ac:dyDescent="0.3">
      <c r="A26" s="21" t="s">
        <v>2346</v>
      </c>
      <c r="B26" t="str">
        <f>VLOOKUP($A26,'Customer Names'!$A$2:$D$2336,3,FALSE)</f>
        <v>Emiliano I</v>
      </c>
      <c r="C26">
        <f>VLOOKUP($A26,'Medical Examinations'!$A$1:$J$2336,2,FALSE)</f>
        <v>35.090000000000003</v>
      </c>
      <c r="D26">
        <f>VLOOKUP($A26,'Medical Examinations'!$A$1:$J$2336,3,FALSE)</f>
        <v>4.38</v>
      </c>
      <c r="E26" t="str">
        <f>VLOOKUP($A26,'Medical Examinations'!$A$1:$J$2336,4,FALSE)</f>
        <v>Yes</v>
      </c>
      <c r="F26" t="str">
        <f>VLOOKUP($A26,'Medical Examinations'!$A$1:$J$2336,5,FALSE)</f>
        <v>No</v>
      </c>
      <c r="G26" t="str">
        <f>VLOOKUP($A26,'Medical Examinations'!$A$1:$J$2336,6,FALSE)</f>
        <v>No</v>
      </c>
      <c r="H26">
        <f>VLOOKUP($A26,'Medical Examinations'!$A$1:$J$2336,7,FALSE)</f>
        <v>2</v>
      </c>
      <c r="I26" t="str">
        <f>VLOOKUP($A26,'Medical Examinations'!$A$1:$J$2336,8,FALSE)</f>
        <v>Yes</v>
      </c>
      <c r="J26" t="str">
        <f>VLOOKUP($A26,'Medical Examinations'!$A$1:$J$2336,9,FALSE)</f>
        <v>Obesity</v>
      </c>
      <c r="K26" t="str">
        <f>VLOOKUP($A26,'Medical Examinations'!$A$1:$J$2336,10,FALSE)</f>
        <v>Normal</v>
      </c>
      <c r="L26">
        <f>VLOOKUP($A26,'Hospitalisation Details'!$A$1:$O$2344,2,FALSE)</f>
        <v>14</v>
      </c>
      <c r="M26" s="6" t="str">
        <f>VLOOKUP($A26,'Hospitalisation Details'!$A$1:$O$2344,5,FALSE)</f>
        <v>14-Jul-1959</v>
      </c>
      <c r="N26" s="28">
        <f>VLOOKUP($A26,'Hospitalisation Details'!$A$1:$O$2344,6,FALSE)</f>
        <v>63</v>
      </c>
      <c r="O26" s="28">
        <f>VLOOKUP($A26,'Hospitalisation Details'!$A$1:$O$2344,7,FALSE)</f>
        <v>0</v>
      </c>
      <c r="P26" s="28">
        <f>VLOOKUP($A26,'Hospitalisation Details'!$A$1:$O$2344,8,FALSE)</f>
        <v>47055.53</v>
      </c>
      <c r="Q26" t="str">
        <f>VLOOKUP($A26,'Hospitalisation Details'!$A$1:$O$2344,3,FALSE)</f>
        <v>Jul</v>
      </c>
    </row>
    <row r="27" spans="1:17" ht="15.6" x14ac:dyDescent="0.3">
      <c r="A27" s="21" t="s">
        <v>2345</v>
      </c>
      <c r="B27" t="str">
        <f>VLOOKUP($A27,'Customer Names'!$A$2:$D$2336,3,FALSE)</f>
        <v>Adam</v>
      </c>
      <c r="C27">
        <f>VLOOKUP($A27,'Medical Examinations'!$A$1:$J$2336,2,FALSE)</f>
        <v>33.880000000000003</v>
      </c>
      <c r="D27">
        <f>VLOOKUP($A27,'Medical Examinations'!$A$1:$J$2336,3,FALSE)</f>
        <v>7.01</v>
      </c>
      <c r="E27" t="str">
        <f>VLOOKUP($A27,'Medical Examinations'!$A$1:$J$2336,4,FALSE)</f>
        <v>No</v>
      </c>
      <c r="F27" t="str">
        <f>VLOOKUP($A27,'Medical Examinations'!$A$1:$J$2336,5,FALSE)</f>
        <v>No</v>
      </c>
      <c r="G27" t="str">
        <f>VLOOKUP($A27,'Medical Examinations'!$A$1:$J$2336,6,FALSE)</f>
        <v>No</v>
      </c>
      <c r="H27">
        <f>VLOOKUP($A27,'Medical Examinations'!$A$1:$J$2336,7,FALSE)</f>
        <v>3</v>
      </c>
      <c r="I27" t="str">
        <f>VLOOKUP($A27,'Medical Examinations'!$A$1:$J$2336,8,FALSE)</f>
        <v>Yes</v>
      </c>
      <c r="J27" t="str">
        <f>VLOOKUP($A27,'Medical Examinations'!$A$1:$J$2336,9,FALSE)</f>
        <v>Obesity</v>
      </c>
      <c r="K27" t="str">
        <f>VLOOKUP($A27,'Medical Examinations'!$A$1:$J$2336,10,FALSE)</f>
        <v>Diabetes</v>
      </c>
      <c r="L27">
        <f>VLOOKUP($A27,'Hospitalisation Details'!$A$1:$O$2344,2,FALSE)</f>
        <v>15</v>
      </c>
      <c r="M27" s="6" t="str">
        <f>VLOOKUP($A27,'Hospitalisation Details'!$A$1:$O$2344,5,FALSE)</f>
        <v>15-Sep-1958</v>
      </c>
      <c r="N27" s="28">
        <f>VLOOKUP($A27,'Hospitalisation Details'!$A$1:$O$2344,6,FALSE)</f>
        <v>64</v>
      </c>
      <c r="O27" s="28">
        <f>VLOOKUP($A27,'Hospitalisation Details'!$A$1:$O$2344,7,FALSE)</f>
        <v>0</v>
      </c>
      <c r="P27" s="28">
        <f>VLOOKUP($A27,'Hospitalisation Details'!$A$1:$O$2344,8,FALSE)</f>
        <v>46889.26</v>
      </c>
      <c r="Q27" t="str">
        <f>VLOOKUP($A27,'Hospitalisation Details'!$A$1:$O$2344,3,FALSE)</f>
        <v>Sep</v>
      </c>
    </row>
    <row r="28" spans="1:17" ht="15.6" x14ac:dyDescent="0.3">
      <c r="A28" s="21" t="s">
        <v>2344</v>
      </c>
      <c r="B28" t="str">
        <f>VLOOKUP($A28,'Customer Names'!$A$2:$D$2336,3,FALSE)</f>
        <v>Zach</v>
      </c>
      <c r="C28">
        <f>VLOOKUP($A28,'Medical Examinations'!$A$1:$J$2336,2,FALSE)</f>
        <v>30.875</v>
      </c>
      <c r="D28">
        <f>VLOOKUP($A28,'Medical Examinations'!$A$1:$J$2336,3,FALSE)</f>
        <v>11.88</v>
      </c>
      <c r="E28" t="str">
        <f>VLOOKUP($A28,'Medical Examinations'!$A$1:$J$2336,4,FALSE)</f>
        <v>No</v>
      </c>
      <c r="F28" t="str">
        <f>VLOOKUP($A28,'Medical Examinations'!$A$1:$J$2336,5,FALSE)</f>
        <v>No</v>
      </c>
      <c r="G28" t="str">
        <f>VLOOKUP($A28,'Medical Examinations'!$A$1:$J$2336,6,FALSE)</f>
        <v>No</v>
      </c>
      <c r="H28">
        <f>VLOOKUP($A28,'Medical Examinations'!$A$1:$J$2336,7,FALSE)</f>
        <v>0</v>
      </c>
      <c r="I28" t="str">
        <f>VLOOKUP($A28,'Medical Examinations'!$A$1:$J$2336,8,FALSE)</f>
        <v>Yes</v>
      </c>
      <c r="J28" t="str">
        <f>VLOOKUP($A28,'Medical Examinations'!$A$1:$J$2336,9,FALSE)</f>
        <v>Obesity</v>
      </c>
      <c r="K28" t="str">
        <f>VLOOKUP($A28,'Medical Examinations'!$A$1:$J$2336,10,FALSE)</f>
        <v>Diabetes</v>
      </c>
      <c r="L28">
        <f>VLOOKUP($A28,'Hospitalisation Details'!$A$1:$O$2344,2,FALSE)</f>
        <v>17</v>
      </c>
      <c r="M28" s="6" t="str">
        <f>VLOOKUP($A28,'Hospitalisation Details'!$A$1:$O$2344,5,FALSE)</f>
        <v>17-Nov-1960</v>
      </c>
      <c r="N28" s="28">
        <f>VLOOKUP($A28,'Hospitalisation Details'!$A$1:$O$2344,6,FALSE)</f>
        <v>62</v>
      </c>
      <c r="O28" s="28">
        <f>VLOOKUP($A28,'Hospitalisation Details'!$A$1:$O$2344,7,FALSE)</f>
        <v>3</v>
      </c>
      <c r="P28" s="28">
        <f>VLOOKUP($A28,'Hospitalisation Details'!$A$1:$O$2344,8,FALSE)</f>
        <v>46718.16</v>
      </c>
      <c r="Q28" t="str">
        <f>VLOOKUP($A28,'Hospitalisation Details'!$A$1:$O$2344,3,FALSE)</f>
        <v>Nov</v>
      </c>
    </row>
    <row r="29" spans="1:17" ht="15.6" x14ac:dyDescent="0.3">
      <c r="A29" s="21" t="s">
        <v>2343</v>
      </c>
      <c r="B29" t="str">
        <f>VLOOKUP($A29,'Customer Names'!$A$2:$D$2336,3,FALSE)</f>
        <v>Stephanie W</v>
      </c>
      <c r="C29">
        <f>VLOOKUP($A29,'Medical Examinations'!$A$1:$J$2336,2,FALSE)</f>
        <v>36.86</v>
      </c>
      <c r="D29">
        <f>VLOOKUP($A29,'Medical Examinations'!$A$1:$J$2336,3,FALSE)</f>
        <v>5.19</v>
      </c>
      <c r="E29" t="str">
        <f>VLOOKUP($A29,'Medical Examinations'!$A$1:$J$2336,4,FALSE)</f>
        <v>Yes</v>
      </c>
      <c r="F29" t="str">
        <f>VLOOKUP($A29,'Medical Examinations'!$A$1:$J$2336,5,FALSE)</f>
        <v>No</v>
      </c>
      <c r="G29" t="str">
        <f>VLOOKUP($A29,'Medical Examinations'!$A$1:$J$2336,6,FALSE)</f>
        <v>Yes</v>
      </c>
      <c r="H29">
        <f>VLOOKUP($A29,'Medical Examinations'!$A$1:$J$2336,7,FALSE)</f>
        <v>1</v>
      </c>
      <c r="I29" t="str">
        <f>VLOOKUP($A29,'Medical Examinations'!$A$1:$J$2336,8,FALSE)</f>
        <v>Yes</v>
      </c>
      <c r="J29" t="str">
        <f>VLOOKUP($A29,'Medical Examinations'!$A$1:$J$2336,9,FALSE)</f>
        <v>Obesity</v>
      </c>
      <c r="K29" t="str">
        <f>VLOOKUP($A29,'Medical Examinations'!$A$1:$J$2336,10,FALSE)</f>
        <v>Normal</v>
      </c>
      <c r="L29">
        <f>VLOOKUP($A29,'Hospitalisation Details'!$A$1:$O$2344,2,FALSE)</f>
        <v>23</v>
      </c>
      <c r="M29" s="6" t="str">
        <f>VLOOKUP($A29,'Hospitalisation Details'!$A$1:$O$2344,5,FALSE)</f>
        <v>23-Jun-1969</v>
      </c>
      <c r="N29" s="28">
        <f>VLOOKUP($A29,'Hospitalisation Details'!$A$1:$O$2344,6,FALSE)</f>
        <v>53</v>
      </c>
      <c r="O29" s="28">
        <f>VLOOKUP($A29,'Hospitalisation Details'!$A$1:$O$2344,7,FALSE)</f>
        <v>3</v>
      </c>
      <c r="P29" s="28">
        <f>VLOOKUP($A29,'Hospitalisation Details'!$A$1:$O$2344,8,FALSE)</f>
        <v>46661.440000000002</v>
      </c>
      <c r="Q29" t="str">
        <f>VLOOKUP($A29,'Hospitalisation Details'!$A$1:$O$2344,3,FALSE)</f>
        <v>Jun</v>
      </c>
    </row>
    <row r="30" spans="1:17" ht="15.6" x14ac:dyDescent="0.3">
      <c r="A30" s="21" t="s">
        <v>2342</v>
      </c>
      <c r="B30" t="str">
        <f>VLOOKUP($A30,'Customer Names'!$A$2:$D$2336,3,FALSE)</f>
        <v>Stephen</v>
      </c>
      <c r="C30">
        <f>VLOOKUP($A30,'Medical Examinations'!$A$1:$J$2336,2,FALSE)</f>
        <v>35.86</v>
      </c>
      <c r="D30">
        <f>VLOOKUP($A30,'Medical Examinations'!$A$1:$J$2336,3,FALSE)</f>
        <v>6.74</v>
      </c>
      <c r="E30" t="str">
        <f>VLOOKUP($A30,'Medical Examinations'!$A$1:$J$2336,4,FALSE)</f>
        <v>Yes</v>
      </c>
      <c r="F30" t="str">
        <f>VLOOKUP($A30,'Medical Examinations'!$A$1:$J$2336,5,FALSE)</f>
        <v>No</v>
      </c>
      <c r="G30" t="str">
        <f>VLOOKUP($A30,'Medical Examinations'!$A$1:$J$2336,6,FALSE)</f>
        <v>No</v>
      </c>
      <c r="H30">
        <f>VLOOKUP($A30,'Medical Examinations'!$A$1:$J$2336,7,FALSE)</f>
        <v>2</v>
      </c>
      <c r="I30" t="str">
        <f>VLOOKUP($A30,'Medical Examinations'!$A$1:$J$2336,8,FALSE)</f>
        <v>Yes</v>
      </c>
      <c r="J30" t="str">
        <f>VLOOKUP($A30,'Medical Examinations'!$A$1:$J$2336,9,FALSE)</f>
        <v>Obesity</v>
      </c>
      <c r="K30" t="str">
        <f>VLOOKUP($A30,'Medical Examinations'!$A$1:$J$2336,10,FALSE)</f>
        <v>Diabetes</v>
      </c>
      <c r="L30">
        <f>VLOOKUP($A30,'Hospitalisation Details'!$A$1:$O$2344,2,FALSE)</f>
        <v>8</v>
      </c>
      <c r="M30" s="6" t="str">
        <f>VLOOKUP($A30,'Hospitalisation Details'!$A$1:$O$2344,5,FALSE)</f>
        <v>8-Aug-1961</v>
      </c>
      <c r="N30" s="28">
        <f>VLOOKUP($A30,'Hospitalisation Details'!$A$1:$O$2344,6,FALSE)</f>
        <v>61</v>
      </c>
      <c r="O30" s="28">
        <f>VLOOKUP($A30,'Hospitalisation Details'!$A$1:$O$2344,7,FALSE)</f>
        <v>0</v>
      </c>
      <c r="P30" s="28">
        <f>VLOOKUP($A30,'Hospitalisation Details'!$A$1:$O$2344,8,FALSE)</f>
        <v>46599.11</v>
      </c>
      <c r="Q30" t="str">
        <f>VLOOKUP($A30,'Hospitalisation Details'!$A$1:$O$2344,3,FALSE)</f>
        <v>Aug</v>
      </c>
    </row>
    <row r="31" spans="1:17" ht="15.6" x14ac:dyDescent="0.3">
      <c r="A31" s="21" t="s">
        <v>2341</v>
      </c>
      <c r="B31" t="str">
        <f>VLOOKUP($A31,'Customer Names'!$A$2:$D$2336,3,FALSE)</f>
        <v>Natalie</v>
      </c>
      <c r="C31">
        <f>VLOOKUP($A31,'Medical Examinations'!$A$1:$J$2336,2,FALSE)</f>
        <v>37.049999999999997</v>
      </c>
      <c r="D31">
        <f>VLOOKUP($A31,'Medical Examinations'!$A$1:$J$2336,3,FALSE)</f>
        <v>8.44</v>
      </c>
      <c r="E31" t="str">
        <f>VLOOKUP($A31,'Medical Examinations'!$A$1:$J$2336,4,FALSE)</f>
        <v>No</v>
      </c>
      <c r="F31" t="str">
        <f>VLOOKUP($A31,'Medical Examinations'!$A$1:$J$2336,5,FALSE)</f>
        <v>No</v>
      </c>
      <c r="G31" t="str">
        <f>VLOOKUP($A31,'Medical Examinations'!$A$1:$J$2336,6,FALSE)</f>
        <v>No</v>
      </c>
      <c r="H31">
        <f>VLOOKUP($A31,'Medical Examinations'!$A$1:$J$2336,7,FALSE)</f>
        <v>0</v>
      </c>
      <c r="I31" t="str">
        <f>VLOOKUP($A31,'Medical Examinations'!$A$1:$J$2336,8,FALSE)</f>
        <v>Yes</v>
      </c>
      <c r="J31" t="str">
        <f>VLOOKUP($A31,'Medical Examinations'!$A$1:$J$2336,9,FALSE)</f>
        <v>Obesity</v>
      </c>
      <c r="K31" t="str">
        <f>VLOOKUP($A31,'Medical Examinations'!$A$1:$J$2336,10,FALSE)</f>
        <v>Diabetes</v>
      </c>
      <c r="L31">
        <f>VLOOKUP($A31,'Hospitalisation Details'!$A$1:$O$2344,2,FALSE)</f>
        <v>6</v>
      </c>
      <c r="M31" s="6" t="str">
        <f>VLOOKUP($A31,'Hospitalisation Details'!$A$1:$O$2344,5,FALSE)</f>
        <v>6-Dec-1971</v>
      </c>
      <c r="N31" s="28">
        <f>VLOOKUP($A31,'Hospitalisation Details'!$A$1:$O$2344,6,FALSE)</f>
        <v>51</v>
      </c>
      <c r="O31" s="28">
        <f>VLOOKUP($A31,'Hospitalisation Details'!$A$1:$O$2344,7,FALSE)</f>
        <v>3</v>
      </c>
      <c r="P31" s="28">
        <f>VLOOKUP($A31,'Hospitalisation Details'!$A$1:$O$2344,8,FALSE)</f>
        <v>46255.11</v>
      </c>
      <c r="Q31" t="str">
        <f>VLOOKUP($A31,'Hospitalisation Details'!$A$1:$O$2344,3,FALSE)</f>
        <v>Dec</v>
      </c>
    </row>
    <row r="32" spans="1:17" ht="15.6" x14ac:dyDescent="0.3">
      <c r="A32" s="21" t="s">
        <v>2340</v>
      </c>
      <c r="B32" t="str">
        <f>VLOOKUP($A32,'Customer Names'!$A$2:$D$2336,3,FALSE)</f>
        <v>Nicole J</v>
      </c>
      <c r="C32">
        <f>VLOOKUP($A32,'Medical Examinations'!$A$1:$J$2336,2,FALSE)</f>
        <v>43.89</v>
      </c>
      <c r="D32">
        <f>VLOOKUP($A32,'Medical Examinations'!$A$1:$J$2336,3,FALSE)</f>
        <v>8.7100000000000009</v>
      </c>
      <c r="E32" t="str">
        <f>VLOOKUP($A32,'Medical Examinations'!$A$1:$J$2336,4,FALSE)</f>
        <v>No</v>
      </c>
      <c r="F32" t="str">
        <f>VLOOKUP($A32,'Medical Examinations'!$A$1:$J$2336,5,FALSE)</f>
        <v>No</v>
      </c>
      <c r="G32" t="str">
        <f>VLOOKUP($A32,'Medical Examinations'!$A$1:$J$2336,6,FALSE)</f>
        <v>No</v>
      </c>
      <c r="H32">
        <f>VLOOKUP($A32,'Medical Examinations'!$A$1:$J$2336,7,FALSE)</f>
        <v>0</v>
      </c>
      <c r="I32" t="str">
        <f>VLOOKUP($A32,'Medical Examinations'!$A$1:$J$2336,8,FALSE)</f>
        <v>Yes</v>
      </c>
      <c r="J32" t="str">
        <f>VLOOKUP($A32,'Medical Examinations'!$A$1:$J$2336,9,FALSE)</f>
        <v>Obesity</v>
      </c>
      <c r="K32" t="str">
        <f>VLOOKUP($A32,'Medical Examinations'!$A$1:$J$2336,10,FALSE)</f>
        <v>Diabetes</v>
      </c>
      <c r="L32">
        <f>VLOOKUP($A32,'Hospitalisation Details'!$A$1:$O$2344,2,FALSE)</f>
        <v>17</v>
      </c>
      <c r="M32" s="6" t="str">
        <f>VLOOKUP($A32,'Hospitalisation Details'!$A$1:$O$2344,5,FALSE)</f>
        <v>17-Aug-1978</v>
      </c>
      <c r="N32" s="28">
        <f>VLOOKUP($A32,'Hospitalisation Details'!$A$1:$O$2344,6,FALSE)</f>
        <v>44</v>
      </c>
      <c r="O32" s="28">
        <f>VLOOKUP($A32,'Hospitalisation Details'!$A$1:$O$2344,7,FALSE)</f>
        <v>2</v>
      </c>
      <c r="P32" s="28">
        <f>VLOOKUP($A32,'Hospitalisation Details'!$A$1:$O$2344,8,FALSE)</f>
        <v>46200.99</v>
      </c>
      <c r="Q32" t="str">
        <f>VLOOKUP($A32,'Hospitalisation Details'!$A$1:$O$2344,3,FALSE)</f>
        <v>Aug</v>
      </c>
    </row>
    <row r="33" spans="1:17" ht="15.6" x14ac:dyDescent="0.3">
      <c r="A33" s="21" t="s">
        <v>2339</v>
      </c>
      <c r="B33" t="str">
        <f>VLOOKUP($A33,'Customer Names'!$A$2:$D$2336,3,FALSE)</f>
        <v>Jefferson D</v>
      </c>
      <c r="C33">
        <f>VLOOKUP($A33,'Medical Examinations'!$A$1:$J$2336,2,FALSE)</f>
        <v>42.35</v>
      </c>
      <c r="D33">
        <f>VLOOKUP($A33,'Medical Examinations'!$A$1:$J$2336,3,FALSE)</f>
        <v>5.08</v>
      </c>
      <c r="E33" t="str">
        <f>VLOOKUP($A33,'Medical Examinations'!$A$1:$J$2336,4,FALSE)</f>
        <v>Yes</v>
      </c>
      <c r="F33" t="str">
        <f>VLOOKUP($A33,'Medical Examinations'!$A$1:$J$2336,5,FALSE)</f>
        <v>No</v>
      </c>
      <c r="G33" t="str">
        <f>VLOOKUP($A33,'Medical Examinations'!$A$1:$J$2336,6,FALSE)</f>
        <v>No</v>
      </c>
      <c r="H33">
        <f>VLOOKUP($A33,'Medical Examinations'!$A$1:$J$2336,7,FALSE)</f>
        <v>0</v>
      </c>
      <c r="I33" t="str">
        <f>VLOOKUP($A33,'Medical Examinations'!$A$1:$J$2336,8,FALSE)</f>
        <v>Yes</v>
      </c>
      <c r="J33" t="str">
        <f>VLOOKUP($A33,'Medical Examinations'!$A$1:$J$2336,9,FALSE)</f>
        <v>Obesity</v>
      </c>
      <c r="K33" t="str">
        <f>VLOOKUP($A33,'Medical Examinations'!$A$1:$J$2336,10,FALSE)</f>
        <v>Normal</v>
      </c>
      <c r="L33">
        <f>VLOOKUP($A33,'Hospitalisation Details'!$A$1:$O$2344,2,FALSE)</f>
        <v>2</v>
      </c>
      <c r="M33" s="6" t="str">
        <f>VLOOKUP($A33,'Hospitalisation Details'!$A$1:$O$2344,5,FALSE)</f>
        <v>2-Dec-1976</v>
      </c>
      <c r="N33" s="28">
        <f>VLOOKUP($A33,'Hospitalisation Details'!$A$1:$O$2344,6,FALSE)</f>
        <v>46</v>
      </c>
      <c r="O33" s="28">
        <f>VLOOKUP($A33,'Hospitalisation Details'!$A$1:$O$2344,7,FALSE)</f>
        <v>3</v>
      </c>
      <c r="P33" s="28">
        <f>VLOOKUP($A33,'Hospitalisation Details'!$A$1:$O$2344,8,FALSE)</f>
        <v>46151.12</v>
      </c>
      <c r="Q33" t="str">
        <f>VLOOKUP($A33,'Hospitalisation Details'!$A$1:$O$2344,3,FALSE)</f>
        <v>Dec</v>
      </c>
    </row>
    <row r="34" spans="1:17" ht="15.6" x14ac:dyDescent="0.3">
      <c r="A34" s="21" t="s">
        <v>2338</v>
      </c>
      <c r="B34" t="str">
        <f>VLOOKUP($A34,'Customer Names'!$A$2:$D$2336,3,FALSE)</f>
        <v>Brendan D</v>
      </c>
      <c r="C34">
        <f>VLOOKUP($A34,'Medical Examinations'!$A$1:$J$2336,2,FALSE)</f>
        <v>31.35</v>
      </c>
      <c r="D34">
        <f>VLOOKUP($A34,'Medical Examinations'!$A$1:$J$2336,3,FALSE)</f>
        <v>6.86</v>
      </c>
      <c r="E34" t="str">
        <f>VLOOKUP($A34,'Medical Examinations'!$A$1:$J$2336,4,FALSE)</f>
        <v>No</v>
      </c>
      <c r="F34" t="str">
        <f>VLOOKUP($A34,'Medical Examinations'!$A$1:$J$2336,5,FALSE)</f>
        <v>No</v>
      </c>
      <c r="G34" t="str">
        <f>VLOOKUP($A34,'Medical Examinations'!$A$1:$J$2336,6,FALSE)</f>
        <v>No</v>
      </c>
      <c r="H34">
        <f>VLOOKUP($A34,'Medical Examinations'!$A$1:$J$2336,7,FALSE)</f>
        <v>0</v>
      </c>
      <c r="I34" t="str">
        <f>VLOOKUP($A34,'Medical Examinations'!$A$1:$J$2336,8,FALSE)</f>
        <v>Yes</v>
      </c>
      <c r="J34" t="str">
        <f>VLOOKUP($A34,'Medical Examinations'!$A$1:$J$2336,9,FALSE)</f>
        <v>Obesity</v>
      </c>
      <c r="K34" t="str">
        <f>VLOOKUP($A34,'Medical Examinations'!$A$1:$J$2336,10,FALSE)</f>
        <v>Diabetes</v>
      </c>
      <c r="L34">
        <f>VLOOKUP($A34,'Hospitalisation Details'!$A$1:$O$2344,2,FALSE)</f>
        <v>4</v>
      </c>
      <c r="M34" s="6" t="str">
        <f>VLOOKUP($A34,'Hospitalisation Details'!$A$1:$O$2344,5,FALSE)</f>
        <v>4-Dec-1962</v>
      </c>
      <c r="N34" s="28">
        <f>VLOOKUP($A34,'Hospitalisation Details'!$A$1:$O$2344,6,FALSE)</f>
        <v>60</v>
      </c>
      <c r="O34" s="28">
        <f>VLOOKUP($A34,'Hospitalisation Details'!$A$1:$O$2344,7,FALSE)</f>
        <v>3</v>
      </c>
      <c r="P34" s="28">
        <f>VLOOKUP($A34,'Hospitalisation Details'!$A$1:$O$2344,8,FALSE)</f>
        <v>46130.53</v>
      </c>
      <c r="Q34" t="str">
        <f>VLOOKUP($A34,'Hospitalisation Details'!$A$1:$O$2344,3,FALSE)</f>
        <v>Dec</v>
      </c>
    </row>
    <row r="35" spans="1:17" ht="15.6" x14ac:dyDescent="0.3">
      <c r="A35" s="21" t="s">
        <v>2337</v>
      </c>
      <c r="B35" t="str">
        <f>VLOOKUP($A35,'Customer Names'!$A$2:$D$2336,3,FALSE)</f>
        <v>Courtney</v>
      </c>
      <c r="C35">
        <f>VLOOKUP($A35,'Medical Examinations'!$A$1:$J$2336,2,FALSE)</f>
        <v>47.6</v>
      </c>
      <c r="D35">
        <f>VLOOKUP($A35,'Medical Examinations'!$A$1:$J$2336,3,FALSE)</f>
        <v>5.95</v>
      </c>
      <c r="E35" t="str">
        <f>VLOOKUP($A35,'Medical Examinations'!$A$1:$J$2336,4,FALSE)</f>
        <v>Yes</v>
      </c>
      <c r="F35" t="str">
        <f>VLOOKUP($A35,'Medical Examinations'!$A$1:$J$2336,5,FALSE)</f>
        <v>No</v>
      </c>
      <c r="G35" t="str">
        <f>VLOOKUP($A35,'Medical Examinations'!$A$1:$J$2336,6,FALSE)</f>
        <v>No</v>
      </c>
      <c r="H35">
        <f>VLOOKUP($A35,'Medical Examinations'!$A$1:$J$2336,7,FALSE)</f>
        <v>0</v>
      </c>
      <c r="I35" t="str">
        <f>VLOOKUP($A35,'Medical Examinations'!$A$1:$J$2336,8,FALSE)</f>
        <v>Yes</v>
      </c>
      <c r="J35" t="str">
        <f>VLOOKUP($A35,'Medical Examinations'!$A$1:$J$2336,9,FALSE)</f>
        <v>Obesity</v>
      </c>
      <c r="K35" t="str">
        <f>VLOOKUP($A35,'Medical Examinations'!$A$1:$J$2336,10,FALSE)</f>
        <v>Prediabetes</v>
      </c>
      <c r="L35">
        <f>VLOOKUP($A35,'Hospitalisation Details'!$A$1:$O$2344,2,FALSE)</f>
        <v>30</v>
      </c>
      <c r="M35" s="6" t="str">
        <f>VLOOKUP($A35,'Hospitalisation Details'!$A$1:$O$2344,5,FALSE)</f>
        <v>30-Sep-1985</v>
      </c>
      <c r="N35" s="28">
        <f>VLOOKUP($A35,'Hospitalisation Details'!$A$1:$O$2344,6,FALSE)</f>
        <v>37</v>
      </c>
      <c r="O35" s="28">
        <f>VLOOKUP($A35,'Hospitalisation Details'!$A$1:$O$2344,7,FALSE)</f>
        <v>2</v>
      </c>
      <c r="P35" s="28">
        <f>VLOOKUP($A35,'Hospitalisation Details'!$A$1:$O$2344,8,FALSE)</f>
        <v>46113.51</v>
      </c>
      <c r="Q35" t="str">
        <f>VLOOKUP($A35,'Hospitalisation Details'!$A$1:$O$2344,3,FALSE)</f>
        <v>Sep</v>
      </c>
    </row>
    <row r="36" spans="1:17" ht="15.6" x14ac:dyDescent="0.3">
      <c r="A36" s="21" t="s">
        <v>2336</v>
      </c>
      <c r="B36" t="str">
        <f>VLOOKUP($A36,'Customer Names'!$A$2:$D$2336,3,FALSE)</f>
        <v>Sydney L</v>
      </c>
      <c r="C36">
        <f>VLOOKUP($A36,'Medical Examinations'!$A$1:$J$2336,2,FALSE)</f>
        <v>46.2</v>
      </c>
      <c r="D36">
        <f>VLOOKUP($A36,'Medical Examinations'!$A$1:$J$2336,3,FALSE)</f>
        <v>6.09</v>
      </c>
      <c r="E36" t="str">
        <f>VLOOKUP($A36,'Medical Examinations'!$A$1:$J$2336,4,FALSE)</f>
        <v>No</v>
      </c>
      <c r="F36" t="str">
        <f>VLOOKUP($A36,'Medical Examinations'!$A$1:$J$2336,5,FALSE)</f>
        <v>No</v>
      </c>
      <c r="G36" t="str">
        <f>VLOOKUP($A36,'Medical Examinations'!$A$1:$J$2336,6,FALSE)</f>
        <v>Yes</v>
      </c>
      <c r="H36">
        <f>VLOOKUP($A36,'Medical Examinations'!$A$1:$J$2336,7,FALSE)</f>
        <v>1</v>
      </c>
      <c r="I36" t="str">
        <f>VLOOKUP($A36,'Medical Examinations'!$A$1:$J$2336,8,FALSE)</f>
        <v>Yes</v>
      </c>
      <c r="J36" t="str">
        <f>VLOOKUP($A36,'Medical Examinations'!$A$1:$J$2336,9,FALSE)</f>
        <v>Obesity</v>
      </c>
      <c r="K36" t="str">
        <f>VLOOKUP($A36,'Medical Examinations'!$A$1:$J$2336,10,FALSE)</f>
        <v>Prediabetes</v>
      </c>
      <c r="L36">
        <f>VLOOKUP($A36,'Hospitalisation Details'!$A$1:$O$2344,2,FALSE)</f>
        <v>12</v>
      </c>
      <c r="M36" s="6" t="str">
        <f>VLOOKUP($A36,'Hospitalisation Details'!$A$1:$O$2344,5,FALSE)</f>
        <v>12-Aug-1979</v>
      </c>
      <c r="N36" s="28">
        <f>VLOOKUP($A36,'Hospitalisation Details'!$A$1:$O$2344,6,FALSE)</f>
        <v>43</v>
      </c>
      <c r="O36" s="28">
        <f>VLOOKUP($A36,'Hospitalisation Details'!$A$1:$O$2344,7,FALSE)</f>
        <v>0</v>
      </c>
      <c r="P36" s="28">
        <f>VLOOKUP($A36,'Hospitalisation Details'!$A$1:$O$2344,8,FALSE)</f>
        <v>45863.21</v>
      </c>
      <c r="Q36" t="str">
        <f>VLOOKUP($A36,'Hospitalisation Details'!$A$1:$O$2344,3,FALSE)</f>
        <v>Aug</v>
      </c>
    </row>
    <row r="37" spans="1:17" ht="15.6" x14ac:dyDescent="0.3">
      <c r="A37" s="21" t="s">
        <v>2335</v>
      </c>
      <c r="B37" t="str">
        <f>VLOOKUP($A37,'Customer Names'!$A$2:$D$2336,3,FALSE)</f>
        <v>Julien</v>
      </c>
      <c r="C37">
        <f>VLOOKUP($A37,'Medical Examinations'!$A$1:$J$2336,2,FALSE)</f>
        <v>32.015000000000001</v>
      </c>
      <c r="D37">
        <f>VLOOKUP($A37,'Medical Examinations'!$A$1:$J$2336,3,FALSE)</f>
        <v>11.75</v>
      </c>
      <c r="E37" t="str">
        <f>VLOOKUP($A37,'Medical Examinations'!$A$1:$J$2336,4,FALSE)</f>
        <v>No</v>
      </c>
      <c r="F37" t="str">
        <f>VLOOKUP($A37,'Medical Examinations'!$A$1:$J$2336,5,FALSE)</f>
        <v>No</v>
      </c>
      <c r="G37" t="str">
        <f>VLOOKUP($A37,'Medical Examinations'!$A$1:$J$2336,6,FALSE)</f>
        <v>No</v>
      </c>
      <c r="H37">
        <f>VLOOKUP($A37,'Medical Examinations'!$A$1:$J$2336,7,FALSE)</f>
        <v>0</v>
      </c>
      <c r="I37" t="str">
        <f>VLOOKUP($A37,'Medical Examinations'!$A$1:$J$2336,8,FALSE)</f>
        <v>Yes</v>
      </c>
      <c r="J37" t="str">
        <f>VLOOKUP($A37,'Medical Examinations'!$A$1:$J$2336,9,FALSE)</f>
        <v>Obesity</v>
      </c>
      <c r="K37" t="str">
        <f>VLOOKUP($A37,'Medical Examinations'!$A$1:$J$2336,10,FALSE)</f>
        <v>Diabetes</v>
      </c>
      <c r="L37">
        <f>VLOOKUP($A37,'Hospitalisation Details'!$A$1:$O$2344,2,FALSE)</f>
        <v>21</v>
      </c>
      <c r="M37" s="6" t="str">
        <f>VLOOKUP($A37,'Hospitalisation Details'!$A$1:$O$2344,5,FALSE)</f>
        <v>21-Dec-1960</v>
      </c>
      <c r="N37" s="28">
        <f>VLOOKUP($A37,'Hospitalisation Details'!$A$1:$O$2344,6,FALSE)</f>
        <v>62</v>
      </c>
      <c r="O37" s="28">
        <f>VLOOKUP($A37,'Hospitalisation Details'!$A$1:$O$2344,7,FALSE)</f>
        <v>0</v>
      </c>
      <c r="P37" s="28">
        <f>VLOOKUP($A37,'Hospitalisation Details'!$A$1:$O$2344,8,FALSE)</f>
        <v>45710.21</v>
      </c>
      <c r="Q37" t="str">
        <f>VLOOKUP($A37,'Hospitalisation Details'!$A$1:$O$2344,3,FALSE)</f>
        <v>Dec</v>
      </c>
    </row>
    <row r="38" spans="1:17" ht="15.6" x14ac:dyDescent="0.3">
      <c r="A38" s="21" t="s">
        <v>2334</v>
      </c>
      <c r="B38" t="str">
        <f>VLOOKUP($A38,'Customer Names'!$A$2:$D$2336,3,FALSE)</f>
        <v>Ryan M</v>
      </c>
      <c r="C38">
        <f>VLOOKUP($A38,'Medical Examinations'!$A$1:$J$2336,2,FALSE)</f>
        <v>40.564999999999998</v>
      </c>
      <c r="D38">
        <f>VLOOKUP($A38,'Medical Examinations'!$A$1:$J$2336,3,FALSE)</f>
        <v>7.37</v>
      </c>
      <c r="E38" t="str">
        <f>VLOOKUP($A38,'Medical Examinations'!$A$1:$J$2336,4,FALSE)</f>
        <v>No</v>
      </c>
      <c r="F38" t="str">
        <f>VLOOKUP($A38,'Medical Examinations'!$A$1:$J$2336,5,FALSE)</f>
        <v>No</v>
      </c>
      <c r="G38" t="str">
        <f>VLOOKUP($A38,'Medical Examinations'!$A$1:$J$2336,6,FALSE)</f>
        <v>No</v>
      </c>
      <c r="H38">
        <f>VLOOKUP($A38,'Medical Examinations'!$A$1:$J$2336,7,FALSE)</f>
        <v>0</v>
      </c>
      <c r="I38" t="str">
        <f>VLOOKUP($A38,'Medical Examinations'!$A$1:$J$2336,8,FALSE)</f>
        <v>Yes</v>
      </c>
      <c r="J38" t="str">
        <f>VLOOKUP($A38,'Medical Examinations'!$A$1:$J$2336,9,FALSE)</f>
        <v>Obesity</v>
      </c>
      <c r="K38" t="str">
        <f>VLOOKUP($A38,'Medical Examinations'!$A$1:$J$2336,10,FALSE)</f>
        <v>Diabetes</v>
      </c>
      <c r="L38">
        <f>VLOOKUP($A38,'Hospitalisation Details'!$A$1:$O$2344,2,FALSE)</f>
        <v>9</v>
      </c>
      <c r="M38" s="6" t="str">
        <f>VLOOKUP($A38,'Hospitalisation Details'!$A$1:$O$2344,5,FALSE)</f>
        <v>9-Aug-1974</v>
      </c>
      <c r="N38" s="28">
        <f>VLOOKUP($A38,'Hospitalisation Details'!$A$1:$O$2344,6,FALSE)</f>
        <v>48</v>
      </c>
      <c r="O38" s="28">
        <f>VLOOKUP($A38,'Hospitalisation Details'!$A$1:$O$2344,7,FALSE)</f>
        <v>2</v>
      </c>
      <c r="P38" s="28">
        <f>VLOOKUP($A38,'Hospitalisation Details'!$A$1:$O$2344,8,FALSE)</f>
        <v>45702.02</v>
      </c>
      <c r="Q38" t="str">
        <f>VLOOKUP($A38,'Hospitalisation Details'!$A$1:$O$2344,3,FALSE)</f>
        <v>Aug</v>
      </c>
    </row>
    <row r="39" spans="1:17" ht="15.6" x14ac:dyDescent="0.3">
      <c r="A39" s="21" t="s">
        <v>2333</v>
      </c>
      <c r="B39" t="str">
        <f>VLOOKUP($A39,'Customer Names'!$A$2:$D$2336,3,FALSE)</f>
        <v>Anna H</v>
      </c>
      <c r="C39">
        <f>VLOOKUP($A39,'Medical Examinations'!$A$1:$J$2336,2,FALSE)</f>
        <v>32.450000000000003</v>
      </c>
      <c r="D39">
        <f>VLOOKUP($A39,'Medical Examinations'!$A$1:$J$2336,3,FALSE)</f>
        <v>11.91</v>
      </c>
      <c r="E39" t="str">
        <f>VLOOKUP($A39,'Medical Examinations'!$A$1:$J$2336,4,FALSE)</f>
        <v>No</v>
      </c>
      <c r="F39" t="str">
        <f>VLOOKUP($A39,'Medical Examinations'!$A$1:$J$2336,5,FALSE)</f>
        <v>No</v>
      </c>
      <c r="G39" t="str">
        <f>VLOOKUP($A39,'Medical Examinations'!$A$1:$J$2336,6,FALSE)</f>
        <v>No</v>
      </c>
      <c r="H39">
        <f>VLOOKUP($A39,'Medical Examinations'!$A$1:$J$2336,7,FALSE)</f>
        <v>0</v>
      </c>
      <c r="I39" t="str">
        <f>VLOOKUP($A39,'Medical Examinations'!$A$1:$J$2336,8,FALSE)</f>
        <v>Yes</v>
      </c>
      <c r="J39" t="str">
        <f>VLOOKUP($A39,'Medical Examinations'!$A$1:$J$2336,9,FALSE)</f>
        <v>Obesity</v>
      </c>
      <c r="K39" t="str">
        <f>VLOOKUP($A39,'Medical Examinations'!$A$1:$J$2336,10,FALSE)</f>
        <v>Diabetes</v>
      </c>
      <c r="L39">
        <f>VLOOKUP($A39,'Hospitalisation Details'!$A$1:$O$2344,2,FALSE)</f>
        <v>17</v>
      </c>
      <c r="M39" s="6" t="str">
        <f>VLOOKUP($A39,'Hospitalisation Details'!$A$1:$O$2344,5,FALSE)</f>
        <v>17-Dec-1962</v>
      </c>
      <c r="N39" s="28">
        <f>VLOOKUP($A39,'Hospitalisation Details'!$A$1:$O$2344,6,FALSE)</f>
        <v>60</v>
      </c>
      <c r="O39" s="28">
        <f>VLOOKUP($A39,'Hospitalisation Details'!$A$1:$O$2344,7,FALSE)</f>
        <v>0</v>
      </c>
      <c r="P39" s="28">
        <f>VLOOKUP($A39,'Hospitalisation Details'!$A$1:$O$2344,8,FALSE)</f>
        <v>45008.959999999999</v>
      </c>
      <c r="Q39" t="str">
        <f>VLOOKUP($A39,'Hospitalisation Details'!$A$1:$O$2344,3,FALSE)</f>
        <v>Dec</v>
      </c>
    </row>
    <row r="40" spans="1:17" ht="15.6" x14ac:dyDescent="0.3">
      <c r="A40" s="21" t="s">
        <v>2332</v>
      </c>
      <c r="B40" t="str">
        <f>VLOOKUP($A40,'Customer Names'!$A$2:$D$2336,3,FALSE)</f>
        <v>Samantha</v>
      </c>
      <c r="C40">
        <f>VLOOKUP($A40,'Medical Examinations'!$A$1:$J$2336,2,FALSE)</f>
        <v>34.96</v>
      </c>
      <c r="D40">
        <f>VLOOKUP($A40,'Medical Examinations'!$A$1:$J$2336,3,FALSE)</f>
        <v>6.52</v>
      </c>
      <c r="E40" t="str">
        <f>VLOOKUP($A40,'Medical Examinations'!$A$1:$J$2336,4,FALSE)</f>
        <v>No</v>
      </c>
      <c r="F40" t="str">
        <f>VLOOKUP($A40,'Medical Examinations'!$A$1:$J$2336,5,FALSE)</f>
        <v>No</v>
      </c>
      <c r="G40" t="str">
        <f>VLOOKUP($A40,'Medical Examinations'!$A$1:$J$2336,6,FALSE)</f>
        <v>No</v>
      </c>
      <c r="H40">
        <f>VLOOKUP($A40,'Medical Examinations'!$A$1:$J$2336,7,FALSE)</f>
        <v>0</v>
      </c>
      <c r="I40" t="str">
        <f>VLOOKUP($A40,'Medical Examinations'!$A$1:$J$2336,8,FALSE)</f>
        <v>Yes</v>
      </c>
      <c r="J40" t="str">
        <f>VLOOKUP($A40,'Medical Examinations'!$A$1:$J$2336,9,FALSE)</f>
        <v>Obesity</v>
      </c>
      <c r="K40" t="str">
        <f>VLOOKUP($A40,'Medical Examinations'!$A$1:$J$2336,10,FALSE)</f>
        <v>Diabetes</v>
      </c>
      <c r="L40">
        <f>VLOOKUP($A40,'Hospitalisation Details'!$A$1:$O$2344,2,FALSE)</f>
        <v>13</v>
      </c>
      <c r="M40" s="6" t="str">
        <f>VLOOKUP($A40,'Hospitalisation Details'!$A$1:$O$2344,5,FALSE)</f>
        <v>13-Aug-1971</v>
      </c>
      <c r="N40" s="28">
        <f>VLOOKUP($A40,'Hospitalisation Details'!$A$1:$O$2344,6,FALSE)</f>
        <v>51</v>
      </c>
      <c r="O40" s="28">
        <f>VLOOKUP($A40,'Hospitalisation Details'!$A$1:$O$2344,7,FALSE)</f>
        <v>2</v>
      </c>
      <c r="P40" s="28">
        <f>VLOOKUP($A40,'Hospitalisation Details'!$A$1:$O$2344,8,FALSE)</f>
        <v>44641.2</v>
      </c>
      <c r="Q40" t="str">
        <f>VLOOKUP($A40,'Hospitalisation Details'!$A$1:$O$2344,3,FALSE)</f>
        <v>Aug</v>
      </c>
    </row>
    <row r="41" spans="1:17" ht="15.6" x14ac:dyDescent="0.3">
      <c r="A41" s="21" t="s">
        <v>2331</v>
      </c>
      <c r="B41" t="str">
        <f>VLOOKUP($A41,'Customer Names'!$A$2:$D$2336,3,FALSE)</f>
        <v>Robert</v>
      </c>
      <c r="C41">
        <f>VLOOKUP($A41,'Medical Examinations'!$A$1:$J$2336,2,FALSE)</f>
        <v>35.5</v>
      </c>
      <c r="D41">
        <f>VLOOKUP($A41,'Medical Examinations'!$A$1:$J$2336,3,FALSE)</f>
        <v>5.14</v>
      </c>
      <c r="E41" t="str">
        <f>VLOOKUP($A41,'Medical Examinations'!$A$1:$J$2336,4,FALSE)</f>
        <v>No</v>
      </c>
      <c r="F41" t="str">
        <f>VLOOKUP($A41,'Medical Examinations'!$A$1:$J$2336,5,FALSE)</f>
        <v>No</v>
      </c>
      <c r="G41" t="str">
        <f>VLOOKUP($A41,'Medical Examinations'!$A$1:$J$2336,6,FALSE)</f>
        <v>Yes</v>
      </c>
      <c r="H41">
        <f>VLOOKUP($A41,'Medical Examinations'!$A$1:$J$2336,7,FALSE)</f>
        <v>1</v>
      </c>
      <c r="I41" t="str">
        <f>VLOOKUP($A41,'Medical Examinations'!$A$1:$J$2336,8,FALSE)</f>
        <v>Yes</v>
      </c>
      <c r="J41" t="str">
        <f>VLOOKUP($A41,'Medical Examinations'!$A$1:$J$2336,9,FALSE)</f>
        <v>Obesity</v>
      </c>
      <c r="K41" t="str">
        <f>VLOOKUP($A41,'Medical Examinations'!$A$1:$J$2336,10,FALSE)</f>
        <v>Normal</v>
      </c>
      <c r="L41">
        <f>VLOOKUP($A41,'Hospitalisation Details'!$A$1:$O$2344,2,FALSE)</f>
        <v>11</v>
      </c>
      <c r="M41" s="6" t="str">
        <f>VLOOKUP($A41,'Hospitalisation Details'!$A$1:$O$2344,5,FALSE)</f>
        <v>11-Oct-1993</v>
      </c>
      <c r="N41" s="28">
        <f>VLOOKUP($A41,'Hospitalisation Details'!$A$1:$O$2344,6,FALSE)</f>
        <v>29</v>
      </c>
      <c r="O41" s="28">
        <f>VLOOKUP($A41,'Hospitalisation Details'!$A$1:$O$2344,7,FALSE)</f>
        <v>2</v>
      </c>
      <c r="P41" s="28">
        <f>VLOOKUP($A41,'Hospitalisation Details'!$A$1:$O$2344,8,FALSE)</f>
        <v>44585.46</v>
      </c>
      <c r="Q41" t="str">
        <f>VLOOKUP($A41,'Hospitalisation Details'!$A$1:$O$2344,3,FALSE)</f>
        <v>Oct</v>
      </c>
    </row>
    <row r="42" spans="1:17" ht="15.6" x14ac:dyDescent="0.3">
      <c r="A42" s="21" t="s">
        <v>2330</v>
      </c>
      <c r="B42" t="str">
        <f>VLOOKUP($A42,'Customer Names'!$A$2:$D$2336,3,FALSE)</f>
        <v>James R</v>
      </c>
      <c r="C42">
        <f>VLOOKUP($A42,'Medical Examinations'!$A$1:$J$2336,2,FALSE)</f>
        <v>52.58</v>
      </c>
      <c r="D42">
        <f>VLOOKUP($A42,'Medical Examinations'!$A$1:$J$2336,3,FALSE)</f>
        <v>4.1900000000000004</v>
      </c>
      <c r="E42" t="str">
        <f>VLOOKUP($A42,'Medical Examinations'!$A$1:$J$2336,4,FALSE)</f>
        <v>No</v>
      </c>
      <c r="F42" t="str">
        <f>VLOOKUP($A42,'Medical Examinations'!$A$1:$J$2336,5,FALSE)</f>
        <v>Yes</v>
      </c>
      <c r="G42" t="str">
        <f>VLOOKUP($A42,'Medical Examinations'!$A$1:$J$2336,6,FALSE)</f>
        <v>No</v>
      </c>
      <c r="H42">
        <f>VLOOKUP($A42,'Medical Examinations'!$A$1:$J$2336,7,FALSE)</f>
        <v>1</v>
      </c>
      <c r="I42" t="str">
        <f>VLOOKUP($A42,'Medical Examinations'!$A$1:$J$2336,8,FALSE)</f>
        <v>Yes</v>
      </c>
      <c r="J42" t="str">
        <f>VLOOKUP($A42,'Medical Examinations'!$A$1:$J$2336,9,FALSE)</f>
        <v>Obesity</v>
      </c>
      <c r="K42" t="str">
        <f>VLOOKUP($A42,'Medical Examinations'!$A$1:$J$2336,10,FALSE)</f>
        <v>Normal</v>
      </c>
      <c r="L42">
        <f>VLOOKUP($A42,'Hospitalisation Details'!$A$1:$O$2344,2,FALSE)</f>
        <v>2</v>
      </c>
      <c r="M42" s="6" t="str">
        <f>VLOOKUP($A42,'Hospitalisation Details'!$A$1:$O$2344,5,FALSE)</f>
        <v>2-Aug-2000</v>
      </c>
      <c r="N42" s="28">
        <f>VLOOKUP($A42,'Hospitalisation Details'!$A$1:$O$2344,6,FALSE)</f>
        <v>22</v>
      </c>
      <c r="O42" s="28">
        <f>VLOOKUP($A42,'Hospitalisation Details'!$A$1:$O$2344,7,FALSE)</f>
        <v>1</v>
      </c>
      <c r="P42" s="28">
        <f>VLOOKUP($A42,'Hospitalisation Details'!$A$1:$O$2344,8,FALSE)</f>
        <v>44501.4</v>
      </c>
      <c r="Q42" t="str">
        <f>VLOOKUP($A42,'Hospitalisation Details'!$A$1:$O$2344,3,FALSE)</f>
        <v>Aug</v>
      </c>
    </row>
    <row r="43" spans="1:17" ht="15.6" x14ac:dyDescent="0.3">
      <c r="A43" s="21" t="s">
        <v>2329</v>
      </c>
      <c r="B43" t="str">
        <f>VLOOKUP($A43,'Customer Names'!$A$2:$D$2336,3,FALSE)</f>
        <v>Roseann</v>
      </c>
      <c r="C43">
        <f>VLOOKUP($A43,'Medical Examinations'!$A$1:$J$2336,2,FALSE)</f>
        <v>35.200000000000003</v>
      </c>
      <c r="D43">
        <f>VLOOKUP($A43,'Medical Examinations'!$A$1:$J$2336,3,FALSE)</f>
        <v>11.68</v>
      </c>
      <c r="E43" t="str">
        <f>VLOOKUP($A43,'Medical Examinations'!$A$1:$J$2336,4,FALSE)</f>
        <v>Yes</v>
      </c>
      <c r="F43" t="str">
        <f>VLOOKUP($A43,'Medical Examinations'!$A$1:$J$2336,5,FALSE)</f>
        <v>No</v>
      </c>
      <c r="G43" t="str">
        <f>VLOOKUP($A43,'Medical Examinations'!$A$1:$J$2336,6,FALSE)</f>
        <v>No</v>
      </c>
      <c r="H43">
        <f>VLOOKUP($A43,'Medical Examinations'!$A$1:$J$2336,7,FALSE)</f>
        <v>0</v>
      </c>
      <c r="I43" t="str">
        <f>VLOOKUP($A43,'Medical Examinations'!$A$1:$J$2336,8,FALSE)</f>
        <v>Yes</v>
      </c>
      <c r="J43" t="str">
        <f>VLOOKUP($A43,'Medical Examinations'!$A$1:$J$2336,9,FALSE)</f>
        <v>Obesity</v>
      </c>
      <c r="K43" t="str">
        <f>VLOOKUP($A43,'Medical Examinations'!$A$1:$J$2336,10,FALSE)</f>
        <v>Diabetes</v>
      </c>
      <c r="L43">
        <f>VLOOKUP($A43,'Hospitalisation Details'!$A$1:$O$2344,2,FALSE)</f>
        <v>14</v>
      </c>
      <c r="M43" s="6" t="str">
        <f>VLOOKUP($A43,'Hospitalisation Details'!$A$1:$O$2344,5,FALSE)</f>
        <v>14-Sep-1967</v>
      </c>
      <c r="N43" s="28">
        <f>VLOOKUP($A43,'Hospitalisation Details'!$A$1:$O$2344,6,FALSE)</f>
        <v>55</v>
      </c>
      <c r="O43" s="28">
        <f>VLOOKUP($A43,'Hospitalisation Details'!$A$1:$O$2344,7,FALSE)</f>
        <v>0</v>
      </c>
      <c r="P43" s="28">
        <f>VLOOKUP($A43,'Hospitalisation Details'!$A$1:$O$2344,8,FALSE)</f>
        <v>44423.8</v>
      </c>
      <c r="Q43" t="str">
        <f>VLOOKUP($A43,'Hospitalisation Details'!$A$1:$O$2344,3,FALSE)</f>
        <v>Sep</v>
      </c>
    </row>
    <row r="44" spans="1:17" ht="15.6" x14ac:dyDescent="0.3">
      <c r="A44" s="21" t="s">
        <v>2328</v>
      </c>
      <c r="B44" t="str">
        <f>VLOOKUP($A44,'Customer Names'!$A$2:$D$2336,3,FALSE)</f>
        <v>Nicole</v>
      </c>
      <c r="C44">
        <f>VLOOKUP($A44,'Medical Examinations'!$A$1:$J$2336,2,FALSE)</f>
        <v>38.06</v>
      </c>
      <c r="D44">
        <f>VLOOKUP($A44,'Medical Examinations'!$A$1:$J$2336,3,FALSE)</f>
        <v>6.98</v>
      </c>
      <c r="E44" t="str">
        <f>VLOOKUP($A44,'Medical Examinations'!$A$1:$J$2336,4,FALSE)</f>
        <v>No</v>
      </c>
      <c r="F44" t="str">
        <f>VLOOKUP($A44,'Medical Examinations'!$A$1:$J$2336,5,FALSE)</f>
        <v>No</v>
      </c>
      <c r="G44" t="str">
        <f>VLOOKUP($A44,'Medical Examinations'!$A$1:$J$2336,6,FALSE)</f>
        <v>No</v>
      </c>
      <c r="H44">
        <f>VLOOKUP($A44,'Medical Examinations'!$A$1:$J$2336,7,FALSE)</f>
        <v>0</v>
      </c>
      <c r="I44" t="str">
        <f>VLOOKUP($A44,'Medical Examinations'!$A$1:$J$2336,8,FALSE)</f>
        <v>Yes</v>
      </c>
      <c r="J44" t="str">
        <f>VLOOKUP($A44,'Medical Examinations'!$A$1:$J$2336,9,FALSE)</f>
        <v>Obesity</v>
      </c>
      <c r="K44" t="str">
        <f>VLOOKUP($A44,'Medical Examinations'!$A$1:$J$2336,10,FALSE)</f>
        <v>Diabetes</v>
      </c>
      <c r="L44">
        <f>VLOOKUP($A44,'Hospitalisation Details'!$A$1:$O$2344,2,FALSE)</f>
        <v>29</v>
      </c>
      <c r="M44" s="6" t="str">
        <f>VLOOKUP($A44,'Hospitalisation Details'!$A$1:$O$2344,5,FALSE)</f>
        <v>29-Oct-1971</v>
      </c>
      <c r="N44" s="28">
        <f>VLOOKUP($A44,'Hospitalisation Details'!$A$1:$O$2344,6,FALSE)</f>
        <v>51</v>
      </c>
      <c r="O44" s="28">
        <f>VLOOKUP($A44,'Hospitalisation Details'!$A$1:$O$2344,7,FALSE)</f>
        <v>0</v>
      </c>
      <c r="P44" s="28">
        <f>VLOOKUP($A44,'Hospitalisation Details'!$A$1:$O$2344,8,FALSE)</f>
        <v>44400.41</v>
      </c>
      <c r="Q44" t="str">
        <f>VLOOKUP($A44,'Hospitalisation Details'!$A$1:$O$2344,3,FALSE)</f>
        <v>Oct</v>
      </c>
    </row>
    <row r="45" spans="1:17" ht="15.6" x14ac:dyDescent="0.3">
      <c r="A45" s="21" t="s">
        <v>2327</v>
      </c>
      <c r="B45" t="str">
        <f>VLOOKUP($A45,'Customer Names'!$A$2:$D$2336,3,FALSE)</f>
        <v>Spencer</v>
      </c>
      <c r="C45">
        <f>VLOOKUP($A45,'Medical Examinations'!$A$1:$J$2336,2,FALSE)</f>
        <v>34.21</v>
      </c>
      <c r="D45">
        <f>VLOOKUP($A45,'Medical Examinations'!$A$1:$J$2336,3,FALSE)</f>
        <v>8.34</v>
      </c>
      <c r="E45" t="str">
        <f>VLOOKUP($A45,'Medical Examinations'!$A$1:$J$2336,4,FALSE)</f>
        <v>No</v>
      </c>
      <c r="F45" t="str">
        <f>VLOOKUP($A45,'Medical Examinations'!$A$1:$J$2336,5,FALSE)</f>
        <v>No</v>
      </c>
      <c r="G45" t="str">
        <f>VLOOKUP($A45,'Medical Examinations'!$A$1:$J$2336,6,FALSE)</f>
        <v>No</v>
      </c>
      <c r="H45">
        <f>VLOOKUP($A45,'Medical Examinations'!$A$1:$J$2336,7,FALSE)</f>
        <v>0</v>
      </c>
      <c r="I45" t="str">
        <f>VLOOKUP($A45,'Medical Examinations'!$A$1:$J$2336,8,FALSE)</f>
        <v>Yes</v>
      </c>
      <c r="J45" t="str">
        <f>VLOOKUP($A45,'Medical Examinations'!$A$1:$J$2336,9,FALSE)</f>
        <v>Obesity</v>
      </c>
      <c r="K45" t="str">
        <f>VLOOKUP($A45,'Medical Examinations'!$A$1:$J$2336,10,FALSE)</f>
        <v>Diabetes</v>
      </c>
      <c r="L45">
        <f>VLOOKUP($A45,'Hospitalisation Details'!$A$1:$O$2344,2,FALSE)</f>
        <v>24</v>
      </c>
      <c r="M45" s="6" t="str">
        <f>VLOOKUP($A45,'Hospitalisation Details'!$A$1:$O$2344,5,FALSE)</f>
        <v>24-Nov-1968</v>
      </c>
      <c r="N45" s="28">
        <f>VLOOKUP($A45,'Hospitalisation Details'!$A$1:$O$2344,6,FALSE)</f>
        <v>54</v>
      </c>
      <c r="O45" s="28">
        <f>VLOOKUP($A45,'Hospitalisation Details'!$A$1:$O$2344,7,FALSE)</f>
        <v>2</v>
      </c>
      <c r="P45" s="28">
        <f>VLOOKUP($A45,'Hospitalisation Details'!$A$1:$O$2344,8,FALSE)</f>
        <v>44260.75</v>
      </c>
      <c r="Q45" t="str">
        <f>VLOOKUP($A45,'Hospitalisation Details'!$A$1:$O$2344,3,FALSE)</f>
        <v>Nov</v>
      </c>
    </row>
    <row r="46" spans="1:17" ht="15.6" x14ac:dyDescent="0.3">
      <c r="A46" s="21" t="s">
        <v>2326</v>
      </c>
      <c r="B46" t="str">
        <f>VLOOKUP($A46,'Customer Names'!$A$2:$D$2336,3,FALSE)</f>
        <v>Eric W</v>
      </c>
      <c r="C46">
        <f>VLOOKUP($A46,'Medical Examinations'!$A$1:$J$2336,2,FALSE)</f>
        <v>38.94</v>
      </c>
      <c r="D46">
        <f>VLOOKUP($A46,'Medical Examinations'!$A$1:$J$2336,3,FALSE)</f>
        <v>8.49</v>
      </c>
      <c r="E46" t="str">
        <f>VLOOKUP($A46,'Medical Examinations'!$A$1:$J$2336,4,FALSE)</f>
        <v>Yes</v>
      </c>
      <c r="F46" t="str">
        <f>VLOOKUP($A46,'Medical Examinations'!$A$1:$J$2336,5,FALSE)</f>
        <v>No</v>
      </c>
      <c r="G46" t="str">
        <f>VLOOKUP($A46,'Medical Examinations'!$A$1:$J$2336,6,FALSE)</f>
        <v>No</v>
      </c>
      <c r="H46">
        <f>VLOOKUP($A46,'Medical Examinations'!$A$1:$J$2336,7,FALSE)</f>
        <v>1</v>
      </c>
      <c r="I46" t="str">
        <f>VLOOKUP($A46,'Medical Examinations'!$A$1:$J$2336,8,FALSE)</f>
        <v>Yes</v>
      </c>
      <c r="J46" t="str">
        <f>VLOOKUP($A46,'Medical Examinations'!$A$1:$J$2336,9,FALSE)</f>
        <v>Obesity</v>
      </c>
      <c r="K46" t="str">
        <f>VLOOKUP($A46,'Medical Examinations'!$A$1:$J$2336,10,FALSE)</f>
        <v>Diabetes</v>
      </c>
      <c r="L46">
        <f>VLOOKUP($A46,'Hospitalisation Details'!$A$1:$O$2344,2,FALSE)</f>
        <v>1</v>
      </c>
      <c r="M46" s="6" t="str">
        <f>VLOOKUP($A46,'Hospitalisation Details'!$A$1:$O$2344,5,FALSE)</f>
        <v>1-Jun-1975</v>
      </c>
      <c r="N46" s="28">
        <f>VLOOKUP($A46,'Hospitalisation Details'!$A$1:$O$2344,6,FALSE)</f>
        <v>48</v>
      </c>
      <c r="O46" s="28">
        <f>VLOOKUP($A46,'Hospitalisation Details'!$A$1:$O$2344,7,FALSE)</f>
        <v>2</v>
      </c>
      <c r="P46" s="28">
        <f>VLOOKUP($A46,'Hospitalisation Details'!$A$1:$O$2344,8,FALSE)</f>
        <v>44202.65</v>
      </c>
      <c r="Q46" t="str">
        <f>VLOOKUP($A46,'Hospitalisation Details'!$A$1:$O$2344,3,FALSE)</f>
        <v>Jun</v>
      </c>
    </row>
    <row r="47" spans="1:17" ht="15.6" x14ac:dyDescent="0.3">
      <c r="A47" s="21" t="s">
        <v>2325</v>
      </c>
      <c r="B47" t="str">
        <f>VLOOKUP($A47,'Customer Names'!$A$2:$D$2336,3,FALSE)</f>
        <v>Brianna L</v>
      </c>
      <c r="C47">
        <f>VLOOKUP($A47,'Medical Examinations'!$A$1:$J$2336,2,FALSE)</f>
        <v>30.21</v>
      </c>
      <c r="D47">
        <f>VLOOKUP($A47,'Medical Examinations'!$A$1:$J$2336,3,FALSE)</f>
        <v>5.34</v>
      </c>
      <c r="E47" t="str">
        <f>VLOOKUP($A47,'Medical Examinations'!$A$1:$J$2336,4,FALSE)</f>
        <v>Yes</v>
      </c>
      <c r="F47" t="str">
        <f>VLOOKUP($A47,'Medical Examinations'!$A$1:$J$2336,5,FALSE)</f>
        <v>No</v>
      </c>
      <c r="G47" t="str">
        <f>VLOOKUP($A47,'Medical Examinations'!$A$1:$J$2336,6,FALSE)</f>
        <v>No</v>
      </c>
      <c r="H47">
        <f>VLOOKUP($A47,'Medical Examinations'!$A$1:$J$2336,7,FALSE)</f>
        <v>1</v>
      </c>
      <c r="I47" t="str">
        <f>VLOOKUP($A47,'Medical Examinations'!$A$1:$J$2336,8,FALSE)</f>
        <v>Yes</v>
      </c>
      <c r="J47" t="str">
        <f>VLOOKUP($A47,'Medical Examinations'!$A$1:$J$2336,9,FALSE)</f>
        <v>Obesity</v>
      </c>
      <c r="K47" t="str">
        <f>VLOOKUP($A47,'Medical Examinations'!$A$1:$J$2336,10,FALSE)</f>
        <v>Normal</v>
      </c>
      <c r="L47">
        <f>VLOOKUP($A47,'Hospitalisation Details'!$A$1:$O$2344,2,FALSE)</f>
        <v>16</v>
      </c>
      <c r="M47" s="6" t="str">
        <f>VLOOKUP($A47,'Hospitalisation Details'!$A$1:$O$2344,5,FALSE)</f>
        <v>16-Jul-1988</v>
      </c>
      <c r="N47" s="28">
        <f>VLOOKUP($A47,'Hospitalisation Details'!$A$1:$O$2344,6,FALSE)</f>
        <v>34</v>
      </c>
      <c r="O47" s="28">
        <f>VLOOKUP($A47,'Hospitalisation Details'!$A$1:$O$2344,7,FALSE)</f>
        <v>1</v>
      </c>
      <c r="P47" s="28">
        <f>VLOOKUP($A47,'Hospitalisation Details'!$A$1:$O$2344,8,FALSE)</f>
        <v>43943.88</v>
      </c>
      <c r="Q47" t="str">
        <f>VLOOKUP($A47,'Hospitalisation Details'!$A$1:$O$2344,3,FALSE)</f>
        <v>Jul</v>
      </c>
    </row>
    <row r="48" spans="1:17" ht="15.6" x14ac:dyDescent="0.3">
      <c r="A48" s="21" t="s">
        <v>2324</v>
      </c>
      <c r="B48" t="str">
        <f>VLOOKUP($A48,'Customer Names'!$A$2:$D$2336,3,FALSE)</f>
        <v>Thomas J</v>
      </c>
      <c r="C48">
        <f>VLOOKUP($A48,'Medical Examinations'!$A$1:$J$2336,2,FALSE)</f>
        <v>33.630000000000003</v>
      </c>
      <c r="D48">
        <f>VLOOKUP($A48,'Medical Examinations'!$A$1:$J$2336,3,FALSE)</f>
        <v>4.43</v>
      </c>
      <c r="E48" t="str">
        <f>VLOOKUP($A48,'Medical Examinations'!$A$1:$J$2336,4,FALSE)</f>
        <v>Yes</v>
      </c>
      <c r="F48" t="str">
        <f>VLOOKUP($A48,'Medical Examinations'!$A$1:$J$2336,5,FALSE)</f>
        <v>No</v>
      </c>
      <c r="G48" t="str">
        <f>VLOOKUP($A48,'Medical Examinations'!$A$1:$J$2336,6,FALSE)</f>
        <v>No</v>
      </c>
      <c r="H48">
        <f>VLOOKUP($A48,'Medical Examinations'!$A$1:$J$2336,7,FALSE)</f>
        <v>2</v>
      </c>
      <c r="I48" t="str">
        <f>VLOOKUP($A48,'Medical Examinations'!$A$1:$J$2336,8,FALSE)</f>
        <v>Yes</v>
      </c>
      <c r="J48" t="str">
        <f>VLOOKUP($A48,'Medical Examinations'!$A$1:$J$2336,9,FALSE)</f>
        <v>Obesity</v>
      </c>
      <c r="K48" t="str">
        <f>VLOOKUP($A48,'Medical Examinations'!$A$1:$J$2336,10,FALSE)</f>
        <v>Normal</v>
      </c>
      <c r="L48">
        <f>VLOOKUP($A48,'Hospitalisation Details'!$A$1:$O$2344,2,FALSE)</f>
        <v>5</v>
      </c>
      <c r="M48" s="6" t="str">
        <f>VLOOKUP($A48,'Hospitalisation Details'!$A$1:$O$2344,5,FALSE)</f>
        <v>5-Oct-1966</v>
      </c>
      <c r="N48" s="28">
        <f>VLOOKUP($A48,'Hospitalisation Details'!$A$1:$O$2344,6,FALSE)</f>
        <v>56</v>
      </c>
      <c r="O48" s="28">
        <f>VLOOKUP($A48,'Hospitalisation Details'!$A$1:$O$2344,7,FALSE)</f>
        <v>0</v>
      </c>
      <c r="P48" s="28">
        <f>VLOOKUP($A48,'Hospitalisation Details'!$A$1:$O$2344,8,FALSE)</f>
        <v>43921.18</v>
      </c>
      <c r="Q48" t="str">
        <f>VLOOKUP($A48,'Hospitalisation Details'!$A$1:$O$2344,3,FALSE)</f>
        <v>Oct</v>
      </c>
    </row>
    <row r="49" spans="1:17" ht="15.6" x14ac:dyDescent="0.3">
      <c r="A49" s="21" t="s">
        <v>2323</v>
      </c>
      <c r="B49" t="str">
        <f>VLOOKUP($A49,'Customer Names'!$A$2:$D$2336,3,FALSE)</f>
        <v>Melissa L</v>
      </c>
      <c r="C49">
        <f>VLOOKUP($A49,'Medical Examinations'!$A$1:$J$2336,2,FALSE)</f>
        <v>40.369999999999997</v>
      </c>
      <c r="D49">
        <f>VLOOKUP($A49,'Medical Examinations'!$A$1:$J$2336,3,FALSE)</f>
        <v>4.47</v>
      </c>
      <c r="E49" t="str">
        <f>VLOOKUP($A49,'Medical Examinations'!$A$1:$J$2336,4,FALSE)</f>
        <v>No</v>
      </c>
      <c r="F49" t="str">
        <f>VLOOKUP($A49,'Medical Examinations'!$A$1:$J$2336,5,FALSE)</f>
        <v>No</v>
      </c>
      <c r="G49" t="str">
        <f>VLOOKUP($A49,'Medical Examinations'!$A$1:$J$2336,6,FALSE)</f>
        <v>No</v>
      </c>
      <c r="H49">
        <f>VLOOKUP($A49,'Medical Examinations'!$A$1:$J$2336,7,FALSE)</f>
        <v>0</v>
      </c>
      <c r="I49" t="str">
        <f>VLOOKUP($A49,'Medical Examinations'!$A$1:$J$2336,8,FALSE)</f>
        <v>Yes</v>
      </c>
      <c r="J49" t="str">
        <f>VLOOKUP($A49,'Medical Examinations'!$A$1:$J$2336,9,FALSE)</f>
        <v>Obesity</v>
      </c>
      <c r="K49" t="str">
        <f>VLOOKUP($A49,'Medical Examinations'!$A$1:$J$2336,10,FALSE)</f>
        <v>Normal</v>
      </c>
      <c r="L49">
        <f>VLOOKUP($A49,'Hospitalisation Details'!$A$1:$O$2344,2,FALSE)</f>
        <v>10</v>
      </c>
      <c r="M49" s="6" t="str">
        <f>VLOOKUP($A49,'Hospitalisation Details'!$A$1:$O$2344,5,FALSE)</f>
        <v>10-Nov-1980</v>
      </c>
      <c r="N49" s="28">
        <f>VLOOKUP($A49,'Hospitalisation Details'!$A$1:$O$2344,6,FALSE)</f>
        <v>42</v>
      </c>
      <c r="O49" s="28">
        <f>VLOOKUP($A49,'Hospitalisation Details'!$A$1:$O$2344,7,FALSE)</f>
        <v>2</v>
      </c>
      <c r="P49" s="28">
        <f>VLOOKUP($A49,'Hospitalisation Details'!$A$1:$O$2344,8,FALSE)</f>
        <v>43896.38</v>
      </c>
      <c r="Q49" t="str">
        <f>VLOOKUP($A49,'Hospitalisation Details'!$A$1:$O$2344,3,FALSE)</f>
        <v>Nov</v>
      </c>
    </row>
    <row r="50" spans="1:17" ht="15.6" x14ac:dyDescent="0.3">
      <c r="A50" s="21" t="s">
        <v>2322</v>
      </c>
      <c r="B50" t="str">
        <f>VLOOKUP($A50,'Customer Names'!$A$2:$D$2336,3,FALSE)</f>
        <v>Flavio</v>
      </c>
      <c r="C50">
        <f>VLOOKUP($A50,'Medical Examinations'!$A$1:$J$2336,2,FALSE)</f>
        <v>53.09</v>
      </c>
      <c r="D50">
        <f>VLOOKUP($A50,'Medical Examinations'!$A$1:$J$2336,3,FALSE)</f>
        <v>4.82</v>
      </c>
      <c r="E50" t="str">
        <f>VLOOKUP($A50,'Medical Examinations'!$A$1:$J$2336,4,FALSE)</f>
        <v>Yes</v>
      </c>
      <c r="F50" t="str">
        <f>VLOOKUP($A50,'Medical Examinations'!$A$1:$J$2336,5,FALSE)</f>
        <v>No</v>
      </c>
      <c r="G50" t="str">
        <f>VLOOKUP($A50,'Medical Examinations'!$A$1:$J$2336,6,FALSE)</f>
        <v>No</v>
      </c>
      <c r="H50">
        <f>VLOOKUP($A50,'Medical Examinations'!$A$1:$J$2336,7,FALSE)</f>
        <v>2</v>
      </c>
      <c r="I50" t="str">
        <f>VLOOKUP($A50,'Medical Examinations'!$A$1:$J$2336,8,FALSE)</f>
        <v>Yes</v>
      </c>
      <c r="J50" t="str">
        <f>VLOOKUP($A50,'Medical Examinations'!$A$1:$J$2336,9,FALSE)</f>
        <v>Obesity</v>
      </c>
      <c r="K50" t="str">
        <f>VLOOKUP($A50,'Medical Examinations'!$A$1:$J$2336,10,FALSE)</f>
        <v>Normal</v>
      </c>
      <c r="L50">
        <f>VLOOKUP($A50,'Hospitalisation Details'!$A$1:$O$2344,2,FALSE)</f>
        <v>2</v>
      </c>
      <c r="M50" s="6" t="str">
        <f>VLOOKUP($A50,'Hospitalisation Details'!$A$1:$O$2344,5,FALSE)</f>
        <v>2-Jul-1966</v>
      </c>
      <c r="N50" s="28">
        <f>VLOOKUP($A50,'Hospitalisation Details'!$A$1:$O$2344,6,FALSE)</f>
        <v>56</v>
      </c>
      <c r="O50" s="28">
        <f>VLOOKUP($A50,'Hospitalisation Details'!$A$1:$O$2344,7,FALSE)</f>
        <v>0</v>
      </c>
      <c r="P50" s="28">
        <f>VLOOKUP($A50,'Hospitalisation Details'!$A$1:$O$2344,8,FALSE)</f>
        <v>43817.45</v>
      </c>
      <c r="Q50" t="str">
        <f>VLOOKUP($A50,'Hospitalisation Details'!$A$1:$O$2344,3,FALSE)</f>
        <v>Jul</v>
      </c>
    </row>
    <row r="51" spans="1:17" ht="15.6" x14ac:dyDescent="0.3">
      <c r="A51" s="21" t="s">
        <v>2321</v>
      </c>
      <c r="B51" t="str">
        <f>VLOOKUP($A51,'Customer Names'!$A$2:$D$2336,3,FALSE)</f>
        <v>Ryan</v>
      </c>
      <c r="C51">
        <f>VLOOKUP($A51,'Medical Examinations'!$A$1:$J$2336,2,FALSE)</f>
        <v>31.79</v>
      </c>
      <c r="D51">
        <f>VLOOKUP($A51,'Medical Examinations'!$A$1:$J$2336,3,FALSE)</f>
        <v>5.51</v>
      </c>
      <c r="E51" t="str">
        <f>VLOOKUP($A51,'Medical Examinations'!$A$1:$J$2336,4,FALSE)</f>
        <v>Yes</v>
      </c>
      <c r="F51" t="str">
        <f>VLOOKUP($A51,'Medical Examinations'!$A$1:$J$2336,5,FALSE)</f>
        <v>No</v>
      </c>
      <c r="G51" t="str">
        <f>VLOOKUP($A51,'Medical Examinations'!$A$1:$J$2336,6,FALSE)</f>
        <v>No</v>
      </c>
      <c r="H51">
        <f>VLOOKUP($A51,'Medical Examinations'!$A$1:$J$2336,7,FALSE)</f>
        <v>2</v>
      </c>
      <c r="I51" t="str">
        <f>VLOOKUP($A51,'Medical Examinations'!$A$1:$J$2336,8,FALSE)</f>
        <v>Yes</v>
      </c>
      <c r="J51" t="str">
        <f>VLOOKUP($A51,'Medical Examinations'!$A$1:$J$2336,9,FALSE)</f>
        <v>Obesity</v>
      </c>
      <c r="K51" t="str">
        <f>VLOOKUP($A51,'Medical Examinations'!$A$1:$J$2336,10,FALSE)</f>
        <v>Normal</v>
      </c>
      <c r="L51">
        <f>VLOOKUP($A51,'Hospitalisation Details'!$A$1:$O$2344,2,FALSE)</f>
        <v>25</v>
      </c>
      <c r="M51" s="6" t="str">
        <f>VLOOKUP($A51,'Hospitalisation Details'!$A$1:$O$2344,5,FALSE)</f>
        <v>25-Oct-1966</v>
      </c>
      <c r="N51" s="28">
        <f>VLOOKUP($A51,'Hospitalisation Details'!$A$1:$O$2344,6,FALSE)</f>
        <v>56</v>
      </c>
      <c r="O51" s="28">
        <f>VLOOKUP($A51,'Hospitalisation Details'!$A$1:$O$2344,7,FALSE)</f>
        <v>2</v>
      </c>
      <c r="P51" s="28">
        <f>VLOOKUP($A51,'Hospitalisation Details'!$A$1:$O$2344,8,FALSE)</f>
        <v>43813.87</v>
      </c>
      <c r="Q51" t="str">
        <f>VLOOKUP($A51,'Hospitalisation Details'!$A$1:$O$2344,3,FALSE)</f>
        <v>Oct</v>
      </c>
    </row>
    <row r="52" spans="1:17" ht="15.6" x14ac:dyDescent="0.3">
      <c r="A52" s="21" t="s">
        <v>2320</v>
      </c>
      <c r="B52" t="str">
        <f>VLOOKUP($A52,'Customer Names'!$A$2:$D$2336,3,FALSE)</f>
        <v>Anthony J</v>
      </c>
      <c r="C52">
        <f>VLOOKUP($A52,'Medical Examinations'!$A$1:$J$2336,2,FALSE)</f>
        <v>41.895000000000003</v>
      </c>
      <c r="D52">
        <f>VLOOKUP($A52,'Medical Examinations'!$A$1:$J$2336,3,FALSE)</f>
        <v>10.87</v>
      </c>
      <c r="E52" t="str">
        <f>VLOOKUP($A52,'Medical Examinations'!$A$1:$J$2336,4,FALSE)</f>
        <v>Yes</v>
      </c>
      <c r="F52" t="str">
        <f>VLOOKUP($A52,'Medical Examinations'!$A$1:$J$2336,5,FALSE)</f>
        <v>No</v>
      </c>
      <c r="G52" t="str">
        <f>VLOOKUP($A52,'Medical Examinations'!$A$1:$J$2336,6,FALSE)</f>
        <v>No</v>
      </c>
      <c r="H52">
        <f>VLOOKUP($A52,'Medical Examinations'!$A$1:$J$2336,7,FALSE)</f>
        <v>1</v>
      </c>
      <c r="I52" t="str">
        <f>VLOOKUP($A52,'Medical Examinations'!$A$1:$J$2336,8,FALSE)</f>
        <v>Yes</v>
      </c>
      <c r="J52" t="str">
        <f>VLOOKUP($A52,'Medical Examinations'!$A$1:$J$2336,9,FALSE)</f>
        <v>Obesity</v>
      </c>
      <c r="K52" t="str">
        <f>VLOOKUP($A52,'Medical Examinations'!$A$1:$J$2336,10,FALSE)</f>
        <v>Diabetes</v>
      </c>
      <c r="L52">
        <f>VLOOKUP($A52,'Hospitalisation Details'!$A$1:$O$2344,2,FALSE)</f>
        <v>29</v>
      </c>
      <c r="M52" s="6" t="str">
        <f>VLOOKUP($A52,'Hospitalisation Details'!$A$1:$O$2344,5,FALSE)</f>
        <v>29-Dec-1986</v>
      </c>
      <c r="N52" s="28">
        <f>VLOOKUP($A52,'Hospitalisation Details'!$A$1:$O$2344,6,FALSE)</f>
        <v>36</v>
      </c>
      <c r="O52" s="28">
        <f>VLOOKUP($A52,'Hospitalisation Details'!$A$1:$O$2344,7,FALSE)</f>
        <v>3</v>
      </c>
      <c r="P52" s="28">
        <f>VLOOKUP($A52,'Hospitalisation Details'!$A$1:$O$2344,8,FALSE)</f>
        <v>43753.34</v>
      </c>
      <c r="Q52" t="str">
        <f>VLOOKUP($A52,'Hospitalisation Details'!$A$1:$O$2344,3,FALSE)</f>
        <v>Dec</v>
      </c>
    </row>
    <row r="53" spans="1:17" ht="15.6" x14ac:dyDescent="0.3">
      <c r="A53" s="21" t="s">
        <v>2319</v>
      </c>
      <c r="B53" t="str">
        <f>VLOOKUP($A53,'Customer Names'!$A$2:$D$2336,3,FALSE)</f>
        <v>Alex</v>
      </c>
      <c r="C53">
        <f>VLOOKUP($A53,'Medical Examinations'!$A$1:$J$2336,2,FALSE)</f>
        <v>31.16</v>
      </c>
      <c r="D53">
        <f>VLOOKUP($A53,'Medical Examinations'!$A$1:$J$2336,3,FALSE)</f>
        <v>9.34</v>
      </c>
      <c r="E53" t="str">
        <f>VLOOKUP($A53,'Medical Examinations'!$A$1:$J$2336,4,FALSE)</f>
        <v>No</v>
      </c>
      <c r="F53" t="str">
        <f>VLOOKUP($A53,'Medical Examinations'!$A$1:$J$2336,5,FALSE)</f>
        <v>No</v>
      </c>
      <c r="G53" t="str">
        <f>VLOOKUP($A53,'Medical Examinations'!$A$1:$J$2336,6,FALSE)</f>
        <v>No</v>
      </c>
      <c r="H53">
        <f>VLOOKUP($A53,'Medical Examinations'!$A$1:$J$2336,7,FALSE)</f>
        <v>0</v>
      </c>
      <c r="I53" t="str">
        <f>VLOOKUP($A53,'Medical Examinations'!$A$1:$J$2336,8,FALSE)</f>
        <v>Yes</v>
      </c>
      <c r="J53" t="str">
        <f>VLOOKUP($A53,'Medical Examinations'!$A$1:$J$2336,9,FALSE)</f>
        <v>Obesity</v>
      </c>
      <c r="K53" t="str">
        <f>VLOOKUP($A53,'Medical Examinations'!$A$1:$J$2336,10,FALSE)</f>
        <v>Diabetes</v>
      </c>
      <c r="L53">
        <f>VLOOKUP($A53,'Hospitalisation Details'!$A$1:$O$2344,2,FALSE)</f>
        <v>22</v>
      </c>
      <c r="M53" s="6" t="str">
        <f>VLOOKUP($A53,'Hospitalisation Details'!$A$1:$O$2344,5,FALSE)</f>
        <v>22-Aug-1965</v>
      </c>
      <c r="N53" s="28">
        <f>VLOOKUP($A53,'Hospitalisation Details'!$A$1:$O$2344,6,FALSE)</f>
        <v>57</v>
      </c>
      <c r="O53" s="28">
        <f>VLOOKUP($A53,'Hospitalisation Details'!$A$1:$O$2344,7,FALSE)</f>
        <v>0</v>
      </c>
      <c r="P53" s="28">
        <f>VLOOKUP($A53,'Hospitalisation Details'!$A$1:$O$2344,8,FALSE)</f>
        <v>43578.94</v>
      </c>
      <c r="Q53" t="str">
        <f>VLOOKUP($A53,'Hospitalisation Details'!$A$1:$O$2344,3,FALSE)</f>
        <v>Aug</v>
      </c>
    </row>
    <row r="54" spans="1:17" ht="15.6" x14ac:dyDescent="0.3">
      <c r="A54" s="21" t="s">
        <v>2318</v>
      </c>
      <c r="B54" t="str">
        <f>VLOOKUP($A54,'Customer Names'!$A$2:$D$2336,3,FALSE)</f>
        <v>David</v>
      </c>
      <c r="C54">
        <f>VLOOKUP($A54,'Medical Examinations'!$A$1:$J$2336,2,FALSE)</f>
        <v>34.104999999999997</v>
      </c>
      <c r="D54">
        <f>VLOOKUP($A54,'Medical Examinations'!$A$1:$J$2336,3,FALSE)</f>
        <v>5.03</v>
      </c>
      <c r="E54" t="str">
        <f>VLOOKUP($A54,'Medical Examinations'!$A$1:$J$2336,4,FALSE)</f>
        <v>Yes</v>
      </c>
      <c r="F54" t="str">
        <f>VLOOKUP($A54,'Medical Examinations'!$A$1:$J$2336,5,FALSE)</f>
        <v>No</v>
      </c>
      <c r="G54" t="str">
        <f>VLOOKUP($A54,'Medical Examinations'!$A$1:$J$2336,6,FALSE)</f>
        <v>Yes</v>
      </c>
      <c r="H54">
        <f>VLOOKUP($A54,'Medical Examinations'!$A$1:$J$2336,7,FALSE)</f>
        <v>1</v>
      </c>
      <c r="I54" t="str">
        <f>VLOOKUP($A54,'Medical Examinations'!$A$1:$J$2336,8,FALSE)</f>
        <v>Yes</v>
      </c>
      <c r="J54" t="str">
        <f>VLOOKUP($A54,'Medical Examinations'!$A$1:$J$2336,9,FALSE)</f>
        <v>Obesity</v>
      </c>
      <c r="K54" t="str">
        <f>VLOOKUP($A54,'Medical Examinations'!$A$1:$J$2336,10,FALSE)</f>
        <v>Normal</v>
      </c>
      <c r="L54">
        <f>VLOOKUP($A54,'Hospitalisation Details'!$A$1:$O$2344,2,FALSE)</f>
        <v>3</v>
      </c>
      <c r="M54" s="6" t="str">
        <f>VLOOKUP($A54,'Hospitalisation Details'!$A$1:$O$2344,5,FALSE)</f>
        <v>3-Dec-1969</v>
      </c>
      <c r="N54" s="28">
        <f>VLOOKUP($A54,'Hospitalisation Details'!$A$1:$O$2344,6,FALSE)</f>
        <v>53</v>
      </c>
      <c r="O54" s="28">
        <f>VLOOKUP($A54,'Hospitalisation Details'!$A$1:$O$2344,7,FALSE)</f>
        <v>0</v>
      </c>
      <c r="P54" s="28">
        <f>VLOOKUP($A54,'Hospitalisation Details'!$A$1:$O$2344,8,FALSE)</f>
        <v>43254.42</v>
      </c>
      <c r="Q54" t="str">
        <f>VLOOKUP($A54,'Hospitalisation Details'!$A$1:$O$2344,3,FALSE)</f>
        <v>Dec</v>
      </c>
    </row>
    <row r="55" spans="1:17" ht="15.6" x14ac:dyDescent="0.3">
      <c r="A55" s="21" t="s">
        <v>2317</v>
      </c>
      <c r="B55" t="str">
        <f>VLOOKUP($A55,'Customer Names'!$A$2:$D$2336,3,FALSE)</f>
        <v>Andrew B</v>
      </c>
      <c r="C55">
        <f>VLOOKUP($A55,'Medical Examinations'!$A$1:$J$2336,2,FALSE)</f>
        <v>51.93</v>
      </c>
      <c r="D55">
        <f>VLOOKUP($A55,'Medical Examinations'!$A$1:$J$2336,3,FALSE)</f>
        <v>11.05</v>
      </c>
      <c r="E55" t="str">
        <f>VLOOKUP($A55,'Medical Examinations'!$A$1:$J$2336,4,FALSE)</f>
        <v>No</v>
      </c>
      <c r="F55" t="str">
        <f>VLOOKUP($A55,'Medical Examinations'!$A$1:$J$2336,5,FALSE)</f>
        <v>No</v>
      </c>
      <c r="G55" t="str">
        <f>VLOOKUP($A55,'Medical Examinations'!$A$1:$J$2336,6,FALSE)</f>
        <v>No</v>
      </c>
      <c r="H55">
        <f>VLOOKUP($A55,'Medical Examinations'!$A$1:$J$2336,7,FALSE)</f>
        <v>0</v>
      </c>
      <c r="I55" t="str">
        <f>VLOOKUP($A55,'Medical Examinations'!$A$1:$J$2336,8,FALSE)</f>
        <v>Yes</v>
      </c>
      <c r="J55" t="str">
        <f>VLOOKUP($A55,'Medical Examinations'!$A$1:$J$2336,9,FALSE)</f>
        <v>Obesity</v>
      </c>
      <c r="K55" t="str">
        <f>VLOOKUP($A55,'Medical Examinations'!$A$1:$J$2336,10,FALSE)</f>
        <v>Diabetes</v>
      </c>
      <c r="L55">
        <f>VLOOKUP($A55,'Hospitalisation Details'!$A$1:$O$2344,2,FALSE)</f>
        <v>29</v>
      </c>
      <c r="M55" s="6" t="str">
        <f>VLOOKUP($A55,'Hospitalisation Details'!$A$1:$O$2344,5,FALSE)</f>
        <v>29-Nov-1965</v>
      </c>
      <c r="N55" s="28">
        <f>VLOOKUP($A55,'Hospitalisation Details'!$A$1:$O$2344,6,FALSE)</f>
        <v>57</v>
      </c>
      <c r="O55" s="28">
        <f>VLOOKUP($A55,'Hospitalisation Details'!$A$1:$O$2344,7,FALSE)</f>
        <v>0</v>
      </c>
      <c r="P55" s="28">
        <f>VLOOKUP($A55,'Hospitalisation Details'!$A$1:$O$2344,8,FALSE)</f>
        <v>43073.760000000002</v>
      </c>
      <c r="Q55" t="str">
        <f>VLOOKUP($A55,'Hospitalisation Details'!$A$1:$O$2344,3,FALSE)</f>
        <v>Nov</v>
      </c>
    </row>
    <row r="56" spans="1:17" ht="15.6" x14ac:dyDescent="0.3">
      <c r="A56" s="21" t="s">
        <v>2316</v>
      </c>
      <c r="B56" t="str">
        <f>VLOOKUP($A56,'Customer Names'!$A$2:$D$2336,3,FALSE)</f>
        <v>Dara E</v>
      </c>
      <c r="C56">
        <f>VLOOKUP($A56,'Medical Examinations'!$A$1:$J$2336,2,FALSE)</f>
        <v>38.950000000000003</v>
      </c>
      <c r="D56">
        <f>VLOOKUP($A56,'Medical Examinations'!$A$1:$J$2336,3,FALSE)</f>
        <v>11.95</v>
      </c>
      <c r="E56" t="str">
        <f>VLOOKUP($A56,'Medical Examinations'!$A$1:$J$2336,4,FALSE)</f>
        <v>No</v>
      </c>
      <c r="F56" t="str">
        <f>VLOOKUP($A56,'Medical Examinations'!$A$1:$J$2336,5,FALSE)</f>
        <v>No</v>
      </c>
      <c r="G56" t="str">
        <f>VLOOKUP($A56,'Medical Examinations'!$A$1:$J$2336,6,FALSE)</f>
        <v>No</v>
      </c>
      <c r="H56">
        <f>VLOOKUP($A56,'Medical Examinations'!$A$1:$J$2336,7,FALSE)</f>
        <v>0</v>
      </c>
      <c r="I56" t="str">
        <f>VLOOKUP($A56,'Medical Examinations'!$A$1:$J$2336,8,FALSE)</f>
        <v>Yes</v>
      </c>
      <c r="J56" t="str">
        <f>VLOOKUP($A56,'Medical Examinations'!$A$1:$J$2336,9,FALSE)</f>
        <v>Obesity</v>
      </c>
      <c r="K56" t="str">
        <f>VLOOKUP($A56,'Medical Examinations'!$A$1:$J$2336,10,FALSE)</f>
        <v>Diabetes</v>
      </c>
      <c r="L56">
        <f>VLOOKUP($A56,'Hospitalisation Details'!$A$1:$O$2344,2,FALSE)</f>
        <v>4</v>
      </c>
      <c r="M56" s="6" t="str">
        <f>VLOOKUP($A56,'Hospitalisation Details'!$A$1:$O$2344,5,FALSE)</f>
        <v>4-Nov-1978</v>
      </c>
      <c r="N56" s="28">
        <f>VLOOKUP($A56,'Hospitalisation Details'!$A$1:$O$2344,6,FALSE)</f>
        <v>44</v>
      </c>
      <c r="O56" s="28">
        <f>VLOOKUP($A56,'Hospitalisation Details'!$A$1:$O$2344,7,FALSE)</f>
        <v>0</v>
      </c>
      <c r="P56" s="28">
        <f>VLOOKUP($A56,'Hospitalisation Details'!$A$1:$O$2344,8,FALSE)</f>
        <v>42983.46</v>
      </c>
      <c r="Q56" t="str">
        <f>VLOOKUP($A56,'Hospitalisation Details'!$A$1:$O$2344,3,FALSE)</f>
        <v>Nov</v>
      </c>
    </row>
    <row r="57" spans="1:17" ht="15.6" x14ac:dyDescent="0.3">
      <c r="A57" s="21" t="s">
        <v>2315</v>
      </c>
      <c r="B57" t="str">
        <f>VLOOKUP($A57,'Customer Names'!$A$2:$D$2336,3,FALSE)</f>
        <v>Inna</v>
      </c>
      <c r="C57">
        <f>VLOOKUP($A57,'Medical Examinations'!$A$1:$J$2336,2,FALSE)</f>
        <v>36.630000000000003</v>
      </c>
      <c r="D57">
        <f>VLOOKUP($A57,'Medical Examinations'!$A$1:$J$2336,3,FALSE)</f>
        <v>7.72</v>
      </c>
      <c r="E57" t="str">
        <f>VLOOKUP($A57,'Medical Examinations'!$A$1:$J$2336,4,FALSE)</f>
        <v>Yes</v>
      </c>
      <c r="F57" t="str">
        <f>VLOOKUP($A57,'Medical Examinations'!$A$1:$J$2336,5,FALSE)</f>
        <v>No</v>
      </c>
      <c r="G57" t="str">
        <f>VLOOKUP($A57,'Medical Examinations'!$A$1:$J$2336,6,FALSE)</f>
        <v>No</v>
      </c>
      <c r="H57">
        <f>VLOOKUP($A57,'Medical Examinations'!$A$1:$J$2336,7,FALSE)</f>
        <v>1</v>
      </c>
      <c r="I57" t="str">
        <f>VLOOKUP($A57,'Medical Examinations'!$A$1:$J$2336,8,FALSE)</f>
        <v>Yes</v>
      </c>
      <c r="J57" t="str">
        <f>VLOOKUP($A57,'Medical Examinations'!$A$1:$J$2336,9,FALSE)</f>
        <v>Obesity</v>
      </c>
      <c r="K57" t="str">
        <f>VLOOKUP($A57,'Medical Examinations'!$A$1:$J$2336,10,FALSE)</f>
        <v>Diabetes</v>
      </c>
      <c r="L57">
        <f>VLOOKUP($A57,'Hospitalisation Details'!$A$1:$O$2344,2,FALSE)</f>
        <v>23</v>
      </c>
      <c r="M57" s="6" t="str">
        <f>VLOOKUP($A57,'Hospitalisation Details'!$A$1:$O$2344,5,FALSE)</f>
        <v>23-Oct-1975</v>
      </c>
      <c r="N57" s="28">
        <f>VLOOKUP($A57,'Hospitalisation Details'!$A$1:$O$2344,6,FALSE)</f>
        <v>47</v>
      </c>
      <c r="O57" s="28">
        <f>VLOOKUP($A57,'Hospitalisation Details'!$A$1:$O$2344,7,FALSE)</f>
        <v>1</v>
      </c>
      <c r="P57" s="28">
        <f>VLOOKUP($A57,'Hospitalisation Details'!$A$1:$O$2344,8,FALSE)</f>
        <v>42969.85</v>
      </c>
      <c r="Q57" t="str">
        <f>VLOOKUP($A57,'Hospitalisation Details'!$A$1:$O$2344,3,FALSE)</f>
        <v>Oct</v>
      </c>
    </row>
    <row r="58" spans="1:17" ht="15.6" x14ac:dyDescent="0.3">
      <c r="A58" s="21" t="s">
        <v>2314</v>
      </c>
      <c r="B58" t="str">
        <f>VLOOKUP($A58,'Customer Names'!$A$2:$D$2336,3,FALSE)</f>
        <v>Ari</v>
      </c>
      <c r="C58">
        <f>VLOOKUP($A58,'Medical Examinations'!$A$1:$J$2336,2,FALSE)</f>
        <v>34.200000000000003</v>
      </c>
      <c r="D58">
        <f>VLOOKUP($A58,'Medical Examinations'!$A$1:$J$2336,3,FALSE)</f>
        <v>5.75</v>
      </c>
      <c r="E58" t="str">
        <f>VLOOKUP($A58,'Medical Examinations'!$A$1:$J$2336,4,FALSE)</f>
        <v>No</v>
      </c>
      <c r="F58" t="str">
        <f>VLOOKUP($A58,'Medical Examinations'!$A$1:$J$2336,5,FALSE)</f>
        <v>No</v>
      </c>
      <c r="G58" t="str">
        <f>VLOOKUP($A58,'Medical Examinations'!$A$1:$J$2336,6,FALSE)</f>
        <v>No</v>
      </c>
      <c r="H58">
        <f>VLOOKUP($A58,'Medical Examinations'!$A$1:$J$2336,7,FALSE)</f>
        <v>2</v>
      </c>
      <c r="I58" t="str">
        <f>VLOOKUP($A58,'Medical Examinations'!$A$1:$J$2336,8,FALSE)</f>
        <v>Yes</v>
      </c>
      <c r="J58" t="str">
        <f>VLOOKUP($A58,'Medical Examinations'!$A$1:$J$2336,9,FALSE)</f>
        <v>Obesity</v>
      </c>
      <c r="K58" t="str">
        <f>VLOOKUP($A58,'Medical Examinations'!$A$1:$J$2336,10,FALSE)</f>
        <v>Prediabetes</v>
      </c>
      <c r="L58">
        <f>VLOOKUP($A58,'Hospitalisation Details'!$A$1:$O$2344,2,FALSE)</f>
        <v>10</v>
      </c>
      <c r="M58" s="6" t="str">
        <f>VLOOKUP($A58,'Hospitalisation Details'!$A$1:$O$2344,5,FALSE)</f>
        <v>10-Sep-1972</v>
      </c>
      <c r="N58" s="28">
        <f>VLOOKUP($A58,'Hospitalisation Details'!$A$1:$O$2344,6,FALSE)</f>
        <v>50</v>
      </c>
      <c r="O58" s="28">
        <f>VLOOKUP($A58,'Hospitalisation Details'!$A$1:$O$2344,7,FALSE)</f>
        <v>2</v>
      </c>
      <c r="P58" s="28">
        <f>VLOOKUP($A58,'Hospitalisation Details'!$A$1:$O$2344,8,FALSE)</f>
        <v>42856.84</v>
      </c>
      <c r="Q58" t="str">
        <f>VLOOKUP($A58,'Hospitalisation Details'!$A$1:$O$2344,3,FALSE)</f>
        <v>Sep</v>
      </c>
    </row>
    <row r="59" spans="1:17" ht="15.6" x14ac:dyDescent="0.3">
      <c r="A59" s="21" t="s">
        <v>2313</v>
      </c>
      <c r="B59" t="str">
        <f>VLOOKUP($A59,'Customer Names'!$A$2:$D$2336,3,FALSE)</f>
        <v>Lindsey</v>
      </c>
      <c r="C59">
        <f>VLOOKUP($A59,'Medical Examinations'!$A$1:$J$2336,2,FALSE)</f>
        <v>50.63</v>
      </c>
      <c r="D59">
        <f>VLOOKUP($A59,'Medical Examinations'!$A$1:$J$2336,3,FALSE)</f>
        <v>11.89</v>
      </c>
      <c r="E59" t="str">
        <f>VLOOKUP($A59,'Medical Examinations'!$A$1:$J$2336,4,FALSE)</f>
        <v>No</v>
      </c>
      <c r="F59" t="str">
        <f>VLOOKUP($A59,'Medical Examinations'!$A$1:$J$2336,5,FALSE)</f>
        <v>No</v>
      </c>
      <c r="G59" t="str">
        <f>VLOOKUP($A59,'Medical Examinations'!$A$1:$J$2336,6,FALSE)</f>
        <v>No</v>
      </c>
      <c r="H59">
        <f>VLOOKUP($A59,'Medical Examinations'!$A$1:$J$2336,7,FALSE)</f>
        <v>0</v>
      </c>
      <c r="I59" t="str">
        <f>VLOOKUP($A59,'Medical Examinations'!$A$1:$J$2336,8,FALSE)</f>
        <v>Yes</v>
      </c>
      <c r="J59" t="str">
        <f>VLOOKUP($A59,'Medical Examinations'!$A$1:$J$2336,9,FALSE)</f>
        <v>Obesity</v>
      </c>
      <c r="K59" t="str">
        <f>VLOOKUP($A59,'Medical Examinations'!$A$1:$J$2336,10,FALSE)</f>
        <v>Diabetes</v>
      </c>
      <c r="L59">
        <f>VLOOKUP($A59,'Hospitalisation Details'!$A$1:$O$2344,2,FALSE)</f>
        <v>29</v>
      </c>
      <c r="M59" s="6" t="str">
        <f>VLOOKUP($A59,'Hospitalisation Details'!$A$1:$O$2344,5,FALSE)</f>
        <v>29-Oct-1965</v>
      </c>
      <c r="N59" s="28">
        <f>VLOOKUP($A59,'Hospitalisation Details'!$A$1:$O$2344,6,FALSE)</f>
        <v>57</v>
      </c>
      <c r="O59" s="28">
        <f>VLOOKUP($A59,'Hospitalisation Details'!$A$1:$O$2344,7,FALSE)</f>
        <v>0</v>
      </c>
      <c r="P59" s="28">
        <f>VLOOKUP($A59,'Hospitalisation Details'!$A$1:$O$2344,8,FALSE)</f>
        <v>42764.12</v>
      </c>
      <c r="Q59" t="str">
        <f>VLOOKUP($A59,'Hospitalisation Details'!$A$1:$O$2344,3,FALSE)</f>
        <v>Oct</v>
      </c>
    </row>
    <row r="60" spans="1:17" ht="15.6" x14ac:dyDescent="0.3">
      <c r="A60" s="21" t="s">
        <v>2312</v>
      </c>
      <c r="B60" t="str">
        <f>VLOOKUP($A60,'Customer Names'!$A$2:$D$2336,3,FALSE)</f>
        <v>Kenny</v>
      </c>
      <c r="C60">
        <f>VLOOKUP($A60,'Medical Examinations'!$A$1:$J$2336,2,FALSE)</f>
        <v>36.479999999999997</v>
      </c>
      <c r="D60">
        <f>VLOOKUP($A60,'Medical Examinations'!$A$1:$J$2336,3,FALSE)</f>
        <v>6.2</v>
      </c>
      <c r="E60" t="str">
        <f>VLOOKUP($A60,'Medical Examinations'!$A$1:$J$2336,4,FALSE)</f>
        <v>No</v>
      </c>
      <c r="F60" t="str">
        <f>VLOOKUP($A60,'Medical Examinations'!$A$1:$J$2336,5,FALSE)</f>
        <v>No</v>
      </c>
      <c r="G60" t="str">
        <f>VLOOKUP($A60,'Medical Examinations'!$A$1:$J$2336,6,FALSE)</f>
        <v>No</v>
      </c>
      <c r="H60">
        <f>VLOOKUP($A60,'Medical Examinations'!$A$1:$J$2336,7,FALSE)</f>
        <v>0</v>
      </c>
      <c r="I60" t="str">
        <f>VLOOKUP($A60,'Medical Examinations'!$A$1:$J$2336,8,FALSE)</f>
        <v>Yes</v>
      </c>
      <c r="J60" t="str">
        <f>VLOOKUP($A60,'Medical Examinations'!$A$1:$J$2336,9,FALSE)</f>
        <v>Obesity</v>
      </c>
      <c r="K60" t="str">
        <f>VLOOKUP($A60,'Medical Examinations'!$A$1:$J$2336,10,FALSE)</f>
        <v>Prediabetes</v>
      </c>
      <c r="L60">
        <f>VLOOKUP($A60,'Hospitalisation Details'!$A$1:$O$2344,2,FALSE)</f>
        <v>21</v>
      </c>
      <c r="M60" s="6" t="str">
        <f>VLOOKUP($A60,'Hospitalisation Details'!$A$1:$O$2344,5,FALSE)</f>
        <v>21-Oct-1977</v>
      </c>
      <c r="N60" s="28">
        <f>VLOOKUP($A60,'Hospitalisation Details'!$A$1:$O$2344,6,FALSE)</f>
        <v>45</v>
      </c>
      <c r="O60" s="28">
        <f>VLOOKUP($A60,'Hospitalisation Details'!$A$1:$O$2344,7,FALSE)</f>
        <v>2</v>
      </c>
      <c r="P60" s="28">
        <f>VLOOKUP($A60,'Hospitalisation Details'!$A$1:$O$2344,8,FALSE)</f>
        <v>42760.5</v>
      </c>
      <c r="Q60" t="str">
        <f>VLOOKUP($A60,'Hospitalisation Details'!$A$1:$O$2344,3,FALSE)</f>
        <v>Oct</v>
      </c>
    </row>
    <row r="61" spans="1:17" ht="15.6" x14ac:dyDescent="0.3">
      <c r="A61" s="21" t="s">
        <v>2311</v>
      </c>
      <c r="B61" t="str">
        <f>VLOOKUP($A61,'Customer Names'!$A$2:$D$2336,3,FALSE)</f>
        <v>Louise</v>
      </c>
      <c r="C61">
        <f>VLOOKUP($A61,'Medical Examinations'!$A$1:$J$2336,2,FALSE)</f>
        <v>54.82</v>
      </c>
      <c r="D61">
        <f>VLOOKUP($A61,'Medical Examinations'!$A$1:$J$2336,3,FALSE)</f>
        <v>10.61</v>
      </c>
      <c r="E61" t="str">
        <f>VLOOKUP($A61,'Medical Examinations'!$A$1:$J$2336,4,FALSE)</f>
        <v>No</v>
      </c>
      <c r="F61" t="str">
        <f>VLOOKUP($A61,'Medical Examinations'!$A$1:$J$2336,5,FALSE)</f>
        <v>No</v>
      </c>
      <c r="G61" t="str">
        <f>VLOOKUP($A61,'Medical Examinations'!$A$1:$J$2336,6,FALSE)</f>
        <v>No</v>
      </c>
      <c r="H61">
        <f>VLOOKUP($A61,'Medical Examinations'!$A$1:$J$2336,7,FALSE)</f>
        <v>0</v>
      </c>
      <c r="I61" t="str">
        <f>VLOOKUP($A61,'Medical Examinations'!$A$1:$J$2336,8,FALSE)</f>
        <v>Yes</v>
      </c>
      <c r="J61" t="str">
        <f>VLOOKUP($A61,'Medical Examinations'!$A$1:$J$2336,9,FALSE)</f>
        <v>Obesity</v>
      </c>
      <c r="K61" t="str">
        <f>VLOOKUP($A61,'Medical Examinations'!$A$1:$J$2336,10,FALSE)</f>
        <v>Diabetes</v>
      </c>
      <c r="L61">
        <f>VLOOKUP($A61,'Hospitalisation Details'!$A$1:$O$2344,2,FALSE)</f>
        <v>3</v>
      </c>
      <c r="M61" s="6" t="str">
        <f>VLOOKUP($A61,'Hospitalisation Details'!$A$1:$O$2344,5,FALSE)</f>
        <v>3-Nov-1971</v>
      </c>
      <c r="N61" s="28">
        <f>VLOOKUP($A61,'Hospitalisation Details'!$A$1:$O$2344,6,FALSE)</f>
        <v>51</v>
      </c>
      <c r="O61" s="28">
        <f>VLOOKUP($A61,'Hospitalisation Details'!$A$1:$O$2344,7,FALSE)</f>
        <v>0</v>
      </c>
      <c r="P61" s="28">
        <f>VLOOKUP($A61,'Hospitalisation Details'!$A$1:$O$2344,8,FALSE)</f>
        <v>42644.2</v>
      </c>
      <c r="Q61" t="str">
        <f>VLOOKUP($A61,'Hospitalisation Details'!$A$1:$O$2344,3,FALSE)</f>
        <v>Nov</v>
      </c>
    </row>
    <row r="62" spans="1:17" ht="15.6" x14ac:dyDescent="0.3">
      <c r="A62" s="21" t="s">
        <v>2310</v>
      </c>
      <c r="B62" t="str">
        <f>VLOOKUP($A62,'Customer Names'!$A$2:$D$2336,3,FALSE)</f>
        <v>Cameron</v>
      </c>
      <c r="C62">
        <f>VLOOKUP($A62,'Medical Examinations'!$A$1:$J$2336,2,FALSE)</f>
        <v>38.06</v>
      </c>
      <c r="D62">
        <f>VLOOKUP($A62,'Medical Examinations'!$A$1:$J$2336,3,FALSE)</f>
        <v>6.04</v>
      </c>
      <c r="E62" t="str">
        <f>VLOOKUP($A62,'Medical Examinations'!$A$1:$J$2336,4,FALSE)</f>
        <v>No</v>
      </c>
      <c r="F62" t="str">
        <f>VLOOKUP($A62,'Medical Examinations'!$A$1:$J$2336,5,FALSE)</f>
        <v>No</v>
      </c>
      <c r="G62" t="str">
        <f>VLOOKUP($A62,'Medical Examinations'!$A$1:$J$2336,6,FALSE)</f>
        <v>Yes</v>
      </c>
      <c r="H62">
        <f>VLOOKUP($A62,'Medical Examinations'!$A$1:$J$2336,7,FALSE)</f>
        <v>1</v>
      </c>
      <c r="I62" t="str">
        <f>VLOOKUP($A62,'Medical Examinations'!$A$1:$J$2336,8,FALSE)</f>
        <v>Yes</v>
      </c>
      <c r="J62" t="str">
        <f>VLOOKUP($A62,'Medical Examinations'!$A$1:$J$2336,9,FALSE)</f>
        <v>Obesity</v>
      </c>
      <c r="K62" t="str">
        <f>VLOOKUP($A62,'Medical Examinations'!$A$1:$J$2336,10,FALSE)</f>
        <v>Prediabetes</v>
      </c>
      <c r="L62">
        <f>VLOOKUP($A62,'Hospitalisation Details'!$A$1:$O$2344,2,FALSE)</f>
        <v>27</v>
      </c>
      <c r="M62" s="6" t="str">
        <f>VLOOKUP($A62,'Hospitalisation Details'!$A$1:$O$2344,5,FALSE)</f>
        <v>27-Dec-1979</v>
      </c>
      <c r="N62" s="28">
        <f>VLOOKUP($A62,'Hospitalisation Details'!$A$1:$O$2344,6,FALSE)</f>
        <v>43</v>
      </c>
      <c r="O62" s="28">
        <f>VLOOKUP($A62,'Hospitalisation Details'!$A$1:$O$2344,7,FALSE)</f>
        <v>2</v>
      </c>
      <c r="P62" s="28">
        <f>VLOOKUP($A62,'Hospitalisation Details'!$A$1:$O$2344,8,FALSE)</f>
        <v>42560.43</v>
      </c>
      <c r="Q62" t="str">
        <f>VLOOKUP($A62,'Hospitalisation Details'!$A$1:$O$2344,3,FALSE)</f>
        <v>Dec</v>
      </c>
    </row>
    <row r="63" spans="1:17" ht="15.6" x14ac:dyDescent="0.3">
      <c r="A63" s="21" t="s">
        <v>2309</v>
      </c>
      <c r="B63" t="str">
        <f>VLOOKUP($A63,'Customer Names'!$A$2:$D$2336,3,FALSE)</f>
        <v>Katie T</v>
      </c>
      <c r="C63">
        <f>VLOOKUP($A63,'Medical Examinations'!$A$1:$J$2336,2,FALSE)</f>
        <v>51.48</v>
      </c>
      <c r="D63">
        <f>VLOOKUP($A63,'Medical Examinations'!$A$1:$J$2336,3,FALSE)</f>
        <v>9.33</v>
      </c>
      <c r="E63" t="str">
        <f>VLOOKUP($A63,'Medical Examinations'!$A$1:$J$2336,4,FALSE)</f>
        <v>Yes</v>
      </c>
      <c r="F63" t="str">
        <f>VLOOKUP($A63,'Medical Examinations'!$A$1:$J$2336,5,FALSE)</f>
        <v>No</v>
      </c>
      <c r="G63" t="str">
        <f>VLOOKUP($A63,'Medical Examinations'!$A$1:$J$2336,6,FALSE)</f>
        <v>No</v>
      </c>
      <c r="H63">
        <f>VLOOKUP($A63,'Medical Examinations'!$A$1:$J$2336,7,FALSE)</f>
        <v>0</v>
      </c>
      <c r="I63" t="str">
        <f>VLOOKUP($A63,'Medical Examinations'!$A$1:$J$2336,8,FALSE)</f>
        <v>Yes</v>
      </c>
      <c r="J63" t="str">
        <f>VLOOKUP($A63,'Medical Examinations'!$A$1:$J$2336,9,FALSE)</f>
        <v>Obesity</v>
      </c>
      <c r="K63" t="str">
        <f>VLOOKUP($A63,'Medical Examinations'!$A$1:$J$2336,10,FALSE)</f>
        <v>Diabetes</v>
      </c>
      <c r="L63">
        <f>VLOOKUP($A63,'Hospitalisation Details'!$A$1:$O$2344,2,FALSE)</f>
        <v>27</v>
      </c>
      <c r="M63" s="6" t="str">
        <f>VLOOKUP($A63,'Hospitalisation Details'!$A$1:$O$2344,5,FALSE)</f>
        <v>27-Jun-1967</v>
      </c>
      <c r="N63" s="28">
        <f>VLOOKUP($A63,'Hospitalisation Details'!$A$1:$O$2344,6,FALSE)</f>
        <v>55</v>
      </c>
      <c r="O63" s="28">
        <f>VLOOKUP($A63,'Hospitalisation Details'!$A$1:$O$2344,7,FALSE)</f>
        <v>0</v>
      </c>
      <c r="P63" s="28">
        <f>VLOOKUP($A63,'Hospitalisation Details'!$A$1:$O$2344,8,FALSE)</f>
        <v>42538.720000000001</v>
      </c>
      <c r="Q63" t="str">
        <f>VLOOKUP($A63,'Hospitalisation Details'!$A$1:$O$2344,3,FALSE)</f>
        <v>Jun</v>
      </c>
    </row>
    <row r="64" spans="1:17" ht="15.6" x14ac:dyDescent="0.3">
      <c r="A64" s="21" t="s">
        <v>2308</v>
      </c>
      <c r="B64" t="str">
        <f>VLOOKUP($A64,'Customer Names'!$A$2:$D$2336,3,FALSE)</f>
        <v>Casey</v>
      </c>
      <c r="C64">
        <f>VLOOKUP($A64,'Medical Examinations'!$A$1:$J$2336,2,FALSE)</f>
        <v>52.06</v>
      </c>
      <c r="D64">
        <f>VLOOKUP($A64,'Medical Examinations'!$A$1:$J$2336,3,FALSE)</f>
        <v>11.47</v>
      </c>
      <c r="E64" t="str">
        <f>VLOOKUP($A64,'Medical Examinations'!$A$1:$J$2336,4,FALSE)</f>
        <v>No</v>
      </c>
      <c r="F64" t="str">
        <f>VLOOKUP($A64,'Medical Examinations'!$A$1:$J$2336,5,FALSE)</f>
        <v>No</v>
      </c>
      <c r="G64" t="str">
        <f>VLOOKUP($A64,'Medical Examinations'!$A$1:$J$2336,6,FALSE)</f>
        <v>No</v>
      </c>
      <c r="H64">
        <f>VLOOKUP($A64,'Medical Examinations'!$A$1:$J$2336,7,FALSE)</f>
        <v>0</v>
      </c>
      <c r="I64" t="str">
        <f>VLOOKUP($A64,'Medical Examinations'!$A$1:$J$2336,8,FALSE)</f>
        <v>Yes</v>
      </c>
      <c r="J64" t="str">
        <f>VLOOKUP($A64,'Medical Examinations'!$A$1:$J$2336,9,FALSE)</f>
        <v>Obesity</v>
      </c>
      <c r="K64" t="str">
        <f>VLOOKUP($A64,'Medical Examinations'!$A$1:$J$2336,10,FALSE)</f>
        <v>Diabetes</v>
      </c>
      <c r="L64">
        <f>VLOOKUP($A64,'Hospitalisation Details'!$A$1:$O$2344,2,FALSE)</f>
        <v>3</v>
      </c>
      <c r="M64" s="6" t="str">
        <f>VLOOKUP($A64,'Hospitalisation Details'!$A$1:$O$2344,5,FALSE)</f>
        <v>3-Aug-1968</v>
      </c>
      <c r="N64" s="28">
        <f>VLOOKUP($A64,'Hospitalisation Details'!$A$1:$O$2344,6,FALSE)</f>
        <v>54</v>
      </c>
      <c r="O64" s="28">
        <f>VLOOKUP($A64,'Hospitalisation Details'!$A$1:$O$2344,7,FALSE)</f>
        <v>0</v>
      </c>
      <c r="P64" s="28">
        <f>VLOOKUP($A64,'Hospitalisation Details'!$A$1:$O$2344,8,FALSE)</f>
        <v>42478.6</v>
      </c>
      <c r="Q64" t="str">
        <f>VLOOKUP($A64,'Hospitalisation Details'!$A$1:$O$2344,3,FALSE)</f>
        <v>Aug</v>
      </c>
    </row>
    <row r="65" spans="1:17" ht="15.6" x14ac:dyDescent="0.3">
      <c r="A65" s="21" t="s">
        <v>2307</v>
      </c>
      <c r="B65" t="str">
        <f>VLOOKUP($A65,'Customer Names'!$A$2:$D$2336,3,FALSE)</f>
        <v>David</v>
      </c>
      <c r="C65">
        <f>VLOOKUP($A65,'Medical Examinations'!$A$1:$J$2336,2,FALSE)</f>
        <v>30.684999999999999</v>
      </c>
      <c r="D65">
        <f>VLOOKUP($A65,'Medical Examinations'!$A$1:$J$2336,3,FALSE)</f>
        <v>7.02</v>
      </c>
      <c r="E65" t="str">
        <f>VLOOKUP($A65,'Medical Examinations'!$A$1:$J$2336,4,FALSE)</f>
        <v>Yes</v>
      </c>
      <c r="F65" t="str">
        <f>VLOOKUP($A65,'Medical Examinations'!$A$1:$J$2336,5,FALSE)</f>
        <v>No</v>
      </c>
      <c r="G65" t="str">
        <f>VLOOKUP($A65,'Medical Examinations'!$A$1:$J$2336,6,FALSE)</f>
        <v>No</v>
      </c>
      <c r="H65">
        <f>VLOOKUP($A65,'Medical Examinations'!$A$1:$J$2336,7,FALSE)</f>
        <v>0</v>
      </c>
      <c r="I65" t="str">
        <f>VLOOKUP($A65,'Medical Examinations'!$A$1:$J$2336,8,FALSE)</f>
        <v>Yes</v>
      </c>
      <c r="J65" t="str">
        <f>VLOOKUP($A65,'Medical Examinations'!$A$1:$J$2336,9,FALSE)</f>
        <v>Obesity</v>
      </c>
      <c r="K65" t="str">
        <f>VLOOKUP($A65,'Medical Examinations'!$A$1:$J$2336,10,FALSE)</f>
        <v>Diabetes</v>
      </c>
      <c r="L65">
        <f>VLOOKUP($A65,'Hospitalisation Details'!$A$1:$O$2344,2,FALSE)</f>
        <v>28</v>
      </c>
      <c r="M65" s="6" t="str">
        <f>VLOOKUP($A65,'Hospitalisation Details'!$A$1:$O$2344,5,FALSE)</f>
        <v>28-Jun-1967</v>
      </c>
      <c r="N65" s="28">
        <f>VLOOKUP($A65,'Hospitalisation Details'!$A$1:$O$2344,6,FALSE)</f>
        <v>55</v>
      </c>
      <c r="O65" s="28">
        <f>VLOOKUP($A65,'Hospitalisation Details'!$A$1:$O$2344,7,FALSE)</f>
        <v>0</v>
      </c>
      <c r="P65" s="28">
        <f>VLOOKUP($A65,'Hospitalisation Details'!$A$1:$O$2344,8,FALSE)</f>
        <v>42303.69</v>
      </c>
      <c r="Q65" t="str">
        <f>VLOOKUP($A65,'Hospitalisation Details'!$A$1:$O$2344,3,FALSE)</f>
        <v>Jun</v>
      </c>
    </row>
    <row r="66" spans="1:17" ht="15.6" x14ac:dyDescent="0.3">
      <c r="A66" s="21" t="s">
        <v>2306</v>
      </c>
      <c r="B66" t="str">
        <f>VLOOKUP($A66,'Customer Names'!$A$2:$D$2336,3,FALSE)</f>
        <v>Bryson C</v>
      </c>
      <c r="C66">
        <f>VLOOKUP($A66,'Medical Examinations'!$A$1:$J$2336,2,FALSE)</f>
        <v>36.08</v>
      </c>
      <c r="D66">
        <f>VLOOKUP($A66,'Medical Examinations'!$A$1:$J$2336,3,FALSE)</f>
        <v>8.8000000000000007</v>
      </c>
      <c r="E66" t="str">
        <f>VLOOKUP($A66,'Medical Examinations'!$A$1:$J$2336,4,FALSE)</f>
        <v>Yes</v>
      </c>
      <c r="F66" t="str">
        <f>VLOOKUP($A66,'Medical Examinations'!$A$1:$J$2336,5,FALSE)</f>
        <v>No</v>
      </c>
      <c r="G66" t="str">
        <f>VLOOKUP($A66,'Medical Examinations'!$A$1:$J$2336,6,FALSE)</f>
        <v>No</v>
      </c>
      <c r="H66">
        <f>VLOOKUP($A66,'Medical Examinations'!$A$1:$J$2336,7,FALSE)</f>
        <v>1</v>
      </c>
      <c r="I66" t="str">
        <f>VLOOKUP($A66,'Medical Examinations'!$A$1:$J$2336,8,FALSE)</f>
        <v>Yes</v>
      </c>
      <c r="J66" t="str">
        <f>VLOOKUP($A66,'Medical Examinations'!$A$1:$J$2336,9,FALSE)</f>
        <v>Obesity</v>
      </c>
      <c r="K66" t="str">
        <f>VLOOKUP($A66,'Medical Examinations'!$A$1:$J$2336,10,FALSE)</f>
        <v>Diabetes</v>
      </c>
      <c r="L66">
        <f>VLOOKUP($A66,'Hospitalisation Details'!$A$1:$O$2344,2,FALSE)</f>
        <v>15</v>
      </c>
      <c r="M66" s="6" t="str">
        <f>VLOOKUP($A66,'Hospitalisation Details'!$A$1:$O$2344,5,FALSE)</f>
        <v>15-Aug-1975</v>
      </c>
      <c r="N66" s="28">
        <f>VLOOKUP($A66,'Hospitalisation Details'!$A$1:$O$2344,6,FALSE)</f>
        <v>47</v>
      </c>
      <c r="O66" s="28">
        <f>VLOOKUP($A66,'Hospitalisation Details'!$A$1:$O$2344,7,FALSE)</f>
        <v>1</v>
      </c>
      <c r="P66" s="28">
        <f>VLOOKUP($A66,'Hospitalisation Details'!$A$1:$O$2344,8,FALSE)</f>
        <v>42211.14</v>
      </c>
      <c r="Q66" t="str">
        <f>VLOOKUP($A66,'Hospitalisation Details'!$A$1:$O$2344,3,FALSE)</f>
        <v>Aug</v>
      </c>
    </row>
    <row r="67" spans="1:17" ht="15.6" x14ac:dyDescent="0.3">
      <c r="A67" s="21" t="s">
        <v>2305</v>
      </c>
      <c r="B67" t="str">
        <f>VLOOKUP($A67,'Customer Names'!$A$2:$D$2336,3,FALSE)</f>
        <v>Megan</v>
      </c>
      <c r="C67">
        <f>VLOOKUP($A67,'Medical Examinations'!$A$1:$J$2336,2,FALSE)</f>
        <v>54.99</v>
      </c>
      <c r="D67">
        <f>VLOOKUP($A67,'Medical Examinations'!$A$1:$J$2336,3,FALSE)</f>
        <v>8.68</v>
      </c>
      <c r="E67" t="str">
        <f>VLOOKUP($A67,'Medical Examinations'!$A$1:$J$2336,4,FALSE)</f>
        <v>No</v>
      </c>
      <c r="F67" t="str">
        <f>VLOOKUP($A67,'Medical Examinations'!$A$1:$J$2336,5,FALSE)</f>
        <v>No</v>
      </c>
      <c r="G67" t="str">
        <f>VLOOKUP($A67,'Medical Examinations'!$A$1:$J$2336,6,FALSE)</f>
        <v>No</v>
      </c>
      <c r="H67">
        <f>VLOOKUP($A67,'Medical Examinations'!$A$1:$J$2336,7,FALSE)</f>
        <v>2</v>
      </c>
      <c r="I67" t="str">
        <f>VLOOKUP($A67,'Medical Examinations'!$A$1:$J$2336,8,FALSE)</f>
        <v>Yes</v>
      </c>
      <c r="J67" t="str">
        <f>VLOOKUP($A67,'Medical Examinations'!$A$1:$J$2336,9,FALSE)</f>
        <v>Obesity</v>
      </c>
      <c r="K67" t="str">
        <f>VLOOKUP($A67,'Medical Examinations'!$A$1:$J$2336,10,FALSE)</f>
        <v>Diabetes</v>
      </c>
      <c r="L67">
        <f>VLOOKUP($A67,'Hospitalisation Details'!$A$1:$O$2344,2,FALSE)</f>
        <v>18</v>
      </c>
      <c r="M67" s="6" t="str">
        <f>VLOOKUP($A67,'Hospitalisation Details'!$A$1:$O$2344,5,FALSE)</f>
        <v>18-Sep-1973</v>
      </c>
      <c r="N67" s="28">
        <f>VLOOKUP($A67,'Hospitalisation Details'!$A$1:$O$2344,6,FALSE)</f>
        <v>49</v>
      </c>
      <c r="O67" s="28">
        <f>VLOOKUP($A67,'Hospitalisation Details'!$A$1:$O$2344,7,FALSE)</f>
        <v>0</v>
      </c>
      <c r="P67" s="28">
        <f>VLOOKUP($A67,'Hospitalisation Details'!$A$1:$O$2344,8,FALSE)</f>
        <v>42188.15</v>
      </c>
      <c r="Q67" t="str">
        <f>VLOOKUP($A67,'Hospitalisation Details'!$A$1:$O$2344,3,FALSE)</f>
        <v>Sep</v>
      </c>
    </row>
    <row r="68" spans="1:17" ht="15.6" x14ac:dyDescent="0.3">
      <c r="A68" s="21" t="s">
        <v>2304</v>
      </c>
      <c r="B68" t="str">
        <f>VLOOKUP($A68,'Customer Names'!$A$2:$D$2336,3,FALSE)</f>
        <v>Daniel</v>
      </c>
      <c r="C68">
        <f>VLOOKUP($A68,'Medical Examinations'!$A$1:$J$2336,2,FALSE)</f>
        <v>35.97</v>
      </c>
      <c r="D68">
        <f>VLOOKUP($A68,'Medical Examinations'!$A$1:$J$2336,3,FALSE)</f>
        <v>6.12</v>
      </c>
      <c r="E68" t="str">
        <f>VLOOKUP($A68,'Medical Examinations'!$A$1:$J$2336,4,FALSE)</f>
        <v>No</v>
      </c>
      <c r="F68" t="str">
        <f>VLOOKUP($A68,'Medical Examinations'!$A$1:$J$2336,5,FALSE)</f>
        <v>No</v>
      </c>
      <c r="G68" t="str">
        <f>VLOOKUP($A68,'Medical Examinations'!$A$1:$J$2336,6,FALSE)</f>
        <v>Yes</v>
      </c>
      <c r="H68">
        <f>VLOOKUP($A68,'Medical Examinations'!$A$1:$J$2336,7,FALSE)</f>
        <v>1</v>
      </c>
      <c r="I68" t="str">
        <f>VLOOKUP($A68,'Medical Examinations'!$A$1:$J$2336,8,FALSE)</f>
        <v>Yes</v>
      </c>
      <c r="J68" t="str">
        <f>VLOOKUP($A68,'Medical Examinations'!$A$1:$J$2336,9,FALSE)</f>
        <v>Obesity</v>
      </c>
      <c r="K68" t="str">
        <f>VLOOKUP($A68,'Medical Examinations'!$A$1:$J$2336,10,FALSE)</f>
        <v>Prediabetes</v>
      </c>
      <c r="L68">
        <f>VLOOKUP($A68,'Hospitalisation Details'!$A$1:$O$2344,2,FALSE)</f>
        <v>3</v>
      </c>
      <c r="M68" s="6" t="str">
        <f>VLOOKUP($A68,'Hospitalisation Details'!$A$1:$O$2344,5,FALSE)</f>
        <v>3-Jul-1979</v>
      </c>
      <c r="N68" s="28">
        <f>VLOOKUP($A68,'Hospitalisation Details'!$A$1:$O$2344,6,FALSE)</f>
        <v>43</v>
      </c>
      <c r="O68" s="28">
        <f>VLOOKUP($A68,'Hospitalisation Details'!$A$1:$O$2344,7,FALSE)</f>
        <v>3</v>
      </c>
      <c r="P68" s="28">
        <f>VLOOKUP($A68,'Hospitalisation Details'!$A$1:$O$2344,8,FALSE)</f>
        <v>42124.52</v>
      </c>
      <c r="Q68" t="str">
        <f>VLOOKUP($A68,'Hospitalisation Details'!$A$1:$O$2344,3,FALSE)</f>
        <v>Jul</v>
      </c>
    </row>
    <row r="69" spans="1:17" ht="15.6" x14ac:dyDescent="0.3">
      <c r="A69" s="21" t="s">
        <v>2303</v>
      </c>
      <c r="B69" t="str">
        <f>VLOOKUP($A69,'Customer Names'!$A$2:$D$2336,3,FALSE)</f>
        <v>Steven M</v>
      </c>
      <c r="C69">
        <f>VLOOKUP($A69,'Medical Examinations'!$A$1:$J$2336,2,FALSE)</f>
        <v>45.54</v>
      </c>
      <c r="D69">
        <f>VLOOKUP($A69,'Medical Examinations'!$A$1:$J$2336,3,FALSE)</f>
        <v>5.4</v>
      </c>
      <c r="E69" t="str">
        <f>VLOOKUP($A69,'Medical Examinations'!$A$1:$J$2336,4,FALSE)</f>
        <v>Yes</v>
      </c>
      <c r="F69" t="str">
        <f>VLOOKUP($A69,'Medical Examinations'!$A$1:$J$2336,5,FALSE)</f>
        <v>No</v>
      </c>
      <c r="G69" t="str">
        <f>VLOOKUP($A69,'Medical Examinations'!$A$1:$J$2336,6,FALSE)</f>
        <v>Yes</v>
      </c>
      <c r="H69">
        <f>VLOOKUP($A69,'Medical Examinations'!$A$1:$J$2336,7,FALSE)</f>
        <v>1</v>
      </c>
      <c r="I69" t="str">
        <f>VLOOKUP($A69,'Medical Examinations'!$A$1:$J$2336,8,FALSE)</f>
        <v>Yes</v>
      </c>
      <c r="J69" t="str">
        <f>VLOOKUP($A69,'Medical Examinations'!$A$1:$J$2336,9,FALSE)</f>
        <v>Obesity</v>
      </c>
      <c r="K69" t="str">
        <f>VLOOKUP($A69,'Medical Examinations'!$A$1:$J$2336,10,FALSE)</f>
        <v>Normal</v>
      </c>
      <c r="L69">
        <f>VLOOKUP($A69,'Hospitalisation Details'!$A$1:$O$2344,2,FALSE)</f>
        <v>9</v>
      </c>
      <c r="M69" s="6" t="str">
        <f>VLOOKUP($A69,'Hospitalisation Details'!$A$1:$O$2344,5,FALSE)</f>
        <v>9-Dec-1997</v>
      </c>
      <c r="N69" s="28">
        <f>VLOOKUP($A69,'Hospitalisation Details'!$A$1:$O$2344,6,FALSE)</f>
        <v>25</v>
      </c>
      <c r="O69" s="28">
        <f>VLOOKUP($A69,'Hospitalisation Details'!$A$1:$O$2344,7,FALSE)</f>
        <v>2</v>
      </c>
      <c r="P69" s="28">
        <f>VLOOKUP($A69,'Hospitalisation Details'!$A$1:$O$2344,8,FALSE)</f>
        <v>42112.24</v>
      </c>
      <c r="Q69" t="str">
        <f>VLOOKUP($A69,'Hospitalisation Details'!$A$1:$O$2344,3,FALSE)</f>
        <v>Dec</v>
      </c>
    </row>
    <row r="70" spans="1:17" ht="15.6" x14ac:dyDescent="0.3">
      <c r="A70" s="21" t="s">
        <v>2302</v>
      </c>
      <c r="B70" t="str">
        <f>VLOOKUP($A70,'Customer Names'!$A$2:$D$2336,3,FALSE)</f>
        <v>Jenna L</v>
      </c>
      <c r="C70">
        <f>VLOOKUP($A70,'Medical Examinations'!$A$1:$J$2336,2,FALSE)</f>
        <v>35.53</v>
      </c>
      <c r="D70">
        <f>VLOOKUP($A70,'Medical Examinations'!$A$1:$J$2336,3,FALSE)</f>
        <v>4.3600000000000003</v>
      </c>
      <c r="E70" t="str">
        <f>VLOOKUP($A70,'Medical Examinations'!$A$1:$J$2336,4,FALSE)</f>
        <v>Yes</v>
      </c>
      <c r="F70" t="str">
        <f>VLOOKUP($A70,'Medical Examinations'!$A$1:$J$2336,5,FALSE)</f>
        <v>No</v>
      </c>
      <c r="G70" t="str">
        <f>VLOOKUP($A70,'Medical Examinations'!$A$1:$J$2336,6,FALSE)</f>
        <v>No</v>
      </c>
      <c r="H70">
        <f>VLOOKUP($A70,'Medical Examinations'!$A$1:$J$2336,7,FALSE)</f>
        <v>0</v>
      </c>
      <c r="I70" t="str">
        <f>VLOOKUP($A70,'Medical Examinations'!$A$1:$J$2336,8,FALSE)</f>
        <v>Yes</v>
      </c>
      <c r="J70" t="str">
        <f>VLOOKUP($A70,'Medical Examinations'!$A$1:$J$2336,9,FALSE)</f>
        <v>Obesity</v>
      </c>
      <c r="K70" t="str">
        <f>VLOOKUP($A70,'Medical Examinations'!$A$1:$J$2336,10,FALSE)</f>
        <v>Normal</v>
      </c>
      <c r="L70">
        <f>VLOOKUP($A70,'Hospitalisation Details'!$A$1:$O$2344,2,FALSE)</f>
        <v>28</v>
      </c>
      <c r="M70" s="6" t="str">
        <f>VLOOKUP($A70,'Hospitalisation Details'!$A$1:$O$2344,5,FALSE)</f>
        <v>28-Nov-1976</v>
      </c>
      <c r="N70" s="28">
        <f>VLOOKUP($A70,'Hospitalisation Details'!$A$1:$O$2344,6,FALSE)</f>
        <v>46</v>
      </c>
      <c r="O70" s="28">
        <f>VLOOKUP($A70,'Hospitalisation Details'!$A$1:$O$2344,7,FALSE)</f>
        <v>0</v>
      </c>
      <c r="P70" s="28">
        <f>VLOOKUP($A70,'Hospitalisation Details'!$A$1:$O$2344,8,FALSE)</f>
        <v>42111.66</v>
      </c>
      <c r="Q70" t="str">
        <f>VLOOKUP($A70,'Hospitalisation Details'!$A$1:$O$2344,3,FALSE)</f>
        <v>Nov</v>
      </c>
    </row>
    <row r="71" spans="1:17" ht="15.6" x14ac:dyDescent="0.3">
      <c r="A71" s="21" t="s">
        <v>2301</v>
      </c>
      <c r="B71" t="str">
        <f>VLOOKUP($A71,'Customer Names'!$A$2:$D$2336,3,FALSE)</f>
        <v>Freeman</v>
      </c>
      <c r="C71">
        <f>VLOOKUP($A71,'Medical Examinations'!$A$1:$J$2336,2,FALSE)</f>
        <v>30.8</v>
      </c>
      <c r="D71">
        <f>VLOOKUP($A71,'Medical Examinations'!$A$1:$J$2336,3,FALSE)</f>
        <v>9.77</v>
      </c>
      <c r="E71" t="str">
        <f>VLOOKUP($A71,'Medical Examinations'!$A$1:$J$2336,4,FALSE)</f>
        <v>No</v>
      </c>
      <c r="F71" t="str">
        <f>VLOOKUP($A71,'Medical Examinations'!$A$1:$J$2336,5,FALSE)</f>
        <v>No</v>
      </c>
      <c r="G71" t="str">
        <f>VLOOKUP($A71,'Medical Examinations'!$A$1:$J$2336,6,FALSE)</f>
        <v>No</v>
      </c>
      <c r="H71">
        <f>VLOOKUP($A71,'Medical Examinations'!$A$1:$J$2336,7,FALSE)</f>
        <v>0</v>
      </c>
      <c r="I71" t="str">
        <f>VLOOKUP($A71,'Medical Examinations'!$A$1:$J$2336,8,FALSE)</f>
        <v>Yes</v>
      </c>
      <c r="J71" t="str">
        <f>VLOOKUP($A71,'Medical Examinations'!$A$1:$J$2336,9,FALSE)</f>
        <v>Obesity</v>
      </c>
      <c r="K71" t="str">
        <f>VLOOKUP($A71,'Medical Examinations'!$A$1:$J$2336,10,FALSE)</f>
        <v>Diabetes</v>
      </c>
      <c r="L71">
        <f>VLOOKUP($A71,'Hospitalisation Details'!$A$1:$O$2344,2,FALSE)</f>
        <v>19</v>
      </c>
      <c r="M71" s="6" t="str">
        <f>VLOOKUP($A71,'Hospitalisation Details'!$A$1:$O$2344,5,FALSE)</f>
        <v>19-Dec-1968</v>
      </c>
      <c r="N71" s="28">
        <f>VLOOKUP($A71,'Hospitalisation Details'!$A$1:$O$2344,6,FALSE)</f>
        <v>54</v>
      </c>
      <c r="O71" s="28">
        <f>VLOOKUP($A71,'Hospitalisation Details'!$A$1:$O$2344,7,FALSE)</f>
        <v>1</v>
      </c>
      <c r="P71" s="28">
        <f>VLOOKUP($A71,'Hospitalisation Details'!$A$1:$O$2344,8,FALSE)</f>
        <v>41999.519999999997</v>
      </c>
      <c r="Q71" t="str">
        <f>VLOOKUP($A71,'Hospitalisation Details'!$A$1:$O$2344,3,FALSE)</f>
        <v>Dec</v>
      </c>
    </row>
    <row r="72" spans="1:17" ht="15.6" x14ac:dyDescent="0.3">
      <c r="A72" s="21" t="s">
        <v>2300</v>
      </c>
      <c r="B72" t="str">
        <f>VLOOKUP($A72,'Customer Names'!$A$2:$D$2336,3,FALSE)</f>
        <v>Jeff</v>
      </c>
      <c r="C72">
        <f>VLOOKUP($A72,'Medical Examinations'!$A$1:$J$2336,2,FALSE)</f>
        <v>38.39</v>
      </c>
      <c r="D72">
        <f>VLOOKUP($A72,'Medical Examinations'!$A$1:$J$2336,3,FALSE)</f>
        <v>4.25</v>
      </c>
      <c r="E72" t="str">
        <f>VLOOKUP($A72,'Medical Examinations'!$A$1:$J$2336,4,FALSE)</f>
        <v>No</v>
      </c>
      <c r="F72" t="str">
        <f>VLOOKUP($A72,'Medical Examinations'!$A$1:$J$2336,5,FALSE)</f>
        <v>No</v>
      </c>
      <c r="G72" t="str">
        <f>VLOOKUP($A72,'Medical Examinations'!$A$1:$J$2336,6,FALSE)</f>
        <v>No</v>
      </c>
      <c r="H72">
        <f>VLOOKUP($A72,'Medical Examinations'!$A$1:$J$2336,7,FALSE)</f>
        <v>1</v>
      </c>
      <c r="I72" t="str">
        <f>VLOOKUP($A72,'Medical Examinations'!$A$1:$J$2336,8,FALSE)</f>
        <v>Yes</v>
      </c>
      <c r="J72" t="str">
        <f>VLOOKUP($A72,'Medical Examinations'!$A$1:$J$2336,9,FALSE)</f>
        <v>Obesity</v>
      </c>
      <c r="K72" t="str">
        <f>VLOOKUP($A72,'Medical Examinations'!$A$1:$J$2336,10,FALSE)</f>
        <v>Normal</v>
      </c>
      <c r="L72">
        <f>VLOOKUP($A72,'Hospitalisation Details'!$A$1:$O$2344,2,FALSE)</f>
        <v>10</v>
      </c>
      <c r="M72" s="6" t="str">
        <f>VLOOKUP($A72,'Hospitalisation Details'!$A$1:$O$2344,5,FALSE)</f>
        <v>10-Nov-1984</v>
      </c>
      <c r="N72" s="28">
        <f>VLOOKUP($A72,'Hospitalisation Details'!$A$1:$O$2344,6,FALSE)</f>
        <v>38</v>
      </c>
      <c r="O72" s="28">
        <f>VLOOKUP($A72,'Hospitalisation Details'!$A$1:$O$2344,7,FALSE)</f>
        <v>3</v>
      </c>
      <c r="P72" s="28">
        <f>VLOOKUP($A72,'Hospitalisation Details'!$A$1:$O$2344,8,FALSE)</f>
        <v>41949.24</v>
      </c>
      <c r="Q72" t="str">
        <f>VLOOKUP($A72,'Hospitalisation Details'!$A$1:$O$2344,3,FALSE)</f>
        <v>Nov</v>
      </c>
    </row>
    <row r="73" spans="1:17" ht="15.6" x14ac:dyDescent="0.3">
      <c r="A73" s="21" t="s">
        <v>2299</v>
      </c>
      <c r="B73" t="str">
        <f>VLOOKUP($A73,'Customer Names'!$A$2:$D$2336,3,FALSE)</f>
        <v>Elenilton V.Sr</v>
      </c>
      <c r="C73">
        <f>VLOOKUP($A73,'Medical Examinations'!$A$1:$J$2336,2,FALSE)</f>
        <v>32.299999999999997</v>
      </c>
      <c r="D73">
        <f>VLOOKUP($A73,'Medical Examinations'!$A$1:$J$2336,3,FALSE)</f>
        <v>4.76</v>
      </c>
      <c r="E73" t="str">
        <f>VLOOKUP($A73,'Medical Examinations'!$A$1:$J$2336,4,FALSE)</f>
        <v>No</v>
      </c>
      <c r="F73" t="str">
        <f>VLOOKUP($A73,'Medical Examinations'!$A$1:$J$2336,5,FALSE)</f>
        <v>No</v>
      </c>
      <c r="G73" t="str">
        <f>VLOOKUP($A73,'Medical Examinations'!$A$1:$J$2336,6,FALSE)</f>
        <v>No</v>
      </c>
      <c r="H73">
        <f>VLOOKUP($A73,'Medical Examinations'!$A$1:$J$2336,7,FALSE)</f>
        <v>2</v>
      </c>
      <c r="I73" t="str">
        <f>VLOOKUP($A73,'Medical Examinations'!$A$1:$J$2336,8,FALSE)</f>
        <v>Yes</v>
      </c>
      <c r="J73" t="str">
        <f>VLOOKUP($A73,'Medical Examinations'!$A$1:$J$2336,9,FALSE)</f>
        <v>Obesity</v>
      </c>
      <c r="K73" t="str">
        <f>VLOOKUP($A73,'Medical Examinations'!$A$1:$J$2336,10,FALSE)</f>
        <v>Normal</v>
      </c>
      <c r="L73">
        <f>VLOOKUP($A73,'Hospitalisation Details'!$A$1:$O$2344,2,FALSE)</f>
        <v>8</v>
      </c>
      <c r="M73" s="6" t="str">
        <f>VLOOKUP($A73,'Hospitalisation Details'!$A$1:$O$2344,5,FALSE)</f>
        <v>8-Jun-1972</v>
      </c>
      <c r="N73" s="28">
        <f>VLOOKUP($A73,'Hospitalisation Details'!$A$1:$O$2344,6,FALSE)</f>
        <v>51</v>
      </c>
      <c r="O73" s="28">
        <f>VLOOKUP($A73,'Hospitalisation Details'!$A$1:$O$2344,7,FALSE)</f>
        <v>1</v>
      </c>
      <c r="P73" s="28">
        <f>VLOOKUP($A73,'Hospitalisation Details'!$A$1:$O$2344,8,FALSE)</f>
        <v>41919.1</v>
      </c>
      <c r="Q73" t="str">
        <f>VLOOKUP($A73,'Hospitalisation Details'!$A$1:$O$2344,3,FALSE)</f>
        <v>Jun</v>
      </c>
    </row>
    <row r="74" spans="1:17" ht="15.6" x14ac:dyDescent="0.3">
      <c r="A74" s="21" t="s">
        <v>2298</v>
      </c>
      <c r="B74" t="str">
        <f>VLOOKUP($A74,'Customer Names'!$A$2:$D$2336,3,FALSE)</f>
        <v>Maurya</v>
      </c>
      <c r="C74">
        <f>VLOOKUP($A74,'Medical Examinations'!$A$1:$J$2336,2,FALSE)</f>
        <v>48.8</v>
      </c>
      <c r="D74">
        <f>VLOOKUP($A74,'Medical Examinations'!$A$1:$J$2336,3,FALSE)</f>
        <v>6.22</v>
      </c>
      <c r="E74" t="str">
        <f>VLOOKUP($A74,'Medical Examinations'!$A$1:$J$2336,4,FALSE)</f>
        <v>Yes</v>
      </c>
      <c r="F74" t="str">
        <f>VLOOKUP($A74,'Medical Examinations'!$A$1:$J$2336,5,FALSE)</f>
        <v>No</v>
      </c>
      <c r="G74" t="str">
        <f>VLOOKUP($A74,'Medical Examinations'!$A$1:$J$2336,6,FALSE)</f>
        <v>No</v>
      </c>
      <c r="H74">
        <f>VLOOKUP($A74,'Medical Examinations'!$A$1:$J$2336,7,FALSE)</f>
        <v>2</v>
      </c>
      <c r="I74" t="str">
        <f>VLOOKUP($A74,'Medical Examinations'!$A$1:$J$2336,8,FALSE)</f>
        <v>Yes</v>
      </c>
      <c r="J74" t="str">
        <f>VLOOKUP($A74,'Medical Examinations'!$A$1:$J$2336,9,FALSE)</f>
        <v>Obesity</v>
      </c>
      <c r="K74" t="str">
        <f>VLOOKUP($A74,'Medical Examinations'!$A$1:$J$2336,10,FALSE)</f>
        <v>Prediabetes</v>
      </c>
      <c r="L74">
        <f>VLOOKUP($A74,'Hospitalisation Details'!$A$1:$O$2344,2,FALSE)</f>
        <v>21</v>
      </c>
      <c r="M74" s="6" t="str">
        <f>VLOOKUP($A74,'Hospitalisation Details'!$A$1:$O$2344,5,FALSE)</f>
        <v>21-Sep-1966</v>
      </c>
      <c r="N74" s="28">
        <f>VLOOKUP($A74,'Hospitalisation Details'!$A$1:$O$2344,6,FALSE)</f>
        <v>56</v>
      </c>
      <c r="O74" s="28">
        <f>VLOOKUP($A74,'Hospitalisation Details'!$A$1:$O$2344,7,FALSE)</f>
        <v>0</v>
      </c>
      <c r="P74" s="28">
        <f>VLOOKUP($A74,'Hospitalisation Details'!$A$1:$O$2344,8,FALSE)</f>
        <v>41886.54</v>
      </c>
      <c r="Q74" t="str">
        <f>VLOOKUP($A74,'Hospitalisation Details'!$A$1:$O$2344,3,FALSE)</f>
        <v>Sep</v>
      </c>
    </row>
    <row r="75" spans="1:17" ht="15.6" x14ac:dyDescent="0.3">
      <c r="A75" s="21" t="s">
        <v>2297</v>
      </c>
      <c r="B75" t="str">
        <f>VLOOKUP($A75,'Customer Names'!$A$2:$D$2336,3,FALSE)</f>
        <v>Samantha C</v>
      </c>
      <c r="C75">
        <f>VLOOKUP($A75,'Medical Examinations'!$A$1:$J$2336,2,FALSE)</f>
        <v>45.5</v>
      </c>
      <c r="D75">
        <f>VLOOKUP($A75,'Medical Examinations'!$A$1:$J$2336,3,FALSE)</f>
        <v>7.96</v>
      </c>
      <c r="E75" t="str">
        <f>VLOOKUP($A75,'Medical Examinations'!$A$1:$J$2336,4,FALSE)</f>
        <v>No</v>
      </c>
      <c r="F75" t="str">
        <f>VLOOKUP($A75,'Medical Examinations'!$A$1:$J$2336,5,FALSE)</f>
        <v>No</v>
      </c>
      <c r="G75" t="str">
        <f>VLOOKUP($A75,'Medical Examinations'!$A$1:$J$2336,6,FALSE)</f>
        <v>No</v>
      </c>
      <c r="H75">
        <f>VLOOKUP($A75,'Medical Examinations'!$A$1:$J$2336,7,FALSE)</f>
        <v>0</v>
      </c>
      <c r="I75" t="str">
        <f>VLOOKUP($A75,'Medical Examinations'!$A$1:$J$2336,8,FALSE)</f>
        <v>Yes</v>
      </c>
      <c r="J75" t="str">
        <f>VLOOKUP($A75,'Medical Examinations'!$A$1:$J$2336,9,FALSE)</f>
        <v>Obesity</v>
      </c>
      <c r="K75" t="str">
        <f>VLOOKUP($A75,'Medical Examinations'!$A$1:$J$2336,10,FALSE)</f>
        <v>Diabetes</v>
      </c>
      <c r="L75">
        <f>VLOOKUP($A75,'Hospitalisation Details'!$A$1:$O$2344,2,FALSE)</f>
        <v>22</v>
      </c>
      <c r="M75" s="6" t="str">
        <f>VLOOKUP($A75,'Hospitalisation Details'!$A$1:$O$2344,5,FALSE)</f>
        <v>22-Sep-1962</v>
      </c>
      <c r="N75" s="28">
        <f>VLOOKUP($A75,'Hospitalisation Details'!$A$1:$O$2344,6,FALSE)</f>
        <v>60</v>
      </c>
      <c r="O75" s="28">
        <f>VLOOKUP($A75,'Hospitalisation Details'!$A$1:$O$2344,7,FALSE)</f>
        <v>0</v>
      </c>
      <c r="P75" s="28">
        <f>VLOOKUP($A75,'Hospitalisation Details'!$A$1:$O$2344,8,FALSE)</f>
        <v>41794.629999999997</v>
      </c>
      <c r="Q75" t="str">
        <f>VLOOKUP($A75,'Hospitalisation Details'!$A$1:$O$2344,3,FALSE)</f>
        <v>Sep</v>
      </c>
    </row>
    <row r="76" spans="1:17" ht="15.6" x14ac:dyDescent="0.3">
      <c r="A76" s="21" t="s">
        <v>2296</v>
      </c>
      <c r="B76" t="str">
        <f>VLOOKUP($A76,'Customer Names'!$A$2:$D$2336,3,FALSE)</f>
        <v>Bethany A</v>
      </c>
      <c r="C76">
        <f>VLOOKUP($A76,'Medical Examinations'!$A$1:$J$2336,2,FALSE)</f>
        <v>53.61</v>
      </c>
      <c r="D76">
        <f>VLOOKUP($A76,'Medical Examinations'!$A$1:$J$2336,3,FALSE)</f>
        <v>10.92</v>
      </c>
      <c r="E76" t="str">
        <f>VLOOKUP($A76,'Medical Examinations'!$A$1:$J$2336,4,FALSE)</f>
        <v>Yes</v>
      </c>
      <c r="F76" t="str">
        <f>VLOOKUP($A76,'Medical Examinations'!$A$1:$J$2336,5,FALSE)</f>
        <v>No</v>
      </c>
      <c r="G76" t="str">
        <f>VLOOKUP($A76,'Medical Examinations'!$A$1:$J$2336,6,FALSE)</f>
        <v>No</v>
      </c>
      <c r="H76">
        <f>VLOOKUP($A76,'Medical Examinations'!$A$1:$J$2336,7,FALSE)</f>
        <v>1</v>
      </c>
      <c r="I76" t="str">
        <f>VLOOKUP($A76,'Medical Examinations'!$A$1:$J$2336,8,FALSE)</f>
        <v>Yes</v>
      </c>
      <c r="J76" t="str">
        <f>VLOOKUP($A76,'Medical Examinations'!$A$1:$J$2336,9,FALSE)</f>
        <v>Obesity</v>
      </c>
      <c r="K76" t="str">
        <f>VLOOKUP($A76,'Medical Examinations'!$A$1:$J$2336,10,FALSE)</f>
        <v>Diabetes</v>
      </c>
      <c r="L76">
        <f>VLOOKUP($A76,'Hospitalisation Details'!$A$1:$O$2344,2,FALSE)</f>
        <v>29</v>
      </c>
      <c r="M76" s="6" t="str">
        <f>VLOOKUP($A76,'Hospitalisation Details'!$A$1:$O$2344,5,FALSE)</f>
        <v>29-Sep-1975</v>
      </c>
      <c r="N76" s="28">
        <f>VLOOKUP($A76,'Hospitalisation Details'!$A$1:$O$2344,6,FALSE)</f>
        <v>47</v>
      </c>
      <c r="O76" s="28">
        <f>VLOOKUP($A76,'Hospitalisation Details'!$A$1:$O$2344,7,FALSE)</f>
        <v>1</v>
      </c>
      <c r="P76" s="28">
        <f>VLOOKUP($A76,'Hospitalisation Details'!$A$1:$O$2344,8,FALSE)</f>
        <v>41681.86</v>
      </c>
      <c r="Q76" t="str">
        <f>VLOOKUP($A76,'Hospitalisation Details'!$A$1:$O$2344,3,FALSE)</f>
        <v>Sep</v>
      </c>
    </row>
    <row r="77" spans="1:17" ht="15.6" x14ac:dyDescent="0.3">
      <c r="A77" s="21" t="s">
        <v>2295</v>
      </c>
      <c r="B77" t="str">
        <f>VLOOKUP($A77,'Customer Names'!$A$2:$D$2336,3,FALSE)</f>
        <v>Yves</v>
      </c>
      <c r="C77">
        <f>VLOOKUP($A77,'Medical Examinations'!$A$1:$J$2336,2,FALSE)</f>
        <v>36.19</v>
      </c>
      <c r="D77">
        <f>VLOOKUP($A77,'Medical Examinations'!$A$1:$J$2336,3,FALSE)</f>
        <v>11.51</v>
      </c>
      <c r="E77" t="str">
        <f>VLOOKUP($A77,'Medical Examinations'!$A$1:$J$2336,4,FALSE)</f>
        <v>Yes</v>
      </c>
      <c r="F77" t="str">
        <f>VLOOKUP($A77,'Medical Examinations'!$A$1:$J$2336,5,FALSE)</f>
        <v>No</v>
      </c>
      <c r="G77" t="str">
        <f>VLOOKUP($A77,'Medical Examinations'!$A$1:$J$2336,6,FALSE)</f>
        <v>No</v>
      </c>
      <c r="H77">
        <f>VLOOKUP($A77,'Medical Examinations'!$A$1:$J$2336,7,FALSE)</f>
        <v>1</v>
      </c>
      <c r="I77" t="str">
        <f>VLOOKUP($A77,'Medical Examinations'!$A$1:$J$2336,8,FALSE)</f>
        <v>Yes</v>
      </c>
      <c r="J77" t="str">
        <f>VLOOKUP($A77,'Medical Examinations'!$A$1:$J$2336,9,FALSE)</f>
        <v>Obesity</v>
      </c>
      <c r="K77" t="str">
        <f>VLOOKUP($A77,'Medical Examinations'!$A$1:$J$2336,10,FALSE)</f>
        <v>Diabetes</v>
      </c>
      <c r="L77">
        <f>VLOOKUP($A77,'Hospitalisation Details'!$A$1:$O$2344,2,FALSE)</f>
        <v>14</v>
      </c>
      <c r="M77" s="6" t="str">
        <f>VLOOKUP($A77,'Hospitalisation Details'!$A$1:$O$2344,5,FALSE)</f>
        <v>14-Nov-1975</v>
      </c>
      <c r="N77" s="28">
        <f>VLOOKUP($A77,'Hospitalisation Details'!$A$1:$O$2344,6,FALSE)</f>
        <v>47</v>
      </c>
      <c r="O77" s="28">
        <f>VLOOKUP($A77,'Hospitalisation Details'!$A$1:$O$2344,7,FALSE)</f>
        <v>0</v>
      </c>
      <c r="P77" s="28">
        <f>VLOOKUP($A77,'Hospitalisation Details'!$A$1:$O$2344,8,FALSE)</f>
        <v>41676.080000000002</v>
      </c>
      <c r="Q77" t="str">
        <f>VLOOKUP($A77,'Hospitalisation Details'!$A$1:$O$2344,3,FALSE)</f>
        <v>Nov</v>
      </c>
    </row>
    <row r="78" spans="1:17" ht="15.6" x14ac:dyDescent="0.3">
      <c r="A78" s="21" t="s">
        <v>2294</v>
      </c>
      <c r="B78" t="str">
        <f>VLOOKUP($A78,'Customer Names'!$A$2:$D$2336,3,FALSE)</f>
        <v>Danielle</v>
      </c>
      <c r="C78">
        <f>VLOOKUP($A78,'Medical Examinations'!$A$1:$J$2336,2,FALSE)</f>
        <v>34.6</v>
      </c>
      <c r="D78">
        <f>VLOOKUP($A78,'Medical Examinations'!$A$1:$J$2336,3,FALSE)</f>
        <v>5.99</v>
      </c>
      <c r="E78" t="str">
        <f>VLOOKUP($A78,'Medical Examinations'!$A$1:$J$2336,4,FALSE)</f>
        <v>Yes</v>
      </c>
      <c r="F78" t="str">
        <f>VLOOKUP($A78,'Medical Examinations'!$A$1:$J$2336,5,FALSE)</f>
        <v>No</v>
      </c>
      <c r="G78" t="str">
        <f>VLOOKUP($A78,'Medical Examinations'!$A$1:$J$2336,6,FALSE)</f>
        <v>No</v>
      </c>
      <c r="H78">
        <f>VLOOKUP($A78,'Medical Examinations'!$A$1:$J$2336,7,FALSE)</f>
        <v>0</v>
      </c>
      <c r="I78" t="str">
        <f>VLOOKUP($A78,'Medical Examinations'!$A$1:$J$2336,8,FALSE)</f>
        <v>Yes</v>
      </c>
      <c r="J78" t="str">
        <f>VLOOKUP($A78,'Medical Examinations'!$A$1:$J$2336,9,FALSE)</f>
        <v>Obesity</v>
      </c>
      <c r="K78" t="str">
        <f>VLOOKUP($A78,'Medical Examinations'!$A$1:$J$2336,10,FALSE)</f>
        <v>Prediabetes</v>
      </c>
      <c r="L78">
        <f>VLOOKUP($A78,'Hospitalisation Details'!$A$1:$O$2344,2,FALSE)</f>
        <v>29</v>
      </c>
      <c r="M78" s="6" t="str">
        <f>VLOOKUP($A78,'Hospitalisation Details'!$A$1:$O$2344,5,FALSE)</f>
        <v>29-Oct-1976</v>
      </c>
      <c r="N78" s="28">
        <f>VLOOKUP($A78,'Hospitalisation Details'!$A$1:$O$2344,6,FALSE)</f>
        <v>46</v>
      </c>
      <c r="O78" s="28">
        <f>VLOOKUP($A78,'Hospitalisation Details'!$A$1:$O$2344,7,FALSE)</f>
        <v>1</v>
      </c>
      <c r="P78" s="28">
        <f>VLOOKUP($A78,'Hospitalisation Details'!$A$1:$O$2344,8,FALSE)</f>
        <v>41661.599999999999</v>
      </c>
      <c r="Q78" t="str">
        <f>VLOOKUP($A78,'Hospitalisation Details'!$A$1:$O$2344,3,FALSE)</f>
        <v>Oct</v>
      </c>
    </row>
    <row r="79" spans="1:17" ht="15.6" x14ac:dyDescent="0.3">
      <c r="A79" s="21" t="s">
        <v>2293</v>
      </c>
      <c r="B79" t="str">
        <f>VLOOKUP($A79,'Customer Names'!$A$2:$D$2336,3,FALSE)</f>
        <v>Julia</v>
      </c>
      <c r="C79">
        <f>VLOOKUP($A79,'Medical Examinations'!$A$1:$J$2336,2,FALSE)</f>
        <v>54.12</v>
      </c>
      <c r="D79">
        <f>VLOOKUP($A79,'Medical Examinations'!$A$1:$J$2336,3,FALSE)</f>
        <v>11.57</v>
      </c>
      <c r="E79" t="str">
        <f>VLOOKUP($A79,'Medical Examinations'!$A$1:$J$2336,4,FALSE)</f>
        <v>No</v>
      </c>
      <c r="F79" t="str">
        <f>VLOOKUP($A79,'Medical Examinations'!$A$1:$J$2336,5,FALSE)</f>
        <v>No</v>
      </c>
      <c r="G79" t="str">
        <f>VLOOKUP($A79,'Medical Examinations'!$A$1:$J$2336,6,FALSE)</f>
        <v>No</v>
      </c>
      <c r="H79">
        <f>VLOOKUP($A79,'Medical Examinations'!$A$1:$J$2336,7,FALSE)</f>
        <v>0</v>
      </c>
      <c r="I79" t="str">
        <f>VLOOKUP($A79,'Medical Examinations'!$A$1:$J$2336,8,FALSE)</f>
        <v>Yes</v>
      </c>
      <c r="J79" t="str">
        <f>VLOOKUP($A79,'Medical Examinations'!$A$1:$J$2336,9,FALSE)</f>
        <v>Obesity</v>
      </c>
      <c r="K79" t="str">
        <f>VLOOKUP($A79,'Medical Examinations'!$A$1:$J$2336,10,FALSE)</f>
        <v>Diabetes</v>
      </c>
      <c r="L79">
        <f>VLOOKUP($A79,'Hospitalisation Details'!$A$1:$O$2344,2,FALSE)</f>
        <v>24</v>
      </c>
      <c r="M79" s="6" t="str">
        <f>VLOOKUP($A79,'Hospitalisation Details'!$A$1:$O$2344,5,FALSE)</f>
        <v>24-Nov-1974</v>
      </c>
      <c r="N79" s="28">
        <f>VLOOKUP($A79,'Hospitalisation Details'!$A$1:$O$2344,6,FALSE)</f>
        <v>48</v>
      </c>
      <c r="O79" s="28">
        <f>VLOOKUP($A79,'Hospitalisation Details'!$A$1:$O$2344,7,FALSE)</f>
        <v>0</v>
      </c>
      <c r="P79" s="28">
        <f>VLOOKUP($A79,'Hospitalisation Details'!$A$1:$O$2344,8,FALSE)</f>
        <v>41636.199999999997</v>
      </c>
      <c r="Q79" t="str">
        <f>VLOOKUP($A79,'Hospitalisation Details'!$A$1:$O$2344,3,FALSE)</f>
        <v>Nov</v>
      </c>
    </row>
    <row r="80" spans="1:17" ht="15.6" x14ac:dyDescent="0.3">
      <c r="A80" s="21" t="s">
        <v>2292</v>
      </c>
      <c r="B80" t="str">
        <f>VLOOKUP($A80,'Customer Names'!$A$2:$D$2336,3,FALSE)</f>
        <v>Joshua</v>
      </c>
      <c r="C80">
        <f>VLOOKUP($A80,'Medical Examinations'!$A$1:$J$2336,2,FALSE)</f>
        <v>48.82</v>
      </c>
      <c r="D80">
        <f>VLOOKUP($A80,'Medical Examinations'!$A$1:$J$2336,3,FALSE)</f>
        <v>6.67</v>
      </c>
      <c r="E80" t="str">
        <f>VLOOKUP($A80,'Medical Examinations'!$A$1:$J$2336,4,FALSE)</f>
        <v>Yes</v>
      </c>
      <c r="F80" t="str">
        <f>VLOOKUP($A80,'Medical Examinations'!$A$1:$J$2336,5,FALSE)</f>
        <v>No</v>
      </c>
      <c r="G80" t="str">
        <f>VLOOKUP($A80,'Medical Examinations'!$A$1:$J$2336,6,FALSE)</f>
        <v>No</v>
      </c>
      <c r="H80">
        <f>VLOOKUP($A80,'Medical Examinations'!$A$1:$J$2336,7,FALSE)</f>
        <v>0</v>
      </c>
      <c r="I80" t="str">
        <f>VLOOKUP($A80,'Medical Examinations'!$A$1:$J$2336,8,FALSE)</f>
        <v>Yes</v>
      </c>
      <c r="J80" t="str">
        <f>VLOOKUP($A80,'Medical Examinations'!$A$1:$J$2336,9,FALSE)</f>
        <v>Obesity</v>
      </c>
      <c r="K80" t="str">
        <f>VLOOKUP($A80,'Medical Examinations'!$A$1:$J$2336,10,FALSE)</f>
        <v>Diabetes</v>
      </c>
      <c r="L80">
        <f>VLOOKUP($A80,'Hospitalisation Details'!$A$1:$O$2344,2,FALSE)</f>
        <v>22</v>
      </c>
      <c r="M80" s="6" t="str">
        <f>VLOOKUP($A80,'Hospitalisation Details'!$A$1:$O$2344,5,FALSE)</f>
        <v>22-Dec-1967</v>
      </c>
      <c r="N80" s="28">
        <f>VLOOKUP($A80,'Hospitalisation Details'!$A$1:$O$2344,6,FALSE)</f>
        <v>55</v>
      </c>
      <c r="O80" s="28">
        <f>VLOOKUP($A80,'Hospitalisation Details'!$A$1:$O$2344,7,FALSE)</f>
        <v>0</v>
      </c>
      <c r="P80" s="28">
        <f>VLOOKUP($A80,'Hospitalisation Details'!$A$1:$O$2344,8,FALSE)</f>
        <v>41505.15</v>
      </c>
      <c r="Q80" t="str">
        <f>VLOOKUP($A80,'Hospitalisation Details'!$A$1:$O$2344,3,FALSE)</f>
        <v>Dec</v>
      </c>
    </row>
    <row r="81" spans="1:17" ht="15.6" x14ac:dyDescent="0.3">
      <c r="A81" s="21" t="s">
        <v>2291</v>
      </c>
      <c r="B81" t="str">
        <f>VLOOKUP($A81,'Customer Names'!$A$2:$D$2336,3,FALSE)</f>
        <v>Jennifer</v>
      </c>
      <c r="C81">
        <f>VLOOKUP($A81,'Medical Examinations'!$A$1:$J$2336,2,FALSE)</f>
        <v>51.01</v>
      </c>
      <c r="D81">
        <f>VLOOKUP($A81,'Medical Examinations'!$A$1:$J$2336,3,FALSE)</f>
        <v>9.1999999999999993</v>
      </c>
      <c r="E81" t="str">
        <f>VLOOKUP($A81,'Medical Examinations'!$A$1:$J$2336,4,FALSE)</f>
        <v>No</v>
      </c>
      <c r="F81" t="str">
        <f>VLOOKUP($A81,'Medical Examinations'!$A$1:$J$2336,5,FALSE)</f>
        <v>No</v>
      </c>
      <c r="G81" t="str">
        <f>VLOOKUP($A81,'Medical Examinations'!$A$1:$J$2336,6,FALSE)</f>
        <v>No</v>
      </c>
      <c r="H81">
        <f>VLOOKUP($A81,'Medical Examinations'!$A$1:$J$2336,7,FALSE)</f>
        <v>0</v>
      </c>
      <c r="I81" t="str">
        <f>VLOOKUP($A81,'Medical Examinations'!$A$1:$J$2336,8,FALSE)</f>
        <v>Yes</v>
      </c>
      <c r="J81" t="str">
        <f>VLOOKUP($A81,'Medical Examinations'!$A$1:$J$2336,9,FALSE)</f>
        <v>Obesity</v>
      </c>
      <c r="K81" t="str">
        <f>VLOOKUP($A81,'Medical Examinations'!$A$1:$J$2336,10,FALSE)</f>
        <v>Diabetes</v>
      </c>
      <c r="L81">
        <f>VLOOKUP($A81,'Hospitalisation Details'!$A$1:$O$2344,2,FALSE)</f>
        <v>16</v>
      </c>
      <c r="M81" s="6" t="str">
        <f>VLOOKUP($A81,'Hospitalisation Details'!$A$1:$O$2344,5,FALSE)</f>
        <v>16-Oct-1971</v>
      </c>
      <c r="N81" s="28">
        <f>VLOOKUP($A81,'Hospitalisation Details'!$A$1:$O$2344,6,FALSE)</f>
        <v>51</v>
      </c>
      <c r="O81" s="28">
        <f>VLOOKUP($A81,'Hospitalisation Details'!$A$1:$O$2344,7,FALSE)</f>
        <v>0</v>
      </c>
      <c r="P81" s="28">
        <f>VLOOKUP($A81,'Hospitalisation Details'!$A$1:$O$2344,8,FALSE)</f>
        <v>41351.879999999997</v>
      </c>
      <c r="Q81" t="str">
        <f>VLOOKUP($A81,'Hospitalisation Details'!$A$1:$O$2344,3,FALSE)</f>
        <v>Oct</v>
      </c>
    </row>
    <row r="82" spans="1:17" ht="15.6" x14ac:dyDescent="0.3">
      <c r="A82" s="21" t="s">
        <v>2290</v>
      </c>
      <c r="B82" t="str">
        <f>VLOOKUP($A82,'Customer Names'!$A$2:$D$2336,3,FALSE)</f>
        <v>Gwen M</v>
      </c>
      <c r="C82">
        <f>VLOOKUP($A82,'Medical Examinations'!$A$1:$J$2336,2,FALSE)</f>
        <v>45.65</v>
      </c>
      <c r="D82">
        <f>VLOOKUP($A82,'Medical Examinations'!$A$1:$J$2336,3,FALSE)</f>
        <v>5.1100000000000003</v>
      </c>
      <c r="E82" t="str">
        <f>VLOOKUP($A82,'Medical Examinations'!$A$1:$J$2336,4,FALSE)</f>
        <v>Yes</v>
      </c>
      <c r="F82" t="str">
        <f>VLOOKUP($A82,'Medical Examinations'!$A$1:$J$2336,5,FALSE)</f>
        <v>No</v>
      </c>
      <c r="G82" t="str">
        <f>VLOOKUP($A82,'Medical Examinations'!$A$1:$J$2336,6,FALSE)</f>
        <v>No</v>
      </c>
      <c r="H82">
        <f>VLOOKUP($A82,'Medical Examinations'!$A$1:$J$2336,7,FALSE)</f>
        <v>1</v>
      </c>
      <c r="I82" t="str">
        <f>VLOOKUP($A82,'Medical Examinations'!$A$1:$J$2336,8,FALSE)</f>
        <v>Yes</v>
      </c>
      <c r="J82" t="str">
        <f>VLOOKUP($A82,'Medical Examinations'!$A$1:$J$2336,9,FALSE)</f>
        <v>Obesity</v>
      </c>
      <c r="K82" t="str">
        <f>VLOOKUP($A82,'Medical Examinations'!$A$1:$J$2336,10,FALSE)</f>
        <v>Normal</v>
      </c>
      <c r="L82">
        <f>VLOOKUP($A82,'Hospitalisation Details'!$A$1:$O$2344,2,FALSE)</f>
        <v>7</v>
      </c>
      <c r="M82" s="6" t="str">
        <f>VLOOKUP($A82,'Hospitalisation Details'!$A$1:$O$2344,5,FALSE)</f>
        <v>7-Oct-1964</v>
      </c>
      <c r="N82" s="28">
        <f>VLOOKUP($A82,'Hospitalisation Details'!$A$1:$O$2344,6,FALSE)</f>
        <v>58</v>
      </c>
      <c r="O82" s="28">
        <f>VLOOKUP($A82,'Hospitalisation Details'!$A$1:$O$2344,7,FALSE)</f>
        <v>0</v>
      </c>
      <c r="P82" s="28">
        <f>VLOOKUP($A82,'Hospitalisation Details'!$A$1:$O$2344,8,FALSE)</f>
        <v>41331.79</v>
      </c>
      <c r="Q82" t="str">
        <f>VLOOKUP($A82,'Hospitalisation Details'!$A$1:$O$2344,3,FALSE)</f>
        <v>Oct</v>
      </c>
    </row>
    <row r="83" spans="1:17" ht="15.6" x14ac:dyDescent="0.3">
      <c r="A83" s="21" t="s">
        <v>2289</v>
      </c>
      <c r="B83" t="str">
        <f>VLOOKUP($A83,'Customer Names'!$A$2:$D$2336,3,FALSE)</f>
        <v>Patrick</v>
      </c>
      <c r="C83">
        <f>VLOOKUP($A83,'Medical Examinations'!$A$1:$J$2336,2,FALSE)</f>
        <v>52.9</v>
      </c>
      <c r="D83">
        <f>VLOOKUP($A83,'Medical Examinations'!$A$1:$J$2336,3,FALSE)</f>
        <v>5.34</v>
      </c>
      <c r="E83" t="str">
        <f>VLOOKUP($A83,'Medical Examinations'!$A$1:$J$2336,4,FALSE)</f>
        <v>No</v>
      </c>
      <c r="F83" t="str">
        <f>VLOOKUP($A83,'Medical Examinations'!$A$1:$J$2336,5,FALSE)</f>
        <v>No</v>
      </c>
      <c r="G83" t="str">
        <f>VLOOKUP($A83,'Medical Examinations'!$A$1:$J$2336,6,FALSE)</f>
        <v>No</v>
      </c>
      <c r="H83">
        <f>VLOOKUP($A83,'Medical Examinations'!$A$1:$J$2336,7,FALSE)</f>
        <v>0</v>
      </c>
      <c r="I83" t="str">
        <f>VLOOKUP($A83,'Medical Examinations'!$A$1:$J$2336,8,FALSE)</f>
        <v>Yes</v>
      </c>
      <c r="J83" t="str">
        <f>VLOOKUP($A83,'Medical Examinations'!$A$1:$J$2336,9,FALSE)</f>
        <v>Obesity</v>
      </c>
      <c r="K83" t="str">
        <f>VLOOKUP($A83,'Medical Examinations'!$A$1:$J$2336,10,FALSE)</f>
        <v>Normal</v>
      </c>
      <c r="L83">
        <f>VLOOKUP($A83,'Hospitalisation Details'!$A$1:$O$2344,2,FALSE)</f>
        <v>27</v>
      </c>
      <c r="M83" s="6" t="str">
        <f>VLOOKUP($A83,'Hospitalisation Details'!$A$1:$O$2344,5,FALSE)</f>
        <v>27-Aug-1977</v>
      </c>
      <c r="N83" s="28">
        <f>VLOOKUP($A83,'Hospitalisation Details'!$A$1:$O$2344,6,FALSE)</f>
        <v>45</v>
      </c>
      <c r="O83" s="28">
        <f>VLOOKUP($A83,'Hospitalisation Details'!$A$1:$O$2344,7,FALSE)</f>
        <v>2</v>
      </c>
      <c r="P83" s="28">
        <f>VLOOKUP($A83,'Hospitalisation Details'!$A$1:$O$2344,8,FALSE)</f>
        <v>41271.5</v>
      </c>
      <c r="Q83" t="str">
        <f>VLOOKUP($A83,'Hospitalisation Details'!$A$1:$O$2344,3,FALSE)</f>
        <v>Aug</v>
      </c>
    </row>
    <row r="84" spans="1:17" ht="15.6" x14ac:dyDescent="0.3">
      <c r="A84" s="21" t="s">
        <v>2288</v>
      </c>
      <c r="B84" t="str">
        <f>VLOOKUP($A84,'Customer Names'!$A$2:$D$2336,3,FALSE)</f>
        <v>Kate</v>
      </c>
      <c r="C84">
        <f>VLOOKUP($A84,'Medical Examinations'!$A$1:$J$2336,2,FALSE)</f>
        <v>45.41</v>
      </c>
      <c r="D84">
        <f>VLOOKUP($A84,'Medical Examinations'!$A$1:$J$2336,3,FALSE)</f>
        <v>4.03</v>
      </c>
      <c r="E84" t="str">
        <f>VLOOKUP($A84,'Medical Examinations'!$A$1:$J$2336,4,FALSE)</f>
        <v>Yes</v>
      </c>
      <c r="F84" t="str">
        <f>VLOOKUP($A84,'Medical Examinations'!$A$1:$J$2336,5,FALSE)</f>
        <v>No</v>
      </c>
      <c r="G84" t="str">
        <f>VLOOKUP($A84,'Medical Examinations'!$A$1:$J$2336,6,FALSE)</f>
        <v>No</v>
      </c>
      <c r="H84">
        <f>VLOOKUP($A84,'Medical Examinations'!$A$1:$J$2336,7,FALSE)</f>
        <v>1</v>
      </c>
      <c r="I84" t="str">
        <f>VLOOKUP($A84,'Medical Examinations'!$A$1:$J$2336,8,FALSE)</f>
        <v>Yes</v>
      </c>
      <c r="J84" t="str">
        <f>VLOOKUP($A84,'Medical Examinations'!$A$1:$J$2336,9,FALSE)</f>
        <v>Obesity</v>
      </c>
      <c r="K84" t="str">
        <f>VLOOKUP($A84,'Medical Examinations'!$A$1:$J$2336,10,FALSE)</f>
        <v>Normal</v>
      </c>
      <c r="L84">
        <f>VLOOKUP($A84,'Hospitalisation Details'!$A$1:$O$2344,2,FALSE)</f>
        <v>6</v>
      </c>
      <c r="M84" s="6" t="str">
        <f>VLOOKUP($A84,'Hospitalisation Details'!$A$1:$O$2344,5,FALSE)</f>
        <v>6-Jun-1964</v>
      </c>
      <c r="N84" s="28">
        <f>VLOOKUP($A84,'Hospitalisation Details'!$A$1:$O$2344,6,FALSE)</f>
        <v>59</v>
      </c>
      <c r="O84" s="28">
        <f>VLOOKUP($A84,'Hospitalisation Details'!$A$1:$O$2344,7,FALSE)</f>
        <v>0</v>
      </c>
      <c r="P84" s="28">
        <f>VLOOKUP($A84,'Hospitalisation Details'!$A$1:$O$2344,8,FALSE)</f>
        <v>41250.39</v>
      </c>
      <c r="Q84" t="str">
        <f>VLOOKUP($A84,'Hospitalisation Details'!$A$1:$O$2344,3,FALSE)</f>
        <v>Jun</v>
      </c>
    </row>
    <row r="85" spans="1:17" ht="15.6" x14ac:dyDescent="0.3">
      <c r="A85" s="21" t="s">
        <v>2287</v>
      </c>
      <c r="B85" t="str">
        <f>VLOOKUP($A85,'Customer Names'!$A$2:$D$2336,3,FALSE)</f>
        <v>Kevin</v>
      </c>
      <c r="C85">
        <f>VLOOKUP($A85,'Medical Examinations'!$A$1:$J$2336,2,FALSE)</f>
        <v>49.41</v>
      </c>
      <c r="D85">
        <f>VLOOKUP($A85,'Medical Examinations'!$A$1:$J$2336,3,FALSE)</f>
        <v>4.2300000000000004</v>
      </c>
      <c r="E85" t="str">
        <f>VLOOKUP($A85,'Medical Examinations'!$A$1:$J$2336,4,FALSE)</f>
        <v>Yes</v>
      </c>
      <c r="F85" t="str">
        <f>VLOOKUP($A85,'Medical Examinations'!$A$1:$J$2336,5,FALSE)</f>
        <v>No</v>
      </c>
      <c r="G85" t="str">
        <f>VLOOKUP($A85,'Medical Examinations'!$A$1:$J$2336,6,FALSE)</f>
        <v>Yes</v>
      </c>
      <c r="H85">
        <f>VLOOKUP($A85,'Medical Examinations'!$A$1:$J$2336,7,FALSE)</f>
        <v>1</v>
      </c>
      <c r="I85" t="str">
        <f>VLOOKUP($A85,'Medical Examinations'!$A$1:$J$2336,8,FALSE)</f>
        <v>Yes</v>
      </c>
      <c r="J85" t="str">
        <f>VLOOKUP($A85,'Medical Examinations'!$A$1:$J$2336,9,FALSE)</f>
        <v>Obesity</v>
      </c>
      <c r="K85" t="str">
        <f>VLOOKUP($A85,'Medical Examinations'!$A$1:$J$2336,10,FALSE)</f>
        <v>Normal</v>
      </c>
      <c r="L85">
        <f>VLOOKUP($A85,'Hospitalisation Details'!$A$1:$O$2344,2,FALSE)</f>
        <v>8</v>
      </c>
      <c r="M85" s="6" t="str">
        <f>VLOOKUP($A85,'Hospitalisation Details'!$A$1:$O$2344,5,FALSE)</f>
        <v>8-Aug-1969</v>
      </c>
      <c r="N85" s="28">
        <f>VLOOKUP($A85,'Hospitalisation Details'!$A$1:$O$2344,6,FALSE)</f>
        <v>53</v>
      </c>
      <c r="O85" s="28">
        <f>VLOOKUP($A85,'Hospitalisation Details'!$A$1:$O$2344,7,FALSE)</f>
        <v>0</v>
      </c>
      <c r="P85" s="28">
        <f>VLOOKUP($A85,'Hospitalisation Details'!$A$1:$O$2344,8,FALSE)</f>
        <v>41191.57</v>
      </c>
      <c r="Q85" t="str">
        <f>VLOOKUP($A85,'Hospitalisation Details'!$A$1:$O$2344,3,FALSE)</f>
        <v>Aug</v>
      </c>
    </row>
    <row r="86" spans="1:17" ht="15.6" x14ac:dyDescent="0.3">
      <c r="A86" s="21" t="s">
        <v>2286</v>
      </c>
      <c r="B86" t="str">
        <f>VLOOKUP($A86,'Customer Names'!$A$2:$D$2336,3,FALSE)</f>
        <v>Stephen II</v>
      </c>
      <c r="C86">
        <f>VLOOKUP($A86,'Medical Examinations'!$A$1:$J$2336,2,FALSE)</f>
        <v>31.824999999999999</v>
      </c>
      <c r="D86">
        <f>VLOOKUP($A86,'Medical Examinations'!$A$1:$J$2336,3,FALSE)</f>
        <v>4.0599999999999996</v>
      </c>
      <c r="E86" t="str">
        <f>VLOOKUP($A86,'Medical Examinations'!$A$1:$J$2336,4,FALSE)</f>
        <v>No</v>
      </c>
      <c r="F86" t="str">
        <f>VLOOKUP($A86,'Medical Examinations'!$A$1:$J$2336,5,FALSE)</f>
        <v>No</v>
      </c>
      <c r="G86" t="str">
        <f>VLOOKUP($A86,'Medical Examinations'!$A$1:$J$2336,6,FALSE)</f>
        <v>No</v>
      </c>
      <c r="H86">
        <f>VLOOKUP($A86,'Medical Examinations'!$A$1:$J$2336,7,FALSE)</f>
        <v>2</v>
      </c>
      <c r="I86" t="str">
        <f>VLOOKUP($A86,'Medical Examinations'!$A$1:$J$2336,8,FALSE)</f>
        <v>Yes</v>
      </c>
      <c r="J86" t="str">
        <f>VLOOKUP($A86,'Medical Examinations'!$A$1:$J$2336,9,FALSE)</f>
        <v>Obesity</v>
      </c>
      <c r="K86" t="str">
        <f>VLOOKUP($A86,'Medical Examinations'!$A$1:$J$2336,10,FALSE)</f>
        <v>Normal</v>
      </c>
      <c r="L86">
        <f>VLOOKUP($A86,'Hospitalisation Details'!$A$1:$O$2344,2,FALSE)</f>
        <v>6</v>
      </c>
      <c r="M86" s="6" t="str">
        <f>VLOOKUP($A86,'Hospitalisation Details'!$A$1:$O$2344,5,FALSE)</f>
        <v>6-Sep-1972</v>
      </c>
      <c r="N86" s="28">
        <f>VLOOKUP($A86,'Hospitalisation Details'!$A$1:$O$2344,6,FALSE)</f>
        <v>50</v>
      </c>
      <c r="O86" s="28">
        <f>VLOOKUP($A86,'Hospitalisation Details'!$A$1:$O$2344,7,FALSE)</f>
        <v>0</v>
      </c>
      <c r="P86" s="28">
        <f>VLOOKUP($A86,'Hospitalisation Details'!$A$1:$O$2344,8,FALSE)</f>
        <v>41097.160000000003</v>
      </c>
      <c r="Q86" t="str">
        <f>VLOOKUP($A86,'Hospitalisation Details'!$A$1:$O$2344,3,FALSE)</f>
        <v>Sep</v>
      </c>
    </row>
    <row r="87" spans="1:17" ht="15.6" x14ac:dyDescent="0.3">
      <c r="A87" s="21" t="s">
        <v>2285</v>
      </c>
      <c r="B87" t="str">
        <f>VLOOKUP($A87,'Customer Names'!$A$2:$D$2336,3,FALSE)</f>
        <v>Philip</v>
      </c>
      <c r="C87">
        <f>VLOOKUP($A87,'Medical Examinations'!$A$1:$J$2336,2,FALSE)</f>
        <v>51.28</v>
      </c>
      <c r="D87">
        <f>VLOOKUP($A87,'Medical Examinations'!$A$1:$J$2336,3,FALSE)</f>
        <v>4.68</v>
      </c>
      <c r="E87" t="str">
        <f>VLOOKUP($A87,'Medical Examinations'!$A$1:$J$2336,4,FALSE)</f>
        <v>No</v>
      </c>
      <c r="F87" t="str">
        <f>VLOOKUP($A87,'Medical Examinations'!$A$1:$J$2336,5,FALSE)</f>
        <v>No</v>
      </c>
      <c r="G87" t="str">
        <f>VLOOKUP($A87,'Medical Examinations'!$A$1:$J$2336,6,FALSE)</f>
        <v>No</v>
      </c>
      <c r="H87">
        <f>VLOOKUP($A87,'Medical Examinations'!$A$1:$J$2336,7,FALSE)</f>
        <v>2</v>
      </c>
      <c r="I87" t="str">
        <f>VLOOKUP($A87,'Medical Examinations'!$A$1:$J$2336,8,FALSE)</f>
        <v>Yes</v>
      </c>
      <c r="J87" t="str">
        <f>VLOOKUP($A87,'Medical Examinations'!$A$1:$J$2336,9,FALSE)</f>
        <v>Obesity</v>
      </c>
      <c r="K87" t="str">
        <f>VLOOKUP($A87,'Medical Examinations'!$A$1:$J$2336,10,FALSE)</f>
        <v>Normal</v>
      </c>
      <c r="L87">
        <f>VLOOKUP($A87,'Hospitalisation Details'!$A$1:$O$2344,2,FALSE)</f>
        <v>12</v>
      </c>
      <c r="M87" s="6" t="str">
        <f>VLOOKUP($A87,'Hospitalisation Details'!$A$1:$O$2344,5,FALSE)</f>
        <v>12-Aug-1972</v>
      </c>
      <c r="N87" s="28">
        <f>VLOOKUP($A87,'Hospitalisation Details'!$A$1:$O$2344,6,FALSE)</f>
        <v>50</v>
      </c>
      <c r="O87" s="28">
        <f>VLOOKUP($A87,'Hospitalisation Details'!$A$1:$O$2344,7,FALSE)</f>
        <v>0</v>
      </c>
      <c r="P87" s="28">
        <f>VLOOKUP($A87,'Hospitalisation Details'!$A$1:$O$2344,8,FALSE)</f>
        <v>41055.29</v>
      </c>
      <c r="Q87" t="str">
        <f>VLOOKUP($A87,'Hospitalisation Details'!$A$1:$O$2344,3,FALSE)</f>
        <v>Aug</v>
      </c>
    </row>
    <row r="88" spans="1:17" ht="15.6" x14ac:dyDescent="0.3">
      <c r="A88" s="21" t="s">
        <v>2284</v>
      </c>
      <c r="B88" t="str">
        <f>VLOOKUP($A88,'Customer Names'!$A$2:$D$2336,3,FALSE)</f>
        <v>Brett A</v>
      </c>
      <c r="C88">
        <f>VLOOKUP($A88,'Medical Examinations'!$A$1:$J$2336,2,FALSE)</f>
        <v>34.96</v>
      </c>
      <c r="D88">
        <f>VLOOKUP($A88,'Medical Examinations'!$A$1:$J$2336,3,FALSE)</f>
        <v>4.34</v>
      </c>
      <c r="E88" t="str">
        <f>VLOOKUP($A88,'Medical Examinations'!$A$1:$J$2336,4,FALSE)</f>
        <v>No</v>
      </c>
      <c r="F88" t="str">
        <f>VLOOKUP($A88,'Medical Examinations'!$A$1:$J$2336,5,FALSE)</f>
        <v>No</v>
      </c>
      <c r="G88" t="str">
        <f>VLOOKUP($A88,'Medical Examinations'!$A$1:$J$2336,6,FALSE)</f>
        <v>Yes</v>
      </c>
      <c r="H88">
        <f>VLOOKUP($A88,'Medical Examinations'!$A$1:$J$2336,7,FALSE)</f>
        <v>1</v>
      </c>
      <c r="I88" t="str">
        <f>VLOOKUP($A88,'Medical Examinations'!$A$1:$J$2336,8,FALSE)</f>
        <v>Yes</v>
      </c>
      <c r="J88" t="str">
        <f>VLOOKUP($A88,'Medical Examinations'!$A$1:$J$2336,9,FALSE)</f>
        <v>Obesity</v>
      </c>
      <c r="K88" t="str">
        <f>VLOOKUP($A88,'Medical Examinations'!$A$1:$J$2336,10,FALSE)</f>
        <v>Normal</v>
      </c>
      <c r="L88">
        <f>VLOOKUP($A88,'Hospitalisation Details'!$A$1:$O$2344,2,FALSE)</f>
        <v>11</v>
      </c>
      <c r="M88" s="6" t="str">
        <f>VLOOKUP($A88,'Hospitalisation Details'!$A$1:$O$2344,5,FALSE)</f>
        <v>11-Oct-1979</v>
      </c>
      <c r="N88" s="28">
        <f>VLOOKUP($A88,'Hospitalisation Details'!$A$1:$O$2344,6,FALSE)</f>
        <v>43</v>
      </c>
      <c r="O88" s="28">
        <f>VLOOKUP($A88,'Hospitalisation Details'!$A$1:$O$2344,7,FALSE)</f>
        <v>1</v>
      </c>
      <c r="P88" s="28">
        <f>VLOOKUP($A88,'Hospitalisation Details'!$A$1:$O$2344,8,FALSE)</f>
        <v>41034.22</v>
      </c>
      <c r="Q88" t="str">
        <f>VLOOKUP($A88,'Hospitalisation Details'!$A$1:$O$2344,3,FALSE)</f>
        <v>Oct</v>
      </c>
    </row>
    <row r="89" spans="1:17" ht="15.6" x14ac:dyDescent="0.3">
      <c r="A89" s="21" t="s">
        <v>2283</v>
      </c>
      <c r="B89" t="str">
        <f>VLOOKUP($A89,'Customer Names'!$A$2:$D$2336,3,FALSE)</f>
        <v>Rebecca</v>
      </c>
      <c r="C89">
        <f>VLOOKUP($A89,'Medical Examinations'!$A$1:$J$2336,2,FALSE)</f>
        <v>33.11</v>
      </c>
      <c r="D89">
        <f>VLOOKUP($A89,'Medical Examinations'!$A$1:$J$2336,3,FALSE)</f>
        <v>10.51</v>
      </c>
      <c r="E89" t="str">
        <f>VLOOKUP($A89,'Medical Examinations'!$A$1:$J$2336,4,FALSE)</f>
        <v>No</v>
      </c>
      <c r="F89" t="str">
        <f>VLOOKUP($A89,'Medical Examinations'!$A$1:$J$2336,5,FALSE)</f>
        <v>No</v>
      </c>
      <c r="G89" t="str">
        <f>VLOOKUP($A89,'Medical Examinations'!$A$1:$J$2336,6,FALSE)</f>
        <v>No</v>
      </c>
      <c r="H89">
        <f>VLOOKUP($A89,'Medical Examinations'!$A$1:$J$2336,7,FALSE)</f>
        <v>0</v>
      </c>
      <c r="I89" t="str">
        <f>VLOOKUP($A89,'Medical Examinations'!$A$1:$J$2336,8,FALSE)</f>
        <v>Yes</v>
      </c>
      <c r="J89" t="str">
        <f>VLOOKUP($A89,'Medical Examinations'!$A$1:$J$2336,9,FALSE)</f>
        <v>Obesity</v>
      </c>
      <c r="K89" t="str">
        <f>VLOOKUP($A89,'Medical Examinations'!$A$1:$J$2336,10,FALSE)</f>
        <v>Diabetes</v>
      </c>
      <c r="L89">
        <f>VLOOKUP($A89,'Hospitalisation Details'!$A$1:$O$2344,2,FALSE)</f>
        <v>5</v>
      </c>
      <c r="M89" s="6" t="str">
        <f>VLOOKUP($A89,'Hospitalisation Details'!$A$1:$O$2344,5,FALSE)</f>
        <v>5-Jun-1974</v>
      </c>
      <c r="N89" s="28">
        <f>VLOOKUP($A89,'Hospitalisation Details'!$A$1:$O$2344,6,FALSE)</f>
        <v>49</v>
      </c>
      <c r="O89" s="28">
        <f>VLOOKUP($A89,'Hospitalisation Details'!$A$1:$O$2344,7,FALSE)</f>
        <v>0</v>
      </c>
      <c r="P89" s="28">
        <f>VLOOKUP($A89,'Hospitalisation Details'!$A$1:$O$2344,8,FALSE)</f>
        <v>40974.160000000003</v>
      </c>
      <c r="Q89" t="str">
        <f>VLOOKUP($A89,'Hospitalisation Details'!$A$1:$O$2344,3,FALSE)</f>
        <v>Jun</v>
      </c>
    </row>
    <row r="90" spans="1:17" ht="15.6" x14ac:dyDescent="0.3">
      <c r="A90" s="21" t="s">
        <v>2282</v>
      </c>
      <c r="B90" t="str">
        <f>VLOOKUP($A90,'Customer Names'!$A$2:$D$2336,3,FALSE)</f>
        <v>Kelley</v>
      </c>
      <c r="C90">
        <f>VLOOKUP($A90,'Medical Examinations'!$A$1:$J$2336,2,FALSE)</f>
        <v>54.74</v>
      </c>
      <c r="D90">
        <f>VLOOKUP($A90,'Medical Examinations'!$A$1:$J$2336,3,FALSE)</f>
        <v>5.84</v>
      </c>
      <c r="E90" t="str">
        <f>VLOOKUP($A90,'Medical Examinations'!$A$1:$J$2336,4,FALSE)</f>
        <v>Yes</v>
      </c>
      <c r="F90" t="str">
        <f>VLOOKUP($A90,'Medical Examinations'!$A$1:$J$2336,5,FALSE)</f>
        <v>No</v>
      </c>
      <c r="G90" t="str">
        <f>VLOOKUP($A90,'Medical Examinations'!$A$1:$J$2336,6,FALSE)</f>
        <v>Yes</v>
      </c>
      <c r="H90">
        <f>VLOOKUP($A90,'Medical Examinations'!$A$1:$J$2336,7,FALSE)</f>
        <v>1</v>
      </c>
      <c r="I90" t="str">
        <f>VLOOKUP($A90,'Medical Examinations'!$A$1:$J$2336,8,FALSE)</f>
        <v>Yes</v>
      </c>
      <c r="J90" t="str">
        <f>VLOOKUP($A90,'Medical Examinations'!$A$1:$J$2336,9,FALSE)</f>
        <v>Obesity</v>
      </c>
      <c r="K90" t="str">
        <f>VLOOKUP($A90,'Medical Examinations'!$A$1:$J$2336,10,FALSE)</f>
        <v>Prediabetes</v>
      </c>
      <c r="L90">
        <f>VLOOKUP($A90,'Hospitalisation Details'!$A$1:$O$2344,2,FALSE)</f>
        <v>8</v>
      </c>
      <c r="M90" s="6" t="str">
        <f>VLOOKUP($A90,'Hospitalisation Details'!$A$1:$O$2344,5,FALSE)</f>
        <v>8-Sep-1983</v>
      </c>
      <c r="N90" s="28">
        <f>VLOOKUP($A90,'Hospitalisation Details'!$A$1:$O$2344,6,FALSE)</f>
        <v>39</v>
      </c>
      <c r="O90" s="28">
        <f>VLOOKUP($A90,'Hospitalisation Details'!$A$1:$O$2344,7,FALSE)</f>
        <v>3</v>
      </c>
      <c r="P90" s="28">
        <f>VLOOKUP($A90,'Hospitalisation Details'!$A$1:$O$2344,8,FALSE)</f>
        <v>40961.29</v>
      </c>
      <c r="Q90" t="str">
        <f>VLOOKUP($A90,'Hospitalisation Details'!$A$1:$O$2344,3,FALSE)</f>
        <v>Sep</v>
      </c>
    </row>
    <row r="91" spans="1:17" ht="15.6" x14ac:dyDescent="0.3">
      <c r="A91" s="21" t="s">
        <v>2281</v>
      </c>
      <c r="B91" t="str">
        <f>VLOOKUP($A91,'Customer Names'!$A$2:$D$2336,3,FALSE)</f>
        <v>Abigail K</v>
      </c>
      <c r="C91">
        <f>VLOOKUP($A91,'Medical Examinations'!$A$1:$J$2336,2,FALSE)</f>
        <v>32.56</v>
      </c>
      <c r="D91">
        <f>VLOOKUP($A91,'Medical Examinations'!$A$1:$J$2336,3,FALSE)</f>
        <v>5.41</v>
      </c>
      <c r="E91" t="str">
        <f>VLOOKUP($A91,'Medical Examinations'!$A$1:$J$2336,4,FALSE)</f>
        <v>No</v>
      </c>
      <c r="F91" t="str">
        <f>VLOOKUP($A91,'Medical Examinations'!$A$1:$J$2336,5,FALSE)</f>
        <v>No</v>
      </c>
      <c r="G91" t="str">
        <f>VLOOKUP($A91,'Medical Examinations'!$A$1:$J$2336,6,FALSE)</f>
        <v>Yes</v>
      </c>
      <c r="H91">
        <f>VLOOKUP($A91,'Medical Examinations'!$A$1:$J$2336,7,FALSE)</f>
        <v>1</v>
      </c>
      <c r="I91" t="str">
        <f>VLOOKUP($A91,'Medical Examinations'!$A$1:$J$2336,8,FALSE)</f>
        <v>Yes</v>
      </c>
      <c r="J91" t="str">
        <f>VLOOKUP($A91,'Medical Examinations'!$A$1:$J$2336,9,FALSE)</f>
        <v>Obesity</v>
      </c>
      <c r="K91" t="str">
        <f>VLOOKUP($A91,'Medical Examinations'!$A$1:$J$2336,10,FALSE)</f>
        <v>Normal</v>
      </c>
      <c r="L91">
        <f>VLOOKUP($A91,'Hospitalisation Details'!$A$1:$O$2344,2,FALSE)</f>
        <v>16</v>
      </c>
      <c r="M91" s="6" t="str">
        <f>VLOOKUP($A91,'Hospitalisation Details'!$A$1:$O$2344,5,FALSE)</f>
        <v>16-Sep-1979</v>
      </c>
      <c r="N91" s="28">
        <f>VLOOKUP($A91,'Hospitalisation Details'!$A$1:$O$2344,6,FALSE)</f>
        <v>43</v>
      </c>
      <c r="O91" s="28">
        <f>VLOOKUP($A91,'Hospitalisation Details'!$A$1:$O$2344,7,FALSE)</f>
        <v>3</v>
      </c>
      <c r="P91" s="28">
        <f>VLOOKUP($A91,'Hospitalisation Details'!$A$1:$O$2344,8,FALSE)</f>
        <v>40941.29</v>
      </c>
      <c r="Q91" t="str">
        <f>VLOOKUP($A91,'Hospitalisation Details'!$A$1:$O$2344,3,FALSE)</f>
        <v>Sep</v>
      </c>
    </row>
    <row r="92" spans="1:17" ht="15.6" x14ac:dyDescent="0.3">
      <c r="A92" s="21" t="s">
        <v>2280</v>
      </c>
      <c r="B92" t="str">
        <f>VLOOKUP($A92,'Customer Names'!$A$2:$D$2336,3,FALSE)</f>
        <v>Hope</v>
      </c>
      <c r="C92">
        <f>VLOOKUP($A92,'Medical Examinations'!$A$1:$J$2336,2,FALSE)</f>
        <v>39.049999999999997</v>
      </c>
      <c r="D92">
        <f>VLOOKUP($A92,'Medical Examinations'!$A$1:$J$2336,3,FALSE)</f>
        <v>6.06</v>
      </c>
      <c r="E92" t="str">
        <f>VLOOKUP($A92,'Medical Examinations'!$A$1:$J$2336,4,FALSE)</f>
        <v>No</v>
      </c>
      <c r="F92" t="str">
        <f>VLOOKUP($A92,'Medical Examinations'!$A$1:$J$2336,5,FALSE)</f>
        <v>No</v>
      </c>
      <c r="G92" t="str">
        <f>VLOOKUP($A92,'Medical Examinations'!$A$1:$J$2336,6,FALSE)</f>
        <v>No</v>
      </c>
      <c r="H92">
        <f>VLOOKUP($A92,'Medical Examinations'!$A$1:$J$2336,7,FALSE)</f>
        <v>1</v>
      </c>
      <c r="I92" t="str">
        <f>VLOOKUP($A92,'Medical Examinations'!$A$1:$J$2336,8,FALSE)</f>
        <v>Yes</v>
      </c>
      <c r="J92" t="str">
        <f>VLOOKUP($A92,'Medical Examinations'!$A$1:$J$2336,9,FALSE)</f>
        <v>Obesity</v>
      </c>
      <c r="K92" t="str">
        <f>VLOOKUP($A92,'Medical Examinations'!$A$1:$J$2336,10,FALSE)</f>
        <v>Prediabetes</v>
      </c>
      <c r="L92">
        <f>VLOOKUP($A92,'Hospitalisation Details'!$A$1:$O$2344,2,FALSE)</f>
        <v>4</v>
      </c>
      <c r="M92" s="6" t="str">
        <f>VLOOKUP($A92,'Hospitalisation Details'!$A$1:$O$2344,5,FALSE)</f>
        <v>4-Aug-1992</v>
      </c>
      <c r="N92" s="28">
        <f>VLOOKUP($A92,'Hospitalisation Details'!$A$1:$O$2344,6,FALSE)</f>
        <v>30</v>
      </c>
      <c r="O92" s="28">
        <f>VLOOKUP($A92,'Hospitalisation Details'!$A$1:$O$2344,7,FALSE)</f>
        <v>3</v>
      </c>
      <c r="P92" s="28">
        <f>VLOOKUP($A92,'Hospitalisation Details'!$A$1:$O$2344,8,FALSE)</f>
        <v>40932.43</v>
      </c>
      <c r="Q92" t="str">
        <f>VLOOKUP($A92,'Hospitalisation Details'!$A$1:$O$2344,3,FALSE)</f>
        <v>Aug</v>
      </c>
    </row>
    <row r="93" spans="1:17" ht="15.6" x14ac:dyDescent="0.3">
      <c r="A93" s="21" t="s">
        <v>2279</v>
      </c>
      <c r="B93" t="str">
        <f>VLOOKUP($A93,'Customer Names'!$A$2:$D$2336,3,FALSE)</f>
        <v>Elyse M</v>
      </c>
      <c r="C93">
        <f>VLOOKUP($A93,'Medical Examinations'!$A$1:$J$2336,2,FALSE)</f>
        <v>42.75</v>
      </c>
      <c r="D93">
        <f>VLOOKUP($A93,'Medical Examinations'!$A$1:$J$2336,3,FALSE)</f>
        <v>4.22</v>
      </c>
      <c r="E93" t="str">
        <f>VLOOKUP($A93,'Medical Examinations'!$A$1:$J$2336,4,FALSE)</f>
        <v>No</v>
      </c>
      <c r="F93" t="str">
        <f>VLOOKUP($A93,'Medical Examinations'!$A$1:$J$2336,5,FALSE)</f>
        <v>No</v>
      </c>
      <c r="G93" t="str">
        <f>VLOOKUP($A93,'Medical Examinations'!$A$1:$J$2336,6,FALSE)</f>
        <v>No</v>
      </c>
      <c r="H93">
        <f>VLOOKUP($A93,'Medical Examinations'!$A$1:$J$2336,7,FALSE)</f>
        <v>0</v>
      </c>
      <c r="I93" t="str">
        <f>VLOOKUP($A93,'Medical Examinations'!$A$1:$J$2336,8,FALSE)</f>
        <v>Yes</v>
      </c>
      <c r="J93" t="str">
        <f>VLOOKUP($A93,'Medical Examinations'!$A$1:$J$2336,9,FALSE)</f>
        <v>Obesity</v>
      </c>
      <c r="K93" t="str">
        <f>VLOOKUP($A93,'Medical Examinations'!$A$1:$J$2336,10,FALSE)</f>
        <v>Normal</v>
      </c>
      <c r="L93">
        <f>VLOOKUP($A93,'Hospitalisation Details'!$A$1:$O$2344,2,FALSE)</f>
        <v>2</v>
      </c>
      <c r="M93" s="6" t="str">
        <f>VLOOKUP($A93,'Hospitalisation Details'!$A$1:$O$2344,5,FALSE)</f>
        <v>2-Jul-1999</v>
      </c>
      <c r="N93" s="28">
        <f>VLOOKUP($A93,'Hospitalisation Details'!$A$1:$O$2344,6,FALSE)</f>
        <v>23</v>
      </c>
      <c r="O93" s="28">
        <f>VLOOKUP($A93,'Hospitalisation Details'!$A$1:$O$2344,7,FALSE)</f>
        <v>1</v>
      </c>
      <c r="P93" s="28">
        <f>VLOOKUP($A93,'Hospitalisation Details'!$A$1:$O$2344,8,FALSE)</f>
        <v>40904.199999999997</v>
      </c>
      <c r="Q93" t="str">
        <f>VLOOKUP($A93,'Hospitalisation Details'!$A$1:$O$2344,3,FALSE)</f>
        <v>Jul</v>
      </c>
    </row>
    <row r="94" spans="1:17" ht="15.6" x14ac:dyDescent="0.3">
      <c r="A94" s="21" t="s">
        <v>2278</v>
      </c>
      <c r="B94" t="str">
        <f>VLOOKUP($A94,'Customer Names'!$A$2:$D$2336,3,FALSE)</f>
        <v>Nicholas</v>
      </c>
      <c r="C94">
        <f>VLOOKUP($A94,'Medical Examinations'!$A$1:$J$2336,2,FALSE)</f>
        <v>50.58</v>
      </c>
      <c r="D94">
        <f>VLOOKUP($A94,'Medical Examinations'!$A$1:$J$2336,3,FALSE)</f>
        <v>5.12</v>
      </c>
      <c r="E94" t="str">
        <f>VLOOKUP($A94,'Medical Examinations'!$A$1:$J$2336,4,FALSE)</f>
        <v>No</v>
      </c>
      <c r="F94" t="str">
        <f>VLOOKUP($A94,'Medical Examinations'!$A$1:$J$2336,5,FALSE)</f>
        <v>No</v>
      </c>
      <c r="G94" t="str">
        <f>VLOOKUP($A94,'Medical Examinations'!$A$1:$J$2336,6,FALSE)</f>
        <v>No</v>
      </c>
      <c r="H94">
        <f>VLOOKUP($A94,'Medical Examinations'!$A$1:$J$2336,7,FALSE)</f>
        <v>2</v>
      </c>
      <c r="I94" t="str">
        <f>VLOOKUP($A94,'Medical Examinations'!$A$1:$J$2336,8,FALSE)</f>
        <v>Yes</v>
      </c>
      <c r="J94" t="str">
        <f>VLOOKUP($A94,'Medical Examinations'!$A$1:$J$2336,9,FALSE)</f>
        <v>Obesity</v>
      </c>
      <c r="K94" t="str">
        <f>VLOOKUP($A94,'Medical Examinations'!$A$1:$J$2336,10,FALSE)</f>
        <v>Normal</v>
      </c>
      <c r="L94">
        <f>VLOOKUP($A94,'Hospitalisation Details'!$A$1:$O$2344,2,FALSE)</f>
        <v>10</v>
      </c>
      <c r="M94" s="6" t="str">
        <f>VLOOKUP($A94,'Hospitalisation Details'!$A$1:$O$2344,5,FALSE)</f>
        <v>10-Jun-1972</v>
      </c>
      <c r="N94" s="28">
        <f>VLOOKUP($A94,'Hospitalisation Details'!$A$1:$O$2344,6,FALSE)</f>
        <v>50</v>
      </c>
      <c r="O94" s="28">
        <f>VLOOKUP($A94,'Hospitalisation Details'!$A$1:$O$2344,7,FALSE)</f>
        <v>0</v>
      </c>
      <c r="P94" s="28">
        <f>VLOOKUP($A94,'Hospitalisation Details'!$A$1:$O$2344,8,FALSE)</f>
        <v>40817.85</v>
      </c>
      <c r="Q94" t="str">
        <f>VLOOKUP($A94,'Hospitalisation Details'!$A$1:$O$2344,3,FALSE)</f>
        <v>Jun</v>
      </c>
    </row>
    <row r="95" spans="1:17" ht="15.6" x14ac:dyDescent="0.3">
      <c r="A95" s="21" t="s">
        <v>2277</v>
      </c>
      <c r="B95" t="str">
        <f>VLOOKUP($A95,'Customer Names'!$A$2:$D$2336,3,FALSE)</f>
        <v>David</v>
      </c>
      <c r="C95">
        <f>VLOOKUP($A95,'Medical Examinations'!$A$1:$J$2336,2,FALSE)</f>
        <v>30.495000000000001</v>
      </c>
      <c r="D95">
        <f>VLOOKUP($A95,'Medical Examinations'!$A$1:$J$2336,3,FALSE)</f>
        <v>4.57</v>
      </c>
      <c r="E95" t="str">
        <f>VLOOKUP($A95,'Medical Examinations'!$A$1:$J$2336,4,FALSE)</f>
        <v>Yes</v>
      </c>
      <c r="F95" t="str">
        <f>VLOOKUP($A95,'Medical Examinations'!$A$1:$J$2336,5,FALSE)</f>
        <v>No</v>
      </c>
      <c r="G95" t="str">
        <f>VLOOKUP($A95,'Medical Examinations'!$A$1:$J$2336,6,FALSE)</f>
        <v>No</v>
      </c>
      <c r="H95">
        <f>VLOOKUP($A95,'Medical Examinations'!$A$1:$J$2336,7,FALSE)</f>
        <v>0</v>
      </c>
      <c r="I95" t="str">
        <f>VLOOKUP($A95,'Medical Examinations'!$A$1:$J$2336,8,FALSE)</f>
        <v>Yes</v>
      </c>
      <c r="J95" t="str">
        <f>VLOOKUP($A95,'Medical Examinations'!$A$1:$J$2336,9,FALSE)</f>
        <v>Obesity</v>
      </c>
      <c r="K95" t="str">
        <f>VLOOKUP($A95,'Medical Examinations'!$A$1:$J$2336,10,FALSE)</f>
        <v>Normal</v>
      </c>
      <c r="L95">
        <f>VLOOKUP($A95,'Hospitalisation Details'!$A$1:$O$2344,2,FALSE)</f>
        <v>26</v>
      </c>
      <c r="M95" s="6" t="str">
        <f>VLOOKUP($A95,'Hospitalisation Details'!$A$1:$O$2344,5,FALSE)</f>
        <v>26-Dec-1976</v>
      </c>
      <c r="N95" s="28">
        <f>VLOOKUP($A95,'Hospitalisation Details'!$A$1:$O$2344,6,FALSE)</f>
        <v>46</v>
      </c>
      <c r="O95" s="28">
        <f>VLOOKUP($A95,'Hospitalisation Details'!$A$1:$O$2344,7,FALSE)</f>
        <v>3</v>
      </c>
      <c r="P95" s="28">
        <f>VLOOKUP($A95,'Hospitalisation Details'!$A$1:$O$2344,8,FALSE)</f>
        <v>40720.550000000003</v>
      </c>
      <c r="Q95" t="str">
        <f>VLOOKUP($A95,'Hospitalisation Details'!$A$1:$O$2344,3,FALSE)</f>
        <v>Dec</v>
      </c>
    </row>
    <row r="96" spans="1:17" ht="15.6" x14ac:dyDescent="0.3">
      <c r="A96" s="21" t="s">
        <v>2276</v>
      </c>
      <c r="B96" t="str">
        <f>VLOOKUP($A96,'Customer Names'!$A$2:$D$2336,3,FALSE)</f>
        <v>Natalie</v>
      </c>
      <c r="C96">
        <f>VLOOKUP($A96,'Medical Examinations'!$A$1:$J$2336,2,FALSE)</f>
        <v>48.31</v>
      </c>
      <c r="D96">
        <f>VLOOKUP($A96,'Medical Examinations'!$A$1:$J$2336,3,FALSE)</f>
        <v>9.58</v>
      </c>
      <c r="E96" t="str">
        <f>VLOOKUP($A96,'Medical Examinations'!$A$1:$J$2336,4,FALSE)</f>
        <v>Yes</v>
      </c>
      <c r="F96" t="str">
        <f>VLOOKUP($A96,'Medical Examinations'!$A$1:$J$2336,5,FALSE)</f>
        <v>No</v>
      </c>
      <c r="G96" t="str">
        <f>VLOOKUP($A96,'Medical Examinations'!$A$1:$J$2336,6,FALSE)</f>
        <v>No</v>
      </c>
      <c r="H96">
        <f>VLOOKUP($A96,'Medical Examinations'!$A$1:$J$2336,7,FALSE)</f>
        <v>2</v>
      </c>
      <c r="I96" t="str">
        <f>VLOOKUP($A96,'Medical Examinations'!$A$1:$J$2336,8,FALSE)</f>
        <v>Yes</v>
      </c>
      <c r="J96" t="str">
        <f>VLOOKUP($A96,'Medical Examinations'!$A$1:$J$2336,9,FALSE)</f>
        <v>Obesity</v>
      </c>
      <c r="K96" t="str">
        <f>VLOOKUP($A96,'Medical Examinations'!$A$1:$J$2336,10,FALSE)</f>
        <v>Diabetes</v>
      </c>
      <c r="L96">
        <f>VLOOKUP($A96,'Hospitalisation Details'!$A$1:$O$2344,2,FALSE)</f>
        <v>25</v>
      </c>
      <c r="M96" s="6" t="str">
        <f>VLOOKUP($A96,'Hospitalisation Details'!$A$1:$O$2344,5,FALSE)</f>
        <v>25-Sep-1970</v>
      </c>
      <c r="N96" s="28">
        <f>VLOOKUP($A96,'Hospitalisation Details'!$A$1:$O$2344,6,FALSE)</f>
        <v>52</v>
      </c>
      <c r="O96" s="28">
        <f>VLOOKUP($A96,'Hospitalisation Details'!$A$1:$O$2344,7,FALSE)</f>
        <v>0</v>
      </c>
      <c r="P96" s="28">
        <f>VLOOKUP($A96,'Hospitalisation Details'!$A$1:$O$2344,8,FALSE)</f>
        <v>40692.910000000003</v>
      </c>
      <c r="Q96" t="str">
        <f>VLOOKUP($A96,'Hospitalisation Details'!$A$1:$O$2344,3,FALSE)</f>
        <v>Sep</v>
      </c>
    </row>
    <row r="97" spans="1:17" ht="15.6" x14ac:dyDescent="0.3">
      <c r="A97" s="21" t="s">
        <v>2275</v>
      </c>
      <c r="B97" t="str">
        <f>VLOOKUP($A97,'Customer Names'!$A$2:$D$2336,3,FALSE)</f>
        <v>Thomas</v>
      </c>
      <c r="C97">
        <f>VLOOKUP($A97,'Medical Examinations'!$A$1:$J$2336,2,FALSE)</f>
        <v>48.99</v>
      </c>
      <c r="D97">
        <f>VLOOKUP($A97,'Medical Examinations'!$A$1:$J$2336,3,FALSE)</f>
        <v>9.7799999999999994</v>
      </c>
      <c r="E97" t="str">
        <f>VLOOKUP($A97,'Medical Examinations'!$A$1:$J$2336,4,FALSE)</f>
        <v>Yes</v>
      </c>
      <c r="F97" t="str">
        <f>VLOOKUP($A97,'Medical Examinations'!$A$1:$J$2336,5,FALSE)</f>
        <v>No</v>
      </c>
      <c r="G97" t="str">
        <f>VLOOKUP($A97,'Medical Examinations'!$A$1:$J$2336,6,FALSE)</f>
        <v>No</v>
      </c>
      <c r="H97">
        <f>VLOOKUP($A97,'Medical Examinations'!$A$1:$J$2336,7,FALSE)</f>
        <v>1</v>
      </c>
      <c r="I97" t="str">
        <f>VLOOKUP($A97,'Medical Examinations'!$A$1:$J$2336,8,FALSE)</f>
        <v>Yes</v>
      </c>
      <c r="J97" t="str">
        <f>VLOOKUP($A97,'Medical Examinations'!$A$1:$J$2336,9,FALSE)</f>
        <v>Obesity</v>
      </c>
      <c r="K97" t="str">
        <f>VLOOKUP($A97,'Medical Examinations'!$A$1:$J$2336,10,FALSE)</f>
        <v>Diabetes</v>
      </c>
      <c r="L97">
        <f>VLOOKUP($A97,'Hospitalisation Details'!$A$1:$O$2344,2,FALSE)</f>
        <v>10</v>
      </c>
      <c r="M97" s="6" t="str">
        <f>VLOOKUP($A97,'Hospitalisation Details'!$A$1:$O$2344,5,FALSE)</f>
        <v>10-Jul-1975</v>
      </c>
      <c r="N97" s="28">
        <f>VLOOKUP($A97,'Hospitalisation Details'!$A$1:$O$2344,6,FALSE)</f>
        <v>47</v>
      </c>
      <c r="O97" s="28">
        <f>VLOOKUP($A97,'Hospitalisation Details'!$A$1:$O$2344,7,FALSE)</f>
        <v>1</v>
      </c>
      <c r="P97" s="28">
        <f>VLOOKUP($A97,'Hospitalisation Details'!$A$1:$O$2344,8,FALSE)</f>
        <v>40590.550000000003</v>
      </c>
      <c r="Q97" t="str">
        <f>VLOOKUP($A97,'Hospitalisation Details'!$A$1:$O$2344,3,FALSE)</f>
        <v>Jul</v>
      </c>
    </row>
    <row r="98" spans="1:17" ht="15.6" x14ac:dyDescent="0.3">
      <c r="A98" s="21" t="s">
        <v>2274</v>
      </c>
      <c r="B98" t="str">
        <f>VLOOKUP($A98,'Customer Names'!$A$2:$D$2336,3,FALSE)</f>
        <v>Pamela J</v>
      </c>
      <c r="C98">
        <f>VLOOKUP($A98,'Medical Examinations'!$A$1:$J$2336,2,FALSE)</f>
        <v>38.39</v>
      </c>
      <c r="D98">
        <f>VLOOKUP($A98,'Medical Examinations'!$A$1:$J$2336,3,FALSE)</f>
        <v>4.1100000000000003</v>
      </c>
      <c r="E98" t="str">
        <f>VLOOKUP($A98,'Medical Examinations'!$A$1:$J$2336,4,FALSE)</f>
        <v>Yes</v>
      </c>
      <c r="F98" t="str">
        <f>VLOOKUP($A98,'Medical Examinations'!$A$1:$J$2336,5,FALSE)</f>
        <v>No</v>
      </c>
      <c r="G98" t="str">
        <f>VLOOKUP($A98,'Medical Examinations'!$A$1:$J$2336,6,FALSE)</f>
        <v>No</v>
      </c>
      <c r="H98">
        <f>VLOOKUP($A98,'Medical Examinations'!$A$1:$J$2336,7,FALSE)</f>
        <v>0</v>
      </c>
      <c r="I98" t="str">
        <f>VLOOKUP($A98,'Medical Examinations'!$A$1:$J$2336,8,FALSE)</f>
        <v>Yes</v>
      </c>
      <c r="J98" t="str">
        <f>VLOOKUP($A98,'Medical Examinations'!$A$1:$J$2336,9,FALSE)</f>
        <v>Obesity</v>
      </c>
      <c r="K98" t="str">
        <f>VLOOKUP($A98,'Medical Examinations'!$A$1:$J$2336,10,FALSE)</f>
        <v>Normal</v>
      </c>
      <c r="L98">
        <f>VLOOKUP($A98,'Hospitalisation Details'!$A$1:$O$2344,2,FALSE)</f>
        <v>3</v>
      </c>
      <c r="M98" s="6" t="str">
        <f>VLOOKUP($A98,'Hospitalisation Details'!$A$1:$O$2344,5,FALSE)</f>
        <v>3-Nov-1985</v>
      </c>
      <c r="N98" s="28">
        <f>VLOOKUP($A98,'Hospitalisation Details'!$A$1:$O$2344,6,FALSE)</f>
        <v>37</v>
      </c>
      <c r="O98" s="28">
        <f>VLOOKUP($A98,'Hospitalisation Details'!$A$1:$O$2344,7,FALSE)</f>
        <v>0</v>
      </c>
      <c r="P98" s="28">
        <f>VLOOKUP($A98,'Hospitalisation Details'!$A$1:$O$2344,8,FALSE)</f>
        <v>40419.019999999997</v>
      </c>
      <c r="Q98" t="str">
        <f>VLOOKUP($A98,'Hospitalisation Details'!$A$1:$O$2344,3,FALSE)</f>
        <v>Nov</v>
      </c>
    </row>
    <row r="99" spans="1:17" ht="15.6" x14ac:dyDescent="0.3">
      <c r="A99" s="21" t="s">
        <v>2273</v>
      </c>
      <c r="B99" t="str">
        <f>VLOOKUP($A99,'Customer Names'!$A$2:$D$2336,3,FALSE)</f>
        <v>Jessica</v>
      </c>
      <c r="C99">
        <f>VLOOKUP($A99,'Medical Examinations'!$A$1:$J$2336,2,FALSE)</f>
        <v>44.34</v>
      </c>
      <c r="D99">
        <f>VLOOKUP($A99,'Medical Examinations'!$A$1:$J$2336,3,FALSE)</f>
        <v>4.0199999999999996</v>
      </c>
      <c r="E99" t="str">
        <f>VLOOKUP($A99,'Medical Examinations'!$A$1:$J$2336,4,FALSE)</f>
        <v>Yes</v>
      </c>
      <c r="F99" t="str">
        <f>VLOOKUP($A99,'Medical Examinations'!$A$1:$J$2336,5,FALSE)</f>
        <v>No</v>
      </c>
      <c r="G99" t="str">
        <f>VLOOKUP($A99,'Medical Examinations'!$A$1:$J$2336,6,FALSE)</f>
        <v>No</v>
      </c>
      <c r="H99">
        <f>VLOOKUP($A99,'Medical Examinations'!$A$1:$J$2336,7,FALSE)</f>
        <v>2</v>
      </c>
      <c r="I99" t="str">
        <f>VLOOKUP($A99,'Medical Examinations'!$A$1:$J$2336,8,FALSE)</f>
        <v>Yes</v>
      </c>
      <c r="J99" t="str">
        <f>VLOOKUP($A99,'Medical Examinations'!$A$1:$J$2336,9,FALSE)</f>
        <v>Obesity</v>
      </c>
      <c r="K99" t="str">
        <f>VLOOKUP($A99,'Medical Examinations'!$A$1:$J$2336,10,FALSE)</f>
        <v>Normal</v>
      </c>
      <c r="L99">
        <f>VLOOKUP($A99,'Hospitalisation Details'!$A$1:$O$2344,2,FALSE)</f>
        <v>12</v>
      </c>
      <c r="M99" s="6" t="str">
        <f>VLOOKUP($A99,'Hospitalisation Details'!$A$1:$O$2344,5,FALSE)</f>
        <v>12-Aug-1966</v>
      </c>
      <c r="N99" s="28">
        <f>VLOOKUP($A99,'Hospitalisation Details'!$A$1:$O$2344,6,FALSE)</f>
        <v>56</v>
      </c>
      <c r="O99" s="28">
        <f>VLOOKUP($A99,'Hospitalisation Details'!$A$1:$O$2344,7,FALSE)</f>
        <v>0</v>
      </c>
      <c r="P99" s="28">
        <f>VLOOKUP($A99,'Hospitalisation Details'!$A$1:$O$2344,8,FALSE)</f>
        <v>40373.74</v>
      </c>
      <c r="Q99" t="str">
        <f>VLOOKUP($A99,'Hospitalisation Details'!$A$1:$O$2344,3,FALSE)</f>
        <v>Aug</v>
      </c>
    </row>
    <row r="100" spans="1:17" ht="15.6" x14ac:dyDescent="0.3">
      <c r="A100" s="21" t="s">
        <v>2272</v>
      </c>
      <c r="B100" t="str">
        <f>VLOOKUP($A100,'Customer Names'!$A$2:$D$2336,3,FALSE)</f>
        <v>Ron N</v>
      </c>
      <c r="C100">
        <f>VLOOKUP($A100,'Medical Examinations'!$A$1:$J$2336,2,FALSE)</f>
        <v>41.51</v>
      </c>
      <c r="D100">
        <f>VLOOKUP($A100,'Medical Examinations'!$A$1:$J$2336,3,FALSE)</f>
        <v>6.92</v>
      </c>
      <c r="E100" t="str">
        <f>VLOOKUP($A100,'Medical Examinations'!$A$1:$J$2336,4,FALSE)</f>
        <v>No</v>
      </c>
      <c r="F100" t="str">
        <f>VLOOKUP($A100,'Medical Examinations'!$A$1:$J$2336,5,FALSE)</f>
        <v>No</v>
      </c>
      <c r="G100" t="str">
        <f>VLOOKUP($A100,'Medical Examinations'!$A$1:$J$2336,6,FALSE)</f>
        <v>No</v>
      </c>
      <c r="H100">
        <f>VLOOKUP($A100,'Medical Examinations'!$A$1:$J$2336,7,FALSE)</f>
        <v>0</v>
      </c>
      <c r="I100" t="str">
        <f>VLOOKUP($A100,'Medical Examinations'!$A$1:$J$2336,8,FALSE)</f>
        <v>Yes</v>
      </c>
      <c r="J100" t="str">
        <f>VLOOKUP($A100,'Medical Examinations'!$A$1:$J$2336,9,FALSE)</f>
        <v>Obesity</v>
      </c>
      <c r="K100" t="str">
        <f>VLOOKUP($A100,'Medical Examinations'!$A$1:$J$2336,10,FALSE)</f>
        <v>Diabetes</v>
      </c>
      <c r="L100">
        <f>VLOOKUP($A100,'Hospitalisation Details'!$A$1:$O$2344,2,FALSE)</f>
        <v>4</v>
      </c>
      <c r="M100" s="6" t="str">
        <f>VLOOKUP($A100,'Hospitalisation Details'!$A$1:$O$2344,5,FALSE)</f>
        <v>4-Sep-1962</v>
      </c>
      <c r="N100" s="28">
        <f>VLOOKUP($A100,'Hospitalisation Details'!$A$1:$O$2344,6,FALSE)</f>
        <v>60</v>
      </c>
      <c r="O100" s="28">
        <f>VLOOKUP($A100,'Hospitalisation Details'!$A$1:$O$2344,7,FALSE)</f>
        <v>0</v>
      </c>
      <c r="P100" s="28">
        <f>VLOOKUP($A100,'Hospitalisation Details'!$A$1:$O$2344,8,FALSE)</f>
        <v>40309.93</v>
      </c>
      <c r="Q100" t="str">
        <f>VLOOKUP($A100,'Hospitalisation Details'!$A$1:$O$2344,3,FALSE)</f>
        <v>Sep</v>
      </c>
    </row>
    <row r="101" spans="1:17" ht="15.6" x14ac:dyDescent="0.3">
      <c r="A101" s="21" t="s">
        <v>2271</v>
      </c>
      <c r="B101" t="str">
        <f>VLOOKUP($A101,'Customer Names'!$A$2:$D$2336,3,FALSE)</f>
        <v>Daniel</v>
      </c>
      <c r="C101">
        <f>VLOOKUP($A101,'Medical Examinations'!$A$1:$J$2336,2,FALSE)</f>
        <v>48.2</v>
      </c>
      <c r="D101">
        <f>VLOOKUP($A101,'Medical Examinations'!$A$1:$J$2336,3,FALSE)</f>
        <v>4.84</v>
      </c>
      <c r="E101" t="str">
        <f>VLOOKUP($A101,'Medical Examinations'!$A$1:$J$2336,4,FALSE)</f>
        <v>No</v>
      </c>
      <c r="F101" t="str">
        <f>VLOOKUP($A101,'Medical Examinations'!$A$1:$J$2336,5,FALSE)</f>
        <v>No</v>
      </c>
      <c r="G101" t="str">
        <f>VLOOKUP($A101,'Medical Examinations'!$A$1:$J$2336,6,FALSE)</f>
        <v>No</v>
      </c>
      <c r="H101">
        <f>VLOOKUP($A101,'Medical Examinations'!$A$1:$J$2336,7,FALSE)</f>
        <v>0</v>
      </c>
      <c r="I101" t="str">
        <f>VLOOKUP($A101,'Medical Examinations'!$A$1:$J$2336,8,FALSE)</f>
        <v>Yes</v>
      </c>
      <c r="J101" t="str">
        <f>VLOOKUP($A101,'Medical Examinations'!$A$1:$J$2336,9,FALSE)</f>
        <v>Obesity</v>
      </c>
      <c r="K101" t="str">
        <f>VLOOKUP($A101,'Medical Examinations'!$A$1:$J$2336,10,FALSE)</f>
        <v>Normal</v>
      </c>
      <c r="L101">
        <f>VLOOKUP($A101,'Hospitalisation Details'!$A$1:$O$2344,2,FALSE)</f>
        <v>27</v>
      </c>
      <c r="M101" s="6" t="str">
        <f>VLOOKUP($A101,'Hospitalisation Details'!$A$1:$O$2344,5,FALSE)</f>
        <v>27-Jun-1977</v>
      </c>
      <c r="N101" s="28">
        <f>VLOOKUP($A101,'Hospitalisation Details'!$A$1:$O$2344,6,FALSE)</f>
        <v>45</v>
      </c>
      <c r="O101" s="28">
        <f>VLOOKUP($A101,'Hospitalisation Details'!$A$1:$O$2344,7,FALSE)</f>
        <v>2</v>
      </c>
      <c r="P101" s="28">
        <f>VLOOKUP($A101,'Hospitalisation Details'!$A$1:$O$2344,8,FALSE)</f>
        <v>40284.379999999997</v>
      </c>
      <c r="Q101" t="str">
        <f>VLOOKUP($A101,'Hospitalisation Details'!$A$1:$O$2344,3,FALSE)</f>
        <v>Jun</v>
      </c>
    </row>
    <row r="102" spans="1:17" ht="15.6" x14ac:dyDescent="0.3">
      <c r="A102" s="21" t="s">
        <v>2270</v>
      </c>
      <c r="B102" t="str">
        <f>VLOOKUP($A102,'Customer Names'!$A$2:$D$2336,3,FALSE)</f>
        <v>Brian</v>
      </c>
      <c r="C102">
        <f>VLOOKUP($A102,'Medical Examinations'!$A$1:$J$2336,2,FALSE)</f>
        <v>35.75</v>
      </c>
      <c r="D102">
        <f>VLOOKUP($A102,'Medical Examinations'!$A$1:$J$2336,3,FALSE)</f>
        <v>8</v>
      </c>
      <c r="E102" t="str">
        <f>VLOOKUP($A102,'Medical Examinations'!$A$1:$J$2336,4,FALSE)</f>
        <v>Yes</v>
      </c>
      <c r="F102" t="str">
        <f>VLOOKUP($A102,'Medical Examinations'!$A$1:$J$2336,5,FALSE)</f>
        <v>No</v>
      </c>
      <c r="G102" t="str">
        <f>VLOOKUP($A102,'Medical Examinations'!$A$1:$J$2336,6,FALSE)</f>
        <v>No</v>
      </c>
      <c r="H102">
        <f>VLOOKUP($A102,'Medical Examinations'!$A$1:$J$2336,7,FALSE)</f>
        <v>0</v>
      </c>
      <c r="I102" t="str">
        <f>VLOOKUP($A102,'Medical Examinations'!$A$1:$J$2336,8,FALSE)</f>
        <v>Yes</v>
      </c>
      <c r="J102" t="str">
        <f>VLOOKUP($A102,'Medical Examinations'!$A$1:$J$2336,9,FALSE)</f>
        <v>Obesity</v>
      </c>
      <c r="K102" t="str">
        <f>VLOOKUP($A102,'Medical Examinations'!$A$1:$J$2336,10,FALSE)</f>
        <v>Diabetes</v>
      </c>
      <c r="L102">
        <f>VLOOKUP($A102,'Hospitalisation Details'!$A$1:$O$2344,2,FALSE)</f>
        <v>4</v>
      </c>
      <c r="M102" s="6" t="str">
        <f>VLOOKUP($A102,'Hospitalisation Details'!$A$1:$O$2344,5,FALSE)</f>
        <v>4-Oct-1981</v>
      </c>
      <c r="N102" s="28">
        <f>VLOOKUP($A102,'Hospitalisation Details'!$A$1:$O$2344,6,FALSE)</f>
        <v>41</v>
      </c>
      <c r="O102" s="28">
        <f>VLOOKUP($A102,'Hospitalisation Details'!$A$1:$O$2344,7,FALSE)</f>
        <v>1</v>
      </c>
      <c r="P102" s="28">
        <f>VLOOKUP($A102,'Hospitalisation Details'!$A$1:$O$2344,8,FALSE)</f>
        <v>40273.65</v>
      </c>
      <c r="Q102" t="str">
        <f>VLOOKUP($A102,'Hospitalisation Details'!$A$1:$O$2344,3,FALSE)</f>
        <v>Oct</v>
      </c>
    </row>
    <row r="103" spans="1:17" ht="15.6" x14ac:dyDescent="0.3">
      <c r="A103" s="21" t="s">
        <v>2269</v>
      </c>
      <c r="B103" t="str">
        <f>VLOOKUP($A103,'Customer Names'!$A$2:$D$2336,3,FALSE)</f>
        <v>Sari</v>
      </c>
      <c r="C103">
        <f>VLOOKUP($A103,'Medical Examinations'!$A$1:$J$2336,2,FALSE)</f>
        <v>53.81</v>
      </c>
      <c r="D103">
        <f>VLOOKUP($A103,'Medical Examinations'!$A$1:$J$2336,3,FALSE)</f>
        <v>8.77</v>
      </c>
      <c r="E103" t="str">
        <f>VLOOKUP($A103,'Medical Examinations'!$A$1:$J$2336,4,FALSE)</f>
        <v>Yes</v>
      </c>
      <c r="F103" t="str">
        <f>VLOOKUP($A103,'Medical Examinations'!$A$1:$J$2336,5,FALSE)</f>
        <v>No</v>
      </c>
      <c r="G103" t="str">
        <f>VLOOKUP($A103,'Medical Examinations'!$A$1:$J$2336,6,FALSE)</f>
        <v>No</v>
      </c>
      <c r="H103">
        <f>VLOOKUP($A103,'Medical Examinations'!$A$1:$J$2336,7,FALSE)</f>
        <v>0</v>
      </c>
      <c r="I103" t="str">
        <f>VLOOKUP($A103,'Medical Examinations'!$A$1:$J$2336,8,FALSE)</f>
        <v>Yes</v>
      </c>
      <c r="J103" t="str">
        <f>VLOOKUP($A103,'Medical Examinations'!$A$1:$J$2336,9,FALSE)</f>
        <v>Obesity</v>
      </c>
      <c r="K103" t="str">
        <f>VLOOKUP($A103,'Medical Examinations'!$A$1:$J$2336,10,FALSE)</f>
        <v>Diabetes</v>
      </c>
      <c r="L103">
        <f>VLOOKUP($A103,'Hospitalisation Details'!$A$1:$O$2344,2,FALSE)</f>
        <v>28</v>
      </c>
      <c r="M103" s="6" t="str">
        <f>VLOOKUP($A103,'Hospitalisation Details'!$A$1:$O$2344,5,FALSE)</f>
        <v>28-Jul-1981</v>
      </c>
      <c r="N103" s="28">
        <f>VLOOKUP($A103,'Hospitalisation Details'!$A$1:$O$2344,6,FALSE)</f>
        <v>41</v>
      </c>
      <c r="O103" s="28">
        <f>VLOOKUP($A103,'Hospitalisation Details'!$A$1:$O$2344,7,FALSE)</f>
        <v>1</v>
      </c>
      <c r="P103" s="28">
        <f>VLOOKUP($A103,'Hospitalisation Details'!$A$1:$O$2344,8,FALSE)</f>
        <v>40208.559999999998</v>
      </c>
      <c r="Q103" t="str">
        <f>VLOOKUP($A103,'Hospitalisation Details'!$A$1:$O$2344,3,FALSE)</f>
        <v>Jul</v>
      </c>
    </row>
    <row r="104" spans="1:17" ht="15.6" x14ac:dyDescent="0.3">
      <c r="A104" s="21" t="s">
        <v>2268</v>
      </c>
      <c r="B104" t="str">
        <f>VLOOKUP($A104,'Customer Names'!$A$2:$D$2336,3,FALSE)</f>
        <v>Robert M</v>
      </c>
      <c r="C104">
        <f>VLOOKUP($A104,'Medical Examinations'!$A$1:$J$2336,2,FALSE)</f>
        <v>49.48</v>
      </c>
      <c r="D104">
        <f>VLOOKUP($A104,'Medical Examinations'!$A$1:$J$2336,3,FALSE)</f>
        <v>4.96</v>
      </c>
      <c r="E104" t="str">
        <f>VLOOKUP($A104,'Medical Examinations'!$A$1:$J$2336,4,FALSE)</f>
        <v>No</v>
      </c>
      <c r="F104" t="str">
        <f>VLOOKUP($A104,'Medical Examinations'!$A$1:$J$2336,5,FALSE)</f>
        <v>No</v>
      </c>
      <c r="G104" t="str">
        <f>VLOOKUP($A104,'Medical Examinations'!$A$1:$J$2336,6,FALSE)</f>
        <v>Yes</v>
      </c>
      <c r="H104">
        <f>VLOOKUP($A104,'Medical Examinations'!$A$1:$J$2336,7,FALSE)</f>
        <v>1</v>
      </c>
      <c r="I104" t="str">
        <f>VLOOKUP($A104,'Medical Examinations'!$A$1:$J$2336,8,FALSE)</f>
        <v>Yes</v>
      </c>
      <c r="J104" t="str">
        <f>VLOOKUP($A104,'Medical Examinations'!$A$1:$J$2336,9,FALSE)</f>
        <v>Obesity</v>
      </c>
      <c r="K104" t="str">
        <f>VLOOKUP($A104,'Medical Examinations'!$A$1:$J$2336,10,FALSE)</f>
        <v>Normal</v>
      </c>
      <c r="L104">
        <f>VLOOKUP($A104,'Hospitalisation Details'!$A$1:$O$2344,2,FALSE)</f>
        <v>18</v>
      </c>
      <c r="M104" s="6" t="str">
        <f>VLOOKUP($A104,'Hospitalisation Details'!$A$1:$O$2344,5,FALSE)</f>
        <v>18-Aug-1979</v>
      </c>
      <c r="N104" s="28">
        <f>VLOOKUP($A104,'Hospitalisation Details'!$A$1:$O$2344,6,FALSE)</f>
        <v>43</v>
      </c>
      <c r="O104" s="28">
        <f>VLOOKUP($A104,'Hospitalisation Details'!$A$1:$O$2344,7,FALSE)</f>
        <v>2</v>
      </c>
      <c r="P104" s="28">
        <f>VLOOKUP($A104,'Hospitalisation Details'!$A$1:$O$2344,8,FALSE)</f>
        <v>40204.83</v>
      </c>
      <c r="Q104" t="str">
        <f>VLOOKUP($A104,'Hospitalisation Details'!$A$1:$O$2344,3,FALSE)</f>
        <v>Aug</v>
      </c>
    </row>
    <row r="105" spans="1:17" ht="15.6" x14ac:dyDescent="0.3">
      <c r="A105" s="21" t="s">
        <v>2267</v>
      </c>
      <c r="B105" t="str">
        <f>VLOOKUP($A105,'Customer Names'!$A$2:$D$2336,3,FALSE)</f>
        <v>Ricardo</v>
      </c>
      <c r="C105">
        <f>VLOOKUP($A105,'Medical Examinations'!$A$1:$J$2336,2,FALSE)</f>
        <v>34.1</v>
      </c>
      <c r="D105">
        <f>VLOOKUP($A105,'Medical Examinations'!$A$1:$J$2336,3,FALSE)</f>
        <v>4.43</v>
      </c>
      <c r="E105" t="str">
        <f>VLOOKUP($A105,'Medical Examinations'!$A$1:$J$2336,4,FALSE)</f>
        <v>Yes</v>
      </c>
      <c r="F105" t="str">
        <f>VLOOKUP($A105,'Medical Examinations'!$A$1:$J$2336,5,FALSE)</f>
        <v>No</v>
      </c>
      <c r="G105" t="str">
        <f>VLOOKUP($A105,'Medical Examinations'!$A$1:$J$2336,6,FALSE)</f>
        <v>No</v>
      </c>
      <c r="H105">
        <f>VLOOKUP($A105,'Medical Examinations'!$A$1:$J$2336,7,FALSE)</f>
        <v>0</v>
      </c>
      <c r="I105" t="str">
        <f>VLOOKUP($A105,'Medical Examinations'!$A$1:$J$2336,8,FALSE)</f>
        <v>Yes</v>
      </c>
      <c r="J105" t="str">
        <f>VLOOKUP($A105,'Medical Examinations'!$A$1:$J$2336,9,FALSE)</f>
        <v>Obesity</v>
      </c>
      <c r="K105" t="str">
        <f>VLOOKUP($A105,'Medical Examinations'!$A$1:$J$2336,10,FALSE)</f>
        <v>Normal</v>
      </c>
      <c r="L105">
        <f>VLOOKUP($A105,'Hospitalisation Details'!$A$1:$O$2344,2,FALSE)</f>
        <v>21</v>
      </c>
      <c r="M105" s="6" t="str">
        <f>VLOOKUP($A105,'Hospitalisation Details'!$A$1:$O$2344,5,FALSE)</f>
        <v>21-Oct-1985</v>
      </c>
      <c r="N105" s="28">
        <f>VLOOKUP($A105,'Hospitalisation Details'!$A$1:$O$2344,6,FALSE)</f>
        <v>37</v>
      </c>
      <c r="O105" s="28">
        <f>VLOOKUP($A105,'Hospitalisation Details'!$A$1:$O$2344,7,FALSE)</f>
        <v>4</v>
      </c>
      <c r="P105" s="28">
        <f>VLOOKUP($A105,'Hospitalisation Details'!$A$1:$O$2344,8,FALSE)</f>
        <v>40182.25</v>
      </c>
      <c r="Q105" t="str">
        <f>VLOOKUP($A105,'Hospitalisation Details'!$A$1:$O$2344,3,FALSE)</f>
        <v>Oct</v>
      </c>
    </row>
    <row r="106" spans="1:17" ht="15.6" x14ac:dyDescent="0.3">
      <c r="A106" s="21" t="s">
        <v>2266</v>
      </c>
      <c r="B106" t="str">
        <f>VLOOKUP($A106,'Customer Names'!$A$2:$D$2336,3,FALSE)</f>
        <v>Gedion</v>
      </c>
      <c r="C106">
        <f>VLOOKUP($A106,'Medical Examinations'!$A$1:$J$2336,2,FALSE)</f>
        <v>35.299999999999997</v>
      </c>
      <c r="D106">
        <f>VLOOKUP($A106,'Medical Examinations'!$A$1:$J$2336,3,FALSE)</f>
        <v>5.82</v>
      </c>
      <c r="E106" t="str">
        <f>VLOOKUP($A106,'Medical Examinations'!$A$1:$J$2336,4,FALSE)</f>
        <v>Yes</v>
      </c>
      <c r="F106" t="str">
        <f>VLOOKUP($A106,'Medical Examinations'!$A$1:$J$2336,5,FALSE)</f>
        <v>No</v>
      </c>
      <c r="G106" t="str">
        <f>VLOOKUP($A106,'Medical Examinations'!$A$1:$J$2336,6,FALSE)</f>
        <v>Yes</v>
      </c>
      <c r="H106">
        <f>VLOOKUP($A106,'Medical Examinations'!$A$1:$J$2336,7,FALSE)</f>
        <v>1</v>
      </c>
      <c r="I106" t="str">
        <f>VLOOKUP($A106,'Medical Examinations'!$A$1:$J$2336,8,FALSE)</f>
        <v>Yes</v>
      </c>
      <c r="J106" t="str">
        <f>VLOOKUP($A106,'Medical Examinations'!$A$1:$J$2336,9,FALSE)</f>
        <v>Obesity</v>
      </c>
      <c r="K106" t="str">
        <f>VLOOKUP($A106,'Medical Examinations'!$A$1:$J$2336,10,FALSE)</f>
        <v>Prediabetes</v>
      </c>
      <c r="L106">
        <f>VLOOKUP($A106,'Hospitalisation Details'!$A$1:$O$2344,2,FALSE)</f>
        <v>14</v>
      </c>
      <c r="M106" s="6" t="str">
        <f>VLOOKUP($A106,'Hospitalisation Details'!$A$1:$O$2344,5,FALSE)</f>
        <v>14-Oct-1983</v>
      </c>
      <c r="N106" s="28">
        <f>VLOOKUP($A106,'Hospitalisation Details'!$A$1:$O$2344,6,FALSE)</f>
        <v>39</v>
      </c>
      <c r="O106" s="28">
        <f>VLOOKUP($A106,'Hospitalisation Details'!$A$1:$O$2344,7,FALSE)</f>
        <v>2</v>
      </c>
      <c r="P106" s="28">
        <f>VLOOKUP($A106,'Hospitalisation Details'!$A$1:$O$2344,8,FALSE)</f>
        <v>40103.89</v>
      </c>
      <c r="Q106" t="str">
        <f>VLOOKUP($A106,'Hospitalisation Details'!$A$1:$O$2344,3,FALSE)</f>
        <v>Oct</v>
      </c>
    </row>
    <row r="107" spans="1:17" ht="15.6" x14ac:dyDescent="0.3">
      <c r="A107" s="21" t="s">
        <v>2265</v>
      </c>
      <c r="B107" t="str">
        <f>VLOOKUP($A107,'Customer Names'!$A$2:$D$2336,3,FALSE)</f>
        <v>Mark</v>
      </c>
      <c r="C107">
        <f>VLOOKUP($A107,'Medical Examinations'!$A$1:$J$2336,2,FALSE)</f>
        <v>43.83</v>
      </c>
      <c r="D107">
        <f>VLOOKUP($A107,'Medical Examinations'!$A$1:$J$2336,3,FALSE)</f>
        <v>6.03</v>
      </c>
      <c r="E107" t="str">
        <f>VLOOKUP($A107,'Medical Examinations'!$A$1:$J$2336,4,FALSE)</f>
        <v>Yes</v>
      </c>
      <c r="F107" t="str">
        <f>VLOOKUP($A107,'Medical Examinations'!$A$1:$J$2336,5,FALSE)</f>
        <v>No</v>
      </c>
      <c r="G107" t="str">
        <f>VLOOKUP($A107,'Medical Examinations'!$A$1:$J$2336,6,FALSE)</f>
        <v>No</v>
      </c>
      <c r="H107">
        <f>VLOOKUP($A107,'Medical Examinations'!$A$1:$J$2336,7,FALSE)</f>
        <v>2</v>
      </c>
      <c r="I107" t="str">
        <f>VLOOKUP($A107,'Medical Examinations'!$A$1:$J$2336,8,FALSE)</f>
        <v>Yes</v>
      </c>
      <c r="J107" t="str">
        <f>VLOOKUP($A107,'Medical Examinations'!$A$1:$J$2336,9,FALSE)</f>
        <v>Obesity</v>
      </c>
      <c r="K107" t="str">
        <f>VLOOKUP($A107,'Medical Examinations'!$A$1:$J$2336,10,FALSE)</f>
        <v>Prediabetes</v>
      </c>
      <c r="L107">
        <f>VLOOKUP($A107,'Hospitalisation Details'!$A$1:$O$2344,2,FALSE)</f>
        <v>12</v>
      </c>
      <c r="M107" s="6" t="str">
        <f>VLOOKUP($A107,'Hospitalisation Details'!$A$1:$O$2344,5,FALSE)</f>
        <v>12-Aug-1966</v>
      </c>
      <c r="N107" s="28">
        <f>VLOOKUP($A107,'Hospitalisation Details'!$A$1:$O$2344,6,FALSE)</f>
        <v>56</v>
      </c>
      <c r="O107" s="28">
        <f>VLOOKUP($A107,'Hospitalisation Details'!$A$1:$O$2344,7,FALSE)</f>
        <v>0</v>
      </c>
      <c r="P107" s="28">
        <f>VLOOKUP($A107,'Hospitalisation Details'!$A$1:$O$2344,8,FALSE)</f>
        <v>40069.440000000002</v>
      </c>
      <c r="Q107" t="str">
        <f>VLOOKUP($A107,'Hospitalisation Details'!$A$1:$O$2344,3,FALSE)</f>
        <v>Aug</v>
      </c>
    </row>
    <row r="108" spans="1:17" ht="15.6" x14ac:dyDescent="0.3">
      <c r="A108" s="21" t="s">
        <v>2264</v>
      </c>
      <c r="B108" t="str">
        <f>VLOOKUP($A108,'Customer Names'!$A$2:$D$2336,3,FALSE)</f>
        <v>Gamini P</v>
      </c>
      <c r="C108">
        <f>VLOOKUP($A108,'Medical Examinations'!$A$1:$J$2336,2,FALSE)</f>
        <v>50.07</v>
      </c>
      <c r="D108">
        <f>VLOOKUP($A108,'Medical Examinations'!$A$1:$J$2336,3,FALSE)</f>
        <v>9.27</v>
      </c>
      <c r="E108" t="str">
        <f>VLOOKUP($A108,'Medical Examinations'!$A$1:$J$2336,4,FALSE)</f>
        <v>No</v>
      </c>
      <c r="F108" t="str">
        <f>VLOOKUP($A108,'Medical Examinations'!$A$1:$J$2336,5,FALSE)</f>
        <v>No</v>
      </c>
      <c r="G108" t="str">
        <f>VLOOKUP($A108,'Medical Examinations'!$A$1:$J$2336,6,FALSE)</f>
        <v>No</v>
      </c>
      <c r="H108">
        <f>VLOOKUP($A108,'Medical Examinations'!$A$1:$J$2336,7,FALSE)</f>
        <v>0</v>
      </c>
      <c r="I108" t="str">
        <f>VLOOKUP($A108,'Medical Examinations'!$A$1:$J$2336,8,FALSE)</f>
        <v>Yes</v>
      </c>
      <c r="J108" t="str">
        <f>VLOOKUP($A108,'Medical Examinations'!$A$1:$J$2336,9,FALSE)</f>
        <v>Obesity</v>
      </c>
      <c r="K108" t="str">
        <f>VLOOKUP($A108,'Medical Examinations'!$A$1:$J$2336,10,FALSE)</f>
        <v>Diabetes</v>
      </c>
      <c r="L108">
        <f>VLOOKUP($A108,'Hospitalisation Details'!$A$1:$O$2344,2,FALSE)</f>
        <v>20</v>
      </c>
      <c r="M108" s="6" t="str">
        <f>VLOOKUP($A108,'Hospitalisation Details'!$A$1:$O$2344,5,FALSE)</f>
        <v>20-Dec-1978</v>
      </c>
      <c r="N108" s="28">
        <f>VLOOKUP($A108,'Hospitalisation Details'!$A$1:$O$2344,6,FALSE)</f>
        <v>44</v>
      </c>
      <c r="O108" s="28">
        <f>VLOOKUP($A108,'Hospitalisation Details'!$A$1:$O$2344,7,FALSE)</f>
        <v>2</v>
      </c>
      <c r="P108" s="28">
        <f>VLOOKUP($A108,'Hospitalisation Details'!$A$1:$O$2344,8,FALSE)</f>
        <v>40054.730000000003</v>
      </c>
      <c r="Q108" t="str">
        <f>VLOOKUP($A108,'Hospitalisation Details'!$A$1:$O$2344,3,FALSE)</f>
        <v>Dec</v>
      </c>
    </row>
    <row r="109" spans="1:17" ht="15.6" x14ac:dyDescent="0.3">
      <c r="A109" s="21" t="s">
        <v>2263</v>
      </c>
      <c r="B109" t="str">
        <f>VLOOKUP($A109,'Customer Names'!$A$2:$D$2336,3,FALSE)</f>
        <v>Emily J</v>
      </c>
      <c r="C109">
        <f>VLOOKUP($A109,'Medical Examinations'!$A$1:$J$2336,2,FALSE)</f>
        <v>32.774999999999999</v>
      </c>
      <c r="D109">
        <f>VLOOKUP($A109,'Medical Examinations'!$A$1:$J$2336,3,FALSE)</f>
        <v>5.53</v>
      </c>
      <c r="E109" t="str">
        <f>VLOOKUP($A109,'Medical Examinations'!$A$1:$J$2336,4,FALSE)</f>
        <v>No</v>
      </c>
      <c r="F109" t="str">
        <f>VLOOKUP($A109,'Medical Examinations'!$A$1:$J$2336,5,FALSE)</f>
        <v>No</v>
      </c>
      <c r="G109" t="str">
        <f>VLOOKUP($A109,'Medical Examinations'!$A$1:$J$2336,6,FALSE)</f>
        <v>No</v>
      </c>
      <c r="H109">
        <f>VLOOKUP($A109,'Medical Examinations'!$A$1:$J$2336,7,FALSE)</f>
        <v>0</v>
      </c>
      <c r="I109" t="str">
        <f>VLOOKUP($A109,'Medical Examinations'!$A$1:$J$2336,8,FALSE)</f>
        <v>Yes</v>
      </c>
      <c r="J109" t="str">
        <f>VLOOKUP($A109,'Medical Examinations'!$A$1:$J$2336,9,FALSE)</f>
        <v>Obesity</v>
      </c>
      <c r="K109" t="str">
        <f>VLOOKUP($A109,'Medical Examinations'!$A$1:$J$2336,10,FALSE)</f>
        <v>Normal</v>
      </c>
      <c r="L109">
        <f>VLOOKUP($A109,'Hospitalisation Details'!$A$1:$O$2344,2,FALSE)</f>
        <v>25</v>
      </c>
      <c r="M109" s="6" t="str">
        <f>VLOOKUP($A109,'Hospitalisation Details'!$A$1:$O$2344,5,FALSE)</f>
        <v>25-Dec-1982</v>
      </c>
      <c r="N109" s="28">
        <f>VLOOKUP($A109,'Hospitalisation Details'!$A$1:$O$2344,6,FALSE)</f>
        <v>40</v>
      </c>
      <c r="O109" s="28">
        <f>VLOOKUP($A109,'Hospitalisation Details'!$A$1:$O$2344,7,FALSE)</f>
        <v>2</v>
      </c>
      <c r="P109" s="28">
        <f>VLOOKUP($A109,'Hospitalisation Details'!$A$1:$O$2344,8,FALSE)</f>
        <v>40003.33</v>
      </c>
      <c r="Q109" t="str">
        <f>VLOOKUP($A109,'Hospitalisation Details'!$A$1:$O$2344,3,FALSE)</f>
        <v>Dec</v>
      </c>
    </row>
    <row r="110" spans="1:17" ht="15.6" x14ac:dyDescent="0.3">
      <c r="A110" s="21" t="s">
        <v>2262</v>
      </c>
      <c r="B110" t="str">
        <f>VLOOKUP($A110,'Customer Names'!$A$2:$D$2336,3,FALSE)</f>
        <v>Amanda</v>
      </c>
      <c r="C110">
        <f>VLOOKUP($A110,'Medical Examinations'!$A$1:$J$2336,2,FALSE)</f>
        <v>34.104999999999997</v>
      </c>
      <c r="D110">
        <f>VLOOKUP($A110,'Medical Examinations'!$A$1:$J$2336,3,FALSE)</f>
        <v>5.07</v>
      </c>
      <c r="E110" t="str">
        <f>VLOOKUP($A110,'Medical Examinations'!$A$1:$J$2336,4,FALSE)</f>
        <v>No</v>
      </c>
      <c r="F110" t="str">
        <f>VLOOKUP($A110,'Medical Examinations'!$A$1:$J$2336,5,FALSE)</f>
        <v>No</v>
      </c>
      <c r="G110" t="str">
        <f>VLOOKUP($A110,'Medical Examinations'!$A$1:$J$2336,6,FALSE)</f>
        <v>No</v>
      </c>
      <c r="H110">
        <f>VLOOKUP($A110,'Medical Examinations'!$A$1:$J$2336,7,FALSE)</f>
        <v>1</v>
      </c>
      <c r="I110" t="str">
        <f>VLOOKUP($A110,'Medical Examinations'!$A$1:$J$2336,8,FALSE)</f>
        <v>Yes</v>
      </c>
      <c r="J110" t="str">
        <f>VLOOKUP($A110,'Medical Examinations'!$A$1:$J$2336,9,FALSE)</f>
        <v>Obesity</v>
      </c>
      <c r="K110" t="str">
        <f>VLOOKUP($A110,'Medical Examinations'!$A$1:$J$2336,10,FALSE)</f>
        <v>Normal</v>
      </c>
      <c r="L110">
        <f>VLOOKUP($A110,'Hospitalisation Details'!$A$1:$O$2344,2,FALSE)</f>
        <v>8</v>
      </c>
      <c r="M110" s="6" t="str">
        <f>VLOOKUP($A110,'Hospitalisation Details'!$A$1:$O$2344,5,FALSE)</f>
        <v>8-Aug-1987</v>
      </c>
      <c r="N110" s="28">
        <f>VLOOKUP($A110,'Hospitalisation Details'!$A$1:$O$2344,6,FALSE)</f>
        <v>35</v>
      </c>
      <c r="O110" s="28">
        <f>VLOOKUP($A110,'Hospitalisation Details'!$A$1:$O$2344,7,FALSE)</f>
        <v>3</v>
      </c>
      <c r="P110" s="28">
        <f>VLOOKUP($A110,'Hospitalisation Details'!$A$1:$O$2344,8,FALSE)</f>
        <v>39983.43</v>
      </c>
      <c r="Q110" t="str">
        <f>VLOOKUP($A110,'Hospitalisation Details'!$A$1:$O$2344,3,FALSE)</f>
        <v>Aug</v>
      </c>
    </row>
    <row r="111" spans="1:17" ht="15.6" x14ac:dyDescent="0.3">
      <c r="A111" s="21" t="s">
        <v>2261</v>
      </c>
      <c r="B111" t="str">
        <f>VLOOKUP($A111,'Customer Names'!$A$2:$D$2336,3,FALSE)</f>
        <v>Nicholas</v>
      </c>
      <c r="C111">
        <f>VLOOKUP($A111,'Medical Examinations'!$A$1:$J$2336,2,FALSE)</f>
        <v>48.93</v>
      </c>
      <c r="D111">
        <f>VLOOKUP($A111,'Medical Examinations'!$A$1:$J$2336,3,FALSE)</f>
        <v>11.17</v>
      </c>
      <c r="E111" t="str">
        <f>VLOOKUP($A111,'Medical Examinations'!$A$1:$J$2336,4,FALSE)</f>
        <v>Yes</v>
      </c>
      <c r="F111" t="str">
        <f>VLOOKUP($A111,'Medical Examinations'!$A$1:$J$2336,5,FALSE)</f>
        <v>No</v>
      </c>
      <c r="G111" t="str">
        <f>VLOOKUP($A111,'Medical Examinations'!$A$1:$J$2336,6,FALSE)</f>
        <v>No</v>
      </c>
      <c r="H111">
        <f>VLOOKUP($A111,'Medical Examinations'!$A$1:$J$2336,7,FALSE)</f>
        <v>1</v>
      </c>
      <c r="I111" t="str">
        <f>VLOOKUP($A111,'Medical Examinations'!$A$1:$J$2336,8,FALSE)</f>
        <v>Yes</v>
      </c>
      <c r="J111" t="str">
        <f>VLOOKUP($A111,'Medical Examinations'!$A$1:$J$2336,9,FALSE)</f>
        <v>Obesity</v>
      </c>
      <c r="K111" t="str">
        <f>VLOOKUP($A111,'Medical Examinations'!$A$1:$J$2336,10,FALSE)</f>
        <v>Diabetes</v>
      </c>
      <c r="L111">
        <f>VLOOKUP($A111,'Hospitalisation Details'!$A$1:$O$2344,2,FALSE)</f>
        <v>2</v>
      </c>
      <c r="M111" s="6" t="str">
        <f>VLOOKUP($A111,'Hospitalisation Details'!$A$1:$O$2344,5,FALSE)</f>
        <v>2-Dec-1975</v>
      </c>
      <c r="N111" s="28">
        <f>VLOOKUP($A111,'Hospitalisation Details'!$A$1:$O$2344,6,FALSE)</f>
        <v>47</v>
      </c>
      <c r="O111" s="28">
        <f>VLOOKUP($A111,'Hospitalisation Details'!$A$1:$O$2344,7,FALSE)</f>
        <v>1</v>
      </c>
      <c r="P111" s="28">
        <f>VLOOKUP($A111,'Hospitalisation Details'!$A$1:$O$2344,8,FALSE)</f>
        <v>39963.120000000003</v>
      </c>
      <c r="Q111" t="str">
        <f>VLOOKUP($A111,'Hospitalisation Details'!$A$1:$O$2344,3,FALSE)</f>
        <v>Dec</v>
      </c>
    </row>
    <row r="112" spans="1:17" ht="15.6" x14ac:dyDescent="0.3">
      <c r="A112" s="21" t="s">
        <v>2260</v>
      </c>
      <c r="B112" t="str">
        <f>VLOOKUP($A112,'Customer Names'!$A$2:$D$2336,3,FALSE)</f>
        <v>Knox</v>
      </c>
      <c r="C112">
        <f>VLOOKUP($A112,'Medical Examinations'!$A$1:$J$2336,2,FALSE)</f>
        <v>37.07</v>
      </c>
      <c r="D112">
        <f>VLOOKUP($A112,'Medical Examinations'!$A$1:$J$2336,3,FALSE)</f>
        <v>6.14</v>
      </c>
      <c r="E112" t="str">
        <f>VLOOKUP($A112,'Medical Examinations'!$A$1:$J$2336,4,FALSE)</f>
        <v>Yes</v>
      </c>
      <c r="F112" t="str">
        <f>VLOOKUP($A112,'Medical Examinations'!$A$1:$J$2336,5,FALSE)</f>
        <v>No</v>
      </c>
      <c r="G112" t="str">
        <f>VLOOKUP($A112,'Medical Examinations'!$A$1:$J$2336,6,FALSE)</f>
        <v>No</v>
      </c>
      <c r="H112">
        <f>VLOOKUP($A112,'Medical Examinations'!$A$1:$J$2336,7,FALSE)</f>
        <v>0</v>
      </c>
      <c r="I112" t="str">
        <f>VLOOKUP($A112,'Medical Examinations'!$A$1:$J$2336,8,FALSE)</f>
        <v>Yes</v>
      </c>
      <c r="J112" t="str">
        <f>VLOOKUP($A112,'Medical Examinations'!$A$1:$J$2336,9,FALSE)</f>
        <v>Obesity</v>
      </c>
      <c r="K112" t="str">
        <f>VLOOKUP($A112,'Medical Examinations'!$A$1:$J$2336,10,FALSE)</f>
        <v>Prediabetes</v>
      </c>
      <c r="L112">
        <f>VLOOKUP($A112,'Hospitalisation Details'!$A$1:$O$2344,2,FALSE)</f>
        <v>22</v>
      </c>
      <c r="M112" s="6" t="str">
        <f>VLOOKUP($A112,'Hospitalisation Details'!$A$1:$O$2344,5,FALSE)</f>
        <v>22-Aug-1985</v>
      </c>
      <c r="N112" s="28">
        <f>VLOOKUP($A112,'Hospitalisation Details'!$A$1:$O$2344,6,FALSE)</f>
        <v>37</v>
      </c>
      <c r="O112" s="28">
        <f>VLOOKUP($A112,'Hospitalisation Details'!$A$1:$O$2344,7,FALSE)</f>
        <v>1</v>
      </c>
      <c r="P112" s="28">
        <f>VLOOKUP($A112,'Hospitalisation Details'!$A$1:$O$2344,8,FALSE)</f>
        <v>39871.699999999997</v>
      </c>
      <c r="Q112" t="str">
        <f>VLOOKUP($A112,'Hospitalisation Details'!$A$1:$O$2344,3,FALSE)</f>
        <v>Aug</v>
      </c>
    </row>
    <row r="113" spans="1:17" ht="15.6" x14ac:dyDescent="0.3">
      <c r="A113" s="21" t="s">
        <v>2259</v>
      </c>
      <c r="B113" t="str">
        <f>VLOOKUP($A113,'Customer Names'!$A$2:$D$2336,3,FALSE)</f>
        <v>Yianna</v>
      </c>
      <c r="C113">
        <f>VLOOKUP($A113,'Medical Examinations'!$A$1:$J$2336,2,FALSE)</f>
        <v>51.51</v>
      </c>
      <c r="D113">
        <f>VLOOKUP($A113,'Medical Examinations'!$A$1:$J$2336,3,FALSE)</f>
        <v>6.26</v>
      </c>
      <c r="E113" t="str">
        <f>VLOOKUP($A113,'Medical Examinations'!$A$1:$J$2336,4,FALSE)</f>
        <v>Yes</v>
      </c>
      <c r="F113" t="str">
        <f>VLOOKUP($A113,'Medical Examinations'!$A$1:$J$2336,5,FALSE)</f>
        <v>No</v>
      </c>
      <c r="G113" t="str">
        <f>VLOOKUP($A113,'Medical Examinations'!$A$1:$J$2336,6,FALSE)</f>
        <v>Yes</v>
      </c>
      <c r="H113">
        <f>VLOOKUP($A113,'Medical Examinations'!$A$1:$J$2336,7,FALSE)</f>
        <v>1</v>
      </c>
      <c r="I113" t="str">
        <f>VLOOKUP($A113,'Medical Examinations'!$A$1:$J$2336,8,FALSE)</f>
        <v>Yes</v>
      </c>
      <c r="J113" t="str">
        <f>VLOOKUP($A113,'Medical Examinations'!$A$1:$J$2336,9,FALSE)</f>
        <v>Obesity</v>
      </c>
      <c r="K113" t="str">
        <f>VLOOKUP($A113,'Medical Examinations'!$A$1:$J$2336,10,FALSE)</f>
        <v>Prediabetes</v>
      </c>
      <c r="L113">
        <f>VLOOKUP($A113,'Hospitalisation Details'!$A$1:$O$2344,2,FALSE)</f>
        <v>1</v>
      </c>
      <c r="M113" s="6" t="str">
        <f>VLOOKUP($A113,'Hospitalisation Details'!$A$1:$O$2344,5,FALSE)</f>
        <v>1-Jun-1983</v>
      </c>
      <c r="N113" s="28">
        <f>VLOOKUP($A113,'Hospitalisation Details'!$A$1:$O$2344,6,FALSE)</f>
        <v>40</v>
      </c>
      <c r="O113" s="28">
        <f>VLOOKUP($A113,'Hospitalisation Details'!$A$1:$O$2344,7,FALSE)</f>
        <v>3</v>
      </c>
      <c r="P113" s="28">
        <f>VLOOKUP($A113,'Hospitalisation Details'!$A$1:$O$2344,8,FALSE)</f>
        <v>39865.699999999997</v>
      </c>
      <c r="Q113" t="str">
        <f>VLOOKUP($A113,'Hospitalisation Details'!$A$1:$O$2344,3,FALSE)</f>
        <v>Jun</v>
      </c>
    </row>
    <row r="114" spans="1:17" ht="15.6" x14ac:dyDescent="0.3">
      <c r="A114" s="21" t="s">
        <v>2258</v>
      </c>
      <c r="B114" t="str">
        <f>VLOOKUP($A114,'Customer Names'!$A$2:$D$2336,3,FALSE)</f>
        <v>Roberta</v>
      </c>
      <c r="C114">
        <f>VLOOKUP($A114,'Medical Examinations'!$A$1:$J$2336,2,FALSE)</f>
        <v>34.799999999999997</v>
      </c>
      <c r="D114">
        <f>VLOOKUP($A114,'Medical Examinations'!$A$1:$J$2336,3,FALSE)</f>
        <v>4.72</v>
      </c>
      <c r="E114" t="str">
        <f>VLOOKUP($A114,'Medical Examinations'!$A$1:$J$2336,4,FALSE)</f>
        <v>Yes</v>
      </c>
      <c r="F114" t="str">
        <f>VLOOKUP($A114,'Medical Examinations'!$A$1:$J$2336,5,FALSE)</f>
        <v>No</v>
      </c>
      <c r="G114" t="str">
        <f>VLOOKUP($A114,'Medical Examinations'!$A$1:$J$2336,6,FALSE)</f>
        <v>No</v>
      </c>
      <c r="H114">
        <f>VLOOKUP($A114,'Medical Examinations'!$A$1:$J$2336,7,FALSE)</f>
        <v>0</v>
      </c>
      <c r="I114" t="str">
        <f>VLOOKUP($A114,'Medical Examinations'!$A$1:$J$2336,8,FALSE)</f>
        <v>Yes</v>
      </c>
      <c r="J114" t="str">
        <f>VLOOKUP($A114,'Medical Examinations'!$A$1:$J$2336,9,FALSE)</f>
        <v>Obesity</v>
      </c>
      <c r="K114" t="str">
        <f>VLOOKUP($A114,'Medical Examinations'!$A$1:$J$2336,10,FALSE)</f>
        <v>Normal</v>
      </c>
      <c r="L114">
        <f>VLOOKUP($A114,'Hospitalisation Details'!$A$1:$O$2344,2,FALSE)</f>
        <v>17</v>
      </c>
      <c r="M114" s="6" t="str">
        <f>VLOOKUP($A114,'Hospitalisation Details'!$A$1:$O$2344,5,FALSE)</f>
        <v>17-Jul-1985</v>
      </c>
      <c r="N114" s="28">
        <f>VLOOKUP($A114,'Hospitalisation Details'!$A$1:$O$2344,6,FALSE)</f>
        <v>37</v>
      </c>
      <c r="O114" s="28">
        <f>VLOOKUP($A114,'Hospitalisation Details'!$A$1:$O$2344,7,FALSE)</f>
        <v>2</v>
      </c>
      <c r="P114" s="28">
        <f>VLOOKUP($A114,'Hospitalisation Details'!$A$1:$O$2344,8,FALSE)</f>
        <v>39836.519999999997</v>
      </c>
      <c r="Q114" t="str">
        <f>VLOOKUP($A114,'Hospitalisation Details'!$A$1:$O$2344,3,FALSE)</f>
        <v>Jul</v>
      </c>
    </row>
    <row r="115" spans="1:17" ht="15.6" x14ac:dyDescent="0.3">
      <c r="A115" s="21" t="s">
        <v>2257</v>
      </c>
      <c r="B115" t="str">
        <f>VLOOKUP($A115,'Customer Names'!$A$2:$D$2336,3,FALSE)</f>
        <v>Benjamin P</v>
      </c>
      <c r="C115">
        <f>VLOOKUP($A115,'Medical Examinations'!$A$1:$J$2336,2,FALSE)</f>
        <v>36.67</v>
      </c>
      <c r="D115">
        <f>VLOOKUP($A115,'Medical Examinations'!$A$1:$J$2336,3,FALSE)</f>
        <v>5.18</v>
      </c>
      <c r="E115" t="str">
        <f>VLOOKUP($A115,'Medical Examinations'!$A$1:$J$2336,4,FALSE)</f>
        <v>No</v>
      </c>
      <c r="F115" t="str">
        <f>VLOOKUP($A115,'Medical Examinations'!$A$1:$J$2336,5,FALSE)</f>
        <v>No</v>
      </c>
      <c r="G115" t="str">
        <f>VLOOKUP($A115,'Medical Examinations'!$A$1:$J$2336,6,FALSE)</f>
        <v>No</v>
      </c>
      <c r="H115">
        <f>VLOOKUP($A115,'Medical Examinations'!$A$1:$J$2336,7,FALSE)</f>
        <v>1</v>
      </c>
      <c r="I115" t="str">
        <f>VLOOKUP($A115,'Medical Examinations'!$A$1:$J$2336,8,FALSE)</f>
        <v>Yes</v>
      </c>
      <c r="J115" t="str">
        <f>VLOOKUP($A115,'Medical Examinations'!$A$1:$J$2336,9,FALSE)</f>
        <v>Obesity</v>
      </c>
      <c r="K115" t="str">
        <f>VLOOKUP($A115,'Medical Examinations'!$A$1:$J$2336,10,FALSE)</f>
        <v>Normal</v>
      </c>
      <c r="L115">
        <f>VLOOKUP($A115,'Hospitalisation Details'!$A$1:$O$2344,2,FALSE)</f>
        <v>24</v>
      </c>
      <c r="M115" s="6" t="str">
        <f>VLOOKUP($A115,'Hospitalisation Details'!$A$1:$O$2344,5,FALSE)</f>
        <v>24-Jul-1987</v>
      </c>
      <c r="N115" s="28">
        <f>VLOOKUP($A115,'Hospitalisation Details'!$A$1:$O$2344,6,FALSE)</f>
        <v>35</v>
      </c>
      <c r="O115" s="28">
        <f>VLOOKUP($A115,'Hospitalisation Details'!$A$1:$O$2344,7,FALSE)</f>
        <v>1</v>
      </c>
      <c r="P115" s="28">
        <f>VLOOKUP($A115,'Hospitalisation Details'!$A$1:$O$2344,8,FALSE)</f>
        <v>39774.28</v>
      </c>
      <c r="Q115" t="str">
        <f>VLOOKUP($A115,'Hospitalisation Details'!$A$1:$O$2344,3,FALSE)</f>
        <v>Jul</v>
      </c>
    </row>
    <row r="116" spans="1:17" ht="15.6" x14ac:dyDescent="0.3">
      <c r="A116" s="21" t="s">
        <v>2256</v>
      </c>
      <c r="B116" t="str">
        <f>VLOOKUP($A116,'Customer Names'!$A$2:$D$2336,3,FALSE)</f>
        <v>Craig</v>
      </c>
      <c r="C116">
        <f>VLOOKUP($A116,'Medical Examinations'!$A$1:$J$2336,2,FALSE)</f>
        <v>30.9</v>
      </c>
      <c r="D116">
        <f>VLOOKUP($A116,'Medical Examinations'!$A$1:$J$2336,3,FALSE)</f>
        <v>9.4</v>
      </c>
      <c r="E116" t="str">
        <f>VLOOKUP($A116,'Medical Examinations'!$A$1:$J$2336,4,FALSE)</f>
        <v>No</v>
      </c>
      <c r="F116" t="str">
        <f>VLOOKUP($A116,'Medical Examinations'!$A$1:$J$2336,5,FALSE)</f>
        <v>No</v>
      </c>
      <c r="G116" t="str">
        <f>VLOOKUP($A116,'Medical Examinations'!$A$1:$J$2336,6,FALSE)</f>
        <v>No</v>
      </c>
      <c r="H116">
        <f>VLOOKUP($A116,'Medical Examinations'!$A$1:$J$2336,7,FALSE)</f>
        <v>2</v>
      </c>
      <c r="I116" t="str">
        <f>VLOOKUP($A116,'Medical Examinations'!$A$1:$J$2336,8,FALSE)</f>
        <v>Yes</v>
      </c>
      <c r="J116" t="str">
        <f>VLOOKUP($A116,'Medical Examinations'!$A$1:$J$2336,9,FALSE)</f>
        <v>Obesity</v>
      </c>
      <c r="K116" t="str">
        <f>VLOOKUP($A116,'Medical Examinations'!$A$1:$J$2336,10,FALSE)</f>
        <v>Diabetes</v>
      </c>
      <c r="L116">
        <f>VLOOKUP($A116,'Hospitalisation Details'!$A$1:$O$2344,2,FALSE)</f>
        <v>17</v>
      </c>
      <c r="M116" s="6" t="str">
        <f>VLOOKUP($A116,'Hospitalisation Details'!$A$1:$O$2344,5,FALSE)</f>
        <v>17-Dec-1973</v>
      </c>
      <c r="N116" s="28">
        <f>VLOOKUP($A116,'Hospitalisation Details'!$A$1:$O$2344,6,FALSE)</f>
        <v>49</v>
      </c>
      <c r="O116" s="28">
        <f>VLOOKUP($A116,'Hospitalisation Details'!$A$1:$O$2344,7,FALSE)</f>
        <v>0</v>
      </c>
      <c r="P116" s="28">
        <f>VLOOKUP($A116,'Hospitalisation Details'!$A$1:$O$2344,8,FALSE)</f>
        <v>39727.61</v>
      </c>
      <c r="Q116" t="str">
        <f>VLOOKUP($A116,'Hospitalisation Details'!$A$1:$O$2344,3,FALSE)</f>
        <v>Dec</v>
      </c>
    </row>
    <row r="117" spans="1:17" ht="15.6" x14ac:dyDescent="0.3">
      <c r="A117" s="21" t="s">
        <v>2255</v>
      </c>
      <c r="B117" t="str">
        <f>VLOOKUP($A117,'Customer Names'!$A$2:$D$2336,3,FALSE)</f>
        <v>Ann</v>
      </c>
      <c r="C117">
        <f>VLOOKUP($A117,'Medical Examinations'!$A$1:$J$2336,2,FALSE)</f>
        <v>30.495000000000001</v>
      </c>
      <c r="D117">
        <f>VLOOKUP($A117,'Medical Examinations'!$A$1:$J$2336,3,FALSE)</f>
        <v>6.29</v>
      </c>
      <c r="E117" t="str">
        <f>VLOOKUP($A117,'Medical Examinations'!$A$1:$J$2336,4,FALSE)</f>
        <v>No</v>
      </c>
      <c r="F117" t="str">
        <f>VLOOKUP($A117,'Medical Examinations'!$A$1:$J$2336,5,FALSE)</f>
        <v>No</v>
      </c>
      <c r="G117" t="str">
        <f>VLOOKUP($A117,'Medical Examinations'!$A$1:$J$2336,6,FALSE)</f>
        <v>No</v>
      </c>
      <c r="H117">
        <f>VLOOKUP($A117,'Medical Examinations'!$A$1:$J$2336,7,FALSE)</f>
        <v>0</v>
      </c>
      <c r="I117" t="str">
        <f>VLOOKUP($A117,'Medical Examinations'!$A$1:$J$2336,8,FALSE)</f>
        <v>Yes</v>
      </c>
      <c r="J117" t="str">
        <f>VLOOKUP($A117,'Medical Examinations'!$A$1:$J$2336,9,FALSE)</f>
        <v>Obesity</v>
      </c>
      <c r="K117" t="str">
        <f>VLOOKUP($A117,'Medical Examinations'!$A$1:$J$2336,10,FALSE)</f>
        <v>Prediabetes</v>
      </c>
      <c r="L117">
        <f>VLOOKUP($A117,'Hospitalisation Details'!$A$1:$O$2344,2,FALSE)</f>
        <v>12</v>
      </c>
      <c r="M117" s="6" t="str">
        <f>VLOOKUP($A117,'Hospitalisation Details'!$A$1:$O$2344,5,FALSE)</f>
        <v>12-Aug-1977</v>
      </c>
      <c r="N117" s="28">
        <f>VLOOKUP($A117,'Hospitalisation Details'!$A$1:$O$2344,6,FALSE)</f>
        <v>45</v>
      </c>
      <c r="O117" s="28">
        <f>VLOOKUP($A117,'Hospitalisation Details'!$A$1:$O$2344,7,FALSE)</f>
        <v>1</v>
      </c>
      <c r="P117" s="28">
        <f>VLOOKUP($A117,'Hospitalisation Details'!$A$1:$O$2344,8,FALSE)</f>
        <v>39725.519999999997</v>
      </c>
      <c r="Q117" t="str">
        <f>VLOOKUP($A117,'Hospitalisation Details'!$A$1:$O$2344,3,FALSE)</f>
        <v>Aug</v>
      </c>
    </row>
    <row r="118" spans="1:17" ht="15.6" x14ac:dyDescent="0.3">
      <c r="A118" s="21" t="s">
        <v>2254</v>
      </c>
      <c r="B118" t="str">
        <f>VLOOKUP($A118,'Customer Names'!$A$2:$D$2336,3,FALSE)</f>
        <v>Jamie P</v>
      </c>
      <c r="C118">
        <f>VLOOKUP($A118,'Medical Examinations'!$A$1:$J$2336,2,FALSE)</f>
        <v>44.88</v>
      </c>
      <c r="D118">
        <f>VLOOKUP($A118,'Medical Examinations'!$A$1:$J$2336,3,FALSE)</f>
        <v>6.04</v>
      </c>
      <c r="E118" t="str">
        <f>VLOOKUP($A118,'Medical Examinations'!$A$1:$J$2336,4,FALSE)</f>
        <v>No</v>
      </c>
      <c r="F118" t="str">
        <f>VLOOKUP($A118,'Medical Examinations'!$A$1:$J$2336,5,FALSE)</f>
        <v>No</v>
      </c>
      <c r="G118" t="str">
        <f>VLOOKUP($A118,'Medical Examinations'!$A$1:$J$2336,6,FALSE)</f>
        <v>Yes</v>
      </c>
      <c r="H118">
        <f>VLOOKUP($A118,'Medical Examinations'!$A$1:$J$2336,7,FALSE)</f>
        <v>1</v>
      </c>
      <c r="I118" t="str">
        <f>VLOOKUP($A118,'Medical Examinations'!$A$1:$J$2336,8,FALSE)</f>
        <v>Yes</v>
      </c>
      <c r="J118" t="str">
        <f>VLOOKUP($A118,'Medical Examinations'!$A$1:$J$2336,9,FALSE)</f>
        <v>Obesity</v>
      </c>
      <c r="K118" t="str">
        <f>VLOOKUP($A118,'Medical Examinations'!$A$1:$J$2336,10,FALSE)</f>
        <v>Prediabetes</v>
      </c>
      <c r="L118">
        <f>VLOOKUP($A118,'Hospitalisation Details'!$A$1:$O$2344,2,FALSE)</f>
        <v>16</v>
      </c>
      <c r="M118" s="6" t="str">
        <f>VLOOKUP($A118,'Hospitalisation Details'!$A$1:$O$2344,5,FALSE)</f>
        <v>16-Jul-2003</v>
      </c>
      <c r="N118" s="28">
        <f>VLOOKUP($A118,'Hospitalisation Details'!$A$1:$O$2344,6,FALSE)</f>
        <v>19</v>
      </c>
      <c r="O118" s="28">
        <f>VLOOKUP($A118,'Hospitalisation Details'!$A$1:$O$2344,7,FALSE)</f>
        <v>0</v>
      </c>
      <c r="P118" s="28">
        <f>VLOOKUP($A118,'Hospitalisation Details'!$A$1:$O$2344,8,FALSE)</f>
        <v>39722.75</v>
      </c>
      <c r="Q118" t="str">
        <f>VLOOKUP($A118,'Hospitalisation Details'!$A$1:$O$2344,3,FALSE)</f>
        <v>Jul</v>
      </c>
    </row>
    <row r="119" spans="1:17" ht="15.6" x14ac:dyDescent="0.3">
      <c r="A119" s="21" t="s">
        <v>2253</v>
      </c>
      <c r="B119" t="str">
        <f>VLOOKUP($A119,'Customer Names'!$A$2:$D$2336,3,FALSE)</f>
        <v>John</v>
      </c>
      <c r="C119">
        <f>VLOOKUP($A119,'Medical Examinations'!$A$1:$J$2336,2,FALSE)</f>
        <v>44.32</v>
      </c>
      <c r="D119">
        <f>VLOOKUP($A119,'Medical Examinations'!$A$1:$J$2336,3,FALSE)</f>
        <v>10.55</v>
      </c>
      <c r="E119" t="str">
        <f>VLOOKUP($A119,'Medical Examinations'!$A$1:$J$2336,4,FALSE)</f>
        <v>No</v>
      </c>
      <c r="F119" t="str">
        <f>VLOOKUP($A119,'Medical Examinations'!$A$1:$J$2336,5,FALSE)</f>
        <v>No</v>
      </c>
      <c r="G119" t="str">
        <f>VLOOKUP($A119,'Medical Examinations'!$A$1:$J$2336,6,FALSE)</f>
        <v>No</v>
      </c>
      <c r="H119">
        <f>VLOOKUP($A119,'Medical Examinations'!$A$1:$J$2336,7,FALSE)</f>
        <v>0</v>
      </c>
      <c r="I119" t="str">
        <f>VLOOKUP($A119,'Medical Examinations'!$A$1:$J$2336,8,FALSE)</f>
        <v>Yes</v>
      </c>
      <c r="J119" t="str">
        <f>VLOOKUP($A119,'Medical Examinations'!$A$1:$J$2336,9,FALSE)</f>
        <v>Obesity</v>
      </c>
      <c r="K119" t="str">
        <f>VLOOKUP($A119,'Medical Examinations'!$A$1:$J$2336,10,FALSE)</f>
        <v>Diabetes</v>
      </c>
      <c r="L119">
        <f>VLOOKUP($A119,'Hospitalisation Details'!$A$1:$O$2344,2,FALSE)</f>
        <v>29</v>
      </c>
      <c r="M119" s="6" t="str">
        <f>VLOOKUP($A119,'Hospitalisation Details'!$A$1:$O$2344,5,FALSE)</f>
        <v>29-Sep-1968</v>
      </c>
      <c r="N119" s="28">
        <f>VLOOKUP($A119,'Hospitalisation Details'!$A$1:$O$2344,6,FALSE)</f>
        <v>54</v>
      </c>
      <c r="O119" s="28">
        <f>VLOOKUP($A119,'Hospitalisation Details'!$A$1:$O$2344,7,FALSE)</f>
        <v>0</v>
      </c>
      <c r="P119" s="28">
        <f>VLOOKUP($A119,'Hospitalisation Details'!$A$1:$O$2344,8,FALSE)</f>
        <v>39721.93</v>
      </c>
      <c r="Q119" t="str">
        <f>VLOOKUP($A119,'Hospitalisation Details'!$A$1:$O$2344,3,FALSE)</f>
        <v>Sep</v>
      </c>
    </row>
    <row r="120" spans="1:17" ht="15.6" x14ac:dyDescent="0.3">
      <c r="A120" s="21" t="s">
        <v>2252</v>
      </c>
      <c r="B120" t="str">
        <f>VLOOKUP($A120,'Customer Names'!$A$2:$D$2336,3,FALSE)</f>
        <v>Charlie</v>
      </c>
      <c r="C120">
        <f>VLOOKUP($A120,'Medical Examinations'!$A$1:$J$2336,2,FALSE)</f>
        <v>46.39</v>
      </c>
      <c r="D120">
        <f>VLOOKUP($A120,'Medical Examinations'!$A$1:$J$2336,3,FALSE)</f>
        <v>5.09</v>
      </c>
      <c r="E120" t="str">
        <f>VLOOKUP($A120,'Medical Examinations'!$A$1:$J$2336,4,FALSE)</f>
        <v>No</v>
      </c>
      <c r="F120" t="str">
        <f>VLOOKUP($A120,'Medical Examinations'!$A$1:$J$2336,5,FALSE)</f>
        <v>No</v>
      </c>
      <c r="G120" t="str">
        <f>VLOOKUP($A120,'Medical Examinations'!$A$1:$J$2336,6,FALSE)</f>
        <v>No</v>
      </c>
      <c r="H120">
        <f>VLOOKUP($A120,'Medical Examinations'!$A$1:$J$2336,7,FALSE)</f>
        <v>0</v>
      </c>
      <c r="I120" t="str">
        <f>VLOOKUP($A120,'Medical Examinations'!$A$1:$J$2336,8,FALSE)</f>
        <v>Yes</v>
      </c>
      <c r="J120" t="str">
        <f>VLOOKUP($A120,'Medical Examinations'!$A$1:$J$2336,9,FALSE)</f>
        <v>Obesity</v>
      </c>
      <c r="K120" t="str">
        <f>VLOOKUP($A120,'Medical Examinations'!$A$1:$J$2336,10,FALSE)</f>
        <v>Normal</v>
      </c>
      <c r="L120">
        <f>VLOOKUP($A120,'Hospitalisation Details'!$A$1:$O$2344,2,FALSE)</f>
        <v>17</v>
      </c>
      <c r="M120" s="6" t="str">
        <f>VLOOKUP($A120,'Hospitalisation Details'!$A$1:$O$2344,5,FALSE)</f>
        <v>17-Dec-1977</v>
      </c>
      <c r="N120" s="28">
        <f>VLOOKUP($A120,'Hospitalisation Details'!$A$1:$O$2344,6,FALSE)</f>
        <v>45</v>
      </c>
      <c r="O120" s="28">
        <f>VLOOKUP($A120,'Hospitalisation Details'!$A$1:$O$2344,7,FALSE)</f>
        <v>2</v>
      </c>
      <c r="P120" s="28">
        <f>VLOOKUP($A120,'Hospitalisation Details'!$A$1:$O$2344,8,FALSE)</f>
        <v>39670.44</v>
      </c>
      <c r="Q120" t="str">
        <f>VLOOKUP($A120,'Hospitalisation Details'!$A$1:$O$2344,3,FALSE)</f>
        <v>Dec</v>
      </c>
    </row>
    <row r="121" spans="1:17" ht="15.6" x14ac:dyDescent="0.3">
      <c r="A121" s="21" t="s">
        <v>2251</v>
      </c>
      <c r="B121" t="str">
        <f>VLOOKUP($A121,'Customer Names'!$A$2:$D$2336,3,FALSE)</f>
        <v>Meb</v>
      </c>
      <c r="C121">
        <f>VLOOKUP($A121,'Medical Examinations'!$A$1:$J$2336,2,FALSE)</f>
        <v>42.13</v>
      </c>
      <c r="D121">
        <f>VLOOKUP($A121,'Medical Examinations'!$A$1:$J$2336,3,FALSE)</f>
        <v>5.2</v>
      </c>
      <c r="E121" t="str">
        <f>VLOOKUP($A121,'Medical Examinations'!$A$1:$J$2336,4,FALSE)</f>
        <v>Yes</v>
      </c>
      <c r="F121" t="str">
        <f>VLOOKUP($A121,'Medical Examinations'!$A$1:$J$2336,5,FALSE)</f>
        <v>No</v>
      </c>
      <c r="G121" t="str">
        <f>VLOOKUP($A121,'Medical Examinations'!$A$1:$J$2336,6,FALSE)</f>
        <v>No</v>
      </c>
      <c r="H121">
        <f>VLOOKUP($A121,'Medical Examinations'!$A$1:$J$2336,7,FALSE)</f>
        <v>1</v>
      </c>
      <c r="I121" t="str">
        <f>VLOOKUP($A121,'Medical Examinations'!$A$1:$J$2336,8,FALSE)</f>
        <v>Yes</v>
      </c>
      <c r="J121" t="str">
        <f>VLOOKUP($A121,'Medical Examinations'!$A$1:$J$2336,9,FALSE)</f>
        <v>Obesity</v>
      </c>
      <c r="K121" t="str">
        <f>VLOOKUP($A121,'Medical Examinations'!$A$1:$J$2336,10,FALSE)</f>
        <v>Normal</v>
      </c>
      <c r="L121">
        <f>VLOOKUP($A121,'Hospitalisation Details'!$A$1:$O$2344,2,FALSE)</f>
        <v>7</v>
      </c>
      <c r="M121" s="6" t="str">
        <f>VLOOKUP($A121,'Hospitalisation Details'!$A$1:$O$2344,5,FALSE)</f>
        <v>7-Aug-1995</v>
      </c>
      <c r="N121" s="28">
        <f>VLOOKUP($A121,'Hospitalisation Details'!$A$1:$O$2344,6,FALSE)</f>
        <v>27</v>
      </c>
      <c r="O121" s="28">
        <f>VLOOKUP($A121,'Hospitalisation Details'!$A$1:$O$2344,7,FALSE)</f>
        <v>0</v>
      </c>
      <c r="P121" s="28">
        <f>VLOOKUP($A121,'Hospitalisation Details'!$A$1:$O$2344,8,FALSE)</f>
        <v>39611.760000000002</v>
      </c>
      <c r="Q121" t="str">
        <f>VLOOKUP($A121,'Hospitalisation Details'!$A$1:$O$2344,3,FALSE)</f>
        <v>Aug</v>
      </c>
    </row>
    <row r="122" spans="1:17" ht="15.6" x14ac:dyDescent="0.3">
      <c r="A122" s="21" t="s">
        <v>2250</v>
      </c>
      <c r="B122" t="str">
        <f>VLOOKUP($A122,'Customer Names'!$A$2:$D$2336,3,FALSE)</f>
        <v>Aaqib L</v>
      </c>
      <c r="C122">
        <f>VLOOKUP($A122,'Medical Examinations'!$A$1:$J$2336,2,FALSE)</f>
        <v>30.78</v>
      </c>
      <c r="D122">
        <f>VLOOKUP($A122,'Medical Examinations'!$A$1:$J$2336,3,FALSE)</f>
        <v>8.4499999999999993</v>
      </c>
      <c r="E122" t="str">
        <f>VLOOKUP($A122,'Medical Examinations'!$A$1:$J$2336,4,FALSE)</f>
        <v>Yes</v>
      </c>
      <c r="F122" t="str">
        <f>VLOOKUP($A122,'Medical Examinations'!$A$1:$J$2336,5,FALSE)</f>
        <v>No</v>
      </c>
      <c r="G122" t="str">
        <f>VLOOKUP($A122,'Medical Examinations'!$A$1:$J$2336,6,FALSE)</f>
        <v>No</v>
      </c>
      <c r="H122">
        <f>VLOOKUP($A122,'Medical Examinations'!$A$1:$J$2336,7,FALSE)</f>
        <v>0</v>
      </c>
      <c r="I122" t="str">
        <f>VLOOKUP($A122,'Medical Examinations'!$A$1:$J$2336,8,FALSE)</f>
        <v>Yes</v>
      </c>
      <c r="J122" t="str">
        <f>VLOOKUP($A122,'Medical Examinations'!$A$1:$J$2336,9,FALSE)</f>
        <v>Obesity</v>
      </c>
      <c r="K122" t="str">
        <f>VLOOKUP($A122,'Medical Examinations'!$A$1:$J$2336,10,FALSE)</f>
        <v>Diabetes</v>
      </c>
      <c r="L122">
        <f>VLOOKUP($A122,'Hospitalisation Details'!$A$1:$O$2344,2,FALSE)</f>
        <v>5</v>
      </c>
      <c r="M122" s="6" t="str">
        <f>VLOOKUP($A122,'Hospitalisation Details'!$A$1:$O$2344,5,FALSE)</f>
        <v>5-Jul-1981</v>
      </c>
      <c r="N122" s="28">
        <f>VLOOKUP($A122,'Hospitalisation Details'!$A$1:$O$2344,6,FALSE)</f>
        <v>41</v>
      </c>
      <c r="O122" s="28">
        <f>VLOOKUP($A122,'Hospitalisation Details'!$A$1:$O$2344,7,FALSE)</f>
        <v>3</v>
      </c>
      <c r="P122" s="28">
        <f>VLOOKUP($A122,'Hospitalisation Details'!$A$1:$O$2344,8,FALSE)</f>
        <v>39597.410000000003</v>
      </c>
      <c r="Q122" t="str">
        <f>VLOOKUP($A122,'Hospitalisation Details'!$A$1:$O$2344,3,FALSE)</f>
        <v>Jul</v>
      </c>
    </row>
    <row r="123" spans="1:17" ht="15.6" x14ac:dyDescent="0.3">
      <c r="A123" s="21" t="s">
        <v>2249</v>
      </c>
      <c r="B123" t="str">
        <f>VLOOKUP($A123,'Customer Names'!$A$2:$D$2336,3,FALSE)</f>
        <v>Craig A</v>
      </c>
      <c r="C123">
        <f>VLOOKUP($A123,'Medical Examinations'!$A$1:$J$2336,2,FALSE)</f>
        <v>31.35</v>
      </c>
      <c r="D123">
        <f>VLOOKUP($A123,'Medical Examinations'!$A$1:$J$2336,3,FALSE)</f>
        <v>9.5399999999999991</v>
      </c>
      <c r="E123" t="str">
        <f>VLOOKUP($A123,'Medical Examinations'!$A$1:$J$2336,4,FALSE)</f>
        <v>No</v>
      </c>
      <c r="F123" t="str">
        <f>VLOOKUP($A123,'Medical Examinations'!$A$1:$J$2336,5,FALSE)</f>
        <v>No</v>
      </c>
      <c r="G123" t="str">
        <f>VLOOKUP($A123,'Medical Examinations'!$A$1:$J$2336,6,FALSE)</f>
        <v>No</v>
      </c>
      <c r="H123">
        <f>VLOOKUP($A123,'Medical Examinations'!$A$1:$J$2336,7,FALSE)</f>
        <v>0</v>
      </c>
      <c r="I123" t="str">
        <f>VLOOKUP($A123,'Medical Examinations'!$A$1:$J$2336,8,FALSE)</f>
        <v>Yes</v>
      </c>
      <c r="J123" t="str">
        <f>VLOOKUP($A123,'Medical Examinations'!$A$1:$J$2336,9,FALSE)</f>
        <v>Obesity</v>
      </c>
      <c r="K123" t="str">
        <f>VLOOKUP($A123,'Medical Examinations'!$A$1:$J$2336,10,FALSE)</f>
        <v>Diabetes</v>
      </c>
      <c r="L123">
        <f>VLOOKUP($A123,'Hospitalisation Details'!$A$1:$O$2344,2,FALSE)</f>
        <v>12</v>
      </c>
      <c r="M123" s="6" t="str">
        <f>VLOOKUP($A123,'Hospitalisation Details'!$A$1:$O$2344,5,FALSE)</f>
        <v>12-Jul-1978</v>
      </c>
      <c r="N123" s="28">
        <f>VLOOKUP($A123,'Hospitalisation Details'!$A$1:$O$2344,6,FALSE)</f>
        <v>44</v>
      </c>
      <c r="O123" s="28">
        <f>VLOOKUP($A123,'Hospitalisation Details'!$A$1:$O$2344,7,FALSE)</f>
        <v>1</v>
      </c>
      <c r="P123" s="28">
        <f>VLOOKUP($A123,'Hospitalisation Details'!$A$1:$O$2344,8,FALSE)</f>
        <v>39556.49</v>
      </c>
      <c r="Q123" t="str">
        <f>VLOOKUP($A123,'Hospitalisation Details'!$A$1:$O$2344,3,FALSE)</f>
        <v>Jul</v>
      </c>
    </row>
    <row r="124" spans="1:17" ht="15.6" x14ac:dyDescent="0.3">
      <c r="A124" s="21" t="s">
        <v>2248</v>
      </c>
      <c r="B124" t="str">
        <f>VLOOKUP($A124,'Customer Names'!$A$2:$D$2336,3,FALSE)</f>
        <v>Meredith</v>
      </c>
      <c r="C124">
        <f>VLOOKUP($A124,'Medical Examinations'!$A$1:$J$2336,2,FALSE)</f>
        <v>41.46</v>
      </c>
      <c r="D124">
        <f>VLOOKUP($A124,'Medical Examinations'!$A$1:$J$2336,3,FALSE)</f>
        <v>4.99</v>
      </c>
      <c r="E124" t="str">
        <f>VLOOKUP($A124,'Medical Examinations'!$A$1:$J$2336,4,FALSE)</f>
        <v>Yes</v>
      </c>
      <c r="F124" t="str">
        <f>VLOOKUP($A124,'Medical Examinations'!$A$1:$J$2336,5,FALSE)</f>
        <v>No</v>
      </c>
      <c r="G124" t="str">
        <f>VLOOKUP($A124,'Medical Examinations'!$A$1:$J$2336,6,FALSE)</f>
        <v>No</v>
      </c>
      <c r="H124">
        <f>VLOOKUP($A124,'Medical Examinations'!$A$1:$J$2336,7,FALSE)</f>
        <v>2</v>
      </c>
      <c r="I124" t="str">
        <f>VLOOKUP($A124,'Medical Examinations'!$A$1:$J$2336,8,FALSE)</f>
        <v>Yes</v>
      </c>
      <c r="J124" t="str">
        <f>VLOOKUP($A124,'Medical Examinations'!$A$1:$J$2336,9,FALSE)</f>
        <v>Obesity</v>
      </c>
      <c r="K124" t="str">
        <f>VLOOKUP($A124,'Medical Examinations'!$A$1:$J$2336,10,FALSE)</f>
        <v>Normal</v>
      </c>
      <c r="L124">
        <f>VLOOKUP($A124,'Hospitalisation Details'!$A$1:$O$2344,2,FALSE)</f>
        <v>24</v>
      </c>
      <c r="M124" s="6" t="str">
        <f>VLOOKUP($A124,'Hospitalisation Details'!$A$1:$O$2344,5,FALSE)</f>
        <v>24-Jun-1966</v>
      </c>
      <c r="N124" s="28">
        <f>VLOOKUP($A124,'Hospitalisation Details'!$A$1:$O$2344,6,FALSE)</f>
        <v>56</v>
      </c>
      <c r="O124" s="28">
        <f>VLOOKUP($A124,'Hospitalisation Details'!$A$1:$O$2344,7,FALSE)</f>
        <v>0</v>
      </c>
      <c r="P124" s="28">
        <f>VLOOKUP($A124,'Hospitalisation Details'!$A$1:$O$2344,8,FALSE)</f>
        <v>39396.86</v>
      </c>
      <c r="Q124" t="str">
        <f>VLOOKUP($A124,'Hospitalisation Details'!$A$1:$O$2344,3,FALSE)</f>
        <v>Jun</v>
      </c>
    </row>
    <row r="125" spans="1:17" ht="15.6" x14ac:dyDescent="0.3">
      <c r="A125" s="21" t="s">
        <v>2247</v>
      </c>
      <c r="B125" t="str">
        <f>VLOOKUP($A125,'Customer Names'!$A$2:$D$2336,3,FALSE)</f>
        <v>Doug</v>
      </c>
      <c r="C125">
        <f>VLOOKUP($A125,'Medical Examinations'!$A$1:$J$2336,2,FALSE)</f>
        <v>48</v>
      </c>
      <c r="D125">
        <f>VLOOKUP($A125,'Medical Examinations'!$A$1:$J$2336,3,FALSE)</f>
        <v>10.54</v>
      </c>
      <c r="E125" t="str">
        <f>VLOOKUP($A125,'Medical Examinations'!$A$1:$J$2336,4,FALSE)</f>
        <v>No</v>
      </c>
      <c r="F125" t="str">
        <f>VLOOKUP($A125,'Medical Examinations'!$A$1:$J$2336,5,FALSE)</f>
        <v>No</v>
      </c>
      <c r="G125" t="str">
        <f>VLOOKUP($A125,'Medical Examinations'!$A$1:$J$2336,6,FALSE)</f>
        <v>No</v>
      </c>
      <c r="H125">
        <f>VLOOKUP($A125,'Medical Examinations'!$A$1:$J$2336,7,FALSE)</f>
        <v>0</v>
      </c>
      <c r="I125" t="str">
        <f>VLOOKUP($A125,'Medical Examinations'!$A$1:$J$2336,8,FALSE)</f>
        <v>Yes</v>
      </c>
      <c r="J125" t="str">
        <f>VLOOKUP($A125,'Medical Examinations'!$A$1:$J$2336,9,FALSE)</f>
        <v>Obesity</v>
      </c>
      <c r="K125" t="str">
        <f>VLOOKUP($A125,'Medical Examinations'!$A$1:$J$2336,10,FALSE)</f>
        <v>Diabetes</v>
      </c>
      <c r="L125">
        <f>VLOOKUP($A125,'Hospitalisation Details'!$A$1:$O$2344,2,FALSE)</f>
        <v>5</v>
      </c>
      <c r="M125" s="6" t="str">
        <f>VLOOKUP($A125,'Hospitalisation Details'!$A$1:$O$2344,5,FALSE)</f>
        <v>5-Aug-1978</v>
      </c>
      <c r="N125" s="28">
        <f>VLOOKUP($A125,'Hospitalisation Details'!$A$1:$O$2344,6,FALSE)</f>
        <v>44</v>
      </c>
      <c r="O125" s="28">
        <f>VLOOKUP($A125,'Hospitalisation Details'!$A$1:$O$2344,7,FALSE)</f>
        <v>2</v>
      </c>
      <c r="P125" s="28">
        <f>VLOOKUP($A125,'Hospitalisation Details'!$A$1:$O$2344,8,FALSE)</f>
        <v>39352.6</v>
      </c>
      <c r="Q125" t="str">
        <f>VLOOKUP($A125,'Hospitalisation Details'!$A$1:$O$2344,3,FALSE)</f>
        <v>Aug</v>
      </c>
    </row>
    <row r="126" spans="1:17" ht="15.6" x14ac:dyDescent="0.3">
      <c r="A126" s="21" t="s">
        <v>2246</v>
      </c>
      <c r="B126" t="str">
        <f>VLOOKUP($A126,'Customer Names'!$A$2:$D$2336,3,FALSE)</f>
        <v>Elizabeth J</v>
      </c>
      <c r="C126">
        <f>VLOOKUP($A126,'Medical Examinations'!$A$1:$J$2336,2,FALSE)</f>
        <v>49.13</v>
      </c>
      <c r="D126">
        <f>VLOOKUP($A126,'Medical Examinations'!$A$1:$J$2336,3,FALSE)</f>
        <v>4.54</v>
      </c>
      <c r="E126" t="str">
        <f>VLOOKUP($A126,'Medical Examinations'!$A$1:$J$2336,4,FALSE)</f>
        <v>No</v>
      </c>
      <c r="F126" t="str">
        <f>VLOOKUP($A126,'Medical Examinations'!$A$1:$J$2336,5,FALSE)</f>
        <v>No</v>
      </c>
      <c r="G126" t="str">
        <f>VLOOKUP($A126,'Medical Examinations'!$A$1:$J$2336,6,FALSE)</f>
        <v>No</v>
      </c>
      <c r="H126">
        <f>VLOOKUP($A126,'Medical Examinations'!$A$1:$J$2336,7,FALSE)</f>
        <v>0</v>
      </c>
      <c r="I126" t="str">
        <f>VLOOKUP($A126,'Medical Examinations'!$A$1:$J$2336,8,FALSE)</f>
        <v>Yes</v>
      </c>
      <c r="J126" t="str">
        <f>VLOOKUP($A126,'Medical Examinations'!$A$1:$J$2336,9,FALSE)</f>
        <v>Obesity</v>
      </c>
      <c r="K126" t="str">
        <f>VLOOKUP($A126,'Medical Examinations'!$A$1:$J$2336,10,FALSE)</f>
        <v>Normal</v>
      </c>
      <c r="L126">
        <f>VLOOKUP($A126,'Hospitalisation Details'!$A$1:$O$2344,2,FALSE)</f>
        <v>16</v>
      </c>
      <c r="M126" s="6" t="str">
        <f>VLOOKUP($A126,'Hospitalisation Details'!$A$1:$O$2344,5,FALSE)</f>
        <v>16-Aug-1982</v>
      </c>
      <c r="N126" s="28">
        <f>VLOOKUP($A126,'Hospitalisation Details'!$A$1:$O$2344,6,FALSE)</f>
        <v>40</v>
      </c>
      <c r="O126" s="28">
        <f>VLOOKUP($A126,'Hospitalisation Details'!$A$1:$O$2344,7,FALSE)</f>
        <v>3</v>
      </c>
      <c r="P126" s="28">
        <f>VLOOKUP($A126,'Hospitalisation Details'!$A$1:$O$2344,8,FALSE)</f>
        <v>39315.279999999999</v>
      </c>
      <c r="Q126" t="str">
        <f>VLOOKUP($A126,'Hospitalisation Details'!$A$1:$O$2344,3,FALSE)</f>
        <v>Aug</v>
      </c>
    </row>
    <row r="127" spans="1:17" ht="15.6" x14ac:dyDescent="0.3">
      <c r="A127" s="21" t="s">
        <v>2245</v>
      </c>
      <c r="B127" t="str">
        <f>VLOOKUP($A127,'Customer Names'!$A$2:$D$2336,3,FALSE)</f>
        <v>Matthew P</v>
      </c>
      <c r="C127">
        <f>VLOOKUP($A127,'Medical Examinations'!$A$1:$J$2336,2,FALSE)</f>
        <v>37.799999999999997</v>
      </c>
      <c r="D127">
        <f>VLOOKUP($A127,'Medical Examinations'!$A$1:$J$2336,3,FALSE)</f>
        <v>6.29</v>
      </c>
      <c r="E127" t="str">
        <f>VLOOKUP($A127,'Medical Examinations'!$A$1:$J$2336,4,FALSE)</f>
        <v>No</v>
      </c>
      <c r="F127" t="str">
        <f>VLOOKUP($A127,'Medical Examinations'!$A$1:$J$2336,5,FALSE)</f>
        <v>No</v>
      </c>
      <c r="G127" t="str">
        <f>VLOOKUP($A127,'Medical Examinations'!$A$1:$J$2336,6,FALSE)</f>
        <v>No</v>
      </c>
      <c r="H127">
        <f>VLOOKUP($A127,'Medical Examinations'!$A$1:$J$2336,7,FALSE)</f>
        <v>1</v>
      </c>
      <c r="I127" t="str">
        <f>VLOOKUP($A127,'Medical Examinations'!$A$1:$J$2336,8,FALSE)</f>
        <v>Yes</v>
      </c>
      <c r="J127" t="str">
        <f>VLOOKUP($A127,'Medical Examinations'!$A$1:$J$2336,9,FALSE)</f>
        <v>Obesity</v>
      </c>
      <c r="K127" t="str">
        <f>VLOOKUP($A127,'Medical Examinations'!$A$1:$J$2336,10,FALSE)</f>
        <v>Prediabetes</v>
      </c>
      <c r="L127">
        <f>VLOOKUP($A127,'Hospitalisation Details'!$A$1:$O$2344,2,FALSE)</f>
        <v>30</v>
      </c>
      <c r="M127" s="6" t="str">
        <f>VLOOKUP($A127,'Hospitalisation Details'!$A$1:$O$2344,5,FALSE)</f>
        <v>30-Nov-1992</v>
      </c>
      <c r="N127" s="28">
        <f>VLOOKUP($A127,'Hospitalisation Details'!$A$1:$O$2344,6,FALSE)</f>
        <v>30</v>
      </c>
      <c r="O127" s="28">
        <f>VLOOKUP($A127,'Hospitalisation Details'!$A$1:$O$2344,7,FALSE)</f>
        <v>2</v>
      </c>
      <c r="P127" s="28">
        <f>VLOOKUP($A127,'Hospitalisation Details'!$A$1:$O$2344,8,FALSE)</f>
        <v>39241.440000000002</v>
      </c>
      <c r="Q127" t="str">
        <f>VLOOKUP($A127,'Hospitalisation Details'!$A$1:$O$2344,3,FALSE)</f>
        <v>Nov</v>
      </c>
    </row>
    <row r="128" spans="1:17" ht="15.6" x14ac:dyDescent="0.3">
      <c r="A128" s="21" t="s">
        <v>2244</v>
      </c>
      <c r="B128" t="str">
        <f>VLOOKUP($A128,'Customer Names'!$A$2:$D$2336,3,FALSE)</f>
        <v>Guillermo Sr</v>
      </c>
      <c r="C128">
        <f>VLOOKUP($A128,'Medical Examinations'!$A$1:$J$2336,2,FALSE)</f>
        <v>38.299999999999997</v>
      </c>
      <c r="D128">
        <f>VLOOKUP($A128,'Medical Examinations'!$A$1:$J$2336,3,FALSE)</f>
        <v>9.51</v>
      </c>
      <c r="E128" t="str">
        <f>VLOOKUP($A128,'Medical Examinations'!$A$1:$J$2336,4,FALSE)</f>
        <v>No</v>
      </c>
      <c r="F128" t="str">
        <f>VLOOKUP($A128,'Medical Examinations'!$A$1:$J$2336,5,FALSE)</f>
        <v>No</v>
      </c>
      <c r="G128" t="str">
        <f>VLOOKUP($A128,'Medical Examinations'!$A$1:$J$2336,6,FALSE)</f>
        <v>No</v>
      </c>
      <c r="H128">
        <f>VLOOKUP($A128,'Medical Examinations'!$A$1:$J$2336,7,FALSE)</f>
        <v>0</v>
      </c>
      <c r="I128" t="str">
        <f>VLOOKUP($A128,'Medical Examinations'!$A$1:$J$2336,8,FALSE)</f>
        <v>Yes</v>
      </c>
      <c r="J128" t="str">
        <f>VLOOKUP($A128,'Medical Examinations'!$A$1:$J$2336,9,FALSE)</f>
        <v>Obesity</v>
      </c>
      <c r="K128" t="str">
        <f>VLOOKUP($A128,'Medical Examinations'!$A$1:$J$2336,10,FALSE)</f>
        <v>Diabetes</v>
      </c>
      <c r="L128">
        <f>VLOOKUP($A128,'Hospitalisation Details'!$A$1:$O$2344,2,FALSE)</f>
        <v>7</v>
      </c>
      <c r="M128" s="6" t="str">
        <f>VLOOKUP($A128,'Hospitalisation Details'!$A$1:$O$2344,5,FALSE)</f>
        <v>7-Jul-1962</v>
      </c>
      <c r="N128" s="28">
        <f>VLOOKUP($A128,'Hospitalisation Details'!$A$1:$O$2344,6,FALSE)</f>
        <v>60</v>
      </c>
      <c r="O128" s="28">
        <f>VLOOKUP($A128,'Hospitalisation Details'!$A$1:$O$2344,7,FALSE)</f>
        <v>0</v>
      </c>
      <c r="P128" s="28">
        <f>VLOOKUP($A128,'Hospitalisation Details'!$A$1:$O$2344,8,FALSE)</f>
        <v>39221.120000000003</v>
      </c>
      <c r="Q128" t="str">
        <f>VLOOKUP($A128,'Hospitalisation Details'!$A$1:$O$2344,3,FALSE)</f>
        <v>Jul</v>
      </c>
    </row>
    <row r="129" spans="1:17" ht="15.6" x14ac:dyDescent="0.3">
      <c r="A129" s="21" t="s">
        <v>2243</v>
      </c>
      <c r="B129" t="str">
        <f>VLOOKUP($A129,'Customer Names'!$A$2:$D$2336,3,FALSE)</f>
        <v>Ryan C</v>
      </c>
      <c r="C129">
        <f>VLOOKUP($A129,'Medical Examinations'!$A$1:$J$2336,2,FALSE)</f>
        <v>32.774999999999999</v>
      </c>
      <c r="D129">
        <f>VLOOKUP($A129,'Medical Examinations'!$A$1:$J$2336,3,FALSE)</f>
        <v>4.72</v>
      </c>
      <c r="E129" t="str">
        <f>VLOOKUP($A129,'Medical Examinations'!$A$1:$J$2336,4,FALSE)</f>
        <v>No</v>
      </c>
      <c r="F129" t="str">
        <f>VLOOKUP($A129,'Medical Examinations'!$A$1:$J$2336,5,FALSE)</f>
        <v>No</v>
      </c>
      <c r="G129" t="str">
        <f>VLOOKUP($A129,'Medical Examinations'!$A$1:$J$2336,6,FALSE)</f>
        <v>No</v>
      </c>
      <c r="H129">
        <f>VLOOKUP($A129,'Medical Examinations'!$A$1:$J$2336,7,FALSE)</f>
        <v>0</v>
      </c>
      <c r="I129" t="str">
        <f>VLOOKUP($A129,'Medical Examinations'!$A$1:$J$2336,8,FALSE)</f>
        <v>Yes</v>
      </c>
      <c r="J129" t="str">
        <f>VLOOKUP($A129,'Medical Examinations'!$A$1:$J$2336,9,FALSE)</f>
        <v>Obesity</v>
      </c>
      <c r="K129" t="str">
        <f>VLOOKUP($A129,'Medical Examinations'!$A$1:$J$2336,10,FALSE)</f>
        <v>Normal</v>
      </c>
      <c r="L129">
        <f>VLOOKUP($A129,'Hospitalisation Details'!$A$1:$O$2344,2,FALSE)</f>
        <v>4</v>
      </c>
      <c r="M129" s="6" t="str">
        <f>VLOOKUP($A129,'Hospitalisation Details'!$A$1:$O$2344,5,FALSE)</f>
        <v>4-Aug-1982</v>
      </c>
      <c r="N129" s="28">
        <f>VLOOKUP($A129,'Hospitalisation Details'!$A$1:$O$2344,6,FALSE)</f>
        <v>40</v>
      </c>
      <c r="O129" s="28">
        <f>VLOOKUP($A129,'Hospitalisation Details'!$A$1:$O$2344,7,FALSE)</f>
        <v>1</v>
      </c>
      <c r="P129" s="28">
        <f>VLOOKUP($A129,'Hospitalisation Details'!$A$1:$O$2344,8,FALSE)</f>
        <v>39125.33</v>
      </c>
      <c r="Q129" t="str">
        <f>VLOOKUP($A129,'Hospitalisation Details'!$A$1:$O$2344,3,FALSE)</f>
        <v>Aug</v>
      </c>
    </row>
    <row r="130" spans="1:17" ht="15.6" x14ac:dyDescent="0.3">
      <c r="A130" s="21" t="s">
        <v>2242</v>
      </c>
      <c r="B130" t="str">
        <f>VLOOKUP($A130,'Customer Names'!$A$2:$D$2336,3,FALSE)</f>
        <v>Dane</v>
      </c>
      <c r="C130">
        <f>VLOOKUP($A130,'Medical Examinations'!$A$1:$J$2336,2,FALSE)</f>
        <v>34.200000000000003</v>
      </c>
      <c r="D130">
        <f>VLOOKUP($A130,'Medical Examinations'!$A$1:$J$2336,3,FALSE)</f>
        <v>5.91</v>
      </c>
      <c r="E130" t="str">
        <f>VLOOKUP($A130,'Medical Examinations'!$A$1:$J$2336,4,FALSE)</f>
        <v>Yes</v>
      </c>
      <c r="F130" t="str">
        <f>VLOOKUP($A130,'Medical Examinations'!$A$1:$J$2336,5,FALSE)</f>
        <v>No</v>
      </c>
      <c r="G130" t="str">
        <f>VLOOKUP($A130,'Medical Examinations'!$A$1:$J$2336,6,FALSE)</f>
        <v>No</v>
      </c>
      <c r="H130">
        <f>VLOOKUP($A130,'Medical Examinations'!$A$1:$J$2336,7,FALSE)</f>
        <v>0</v>
      </c>
      <c r="I130" t="str">
        <f>VLOOKUP($A130,'Medical Examinations'!$A$1:$J$2336,8,FALSE)</f>
        <v>Yes</v>
      </c>
      <c r="J130" t="str">
        <f>VLOOKUP($A130,'Medical Examinations'!$A$1:$J$2336,9,FALSE)</f>
        <v>Obesity</v>
      </c>
      <c r="K130" t="str">
        <f>VLOOKUP($A130,'Medical Examinations'!$A$1:$J$2336,10,FALSE)</f>
        <v>Prediabetes</v>
      </c>
      <c r="L130">
        <f>VLOOKUP($A130,'Hospitalisation Details'!$A$1:$O$2344,2,FALSE)</f>
        <v>20</v>
      </c>
      <c r="M130" s="6" t="str">
        <f>VLOOKUP($A130,'Hospitalisation Details'!$A$1:$O$2344,5,FALSE)</f>
        <v>20-Sep-1985</v>
      </c>
      <c r="N130" s="28">
        <f>VLOOKUP($A130,'Hospitalisation Details'!$A$1:$O$2344,6,FALSE)</f>
        <v>37</v>
      </c>
      <c r="O130" s="28">
        <f>VLOOKUP($A130,'Hospitalisation Details'!$A$1:$O$2344,7,FALSE)</f>
        <v>1</v>
      </c>
      <c r="P130" s="28">
        <f>VLOOKUP($A130,'Hospitalisation Details'!$A$1:$O$2344,8,FALSE)</f>
        <v>39047.29</v>
      </c>
      <c r="Q130" t="str">
        <f>VLOOKUP($A130,'Hospitalisation Details'!$A$1:$O$2344,3,FALSE)</f>
        <v>Sep</v>
      </c>
    </row>
    <row r="131" spans="1:17" ht="15.6" x14ac:dyDescent="0.3">
      <c r="A131" s="21" t="s">
        <v>2241</v>
      </c>
      <c r="B131" t="str">
        <f>VLOOKUP($A131,'Customer Names'!$A$2:$D$2336,3,FALSE)</f>
        <v>Jonas</v>
      </c>
      <c r="C131">
        <f>VLOOKUP($A131,'Medical Examinations'!$A$1:$J$2336,2,FALSE)</f>
        <v>30.2</v>
      </c>
      <c r="D131">
        <f>VLOOKUP($A131,'Medical Examinations'!$A$1:$J$2336,3,FALSE)</f>
        <v>9.58</v>
      </c>
      <c r="E131" t="str">
        <f>VLOOKUP($A131,'Medical Examinations'!$A$1:$J$2336,4,FALSE)</f>
        <v>No</v>
      </c>
      <c r="F131" t="str">
        <f>VLOOKUP($A131,'Medical Examinations'!$A$1:$J$2336,5,FALSE)</f>
        <v>No</v>
      </c>
      <c r="G131" t="str">
        <f>VLOOKUP($A131,'Medical Examinations'!$A$1:$J$2336,6,FALSE)</f>
        <v>No</v>
      </c>
      <c r="H131">
        <f>VLOOKUP($A131,'Medical Examinations'!$A$1:$J$2336,7,FALSE)</f>
        <v>0</v>
      </c>
      <c r="I131" t="str">
        <f>VLOOKUP($A131,'Medical Examinations'!$A$1:$J$2336,8,FALSE)</f>
        <v>Yes</v>
      </c>
      <c r="J131" t="str">
        <f>VLOOKUP($A131,'Medical Examinations'!$A$1:$J$2336,9,FALSE)</f>
        <v>Obesity</v>
      </c>
      <c r="K131" t="str">
        <f>VLOOKUP($A131,'Medical Examinations'!$A$1:$J$2336,10,FALSE)</f>
        <v>Diabetes</v>
      </c>
      <c r="L131">
        <f>VLOOKUP($A131,'Hospitalisation Details'!$A$1:$O$2344,2,FALSE)</f>
        <v>12</v>
      </c>
      <c r="M131" s="6" t="str">
        <f>VLOOKUP($A131,'Hospitalisation Details'!$A$1:$O$2344,5,FALSE)</f>
        <v>12-Oct-1978</v>
      </c>
      <c r="N131" s="28">
        <f>VLOOKUP($A131,'Hospitalisation Details'!$A$1:$O$2344,6,FALSE)</f>
        <v>44</v>
      </c>
      <c r="O131" s="28">
        <f>VLOOKUP($A131,'Hospitalisation Details'!$A$1:$O$2344,7,FALSE)</f>
        <v>2</v>
      </c>
      <c r="P131" s="28">
        <f>VLOOKUP($A131,'Hospitalisation Details'!$A$1:$O$2344,8,FALSE)</f>
        <v>38998.550000000003</v>
      </c>
      <c r="Q131" t="str">
        <f>VLOOKUP($A131,'Hospitalisation Details'!$A$1:$O$2344,3,FALSE)</f>
        <v>Oct</v>
      </c>
    </row>
    <row r="132" spans="1:17" ht="15.6" x14ac:dyDescent="0.3">
      <c r="A132" s="21" t="s">
        <v>2240</v>
      </c>
      <c r="B132" t="str">
        <f>VLOOKUP($A132,'Customer Names'!$A$2:$D$2336,3,FALSE)</f>
        <v>George E</v>
      </c>
      <c r="C132">
        <f>VLOOKUP($A132,'Medical Examinations'!$A$1:$J$2336,2,FALSE)</f>
        <v>48.32</v>
      </c>
      <c r="D132">
        <f>VLOOKUP($A132,'Medical Examinations'!$A$1:$J$2336,3,FALSE)</f>
        <v>5.77</v>
      </c>
      <c r="E132" t="str">
        <f>VLOOKUP($A132,'Medical Examinations'!$A$1:$J$2336,4,FALSE)</f>
        <v>No</v>
      </c>
      <c r="F132" t="str">
        <f>VLOOKUP($A132,'Medical Examinations'!$A$1:$J$2336,5,FALSE)</f>
        <v>No</v>
      </c>
      <c r="G132" t="str">
        <f>VLOOKUP($A132,'Medical Examinations'!$A$1:$J$2336,6,FALSE)</f>
        <v>No</v>
      </c>
      <c r="H132">
        <f>VLOOKUP($A132,'Medical Examinations'!$A$1:$J$2336,7,FALSE)</f>
        <v>0</v>
      </c>
      <c r="I132" t="str">
        <f>VLOOKUP($A132,'Medical Examinations'!$A$1:$J$2336,8,FALSE)</f>
        <v>Yes</v>
      </c>
      <c r="J132" t="str">
        <f>VLOOKUP($A132,'Medical Examinations'!$A$1:$J$2336,9,FALSE)</f>
        <v>Obesity</v>
      </c>
      <c r="K132" t="str">
        <f>VLOOKUP($A132,'Medical Examinations'!$A$1:$J$2336,10,FALSE)</f>
        <v>Prediabetes</v>
      </c>
      <c r="L132">
        <f>VLOOKUP($A132,'Hospitalisation Details'!$A$1:$O$2344,2,FALSE)</f>
        <v>24</v>
      </c>
      <c r="M132" s="6" t="str">
        <f>VLOOKUP($A132,'Hospitalisation Details'!$A$1:$O$2344,5,FALSE)</f>
        <v>24-Sep-1980</v>
      </c>
      <c r="N132" s="28">
        <f>VLOOKUP($A132,'Hospitalisation Details'!$A$1:$O$2344,6,FALSE)</f>
        <v>42</v>
      </c>
      <c r="O132" s="28">
        <f>VLOOKUP($A132,'Hospitalisation Details'!$A$1:$O$2344,7,FALSE)</f>
        <v>2</v>
      </c>
      <c r="P132" s="28">
        <f>VLOOKUP($A132,'Hospitalisation Details'!$A$1:$O$2344,8,FALSE)</f>
        <v>38947.43</v>
      </c>
      <c r="Q132" t="str">
        <f>VLOOKUP($A132,'Hospitalisation Details'!$A$1:$O$2344,3,FALSE)</f>
        <v>Sep</v>
      </c>
    </row>
    <row r="133" spans="1:17" ht="15.6" x14ac:dyDescent="0.3">
      <c r="A133" s="21" t="s">
        <v>2239</v>
      </c>
      <c r="B133" t="str">
        <f>VLOOKUP($A133,'Customer Names'!$A$2:$D$2336,3,FALSE)</f>
        <v>Sara S</v>
      </c>
      <c r="C133">
        <f>VLOOKUP($A133,'Medical Examinations'!$A$1:$J$2336,2,FALSE)</f>
        <v>44.86</v>
      </c>
      <c r="D133">
        <f>VLOOKUP($A133,'Medical Examinations'!$A$1:$J$2336,3,FALSE)</f>
        <v>4.38</v>
      </c>
      <c r="E133" t="str">
        <f>VLOOKUP($A133,'Medical Examinations'!$A$1:$J$2336,4,FALSE)</f>
        <v>Yes</v>
      </c>
      <c r="F133" t="str">
        <f>VLOOKUP($A133,'Medical Examinations'!$A$1:$J$2336,5,FALSE)</f>
        <v>No</v>
      </c>
      <c r="G133" t="str">
        <f>VLOOKUP($A133,'Medical Examinations'!$A$1:$J$2336,6,FALSE)</f>
        <v>No</v>
      </c>
      <c r="H133">
        <f>VLOOKUP($A133,'Medical Examinations'!$A$1:$J$2336,7,FALSE)</f>
        <v>0</v>
      </c>
      <c r="I133" t="str">
        <f>VLOOKUP($A133,'Medical Examinations'!$A$1:$J$2336,8,FALSE)</f>
        <v>Yes</v>
      </c>
      <c r="J133" t="str">
        <f>VLOOKUP($A133,'Medical Examinations'!$A$1:$J$2336,9,FALSE)</f>
        <v>Obesity</v>
      </c>
      <c r="K133" t="str">
        <f>VLOOKUP($A133,'Medical Examinations'!$A$1:$J$2336,10,FALSE)</f>
        <v>Normal</v>
      </c>
      <c r="L133">
        <f>VLOOKUP($A133,'Hospitalisation Details'!$A$1:$O$2344,2,FALSE)</f>
        <v>15</v>
      </c>
      <c r="M133" s="6" t="str">
        <f>VLOOKUP($A133,'Hospitalisation Details'!$A$1:$O$2344,5,FALSE)</f>
        <v>15-Dec-1976</v>
      </c>
      <c r="N133" s="28">
        <f>VLOOKUP($A133,'Hospitalisation Details'!$A$1:$O$2344,6,FALSE)</f>
        <v>46</v>
      </c>
      <c r="O133" s="28">
        <f>VLOOKUP($A133,'Hospitalisation Details'!$A$1:$O$2344,7,FALSE)</f>
        <v>2</v>
      </c>
      <c r="P133" s="28">
        <f>VLOOKUP($A133,'Hospitalisation Details'!$A$1:$O$2344,8,FALSE)</f>
        <v>38932.559999999998</v>
      </c>
      <c r="Q133" t="str">
        <f>VLOOKUP($A133,'Hospitalisation Details'!$A$1:$O$2344,3,FALSE)</f>
        <v>Dec</v>
      </c>
    </row>
    <row r="134" spans="1:17" ht="15.6" x14ac:dyDescent="0.3">
      <c r="A134" s="21" t="s">
        <v>2238</v>
      </c>
      <c r="B134" t="str">
        <f>VLOOKUP($A134,'Customer Names'!$A$2:$D$2336,3,FALSE)</f>
        <v>Nick</v>
      </c>
      <c r="C134">
        <f>VLOOKUP($A134,'Medical Examinations'!$A$1:$J$2336,2,FALSE)</f>
        <v>52.15</v>
      </c>
      <c r="D134">
        <f>VLOOKUP($A134,'Medical Examinations'!$A$1:$J$2336,3,FALSE)</f>
        <v>5.65</v>
      </c>
      <c r="E134" t="str">
        <f>VLOOKUP($A134,'Medical Examinations'!$A$1:$J$2336,4,FALSE)</f>
        <v>No</v>
      </c>
      <c r="F134" t="str">
        <f>VLOOKUP($A134,'Medical Examinations'!$A$1:$J$2336,5,FALSE)</f>
        <v>No</v>
      </c>
      <c r="G134" t="str">
        <f>VLOOKUP($A134,'Medical Examinations'!$A$1:$J$2336,6,FALSE)</f>
        <v>No</v>
      </c>
      <c r="H134">
        <f>VLOOKUP($A134,'Medical Examinations'!$A$1:$J$2336,7,FALSE)</f>
        <v>1</v>
      </c>
      <c r="I134" t="str">
        <f>VLOOKUP($A134,'Medical Examinations'!$A$1:$J$2336,8,FALSE)</f>
        <v>Yes</v>
      </c>
      <c r="J134" t="str">
        <f>VLOOKUP($A134,'Medical Examinations'!$A$1:$J$2336,9,FALSE)</f>
        <v>Obesity</v>
      </c>
      <c r="K134" t="str">
        <f>VLOOKUP($A134,'Medical Examinations'!$A$1:$J$2336,10,FALSE)</f>
        <v>Normal</v>
      </c>
      <c r="L134">
        <f>VLOOKUP($A134,'Hospitalisation Details'!$A$1:$O$2344,2,FALSE)</f>
        <v>16</v>
      </c>
      <c r="M134" s="6" t="str">
        <f>VLOOKUP($A134,'Hospitalisation Details'!$A$1:$O$2344,5,FALSE)</f>
        <v>16-Jun-1987</v>
      </c>
      <c r="N134" s="28">
        <f>VLOOKUP($A134,'Hospitalisation Details'!$A$1:$O$2344,6,FALSE)</f>
        <v>35</v>
      </c>
      <c r="O134" s="28">
        <f>VLOOKUP($A134,'Hospitalisation Details'!$A$1:$O$2344,7,FALSE)</f>
        <v>3</v>
      </c>
      <c r="P134" s="28">
        <f>VLOOKUP($A134,'Hospitalisation Details'!$A$1:$O$2344,8,FALSE)</f>
        <v>38924.04</v>
      </c>
      <c r="Q134" t="str">
        <f>VLOOKUP($A134,'Hospitalisation Details'!$A$1:$O$2344,3,FALSE)</f>
        <v>Jun</v>
      </c>
    </row>
    <row r="135" spans="1:17" ht="15.6" x14ac:dyDescent="0.3">
      <c r="A135" s="21" t="s">
        <v>2237</v>
      </c>
      <c r="B135" t="str">
        <f>VLOOKUP($A135,'Customer Names'!$A$2:$D$2336,3,FALSE)</f>
        <v>Timothy</v>
      </c>
      <c r="C135">
        <f>VLOOKUP($A135,'Medical Examinations'!$A$1:$J$2336,2,FALSE)</f>
        <v>41.12</v>
      </c>
      <c r="D135">
        <f>VLOOKUP($A135,'Medical Examinations'!$A$1:$J$2336,3,FALSE)</f>
        <v>7.54</v>
      </c>
      <c r="E135" t="str">
        <f>VLOOKUP($A135,'Medical Examinations'!$A$1:$J$2336,4,FALSE)</f>
        <v>Yes</v>
      </c>
      <c r="F135" t="str">
        <f>VLOOKUP($A135,'Medical Examinations'!$A$1:$J$2336,5,FALSE)</f>
        <v>No</v>
      </c>
      <c r="G135" t="str">
        <f>VLOOKUP($A135,'Medical Examinations'!$A$1:$J$2336,6,FALSE)</f>
        <v>No</v>
      </c>
      <c r="H135">
        <f>VLOOKUP($A135,'Medical Examinations'!$A$1:$J$2336,7,FALSE)</f>
        <v>0</v>
      </c>
      <c r="I135" t="str">
        <f>VLOOKUP($A135,'Medical Examinations'!$A$1:$J$2336,8,FALSE)</f>
        <v>Yes</v>
      </c>
      <c r="J135" t="str">
        <f>VLOOKUP($A135,'Medical Examinations'!$A$1:$J$2336,9,FALSE)</f>
        <v>Obesity</v>
      </c>
      <c r="K135" t="str">
        <f>VLOOKUP($A135,'Medical Examinations'!$A$1:$J$2336,10,FALSE)</f>
        <v>Diabetes</v>
      </c>
      <c r="L135">
        <f>VLOOKUP($A135,'Hospitalisation Details'!$A$1:$O$2344,2,FALSE)</f>
        <v>30</v>
      </c>
      <c r="M135" s="6" t="str">
        <f>VLOOKUP($A135,'Hospitalisation Details'!$A$1:$O$2344,5,FALSE)</f>
        <v>30-Jul-1967</v>
      </c>
      <c r="N135" s="28">
        <f>VLOOKUP($A135,'Hospitalisation Details'!$A$1:$O$2344,6,FALSE)</f>
        <v>55</v>
      </c>
      <c r="O135" s="28">
        <f>VLOOKUP($A135,'Hospitalisation Details'!$A$1:$O$2344,7,FALSE)</f>
        <v>0</v>
      </c>
      <c r="P135" s="28">
        <f>VLOOKUP($A135,'Hospitalisation Details'!$A$1:$O$2344,8,FALSE)</f>
        <v>38893.360000000001</v>
      </c>
      <c r="Q135" t="str">
        <f>VLOOKUP($A135,'Hospitalisation Details'!$A$1:$O$2344,3,FALSE)</f>
        <v>Jul</v>
      </c>
    </row>
    <row r="136" spans="1:17" ht="15.6" x14ac:dyDescent="0.3">
      <c r="A136" s="21" t="s">
        <v>2236</v>
      </c>
      <c r="B136" t="str">
        <f>VLOOKUP($A136,'Customer Names'!$A$2:$D$2336,3,FALSE)</f>
        <v>Becky L</v>
      </c>
      <c r="C136">
        <f>VLOOKUP($A136,'Medical Examinations'!$A$1:$J$2336,2,FALSE)</f>
        <v>38.39</v>
      </c>
      <c r="D136">
        <f>VLOOKUP($A136,'Medical Examinations'!$A$1:$J$2336,3,FALSE)</f>
        <v>5.1100000000000003</v>
      </c>
      <c r="E136" t="str">
        <f>VLOOKUP($A136,'Medical Examinations'!$A$1:$J$2336,4,FALSE)</f>
        <v>Yes</v>
      </c>
      <c r="F136" t="str">
        <f>VLOOKUP($A136,'Medical Examinations'!$A$1:$J$2336,5,FALSE)</f>
        <v>No</v>
      </c>
      <c r="G136" t="str">
        <f>VLOOKUP($A136,'Medical Examinations'!$A$1:$J$2336,6,FALSE)</f>
        <v>No</v>
      </c>
      <c r="H136">
        <f>VLOOKUP($A136,'Medical Examinations'!$A$1:$J$2336,7,FALSE)</f>
        <v>1</v>
      </c>
      <c r="I136" t="str">
        <f>VLOOKUP($A136,'Medical Examinations'!$A$1:$J$2336,8,FALSE)</f>
        <v>Yes</v>
      </c>
      <c r="J136" t="str">
        <f>VLOOKUP($A136,'Medical Examinations'!$A$1:$J$2336,9,FALSE)</f>
        <v>Obesity</v>
      </c>
      <c r="K136" t="str">
        <f>VLOOKUP($A136,'Medical Examinations'!$A$1:$J$2336,10,FALSE)</f>
        <v>Normal</v>
      </c>
      <c r="L136">
        <f>VLOOKUP($A136,'Hospitalisation Details'!$A$1:$O$2344,2,FALSE)</f>
        <v>6</v>
      </c>
      <c r="M136" s="6" t="str">
        <f>VLOOKUP($A136,'Hospitalisation Details'!$A$1:$O$2344,5,FALSE)</f>
        <v>6-Jun-1964</v>
      </c>
      <c r="N136" s="28">
        <f>VLOOKUP($A136,'Hospitalisation Details'!$A$1:$O$2344,6,FALSE)</f>
        <v>59</v>
      </c>
      <c r="O136" s="28">
        <f>VLOOKUP($A136,'Hospitalisation Details'!$A$1:$O$2344,7,FALSE)</f>
        <v>0</v>
      </c>
      <c r="P136" s="28">
        <f>VLOOKUP($A136,'Hospitalisation Details'!$A$1:$O$2344,8,FALSE)</f>
        <v>38869.25</v>
      </c>
      <c r="Q136" t="str">
        <f>VLOOKUP($A136,'Hospitalisation Details'!$A$1:$O$2344,3,FALSE)</f>
        <v>Jun</v>
      </c>
    </row>
    <row r="137" spans="1:17" ht="15.6" x14ac:dyDescent="0.3">
      <c r="A137" s="21" t="s">
        <v>2235</v>
      </c>
      <c r="B137" t="str">
        <f>VLOOKUP($A137,'Customer Names'!$A$2:$D$2336,3,FALSE)</f>
        <v>Steph K</v>
      </c>
      <c r="C137">
        <f>VLOOKUP($A137,'Medical Examinations'!$A$1:$J$2336,2,FALSE)</f>
        <v>46.85</v>
      </c>
      <c r="D137">
        <f>VLOOKUP($A137,'Medical Examinations'!$A$1:$J$2336,3,FALSE)</f>
        <v>4.25</v>
      </c>
      <c r="E137" t="str">
        <f>VLOOKUP($A137,'Medical Examinations'!$A$1:$J$2336,4,FALSE)</f>
        <v>No</v>
      </c>
      <c r="F137" t="str">
        <f>VLOOKUP($A137,'Medical Examinations'!$A$1:$J$2336,5,FALSE)</f>
        <v>No</v>
      </c>
      <c r="G137" t="str">
        <f>VLOOKUP($A137,'Medical Examinations'!$A$1:$J$2336,6,FALSE)</f>
        <v>Yes</v>
      </c>
      <c r="H137">
        <f>VLOOKUP($A137,'Medical Examinations'!$A$1:$J$2336,7,FALSE)</f>
        <v>1</v>
      </c>
      <c r="I137" t="str">
        <f>VLOOKUP($A137,'Medical Examinations'!$A$1:$J$2336,8,FALSE)</f>
        <v>Yes</v>
      </c>
      <c r="J137" t="str">
        <f>VLOOKUP($A137,'Medical Examinations'!$A$1:$J$2336,9,FALSE)</f>
        <v>Obesity</v>
      </c>
      <c r="K137" t="str">
        <f>VLOOKUP($A137,'Medical Examinations'!$A$1:$J$2336,10,FALSE)</f>
        <v>Normal</v>
      </c>
      <c r="L137">
        <f>VLOOKUP($A137,'Hospitalisation Details'!$A$1:$O$2344,2,FALSE)</f>
        <v>3</v>
      </c>
      <c r="M137" s="6" t="str">
        <f>VLOOKUP($A137,'Hospitalisation Details'!$A$1:$O$2344,5,FALSE)</f>
        <v>3-Dec-1979</v>
      </c>
      <c r="N137" s="28">
        <f>VLOOKUP($A137,'Hospitalisation Details'!$A$1:$O$2344,6,FALSE)</f>
        <v>43</v>
      </c>
      <c r="O137" s="28">
        <f>VLOOKUP($A137,'Hospitalisation Details'!$A$1:$O$2344,7,FALSE)</f>
        <v>2</v>
      </c>
      <c r="P137" s="28">
        <f>VLOOKUP($A137,'Hospitalisation Details'!$A$1:$O$2344,8,FALSE)</f>
        <v>38836.980000000003</v>
      </c>
      <c r="Q137" t="str">
        <f>VLOOKUP($A137,'Hospitalisation Details'!$A$1:$O$2344,3,FALSE)</f>
        <v>Dec</v>
      </c>
    </row>
    <row r="138" spans="1:17" ht="15.6" x14ac:dyDescent="0.3">
      <c r="A138" s="21" t="s">
        <v>2234</v>
      </c>
      <c r="B138" t="str">
        <f>VLOOKUP($A138,'Customer Names'!$A$2:$D$2336,3,FALSE)</f>
        <v>Kristine B</v>
      </c>
      <c r="C138">
        <f>VLOOKUP($A138,'Medical Examinations'!$A$1:$J$2336,2,FALSE)</f>
        <v>42.24</v>
      </c>
      <c r="D138">
        <f>VLOOKUP($A138,'Medical Examinations'!$A$1:$J$2336,3,FALSE)</f>
        <v>5.55</v>
      </c>
      <c r="E138" t="str">
        <f>VLOOKUP($A138,'Medical Examinations'!$A$1:$J$2336,4,FALSE)</f>
        <v>No</v>
      </c>
      <c r="F138" t="str">
        <f>VLOOKUP($A138,'Medical Examinations'!$A$1:$J$2336,5,FALSE)</f>
        <v>Yes</v>
      </c>
      <c r="G138" t="str">
        <f>VLOOKUP($A138,'Medical Examinations'!$A$1:$J$2336,6,FALSE)</f>
        <v>No</v>
      </c>
      <c r="H138">
        <f>VLOOKUP($A138,'Medical Examinations'!$A$1:$J$2336,7,FALSE)</f>
        <v>1</v>
      </c>
      <c r="I138" t="str">
        <f>VLOOKUP($A138,'Medical Examinations'!$A$1:$J$2336,8,FALSE)</f>
        <v>Yes</v>
      </c>
      <c r="J138" t="str">
        <f>VLOOKUP($A138,'Medical Examinations'!$A$1:$J$2336,9,FALSE)</f>
        <v>Obesity</v>
      </c>
      <c r="K138" t="str">
        <f>VLOOKUP($A138,'Medical Examinations'!$A$1:$J$2336,10,FALSE)</f>
        <v>Normal</v>
      </c>
      <c r="L138">
        <f>VLOOKUP($A138,'Hospitalisation Details'!$A$1:$O$2344,2,FALSE)</f>
        <v>5</v>
      </c>
      <c r="M138" s="6" t="str">
        <f>VLOOKUP($A138,'Hospitalisation Details'!$A$1:$O$2344,5,FALSE)</f>
        <v>5-Dec-2004</v>
      </c>
      <c r="N138" s="28">
        <f>VLOOKUP($A138,'Hospitalisation Details'!$A$1:$O$2344,6,FALSE)</f>
        <v>18</v>
      </c>
      <c r="O138" s="28">
        <f>VLOOKUP($A138,'Hospitalisation Details'!$A$1:$O$2344,7,FALSE)</f>
        <v>0</v>
      </c>
      <c r="P138" s="28">
        <f>VLOOKUP($A138,'Hospitalisation Details'!$A$1:$O$2344,8,FALSE)</f>
        <v>38792.69</v>
      </c>
      <c r="Q138" t="str">
        <f>VLOOKUP($A138,'Hospitalisation Details'!$A$1:$O$2344,3,FALSE)</f>
        <v>Dec</v>
      </c>
    </row>
    <row r="139" spans="1:17" ht="15.6" x14ac:dyDescent="0.3">
      <c r="A139" s="21" t="s">
        <v>2233</v>
      </c>
      <c r="B139" t="str">
        <f>VLOOKUP($A139,'Customer Names'!$A$2:$D$2336,3,FALSE)</f>
        <v>Taylor B</v>
      </c>
      <c r="C139">
        <f>VLOOKUP($A139,'Medical Examinations'!$A$1:$J$2336,2,FALSE)</f>
        <v>34.39</v>
      </c>
      <c r="D139">
        <f>VLOOKUP($A139,'Medical Examinations'!$A$1:$J$2336,3,FALSE)</f>
        <v>5.78</v>
      </c>
      <c r="E139" t="str">
        <f>VLOOKUP($A139,'Medical Examinations'!$A$1:$J$2336,4,FALSE)</f>
        <v>No</v>
      </c>
      <c r="F139" t="str">
        <f>VLOOKUP($A139,'Medical Examinations'!$A$1:$J$2336,5,FALSE)</f>
        <v>No</v>
      </c>
      <c r="G139" t="str">
        <f>VLOOKUP($A139,'Medical Examinations'!$A$1:$J$2336,6,FALSE)</f>
        <v>No</v>
      </c>
      <c r="H139">
        <f>VLOOKUP($A139,'Medical Examinations'!$A$1:$J$2336,7,FALSE)</f>
        <v>0</v>
      </c>
      <c r="I139" t="str">
        <f>VLOOKUP($A139,'Medical Examinations'!$A$1:$J$2336,8,FALSE)</f>
        <v>Yes</v>
      </c>
      <c r="J139" t="str">
        <f>VLOOKUP($A139,'Medical Examinations'!$A$1:$J$2336,9,FALSE)</f>
        <v>Obesity</v>
      </c>
      <c r="K139" t="str">
        <f>VLOOKUP($A139,'Medical Examinations'!$A$1:$J$2336,10,FALSE)</f>
        <v>Prediabetes</v>
      </c>
      <c r="L139">
        <f>VLOOKUP($A139,'Hospitalisation Details'!$A$1:$O$2344,2,FALSE)</f>
        <v>8</v>
      </c>
      <c r="M139" s="6" t="str">
        <f>VLOOKUP($A139,'Hospitalisation Details'!$A$1:$O$2344,5,FALSE)</f>
        <v>8-Nov-1991</v>
      </c>
      <c r="N139" s="28">
        <f>VLOOKUP($A139,'Hospitalisation Details'!$A$1:$O$2344,6,FALSE)</f>
        <v>31</v>
      </c>
      <c r="O139" s="28">
        <f>VLOOKUP($A139,'Hospitalisation Details'!$A$1:$O$2344,7,FALSE)</f>
        <v>3</v>
      </c>
      <c r="P139" s="28">
        <f>VLOOKUP($A139,'Hospitalisation Details'!$A$1:$O$2344,8,FALSE)</f>
        <v>38746.36</v>
      </c>
      <c r="Q139" t="str">
        <f>VLOOKUP($A139,'Hospitalisation Details'!$A$1:$O$2344,3,FALSE)</f>
        <v>Nov</v>
      </c>
    </row>
    <row r="140" spans="1:17" ht="15.6" x14ac:dyDescent="0.3">
      <c r="A140" s="21" t="s">
        <v>2232</v>
      </c>
      <c r="B140" t="str">
        <f>VLOOKUP($A140,'Customer Names'!$A$2:$D$2336,3,FALSE)</f>
        <v>William</v>
      </c>
      <c r="C140">
        <f>VLOOKUP($A140,'Medical Examinations'!$A$1:$J$2336,2,FALSE)</f>
        <v>42.89</v>
      </c>
      <c r="D140">
        <f>VLOOKUP($A140,'Medical Examinations'!$A$1:$J$2336,3,FALSE)</f>
        <v>5.28</v>
      </c>
      <c r="E140" t="str">
        <f>VLOOKUP($A140,'Medical Examinations'!$A$1:$J$2336,4,FALSE)</f>
        <v>Yes</v>
      </c>
      <c r="F140" t="str">
        <f>VLOOKUP($A140,'Medical Examinations'!$A$1:$J$2336,5,FALSE)</f>
        <v>No</v>
      </c>
      <c r="G140" t="str">
        <f>VLOOKUP($A140,'Medical Examinations'!$A$1:$J$2336,6,FALSE)</f>
        <v>No</v>
      </c>
      <c r="H140">
        <f>VLOOKUP($A140,'Medical Examinations'!$A$1:$J$2336,7,FALSE)</f>
        <v>0</v>
      </c>
      <c r="I140" t="str">
        <f>VLOOKUP($A140,'Medical Examinations'!$A$1:$J$2336,8,FALSE)</f>
        <v>Yes</v>
      </c>
      <c r="J140" t="str">
        <f>VLOOKUP($A140,'Medical Examinations'!$A$1:$J$2336,9,FALSE)</f>
        <v>Obesity</v>
      </c>
      <c r="K140" t="str">
        <f>VLOOKUP($A140,'Medical Examinations'!$A$1:$J$2336,10,FALSE)</f>
        <v>Normal</v>
      </c>
      <c r="L140">
        <f>VLOOKUP($A140,'Hospitalisation Details'!$A$1:$O$2344,2,FALSE)</f>
        <v>15</v>
      </c>
      <c r="M140" s="6" t="str">
        <f>VLOOKUP($A140,'Hospitalisation Details'!$A$1:$O$2344,5,FALSE)</f>
        <v>15-Jun-1976</v>
      </c>
      <c r="N140" s="28">
        <f>VLOOKUP($A140,'Hospitalisation Details'!$A$1:$O$2344,6,FALSE)</f>
        <v>46</v>
      </c>
      <c r="O140" s="28">
        <f>VLOOKUP($A140,'Hospitalisation Details'!$A$1:$O$2344,7,FALSE)</f>
        <v>2</v>
      </c>
      <c r="P140" s="28">
        <f>VLOOKUP($A140,'Hospitalisation Details'!$A$1:$O$2344,8,FALSE)</f>
        <v>38740.120000000003</v>
      </c>
      <c r="Q140" t="str">
        <f>VLOOKUP($A140,'Hospitalisation Details'!$A$1:$O$2344,3,FALSE)</f>
        <v>Jun</v>
      </c>
    </row>
    <row r="141" spans="1:17" ht="15.6" x14ac:dyDescent="0.3">
      <c r="A141" s="21" t="s">
        <v>2231</v>
      </c>
      <c r="B141" t="str">
        <f>VLOOKUP($A141,'Customer Names'!$A$2:$D$2336,3,FALSE)</f>
        <v>Sage</v>
      </c>
      <c r="C141">
        <f>VLOOKUP($A141,'Medical Examinations'!$A$1:$J$2336,2,FALSE)</f>
        <v>36.299999999999997</v>
      </c>
      <c r="D141">
        <f>VLOOKUP($A141,'Medical Examinations'!$A$1:$J$2336,3,FALSE)</f>
        <v>5.39</v>
      </c>
      <c r="E141" t="str">
        <f>VLOOKUP($A141,'Medical Examinations'!$A$1:$J$2336,4,FALSE)</f>
        <v>No</v>
      </c>
      <c r="F141" t="str">
        <f>VLOOKUP($A141,'Medical Examinations'!$A$1:$J$2336,5,FALSE)</f>
        <v>No</v>
      </c>
      <c r="G141" t="str">
        <f>VLOOKUP($A141,'Medical Examinations'!$A$1:$J$2336,6,FALSE)</f>
        <v>No</v>
      </c>
      <c r="H141">
        <f>VLOOKUP($A141,'Medical Examinations'!$A$1:$J$2336,7,FALSE)</f>
        <v>0</v>
      </c>
      <c r="I141" t="str">
        <f>VLOOKUP($A141,'Medical Examinations'!$A$1:$J$2336,8,FALSE)</f>
        <v>Yes</v>
      </c>
      <c r="J141" t="str">
        <f>VLOOKUP($A141,'Medical Examinations'!$A$1:$J$2336,9,FALSE)</f>
        <v>Obesity</v>
      </c>
      <c r="K141" t="str">
        <f>VLOOKUP($A141,'Medical Examinations'!$A$1:$J$2336,10,FALSE)</f>
        <v>Normal</v>
      </c>
      <c r="L141">
        <f>VLOOKUP($A141,'Hospitalisation Details'!$A$1:$O$2344,2,FALSE)</f>
        <v>2</v>
      </c>
      <c r="M141" s="6" t="str">
        <f>VLOOKUP($A141,'Hospitalisation Details'!$A$1:$O$2344,5,FALSE)</f>
        <v>2-Nov-1991</v>
      </c>
      <c r="N141" s="28">
        <f>VLOOKUP($A141,'Hospitalisation Details'!$A$1:$O$2344,6,FALSE)</f>
        <v>31</v>
      </c>
      <c r="O141" s="28">
        <f>VLOOKUP($A141,'Hospitalisation Details'!$A$1:$O$2344,7,FALSE)</f>
        <v>2</v>
      </c>
      <c r="P141" s="28">
        <f>VLOOKUP($A141,'Hospitalisation Details'!$A$1:$O$2344,8,FALSE)</f>
        <v>38711</v>
      </c>
      <c r="Q141" t="str">
        <f>VLOOKUP($A141,'Hospitalisation Details'!$A$1:$O$2344,3,FALSE)</f>
        <v>Nov</v>
      </c>
    </row>
    <row r="142" spans="1:17" ht="15.6" x14ac:dyDescent="0.3">
      <c r="A142" s="21" t="s">
        <v>2230</v>
      </c>
      <c r="B142" t="str">
        <f>VLOOKUP($A142,'Customer Names'!$A$2:$D$2336,3,FALSE)</f>
        <v>Cole</v>
      </c>
      <c r="C142">
        <f>VLOOKUP($A142,'Medical Examinations'!$A$1:$J$2336,2,FALSE)</f>
        <v>35.200000000000003</v>
      </c>
      <c r="D142">
        <f>VLOOKUP($A142,'Medical Examinations'!$A$1:$J$2336,3,FALSE)</f>
        <v>8.01</v>
      </c>
      <c r="E142" t="str">
        <f>VLOOKUP($A142,'Medical Examinations'!$A$1:$J$2336,4,FALSE)</f>
        <v>Yes</v>
      </c>
      <c r="F142" t="str">
        <f>VLOOKUP($A142,'Medical Examinations'!$A$1:$J$2336,5,FALSE)</f>
        <v>No</v>
      </c>
      <c r="G142" t="str">
        <f>VLOOKUP($A142,'Medical Examinations'!$A$1:$J$2336,6,FALSE)</f>
        <v>No</v>
      </c>
      <c r="H142">
        <f>VLOOKUP($A142,'Medical Examinations'!$A$1:$J$2336,7,FALSE)</f>
        <v>1</v>
      </c>
      <c r="I142" t="str">
        <f>VLOOKUP($A142,'Medical Examinations'!$A$1:$J$2336,8,FALSE)</f>
        <v>Yes</v>
      </c>
      <c r="J142" t="str">
        <f>VLOOKUP($A142,'Medical Examinations'!$A$1:$J$2336,9,FALSE)</f>
        <v>Obesity</v>
      </c>
      <c r="K142" t="str">
        <f>VLOOKUP($A142,'Medical Examinations'!$A$1:$J$2336,10,FALSE)</f>
        <v>Diabetes</v>
      </c>
      <c r="L142">
        <f>VLOOKUP($A142,'Hospitalisation Details'!$A$1:$O$2344,2,FALSE)</f>
        <v>20</v>
      </c>
      <c r="M142" s="6" t="str">
        <f>VLOOKUP($A142,'Hospitalisation Details'!$A$1:$O$2344,5,FALSE)</f>
        <v>20-Jul-1986</v>
      </c>
      <c r="N142" s="28">
        <f>VLOOKUP($A142,'Hospitalisation Details'!$A$1:$O$2344,6,FALSE)</f>
        <v>36</v>
      </c>
      <c r="O142" s="28">
        <f>VLOOKUP($A142,'Hospitalisation Details'!$A$1:$O$2344,7,FALSE)</f>
        <v>1</v>
      </c>
      <c r="P142" s="28">
        <f>VLOOKUP($A142,'Hospitalisation Details'!$A$1:$O$2344,8,FALSE)</f>
        <v>38709.18</v>
      </c>
      <c r="Q142" t="str">
        <f>VLOOKUP($A142,'Hospitalisation Details'!$A$1:$O$2344,3,FALSE)</f>
        <v>Jul</v>
      </c>
    </row>
    <row r="143" spans="1:17" ht="15.6" x14ac:dyDescent="0.3">
      <c r="A143" s="21" t="s">
        <v>2229</v>
      </c>
      <c r="B143" t="str">
        <f>VLOOKUP($A143,'Customer Names'!$A$2:$D$2336,3,FALSE)</f>
        <v>Jesse</v>
      </c>
      <c r="C143">
        <f>VLOOKUP($A143,'Medical Examinations'!$A$1:$J$2336,2,FALSE)</f>
        <v>53.62</v>
      </c>
      <c r="D143">
        <f>VLOOKUP($A143,'Medical Examinations'!$A$1:$J$2336,3,FALSE)</f>
        <v>5.21</v>
      </c>
      <c r="E143" t="str">
        <f>VLOOKUP($A143,'Medical Examinations'!$A$1:$J$2336,4,FALSE)</f>
        <v>No</v>
      </c>
      <c r="F143" t="str">
        <f>VLOOKUP($A143,'Medical Examinations'!$A$1:$J$2336,5,FALSE)</f>
        <v>No</v>
      </c>
      <c r="G143" t="str">
        <f>VLOOKUP($A143,'Medical Examinations'!$A$1:$J$2336,6,FALSE)</f>
        <v>No</v>
      </c>
      <c r="H143">
        <f>VLOOKUP($A143,'Medical Examinations'!$A$1:$J$2336,7,FALSE)</f>
        <v>0</v>
      </c>
      <c r="I143" t="str">
        <f>VLOOKUP($A143,'Medical Examinations'!$A$1:$J$2336,8,FALSE)</f>
        <v>Yes</v>
      </c>
      <c r="J143" t="str">
        <f>VLOOKUP($A143,'Medical Examinations'!$A$1:$J$2336,9,FALSE)</f>
        <v>Obesity</v>
      </c>
      <c r="K143" t="str">
        <f>VLOOKUP($A143,'Medical Examinations'!$A$1:$J$2336,10,FALSE)</f>
        <v>Normal</v>
      </c>
      <c r="L143">
        <f>VLOOKUP($A143,'Hospitalisation Details'!$A$1:$O$2344,2,FALSE)</f>
        <v>13</v>
      </c>
      <c r="M143" s="6" t="str">
        <f>VLOOKUP($A143,'Hospitalisation Details'!$A$1:$O$2344,5,FALSE)</f>
        <v>13-Jul-1990</v>
      </c>
      <c r="N143" s="28">
        <f>VLOOKUP($A143,'Hospitalisation Details'!$A$1:$O$2344,6,FALSE)</f>
        <v>32</v>
      </c>
      <c r="O143" s="28">
        <f>VLOOKUP($A143,'Hospitalisation Details'!$A$1:$O$2344,7,FALSE)</f>
        <v>3</v>
      </c>
      <c r="P143" s="28">
        <f>VLOOKUP($A143,'Hospitalisation Details'!$A$1:$O$2344,8,FALSE)</f>
        <v>38652.089999999997</v>
      </c>
      <c r="Q143" t="str">
        <f>VLOOKUP($A143,'Hospitalisation Details'!$A$1:$O$2344,3,FALSE)</f>
        <v>Jul</v>
      </c>
    </row>
    <row r="144" spans="1:17" ht="15.6" x14ac:dyDescent="0.3">
      <c r="A144" s="21" t="s">
        <v>2228</v>
      </c>
      <c r="B144" t="str">
        <f>VLOOKUP($A144,'Customer Names'!$A$2:$D$2336,3,FALSE)</f>
        <v>Tammi J</v>
      </c>
      <c r="C144">
        <f>VLOOKUP($A144,'Medical Examinations'!$A$1:$J$2336,2,FALSE)</f>
        <v>36.67</v>
      </c>
      <c r="D144">
        <f>VLOOKUP($A144,'Medical Examinations'!$A$1:$J$2336,3,FALSE)</f>
        <v>6.27</v>
      </c>
      <c r="E144" t="str">
        <f>VLOOKUP($A144,'Medical Examinations'!$A$1:$J$2336,4,FALSE)</f>
        <v>No</v>
      </c>
      <c r="F144" t="str">
        <f>VLOOKUP($A144,'Medical Examinations'!$A$1:$J$2336,5,FALSE)</f>
        <v>No</v>
      </c>
      <c r="G144" t="str">
        <f>VLOOKUP($A144,'Medical Examinations'!$A$1:$J$2336,6,FALSE)</f>
        <v>No</v>
      </c>
      <c r="H144">
        <f>VLOOKUP($A144,'Medical Examinations'!$A$1:$J$2336,7,FALSE)</f>
        <v>0</v>
      </c>
      <c r="I144" t="str">
        <f>VLOOKUP($A144,'Medical Examinations'!$A$1:$J$2336,8,FALSE)</f>
        <v>Yes</v>
      </c>
      <c r="J144" t="str">
        <f>VLOOKUP($A144,'Medical Examinations'!$A$1:$J$2336,9,FALSE)</f>
        <v>Obesity</v>
      </c>
      <c r="K144" t="str">
        <f>VLOOKUP($A144,'Medical Examinations'!$A$1:$J$2336,10,FALSE)</f>
        <v>Prediabetes</v>
      </c>
      <c r="L144">
        <f>VLOOKUP($A144,'Hospitalisation Details'!$A$1:$O$2344,2,FALSE)</f>
        <v>12</v>
      </c>
      <c r="M144" s="6" t="str">
        <f>VLOOKUP($A144,'Hospitalisation Details'!$A$1:$O$2344,5,FALSE)</f>
        <v>12-Nov-1999</v>
      </c>
      <c r="N144" s="28">
        <f>VLOOKUP($A144,'Hospitalisation Details'!$A$1:$O$2344,6,FALSE)</f>
        <v>23</v>
      </c>
      <c r="O144" s="28">
        <f>VLOOKUP($A144,'Hospitalisation Details'!$A$1:$O$2344,7,FALSE)</f>
        <v>2</v>
      </c>
      <c r="P144" s="28">
        <f>VLOOKUP($A144,'Hospitalisation Details'!$A$1:$O$2344,8,FALSE)</f>
        <v>38511.629999999997</v>
      </c>
      <c r="Q144" t="str">
        <f>VLOOKUP($A144,'Hospitalisation Details'!$A$1:$O$2344,3,FALSE)</f>
        <v>Nov</v>
      </c>
    </row>
    <row r="145" spans="1:17" ht="15.6" x14ac:dyDescent="0.3">
      <c r="A145" s="21" t="s">
        <v>2227</v>
      </c>
      <c r="B145" t="str">
        <f>VLOOKUP($A145,'Customer Names'!$A$2:$D$2336,3,FALSE)</f>
        <v>Matthew S</v>
      </c>
      <c r="C145">
        <f>VLOOKUP($A145,'Medical Examinations'!$A$1:$J$2336,2,FALSE)</f>
        <v>33.4</v>
      </c>
      <c r="D145">
        <f>VLOOKUP($A145,'Medical Examinations'!$A$1:$J$2336,3,FALSE)</f>
        <v>10.73</v>
      </c>
      <c r="E145" t="str">
        <f>VLOOKUP($A145,'Medical Examinations'!$A$1:$J$2336,4,FALSE)</f>
        <v>Yes</v>
      </c>
      <c r="F145" t="str">
        <f>VLOOKUP($A145,'Medical Examinations'!$A$1:$J$2336,5,FALSE)</f>
        <v>No</v>
      </c>
      <c r="G145" t="str">
        <f>VLOOKUP($A145,'Medical Examinations'!$A$1:$J$2336,6,FALSE)</f>
        <v>No</v>
      </c>
      <c r="H145">
        <f>VLOOKUP($A145,'Medical Examinations'!$A$1:$J$2336,7,FALSE)</f>
        <v>1</v>
      </c>
      <c r="I145" t="str">
        <f>VLOOKUP($A145,'Medical Examinations'!$A$1:$J$2336,8,FALSE)</f>
        <v>Yes</v>
      </c>
      <c r="J145" t="str">
        <f>VLOOKUP($A145,'Medical Examinations'!$A$1:$J$2336,9,FALSE)</f>
        <v>Obesity</v>
      </c>
      <c r="K145" t="str">
        <f>VLOOKUP($A145,'Medical Examinations'!$A$1:$J$2336,10,FALSE)</f>
        <v>Diabetes</v>
      </c>
      <c r="L145">
        <f>VLOOKUP($A145,'Hospitalisation Details'!$A$1:$O$2344,2,FALSE)</f>
        <v>21</v>
      </c>
      <c r="M145" s="6" t="str">
        <f>VLOOKUP($A145,'Hospitalisation Details'!$A$1:$O$2344,5,FALSE)</f>
        <v>21-Jun-1986</v>
      </c>
      <c r="N145" s="28">
        <f>VLOOKUP($A145,'Hospitalisation Details'!$A$1:$O$2344,6,FALSE)</f>
        <v>36</v>
      </c>
      <c r="O145" s="28">
        <f>VLOOKUP($A145,'Hospitalisation Details'!$A$1:$O$2344,7,FALSE)</f>
        <v>2</v>
      </c>
      <c r="P145" s="28">
        <f>VLOOKUP($A145,'Hospitalisation Details'!$A$1:$O$2344,8,FALSE)</f>
        <v>38415.47</v>
      </c>
      <c r="Q145" t="str">
        <f>VLOOKUP($A145,'Hospitalisation Details'!$A$1:$O$2344,3,FALSE)</f>
        <v>Jun</v>
      </c>
    </row>
    <row r="146" spans="1:17" ht="15.6" x14ac:dyDescent="0.3">
      <c r="A146" s="21" t="s">
        <v>2226</v>
      </c>
      <c r="B146" t="str">
        <f>VLOOKUP($A146,'Customer Names'!$A$2:$D$2336,3,FALSE)</f>
        <v>Eric</v>
      </c>
      <c r="C146">
        <f>VLOOKUP($A146,'Medical Examinations'!$A$1:$J$2336,2,FALSE)</f>
        <v>42.71</v>
      </c>
      <c r="D146">
        <f>VLOOKUP($A146,'Medical Examinations'!$A$1:$J$2336,3,FALSE)</f>
        <v>10.52</v>
      </c>
      <c r="E146" t="str">
        <f>VLOOKUP($A146,'Medical Examinations'!$A$1:$J$2336,4,FALSE)</f>
        <v>No</v>
      </c>
      <c r="F146" t="str">
        <f>VLOOKUP($A146,'Medical Examinations'!$A$1:$J$2336,5,FALSE)</f>
        <v>No</v>
      </c>
      <c r="G146" t="str">
        <f>VLOOKUP($A146,'Medical Examinations'!$A$1:$J$2336,6,FALSE)</f>
        <v>No</v>
      </c>
      <c r="H146">
        <f>VLOOKUP($A146,'Medical Examinations'!$A$1:$J$2336,7,FALSE)</f>
        <v>0</v>
      </c>
      <c r="I146" t="str">
        <f>VLOOKUP($A146,'Medical Examinations'!$A$1:$J$2336,8,FALSE)</f>
        <v>Yes</v>
      </c>
      <c r="J146" t="str">
        <f>VLOOKUP($A146,'Medical Examinations'!$A$1:$J$2336,9,FALSE)</f>
        <v>Obesity</v>
      </c>
      <c r="K146" t="str">
        <f>VLOOKUP($A146,'Medical Examinations'!$A$1:$J$2336,10,FALSE)</f>
        <v>Diabetes</v>
      </c>
      <c r="L146">
        <f>VLOOKUP($A146,'Hospitalisation Details'!$A$1:$O$2344,2,FALSE)</f>
        <v>23</v>
      </c>
      <c r="M146" s="6" t="str">
        <f>VLOOKUP($A146,'Hospitalisation Details'!$A$1:$O$2344,5,FALSE)</f>
        <v>23-Dec-1971</v>
      </c>
      <c r="N146" s="28">
        <f>VLOOKUP($A146,'Hospitalisation Details'!$A$1:$O$2344,6,FALSE)</f>
        <v>51</v>
      </c>
      <c r="O146" s="28">
        <f>VLOOKUP($A146,'Hospitalisation Details'!$A$1:$O$2344,7,FALSE)</f>
        <v>0</v>
      </c>
      <c r="P146" s="28">
        <f>VLOOKUP($A146,'Hospitalisation Details'!$A$1:$O$2344,8,FALSE)</f>
        <v>38405.26</v>
      </c>
      <c r="Q146" t="str">
        <f>VLOOKUP($A146,'Hospitalisation Details'!$A$1:$O$2344,3,FALSE)</f>
        <v>Dec</v>
      </c>
    </row>
    <row r="147" spans="1:17" ht="15.6" x14ac:dyDescent="0.3">
      <c r="A147" s="21" t="s">
        <v>2225</v>
      </c>
      <c r="B147" t="str">
        <f>VLOOKUP($A147,'Customer Names'!$A$2:$D$2336,3,FALSE)</f>
        <v>Valeria R</v>
      </c>
      <c r="C147">
        <f>VLOOKUP($A147,'Medical Examinations'!$A$1:$J$2336,2,FALSE)</f>
        <v>41.52</v>
      </c>
      <c r="D147">
        <f>VLOOKUP($A147,'Medical Examinations'!$A$1:$J$2336,3,FALSE)</f>
        <v>11.82</v>
      </c>
      <c r="E147" t="str">
        <f>VLOOKUP($A147,'Medical Examinations'!$A$1:$J$2336,4,FALSE)</f>
        <v>Yes</v>
      </c>
      <c r="F147" t="str">
        <f>VLOOKUP($A147,'Medical Examinations'!$A$1:$J$2336,5,FALSE)</f>
        <v>No</v>
      </c>
      <c r="G147" t="str">
        <f>VLOOKUP($A147,'Medical Examinations'!$A$1:$J$2336,6,FALSE)</f>
        <v>No</v>
      </c>
      <c r="H147">
        <f>VLOOKUP($A147,'Medical Examinations'!$A$1:$J$2336,7,FALSE)</f>
        <v>2</v>
      </c>
      <c r="I147" t="str">
        <f>VLOOKUP($A147,'Medical Examinations'!$A$1:$J$2336,8,FALSE)</f>
        <v>Yes</v>
      </c>
      <c r="J147" t="str">
        <f>VLOOKUP($A147,'Medical Examinations'!$A$1:$J$2336,9,FALSE)</f>
        <v>Obesity</v>
      </c>
      <c r="K147" t="str">
        <f>VLOOKUP($A147,'Medical Examinations'!$A$1:$J$2336,10,FALSE)</f>
        <v>Diabetes</v>
      </c>
      <c r="L147">
        <f>VLOOKUP($A147,'Hospitalisation Details'!$A$1:$O$2344,2,FALSE)</f>
        <v>22</v>
      </c>
      <c r="M147" s="6" t="str">
        <f>VLOOKUP($A147,'Hospitalisation Details'!$A$1:$O$2344,5,FALSE)</f>
        <v>22-Aug-1970</v>
      </c>
      <c r="N147" s="28">
        <f>VLOOKUP($A147,'Hospitalisation Details'!$A$1:$O$2344,6,FALSE)</f>
        <v>52</v>
      </c>
      <c r="O147" s="28">
        <f>VLOOKUP($A147,'Hospitalisation Details'!$A$1:$O$2344,7,FALSE)</f>
        <v>0</v>
      </c>
      <c r="P147" s="28">
        <f>VLOOKUP($A147,'Hospitalisation Details'!$A$1:$O$2344,8,FALSE)</f>
        <v>38389.79</v>
      </c>
      <c r="Q147" t="str">
        <f>VLOOKUP($A147,'Hospitalisation Details'!$A$1:$O$2344,3,FALSE)</f>
        <v>Aug</v>
      </c>
    </row>
    <row r="148" spans="1:17" ht="15.6" x14ac:dyDescent="0.3">
      <c r="A148" s="21" t="s">
        <v>2224</v>
      </c>
      <c r="B148" t="str">
        <f>VLOOKUP($A148,'Customer Names'!$A$2:$D$2336,3,FALSE)</f>
        <v>Michael P</v>
      </c>
      <c r="C148">
        <f>VLOOKUP($A148,'Medical Examinations'!$A$1:$J$2336,2,FALSE)</f>
        <v>39.4</v>
      </c>
      <c r="D148">
        <f>VLOOKUP($A148,'Medical Examinations'!$A$1:$J$2336,3,FALSE)</f>
        <v>6.76</v>
      </c>
      <c r="E148" t="str">
        <f>VLOOKUP($A148,'Medical Examinations'!$A$1:$J$2336,4,FALSE)</f>
        <v>No</v>
      </c>
      <c r="F148" t="str">
        <f>VLOOKUP($A148,'Medical Examinations'!$A$1:$J$2336,5,FALSE)</f>
        <v>No</v>
      </c>
      <c r="G148" t="str">
        <f>VLOOKUP($A148,'Medical Examinations'!$A$1:$J$2336,6,FALSE)</f>
        <v>No</v>
      </c>
      <c r="H148">
        <f>VLOOKUP($A148,'Medical Examinations'!$A$1:$J$2336,7,FALSE)</f>
        <v>0</v>
      </c>
      <c r="I148" t="str">
        <f>VLOOKUP($A148,'Medical Examinations'!$A$1:$J$2336,8,FALSE)</f>
        <v>Yes</v>
      </c>
      <c r="J148" t="str">
        <f>VLOOKUP($A148,'Medical Examinations'!$A$1:$J$2336,9,FALSE)</f>
        <v>Obesity</v>
      </c>
      <c r="K148" t="str">
        <f>VLOOKUP($A148,'Medical Examinations'!$A$1:$J$2336,10,FALSE)</f>
        <v>Diabetes</v>
      </c>
      <c r="L148">
        <f>VLOOKUP($A148,'Hospitalisation Details'!$A$1:$O$2344,2,FALSE)</f>
        <v>17</v>
      </c>
      <c r="M148" s="6" t="str">
        <f>VLOOKUP($A148,'Hospitalisation Details'!$A$1:$O$2344,5,FALSE)</f>
        <v>17-Sep-2002</v>
      </c>
      <c r="N148" s="28">
        <f>VLOOKUP($A148,'Hospitalisation Details'!$A$1:$O$2344,6,FALSE)</f>
        <v>20</v>
      </c>
      <c r="O148" s="28">
        <f>VLOOKUP($A148,'Hospitalisation Details'!$A$1:$O$2344,7,FALSE)</f>
        <v>2</v>
      </c>
      <c r="P148" s="28">
        <f>VLOOKUP($A148,'Hospitalisation Details'!$A$1:$O$2344,8,FALSE)</f>
        <v>38344.57</v>
      </c>
      <c r="Q148" t="str">
        <f>VLOOKUP($A148,'Hospitalisation Details'!$A$1:$O$2344,3,FALSE)</f>
        <v>Sep</v>
      </c>
    </row>
    <row r="149" spans="1:17" ht="15.6" x14ac:dyDescent="0.3">
      <c r="A149" s="21" t="s">
        <v>2223</v>
      </c>
      <c r="B149" t="str">
        <f>VLOOKUP($A149,'Customer Names'!$A$2:$D$2336,3,FALSE)</f>
        <v>Rami</v>
      </c>
      <c r="C149">
        <f>VLOOKUP($A149,'Medical Examinations'!$A$1:$J$2336,2,FALSE)</f>
        <v>46.45</v>
      </c>
      <c r="D149">
        <f>VLOOKUP($A149,'Medical Examinations'!$A$1:$J$2336,3,FALSE)</f>
        <v>5.62</v>
      </c>
      <c r="E149" t="str">
        <f>VLOOKUP($A149,'Medical Examinations'!$A$1:$J$2336,4,FALSE)</f>
        <v>No</v>
      </c>
      <c r="F149" t="str">
        <f>VLOOKUP($A149,'Medical Examinations'!$A$1:$J$2336,5,FALSE)</f>
        <v>No</v>
      </c>
      <c r="G149" t="str">
        <f>VLOOKUP($A149,'Medical Examinations'!$A$1:$J$2336,6,FALSE)</f>
        <v>No</v>
      </c>
      <c r="H149">
        <f>VLOOKUP($A149,'Medical Examinations'!$A$1:$J$2336,7,FALSE)</f>
        <v>0</v>
      </c>
      <c r="I149" t="str">
        <f>VLOOKUP($A149,'Medical Examinations'!$A$1:$J$2336,8,FALSE)</f>
        <v>Yes</v>
      </c>
      <c r="J149" t="str">
        <f>VLOOKUP($A149,'Medical Examinations'!$A$1:$J$2336,9,FALSE)</f>
        <v>Obesity</v>
      </c>
      <c r="K149" t="str">
        <f>VLOOKUP($A149,'Medical Examinations'!$A$1:$J$2336,10,FALSE)</f>
        <v>Normal</v>
      </c>
      <c r="L149">
        <f>VLOOKUP($A149,'Hospitalisation Details'!$A$1:$O$2344,2,FALSE)</f>
        <v>12</v>
      </c>
      <c r="M149" s="6" t="str">
        <f>VLOOKUP($A149,'Hospitalisation Details'!$A$1:$O$2344,5,FALSE)</f>
        <v>12-Jun-1980</v>
      </c>
      <c r="N149" s="28">
        <f>VLOOKUP($A149,'Hospitalisation Details'!$A$1:$O$2344,6,FALSE)</f>
        <v>42</v>
      </c>
      <c r="O149" s="28">
        <f>VLOOKUP($A149,'Hospitalisation Details'!$A$1:$O$2344,7,FALSE)</f>
        <v>2</v>
      </c>
      <c r="P149" s="28">
        <f>VLOOKUP($A149,'Hospitalisation Details'!$A$1:$O$2344,8,FALSE)</f>
        <v>38313.129999999997</v>
      </c>
      <c r="Q149" t="str">
        <f>VLOOKUP($A149,'Hospitalisation Details'!$A$1:$O$2344,3,FALSE)</f>
        <v>Jun</v>
      </c>
    </row>
    <row r="150" spans="1:17" ht="15.6" x14ac:dyDescent="0.3">
      <c r="A150" s="21" t="s">
        <v>2222</v>
      </c>
      <c r="B150" t="str">
        <f>VLOOKUP($A150,'Customer Names'!$A$2:$D$2336,3,FALSE)</f>
        <v>Denis</v>
      </c>
      <c r="C150">
        <f>VLOOKUP($A150,'Medical Examinations'!$A$1:$J$2336,2,FALSE)</f>
        <v>35.75</v>
      </c>
      <c r="D150">
        <f>VLOOKUP($A150,'Medical Examinations'!$A$1:$J$2336,3,FALSE)</f>
        <v>4.1900000000000004</v>
      </c>
      <c r="E150" t="str">
        <f>VLOOKUP($A150,'Medical Examinations'!$A$1:$J$2336,4,FALSE)</f>
        <v>No</v>
      </c>
      <c r="F150" t="str">
        <f>VLOOKUP($A150,'Medical Examinations'!$A$1:$J$2336,5,FALSE)</f>
        <v>No</v>
      </c>
      <c r="G150" t="str">
        <f>VLOOKUP($A150,'Medical Examinations'!$A$1:$J$2336,6,FALSE)</f>
        <v>No</v>
      </c>
      <c r="H150">
        <f>VLOOKUP($A150,'Medical Examinations'!$A$1:$J$2336,7,FALSE)</f>
        <v>0</v>
      </c>
      <c r="I150" t="str">
        <f>VLOOKUP($A150,'Medical Examinations'!$A$1:$J$2336,8,FALSE)</f>
        <v>Yes</v>
      </c>
      <c r="J150" t="str">
        <f>VLOOKUP($A150,'Medical Examinations'!$A$1:$J$2336,9,FALSE)</f>
        <v>Obesity</v>
      </c>
      <c r="K150" t="str">
        <f>VLOOKUP($A150,'Medical Examinations'!$A$1:$J$2336,10,FALSE)</f>
        <v>Normal</v>
      </c>
      <c r="L150">
        <f>VLOOKUP($A150,'Hospitalisation Details'!$A$1:$O$2344,2,FALSE)</f>
        <v>30</v>
      </c>
      <c r="M150" s="6" t="str">
        <f>VLOOKUP($A150,'Hospitalisation Details'!$A$1:$O$2344,5,FALSE)</f>
        <v>30-Oct-1989</v>
      </c>
      <c r="N150" s="28">
        <f>VLOOKUP($A150,'Hospitalisation Details'!$A$1:$O$2344,6,FALSE)</f>
        <v>33</v>
      </c>
      <c r="O150" s="28">
        <f>VLOOKUP($A150,'Hospitalisation Details'!$A$1:$O$2344,7,FALSE)</f>
        <v>1</v>
      </c>
      <c r="P150" s="28">
        <f>VLOOKUP($A150,'Hospitalisation Details'!$A$1:$O$2344,8,FALSE)</f>
        <v>38282.75</v>
      </c>
      <c r="Q150" t="str">
        <f>VLOOKUP($A150,'Hospitalisation Details'!$A$1:$O$2344,3,FALSE)</f>
        <v>Oct</v>
      </c>
    </row>
    <row r="151" spans="1:17" ht="15.6" x14ac:dyDescent="0.3">
      <c r="A151" s="21" t="s">
        <v>2221</v>
      </c>
      <c r="B151" t="str">
        <f>VLOOKUP($A151,'Customer Names'!$A$2:$D$2336,3,FALSE)</f>
        <v>Brian E</v>
      </c>
      <c r="C151">
        <f>VLOOKUP($A151,'Medical Examinations'!$A$1:$J$2336,2,FALSE)</f>
        <v>26.07</v>
      </c>
      <c r="D151">
        <f>VLOOKUP($A151,'Medical Examinations'!$A$1:$J$2336,3,FALSE)</f>
        <v>5.32</v>
      </c>
      <c r="E151" t="str">
        <f>VLOOKUP($A151,'Medical Examinations'!$A$1:$J$2336,4,FALSE)</f>
        <v>No</v>
      </c>
      <c r="F151" t="str">
        <f>VLOOKUP($A151,'Medical Examinations'!$A$1:$J$2336,5,FALSE)</f>
        <v>No</v>
      </c>
      <c r="G151" t="str">
        <f>VLOOKUP($A151,'Medical Examinations'!$A$1:$J$2336,6,FALSE)</f>
        <v>No</v>
      </c>
      <c r="H151">
        <f>VLOOKUP($A151,'Medical Examinations'!$A$1:$J$2336,7,FALSE)</f>
        <v>0</v>
      </c>
      <c r="I151" t="str">
        <f>VLOOKUP($A151,'Medical Examinations'!$A$1:$J$2336,8,FALSE)</f>
        <v>Yes</v>
      </c>
      <c r="J151" t="str">
        <f>VLOOKUP($A151,'Medical Examinations'!$A$1:$J$2336,9,FALSE)</f>
        <v>Over Weight</v>
      </c>
      <c r="K151" t="str">
        <f>VLOOKUP($A151,'Medical Examinations'!$A$1:$J$2336,10,FALSE)</f>
        <v>Normal</v>
      </c>
      <c r="L151">
        <f>VLOOKUP($A151,'Hospitalisation Details'!$A$1:$O$2344,2,FALSE)</f>
        <v>16</v>
      </c>
      <c r="M151" s="6" t="str">
        <f>VLOOKUP($A151,'Hospitalisation Details'!$A$1:$O$2344,5,FALSE)</f>
        <v>16-Aug-1980</v>
      </c>
      <c r="N151" s="28">
        <f>VLOOKUP($A151,'Hospitalisation Details'!$A$1:$O$2344,6,FALSE)</f>
        <v>42</v>
      </c>
      <c r="O151" s="28">
        <f>VLOOKUP($A151,'Hospitalisation Details'!$A$1:$O$2344,7,FALSE)</f>
        <v>1</v>
      </c>
      <c r="P151" s="28">
        <f>VLOOKUP($A151,'Hospitalisation Details'!$A$1:$O$2344,8,FALSE)</f>
        <v>38245.589999999997</v>
      </c>
      <c r="Q151" t="str">
        <f>VLOOKUP($A151,'Hospitalisation Details'!$A$1:$O$2344,3,FALSE)</f>
        <v>Aug</v>
      </c>
    </row>
    <row r="152" spans="1:17" ht="15.6" x14ac:dyDescent="0.3">
      <c r="A152" s="21" t="s">
        <v>2220</v>
      </c>
      <c r="B152" t="str">
        <f>VLOOKUP($A152,'Customer Names'!$A$2:$D$2336,3,FALSE)</f>
        <v>Bonnie</v>
      </c>
      <c r="C152">
        <f>VLOOKUP($A152,'Medical Examinations'!$A$1:$J$2336,2,FALSE)</f>
        <v>36.54</v>
      </c>
      <c r="D152">
        <f>VLOOKUP($A152,'Medical Examinations'!$A$1:$J$2336,3,FALSE)</f>
        <v>4.46</v>
      </c>
      <c r="E152" t="str">
        <f>VLOOKUP($A152,'Medical Examinations'!$A$1:$J$2336,4,FALSE)</f>
        <v>Yes</v>
      </c>
      <c r="F152" t="str">
        <f>VLOOKUP($A152,'Medical Examinations'!$A$1:$J$2336,5,FALSE)</f>
        <v>No</v>
      </c>
      <c r="G152" t="str">
        <f>VLOOKUP($A152,'Medical Examinations'!$A$1:$J$2336,6,FALSE)</f>
        <v>No</v>
      </c>
      <c r="H152">
        <f>VLOOKUP($A152,'Medical Examinations'!$A$1:$J$2336,7,FALSE)</f>
        <v>1</v>
      </c>
      <c r="I152" t="str">
        <f>VLOOKUP($A152,'Medical Examinations'!$A$1:$J$2336,8,FALSE)</f>
        <v>Yes</v>
      </c>
      <c r="J152" t="str">
        <f>VLOOKUP($A152,'Medical Examinations'!$A$1:$J$2336,9,FALSE)</f>
        <v>Obesity</v>
      </c>
      <c r="K152" t="str">
        <f>VLOOKUP($A152,'Medical Examinations'!$A$1:$J$2336,10,FALSE)</f>
        <v>Normal</v>
      </c>
      <c r="L152">
        <f>VLOOKUP($A152,'Hospitalisation Details'!$A$1:$O$2344,2,FALSE)</f>
        <v>16</v>
      </c>
      <c r="M152" s="6" t="str">
        <f>VLOOKUP($A152,'Hospitalisation Details'!$A$1:$O$2344,5,FALSE)</f>
        <v>16-Jun-1964</v>
      </c>
      <c r="N152" s="28">
        <f>VLOOKUP($A152,'Hospitalisation Details'!$A$1:$O$2344,6,FALSE)</f>
        <v>58</v>
      </c>
      <c r="O152" s="28">
        <f>VLOOKUP($A152,'Hospitalisation Details'!$A$1:$O$2344,7,FALSE)</f>
        <v>0</v>
      </c>
      <c r="P152" s="28">
        <f>VLOOKUP($A152,'Hospitalisation Details'!$A$1:$O$2344,8,FALSE)</f>
        <v>38241.74</v>
      </c>
      <c r="Q152" t="str">
        <f>VLOOKUP($A152,'Hospitalisation Details'!$A$1:$O$2344,3,FALSE)</f>
        <v>Jun</v>
      </c>
    </row>
    <row r="153" spans="1:17" ht="15.6" x14ac:dyDescent="0.3">
      <c r="A153" s="21" t="s">
        <v>2219</v>
      </c>
      <c r="B153" t="str">
        <f>VLOOKUP($A153,'Customer Names'!$A$2:$D$2336,3,FALSE)</f>
        <v>Michael P</v>
      </c>
      <c r="C153">
        <f>VLOOKUP($A153,'Medical Examinations'!$A$1:$J$2336,2,FALSE)</f>
        <v>51.64</v>
      </c>
      <c r="D153">
        <f>VLOOKUP($A153,'Medical Examinations'!$A$1:$J$2336,3,FALSE)</f>
        <v>5.65</v>
      </c>
      <c r="E153" t="str">
        <f>VLOOKUP($A153,'Medical Examinations'!$A$1:$J$2336,4,FALSE)</f>
        <v>No</v>
      </c>
      <c r="F153" t="str">
        <f>VLOOKUP($A153,'Medical Examinations'!$A$1:$J$2336,5,FALSE)</f>
        <v>No</v>
      </c>
      <c r="G153" t="str">
        <f>VLOOKUP($A153,'Medical Examinations'!$A$1:$J$2336,6,FALSE)</f>
        <v>No</v>
      </c>
      <c r="H153">
        <f>VLOOKUP($A153,'Medical Examinations'!$A$1:$J$2336,7,FALSE)</f>
        <v>0</v>
      </c>
      <c r="I153" t="str">
        <f>VLOOKUP($A153,'Medical Examinations'!$A$1:$J$2336,8,FALSE)</f>
        <v>Yes</v>
      </c>
      <c r="J153" t="str">
        <f>VLOOKUP($A153,'Medical Examinations'!$A$1:$J$2336,9,FALSE)</f>
        <v>Obesity</v>
      </c>
      <c r="K153" t="str">
        <f>VLOOKUP($A153,'Medical Examinations'!$A$1:$J$2336,10,FALSE)</f>
        <v>Normal</v>
      </c>
      <c r="L153">
        <f>VLOOKUP($A153,'Hospitalisation Details'!$A$1:$O$2344,2,FALSE)</f>
        <v>8</v>
      </c>
      <c r="M153" s="6" t="str">
        <f>VLOOKUP($A153,'Hospitalisation Details'!$A$1:$O$2344,5,FALSE)</f>
        <v>8-Sep-1989</v>
      </c>
      <c r="N153" s="28">
        <f>VLOOKUP($A153,'Hospitalisation Details'!$A$1:$O$2344,6,FALSE)</f>
        <v>33</v>
      </c>
      <c r="O153" s="28">
        <f>VLOOKUP($A153,'Hospitalisation Details'!$A$1:$O$2344,7,FALSE)</f>
        <v>3</v>
      </c>
      <c r="P153" s="28">
        <f>VLOOKUP($A153,'Hospitalisation Details'!$A$1:$O$2344,8,FALSE)</f>
        <v>38237.339999999997</v>
      </c>
      <c r="Q153" t="str">
        <f>VLOOKUP($A153,'Hospitalisation Details'!$A$1:$O$2344,3,FALSE)</f>
        <v>Sep</v>
      </c>
    </row>
    <row r="154" spans="1:17" ht="15.6" x14ac:dyDescent="0.3">
      <c r="A154" s="21" t="s">
        <v>2218</v>
      </c>
      <c r="B154" t="str">
        <f>VLOOKUP($A154,'Customer Names'!$A$2:$D$2336,3,FALSE)</f>
        <v>Paul</v>
      </c>
      <c r="C154">
        <f>VLOOKUP($A154,'Medical Examinations'!$A$1:$J$2336,2,FALSE)</f>
        <v>42.83</v>
      </c>
      <c r="D154">
        <f>VLOOKUP($A154,'Medical Examinations'!$A$1:$J$2336,3,FALSE)</f>
        <v>6.04</v>
      </c>
      <c r="E154" t="str">
        <f>VLOOKUP($A154,'Medical Examinations'!$A$1:$J$2336,4,FALSE)</f>
        <v>No</v>
      </c>
      <c r="F154" t="str">
        <f>VLOOKUP($A154,'Medical Examinations'!$A$1:$J$2336,5,FALSE)</f>
        <v>No</v>
      </c>
      <c r="G154" t="str">
        <f>VLOOKUP($A154,'Medical Examinations'!$A$1:$J$2336,6,FALSE)</f>
        <v>No</v>
      </c>
      <c r="H154">
        <f>VLOOKUP($A154,'Medical Examinations'!$A$1:$J$2336,7,FALSE)</f>
        <v>2</v>
      </c>
      <c r="I154" t="str">
        <f>VLOOKUP($A154,'Medical Examinations'!$A$1:$J$2336,8,FALSE)</f>
        <v>Yes</v>
      </c>
      <c r="J154" t="str">
        <f>VLOOKUP($A154,'Medical Examinations'!$A$1:$J$2336,9,FALSE)</f>
        <v>Obesity</v>
      </c>
      <c r="K154" t="str">
        <f>VLOOKUP($A154,'Medical Examinations'!$A$1:$J$2336,10,FALSE)</f>
        <v>Prediabetes</v>
      </c>
      <c r="L154">
        <f>VLOOKUP($A154,'Hospitalisation Details'!$A$1:$O$2344,2,FALSE)</f>
        <v>19</v>
      </c>
      <c r="M154" s="6" t="str">
        <f>VLOOKUP($A154,'Hospitalisation Details'!$A$1:$O$2344,5,FALSE)</f>
        <v>19-Nov-1972</v>
      </c>
      <c r="N154" s="28">
        <f>VLOOKUP($A154,'Hospitalisation Details'!$A$1:$O$2344,6,FALSE)</f>
        <v>50</v>
      </c>
      <c r="O154" s="28">
        <f>VLOOKUP($A154,'Hospitalisation Details'!$A$1:$O$2344,7,FALSE)</f>
        <v>0</v>
      </c>
      <c r="P154" s="28">
        <f>VLOOKUP($A154,'Hospitalisation Details'!$A$1:$O$2344,8,FALSE)</f>
        <v>38189.1</v>
      </c>
      <c r="Q154" t="str">
        <f>VLOOKUP($A154,'Hospitalisation Details'!$A$1:$O$2344,3,FALSE)</f>
        <v>Nov</v>
      </c>
    </row>
    <row r="155" spans="1:17" ht="15.6" x14ac:dyDescent="0.3">
      <c r="A155" s="21" t="s">
        <v>2217</v>
      </c>
      <c r="B155" t="str">
        <f>VLOOKUP($A155,'Customer Names'!$A$2:$D$2336,3,FALSE)</f>
        <v>Michael</v>
      </c>
      <c r="C155">
        <f>VLOOKUP($A155,'Medical Examinations'!$A$1:$J$2336,2,FALSE)</f>
        <v>40.15</v>
      </c>
      <c r="D155">
        <f>VLOOKUP($A155,'Medical Examinations'!$A$1:$J$2336,3,FALSE)</f>
        <v>5.76</v>
      </c>
      <c r="E155" t="str">
        <f>VLOOKUP($A155,'Medical Examinations'!$A$1:$J$2336,4,FALSE)</f>
        <v>No</v>
      </c>
      <c r="F155" t="str">
        <f>VLOOKUP($A155,'Medical Examinations'!$A$1:$J$2336,5,FALSE)</f>
        <v>No</v>
      </c>
      <c r="G155" t="str">
        <f>VLOOKUP($A155,'Medical Examinations'!$A$1:$J$2336,6,FALSE)</f>
        <v>No</v>
      </c>
      <c r="H155">
        <f>VLOOKUP($A155,'Medical Examinations'!$A$1:$J$2336,7,FALSE)</f>
        <v>1</v>
      </c>
      <c r="I155" t="str">
        <f>VLOOKUP($A155,'Medical Examinations'!$A$1:$J$2336,8,FALSE)</f>
        <v>Yes</v>
      </c>
      <c r="J155" t="str">
        <f>VLOOKUP($A155,'Medical Examinations'!$A$1:$J$2336,9,FALSE)</f>
        <v>Obesity</v>
      </c>
      <c r="K155" t="str">
        <f>VLOOKUP($A155,'Medical Examinations'!$A$1:$J$2336,10,FALSE)</f>
        <v>Prediabetes</v>
      </c>
      <c r="L155">
        <f>VLOOKUP($A155,'Hospitalisation Details'!$A$1:$O$2344,2,FALSE)</f>
        <v>29</v>
      </c>
      <c r="M155" s="6" t="str">
        <f>VLOOKUP($A155,'Hospitalisation Details'!$A$1:$O$2344,5,FALSE)</f>
        <v>29-Jul-1998</v>
      </c>
      <c r="N155" s="28">
        <f>VLOOKUP($A155,'Hospitalisation Details'!$A$1:$O$2344,6,FALSE)</f>
        <v>24</v>
      </c>
      <c r="O155" s="28">
        <f>VLOOKUP($A155,'Hospitalisation Details'!$A$1:$O$2344,7,FALSE)</f>
        <v>0</v>
      </c>
      <c r="P155" s="28">
        <f>VLOOKUP($A155,'Hospitalisation Details'!$A$1:$O$2344,8,FALSE)</f>
        <v>38126.25</v>
      </c>
      <c r="Q155" t="str">
        <f>VLOOKUP($A155,'Hospitalisation Details'!$A$1:$O$2344,3,FALSE)</f>
        <v>Jul</v>
      </c>
    </row>
    <row r="156" spans="1:17" ht="15.6" x14ac:dyDescent="0.3">
      <c r="A156" s="21" t="s">
        <v>2216</v>
      </c>
      <c r="B156" t="str">
        <f>VLOOKUP($A156,'Customer Names'!$A$2:$D$2336,3,FALSE)</f>
        <v>Samuel</v>
      </c>
      <c r="C156">
        <f>VLOOKUP($A156,'Medical Examinations'!$A$1:$J$2336,2,FALSE)</f>
        <v>27.8</v>
      </c>
      <c r="D156">
        <f>VLOOKUP($A156,'Medical Examinations'!$A$1:$J$2336,3,FALSE)</f>
        <v>4.3600000000000003</v>
      </c>
      <c r="E156" t="str">
        <f>VLOOKUP($A156,'Medical Examinations'!$A$1:$J$2336,4,FALSE)</f>
        <v>No</v>
      </c>
      <c r="F156" t="str">
        <f>VLOOKUP($A156,'Medical Examinations'!$A$1:$J$2336,5,FALSE)</f>
        <v>No</v>
      </c>
      <c r="G156" t="str">
        <f>VLOOKUP($A156,'Medical Examinations'!$A$1:$J$2336,6,FALSE)</f>
        <v>Yes</v>
      </c>
      <c r="H156">
        <f>VLOOKUP($A156,'Medical Examinations'!$A$1:$J$2336,7,FALSE)</f>
        <v>1</v>
      </c>
      <c r="I156" t="str">
        <f>VLOOKUP($A156,'Medical Examinations'!$A$1:$J$2336,8,FALSE)</f>
        <v>Yes</v>
      </c>
      <c r="J156" t="str">
        <f>VLOOKUP($A156,'Medical Examinations'!$A$1:$J$2336,9,FALSE)</f>
        <v>Over Weight</v>
      </c>
      <c r="K156" t="str">
        <f>VLOOKUP($A156,'Medical Examinations'!$A$1:$J$2336,10,FALSE)</f>
        <v>Normal</v>
      </c>
      <c r="L156">
        <f>VLOOKUP($A156,'Hospitalisation Details'!$A$1:$O$2344,2,FALSE)</f>
        <v>9</v>
      </c>
      <c r="M156" s="6" t="str">
        <f>VLOOKUP($A156,'Hospitalisation Details'!$A$1:$O$2344,5,FALSE)</f>
        <v>9-Sep-1979</v>
      </c>
      <c r="N156" s="28">
        <f>VLOOKUP($A156,'Hospitalisation Details'!$A$1:$O$2344,6,FALSE)</f>
        <v>43</v>
      </c>
      <c r="O156" s="28">
        <f>VLOOKUP($A156,'Hospitalisation Details'!$A$1:$O$2344,7,FALSE)</f>
        <v>0</v>
      </c>
      <c r="P156" s="28">
        <f>VLOOKUP($A156,'Hospitalisation Details'!$A$1:$O$2344,8,FALSE)</f>
        <v>37829.72</v>
      </c>
      <c r="Q156" t="str">
        <f>VLOOKUP($A156,'Hospitalisation Details'!$A$1:$O$2344,3,FALSE)</f>
        <v>Sep</v>
      </c>
    </row>
    <row r="157" spans="1:17" ht="15.6" x14ac:dyDescent="0.3">
      <c r="A157" s="21" t="s">
        <v>2215</v>
      </c>
      <c r="B157" t="str">
        <f>VLOOKUP($A157,'Customer Names'!$A$2:$D$2336,3,FALSE)</f>
        <v>Matthew</v>
      </c>
      <c r="C157">
        <f>VLOOKUP($A157,'Medical Examinations'!$A$1:$J$2336,2,FALSE)</f>
        <v>45.81</v>
      </c>
      <c r="D157">
        <f>VLOOKUP($A157,'Medical Examinations'!$A$1:$J$2336,3,FALSE)</f>
        <v>4.76</v>
      </c>
      <c r="E157" t="str">
        <f>VLOOKUP($A157,'Medical Examinations'!$A$1:$J$2336,4,FALSE)</f>
        <v>Yes</v>
      </c>
      <c r="F157" t="str">
        <f>VLOOKUP($A157,'Medical Examinations'!$A$1:$J$2336,5,FALSE)</f>
        <v>No</v>
      </c>
      <c r="G157" t="str">
        <f>VLOOKUP($A157,'Medical Examinations'!$A$1:$J$2336,6,FALSE)</f>
        <v>Yes</v>
      </c>
      <c r="H157">
        <f>VLOOKUP($A157,'Medical Examinations'!$A$1:$J$2336,7,FALSE)</f>
        <v>1</v>
      </c>
      <c r="I157" t="str">
        <f>VLOOKUP($A157,'Medical Examinations'!$A$1:$J$2336,8,FALSE)</f>
        <v>Yes</v>
      </c>
      <c r="J157" t="str">
        <f>VLOOKUP($A157,'Medical Examinations'!$A$1:$J$2336,9,FALSE)</f>
        <v>Obesity</v>
      </c>
      <c r="K157" t="str">
        <f>VLOOKUP($A157,'Medical Examinations'!$A$1:$J$2336,10,FALSE)</f>
        <v>Normal</v>
      </c>
      <c r="L157">
        <f>VLOOKUP($A157,'Hospitalisation Details'!$A$1:$O$2344,2,FALSE)</f>
        <v>26</v>
      </c>
      <c r="M157" s="6" t="str">
        <f>VLOOKUP($A157,'Hospitalisation Details'!$A$1:$O$2344,5,FALSE)</f>
        <v>26-Jul-1983</v>
      </c>
      <c r="N157" s="28">
        <f>VLOOKUP($A157,'Hospitalisation Details'!$A$1:$O$2344,6,FALSE)</f>
        <v>39</v>
      </c>
      <c r="O157" s="28">
        <f>VLOOKUP($A157,'Hospitalisation Details'!$A$1:$O$2344,7,FALSE)</f>
        <v>3</v>
      </c>
      <c r="P157" s="28">
        <f>VLOOKUP($A157,'Hospitalisation Details'!$A$1:$O$2344,8,FALSE)</f>
        <v>37800.980000000003</v>
      </c>
      <c r="Q157" t="str">
        <f>VLOOKUP($A157,'Hospitalisation Details'!$A$1:$O$2344,3,FALSE)</f>
        <v>Jul</v>
      </c>
    </row>
    <row r="158" spans="1:17" ht="15.6" x14ac:dyDescent="0.3">
      <c r="A158" s="21" t="s">
        <v>2214</v>
      </c>
      <c r="B158" t="str">
        <f>VLOOKUP($A158,'Customer Names'!$A$2:$D$2336,3,FALSE)</f>
        <v>Daniel</v>
      </c>
      <c r="C158">
        <f>VLOOKUP($A158,'Medical Examinations'!$A$1:$J$2336,2,FALSE)</f>
        <v>34.43</v>
      </c>
      <c r="D158">
        <f>VLOOKUP($A158,'Medical Examinations'!$A$1:$J$2336,3,FALSE)</f>
        <v>10.82</v>
      </c>
      <c r="E158" t="str">
        <f>VLOOKUP($A158,'Medical Examinations'!$A$1:$J$2336,4,FALSE)</f>
        <v>Yes</v>
      </c>
      <c r="F158" t="str">
        <f>VLOOKUP($A158,'Medical Examinations'!$A$1:$J$2336,5,FALSE)</f>
        <v>No</v>
      </c>
      <c r="G158" t="str">
        <f>VLOOKUP($A158,'Medical Examinations'!$A$1:$J$2336,6,FALSE)</f>
        <v>No</v>
      </c>
      <c r="H158">
        <f>VLOOKUP($A158,'Medical Examinations'!$A$1:$J$2336,7,FALSE)</f>
        <v>1</v>
      </c>
      <c r="I158" t="str">
        <f>VLOOKUP($A158,'Medical Examinations'!$A$1:$J$2336,8,FALSE)</f>
        <v>Yes</v>
      </c>
      <c r="J158" t="str">
        <f>VLOOKUP($A158,'Medical Examinations'!$A$1:$J$2336,9,FALSE)</f>
        <v>Obesity</v>
      </c>
      <c r="K158" t="str">
        <f>VLOOKUP($A158,'Medical Examinations'!$A$1:$J$2336,10,FALSE)</f>
        <v>Diabetes</v>
      </c>
      <c r="L158">
        <f>VLOOKUP($A158,'Hospitalisation Details'!$A$1:$O$2344,2,FALSE)</f>
        <v>15</v>
      </c>
      <c r="M158" s="6" t="str">
        <f>VLOOKUP($A158,'Hospitalisation Details'!$A$1:$O$2344,5,FALSE)</f>
        <v>15-Aug-1986</v>
      </c>
      <c r="N158" s="28">
        <f>VLOOKUP($A158,'Hospitalisation Details'!$A$1:$O$2344,6,FALSE)</f>
        <v>36</v>
      </c>
      <c r="O158" s="28">
        <f>VLOOKUP($A158,'Hospitalisation Details'!$A$1:$O$2344,7,FALSE)</f>
        <v>0</v>
      </c>
      <c r="P158" s="28">
        <f>VLOOKUP($A158,'Hospitalisation Details'!$A$1:$O$2344,8,FALSE)</f>
        <v>37742.58</v>
      </c>
      <c r="Q158" t="str">
        <f>VLOOKUP($A158,'Hospitalisation Details'!$A$1:$O$2344,3,FALSE)</f>
        <v>Aug</v>
      </c>
    </row>
    <row r="159" spans="1:17" ht="15.6" x14ac:dyDescent="0.3">
      <c r="A159" s="21" t="s">
        <v>2213</v>
      </c>
      <c r="B159" t="str">
        <f>VLOOKUP($A159,'Customer Names'!$A$2:$D$2336,3,FALSE)</f>
        <v>Syndy</v>
      </c>
      <c r="C159">
        <f>VLOOKUP($A159,'Medical Examinations'!$A$1:$J$2336,2,FALSE)</f>
        <v>41.33</v>
      </c>
      <c r="D159">
        <f>VLOOKUP($A159,'Medical Examinations'!$A$1:$J$2336,3,FALSE)</f>
        <v>4.01</v>
      </c>
      <c r="E159" t="str">
        <f>VLOOKUP($A159,'Medical Examinations'!$A$1:$J$2336,4,FALSE)</f>
        <v>Yes</v>
      </c>
      <c r="F159" t="str">
        <f>VLOOKUP($A159,'Medical Examinations'!$A$1:$J$2336,5,FALSE)</f>
        <v>No</v>
      </c>
      <c r="G159" t="str">
        <f>VLOOKUP($A159,'Medical Examinations'!$A$1:$J$2336,6,FALSE)</f>
        <v>No</v>
      </c>
      <c r="H159">
        <f>VLOOKUP($A159,'Medical Examinations'!$A$1:$J$2336,7,FALSE)</f>
        <v>0</v>
      </c>
      <c r="I159" t="str">
        <f>VLOOKUP($A159,'Medical Examinations'!$A$1:$J$2336,8,FALSE)</f>
        <v>Yes</v>
      </c>
      <c r="J159" t="str">
        <f>VLOOKUP($A159,'Medical Examinations'!$A$1:$J$2336,9,FALSE)</f>
        <v>Obesity</v>
      </c>
      <c r="K159" t="str">
        <f>VLOOKUP($A159,'Medical Examinations'!$A$1:$J$2336,10,FALSE)</f>
        <v>Normal</v>
      </c>
      <c r="L159">
        <f>VLOOKUP($A159,'Hospitalisation Details'!$A$1:$O$2344,2,FALSE)</f>
        <v>18</v>
      </c>
      <c r="M159" s="6" t="str">
        <f>VLOOKUP($A159,'Hospitalisation Details'!$A$1:$O$2344,5,FALSE)</f>
        <v>18-Sep-1976</v>
      </c>
      <c r="N159" s="28">
        <f>VLOOKUP($A159,'Hospitalisation Details'!$A$1:$O$2344,6,FALSE)</f>
        <v>46</v>
      </c>
      <c r="O159" s="28">
        <f>VLOOKUP($A159,'Hospitalisation Details'!$A$1:$O$2344,7,FALSE)</f>
        <v>2</v>
      </c>
      <c r="P159" s="28">
        <f>VLOOKUP($A159,'Hospitalisation Details'!$A$1:$O$2344,8,FALSE)</f>
        <v>37735.199999999997</v>
      </c>
      <c r="Q159" t="str">
        <f>VLOOKUP($A159,'Hospitalisation Details'!$A$1:$O$2344,3,FALSE)</f>
        <v>Sep</v>
      </c>
    </row>
    <row r="160" spans="1:17" ht="15.6" x14ac:dyDescent="0.3">
      <c r="A160" s="21" t="s">
        <v>2212</v>
      </c>
      <c r="B160" t="str">
        <f>VLOOKUP($A160,'Customer Names'!$A$2:$D$2336,3,FALSE)</f>
        <v>Aleksandra</v>
      </c>
      <c r="C160">
        <f>VLOOKUP($A160,'Medical Examinations'!$A$1:$J$2336,2,FALSE)</f>
        <v>31.92</v>
      </c>
      <c r="D160">
        <f>VLOOKUP($A160,'Medical Examinations'!$A$1:$J$2336,3,FALSE)</f>
        <v>5.12</v>
      </c>
      <c r="E160" t="str">
        <f>VLOOKUP($A160,'Medical Examinations'!$A$1:$J$2336,4,FALSE)</f>
        <v>Yes</v>
      </c>
      <c r="F160" t="str">
        <f>VLOOKUP($A160,'Medical Examinations'!$A$1:$J$2336,5,FALSE)</f>
        <v>No</v>
      </c>
      <c r="G160" t="str">
        <f>VLOOKUP($A160,'Medical Examinations'!$A$1:$J$2336,6,FALSE)</f>
        <v>No</v>
      </c>
      <c r="H160">
        <f>VLOOKUP($A160,'Medical Examinations'!$A$1:$J$2336,7,FALSE)</f>
        <v>1</v>
      </c>
      <c r="I160" t="str">
        <f>VLOOKUP($A160,'Medical Examinations'!$A$1:$J$2336,8,FALSE)</f>
        <v>Yes</v>
      </c>
      <c r="J160" t="str">
        <f>VLOOKUP($A160,'Medical Examinations'!$A$1:$J$2336,9,FALSE)</f>
        <v>Obesity</v>
      </c>
      <c r="K160" t="str">
        <f>VLOOKUP($A160,'Medical Examinations'!$A$1:$J$2336,10,FALSE)</f>
        <v>Normal</v>
      </c>
      <c r="L160">
        <f>VLOOKUP($A160,'Hospitalisation Details'!$A$1:$O$2344,2,FALSE)</f>
        <v>10</v>
      </c>
      <c r="M160" s="6" t="str">
        <f>VLOOKUP($A160,'Hospitalisation Details'!$A$1:$O$2344,5,FALSE)</f>
        <v>10-Oct-1988</v>
      </c>
      <c r="N160" s="28">
        <f>VLOOKUP($A160,'Hospitalisation Details'!$A$1:$O$2344,6,FALSE)</f>
        <v>34</v>
      </c>
      <c r="O160" s="28">
        <f>VLOOKUP($A160,'Hospitalisation Details'!$A$1:$O$2344,7,FALSE)</f>
        <v>1</v>
      </c>
      <c r="P160" s="28">
        <f>VLOOKUP($A160,'Hospitalisation Details'!$A$1:$O$2344,8,FALSE)</f>
        <v>37701.879999999997</v>
      </c>
      <c r="Q160" t="str">
        <f>VLOOKUP($A160,'Hospitalisation Details'!$A$1:$O$2344,3,FALSE)</f>
        <v>Oct</v>
      </c>
    </row>
    <row r="161" spans="1:17" ht="15.6" x14ac:dyDescent="0.3">
      <c r="A161" s="21" t="s">
        <v>2211</v>
      </c>
      <c r="B161" t="str">
        <f>VLOOKUP($A161,'Customer Names'!$A$2:$D$2336,3,FALSE)</f>
        <v>Steeve T Sr</v>
      </c>
      <c r="C161">
        <f>VLOOKUP($A161,'Medical Examinations'!$A$1:$J$2336,2,FALSE)</f>
        <v>39.799999999999997</v>
      </c>
      <c r="D161">
        <f>VLOOKUP($A161,'Medical Examinations'!$A$1:$J$2336,3,FALSE)</f>
        <v>10.54</v>
      </c>
      <c r="E161" t="str">
        <f>VLOOKUP($A161,'Medical Examinations'!$A$1:$J$2336,4,FALSE)</f>
        <v>Yes</v>
      </c>
      <c r="F161" t="str">
        <f>VLOOKUP($A161,'Medical Examinations'!$A$1:$J$2336,5,FALSE)</f>
        <v>No</v>
      </c>
      <c r="G161" t="str">
        <f>VLOOKUP($A161,'Medical Examinations'!$A$1:$J$2336,6,FALSE)</f>
        <v>No</v>
      </c>
      <c r="H161">
        <f>VLOOKUP($A161,'Medical Examinations'!$A$1:$J$2336,7,FALSE)</f>
        <v>2</v>
      </c>
      <c r="I161" t="str">
        <f>VLOOKUP($A161,'Medical Examinations'!$A$1:$J$2336,8,FALSE)</f>
        <v>Yes</v>
      </c>
      <c r="J161" t="str">
        <f>VLOOKUP($A161,'Medical Examinations'!$A$1:$J$2336,9,FALSE)</f>
        <v>Obesity</v>
      </c>
      <c r="K161" t="str">
        <f>VLOOKUP($A161,'Medical Examinations'!$A$1:$J$2336,10,FALSE)</f>
        <v>Diabetes</v>
      </c>
      <c r="L161">
        <f>VLOOKUP($A161,'Hospitalisation Details'!$A$1:$O$2344,2,FALSE)</f>
        <v>28</v>
      </c>
      <c r="M161" s="6" t="str">
        <f>VLOOKUP($A161,'Hospitalisation Details'!$A$1:$O$2344,5,FALSE)</f>
        <v>28-Oct-1970</v>
      </c>
      <c r="N161" s="28">
        <f>VLOOKUP($A161,'Hospitalisation Details'!$A$1:$O$2344,6,FALSE)</f>
        <v>52</v>
      </c>
      <c r="O161" s="28">
        <f>VLOOKUP($A161,'Hospitalisation Details'!$A$1:$O$2344,7,FALSE)</f>
        <v>0</v>
      </c>
      <c r="P161" s="28">
        <f>VLOOKUP($A161,'Hospitalisation Details'!$A$1:$O$2344,8,FALSE)</f>
        <v>37675.06</v>
      </c>
      <c r="Q161" t="str">
        <f>VLOOKUP($A161,'Hospitalisation Details'!$A$1:$O$2344,3,FALSE)</f>
        <v>Oct</v>
      </c>
    </row>
    <row r="162" spans="1:17" ht="15.6" x14ac:dyDescent="0.3">
      <c r="A162" s="21" t="s">
        <v>2210</v>
      </c>
      <c r="B162" t="str">
        <f>VLOOKUP($A162,'Customer Names'!$A$2:$D$2336,3,FALSE)</f>
        <v>Richard</v>
      </c>
      <c r="C162">
        <f>VLOOKUP($A162,'Medical Examinations'!$A$1:$J$2336,2,FALSE)</f>
        <v>42.82</v>
      </c>
      <c r="D162">
        <f>VLOOKUP($A162,'Medical Examinations'!$A$1:$J$2336,3,FALSE)</f>
        <v>4.21</v>
      </c>
      <c r="E162" t="str">
        <f>VLOOKUP($A162,'Medical Examinations'!$A$1:$J$2336,4,FALSE)</f>
        <v>No</v>
      </c>
      <c r="F162" t="str">
        <f>VLOOKUP($A162,'Medical Examinations'!$A$1:$J$2336,5,FALSE)</f>
        <v>No</v>
      </c>
      <c r="G162" t="str">
        <f>VLOOKUP($A162,'Medical Examinations'!$A$1:$J$2336,6,FALSE)</f>
        <v>No</v>
      </c>
      <c r="H162">
        <f>VLOOKUP($A162,'Medical Examinations'!$A$1:$J$2336,7,FALSE)</f>
        <v>0</v>
      </c>
      <c r="I162" t="str">
        <f>VLOOKUP($A162,'Medical Examinations'!$A$1:$J$2336,8,FALSE)</f>
        <v>Yes</v>
      </c>
      <c r="J162" t="str">
        <f>VLOOKUP($A162,'Medical Examinations'!$A$1:$J$2336,9,FALSE)</f>
        <v>Obesity</v>
      </c>
      <c r="K162" t="str">
        <f>VLOOKUP($A162,'Medical Examinations'!$A$1:$J$2336,10,FALSE)</f>
        <v>Normal</v>
      </c>
      <c r="L162">
        <f>VLOOKUP($A162,'Hospitalisation Details'!$A$1:$O$2344,2,FALSE)</f>
        <v>20</v>
      </c>
      <c r="M162" s="6" t="str">
        <f>VLOOKUP($A162,'Hospitalisation Details'!$A$1:$O$2344,5,FALSE)</f>
        <v>20-Jun-1982</v>
      </c>
      <c r="N162" s="28">
        <f>VLOOKUP($A162,'Hospitalisation Details'!$A$1:$O$2344,6,FALSE)</f>
        <v>40</v>
      </c>
      <c r="O162" s="28">
        <f>VLOOKUP($A162,'Hospitalisation Details'!$A$1:$O$2344,7,FALSE)</f>
        <v>3</v>
      </c>
      <c r="P162" s="28">
        <f>VLOOKUP($A162,'Hospitalisation Details'!$A$1:$O$2344,8,FALSE)</f>
        <v>37650.74</v>
      </c>
      <c r="Q162" t="str">
        <f>VLOOKUP($A162,'Hospitalisation Details'!$A$1:$O$2344,3,FALSE)</f>
        <v>Jun</v>
      </c>
    </row>
    <row r="163" spans="1:17" ht="15.6" x14ac:dyDescent="0.3">
      <c r="A163" s="21" t="s">
        <v>2209</v>
      </c>
      <c r="B163" t="str">
        <f>VLOOKUP($A163,'Customer Names'!$A$2:$D$2336,3,FALSE)</f>
        <v>Aaron T</v>
      </c>
      <c r="C163">
        <f>VLOOKUP($A163,'Medical Examinations'!$A$1:$J$2336,2,FALSE)</f>
        <v>33.630000000000003</v>
      </c>
      <c r="D163">
        <f>VLOOKUP($A163,'Medical Examinations'!$A$1:$J$2336,3,FALSE)</f>
        <v>5.42</v>
      </c>
      <c r="E163" t="str">
        <f>VLOOKUP($A163,'Medical Examinations'!$A$1:$J$2336,4,FALSE)</f>
        <v>No</v>
      </c>
      <c r="F163" t="str">
        <f>VLOOKUP($A163,'Medical Examinations'!$A$1:$J$2336,5,FALSE)</f>
        <v>No</v>
      </c>
      <c r="G163" t="str">
        <f>VLOOKUP($A163,'Medical Examinations'!$A$1:$J$2336,6,FALSE)</f>
        <v>No</v>
      </c>
      <c r="H163">
        <f>VLOOKUP($A163,'Medical Examinations'!$A$1:$J$2336,7,FALSE)</f>
        <v>0</v>
      </c>
      <c r="I163" t="str">
        <f>VLOOKUP($A163,'Medical Examinations'!$A$1:$J$2336,8,FALSE)</f>
        <v>Yes</v>
      </c>
      <c r="J163" t="str">
        <f>VLOOKUP($A163,'Medical Examinations'!$A$1:$J$2336,9,FALSE)</f>
        <v>Obesity</v>
      </c>
      <c r="K163" t="str">
        <f>VLOOKUP($A163,'Medical Examinations'!$A$1:$J$2336,10,FALSE)</f>
        <v>Normal</v>
      </c>
      <c r="L163">
        <f>VLOOKUP($A163,'Hospitalisation Details'!$A$1:$O$2344,2,FALSE)</f>
        <v>16</v>
      </c>
      <c r="M163" s="6" t="str">
        <f>VLOOKUP($A163,'Hospitalisation Details'!$A$1:$O$2344,5,FALSE)</f>
        <v>16-Nov-1990</v>
      </c>
      <c r="N163" s="28">
        <f>VLOOKUP($A163,'Hospitalisation Details'!$A$1:$O$2344,6,FALSE)</f>
        <v>32</v>
      </c>
      <c r="O163" s="28">
        <f>VLOOKUP($A163,'Hospitalisation Details'!$A$1:$O$2344,7,FALSE)</f>
        <v>1</v>
      </c>
      <c r="P163" s="28">
        <f>VLOOKUP($A163,'Hospitalisation Details'!$A$1:$O$2344,8,FALSE)</f>
        <v>37607.53</v>
      </c>
      <c r="Q163" t="str">
        <f>VLOOKUP($A163,'Hospitalisation Details'!$A$1:$O$2344,3,FALSE)</f>
        <v>Nov</v>
      </c>
    </row>
    <row r="164" spans="1:17" ht="15.6" x14ac:dyDescent="0.3">
      <c r="A164" s="21" t="s">
        <v>2208</v>
      </c>
      <c r="B164" t="str">
        <f>VLOOKUP($A164,'Customer Names'!$A$2:$D$2336,3,FALSE)</f>
        <v>Akira</v>
      </c>
      <c r="C164">
        <f>VLOOKUP($A164,'Medical Examinations'!$A$1:$J$2336,2,FALSE)</f>
        <v>37.07</v>
      </c>
      <c r="D164">
        <f>VLOOKUP($A164,'Medical Examinations'!$A$1:$J$2336,3,FALSE)</f>
        <v>4.28</v>
      </c>
      <c r="E164" t="str">
        <f>VLOOKUP($A164,'Medical Examinations'!$A$1:$J$2336,4,FALSE)</f>
        <v>No</v>
      </c>
      <c r="F164" t="str">
        <f>VLOOKUP($A164,'Medical Examinations'!$A$1:$J$2336,5,FALSE)</f>
        <v>Yes</v>
      </c>
      <c r="G164" t="str">
        <f>VLOOKUP($A164,'Medical Examinations'!$A$1:$J$2336,6,FALSE)</f>
        <v>No</v>
      </c>
      <c r="H164">
        <f>VLOOKUP($A164,'Medical Examinations'!$A$1:$J$2336,7,FALSE)</f>
        <v>1</v>
      </c>
      <c r="I164" t="str">
        <f>VLOOKUP($A164,'Medical Examinations'!$A$1:$J$2336,8,FALSE)</f>
        <v>Yes</v>
      </c>
      <c r="J164" t="str">
        <f>VLOOKUP($A164,'Medical Examinations'!$A$1:$J$2336,9,FALSE)</f>
        <v>Obesity</v>
      </c>
      <c r="K164" t="str">
        <f>VLOOKUP($A164,'Medical Examinations'!$A$1:$J$2336,10,FALSE)</f>
        <v>Normal</v>
      </c>
      <c r="L164">
        <f>VLOOKUP($A164,'Hospitalisation Details'!$A$1:$O$2344,2,FALSE)</f>
        <v>12</v>
      </c>
      <c r="M164" s="6" t="str">
        <f>VLOOKUP($A164,'Hospitalisation Details'!$A$1:$O$2344,5,FALSE)</f>
        <v>12-Oct-2000</v>
      </c>
      <c r="N164" s="28">
        <f>VLOOKUP($A164,'Hospitalisation Details'!$A$1:$O$2344,6,FALSE)</f>
        <v>22</v>
      </c>
      <c r="O164" s="28">
        <f>VLOOKUP($A164,'Hospitalisation Details'!$A$1:$O$2344,7,FALSE)</f>
        <v>2</v>
      </c>
      <c r="P164" s="28">
        <f>VLOOKUP($A164,'Hospitalisation Details'!$A$1:$O$2344,8,FALSE)</f>
        <v>37484.449999999997</v>
      </c>
      <c r="Q164" t="str">
        <f>VLOOKUP($A164,'Hospitalisation Details'!$A$1:$O$2344,3,FALSE)</f>
        <v>Oct</v>
      </c>
    </row>
    <row r="165" spans="1:17" ht="15.6" x14ac:dyDescent="0.3">
      <c r="A165" s="21" t="s">
        <v>2207</v>
      </c>
      <c r="B165" t="str">
        <f>VLOOKUP($A165,'Customer Names'!$A$2:$D$2336,3,FALSE)</f>
        <v>Ben</v>
      </c>
      <c r="C165">
        <f>VLOOKUP($A165,'Medical Examinations'!$A$1:$J$2336,2,FALSE)</f>
        <v>35.625</v>
      </c>
      <c r="D165">
        <f>VLOOKUP($A165,'Medical Examinations'!$A$1:$J$2336,3,FALSE)</f>
        <v>8.9</v>
      </c>
      <c r="E165" t="str">
        <f>VLOOKUP($A165,'Medical Examinations'!$A$1:$J$2336,4,FALSE)</f>
        <v>No</v>
      </c>
      <c r="F165" t="str">
        <f>VLOOKUP($A165,'Medical Examinations'!$A$1:$J$2336,5,FALSE)</f>
        <v>No</v>
      </c>
      <c r="G165" t="str">
        <f>VLOOKUP($A165,'Medical Examinations'!$A$1:$J$2336,6,FALSE)</f>
        <v>No</v>
      </c>
      <c r="H165">
        <f>VLOOKUP($A165,'Medical Examinations'!$A$1:$J$2336,7,FALSE)</f>
        <v>0</v>
      </c>
      <c r="I165" t="str">
        <f>VLOOKUP($A165,'Medical Examinations'!$A$1:$J$2336,8,FALSE)</f>
        <v>Yes</v>
      </c>
      <c r="J165" t="str">
        <f>VLOOKUP($A165,'Medical Examinations'!$A$1:$J$2336,9,FALSE)</f>
        <v>Obesity</v>
      </c>
      <c r="K165" t="str">
        <f>VLOOKUP($A165,'Medical Examinations'!$A$1:$J$2336,10,FALSE)</f>
        <v>Diabetes</v>
      </c>
      <c r="L165">
        <f>VLOOKUP($A165,'Hospitalisation Details'!$A$1:$O$2344,2,FALSE)</f>
        <v>27</v>
      </c>
      <c r="M165" s="6" t="str">
        <f>VLOOKUP($A165,'Hospitalisation Details'!$A$1:$O$2344,5,FALSE)</f>
        <v>27-Sep-2002</v>
      </c>
      <c r="N165" s="28">
        <f>VLOOKUP($A165,'Hospitalisation Details'!$A$1:$O$2344,6,FALSE)</f>
        <v>20</v>
      </c>
      <c r="O165" s="28">
        <f>VLOOKUP($A165,'Hospitalisation Details'!$A$1:$O$2344,7,FALSE)</f>
        <v>3</v>
      </c>
      <c r="P165" s="28">
        <f>VLOOKUP($A165,'Hospitalisation Details'!$A$1:$O$2344,8,FALSE)</f>
        <v>37465.339999999997</v>
      </c>
      <c r="Q165" t="str">
        <f>VLOOKUP($A165,'Hospitalisation Details'!$A$1:$O$2344,3,FALSE)</f>
        <v>Sep</v>
      </c>
    </row>
    <row r="166" spans="1:17" ht="15.6" x14ac:dyDescent="0.3">
      <c r="A166" s="21" t="s">
        <v>2206</v>
      </c>
      <c r="B166" t="str">
        <f>VLOOKUP($A166,'Customer Names'!$A$2:$D$2336,3,FALSE)</f>
        <v>Jana</v>
      </c>
      <c r="C166">
        <f>VLOOKUP($A166,'Medical Examinations'!$A$1:$J$2336,2,FALSE)</f>
        <v>42.69</v>
      </c>
      <c r="D166">
        <f>VLOOKUP($A166,'Medical Examinations'!$A$1:$J$2336,3,FALSE)</f>
        <v>4.8899999999999997</v>
      </c>
      <c r="E166" t="str">
        <f>VLOOKUP($A166,'Medical Examinations'!$A$1:$J$2336,4,FALSE)</f>
        <v>No</v>
      </c>
      <c r="F166" t="str">
        <f>VLOOKUP($A166,'Medical Examinations'!$A$1:$J$2336,5,FALSE)</f>
        <v>No</v>
      </c>
      <c r="G166" t="str">
        <f>VLOOKUP($A166,'Medical Examinations'!$A$1:$J$2336,6,FALSE)</f>
        <v>Yes</v>
      </c>
      <c r="H166">
        <f>VLOOKUP($A166,'Medical Examinations'!$A$1:$J$2336,7,FALSE)</f>
        <v>1</v>
      </c>
      <c r="I166" t="str">
        <f>VLOOKUP($A166,'Medical Examinations'!$A$1:$J$2336,8,FALSE)</f>
        <v>Yes</v>
      </c>
      <c r="J166" t="str">
        <f>VLOOKUP($A166,'Medical Examinations'!$A$1:$J$2336,9,FALSE)</f>
        <v>Obesity</v>
      </c>
      <c r="K166" t="str">
        <f>VLOOKUP($A166,'Medical Examinations'!$A$1:$J$2336,10,FALSE)</f>
        <v>Normal</v>
      </c>
      <c r="L166">
        <f>VLOOKUP($A166,'Hospitalisation Details'!$A$1:$O$2344,2,FALSE)</f>
        <v>3</v>
      </c>
      <c r="M166" s="6" t="str">
        <f>VLOOKUP($A166,'Hospitalisation Details'!$A$1:$O$2344,5,FALSE)</f>
        <v>3-Aug-1979</v>
      </c>
      <c r="N166" s="28">
        <f>VLOOKUP($A166,'Hospitalisation Details'!$A$1:$O$2344,6,FALSE)</f>
        <v>43</v>
      </c>
      <c r="O166" s="28">
        <f>VLOOKUP($A166,'Hospitalisation Details'!$A$1:$O$2344,7,FALSE)</f>
        <v>2</v>
      </c>
      <c r="P166" s="28">
        <f>VLOOKUP($A166,'Hospitalisation Details'!$A$1:$O$2344,8,FALSE)</f>
        <v>37425.94</v>
      </c>
      <c r="Q166" t="str">
        <f>VLOOKUP($A166,'Hospitalisation Details'!$A$1:$O$2344,3,FALSE)</f>
        <v>Aug</v>
      </c>
    </row>
    <row r="167" spans="1:17" ht="15.6" x14ac:dyDescent="0.3">
      <c r="A167" s="21" t="s">
        <v>2205</v>
      </c>
      <c r="B167" t="str">
        <f>VLOOKUP($A167,'Customer Names'!$A$2:$D$2336,3,FALSE)</f>
        <v>Jay T</v>
      </c>
      <c r="C167">
        <f>VLOOKUP($A167,'Medical Examinations'!$A$1:$J$2336,2,FALSE)</f>
        <v>37.869999999999997</v>
      </c>
      <c r="D167">
        <f>VLOOKUP($A167,'Medical Examinations'!$A$1:$J$2336,3,FALSE)</f>
        <v>4.29</v>
      </c>
      <c r="E167" t="str">
        <f>VLOOKUP($A167,'Medical Examinations'!$A$1:$J$2336,4,FALSE)</f>
        <v>Yes</v>
      </c>
      <c r="F167" t="str">
        <f>VLOOKUP($A167,'Medical Examinations'!$A$1:$J$2336,5,FALSE)</f>
        <v>No</v>
      </c>
      <c r="G167" t="str">
        <f>VLOOKUP($A167,'Medical Examinations'!$A$1:$J$2336,6,FALSE)</f>
        <v>Yes</v>
      </c>
      <c r="H167">
        <f>VLOOKUP($A167,'Medical Examinations'!$A$1:$J$2336,7,FALSE)</f>
        <v>1</v>
      </c>
      <c r="I167" t="str">
        <f>VLOOKUP($A167,'Medical Examinations'!$A$1:$J$2336,8,FALSE)</f>
        <v>Yes</v>
      </c>
      <c r="J167" t="str">
        <f>VLOOKUP($A167,'Medical Examinations'!$A$1:$J$2336,9,FALSE)</f>
        <v>Obesity</v>
      </c>
      <c r="K167" t="str">
        <f>VLOOKUP($A167,'Medical Examinations'!$A$1:$J$2336,10,FALSE)</f>
        <v>Normal</v>
      </c>
      <c r="L167">
        <f>VLOOKUP($A167,'Hospitalisation Details'!$A$1:$O$2344,2,FALSE)</f>
        <v>30</v>
      </c>
      <c r="M167" s="6" t="str">
        <f>VLOOKUP($A167,'Hospitalisation Details'!$A$1:$O$2344,5,FALSE)</f>
        <v>30-Oct-1969</v>
      </c>
      <c r="N167" s="28">
        <f>VLOOKUP($A167,'Hospitalisation Details'!$A$1:$O$2344,6,FALSE)</f>
        <v>53</v>
      </c>
      <c r="O167" s="28">
        <f>VLOOKUP($A167,'Hospitalisation Details'!$A$1:$O$2344,7,FALSE)</f>
        <v>0</v>
      </c>
      <c r="P167" s="28">
        <f>VLOOKUP($A167,'Hospitalisation Details'!$A$1:$O$2344,8,FALSE)</f>
        <v>37277.269999999997</v>
      </c>
      <c r="Q167" t="str">
        <f>VLOOKUP($A167,'Hospitalisation Details'!$A$1:$O$2344,3,FALSE)</f>
        <v>Oct</v>
      </c>
    </row>
    <row r="168" spans="1:17" ht="15.6" x14ac:dyDescent="0.3">
      <c r="A168" s="21" t="s">
        <v>2204</v>
      </c>
      <c r="B168" t="str">
        <f>VLOOKUP($A168,'Customer Names'!$A$2:$D$2336,3,FALSE)</f>
        <v>Marie-Helene</v>
      </c>
      <c r="C168">
        <f>VLOOKUP($A168,'Medical Examinations'!$A$1:$J$2336,2,FALSE)</f>
        <v>40.61</v>
      </c>
      <c r="D168">
        <f>VLOOKUP($A168,'Medical Examinations'!$A$1:$J$2336,3,FALSE)</f>
        <v>8</v>
      </c>
      <c r="E168" t="str">
        <f>VLOOKUP($A168,'Medical Examinations'!$A$1:$J$2336,4,FALSE)</f>
        <v>Yes</v>
      </c>
      <c r="F168" t="str">
        <f>VLOOKUP($A168,'Medical Examinations'!$A$1:$J$2336,5,FALSE)</f>
        <v>No</v>
      </c>
      <c r="G168" t="str">
        <f>VLOOKUP($A168,'Medical Examinations'!$A$1:$J$2336,6,FALSE)</f>
        <v>No</v>
      </c>
      <c r="H168">
        <f>VLOOKUP($A168,'Medical Examinations'!$A$1:$J$2336,7,FALSE)</f>
        <v>1</v>
      </c>
      <c r="I168" t="str">
        <f>VLOOKUP($A168,'Medical Examinations'!$A$1:$J$2336,8,FALSE)</f>
        <v>Yes</v>
      </c>
      <c r="J168" t="str">
        <f>VLOOKUP($A168,'Medical Examinations'!$A$1:$J$2336,9,FALSE)</f>
        <v>Obesity</v>
      </c>
      <c r="K168" t="str">
        <f>VLOOKUP($A168,'Medical Examinations'!$A$1:$J$2336,10,FALSE)</f>
        <v>Diabetes</v>
      </c>
      <c r="L168">
        <f>VLOOKUP($A168,'Hospitalisation Details'!$A$1:$O$2344,2,FALSE)</f>
        <v>9</v>
      </c>
      <c r="M168" s="6" t="str">
        <f>VLOOKUP($A168,'Hospitalisation Details'!$A$1:$O$2344,5,FALSE)</f>
        <v>9-Nov-1975</v>
      </c>
      <c r="N168" s="28">
        <f>VLOOKUP($A168,'Hospitalisation Details'!$A$1:$O$2344,6,FALSE)</f>
        <v>47</v>
      </c>
      <c r="O168" s="28">
        <f>VLOOKUP($A168,'Hospitalisation Details'!$A$1:$O$2344,7,FALSE)</f>
        <v>1</v>
      </c>
      <c r="P168" s="28">
        <f>VLOOKUP($A168,'Hospitalisation Details'!$A$1:$O$2344,8,FALSE)</f>
        <v>37272.339999999997</v>
      </c>
      <c r="Q168" t="str">
        <f>VLOOKUP($A168,'Hospitalisation Details'!$A$1:$O$2344,3,FALSE)</f>
        <v>Nov</v>
      </c>
    </row>
    <row r="169" spans="1:17" ht="15.6" x14ac:dyDescent="0.3">
      <c r="A169" s="21" t="s">
        <v>2203</v>
      </c>
      <c r="B169" t="str">
        <f>VLOOKUP($A169,'Customer Names'!$A$2:$D$2336,3,FALSE)</f>
        <v>Bret R</v>
      </c>
      <c r="C169">
        <f>VLOOKUP($A169,'Medical Examinations'!$A$1:$J$2336,2,FALSE)</f>
        <v>30.78</v>
      </c>
      <c r="D169">
        <f>VLOOKUP($A169,'Medical Examinations'!$A$1:$J$2336,3,FALSE)</f>
        <v>4.67</v>
      </c>
      <c r="E169" t="str">
        <f>VLOOKUP($A169,'Medical Examinations'!$A$1:$J$2336,4,FALSE)</f>
        <v>Yes</v>
      </c>
      <c r="F169" t="str">
        <f>VLOOKUP($A169,'Medical Examinations'!$A$1:$J$2336,5,FALSE)</f>
        <v>No</v>
      </c>
      <c r="G169" t="str">
        <f>VLOOKUP($A169,'Medical Examinations'!$A$1:$J$2336,6,FALSE)</f>
        <v>No</v>
      </c>
      <c r="H169">
        <f>VLOOKUP($A169,'Medical Examinations'!$A$1:$J$2336,7,FALSE)</f>
        <v>0</v>
      </c>
      <c r="I169" t="str">
        <f>VLOOKUP($A169,'Medical Examinations'!$A$1:$J$2336,8,FALSE)</f>
        <v>Yes</v>
      </c>
      <c r="J169" t="str">
        <f>VLOOKUP($A169,'Medical Examinations'!$A$1:$J$2336,9,FALSE)</f>
        <v>Obesity</v>
      </c>
      <c r="K169" t="str">
        <f>VLOOKUP($A169,'Medical Examinations'!$A$1:$J$2336,10,FALSE)</f>
        <v>Normal</v>
      </c>
      <c r="L169">
        <f>VLOOKUP($A169,'Hospitalisation Details'!$A$1:$O$2344,2,FALSE)</f>
        <v>17</v>
      </c>
      <c r="M169" s="6" t="str">
        <f>VLOOKUP($A169,'Hospitalisation Details'!$A$1:$O$2344,5,FALSE)</f>
        <v>17-Nov-1985</v>
      </c>
      <c r="N169" s="28">
        <f>VLOOKUP($A169,'Hospitalisation Details'!$A$1:$O$2344,6,FALSE)</f>
        <v>37</v>
      </c>
      <c r="O169" s="28">
        <f>VLOOKUP($A169,'Hospitalisation Details'!$A$1:$O$2344,7,FALSE)</f>
        <v>0</v>
      </c>
      <c r="P169" s="28">
        <f>VLOOKUP($A169,'Hospitalisation Details'!$A$1:$O$2344,8,FALSE)</f>
        <v>37270.15</v>
      </c>
      <c r="Q169" t="str">
        <f>VLOOKUP($A169,'Hospitalisation Details'!$A$1:$O$2344,3,FALSE)</f>
        <v>Nov</v>
      </c>
    </row>
    <row r="170" spans="1:17" ht="15.6" x14ac:dyDescent="0.3">
      <c r="A170" s="21" t="s">
        <v>2202</v>
      </c>
      <c r="B170" t="str">
        <f>VLOOKUP($A170,'Customer Names'!$A$2:$D$2336,3,FALSE)</f>
        <v>Gardner L</v>
      </c>
      <c r="C170">
        <f>VLOOKUP($A170,'Medical Examinations'!$A$1:$J$2336,2,FALSE)</f>
        <v>49.49</v>
      </c>
      <c r="D170">
        <f>VLOOKUP($A170,'Medical Examinations'!$A$1:$J$2336,3,FALSE)</f>
        <v>4.5</v>
      </c>
      <c r="E170" t="str">
        <f>VLOOKUP($A170,'Medical Examinations'!$A$1:$J$2336,4,FALSE)</f>
        <v>No</v>
      </c>
      <c r="F170" t="str">
        <f>VLOOKUP($A170,'Medical Examinations'!$A$1:$J$2336,5,FALSE)</f>
        <v>No</v>
      </c>
      <c r="G170" t="str">
        <f>VLOOKUP($A170,'Medical Examinations'!$A$1:$J$2336,6,FALSE)</f>
        <v>No</v>
      </c>
      <c r="H170">
        <f>VLOOKUP($A170,'Medical Examinations'!$A$1:$J$2336,7,FALSE)</f>
        <v>0</v>
      </c>
      <c r="I170" t="str">
        <f>VLOOKUP($A170,'Medical Examinations'!$A$1:$J$2336,8,FALSE)</f>
        <v>Yes</v>
      </c>
      <c r="J170" t="str">
        <f>VLOOKUP($A170,'Medical Examinations'!$A$1:$J$2336,9,FALSE)</f>
        <v>Obesity</v>
      </c>
      <c r="K170" t="str">
        <f>VLOOKUP($A170,'Medical Examinations'!$A$1:$J$2336,10,FALSE)</f>
        <v>Normal</v>
      </c>
      <c r="L170">
        <f>VLOOKUP($A170,'Hospitalisation Details'!$A$1:$O$2344,2,FALSE)</f>
        <v>17</v>
      </c>
      <c r="M170" s="6" t="str">
        <f>VLOOKUP($A170,'Hospitalisation Details'!$A$1:$O$2344,5,FALSE)</f>
        <v>17-Oct-1990</v>
      </c>
      <c r="N170" s="28">
        <f>VLOOKUP($A170,'Hospitalisation Details'!$A$1:$O$2344,6,FALSE)</f>
        <v>32</v>
      </c>
      <c r="O170" s="28">
        <f>VLOOKUP($A170,'Hospitalisation Details'!$A$1:$O$2344,7,FALSE)</f>
        <v>3</v>
      </c>
      <c r="P170" s="28">
        <f>VLOOKUP($A170,'Hospitalisation Details'!$A$1:$O$2344,8,FALSE)</f>
        <v>37251.22</v>
      </c>
      <c r="Q170" t="str">
        <f>VLOOKUP($A170,'Hospitalisation Details'!$A$1:$O$2344,3,FALSE)</f>
        <v>Oct</v>
      </c>
    </row>
    <row r="171" spans="1:17" ht="15.6" x14ac:dyDescent="0.3">
      <c r="A171" s="21" t="s">
        <v>2201</v>
      </c>
      <c r="B171" t="str">
        <f>VLOOKUP($A171,'Customer Names'!$A$2:$D$2336,3,FALSE)</f>
        <v>Bobby</v>
      </c>
      <c r="C171">
        <f>VLOOKUP($A171,'Medical Examinations'!$A$1:$J$2336,2,FALSE)</f>
        <v>37.619999999999997</v>
      </c>
      <c r="D171">
        <f>VLOOKUP($A171,'Medical Examinations'!$A$1:$J$2336,3,FALSE)</f>
        <v>6.32</v>
      </c>
      <c r="E171" t="str">
        <f>VLOOKUP($A171,'Medical Examinations'!$A$1:$J$2336,4,FALSE)</f>
        <v>Yes</v>
      </c>
      <c r="F171" t="str">
        <f>VLOOKUP($A171,'Medical Examinations'!$A$1:$J$2336,5,FALSE)</f>
        <v>Yes</v>
      </c>
      <c r="G171" t="str">
        <f>VLOOKUP($A171,'Medical Examinations'!$A$1:$J$2336,6,FALSE)</f>
        <v>No</v>
      </c>
      <c r="H171">
        <f>VLOOKUP($A171,'Medical Examinations'!$A$1:$J$2336,7,FALSE)</f>
        <v>2</v>
      </c>
      <c r="I171" t="str">
        <f>VLOOKUP($A171,'Medical Examinations'!$A$1:$J$2336,8,FALSE)</f>
        <v>Yes</v>
      </c>
      <c r="J171" t="str">
        <f>VLOOKUP($A171,'Medical Examinations'!$A$1:$J$2336,9,FALSE)</f>
        <v>Obesity</v>
      </c>
      <c r="K171" t="str">
        <f>VLOOKUP($A171,'Medical Examinations'!$A$1:$J$2336,10,FALSE)</f>
        <v>Prediabetes</v>
      </c>
      <c r="L171">
        <f>VLOOKUP($A171,'Hospitalisation Details'!$A$1:$O$2344,2,FALSE)</f>
        <v>5</v>
      </c>
      <c r="M171" s="6" t="str">
        <f>VLOOKUP($A171,'Hospitalisation Details'!$A$1:$O$2344,5,FALSE)</f>
        <v>5-Sep-2000</v>
      </c>
      <c r="N171" s="28">
        <f>VLOOKUP($A171,'Hospitalisation Details'!$A$1:$O$2344,6,FALSE)</f>
        <v>22</v>
      </c>
      <c r="O171" s="28">
        <f>VLOOKUP($A171,'Hospitalisation Details'!$A$1:$O$2344,7,FALSE)</f>
        <v>1</v>
      </c>
      <c r="P171" s="28">
        <f>VLOOKUP($A171,'Hospitalisation Details'!$A$1:$O$2344,8,FALSE)</f>
        <v>37165.160000000003</v>
      </c>
      <c r="Q171" t="str">
        <f>VLOOKUP($A171,'Hospitalisation Details'!$A$1:$O$2344,3,FALSE)</f>
        <v>Sep</v>
      </c>
    </row>
    <row r="172" spans="1:17" ht="15.6" x14ac:dyDescent="0.3">
      <c r="A172" s="21" t="s">
        <v>2200</v>
      </c>
      <c r="B172" t="str">
        <f>VLOOKUP($A172,'Customer Names'!$A$2:$D$2336,3,FALSE)</f>
        <v>Natalie</v>
      </c>
      <c r="C172">
        <f>VLOOKUP($A172,'Medical Examinations'!$A$1:$J$2336,2,FALSE)</f>
        <v>36.08</v>
      </c>
      <c r="D172">
        <f>VLOOKUP($A172,'Medical Examinations'!$A$1:$J$2336,3,FALSE)</f>
        <v>6.1</v>
      </c>
      <c r="E172" t="str">
        <f>VLOOKUP($A172,'Medical Examinations'!$A$1:$J$2336,4,FALSE)</f>
        <v>Yes</v>
      </c>
      <c r="F172" t="str">
        <f>VLOOKUP($A172,'Medical Examinations'!$A$1:$J$2336,5,FALSE)</f>
        <v>No</v>
      </c>
      <c r="G172" t="str">
        <f>VLOOKUP($A172,'Medical Examinations'!$A$1:$J$2336,6,FALSE)</f>
        <v>No</v>
      </c>
      <c r="H172">
        <f>VLOOKUP($A172,'Medical Examinations'!$A$1:$J$2336,7,FALSE)</f>
        <v>1</v>
      </c>
      <c r="I172" t="str">
        <f>VLOOKUP($A172,'Medical Examinations'!$A$1:$J$2336,8,FALSE)</f>
        <v>Yes</v>
      </c>
      <c r="J172" t="str">
        <f>VLOOKUP($A172,'Medical Examinations'!$A$1:$J$2336,9,FALSE)</f>
        <v>Obesity</v>
      </c>
      <c r="K172" t="str">
        <f>VLOOKUP($A172,'Medical Examinations'!$A$1:$J$2336,10,FALSE)</f>
        <v>Prediabetes</v>
      </c>
      <c r="L172">
        <f>VLOOKUP($A172,'Hospitalisation Details'!$A$1:$O$2344,2,FALSE)</f>
        <v>30</v>
      </c>
      <c r="M172" s="6" t="str">
        <f>VLOOKUP($A172,'Hospitalisation Details'!$A$1:$O$2344,5,FALSE)</f>
        <v>30-Oct-1995</v>
      </c>
      <c r="N172" s="28">
        <f>VLOOKUP($A172,'Hospitalisation Details'!$A$1:$O$2344,6,FALSE)</f>
        <v>27</v>
      </c>
      <c r="O172" s="28">
        <f>VLOOKUP($A172,'Hospitalisation Details'!$A$1:$O$2344,7,FALSE)</f>
        <v>0</v>
      </c>
      <c r="P172" s="28">
        <f>VLOOKUP($A172,'Hospitalisation Details'!$A$1:$O$2344,8,FALSE)</f>
        <v>37133.9</v>
      </c>
      <c r="Q172" t="str">
        <f>VLOOKUP($A172,'Hospitalisation Details'!$A$1:$O$2344,3,FALSE)</f>
        <v>Oct</v>
      </c>
    </row>
    <row r="173" spans="1:17" ht="15.6" x14ac:dyDescent="0.3">
      <c r="A173" s="21" t="s">
        <v>2199</v>
      </c>
      <c r="B173" t="str">
        <f>VLOOKUP($A173,'Customer Names'!$A$2:$D$2336,3,FALSE)</f>
        <v>Lina</v>
      </c>
      <c r="C173">
        <f>VLOOKUP($A173,'Medical Examinations'!$A$1:$J$2336,2,FALSE)</f>
        <v>33.5</v>
      </c>
      <c r="D173">
        <f>VLOOKUP($A173,'Medical Examinations'!$A$1:$J$2336,3,FALSE)</f>
        <v>5.4</v>
      </c>
      <c r="E173" t="str">
        <f>VLOOKUP($A173,'Medical Examinations'!$A$1:$J$2336,4,FALSE)</f>
        <v>No</v>
      </c>
      <c r="F173" t="str">
        <f>VLOOKUP($A173,'Medical Examinations'!$A$1:$J$2336,5,FALSE)</f>
        <v>No</v>
      </c>
      <c r="G173" t="str">
        <f>VLOOKUP($A173,'Medical Examinations'!$A$1:$J$2336,6,FALSE)</f>
        <v>No</v>
      </c>
      <c r="H173">
        <f>VLOOKUP($A173,'Medical Examinations'!$A$1:$J$2336,7,FALSE)</f>
        <v>0</v>
      </c>
      <c r="I173" t="str">
        <f>VLOOKUP($A173,'Medical Examinations'!$A$1:$J$2336,8,FALSE)</f>
        <v>Yes</v>
      </c>
      <c r="J173" t="str">
        <f>VLOOKUP($A173,'Medical Examinations'!$A$1:$J$2336,9,FALSE)</f>
        <v>Obesity</v>
      </c>
      <c r="K173" t="str">
        <f>VLOOKUP($A173,'Medical Examinations'!$A$1:$J$2336,10,FALSE)</f>
        <v>Normal</v>
      </c>
      <c r="L173">
        <f>VLOOKUP($A173,'Hospitalisation Details'!$A$1:$O$2344,2,FALSE)</f>
        <v>10</v>
      </c>
      <c r="M173" s="6" t="str">
        <f>VLOOKUP($A173,'Hospitalisation Details'!$A$1:$O$2344,5,FALSE)</f>
        <v>10-Jun-1989</v>
      </c>
      <c r="N173" s="28">
        <f>VLOOKUP($A173,'Hospitalisation Details'!$A$1:$O$2344,6,FALSE)</f>
        <v>33</v>
      </c>
      <c r="O173" s="28">
        <f>VLOOKUP($A173,'Hospitalisation Details'!$A$1:$O$2344,7,FALSE)</f>
        <v>0</v>
      </c>
      <c r="P173" s="28">
        <f>VLOOKUP($A173,'Hospitalisation Details'!$A$1:$O$2344,8,FALSE)</f>
        <v>37079.370000000003</v>
      </c>
      <c r="Q173" t="str">
        <f>VLOOKUP($A173,'Hospitalisation Details'!$A$1:$O$2344,3,FALSE)</f>
        <v>Jun</v>
      </c>
    </row>
    <row r="174" spans="1:17" ht="15.6" x14ac:dyDescent="0.3">
      <c r="A174" s="21" t="s">
        <v>2198</v>
      </c>
      <c r="B174" t="str">
        <f>VLOOKUP($A174,'Customer Names'!$A$2:$D$2336,3,FALSE)</f>
        <v>Zebulon</v>
      </c>
      <c r="C174">
        <f>VLOOKUP($A174,'Medical Examinations'!$A$1:$J$2336,2,FALSE)</f>
        <v>47.46</v>
      </c>
      <c r="D174">
        <f>VLOOKUP($A174,'Medical Examinations'!$A$1:$J$2336,3,FALSE)</f>
        <v>6.24</v>
      </c>
      <c r="E174" t="str">
        <f>VLOOKUP($A174,'Medical Examinations'!$A$1:$J$2336,4,FALSE)</f>
        <v>Yes</v>
      </c>
      <c r="F174" t="str">
        <f>VLOOKUP($A174,'Medical Examinations'!$A$1:$J$2336,5,FALSE)</f>
        <v>No</v>
      </c>
      <c r="G174" t="str">
        <f>VLOOKUP($A174,'Medical Examinations'!$A$1:$J$2336,6,FALSE)</f>
        <v>No</v>
      </c>
      <c r="H174">
        <f>VLOOKUP($A174,'Medical Examinations'!$A$1:$J$2336,7,FALSE)</f>
        <v>1</v>
      </c>
      <c r="I174" t="str">
        <f>VLOOKUP($A174,'Medical Examinations'!$A$1:$J$2336,8,FALSE)</f>
        <v>Yes</v>
      </c>
      <c r="J174" t="str">
        <f>VLOOKUP($A174,'Medical Examinations'!$A$1:$J$2336,9,FALSE)</f>
        <v>Obesity</v>
      </c>
      <c r="K174" t="str">
        <f>VLOOKUP($A174,'Medical Examinations'!$A$1:$J$2336,10,FALSE)</f>
        <v>Prediabetes</v>
      </c>
      <c r="L174">
        <f>VLOOKUP($A174,'Hospitalisation Details'!$A$1:$O$2344,2,FALSE)</f>
        <v>17</v>
      </c>
      <c r="M174" s="6" t="str">
        <f>VLOOKUP($A174,'Hospitalisation Details'!$A$1:$O$2344,5,FALSE)</f>
        <v>17-Dec-1988</v>
      </c>
      <c r="N174" s="28">
        <f>VLOOKUP($A174,'Hospitalisation Details'!$A$1:$O$2344,6,FALSE)</f>
        <v>34</v>
      </c>
      <c r="O174" s="28">
        <f>VLOOKUP($A174,'Hospitalisation Details'!$A$1:$O$2344,7,FALSE)</f>
        <v>3</v>
      </c>
      <c r="P174" s="28">
        <f>VLOOKUP($A174,'Hospitalisation Details'!$A$1:$O$2344,8,FALSE)</f>
        <v>37076.370000000003</v>
      </c>
      <c r="Q174" t="str">
        <f>VLOOKUP($A174,'Hospitalisation Details'!$A$1:$O$2344,3,FALSE)</f>
        <v>Dec</v>
      </c>
    </row>
    <row r="175" spans="1:17" ht="15.6" x14ac:dyDescent="0.3">
      <c r="A175" s="21" t="s">
        <v>2197</v>
      </c>
      <c r="B175" t="str">
        <f>VLOOKUP($A175,'Customer Names'!$A$2:$D$2336,3,FALSE)</f>
        <v>Amanda</v>
      </c>
      <c r="C175">
        <f>VLOOKUP($A175,'Medical Examinations'!$A$1:$J$2336,2,FALSE)</f>
        <v>49.24</v>
      </c>
      <c r="D175">
        <f>VLOOKUP($A175,'Medical Examinations'!$A$1:$J$2336,3,FALSE)</f>
        <v>4.45</v>
      </c>
      <c r="E175" t="str">
        <f>VLOOKUP($A175,'Medical Examinations'!$A$1:$J$2336,4,FALSE)</f>
        <v>No</v>
      </c>
      <c r="F175" t="str">
        <f>VLOOKUP($A175,'Medical Examinations'!$A$1:$J$2336,5,FALSE)</f>
        <v>No</v>
      </c>
      <c r="G175" t="str">
        <f>VLOOKUP($A175,'Medical Examinations'!$A$1:$J$2336,6,FALSE)</f>
        <v>No</v>
      </c>
      <c r="H175">
        <f>VLOOKUP($A175,'Medical Examinations'!$A$1:$J$2336,7,FALSE)</f>
        <v>0</v>
      </c>
      <c r="I175" t="str">
        <f>VLOOKUP($A175,'Medical Examinations'!$A$1:$J$2336,8,FALSE)</f>
        <v>Yes</v>
      </c>
      <c r="J175" t="str">
        <f>VLOOKUP($A175,'Medical Examinations'!$A$1:$J$2336,9,FALSE)</f>
        <v>Obesity</v>
      </c>
      <c r="K175" t="str">
        <f>VLOOKUP($A175,'Medical Examinations'!$A$1:$J$2336,10,FALSE)</f>
        <v>Normal</v>
      </c>
      <c r="L175">
        <f>VLOOKUP($A175,'Hospitalisation Details'!$A$1:$O$2344,2,FALSE)</f>
        <v>1</v>
      </c>
      <c r="M175" s="6" t="str">
        <f>VLOOKUP($A175,'Hospitalisation Details'!$A$1:$O$2344,5,FALSE)</f>
        <v>1-Nov-1991</v>
      </c>
      <c r="N175" s="28">
        <f>VLOOKUP($A175,'Hospitalisation Details'!$A$1:$O$2344,6,FALSE)</f>
        <v>31</v>
      </c>
      <c r="O175" s="28">
        <f>VLOOKUP($A175,'Hospitalisation Details'!$A$1:$O$2344,7,FALSE)</f>
        <v>3</v>
      </c>
      <c r="P175" s="28">
        <f>VLOOKUP($A175,'Hospitalisation Details'!$A$1:$O$2344,8,FALSE)</f>
        <v>37040.879999999997</v>
      </c>
      <c r="Q175" t="str">
        <f>VLOOKUP($A175,'Hospitalisation Details'!$A$1:$O$2344,3,FALSE)</f>
        <v>Nov</v>
      </c>
    </row>
    <row r="176" spans="1:17" ht="15.6" x14ac:dyDescent="0.3">
      <c r="A176" s="21" t="s">
        <v>2196</v>
      </c>
      <c r="B176" t="str">
        <f>VLOOKUP($A176,'Customer Names'!$A$2:$D$2336,3,FALSE)</f>
        <v>Greg</v>
      </c>
      <c r="C176">
        <f>VLOOKUP($A176,'Medical Examinations'!$A$1:$J$2336,2,FALSE)</f>
        <v>54.4</v>
      </c>
      <c r="D176">
        <f>VLOOKUP($A176,'Medical Examinations'!$A$1:$J$2336,3,FALSE)</f>
        <v>5.22</v>
      </c>
      <c r="E176" t="str">
        <f>VLOOKUP($A176,'Medical Examinations'!$A$1:$J$2336,4,FALSE)</f>
        <v>No</v>
      </c>
      <c r="F176" t="str">
        <f>VLOOKUP($A176,'Medical Examinations'!$A$1:$J$2336,5,FALSE)</f>
        <v>No</v>
      </c>
      <c r="G176" t="str">
        <f>VLOOKUP($A176,'Medical Examinations'!$A$1:$J$2336,6,FALSE)</f>
        <v>No</v>
      </c>
      <c r="H176">
        <f>VLOOKUP($A176,'Medical Examinations'!$A$1:$J$2336,7,FALSE)</f>
        <v>1</v>
      </c>
      <c r="I176" t="str">
        <f>VLOOKUP($A176,'Medical Examinations'!$A$1:$J$2336,8,FALSE)</f>
        <v>Yes</v>
      </c>
      <c r="J176" t="str">
        <f>VLOOKUP($A176,'Medical Examinations'!$A$1:$J$2336,9,FALSE)</f>
        <v>Obesity</v>
      </c>
      <c r="K176" t="str">
        <f>VLOOKUP($A176,'Medical Examinations'!$A$1:$J$2336,10,FALSE)</f>
        <v>Normal</v>
      </c>
      <c r="L176">
        <f>VLOOKUP($A176,'Hospitalisation Details'!$A$1:$O$2344,2,FALSE)</f>
        <v>13</v>
      </c>
      <c r="M176" s="6" t="str">
        <f>VLOOKUP($A176,'Hospitalisation Details'!$A$1:$O$2344,5,FALSE)</f>
        <v>13-Sep-1992</v>
      </c>
      <c r="N176" s="28">
        <f>VLOOKUP($A176,'Hospitalisation Details'!$A$1:$O$2344,6,FALSE)</f>
        <v>30</v>
      </c>
      <c r="O176" s="28">
        <f>VLOOKUP($A176,'Hospitalisation Details'!$A$1:$O$2344,7,FALSE)</f>
        <v>0</v>
      </c>
      <c r="P176" s="28">
        <f>VLOOKUP($A176,'Hospitalisation Details'!$A$1:$O$2344,8,FALSE)</f>
        <v>36976.449999999997</v>
      </c>
      <c r="Q176" t="str">
        <f>VLOOKUP($A176,'Hospitalisation Details'!$A$1:$O$2344,3,FALSE)</f>
        <v>Sep</v>
      </c>
    </row>
    <row r="177" spans="1:17" ht="15.6" x14ac:dyDescent="0.3">
      <c r="A177" s="21" t="s">
        <v>2195</v>
      </c>
      <c r="B177" t="str">
        <f>VLOOKUP($A177,'Customer Names'!$A$2:$D$2336,3,FALSE)</f>
        <v>John</v>
      </c>
      <c r="C177">
        <f>VLOOKUP($A177,'Medical Examinations'!$A$1:$J$2336,2,FALSE)</f>
        <v>35.53</v>
      </c>
      <c r="D177">
        <f>VLOOKUP($A177,'Medical Examinations'!$A$1:$J$2336,3,FALSE)</f>
        <v>4.6100000000000003</v>
      </c>
      <c r="E177" t="str">
        <f>VLOOKUP($A177,'Medical Examinations'!$A$1:$J$2336,4,FALSE)</f>
        <v>No</v>
      </c>
      <c r="F177" t="str">
        <f>VLOOKUP($A177,'Medical Examinations'!$A$1:$J$2336,5,FALSE)</f>
        <v>No</v>
      </c>
      <c r="G177" t="str">
        <f>VLOOKUP($A177,'Medical Examinations'!$A$1:$J$2336,6,FALSE)</f>
        <v>No</v>
      </c>
      <c r="H177">
        <f>VLOOKUP($A177,'Medical Examinations'!$A$1:$J$2336,7,FALSE)</f>
        <v>1</v>
      </c>
      <c r="I177" t="str">
        <f>VLOOKUP($A177,'Medical Examinations'!$A$1:$J$2336,8,FALSE)</f>
        <v>Yes</v>
      </c>
      <c r="J177" t="str">
        <f>VLOOKUP($A177,'Medical Examinations'!$A$1:$J$2336,9,FALSE)</f>
        <v>Obesity</v>
      </c>
      <c r="K177" t="str">
        <f>VLOOKUP($A177,'Medical Examinations'!$A$1:$J$2336,10,FALSE)</f>
        <v>Normal</v>
      </c>
      <c r="L177">
        <f>VLOOKUP($A177,'Hospitalisation Details'!$A$1:$O$2344,2,FALSE)</f>
        <v>25</v>
      </c>
      <c r="M177" s="6" t="str">
        <f>VLOOKUP($A177,'Hospitalisation Details'!$A$1:$O$2344,5,FALSE)</f>
        <v>25-Aug-1992</v>
      </c>
      <c r="N177" s="28">
        <f>VLOOKUP($A177,'Hospitalisation Details'!$A$1:$O$2344,6,FALSE)</f>
        <v>30</v>
      </c>
      <c r="O177" s="28">
        <f>VLOOKUP($A177,'Hospitalisation Details'!$A$1:$O$2344,7,FALSE)</f>
        <v>0</v>
      </c>
      <c r="P177" s="28">
        <f>VLOOKUP($A177,'Hospitalisation Details'!$A$1:$O$2344,8,FALSE)</f>
        <v>36950.26</v>
      </c>
      <c r="Q177" t="str">
        <f>VLOOKUP($A177,'Hospitalisation Details'!$A$1:$O$2344,3,FALSE)</f>
        <v>Aug</v>
      </c>
    </row>
    <row r="178" spans="1:17" ht="15.6" x14ac:dyDescent="0.3">
      <c r="A178" s="21" t="s">
        <v>2194</v>
      </c>
      <c r="B178" t="str">
        <f>VLOOKUP($A178,'Customer Names'!$A$2:$D$2336,3,FALSE)</f>
        <v>Kelsey A</v>
      </c>
      <c r="C178">
        <f>VLOOKUP($A178,'Medical Examinations'!$A$1:$J$2336,2,FALSE)</f>
        <v>39.729999999999997</v>
      </c>
      <c r="D178">
        <f>VLOOKUP($A178,'Medical Examinations'!$A$1:$J$2336,3,FALSE)</f>
        <v>6.24</v>
      </c>
      <c r="E178" t="str">
        <f>VLOOKUP($A178,'Medical Examinations'!$A$1:$J$2336,4,FALSE)</f>
        <v>No</v>
      </c>
      <c r="F178" t="str">
        <f>VLOOKUP($A178,'Medical Examinations'!$A$1:$J$2336,5,FALSE)</f>
        <v>No</v>
      </c>
      <c r="G178" t="str">
        <f>VLOOKUP($A178,'Medical Examinations'!$A$1:$J$2336,6,FALSE)</f>
        <v>No</v>
      </c>
      <c r="H178">
        <f>VLOOKUP($A178,'Medical Examinations'!$A$1:$J$2336,7,FALSE)</f>
        <v>0</v>
      </c>
      <c r="I178" t="str">
        <f>VLOOKUP($A178,'Medical Examinations'!$A$1:$J$2336,8,FALSE)</f>
        <v>Yes</v>
      </c>
      <c r="J178" t="str">
        <f>VLOOKUP($A178,'Medical Examinations'!$A$1:$J$2336,9,FALSE)</f>
        <v>Obesity</v>
      </c>
      <c r="K178" t="str">
        <f>VLOOKUP($A178,'Medical Examinations'!$A$1:$J$2336,10,FALSE)</f>
        <v>Prediabetes</v>
      </c>
      <c r="L178">
        <f>VLOOKUP($A178,'Hospitalisation Details'!$A$1:$O$2344,2,FALSE)</f>
        <v>13</v>
      </c>
      <c r="M178" s="6" t="str">
        <f>VLOOKUP($A178,'Hospitalisation Details'!$A$1:$O$2344,5,FALSE)</f>
        <v>13-Aug-1977</v>
      </c>
      <c r="N178" s="28">
        <f>VLOOKUP($A178,'Hospitalisation Details'!$A$1:$O$2344,6,FALSE)</f>
        <v>45</v>
      </c>
      <c r="O178" s="28">
        <f>VLOOKUP($A178,'Hospitalisation Details'!$A$1:$O$2344,7,FALSE)</f>
        <v>2</v>
      </c>
      <c r="P178" s="28">
        <f>VLOOKUP($A178,'Hospitalisation Details'!$A$1:$O$2344,8,FALSE)</f>
        <v>36935.64</v>
      </c>
      <c r="Q178" t="str">
        <f>VLOOKUP($A178,'Hospitalisation Details'!$A$1:$O$2344,3,FALSE)</f>
        <v>Aug</v>
      </c>
    </row>
    <row r="179" spans="1:17" ht="15.6" x14ac:dyDescent="0.3">
      <c r="A179" s="21" t="s">
        <v>2193</v>
      </c>
      <c r="B179" t="str">
        <f>VLOOKUP($A179,'Customer Names'!$A$2:$D$2336,3,FALSE)</f>
        <v>Bronwen L</v>
      </c>
      <c r="C179">
        <f>VLOOKUP($A179,'Medical Examinations'!$A$1:$J$2336,2,FALSE)</f>
        <v>35.68</v>
      </c>
      <c r="D179">
        <f>VLOOKUP($A179,'Medical Examinations'!$A$1:$J$2336,3,FALSE)</f>
        <v>10.039999999999999</v>
      </c>
      <c r="E179" t="str">
        <f>VLOOKUP($A179,'Medical Examinations'!$A$1:$J$2336,4,FALSE)</f>
        <v>No</v>
      </c>
      <c r="F179" t="str">
        <f>VLOOKUP($A179,'Medical Examinations'!$A$1:$J$2336,5,FALSE)</f>
        <v>No</v>
      </c>
      <c r="G179" t="str">
        <f>VLOOKUP($A179,'Medical Examinations'!$A$1:$J$2336,6,FALSE)</f>
        <v>No</v>
      </c>
      <c r="H179">
        <f>VLOOKUP($A179,'Medical Examinations'!$A$1:$J$2336,7,FALSE)</f>
        <v>0</v>
      </c>
      <c r="I179" t="str">
        <f>VLOOKUP($A179,'Medical Examinations'!$A$1:$J$2336,8,FALSE)</f>
        <v>Yes</v>
      </c>
      <c r="J179" t="str">
        <f>VLOOKUP($A179,'Medical Examinations'!$A$1:$J$2336,9,FALSE)</f>
        <v>Obesity</v>
      </c>
      <c r="K179" t="str">
        <f>VLOOKUP($A179,'Medical Examinations'!$A$1:$J$2336,10,FALSE)</f>
        <v>Diabetes</v>
      </c>
      <c r="L179">
        <f>VLOOKUP($A179,'Hospitalisation Details'!$A$1:$O$2344,2,FALSE)</f>
        <v>22</v>
      </c>
      <c r="M179" s="6" t="str">
        <f>VLOOKUP($A179,'Hospitalisation Details'!$A$1:$O$2344,5,FALSE)</f>
        <v>22-Oct-1968</v>
      </c>
      <c r="N179" s="28">
        <f>VLOOKUP($A179,'Hospitalisation Details'!$A$1:$O$2344,6,FALSE)</f>
        <v>54</v>
      </c>
      <c r="O179" s="28">
        <f>VLOOKUP($A179,'Hospitalisation Details'!$A$1:$O$2344,7,FALSE)</f>
        <v>0</v>
      </c>
      <c r="P179" s="28">
        <f>VLOOKUP($A179,'Hospitalisation Details'!$A$1:$O$2344,8,FALSE)</f>
        <v>36922.61</v>
      </c>
      <c r="Q179" t="str">
        <f>VLOOKUP($A179,'Hospitalisation Details'!$A$1:$O$2344,3,FALSE)</f>
        <v>Oct</v>
      </c>
    </row>
    <row r="180" spans="1:17" ht="15.6" x14ac:dyDescent="0.3">
      <c r="A180" s="21" t="s">
        <v>2192</v>
      </c>
      <c r="B180" t="str">
        <f>VLOOKUP($A180,'Customer Names'!$A$2:$D$2336,3,FALSE)</f>
        <v>Manuela</v>
      </c>
      <c r="C180">
        <f>VLOOKUP($A180,'Medical Examinations'!$A$1:$J$2336,2,FALSE)</f>
        <v>48.86</v>
      </c>
      <c r="D180">
        <f>VLOOKUP($A180,'Medical Examinations'!$A$1:$J$2336,3,FALSE)</f>
        <v>6.09</v>
      </c>
      <c r="E180" t="str">
        <f>VLOOKUP($A180,'Medical Examinations'!$A$1:$J$2336,4,FALSE)</f>
        <v>No</v>
      </c>
      <c r="F180" t="str">
        <f>VLOOKUP($A180,'Medical Examinations'!$A$1:$J$2336,5,FALSE)</f>
        <v>No</v>
      </c>
      <c r="G180" t="str">
        <f>VLOOKUP($A180,'Medical Examinations'!$A$1:$J$2336,6,FALSE)</f>
        <v>No</v>
      </c>
      <c r="H180">
        <f>VLOOKUP($A180,'Medical Examinations'!$A$1:$J$2336,7,FALSE)</f>
        <v>0</v>
      </c>
      <c r="I180" t="str">
        <f>VLOOKUP($A180,'Medical Examinations'!$A$1:$J$2336,8,FALSE)</f>
        <v>Yes</v>
      </c>
      <c r="J180" t="str">
        <f>VLOOKUP($A180,'Medical Examinations'!$A$1:$J$2336,9,FALSE)</f>
        <v>Obesity</v>
      </c>
      <c r="K180" t="str">
        <f>VLOOKUP($A180,'Medical Examinations'!$A$1:$J$2336,10,FALSE)</f>
        <v>Prediabetes</v>
      </c>
      <c r="L180">
        <f>VLOOKUP($A180,'Hospitalisation Details'!$A$1:$O$2344,2,FALSE)</f>
        <v>10</v>
      </c>
      <c r="M180" s="6" t="str">
        <f>VLOOKUP($A180,'Hospitalisation Details'!$A$1:$O$2344,5,FALSE)</f>
        <v>10-Jun-1991</v>
      </c>
      <c r="N180" s="28">
        <f>VLOOKUP($A180,'Hospitalisation Details'!$A$1:$O$2344,6,FALSE)</f>
        <v>31</v>
      </c>
      <c r="O180" s="28">
        <f>VLOOKUP($A180,'Hospitalisation Details'!$A$1:$O$2344,7,FALSE)</f>
        <v>3</v>
      </c>
      <c r="P180" s="28">
        <f>VLOOKUP($A180,'Hospitalisation Details'!$A$1:$O$2344,8,FALSE)</f>
        <v>36911.99</v>
      </c>
      <c r="Q180" t="str">
        <f>VLOOKUP($A180,'Hospitalisation Details'!$A$1:$O$2344,3,FALSE)</f>
        <v>Jun</v>
      </c>
    </row>
    <row r="181" spans="1:17" ht="15.6" x14ac:dyDescent="0.3">
      <c r="A181" s="21" t="s">
        <v>2191</v>
      </c>
      <c r="B181" t="str">
        <f>VLOOKUP($A181,'Customer Names'!$A$2:$D$2336,3,FALSE)</f>
        <v>Jennifer L</v>
      </c>
      <c r="C181">
        <f>VLOOKUP($A181,'Medical Examinations'!$A$1:$J$2336,2,FALSE)</f>
        <v>34.799999999999997</v>
      </c>
      <c r="D181">
        <f>VLOOKUP($A181,'Medical Examinations'!$A$1:$J$2336,3,FALSE)</f>
        <v>11.4</v>
      </c>
      <c r="E181" t="str">
        <f>VLOOKUP($A181,'Medical Examinations'!$A$1:$J$2336,4,FALSE)</f>
        <v>Yes</v>
      </c>
      <c r="F181" t="str">
        <f>VLOOKUP($A181,'Medical Examinations'!$A$1:$J$2336,5,FALSE)</f>
        <v>No</v>
      </c>
      <c r="G181" t="str">
        <f>VLOOKUP($A181,'Medical Examinations'!$A$1:$J$2336,6,FALSE)</f>
        <v>Yes</v>
      </c>
      <c r="H181">
        <f>VLOOKUP($A181,'Medical Examinations'!$A$1:$J$2336,7,FALSE)</f>
        <v>1</v>
      </c>
      <c r="I181" t="str">
        <f>VLOOKUP($A181,'Medical Examinations'!$A$1:$J$2336,8,FALSE)</f>
        <v>No</v>
      </c>
      <c r="J181" t="str">
        <f>VLOOKUP($A181,'Medical Examinations'!$A$1:$J$2336,9,FALSE)</f>
        <v>Obesity</v>
      </c>
      <c r="K181" t="str">
        <f>VLOOKUP($A181,'Medical Examinations'!$A$1:$J$2336,10,FALSE)</f>
        <v>Diabetes</v>
      </c>
      <c r="L181">
        <f>VLOOKUP($A181,'Hospitalisation Details'!$A$1:$O$2344,2,FALSE)</f>
        <v>24</v>
      </c>
      <c r="M181" s="6" t="str">
        <f>VLOOKUP($A181,'Hospitalisation Details'!$A$1:$O$2344,5,FALSE)</f>
        <v>24-Jul-1963</v>
      </c>
      <c r="N181" s="28">
        <f>VLOOKUP($A181,'Hospitalisation Details'!$A$1:$O$2344,6,FALSE)</f>
        <v>59</v>
      </c>
      <c r="O181" s="28">
        <f>VLOOKUP($A181,'Hospitalisation Details'!$A$1:$O$2344,7,FALSE)</f>
        <v>2</v>
      </c>
      <c r="P181" s="28">
        <f>VLOOKUP($A181,'Hospitalisation Details'!$A$1:$O$2344,8,FALSE)</f>
        <v>36910.61</v>
      </c>
      <c r="Q181" t="str">
        <f>VLOOKUP($A181,'Hospitalisation Details'!$A$1:$O$2344,3,FALSE)</f>
        <v>Jul</v>
      </c>
    </row>
    <row r="182" spans="1:17" ht="15.6" x14ac:dyDescent="0.3">
      <c r="A182" s="21" t="s">
        <v>2190</v>
      </c>
      <c r="B182" t="str">
        <f>VLOOKUP($A182,'Customer Names'!$A$2:$D$2336,3,FALSE)</f>
        <v>Abby W</v>
      </c>
      <c r="C182">
        <f>VLOOKUP($A182,'Medical Examinations'!$A$1:$J$2336,2,FALSE)</f>
        <v>32.49</v>
      </c>
      <c r="D182">
        <f>VLOOKUP($A182,'Medical Examinations'!$A$1:$J$2336,3,FALSE)</f>
        <v>4.29</v>
      </c>
      <c r="E182" t="str">
        <f>VLOOKUP($A182,'Medical Examinations'!$A$1:$J$2336,4,FALSE)</f>
        <v>No</v>
      </c>
      <c r="F182" t="str">
        <f>VLOOKUP($A182,'Medical Examinations'!$A$1:$J$2336,5,FALSE)</f>
        <v>No</v>
      </c>
      <c r="G182" t="str">
        <f>VLOOKUP($A182,'Medical Examinations'!$A$1:$J$2336,6,FALSE)</f>
        <v>Yes</v>
      </c>
      <c r="H182">
        <f>VLOOKUP($A182,'Medical Examinations'!$A$1:$J$2336,7,FALSE)</f>
        <v>1</v>
      </c>
      <c r="I182" t="str">
        <f>VLOOKUP($A182,'Medical Examinations'!$A$1:$J$2336,8,FALSE)</f>
        <v>Yes</v>
      </c>
      <c r="J182" t="str">
        <f>VLOOKUP($A182,'Medical Examinations'!$A$1:$J$2336,9,FALSE)</f>
        <v>Obesity</v>
      </c>
      <c r="K182" t="str">
        <f>VLOOKUP($A182,'Medical Examinations'!$A$1:$J$2336,10,FALSE)</f>
        <v>Normal</v>
      </c>
      <c r="L182">
        <f>VLOOKUP($A182,'Hospitalisation Details'!$A$1:$O$2344,2,FALSE)</f>
        <v>21</v>
      </c>
      <c r="M182" s="6" t="str">
        <f>VLOOKUP($A182,'Hospitalisation Details'!$A$1:$O$2344,5,FALSE)</f>
        <v>21-Jun-2003</v>
      </c>
      <c r="N182" s="28">
        <f>VLOOKUP($A182,'Hospitalisation Details'!$A$1:$O$2344,6,FALSE)</f>
        <v>19</v>
      </c>
      <c r="O182" s="28">
        <f>VLOOKUP($A182,'Hospitalisation Details'!$A$1:$O$2344,7,FALSE)</f>
        <v>0</v>
      </c>
      <c r="P182" s="28">
        <f>VLOOKUP($A182,'Hospitalisation Details'!$A$1:$O$2344,8,FALSE)</f>
        <v>36898.730000000003</v>
      </c>
      <c r="Q182" t="str">
        <f>VLOOKUP($A182,'Hospitalisation Details'!$A$1:$O$2344,3,FALSE)</f>
        <v>Jun</v>
      </c>
    </row>
    <row r="183" spans="1:17" ht="15.6" x14ac:dyDescent="0.3">
      <c r="A183" s="21" t="s">
        <v>2189</v>
      </c>
      <c r="B183" t="str">
        <f>VLOOKUP($A183,'Customer Names'!$A$2:$D$2336,3,FALSE)</f>
        <v>Tyler</v>
      </c>
      <c r="C183">
        <f>VLOOKUP($A183,'Medical Examinations'!$A$1:$J$2336,2,FALSE)</f>
        <v>39</v>
      </c>
      <c r="D183">
        <f>VLOOKUP($A183,'Medical Examinations'!$A$1:$J$2336,3,FALSE)</f>
        <v>5.7</v>
      </c>
      <c r="E183" t="str">
        <f>VLOOKUP($A183,'Medical Examinations'!$A$1:$J$2336,4,FALSE)</f>
        <v>No</v>
      </c>
      <c r="F183" t="str">
        <f>VLOOKUP($A183,'Medical Examinations'!$A$1:$J$2336,5,FALSE)</f>
        <v>No</v>
      </c>
      <c r="G183" t="str">
        <f>VLOOKUP($A183,'Medical Examinations'!$A$1:$J$2336,6,FALSE)</f>
        <v>No</v>
      </c>
      <c r="H183">
        <f>VLOOKUP($A183,'Medical Examinations'!$A$1:$J$2336,7,FALSE)</f>
        <v>2</v>
      </c>
      <c r="I183" t="str">
        <f>VLOOKUP($A183,'Medical Examinations'!$A$1:$J$2336,8,FALSE)</f>
        <v>Yes</v>
      </c>
      <c r="J183" t="str">
        <f>VLOOKUP($A183,'Medical Examinations'!$A$1:$J$2336,9,FALSE)</f>
        <v>Obesity</v>
      </c>
      <c r="K183" t="str">
        <f>VLOOKUP($A183,'Medical Examinations'!$A$1:$J$2336,10,FALSE)</f>
        <v>Normal</v>
      </c>
      <c r="L183">
        <f>VLOOKUP($A183,'Hospitalisation Details'!$A$1:$O$2344,2,FALSE)</f>
        <v>5</v>
      </c>
      <c r="M183" s="6" t="str">
        <f>VLOOKUP($A183,'Hospitalisation Details'!$A$1:$O$2344,5,FALSE)</f>
        <v>5-Dec-1972</v>
      </c>
      <c r="N183" s="28">
        <f>VLOOKUP($A183,'Hospitalisation Details'!$A$1:$O$2344,6,FALSE)</f>
        <v>50</v>
      </c>
      <c r="O183" s="28">
        <f>VLOOKUP($A183,'Hospitalisation Details'!$A$1:$O$2344,7,FALSE)</f>
        <v>0</v>
      </c>
      <c r="P183" s="28">
        <f>VLOOKUP($A183,'Hospitalisation Details'!$A$1:$O$2344,8,FALSE)</f>
        <v>36889.99</v>
      </c>
      <c r="Q183" t="str">
        <f>VLOOKUP($A183,'Hospitalisation Details'!$A$1:$O$2344,3,FALSE)</f>
        <v>Dec</v>
      </c>
    </row>
    <row r="184" spans="1:17" ht="15.6" x14ac:dyDescent="0.3">
      <c r="A184" s="21" t="s">
        <v>2188</v>
      </c>
      <c r="B184" t="str">
        <f>VLOOKUP($A184,'Customer Names'!$A$2:$D$2336,3,FALSE)</f>
        <v>Jeffrey</v>
      </c>
      <c r="C184">
        <f>VLOOKUP($A184,'Medical Examinations'!$A$1:$J$2336,2,FALSE)</f>
        <v>35.299999999999997</v>
      </c>
      <c r="D184">
        <f>VLOOKUP($A184,'Medical Examinations'!$A$1:$J$2336,3,FALSE)</f>
        <v>6.09</v>
      </c>
      <c r="E184" t="str">
        <f>VLOOKUP($A184,'Medical Examinations'!$A$1:$J$2336,4,FALSE)</f>
        <v>No</v>
      </c>
      <c r="F184" t="str">
        <f>VLOOKUP($A184,'Medical Examinations'!$A$1:$J$2336,5,FALSE)</f>
        <v>No</v>
      </c>
      <c r="G184" t="str">
        <f>VLOOKUP($A184,'Medical Examinations'!$A$1:$J$2336,6,FALSE)</f>
        <v>No</v>
      </c>
      <c r="H184">
        <f>VLOOKUP($A184,'Medical Examinations'!$A$1:$J$2336,7,FALSE)</f>
        <v>1</v>
      </c>
      <c r="I184" t="str">
        <f>VLOOKUP($A184,'Medical Examinations'!$A$1:$J$2336,8,FALSE)</f>
        <v>Yes</v>
      </c>
      <c r="J184" t="str">
        <f>VLOOKUP($A184,'Medical Examinations'!$A$1:$J$2336,9,FALSE)</f>
        <v>Obesity</v>
      </c>
      <c r="K184" t="str">
        <f>VLOOKUP($A184,'Medical Examinations'!$A$1:$J$2336,10,FALSE)</f>
        <v>Prediabetes</v>
      </c>
      <c r="L184">
        <f>VLOOKUP($A184,'Hospitalisation Details'!$A$1:$O$2344,2,FALSE)</f>
        <v>4</v>
      </c>
      <c r="M184" s="6" t="str">
        <f>VLOOKUP($A184,'Hospitalisation Details'!$A$1:$O$2344,5,FALSE)</f>
        <v>4-Jul-1992</v>
      </c>
      <c r="N184" s="28">
        <f>VLOOKUP($A184,'Hospitalisation Details'!$A$1:$O$2344,6,FALSE)</f>
        <v>30</v>
      </c>
      <c r="O184" s="28">
        <f>VLOOKUP($A184,'Hospitalisation Details'!$A$1:$O$2344,7,FALSE)</f>
        <v>0</v>
      </c>
      <c r="P184" s="28">
        <f>VLOOKUP($A184,'Hospitalisation Details'!$A$1:$O$2344,8,FALSE)</f>
        <v>36837.47</v>
      </c>
      <c r="Q184" t="str">
        <f>VLOOKUP($A184,'Hospitalisation Details'!$A$1:$O$2344,3,FALSE)</f>
        <v>Jul</v>
      </c>
    </row>
    <row r="185" spans="1:17" ht="15.6" x14ac:dyDescent="0.3">
      <c r="A185" s="21" t="s">
        <v>2187</v>
      </c>
      <c r="B185" t="str">
        <f>VLOOKUP($A185,'Customer Names'!$A$2:$D$2336,3,FALSE)</f>
        <v>Matthew F</v>
      </c>
      <c r="C185">
        <f>VLOOKUP($A185,'Medical Examinations'!$A$1:$J$2336,2,FALSE)</f>
        <v>33.42</v>
      </c>
      <c r="D185">
        <f>VLOOKUP($A185,'Medical Examinations'!$A$1:$J$2336,3,FALSE)</f>
        <v>10.67</v>
      </c>
      <c r="E185" t="str">
        <f>VLOOKUP($A185,'Medical Examinations'!$A$1:$J$2336,4,FALSE)</f>
        <v>No</v>
      </c>
      <c r="F185" t="str">
        <f>VLOOKUP($A185,'Medical Examinations'!$A$1:$J$2336,5,FALSE)</f>
        <v>No</v>
      </c>
      <c r="G185" t="str">
        <f>VLOOKUP($A185,'Medical Examinations'!$A$1:$J$2336,6,FALSE)</f>
        <v>No</v>
      </c>
      <c r="H185">
        <f>VLOOKUP($A185,'Medical Examinations'!$A$1:$J$2336,7,FALSE)</f>
        <v>0</v>
      </c>
      <c r="I185" t="str">
        <f>VLOOKUP($A185,'Medical Examinations'!$A$1:$J$2336,8,FALSE)</f>
        <v>Yes</v>
      </c>
      <c r="J185" t="str">
        <f>VLOOKUP($A185,'Medical Examinations'!$A$1:$J$2336,9,FALSE)</f>
        <v>Obesity</v>
      </c>
      <c r="K185" t="str">
        <f>VLOOKUP($A185,'Medical Examinations'!$A$1:$J$2336,10,FALSE)</f>
        <v>Diabetes</v>
      </c>
      <c r="L185">
        <f>VLOOKUP($A185,'Hospitalisation Details'!$A$1:$O$2344,2,FALSE)</f>
        <v>28</v>
      </c>
      <c r="M185" s="6" t="str">
        <f>VLOOKUP($A185,'Hospitalisation Details'!$A$1:$O$2344,5,FALSE)</f>
        <v>28-Dec-1965</v>
      </c>
      <c r="N185" s="28">
        <f>VLOOKUP($A185,'Hospitalisation Details'!$A$1:$O$2344,6,FALSE)</f>
        <v>57</v>
      </c>
      <c r="O185" s="28">
        <f>VLOOKUP($A185,'Hospitalisation Details'!$A$1:$O$2344,7,FALSE)</f>
        <v>0</v>
      </c>
      <c r="P185" s="28">
        <f>VLOOKUP($A185,'Hospitalisation Details'!$A$1:$O$2344,8,FALSE)</f>
        <v>36795.29</v>
      </c>
      <c r="Q185" t="str">
        <f>VLOOKUP($A185,'Hospitalisation Details'!$A$1:$O$2344,3,FALSE)</f>
        <v>Dec</v>
      </c>
    </row>
    <row r="186" spans="1:17" ht="15.6" x14ac:dyDescent="0.3">
      <c r="A186" s="21" t="s">
        <v>2186</v>
      </c>
      <c r="B186" t="str">
        <f>VLOOKUP($A186,'Customer Names'!$A$2:$D$2336,3,FALSE)</f>
        <v>Ryan J</v>
      </c>
      <c r="C186">
        <f>VLOOKUP($A186,'Medical Examinations'!$A$1:$J$2336,2,FALSE)</f>
        <v>37.18</v>
      </c>
      <c r="D186">
        <f>VLOOKUP($A186,'Medical Examinations'!$A$1:$J$2336,3,FALSE)</f>
        <v>6.75</v>
      </c>
      <c r="E186" t="str">
        <f>VLOOKUP($A186,'Medical Examinations'!$A$1:$J$2336,4,FALSE)</f>
        <v>Yes</v>
      </c>
      <c r="F186" t="str">
        <f>VLOOKUP($A186,'Medical Examinations'!$A$1:$J$2336,5,FALSE)</f>
        <v>No</v>
      </c>
      <c r="G186" t="str">
        <f>VLOOKUP($A186,'Medical Examinations'!$A$1:$J$2336,6,FALSE)</f>
        <v>No</v>
      </c>
      <c r="H186">
        <f>VLOOKUP($A186,'Medical Examinations'!$A$1:$J$2336,7,FALSE)</f>
        <v>2</v>
      </c>
      <c r="I186" t="str">
        <f>VLOOKUP($A186,'Medical Examinations'!$A$1:$J$2336,8,FALSE)</f>
        <v>Yes</v>
      </c>
      <c r="J186" t="str">
        <f>VLOOKUP($A186,'Medical Examinations'!$A$1:$J$2336,9,FALSE)</f>
        <v>Obesity</v>
      </c>
      <c r="K186" t="str">
        <f>VLOOKUP($A186,'Medical Examinations'!$A$1:$J$2336,10,FALSE)</f>
        <v>Diabetes</v>
      </c>
      <c r="L186">
        <f>VLOOKUP($A186,'Hospitalisation Details'!$A$1:$O$2344,2,FALSE)</f>
        <v>14</v>
      </c>
      <c r="M186" s="6" t="str">
        <f>VLOOKUP($A186,'Hospitalisation Details'!$A$1:$O$2344,5,FALSE)</f>
        <v>14-Jul-1970</v>
      </c>
      <c r="N186" s="28">
        <f>VLOOKUP($A186,'Hospitalisation Details'!$A$1:$O$2344,6,FALSE)</f>
        <v>52</v>
      </c>
      <c r="O186" s="28">
        <f>VLOOKUP($A186,'Hospitalisation Details'!$A$1:$O$2344,7,FALSE)</f>
        <v>0</v>
      </c>
      <c r="P186" s="28">
        <f>VLOOKUP($A186,'Hospitalisation Details'!$A$1:$O$2344,8,FALSE)</f>
        <v>36786.370000000003</v>
      </c>
      <c r="Q186" t="str">
        <f>VLOOKUP($A186,'Hospitalisation Details'!$A$1:$O$2344,3,FALSE)</f>
        <v>Jul</v>
      </c>
    </row>
    <row r="187" spans="1:17" ht="15.6" x14ac:dyDescent="0.3">
      <c r="A187" s="21" t="s">
        <v>2185</v>
      </c>
      <c r="B187" t="str">
        <f>VLOOKUP($A187,'Customer Names'!$A$2:$D$2336,3,FALSE)</f>
        <v>Amy</v>
      </c>
      <c r="C187">
        <f>VLOOKUP($A187,'Medical Examinations'!$A$1:$J$2336,2,FALSE)</f>
        <v>33.33</v>
      </c>
      <c r="D187">
        <f>VLOOKUP($A187,'Medical Examinations'!$A$1:$J$2336,3,FALSE)</f>
        <v>9.26</v>
      </c>
      <c r="E187" t="str">
        <f>VLOOKUP($A187,'Medical Examinations'!$A$1:$J$2336,4,FALSE)</f>
        <v>Yes</v>
      </c>
      <c r="F187" t="str">
        <f>VLOOKUP($A187,'Medical Examinations'!$A$1:$J$2336,5,FALSE)</f>
        <v>No</v>
      </c>
      <c r="G187" t="str">
        <f>VLOOKUP($A187,'Medical Examinations'!$A$1:$J$2336,6,FALSE)</f>
        <v>No</v>
      </c>
      <c r="H187">
        <f>VLOOKUP($A187,'Medical Examinations'!$A$1:$J$2336,7,FALSE)</f>
        <v>2</v>
      </c>
      <c r="I187" t="str">
        <f>VLOOKUP($A187,'Medical Examinations'!$A$1:$J$2336,8,FALSE)</f>
        <v>No</v>
      </c>
      <c r="J187" t="str">
        <f>VLOOKUP($A187,'Medical Examinations'!$A$1:$J$2336,9,FALSE)</f>
        <v>Obesity</v>
      </c>
      <c r="K187" t="str">
        <f>VLOOKUP($A187,'Medical Examinations'!$A$1:$J$2336,10,FALSE)</f>
        <v>Diabetes</v>
      </c>
      <c r="L187">
        <f>VLOOKUP($A187,'Hospitalisation Details'!$A$1:$O$2344,2,FALSE)</f>
        <v>29</v>
      </c>
      <c r="M187" s="6" t="str">
        <f>VLOOKUP($A187,'Hospitalisation Details'!$A$1:$O$2344,5,FALSE)</f>
        <v>29-Jul-1961</v>
      </c>
      <c r="N187" s="28">
        <f>VLOOKUP($A187,'Hospitalisation Details'!$A$1:$O$2344,6,FALSE)</f>
        <v>61</v>
      </c>
      <c r="O187" s="28">
        <f>VLOOKUP($A187,'Hospitalisation Details'!$A$1:$O$2344,7,FALSE)</f>
        <v>4</v>
      </c>
      <c r="P187" s="28">
        <f>VLOOKUP($A187,'Hospitalisation Details'!$A$1:$O$2344,8,FALSE)</f>
        <v>36580.28</v>
      </c>
      <c r="Q187" t="str">
        <f>VLOOKUP($A187,'Hospitalisation Details'!$A$1:$O$2344,3,FALSE)</f>
        <v>Jul</v>
      </c>
    </row>
    <row r="188" spans="1:17" ht="15.6" x14ac:dyDescent="0.3">
      <c r="A188" s="21" t="s">
        <v>2184</v>
      </c>
      <c r="B188" t="str">
        <f>VLOOKUP($A188,'Customer Names'!$A$2:$D$2336,3,FALSE)</f>
        <v>Andrew P</v>
      </c>
      <c r="C188">
        <f>VLOOKUP($A188,'Medical Examinations'!$A$1:$J$2336,2,FALSE)</f>
        <v>53.21</v>
      </c>
      <c r="D188">
        <f>VLOOKUP($A188,'Medical Examinations'!$A$1:$J$2336,3,FALSE)</f>
        <v>4.2699999999999996</v>
      </c>
      <c r="E188" t="str">
        <f>VLOOKUP($A188,'Medical Examinations'!$A$1:$J$2336,4,FALSE)</f>
        <v>No</v>
      </c>
      <c r="F188" t="str">
        <f>VLOOKUP($A188,'Medical Examinations'!$A$1:$J$2336,5,FALSE)</f>
        <v>No</v>
      </c>
      <c r="G188" t="str">
        <f>VLOOKUP($A188,'Medical Examinations'!$A$1:$J$2336,6,FALSE)</f>
        <v>No</v>
      </c>
      <c r="H188">
        <f>VLOOKUP($A188,'Medical Examinations'!$A$1:$J$2336,7,FALSE)</f>
        <v>1</v>
      </c>
      <c r="I188" t="str">
        <f>VLOOKUP($A188,'Medical Examinations'!$A$1:$J$2336,8,FALSE)</f>
        <v>Yes</v>
      </c>
      <c r="J188" t="str">
        <f>VLOOKUP($A188,'Medical Examinations'!$A$1:$J$2336,9,FALSE)</f>
        <v>Obesity</v>
      </c>
      <c r="K188" t="str">
        <f>VLOOKUP($A188,'Medical Examinations'!$A$1:$J$2336,10,FALSE)</f>
        <v>Normal</v>
      </c>
      <c r="L188">
        <f>VLOOKUP($A188,'Hospitalisation Details'!$A$1:$O$2344,2,FALSE)</f>
        <v>9</v>
      </c>
      <c r="M188" s="6" t="str">
        <f>VLOOKUP($A188,'Hospitalisation Details'!$A$1:$O$2344,5,FALSE)</f>
        <v>9-Oct-1992</v>
      </c>
      <c r="N188" s="28">
        <f>VLOOKUP($A188,'Hospitalisation Details'!$A$1:$O$2344,6,FALSE)</f>
        <v>30</v>
      </c>
      <c r="O188" s="28">
        <f>VLOOKUP($A188,'Hospitalisation Details'!$A$1:$O$2344,7,FALSE)</f>
        <v>0</v>
      </c>
      <c r="P188" s="28">
        <f>VLOOKUP($A188,'Hospitalisation Details'!$A$1:$O$2344,8,FALSE)</f>
        <v>36572.800000000003</v>
      </c>
      <c r="Q188" t="str">
        <f>VLOOKUP($A188,'Hospitalisation Details'!$A$1:$O$2344,3,FALSE)</f>
        <v>Oct</v>
      </c>
    </row>
    <row r="189" spans="1:17" ht="15.6" x14ac:dyDescent="0.3">
      <c r="A189" s="21" t="s">
        <v>2183</v>
      </c>
      <c r="B189" t="str">
        <f>VLOOKUP($A189,'Customer Names'!$A$2:$D$2336,3,FALSE)</f>
        <v>George M.V</v>
      </c>
      <c r="C189">
        <f>VLOOKUP($A189,'Medical Examinations'!$A$1:$J$2336,2,FALSE)</f>
        <v>38.729999999999997</v>
      </c>
      <c r="D189">
        <f>VLOOKUP($A189,'Medical Examinations'!$A$1:$J$2336,3,FALSE)</f>
        <v>11.51</v>
      </c>
      <c r="E189" t="str">
        <f>VLOOKUP($A189,'Medical Examinations'!$A$1:$J$2336,4,FALSE)</f>
        <v>No</v>
      </c>
      <c r="F189" t="str">
        <f>VLOOKUP($A189,'Medical Examinations'!$A$1:$J$2336,5,FALSE)</f>
        <v>No</v>
      </c>
      <c r="G189" t="str">
        <f>VLOOKUP($A189,'Medical Examinations'!$A$1:$J$2336,6,FALSE)</f>
        <v>No</v>
      </c>
      <c r="H189">
        <f>VLOOKUP($A189,'Medical Examinations'!$A$1:$J$2336,7,FALSE)</f>
        <v>2</v>
      </c>
      <c r="I189" t="str">
        <f>VLOOKUP($A189,'Medical Examinations'!$A$1:$J$2336,8,FALSE)</f>
        <v>Yes</v>
      </c>
      <c r="J189" t="str">
        <f>VLOOKUP($A189,'Medical Examinations'!$A$1:$J$2336,9,FALSE)</f>
        <v>Obesity</v>
      </c>
      <c r="K189" t="str">
        <f>VLOOKUP($A189,'Medical Examinations'!$A$1:$J$2336,10,FALSE)</f>
        <v>Diabetes</v>
      </c>
      <c r="L189">
        <f>VLOOKUP($A189,'Hospitalisation Details'!$A$1:$O$2344,2,FALSE)</f>
        <v>9</v>
      </c>
      <c r="M189" s="6" t="str">
        <f>VLOOKUP($A189,'Hospitalisation Details'!$A$1:$O$2344,5,FALSE)</f>
        <v>9-Aug-1973</v>
      </c>
      <c r="N189" s="28">
        <f>VLOOKUP($A189,'Hospitalisation Details'!$A$1:$O$2344,6,FALSE)</f>
        <v>49</v>
      </c>
      <c r="O189" s="28">
        <f>VLOOKUP($A189,'Hospitalisation Details'!$A$1:$O$2344,7,FALSE)</f>
        <v>0</v>
      </c>
      <c r="P189" s="28">
        <f>VLOOKUP($A189,'Hospitalisation Details'!$A$1:$O$2344,8,FALSE)</f>
        <v>36541.550000000003</v>
      </c>
      <c r="Q189" t="str">
        <f>VLOOKUP($A189,'Hospitalisation Details'!$A$1:$O$2344,3,FALSE)</f>
        <v>Aug</v>
      </c>
    </row>
    <row r="190" spans="1:17" ht="15.6" x14ac:dyDescent="0.3">
      <c r="A190" s="21" t="s">
        <v>2182</v>
      </c>
      <c r="B190" t="str">
        <f>VLOOKUP($A190,'Customer Names'!$A$2:$D$2336,3,FALSE)</f>
        <v>Sarah</v>
      </c>
      <c r="C190">
        <f>VLOOKUP($A190,'Medical Examinations'!$A$1:$J$2336,2,FALSE)</f>
        <v>29.73</v>
      </c>
      <c r="D190">
        <f>VLOOKUP($A190,'Medical Examinations'!$A$1:$J$2336,3,FALSE)</f>
        <v>7.22</v>
      </c>
      <c r="E190" t="str">
        <f>VLOOKUP($A190,'Medical Examinations'!$A$1:$J$2336,4,FALSE)</f>
        <v>No</v>
      </c>
      <c r="F190" t="str">
        <f>VLOOKUP($A190,'Medical Examinations'!$A$1:$J$2336,5,FALSE)</f>
        <v>No</v>
      </c>
      <c r="G190" t="str">
        <f>VLOOKUP($A190,'Medical Examinations'!$A$1:$J$2336,6,FALSE)</f>
        <v>No</v>
      </c>
      <c r="H190">
        <f>VLOOKUP($A190,'Medical Examinations'!$A$1:$J$2336,7,FALSE)</f>
        <v>0</v>
      </c>
      <c r="I190" t="str">
        <f>VLOOKUP($A190,'Medical Examinations'!$A$1:$J$2336,8,FALSE)</f>
        <v>Yes</v>
      </c>
      <c r="J190" t="str">
        <f>VLOOKUP($A190,'Medical Examinations'!$A$1:$J$2336,9,FALSE)</f>
        <v>Over Weight</v>
      </c>
      <c r="K190" t="str">
        <f>VLOOKUP($A190,'Medical Examinations'!$A$1:$J$2336,10,FALSE)</f>
        <v>Diabetes</v>
      </c>
      <c r="L190">
        <f>VLOOKUP($A190,'Hospitalisation Details'!$A$1:$O$2344,2,FALSE)</f>
        <v>19</v>
      </c>
      <c r="M190" s="6" t="str">
        <f>VLOOKUP($A190,'Hospitalisation Details'!$A$1:$O$2344,5,FALSE)</f>
        <v>19-Nov-1962</v>
      </c>
      <c r="N190" s="28">
        <f>VLOOKUP($A190,'Hospitalisation Details'!$A$1:$O$2344,6,FALSE)</f>
        <v>60</v>
      </c>
      <c r="O190" s="28">
        <f>VLOOKUP($A190,'Hospitalisation Details'!$A$1:$O$2344,7,FALSE)</f>
        <v>0</v>
      </c>
      <c r="P190" s="28">
        <f>VLOOKUP($A190,'Hospitalisation Details'!$A$1:$O$2344,8,FALSE)</f>
        <v>36445.550000000003</v>
      </c>
      <c r="Q190" t="str">
        <f>VLOOKUP($A190,'Hospitalisation Details'!$A$1:$O$2344,3,FALSE)</f>
        <v>Nov</v>
      </c>
    </row>
    <row r="191" spans="1:17" ht="15.6" x14ac:dyDescent="0.3">
      <c r="A191" s="21" t="s">
        <v>2181</v>
      </c>
      <c r="B191" t="str">
        <f>VLOOKUP($A191,'Customer Names'!$A$2:$D$2336,3,FALSE)</f>
        <v>Lara</v>
      </c>
      <c r="C191">
        <f>VLOOKUP($A191,'Medical Examinations'!$A$1:$J$2336,2,FALSE)</f>
        <v>34.700000000000003</v>
      </c>
      <c r="D191">
        <f>VLOOKUP($A191,'Medical Examinations'!$A$1:$J$2336,3,FALSE)</f>
        <v>4.37</v>
      </c>
      <c r="E191" t="str">
        <f>VLOOKUP($A191,'Medical Examinations'!$A$1:$J$2336,4,FALSE)</f>
        <v>No</v>
      </c>
      <c r="F191" t="str">
        <f>VLOOKUP($A191,'Medical Examinations'!$A$1:$J$2336,5,FALSE)</f>
        <v>No</v>
      </c>
      <c r="G191" t="str">
        <f>VLOOKUP($A191,'Medical Examinations'!$A$1:$J$2336,6,FALSE)</f>
        <v>Yes</v>
      </c>
      <c r="H191">
        <f>VLOOKUP($A191,'Medical Examinations'!$A$1:$J$2336,7,FALSE)</f>
        <v>1</v>
      </c>
      <c r="I191" t="str">
        <f>VLOOKUP($A191,'Medical Examinations'!$A$1:$J$2336,8,FALSE)</f>
        <v>Yes</v>
      </c>
      <c r="J191" t="str">
        <f>VLOOKUP($A191,'Medical Examinations'!$A$1:$J$2336,9,FALSE)</f>
        <v>Obesity</v>
      </c>
      <c r="K191" t="str">
        <f>VLOOKUP($A191,'Medical Examinations'!$A$1:$J$2336,10,FALSE)</f>
        <v>Normal</v>
      </c>
      <c r="L191">
        <f>VLOOKUP($A191,'Hospitalisation Details'!$A$1:$O$2344,2,FALSE)</f>
        <v>9</v>
      </c>
      <c r="M191" s="6" t="str">
        <f>VLOOKUP($A191,'Hospitalisation Details'!$A$1:$O$2344,5,FALSE)</f>
        <v>9-Dec-2003</v>
      </c>
      <c r="N191" s="28">
        <f>VLOOKUP($A191,'Hospitalisation Details'!$A$1:$O$2344,6,FALSE)</f>
        <v>19</v>
      </c>
      <c r="O191" s="28">
        <f>VLOOKUP($A191,'Hospitalisation Details'!$A$1:$O$2344,7,FALSE)</f>
        <v>2</v>
      </c>
      <c r="P191" s="28">
        <f>VLOOKUP($A191,'Hospitalisation Details'!$A$1:$O$2344,8,FALSE)</f>
        <v>36397.58</v>
      </c>
      <c r="Q191" t="str">
        <f>VLOOKUP($A191,'Hospitalisation Details'!$A$1:$O$2344,3,FALSE)</f>
        <v>Dec</v>
      </c>
    </row>
    <row r="192" spans="1:17" ht="15.6" x14ac:dyDescent="0.3">
      <c r="A192" s="21" t="s">
        <v>2180</v>
      </c>
      <c r="B192" t="str">
        <f>VLOOKUP($A192,'Customer Names'!$A$2:$D$2336,3,FALSE)</f>
        <v>Sebastien</v>
      </c>
      <c r="C192">
        <f>VLOOKUP($A192,'Medical Examinations'!$A$1:$J$2336,2,FALSE)</f>
        <v>38.28</v>
      </c>
      <c r="D192">
        <f>VLOOKUP($A192,'Medical Examinations'!$A$1:$J$2336,3,FALSE)</f>
        <v>11.56</v>
      </c>
      <c r="E192" t="str">
        <f>VLOOKUP($A192,'Medical Examinations'!$A$1:$J$2336,4,FALSE)</f>
        <v>Yes</v>
      </c>
      <c r="F192" t="str">
        <f>VLOOKUP($A192,'Medical Examinations'!$A$1:$J$2336,5,FALSE)</f>
        <v>No</v>
      </c>
      <c r="G192" t="str">
        <f>VLOOKUP($A192,'Medical Examinations'!$A$1:$J$2336,6,FALSE)</f>
        <v>No</v>
      </c>
      <c r="H192">
        <f>VLOOKUP($A192,'Medical Examinations'!$A$1:$J$2336,7,FALSE)</f>
        <v>1</v>
      </c>
      <c r="I192" t="str">
        <f>VLOOKUP($A192,'Medical Examinations'!$A$1:$J$2336,8,FALSE)</f>
        <v>Yes</v>
      </c>
      <c r="J192" t="str">
        <f>VLOOKUP($A192,'Medical Examinations'!$A$1:$J$2336,9,FALSE)</f>
        <v>Obesity</v>
      </c>
      <c r="K192" t="str">
        <f>VLOOKUP($A192,'Medical Examinations'!$A$1:$J$2336,10,FALSE)</f>
        <v>Diabetes</v>
      </c>
      <c r="L192">
        <f>VLOOKUP($A192,'Hospitalisation Details'!$A$1:$O$2344,2,FALSE)</f>
        <v>5</v>
      </c>
      <c r="M192" s="6" t="str">
        <f>VLOOKUP($A192,'Hospitalisation Details'!$A$1:$O$2344,5,FALSE)</f>
        <v>5-Jun-1975</v>
      </c>
      <c r="N192" s="28">
        <f>VLOOKUP($A192,'Hospitalisation Details'!$A$1:$O$2344,6,FALSE)</f>
        <v>48</v>
      </c>
      <c r="O192" s="28">
        <f>VLOOKUP($A192,'Hospitalisation Details'!$A$1:$O$2344,7,FALSE)</f>
        <v>1</v>
      </c>
      <c r="P192" s="28">
        <f>VLOOKUP($A192,'Hospitalisation Details'!$A$1:$O$2344,8,FALSE)</f>
        <v>36350.71</v>
      </c>
      <c r="Q192" t="str">
        <f>VLOOKUP($A192,'Hospitalisation Details'!$A$1:$O$2344,3,FALSE)</f>
        <v>Jun</v>
      </c>
    </row>
    <row r="193" spans="1:17" ht="15.6" x14ac:dyDescent="0.3">
      <c r="A193" s="21" t="s">
        <v>2179</v>
      </c>
      <c r="B193" t="str">
        <f>VLOOKUP($A193,'Customer Names'!$A$2:$D$2336,3,FALSE)</f>
        <v>Padraig</v>
      </c>
      <c r="C193">
        <f>VLOOKUP($A193,'Medical Examinations'!$A$1:$J$2336,2,FALSE)</f>
        <v>33.57</v>
      </c>
      <c r="D193">
        <f>VLOOKUP($A193,'Medical Examinations'!$A$1:$J$2336,3,FALSE)</f>
        <v>8.82</v>
      </c>
      <c r="E193" t="str">
        <f>VLOOKUP($A193,'Medical Examinations'!$A$1:$J$2336,4,FALSE)</f>
        <v>Yes</v>
      </c>
      <c r="F193" t="str">
        <f>VLOOKUP($A193,'Medical Examinations'!$A$1:$J$2336,5,FALSE)</f>
        <v>No</v>
      </c>
      <c r="G193" t="str">
        <f>VLOOKUP($A193,'Medical Examinations'!$A$1:$J$2336,6,FALSE)</f>
        <v>No</v>
      </c>
      <c r="H193">
        <f>VLOOKUP($A193,'Medical Examinations'!$A$1:$J$2336,7,FALSE)</f>
        <v>0</v>
      </c>
      <c r="I193" t="str">
        <f>VLOOKUP($A193,'Medical Examinations'!$A$1:$J$2336,8,FALSE)</f>
        <v>Yes</v>
      </c>
      <c r="J193" t="str">
        <f>VLOOKUP($A193,'Medical Examinations'!$A$1:$J$2336,9,FALSE)</f>
        <v>Obesity</v>
      </c>
      <c r="K193" t="str">
        <f>VLOOKUP($A193,'Medical Examinations'!$A$1:$J$2336,10,FALSE)</f>
        <v>Diabetes</v>
      </c>
      <c r="L193">
        <f>VLOOKUP($A193,'Hospitalisation Details'!$A$1:$O$2344,2,FALSE)</f>
        <v>18</v>
      </c>
      <c r="M193" s="6" t="str">
        <f>VLOOKUP($A193,'Hospitalisation Details'!$A$1:$O$2344,5,FALSE)</f>
        <v>18-Oct-1967</v>
      </c>
      <c r="N193" s="28">
        <f>VLOOKUP($A193,'Hospitalisation Details'!$A$1:$O$2344,6,FALSE)</f>
        <v>55</v>
      </c>
      <c r="O193" s="28">
        <f>VLOOKUP($A193,'Hospitalisation Details'!$A$1:$O$2344,7,FALSE)</f>
        <v>0</v>
      </c>
      <c r="P193" s="28">
        <f>VLOOKUP($A193,'Hospitalisation Details'!$A$1:$O$2344,8,FALSE)</f>
        <v>36332.449999999997</v>
      </c>
      <c r="Q193" t="str">
        <f>VLOOKUP($A193,'Hospitalisation Details'!$A$1:$O$2344,3,FALSE)</f>
        <v>Oct</v>
      </c>
    </row>
    <row r="194" spans="1:17" ht="15.6" x14ac:dyDescent="0.3">
      <c r="A194" s="21" t="s">
        <v>2178</v>
      </c>
      <c r="B194" t="str">
        <f>VLOOKUP($A194,'Customer Names'!$A$2:$D$2336,3,FALSE)</f>
        <v>Heather</v>
      </c>
      <c r="C194">
        <f>VLOOKUP($A194,'Medical Examinations'!$A$1:$J$2336,2,FALSE)</f>
        <v>52.06</v>
      </c>
      <c r="D194">
        <f>VLOOKUP($A194,'Medical Examinations'!$A$1:$J$2336,3,FALSE)</f>
        <v>4.6900000000000004</v>
      </c>
      <c r="E194" t="str">
        <f>VLOOKUP($A194,'Medical Examinations'!$A$1:$J$2336,4,FALSE)</f>
        <v>No</v>
      </c>
      <c r="F194" t="str">
        <f>VLOOKUP($A194,'Medical Examinations'!$A$1:$J$2336,5,FALSE)</f>
        <v>No</v>
      </c>
      <c r="G194" t="str">
        <f>VLOOKUP($A194,'Medical Examinations'!$A$1:$J$2336,6,FALSE)</f>
        <v>No</v>
      </c>
      <c r="H194">
        <f>VLOOKUP($A194,'Medical Examinations'!$A$1:$J$2336,7,FALSE)</f>
        <v>1</v>
      </c>
      <c r="I194" t="str">
        <f>VLOOKUP($A194,'Medical Examinations'!$A$1:$J$2336,8,FALSE)</f>
        <v>Yes</v>
      </c>
      <c r="J194" t="str">
        <f>VLOOKUP($A194,'Medical Examinations'!$A$1:$J$2336,9,FALSE)</f>
        <v>Obesity</v>
      </c>
      <c r="K194" t="str">
        <f>VLOOKUP($A194,'Medical Examinations'!$A$1:$J$2336,10,FALSE)</f>
        <v>Normal</v>
      </c>
      <c r="L194">
        <f>VLOOKUP($A194,'Hospitalisation Details'!$A$1:$O$2344,2,FALSE)</f>
        <v>16</v>
      </c>
      <c r="M194" s="6" t="str">
        <f>VLOOKUP($A194,'Hospitalisation Details'!$A$1:$O$2344,5,FALSE)</f>
        <v>16-Jun-1992</v>
      </c>
      <c r="N194" s="28">
        <f>VLOOKUP($A194,'Hospitalisation Details'!$A$1:$O$2344,6,FALSE)</f>
        <v>30</v>
      </c>
      <c r="O194" s="28">
        <f>VLOOKUP($A194,'Hospitalisation Details'!$A$1:$O$2344,7,FALSE)</f>
        <v>0</v>
      </c>
      <c r="P194" s="28">
        <f>VLOOKUP($A194,'Hospitalisation Details'!$A$1:$O$2344,8,FALSE)</f>
        <v>36314.050000000003</v>
      </c>
      <c r="Q194" t="str">
        <f>VLOOKUP($A194,'Hospitalisation Details'!$A$1:$O$2344,3,FALSE)</f>
        <v>Jun</v>
      </c>
    </row>
    <row r="195" spans="1:17" ht="15.6" x14ac:dyDescent="0.3">
      <c r="A195" s="21" t="s">
        <v>2177</v>
      </c>
      <c r="B195" t="str">
        <f>VLOOKUP($A195,'Customer Names'!$A$2:$D$2336,3,FALSE)</f>
        <v>Jorge</v>
      </c>
      <c r="C195">
        <f>VLOOKUP($A195,'Medical Examinations'!$A$1:$J$2336,2,FALSE)</f>
        <v>38.17</v>
      </c>
      <c r="D195">
        <f>VLOOKUP($A195,'Medical Examinations'!$A$1:$J$2336,3,FALSE)</f>
        <v>4.53</v>
      </c>
      <c r="E195" t="str">
        <f>VLOOKUP($A195,'Medical Examinations'!$A$1:$J$2336,4,FALSE)</f>
        <v>No</v>
      </c>
      <c r="F195" t="str">
        <f>VLOOKUP($A195,'Medical Examinations'!$A$1:$J$2336,5,FALSE)</f>
        <v>Yes</v>
      </c>
      <c r="G195" t="str">
        <f>VLOOKUP($A195,'Medical Examinations'!$A$1:$J$2336,6,FALSE)</f>
        <v>No</v>
      </c>
      <c r="H195">
        <f>VLOOKUP($A195,'Medical Examinations'!$A$1:$J$2336,7,FALSE)</f>
        <v>1</v>
      </c>
      <c r="I195" t="str">
        <f>VLOOKUP($A195,'Medical Examinations'!$A$1:$J$2336,8,FALSE)</f>
        <v>Yes</v>
      </c>
      <c r="J195" t="str">
        <f>VLOOKUP($A195,'Medical Examinations'!$A$1:$J$2336,9,FALSE)</f>
        <v>Obesity</v>
      </c>
      <c r="K195" t="str">
        <f>VLOOKUP($A195,'Medical Examinations'!$A$1:$J$2336,10,FALSE)</f>
        <v>Normal</v>
      </c>
      <c r="L195">
        <f>VLOOKUP($A195,'Hospitalisation Details'!$A$1:$O$2344,2,FALSE)</f>
        <v>25</v>
      </c>
      <c r="M195" s="6" t="str">
        <f>VLOOKUP($A195,'Hospitalisation Details'!$A$1:$O$2344,5,FALSE)</f>
        <v>25-Dec-2004</v>
      </c>
      <c r="N195" s="28">
        <f>VLOOKUP($A195,'Hospitalisation Details'!$A$1:$O$2344,6,FALSE)</f>
        <v>18</v>
      </c>
      <c r="O195" s="28">
        <f>VLOOKUP($A195,'Hospitalisation Details'!$A$1:$O$2344,7,FALSE)</f>
        <v>0</v>
      </c>
      <c r="P195" s="28">
        <f>VLOOKUP($A195,'Hospitalisation Details'!$A$1:$O$2344,8,FALSE)</f>
        <v>36307.800000000003</v>
      </c>
      <c r="Q195" t="str">
        <f>VLOOKUP($A195,'Hospitalisation Details'!$A$1:$O$2344,3,FALSE)</f>
        <v>Dec</v>
      </c>
    </row>
    <row r="196" spans="1:17" ht="15.6" x14ac:dyDescent="0.3">
      <c r="A196" s="21" t="s">
        <v>2176</v>
      </c>
      <c r="B196" t="str">
        <f>VLOOKUP($A196,'Customer Names'!$A$2:$D$2336,3,FALSE)</f>
        <v>Jack R</v>
      </c>
      <c r="C196">
        <f>VLOOKUP($A196,'Medical Examinations'!$A$1:$J$2336,2,FALSE)</f>
        <v>36.954999999999998</v>
      </c>
      <c r="D196">
        <f>VLOOKUP($A196,'Medical Examinations'!$A$1:$J$2336,3,FALSE)</f>
        <v>5.84</v>
      </c>
      <c r="E196" t="str">
        <f>VLOOKUP($A196,'Medical Examinations'!$A$1:$J$2336,4,FALSE)</f>
        <v>No</v>
      </c>
      <c r="F196" t="str">
        <f>VLOOKUP($A196,'Medical Examinations'!$A$1:$J$2336,5,FALSE)</f>
        <v>No</v>
      </c>
      <c r="G196" t="str">
        <f>VLOOKUP($A196,'Medical Examinations'!$A$1:$J$2336,6,FALSE)</f>
        <v>Yes</v>
      </c>
      <c r="H196">
        <f>VLOOKUP($A196,'Medical Examinations'!$A$1:$J$2336,7,FALSE)</f>
        <v>1</v>
      </c>
      <c r="I196" t="str">
        <f>VLOOKUP($A196,'Medical Examinations'!$A$1:$J$2336,8,FALSE)</f>
        <v>Yes</v>
      </c>
      <c r="J196" t="str">
        <f>VLOOKUP($A196,'Medical Examinations'!$A$1:$J$2336,9,FALSE)</f>
        <v>Obesity</v>
      </c>
      <c r="K196" t="str">
        <f>VLOOKUP($A196,'Medical Examinations'!$A$1:$J$2336,10,FALSE)</f>
        <v>Prediabetes</v>
      </c>
      <c r="L196">
        <f>VLOOKUP($A196,'Hospitalisation Details'!$A$1:$O$2344,2,FALSE)</f>
        <v>5</v>
      </c>
      <c r="M196" s="6" t="str">
        <f>VLOOKUP($A196,'Hospitalisation Details'!$A$1:$O$2344,5,FALSE)</f>
        <v>5-Sep-2003</v>
      </c>
      <c r="N196" s="28">
        <f>VLOOKUP($A196,'Hospitalisation Details'!$A$1:$O$2344,6,FALSE)</f>
        <v>19</v>
      </c>
      <c r="O196" s="28">
        <f>VLOOKUP($A196,'Hospitalisation Details'!$A$1:$O$2344,7,FALSE)</f>
        <v>0</v>
      </c>
      <c r="P196" s="28">
        <f>VLOOKUP($A196,'Hospitalisation Details'!$A$1:$O$2344,8,FALSE)</f>
        <v>36219.410000000003</v>
      </c>
      <c r="Q196" t="str">
        <f>VLOOKUP($A196,'Hospitalisation Details'!$A$1:$O$2344,3,FALSE)</f>
        <v>Sep</v>
      </c>
    </row>
    <row r="197" spans="1:17" ht="15.6" x14ac:dyDescent="0.3">
      <c r="A197" s="21" t="s">
        <v>2175</v>
      </c>
      <c r="B197" t="str">
        <f>VLOOKUP($A197,'Customer Names'!$A$2:$D$2336,3,FALSE)</f>
        <v>Felix</v>
      </c>
      <c r="C197">
        <f>VLOOKUP($A197,'Medical Examinations'!$A$1:$J$2336,2,FALSE)</f>
        <v>34.4</v>
      </c>
      <c r="D197">
        <f>VLOOKUP($A197,'Medical Examinations'!$A$1:$J$2336,3,FALSE)</f>
        <v>4.9000000000000004</v>
      </c>
      <c r="E197" t="str">
        <f>VLOOKUP($A197,'Medical Examinations'!$A$1:$J$2336,4,FALSE)</f>
        <v>No</v>
      </c>
      <c r="F197" t="str">
        <f>VLOOKUP($A197,'Medical Examinations'!$A$1:$J$2336,5,FALSE)</f>
        <v>No</v>
      </c>
      <c r="G197" t="str">
        <f>VLOOKUP($A197,'Medical Examinations'!$A$1:$J$2336,6,FALSE)</f>
        <v>Yes</v>
      </c>
      <c r="H197">
        <f>VLOOKUP($A197,'Medical Examinations'!$A$1:$J$2336,7,FALSE)</f>
        <v>1</v>
      </c>
      <c r="I197" t="str">
        <f>VLOOKUP($A197,'Medical Examinations'!$A$1:$J$2336,8,FALSE)</f>
        <v>Yes</v>
      </c>
      <c r="J197" t="str">
        <f>VLOOKUP($A197,'Medical Examinations'!$A$1:$J$2336,9,FALSE)</f>
        <v>Obesity</v>
      </c>
      <c r="K197" t="str">
        <f>VLOOKUP($A197,'Medical Examinations'!$A$1:$J$2336,10,FALSE)</f>
        <v>Normal</v>
      </c>
      <c r="L197">
        <f>VLOOKUP($A197,'Hospitalisation Details'!$A$1:$O$2344,2,FALSE)</f>
        <v>28</v>
      </c>
      <c r="M197" s="6" t="str">
        <f>VLOOKUP($A197,'Hospitalisation Details'!$A$1:$O$2344,5,FALSE)</f>
        <v>28-Dec-1993</v>
      </c>
      <c r="N197" s="28">
        <f>VLOOKUP($A197,'Hospitalisation Details'!$A$1:$O$2344,6,FALSE)</f>
        <v>29</v>
      </c>
      <c r="O197" s="28">
        <f>VLOOKUP($A197,'Hospitalisation Details'!$A$1:$O$2344,7,FALSE)</f>
        <v>0</v>
      </c>
      <c r="P197" s="28">
        <f>VLOOKUP($A197,'Hospitalisation Details'!$A$1:$O$2344,8,FALSE)</f>
        <v>36197.699999999997</v>
      </c>
      <c r="Q197" t="str">
        <f>VLOOKUP($A197,'Hospitalisation Details'!$A$1:$O$2344,3,FALSE)</f>
        <v>Dec</v>
      </c>
    </row>
    <row r="198" spans="1:17" ht="15.6" x14ac:dyDescent="0.3">
      <c r="A198" s="21" t="s">
        <v>2174</v>
      </c>
      <c r="B198" t="str">
        <f>VLOOKUP($A198,'Customer Names'!$A$2:$D$2336,3,FALSE)</f>
        <v>Christopher C</v>
      </c>
      <c r="C198">
        <f>VLOOKUP($A198,'Medical Examinations'!$A$1:$J$2336,2,FALSE)</f>
        <v>31.73</v>
      </c>
      <c r="D198">
        <f>VLOOKUP($A198,'Medical Examinations'!$A$1:$J$2336,3,FALSE)</f>
        <v>4.3</v>
      </c>
      <c r="E198" t="str">
        <f>VLOOKUP($A198,'Medical Examinations'!$A$1:$J$2336,4,FALSE)</f>
        <v>No</v>
      </c>
      <c r="F198" t="str">
        <f>VLOOKUP($A198,'Medical Examinations'!$A$1:$J$2336,5,FALSE)</f>
        <v>No</v>
      </c>
      <c r="G198" t="str">
        <f>VLOOKUP($A198,'Medical Examinations'!$A$1:$J$2336,6,FALSE)</f>
        <v>No</v>
      </c>
      <c r="H198">
        <f>VLOOKUP($A198,'Medical Examinations'!$A$1:$J$2336,7,FALSE)</f>
        <v>0</v>
      </c>
      <c r="I198" t="str">
        <f>VLOOKUP($A198,'Medical Examinations'!$A$1:$J$2336,8,FALSE)</f>
        <v>Yes</v>
      </c>
      <c r="J198" t="str">
        <f>VLOOKUP($A198,'Medical Examinations'!$A$1:$J$2336,9,FALSE)</f>
        <v>Obesity</v>
      </c>
      <c r="K198" t="str">
        <f>VLOOKUP($A198,'Medical Examinations'!$A$1:$J$2336,10,FALSE)</f>
        <v>Normal</v>
      </c>
      <c r="L198">
        <f>VLOOKUP($A198,'Hospitalisation Details'!$A$1:$O$2344,2,FALSE)</f>
        <v>1</v>
      </c>
      <c r="M198" s="6" t="str">
        <f>VLOOKUP($A198,'Hospitalisation Details'!$A$1:$O$2344,5,FALSE)</f>
        <v>1-Oct-1999</v>
      </c>
      <c r="N198" s="28">
        <f>VLOOKUP($A198,'Hospitalisation Details'!$A$1:$O$2344,6,FALSE)</f>
        <v>23</v>
      </c>
      <c r="O198" s="28">
        <f>VLOOKUP($A198,'Hospitalisation Details'!$A$1:$O$2344,7,FALSE)</f>
        <v>3</v>
      </c>
      <c r="P198" s="28">
        <f>VLOOKUP($A198,'Hospitalisation Details'!$A$1:$O$2344,8,FALSE)</f>
        <v>36189.1</v>
      </c>
      <c r="Q198" t="str">
        <f>VLOOKUP($A198,'Hospitalisation Details'!$A$1:$O$2344,3,FALSE)</f>
        <v>Oct</v>
      </c>
    </row>
    <row r="199" spans="1:17" ht="15.6" x14ac:dyDescent="0.3">
      <c r="A199" s="21" t="s">
        <v>2173</v>
      </c>
      <c r="B199" t="str">
        <f>VLOOKUP($A199,'Customer Names'!$A$2:$D$2336,3,FALSE)</f>
        <v>Jesse</v>
      </c>
      <c r="C199">
        <f>VLOOKUP($A199,'Medical Examinations'!$A$1:$J$2336,2,FALSE)</f>
        <v>36.64</v>
      </c>
      <c r="D199">
        <f>VLOOKUP($A199,'Medical Examinations'!$A$1:$J$2336,3,FALSE)</f>
        <v>11.34</v>
      </c>
      <c r="E199" t="str">
        <f>VLOOKUP($A199,'Medical Examinations'!$A$1:$J$2336,4,FALSE)</f>
        <v>No</v>
      </c>
      <c r="F199" t="str">
        <f>VLOOKUP($A199,'Medical Examinations'!$A$1:$J$2336,5,FALSE)</f>
        <v>No</v>
      </c>
      <c r="G199" t="str">
        <f>VLOOKUP($A199,'Medical Examinations'!$A$1:$J$2336,6,FALSE)</f>
        <v>No</v>
      </c>
      <c r="H199">
        <f>VLOOKUP($A199,'Medical Examinations'!$A$1:$J$2336,7,FALSE)</f>
        <v>0</v>
      </c>
      <c r="I199" t="str">
        <f>VLOOKUP($A199,'Medical Examinations'!$A$1:$J$2336,8,FALSE)</f>
        <v>Yes</v>
      </c>
      <c r="J199" t="str">
        <f>VLOOKUP($A199,'Medical Examinations'!$A$1:$J$2336,9,FALSE)</f>
        <v>Obesity</v>
      </c>
      <c r="K199" t="str">
        <f>VLOOKUP($A199,'Medical Examinations'!$A$1:$J$2336,10,FALSE)</f>
        <v>Diabetes</v>
      </c>
      <c r="L199">
        <f>VLOOKUP($A199,'Hospitalisation Details'!$A$1:$O$2344,2,FALSE)</f>
        <v>6</v>
      </c>
      <c r="M199" s="6" t="str">
        <f>VLOOKUP($A199,'Hospitalisation Details'!$A$1:$O$2344,5,FALSE)</f>
        <v>6-Dec-1974</v>
      </c>
      <c r="N199" s="28">
        <f>VLOOKUP($A199,'Hospitalisation Details'!$A$1:$O$2344,6,FALSE)</f>
        <v>48</v>
      </c>
      <c r="O199" s="28">
        <f>VLOOKUP($A199,'Hospitalisation Details'!$A$1:$O$2344,7,FALSE)</f>
        <v>0</v>
      </c>
      <c r="P199" s="28">
        <f>VLOOKUP($A199,'Hospitalisation Details'!$A$1:$O$2344,8,FALSE)</f>
        <v>36182.870000000003</v>
      </c>
      <c r="Q199" t="str">
        <f>VLOOKUP($A199,'Hospitalisation Details'!$A$1:$O$2344,3,FALSE)</f>
        <v>Dec</v>
      </c>
    </row>
    <row r="200" spans="1:17" ht="15.6" x14ac:dyDescent="0.3">
      <c r="A200" s="21" t="s">
        <v>2172</v>
      </c>
      <c r="B200" t="str">
        <f>VLOOKUP($A200,'Customer Names'!$A$2:$D$2336,3,FALSE)</f>
        <v>Jill</v>
      </c>
      <c r="C200">
        <f>VLOOKUP($A200,'Medical Examinations'!$A$1:$J$2336,2,FALSE)</f>
        <v>36.85</v>
      </c>
      <c r="D200">
        <f>VLOOKUP($A200,'Medical Examinations'!$A$1:$J$2336,3,FALSE)</f>
        <v>5.88</v>
      </c>
      <c r="E200" t="str">
        <f>VLOOKUP($A200,'Medical Examinations'!$A$1:$J$2336,4,FALSE)</f>
        <v>No</v>
      </c>
      <c r="F200" t="str">
        <f>VLOOKUP($A200,'Medical Examinations'!$A$1:$J$2336,5,FALSE)</f>
        <v>Yes</v>
      </c>
      <c r="G200" t="str">
        <f>VLOOKUP($A200,'Medical Examinations'!$A$1:$J$2336,6,FALSE)</f>
        <v>No</v>
      </c>
      <c r="H200">
        <f>VLOOKUP($A200,'Medical Examinations'!$A$1:$J$2336,7,FALSE)</f>
        <v>1</v>
      </c>
      <c r="I200" t="str">
        <f>VLOOKUP($A200,'Medical Examinations'!$A$1:$J$2336,8,FALSE)</f>
        <v>Yes</v>
      </c>
      <c r="J200" t="str">
        <f>VLOOKUP($A200,'Medical Examinations'!$A$1:$J$2336,9,FALSE)</f>
        <v>Obesity</v>
      </c>
      <c r="K200" t="str">
        <f>VLOOKUP($A200,'Medical Examinations'!$A$1:$J$2336,10,FALSE)</f>
        <v>Prediabetes</v>
      </c>
      <c r="L200">
        <f>VLOOKUP($A200,'Hospitalisation Details'!$A$1:$O$2344,2,FALSE)</f>
        <v>30</v>
      </c>
      <c r="M200" s="6" t="str">
        <f>VLOOKUP($A200,'Hospitalisation Details'!$A$1:$O$2344,5,FALSE)</f>
        <v>30-Aug-2004</v>
      </c>
      <c r="N200" s="28">
        <f>VLOOKUP($A200,'Hospitalisation Details'!$A$1:$O$2344,6,FALSE)</f>
        <v>18</v>
      </c>
      <c r="O200" s="28">
        <f>VLOOKUP($A200,'Hospitalisation Details'!$A$1:$O$2344,7,FALSE)</f>
        <v>0</v>
      </c>
      <c r="P200" s="28">
        <f>VLOOKUP($A200,'Hospitalisation Details'!$A$1:$O$2344,8,FALSE)</f>
        <v>36149.480000000003</v>
      </c>
      <c r="Q200" t="str">
        <f>VLOOKUP($A200,'Hospitalisation Details'!$A$1:$O$2344,3,FALSE)</f>
        <v>Aug</v>
      </c>
    </row>
    <row r="201" spans="1:17" ht="15.6" x14ac:dyDescent="0.3">
      <c r="A201" s="21" t="s">
        <v>2171</v>
      </c>
      <c r="B201" t="str">
        <f>VLOOKUP($A201,'Customer Names'!$A$2:$D$2336,3,FALSE)</f>
        <v>William</v>
      </c>
      <c r="C201">
        <f>VLOOKUP($A201,'Medical Examinations'!$A$1:$J$2336,2,FALSE)</f>
        <v>33.33</v>
      </c>
      <c r="D201">
        <f>VLOOKUP($A201,'Medical Examinations'!$A$1:$J$2336,3,FALSE)</f>
        <v>5.01</v>
      </c>
      <c r="E201" t="str">
        <f>VLOOKUP($A201,'Medical Examinations'!$A$1:$J$2336,4,FALSE)</f>
        <v>Yes</v>
      </c>
      <c r="F201" t="str">
        <f>VLOOKUP($A201,'Medical Examinations'!$A$1:$J$2336,5,FALSE)</f>
        <v>No</v>
      </c>
      <c r="G201" t="str">
        <f>VLOOKUP($A201,'Medical Examinations'!$A$1:$J$2336,6,FALSE)</f>
        <v>Yes</v>
      </c>
      <c r="H201">
        <f>VLOOKUP($A201,'Medical Examinations'!$A$1:$J$2336,7,FALSE)</f>
        <v>1</v>
      </c>
      <c r="I201" t="str">
        <f>VLOOKUP($A201,'Medical Examinations'!$A$1:$J$2336,8,FALSE)</f>
        <v>Yes</v>
      </c>
      <c r="J201" t="str">
        <f>VLOOKUP($A201,'Medical Examinations'!$A$1:$J$2336,9,FALSE)</f>
        <v>Obesity</v>
      </c>
      <c r="K201" t="str">
        <f>VLOOKUP($A201,'Medical Examinations'!$A$1:$J$2336,10,FALSE)</f>
        <v>Normal</v>
      </c>
      <c r="L201">
        <f>VLOOKUP($A201,'Hospitalisation Details'!$A$1:$O$2344,2,FALSE)</f>
        <v>12</v>
      </c>
      <c r="M201" s="6" t="str">
        <f>VLOOKUP($A201,'Hospitalisation Details'!$A$1:$O$2344,5,FALSE)</f>
        <v>12-Jun-1997</v>
      </c>
      <c r="N201" s="28">
        <f>VLOOKUP($A201,'Hospitalisation Details'!$A$1:$O$2344,6,FALSE)</f>
        <v>25</v>
      </c>
      <c r="O201" s="28">
        <f>VLOOKUP($A201,'Hospitalisation Details'!$A$1:$O$2344,7,FALSE)</f>
        <v>2</v>
      </c>
      <c r="P201" s="28">
        <f>VLOOKUP($A201,'Hospitalisation Details'!$A$1:$O$2344,8,FALSE)</f>
        <v>36124.57</v>
      </c>
      <c r="Q201" t="str">
        <f>VLOOKUP($A201,'Hospitalisation Details'!$A$1:$O$2344,3,FALSE)</f>
        <v>Jun</v>
      </c>
    </row>
    <row r="202" spans="1:17" ht="15.6" x14ac:dyDescent="0.3">
      <c r="A202" s="21" t="s">
        <v>2170</v>
      </c>
      <c r="B202" t="str">
        <f>VLOOKUP($A202,'Customer Names'!$A$2:$D$2336,3,FALSE)</f>
        <v>Alejandro</v>
      </c>
      <c r="C202">
        <f>VLOOKUP($A202,'Medical Examinations'!$A$1:$J$2336,2,FALSE)</f>
        <v>39.14</v>
      </c>
      <c r="D202">
        <f>VLOOKUP($A202,'Medical Examinations'!$A$1:$J$2336,3,FALSE)</f>
        <v>4.4000000000000004</v>
      </c>
      <c r="E202" t="str">
        <f>VLOOKUP($A202,'Medical Examinations'!$A$1:$J$2336,4,FALSE)</f>
        <v>No</v>
      </c>
      <c r="F202" t="str">
        <f>VLOOKUP($A202,'Medical Examinations'!$A$1:$J$2336,5,FALSE)</f>
        <v>No</v>
      </c>
      <c r="G202" t="str">
        <f>VLOOKUP($A202,'Medical Examinations'!$A$1:$J$2336,6,FALSE)</f>
        <v>Yes</v>
      </c>
      <c r="H202">
        <f>VLOOKUP($A202,'Medical Examinations'!$A$1:$J$2336,7,FALSE)</f>
        <v>1</v>
      </c>
      <c r="I202" t="str">
        <f>VLOOKUP($A202,'Medical Examinations'!$A$1:$J$2336,8,FALSE)</f>
        <v>Yes</v>
      </c>
      <c r="J202" t="str">
        <f>VLOOKUP($A202,'Medical Examinations'!$A$1:$J$2336,9,FALSE)</f>
        <v>Obesity</v>
      </c>
      <c r="K202" t="str">
        <f>VLOOKUP($A202,'Medical Examinations'!$A$1:$J$2336,10,FALSE)</f>
        <v>Normal</v>
      </c>
      <c r="L202">
        <f>VLOOKUP($A202,'Hospitalisation Details'!$A$1:$O$2344,2,FALSE)</f>
        <v>4</v>
      </c>
      <c r="M202" s="6" t="str">
        <f>VLOOKUP($A202,'Hospitalisation Details'!$A$1:$O$2344,5,FALSE)</f>
        <v>4-Nov-1979</v>
      </c>
      <c r="N202" s="28">
        <f>VLOOKUP($A202,'Hospitalisation Details'!$A$1:$O$2344,6,FALSE)</f>
        <v>43</v>
      </c>
      <c r="O202" s="28">
        <f>VLOOKUP($A202,'Hospitalisation Details'!$A$1:$O$2344,7,FALSE)</f>
        <v>2</v>
      </c>
      <c r="P202" s="28">
        <f>VLOOKUP($A202,'Hospitalisation Details'!$A$1:$O$2344,8,FALSE)</f>
        <v>36090.49</v>
      </c>
      <c r="Q202" t="str">
        <f>VLOOKUP($A202,'Hospitalisation Details'!$A$1:$O$2344,3,FALSE)</f>
        <v>Nov</v>
      </c>
    </row>
    <row r="203" spans="1:17" ht="15.6" x14ac:dyDescent="0.3">
      <c r="A203" s="21" t="s">
        <v>2169</v>
      </c>
      <c r="B203" t="str">
        <f>VLOOKUP($A203,'Customer Names'!$A$2:$D$2336,3,FALSE)</f>
        <v>Ian E</v>
      </c>
      <c r="C203">
        <f>VLOOKUP($A203,'Medical Examinations'!$A$1:$J$2336,2,FALSE)</f>
        <v>32.9</v>
      </c>
      <c r="D203">
        <f>VLOOKUP($A203,'Medical Examinations'!$A$1:$J$2336,3,FALSE)</f>
        <v>6.26</v>
      </c>
      <c r="E203" t="str">
        <f>VLOOKUP($A203,'Medical Examinations'!$A$1:$J$2336,4,FALSE)</f>
        <v>Yes</v>
      </c>
      <c r="F203" t="str">
        <f>VLOOKUP($A203,'Medical Examinations'!$A$1:$J$2336,5,FALSE)</f>
        <v>No</v>
      </c>
      <c r="G203" t="str">
        <f>VLOOKUP($A203,'Medical Examinations'!$A$1:$J$2336,6,FALSE)</f>
        <v>No</v>
      </c>
      <c r="H203">
        <f>VLOOKUP($A203,'Medical Examinations'!$A$1:$J$2336,7,FALSE)</f>
        <v>0</v>
      </c>
      <c r="I203" t="str">
        <f>VLOOKUP($A203,'Medical Examinations'!$A$1:$J$2336,8,FALSE)</f>
        <v>Yes</v>
      </c>
      <c r="J203" t="str">
        <f>VLOOKUP($A203,'Medical Examinations'!$A$1:$J$2336,9,FALSE)</f>
        <v>Obesity</v>
      </c>
      <c r="K203" t="str">
        <f>VLOOKUP($A203,'Medical Examinations'!$A$1:$J$2336,10,FALSE)</f>
        <v>Prediabetes</v>
      </c>
      <c r="L203">
        <f>VLOOKUP($A203,'Hospitalisation Details'!$A$1:$O$2344,2,FALSE)</f>
        <v>20</v>
      </c>
      <c r="M203" s="6" t="str">
        <f>VLOOKUP($A203,'Hospitalisation Details'!$A$1:$O$2344,5,FALSE)</f>
        <v>20-Aug-1996</v>
      </c>
      <c r="N203" s="28">
        <f>VLOOKUP($A203,'Hospitalisation Details'!$A$1:$O$2344,6,FALSE)</f>
        <v>26</v>
      </c>
      <c r="O203" s="28">
        <f>VLOOKUP($A203,'Hospitalisation Details'!$A$1:$O$2344,7,FALSE)</f>
        <v>2</v>
      </c>
      <c r="P203" s="28">
        <f>VLOOKUP($A203,'Hospitalisation Details'!$A$1:$O$2344,8,FALSE)</f>
        <v>36085.22</v>
      </c>
      <c r="Q203" t="str">
        <f>VLOOKUP($A203,'Hospitalisation Details'!$A$1:$O$2344,3,FALSE)</f>
        <v>Aug</v>
      </c>
    </row>
    <row r="204" spans="1:17" ht="15.6" x14ac:dyDescent="0.3">
      <c r="A204" s="21" t="s">
        <v>2168</v>
      </c>
      <c r="B204" t="str">
        <f>VLOOKUP($A204,'Customer Names'!$A$2:$D$2336,3,FALSE)</f>
        <v>Hector Sr</v>
      </c>
      <c r="C204">
        <f>VLOOKUP($A204,'Medical Examinations'!$A$1:$J$2336,2,FALSE)</f>
        <v>29.78</v>
      </c>
      <c r="D204">
        <f>VLOOKUP($A204,'Medical Examinations'!$A$1:$J$2336,3,FALSE)</f>
        <v>10.27</v>
      </c>
      <c r="E204" t="str">
        <f>VLOOKUP($A204,'Medical Examinations'!$A$1:$J$2336,4,FALSE)</f>
        <v>Yes</v>
      </c>
      <c r="F204" t="str">
        <f>VLOOKUP($A204,'Medical Examinations'!$A$1:$J$2336,5,FALSE)</f>
        <v>No</v>
      </c>
      <c r="G204" t="str">
        <f>VLOOKUP($A204,'Medical Examinations'!$A$1:$J$2336,6,FALSE)</f>
        <v>Yes</v>
      </c>
      <c r="H204">
        <f>VLOOKUP($A204,'Medical Examinations'!$A$1:$J$2336,7,FALSE)</f>
        <v>1</v>
      </c>
      <c r="I204" t="str">
        <f>VLOOKUP($A204,'Medical Examinations'!$A$1:$J$2336,8,FALSE)</f>
        <v>Yes</v>
      </c>
      <c r="J204" t="str">
        <f>VLOOKUP($A204,'Medical Examinations'!$A$1:$J$2336,9,FALSE)</f>
        <v>Over Weight</v>
      </c>
      <c r="K204" t="str">
        <f>VLOOKUP($A204,'Medical Examinations'!$A$1:$J$2336,10,FALSE)</f>
        <v>Diabetes</v>
      </c>
      <c r="L204">
        <f>VLOOKUP($A204,'Hospitalisation Details'!$A$1:$O$2344,2,FALSE)</f>
        <v>22</v>
      </c>
      <c r="M204" s="6" t="str">
        <f>VLOOKUP($A204,'Hospitalisation Details'!$A$1:$O$2344,5,FALSE)</f>
        <v>22-Jul-1963</v>
      </c>
      <c r="N204" s="28">
        <f>VLOOKUP($A204,'Hospitalisation Details'!$A$1:$O$2344,6,FALSE)</f>
        <v>59</v>
      </c>
      <c r="O204" s="28">
        <f>VLOOKUP($A204,'Hospitalisation Details'!$A$1:$O$2344,7,FALSE)</f>
        <v>0</v>
      </c>
      <c r="P204" s="28">
        <f>VLOOKUP($A204,'Hospitalisation Details'!$A$1:$O$2344,8,FALSE)</f>
        <v>36074.339999999997</v>
      </c>
      <c r="Q204" t="str">
        <f>VLOOKUP($A204,'Hospitalisation Details'!$A$1:$O$2344,3,FALSE)</f>
        <v>Jul</v>
      </c>
    </row>
    <row r="205" spans="1:17" ht="15.6" x14ac:dyDescent="0.3">
      <c r="A205" s="21" t="s">
        <v>2167</v>
      </c>
      <c r="B205" t="str">
        <f>VLOOKUP($A205,'Customer Names'!$A$2:$D$2336,3,FALSE)</f>
        <v>Rebecca</v>
      </c>
      <c r="C205">
        <f>VLOOKUP($A205,'Medical Examinations'!$A$1:$J$2336,2,FALSE)</f>
        <v>32.78</v>
      </c>
      <c r="D205">
        <f>VLOOKUP($A205,'Medical Examinations'!$A$1:$J$2336,3,FALSE)</f>
        <v>5.27</v>
      </c>
      <c r="E205" t="str">
        <f>VLOOKUP($A205,'Medical Examinations'!$A$1:$J$2336,4,FALSE)</f>
        <v>No</v>
      </c>
      <c r="F205" t="str">
        <f>VLOOKUP($A205,'Medical Examinations'!$A$1:$J$2336,5,FALSE)</f>
        <v>No</v>
      </c>
      <c r="G205" t="str">
        <f>VLOOKUP($A205,'Medical Examinations'!$A$1:$J$2336,6,FALSE)</f>
        <v>No</v>
      </c>
      <c r="H205">
        <f>VLOOKUP($A205,'Medical Examinations'!$A$1:$J$2336,7,FALSE)</f>
        <v>0</v>
      </c>
      <c r="I205" t="str">
        <f>VLOOKUP($A205,'Medical Examinations'!$A$1:$J$2336,8,FALSE)</f>
        <v>Yes</v>
      </c>
      <c r="J205" t="str">
        <f>VLOOKUP($A205,'Medical Examinations'!$A$1:$J$2336,9,FALSE)</f>
        <v>Obesity</v>
      </c>
      <c r="K205" t="str">
        <f>VLOOKUP($A205,'Medical Examinations'!$A$1:$J$2336,10,FALSE)</f>
        <v>Normal</v>
      </c>
      <c r="L205">
        <f>VLOOKUP($A205,'Hospitalisation Details'!$A$1:$O$2344,2,FALSE)</f>
        <v>4</v>
      </c>
      <c r="M205" s="6" t="str">
        <f>VLOOKUP($A205,'Hospitalisation Details'!$A$1:$O$2344,5,FALSE)</f>
        <v>4-Sep-1999</v>
      </c>
      <c r="N205" s="28">
        <f>VLOOKUP($A205,'Hospitalisation Details'!$A$1:$O$2344,6,FALSE)</f>
        <v>23</v>
      </c>
      <c r="O205" s="28">
        <f>VLOOKUP($A205,'Hospitalisation Details'!$A$1:$O$2344,7,FALSE)</f>
        <v>2</v>
      </c>
      <c r="P205" s="28">
        <f>VLOOKUP($A205,'Hospitalisation Details'!$A$1:$O$2344,8,FALSE)</f>
        <v>36021.01</v>
      </c>
      <c r="Q205" t="str">
        <f>VLOOKUP($A205,'Hospitalisation Details'!$A$1:$O$2344,3,FALSE)</f>
        <v>Sep</v>
      </c>
    </row>
    <row r="206" spans="1:17" ht="15.6" x14ac:dyDescent="0.3">
      <c r="A206" s="21" t="s">
        <v>2166</v>
      </c>
      <c r="B206" t="str">
        <f>VLOOKUP($A206,'Customer Names'!$A$2:$D$2336,3,FALSE)</f>
        <v>Matt</v>
      </c>
      <c r="C206">
        <f>VLOOKUP($A206,'Medical Examinations'!$A$1:$J$2336,2,FALSE)</f>
        <v>41.65</v>
      </c>
      <c r="D206">
        <f>VLOOKUP($A206,'Medical Examinations'!$A$1:$J$2336,3,FALSE)</f>
        <v>10.73</v>
      </c>
      <c r="E206" t="str">
        <f>VLOOKUP($A206,'Medical Examinations'!$A$1:$J$2336,4,FALSE)</f>
        <v>Yes</v>
      </c>
      <c r="F206" t="str">
        <f>VLOOKUP($A206,'Medical Examinations'!$A$1:$J$2336,5,FALSE)</f>
        <v>No</v>
      </c>
      <c r="G206" t="str">
        <f>VLOOKUP($A206,'Medical Examinations'!$A$1:$J$2336,6,FALSE)</f>
        <v>No</v>
      </c>
      <c r="H206">
        <f>VLOOKUP($A206,'Medical Examinations'!$A$1:$J$2336,7,FALSE)</f>
        <v>0</v>
      </c>
      <c r="I206" t="str">
        <f>VLOOKUP($A206,'Medical Examinations'!$A$1:$J$2336,8,FALSE)</f>
        <v>Yes</v>
      </c>
      <c r="J206" t="str">
        <f>VLOOKUP($A206,'Medical Examinations'!$A$1:$J$2336,9,FALSE)</f>
        <v>Obesity</v>
      </c>
      <c r="K206" t="str">
        <f>VLOOKUP($A206,'Medical Examinations'!$A$1:$J$2336,10,FALSE)</f>
        <v>Diabetes</v>
      </c>
      <c r="L206">
        <f>VLOOKUP($A206,'Hospitalisation Details'!$A$1:$O$2344,2,FALSE)</f>
        <v>22</v>
      </c>
      <c r="M206" s="6" t="str">
        <f>VLOOKUP($A206,'Hospitalisation Details'!$A$1:$O$2344,5,FALSE)</f>
        <v>22-Nov-1981</v>
      </c>
      <c r="N206" s="28">
        <f>VLOOKUP($A206,'Hospitalisation Details'!$A$1:$O$2344,6,FALSE)</f>
        <v>41</v>
      </c>
      <c r="O206" s="28">
        <f>VLOOKUP($A206,'Hospitalisation Details'!$A$1:$O$2344,7,FALSE)</f>
        <v>1</v>
      </c>
      <c r="P206" s="28">
        <f>VLOOKUP($A206,'Hospitalisation Details'!$A$1:$O$2344,8,FALSE)</f>
        <v>35952.65</v>
      </c>
      <c r="Q206" t="str">
        <f>VLOOKUP($A206,'Hospitalisation Details'!$A$1:$O$2344,3,FALSE)</f>
        <v>Nov</v>
      </c>
    </row>
    <row r="207" spans="1:17" ht="15.6" x14ac:dyDescent="0.3">
      <c r="A207" s="21" t="s">
        <v>2165</v>
      </c>
      <c r="B207" t="str">
        <f>VLOOKUP($A207,'Customer Names'!$A$2:$D$2336,3,FALSE)</f>
        <v>Elizabeth H</v>
      </c>
      <c r="C207">
        <f>VLOOKUP($A207,'Medical Examinations'!$A$1:$J$2336,2,FALSE)</f>
        <v>50.79</v>
      </c>
      <c r="D207">
        <f>VLOOKUP($A207,'Medical Examinations'!$A$1:$J$2336,3,FALSE)</f>
        <v>4.45</v>
      </c>
      <c r="E207" t="str">
        <f>VLOOKUP($A207,'Medical Examinations'!$A$1:$J$2336,4,FALSE)</f>
        <v>No</v>
      </c>
      <c r="F207" t="str">
        <f>VLOOKUP($A207,'Medical Examinations'!$A$1:$J$2336,5,FALSE)</f>
        <v>No</v>
      </c>
      <c r="G207" t="str">
        <f>VLOOKUP($A207,'Medical Examinations'!$A$1:$J$2336,6,FALSE)</f>
        <v>No</v>
      </c>
      <c r="H207">
        <f>VLOOKUP($A207,'Medical Examinations'!$A$1:$J$2336,7,FALSE)</f>
        <v>1</v>
      </c>
      <c r="I207" t="str">
        <f>VLOOKUP($A207,'Medical Examinations'!$A$1:$J$2336,8,FALSE)</f>
        <v>Yes</v>
      </c>
      <c r="J207" t="str">
        <f>VLOOKUP($A207,'Medical Examinations'!$A$1:$J$2336,9,FALSE)</f>
        <v>Obesity</v>
      </c>
      <c r="K207" t="str">
        <f>VLOOKUP($A207,'Medical Examinations'!$A$1:$J$2336,10,FALSE)</f>
        <v>Normal</v>
      </c>
      <c r="L207">
        <f>VLOOKUP($A207,'Hospitalisation Details'!$A$1:$O$2344,2,FALSE)</f>
        <v>18</v>
      </c>
      <c r="M207" s="6" t="str">
        <f>VLOOKUP($A207,'Hospitalisation Details'!$A$1:$O$2344,5,FALSE)</f>
        <v>18-Jun-1992</v>
      </c>
      <c r="N207" s="28">
        <f>VLOOKUP($A207,'Hospitalisation Details'!$A$1:$O$2344,6,FALSE)</f>
        <v>30</v>
      </c>
      <c r="O207" s="28">
        <f>VLOOKUP($A207,'Hospitalisation Details'!$A$1:$O$2344,7,FALSE)</f>
        <v>0</v>
      </c>
      <c r="P207" s="28">
        <f>VLOOKUP($A207,'Hospitalisation Details'!$A$1:$O$2344,8,FALSE)</f>
        <v>35883.269999999997</v>
      </c>
      <c r="Q207" t="str">
        <f>VLOOKUP($A207,'Hospitalisation Details'!$A$1:$O$2344,3,FALSE)</f>
        <v>Jun</v>
      </c>
    </row>
    <row r="208" spans="1:17" ht="15.6" x14ac:dyDescent="0.3">
      <c r="A208" s="21" t="s">
        <v>2164</v>
      </c>
      <c r="B208" t="str">
        <f>VLOOKUP($A208,'Customer Names'!$A$2:$D$2336,3,FALSE)</f>
        <v>Grace</v>
      </c>
      <c r="C208">
        <f>VLOOKUP($A208,'Medical Examinations'!$A$1:$J$2336,2,FALSE)</f>
        <v>35.43</v>
      </c>
      <c r="D208">
        <f>VLOOKUP($A208,'Medical Examinations'!$A$1:$J$2336,3,FALSE)</f>
        <v>5.25</v>
      </c>
      <c r="E208" t="str">
        <f>VLOOKUP($A208,'Medical Examinations'!$A$1:$J$2336,4,FALSE)</f>
        <v>Yes</v>
      </c>
      <c r="F208" t="str">
        <f>VLOOKUP($A208,'Medical Examinations'!$A$1:$J$2336,5,FALSE)</f>
        <v>No</v>
      </c>
      <c r="G208" t="str">
        <f>VLOOKUP($A208,'Medical Examinations'!$A$1:$J$2336,6,FALSE)</f>
        <v>No</v>
      </c>
      <c r="H208">
        <f>VLOOKUP($A208,'Medical Examinations'!$A$1:$J$2336,7,FALSE)</f>
        <v>0</v>
      </c>
      <c r="I208" t="str">
        <f>VLOOKUP($A208,'Medical Examinations'!$A$1:$J$2336,8,FALSE)</f>
        <v>Yes</v>
      </c>
      <c r="J208" t="str">
        <f>VLOOKUP($A208,'Medical Examinations'!$A$1:$J$2336,9,FALSE)</f>
        <v>Obesity</v>
      </c>
      <c r="K208" t="str">
        <f>VLOOKUP($A208,'Medical Examinations'!$A$1:$J$2336,10,FALSE)</f>
        <v>Normal</v>
      </c>
      <c r="L208">
        <f>VLOOKUP($A208,'Hospitalisation Details'!$A$1:$O$2344,2,FALSE)</f>
        <v>4</v>
      </c>
      <c r="M208" s="6" t="str">
        <f>VLOOKUP($A208,'Hospitalisation Details'!$A$1:$O$2344,5,FALSE)</f>
        <v>4-Oct-1976</v>
      </c>
      <c r="N208" s="28">
        <f>VLOOKUP($A208,'Hospitalisation Details'!$A$1:$O$2344,6,FALSE)</f>
        <v>46</v>
      </c>
      <c r="O208" s="28">
        <f>VLOOKUP($A208,'Hospitalisation Details'!$A$1:$O$2344,7,FALSE)</f>
        <v>2</v>
      </c>
      <c r="P208" s="28">
        <f>VLOOKUP($A208,'Hospitalisation Details'!$A$1:$O$2344,8,FALSE)</f>
        <v>35733.96</v>
      </c>
      <c r="Q208" t="str">
        <f>VLOOKUP($A208,'Hospitalisation Details'!$A$1:$O$2344,3,FALSE)</f>
        <v>Oct</v>
      </c>
    </row>
    <row r="209" spans="1:17" ht="15.6" x14ac:dyDescent="0.3">
      <c r="A209" s="21" t="s">
        <v>2163</v>
      </c>
      <c r="B209" t="str">
        <f>VLOOKUP($A209,'Customer Names'!$A$2:$D$2336,3,FALSE)</f>
        <v>Jaime</v>
      </c>
      <c r="C209">
        <f>VLOOKUP($A209,'Medical Examinations'!$A$1:$J$2336,2,FALSE)</f>
        <v>35.25</v>
      </c>
      <c r="D209">
        <f>VLOOKUP($A209,'Medical Examinations'!$A$1:$J$2336,3,FALSE)</f>
        <v>9.51</v>
      </c>
      <c r="E209" t="str">
        <f>VLOOKUP($A209,'Medical Examinations'!$A$1:$J$2336,4,FALSE)</f>
        <v>No</v>
      </c>
      <c r="F209" t="str">
        <f>VLOOKUP($A209,'Medical Examinations'!$A$1:$J$2336,5,FALSE)</f>
        <v>No</v>
      </c>
      <c r="G209" t="str">
        <f>VLOOKUP($A209,'Medical Examinations'!$A$1:$J$2336,6,FALSE)</f>
        <v>No</v>
      </c>
      <c r="H209">
        <f>VLOOKUP($A209,'Medical Examinations'!$A$1:$J$2336,7,FALSE)</f>
        <v>0</v>
      </c>
      <c r="I209" t="str">
        <f>VLOOKUP($A209,'Medical Examinations'!$A$1:$J$2336,8,FALSE)</f>
        <v>Yes</v>
      </c>
      <c r="J209" t="str">
        <f>VLOOKUP($A209,'Medical Examinations'!$A$1:$J$2336,9,FALSE)</f>
        <v>Obesity</v>
      </c>
      <c r="K209" t="str">
        <f>VLOOKUP($A209,'Medical Examinations'!$A$1:$J$2336,10,FALSE)</f>
        <v>Diabetes</v>
      </c>
      <c r="L209">
        <f>VLOOKUP($A209,'Hospitalisation Details'!$A$1:$O$2344,2,FALSE)</f>
        <v>15</v>
      </c>
      <c r="M209" s="6" t="str">
        <f>VLOOKUP($A209,'Hospitalisation Details'!$A$1:$O$2344,5,FALSE)</f>
        <v>15-Jul-1974</v>
      </c>
      <c r="N209" s="28">
        <f>VLOOKUP($A209,'Hospitalisation Details'!$A$1:$O$2344,6,FALSE)</f>
        <v>48</v>
      </c>
      <c r="O209" s="28">
        <f>VLOOKUP($A209,'Hospitalisation Details'!$A$1:$O$2344,7,FALSE)</f>
        <v>0</v>
      </c>
      <c r="P209" s="28">
        <f>VLOOKUP($A209,'Hospitalisation Details'!$A$1:$O$2344,8,FALSE)</f>
        <v>35711.39</v>
      </c>
      <c r="Q209" t="str">
        <f>VLOOKUP($A209,'Hospitalisation Details'!$A$1:$O$2344,3,FALSE)</f>
        <v>Jul</v>
      </c>
    </row>
    <row r="210" spans="1:17" ht="15.6" x14ac:dyDescent="0.3">
      <c r="A210" s="21" t="s">
        <v>2162</v>
      </c>
      <c r="B210" t="str">
        <f>VLOOKUP($A210,'Customer Names'!$A$2:$D$2336,3,FALSE)</f>
        <v>Calesse</v>
      </c>
      <c r="C210">
        <f>VLOOKUP($A210,'Medical Examinations'!$A$1:$J$2336,2,FALSE)</f>
        <v>36.85</v>
      </c>
      <c r="D210">
        <f>VLOOKUP($A210,'Medical Examinations'!$A$1:$J$2336,3,FALSE)</f>
        <v>11.12</v>
      </c>
      <c r="E210" t="str">
        <f>VLOOKUP($A210,'Medical Examinations'!$A$1:$J$2336,4,FALSE)</f>
        <v>No</v>
      </c>
      <c r="F210" t="str">
        <f>VLOOKUP($A210,'Medical Examinations'!$A$1:$J$2336,5,FALSE)</f>
        <v>No</v>
      </c>
      <c r="G210" t="str">
        <f>VLOOKUP($A210,'Medical Examinations'!$A$1:$J$2336,6,FALSE)</f>
        <v>No</v>
      </c>
      <c r="H210">
        <f>VLOOKUP($A210,'Medical Examinations'!$A$1:$J$2336,7,FALSE)</f>
        <v>0</v>
      </c>
      <c r="I210" t="str">
        <f>VLOOKUP($A210,'Medical Examinations'!$A$1:$J$2336,8,FALSE)</f>
        <v>Yes</v>
      </c>
      <c r="J210" t="str">
        <f>VLOOKUP($A210,'Medical Examinations'!$A$1:$J$2336,9,FALSE)</f>
        <v>Obesity</v>
      </c>
      <c r="K210" t="str">
        <f>VLOOKUP($A210,'Medical Examinations'!$A$1:$J$2336,10,FALSE)</f>
        <v>Diabetes</v>
      </c>
      <c r="L210">
        <f>VLOOKUP($A210,'Hospitalisation Details'!$A$1:$O$2344,2,FALSE)</f>
        <v>19</v>
      </c>
      <c r="M210" s="6" t="str">
        <f>VLOOKUP($A210,'Hospitalisation Details'!$A$1:$O$2344,5,FALSE)</f>
        <v>19-Dec-1978</v>
      </c>
      <c r="N210" s="28">
        <f>VLOOKUP($A210,'Hospitalisation Details'!$A$1:$O$2344,6,FALSE)</f>
        <v>44</v>
      </c>
      <c r="O210" s="28">
        <f>VLOOKUP($A210,'Hospitalisation Details'!$A$1:$O$2344,7,FALSE)</f>
        <v>2</v>
      </c>
      <c r="P210" s="28">
        <f>VLOOKUP($A210,'Hospitalisation Details'!$A$1:$O$2344,8,FALSE)</f>
        <v>35701.9</v>
      </c>
      <c r="Q210" t="str">
        <f>VLOOKUP($A210,'Hospitalisation Details'!$A$1:$O$2344,3,FALSE)</f>
        <v>Dec</v>
      </c>
    </row>
    <row r="211" spans="1:17" ht="15.6" x14ac:dyDescent="0.3">
      <c r="A211" s="21" t="s">
        <v>2161</v>
      </c>
      <c r="B211" t="str">
        <f>VLOOKUP($A211,'Customer Names'!$A$2:$D$2336,3,FALSE)</f>
        <v>Kate L</v>
      </c>
      <c r="C211">
        <f>VLOOKUP($A211,'Medical Examinations'!$A$1:$J$2336,2,FALSE)</f>
        <v>31.02</v>
      </c>
      <c r="D211">
        <f>VLOOKUP($A211,'Medical Examinations'!$A$1:$J$2336,3,FALSE)</f>
        <v>4.5599999999999996</v>
      </c>
      <c r="E211" t="str">
        <f>VLOOKUP($A211,'Medical Examinations'!$A$1:$J$2336,4,FALSE)</f>
        <v>No</v>
      </c>
      <c r="F211" t="str">
        <f>VLOOKUP($A211,'Medical Examinations'!$A$1:$J$2336,5,FALSE)</f>
        <v>Yes</v>
      </c>
      <c r="G211" t="str">
        <f>VLOOKUP($A211,'Medical Examinations'!$A$1:$J$2336,6,FALSE)</f>
        <v>No</v>
      </c>
      <c r="H211">
        <f>VLOOKUP($A211,'Medical Examinations'!$A$1:$J$2336,7,FALSE)</f>
        <v>1</v>
      </c>
      <c r="I211" t="str">
        <f>VLOOKUP($A211,'Medical Examinations'!$A$1:$J$2336,8,FALSE)</f>
        <v>Yes</v>
      </c>
      <c r="J211" t="str">
        <f>VLOOKUP($A211,'Medical Examinations'!$A$1:$J$2336,9,FALSE)</f>
        <v>Obesity</v>
      </c>
      <c r="K211" t="str">
        <f>VLOOKUP($A211,'Medical Examinations'!$A$1:$J$2336,10,FALSE)</f>
        <v>Normal</v>
      </c>
      <c r="L211">
        <f>VLOOKUP($A211,'Hospitalisation Details'!$A$1:$O$2344,2,FALSE)</f>
        <v>17</v>
      </c>
      <c r="M211" s="6" t="str">
        <f>VLOOKUP($A211,'Hospitalisation Details'!$A$1:$O$2344,5,FALSE)</f>
        <v>17-Dec-2000</v>
      </c>
      <c r="N211" s="28">
        <f>VLOOKUP($A211,'Hospitalisation Details'!$A$1:$O$2344,6,FALSE)</f>
        <v>22</v>
      </c>
      <c r="O211" s="28">
        <f>VLOOKUP($A211,'Hospitalisation Details'!$A$1:$O$2344,7,FALSE)</f>
        <v>3</v>
      </c>
      <c r="P211" s="28">
        <f>VLOOKUP($A211,'Hospitalisation Details'!$A$1:$O$2344,8,FALSE)</f>
        <v>35595.589999999997</v>
      </c>
      <c r="Q211" t="str">
        <f>VLOOKUP($A211,'Hospitalisation Details'!$A$1:$O$2344,3,FALSE)</f>
        <v>Dec</v>
      </c>
    </row>
    <row r="212" spans="1:17" ht="15.6" x14ac:dyDescent="0.3">
      <c r="A212" s="21" t="s">
        <v>2160</v>
      </c>
      <c r="B212" t="str">
        <f>VLOOKUP($A212,'Customer Names'!$A$2:$D$2336,3,FALSE)</f>
        <v>Sergey</v>
      </c>
      <c r="C212">
        <f>VLOOKUP($A212,'Medical Examinations'!$A$1:$J$2336,2,FALSE)</f>
        <v>35.6</v>
      </c>
      <c r="D212">
        <f>VLOOKUP($A212,'Medical Examinations'!$A$1:$J$2336,3,FALSE)</f>
        <v>4.0199999999999996</v>
      </c>
      <c r="E212" t="str">
        <f>VLOOKUP($A212,'Medical Examinations'!$A$1:$J$2336,4,FALSE)</f>
        <v>Yes</v>
      </c>
      <c r="F212" t="str">
        <f>VLOOKUP($A212,'Medical Examinations'!$A$1:$J$2336,5,FALSE)</f>
        <v>Yes</v>
      </c>
      <c r="G212" t="str">
        <f>VLOOKUP($A212,'Medical Examinations'!$A$1:$J$2336,6,FALSE)</f>
        <v>No</v>
      </c>
      <c r="H212">
        <f>VLOOKUP($A212,'Medical Examinations'!$A$1:$J$2336,7,FALSE)</f>
        <v>2</v>
      </c>
      <c r="I212" t="str">
        <f>VLOOKUP($A212,'Medical Examinations'!$A$1:$J$2336,8,FALSE)</f>
        <v>Yes</v>
      </c>
      <c r="J212" t="str">
        <f>VLOOKUP($A212,'Medical Examinations'!$A$1:$J$2336,9,FALSE)</f>
        <v>Obesity</v>
      </c>
      <c r="K212" t="str">
        <f>VLOOKUP($A212,'Medical Examinations'!$A$1:$J$2336,10,FALSE)</f>
        <v>Normal</v>
      </c>
      <c r="L212">
        <f>VLOOKUP($A212,'Hospitalisation Details'!$A$1:$O$2344,2,FALSE)</f>
        <v>19</v>
      </c>
      <c r="M212" s="6" t="str">
        <f>VLOOKUP($A212,'Hospitalisation Details'!$A$1:$O$2344,5,FALSE)</f>
        <v>19-Nov-2000</v>
      </c>
      <c r="N212" s="28">
        <f>VLOOKUP($A212,'Hospitalisation Details'!$A$1:$O$2344,6,FALSE)</f>
        <v>22</v>
      </c>
      <c r="O212" s="28">
        <f>VLOOKUP($A212,'Hospitalisation Details'!$A$1:$O$2344,7,FALSE)</f>
        <v>0</v>
      </c>
      <c r="P212" s="28">
        <f>VLOOKUP($A212,'Hospitalisation Details'!$A$1:$O$2344,8,FALSE)</f>
        <v>35585.58</v>
      </c>
      <c r="Q212" t="str">
        <f>VLOOKUP($A212,'Hospitalisation Details'!$A$1:$O$2344,3,FALSE)</f>
        <v>Nov</v>
      </c>
    </row>
    <row r="213" spans="1:17" ht="15.6" x14ac:dyDescent="0.3">
      <c r="A213" s="21" t="s">
        <v>2159</v>
      </c>
      <c r="B213" t="str">
        <f>VLOOKUP($A213,'Customer Names'!$A$2:$D$2336,3,FALSE)</f>
        <v>Timothy V</v>
      </c>
      <c r="C213">
        <f>VLOOKUP($A213,'Medical Examinations'!$A$1:$J$2336,2,FALSE)</f>
        <v>34.39</v>
      </c>
      <c r="D213">
        <f>VLOOKUP($A213,'Medical Examinations'!$A$1:$J$2336,3,FALSE)</f>
        <v>8.7200000000000006</v>
      </c>
      <c r="E213" t="str">
        <f>VLOOKUP($A213,'Medical Examinations'!$A$1:$J$2336,4,FALSE)</f>
        <v>No</v>
      </c>
      <c r="F213" t="str">
        <f>VLOOKUP($A213,'Medical Examinations'!$A$1:$J$2336,5,FALSE)</f>
        <v>No</v>
      </c>
      <c r="G213" t="str">
        <f>VLOOKUP($A213,'Medical Examinations'!$A$1:$J$2336,6,FALSE)</f>
        <v>No</v>
      </c>
      <c r="H213">
        <f>VLOOKUP($A213,'Medical Examinations'!$A$1:$J$2336,7,FALSE)</f>
        <v>0</v>
      </c>
      <c r="I213" t="str">
        <f>VLOOKUP($A213,'Medical Examinations'!$A$1:$J$2336,8,FALSE)</f>
        <v>Yes</v>
      </c>
      <c r="J213" t="str">
        <f>VLOOKUP($A213,'Medical Examinations'!$A$1:$J$2336,9,FALSE)</f>
        <v>Obesity</v>
      </c>
      <c r="K213" t="str">
        <f>VLOOKUP($A213,'Medical Examinations'!$A$1:$J$2336,10,FALSE)</f>
        <v>Diabetes</v>
      </c>
      <c r="L213">
        <f>VLOOKUP($A213,'Hospitalisation Details'!$A$1:$O$2344,2,FALSE)</f>
        <v>10</v>
      </c>
      <c r="M213" s="6" t="str">
        <f>VLOOKUP($A213,'Hospitalisation Details'!$A$1:$O$2344,5,FALSE)</f>
        <v>10-Aug-1971</v>
      </c>
      <c r="N213" s="28">
        <f>VLOOKUP($A213,'Hospitalisation Details'!$A$1:$O$2344,6,FALSE)</f>
        <v>51</v>
      </c>
      <c r="O213" s="28">
        <f>VLOOKUP($A213,'Hospitalisation Details'!$A$1:$O$2344,7,FALSE)</f>
        <v>0</v>
      </c>
      <c r="P213" s="28">
        <f>VLOOKUP($A213,'Hospitalisation Details'!$A$1:$O$2344,8,FALSE)</f>
        <v>35583.17</v>
      </c>
      <c r="Q213" t="str">
        <f>VLOOKUP($A213,'Hospitalisation Details'!$A$1:$O$2344,3,FALSE)</f>
        <v>Aug</v>
      </c>
    </row>
    <row r="214" spans="1:17" ht="15.6" x14ac:dyDescent="0.3">
      <c r="A214" s="21" t="s">
        <v>2158</v>
      </c>
      <c r="B214" t="str">
        <f>VLOOKUP($A214,'Customer Names'!$A$2:$D$2336,3,FALSE)</f>
        <v>Andrew S</v>
      </c>
      <c r="C214">
        <f>VLOOKUP($A214,'Medical Examinations'!$A$1:$J$2336,2,FALSE)</f>
        <v>29.06</v>
      </c>
      <c r="D214">
        <f>VLOOKUP($A214,'Medical Examinations'!$A$1:$J$2336,3,FALSE)</f>
        <v>6.25</v>
      </c>
      <c r="E214" t="str">
        <f>VLOOKUP($A214,'Medical Examinations'!$A$1:$J$2336,4,FALSE)</f>
        <v>Yes</v>
      </c>
      <c r="F214" t="str">
        <f>VLOOKUP($A214,'Medical Examinations'!$A$1:$J$2336,5,FALSE)</f>
        <v>No</v>
      </c>
      <c r="G214" t="str">
        <f>VLOOKUP($A214,'Medical Examinations'!$A$1:$J$2336,6,FALSE)</f>
        <v>No</v>
      </c>
      <c r="H214">
        <f>VLOOKUP($A214,'Medical Examinations'!$A$1:$J$2336,7,FALSE)</f>
        <v>1</v>
      </c>
      <c r="I214" t="str">
        <f>VLOOKUP($A214,'Medical Examinations'!$A$1:$J$2336,8,FALSE)</f>
        <v>Yes</v>
      </c>
      <c r="J214" t="str">
        <f>VLOOKUP($A214,'Medical Examinations'!$A$1:$J$2336,9,FALSE)</f>
        <v>Over Weight</v>
      </c>
      <c r="K214" t="str">
        <f>VLOOKUP($A214,'Medical Examinations'!$A$1:$J$2336,10,FALSE)</f>
        <v>Prediabetes</v>
      </c>
      <c r="L214">
        <f>VLOOKUP($A214,'Hospitalisation Details'!$A$1:$O$2344,2,FALSE)</f>
        <v>29</v>
      </c>
      <c r="M214" s="6" t="str">
        <f>VLOOKUP($A214,'Hospitalisation Details'!$A$1:$O$2344,5,FALSE)</f>
        <v>29-Aug-1964</v>
      </c>
      <c r="N214" s="28">
        <f>VLOOKUP($A214,'Hospitalisation Details'!$A$1:$O$2344,6,FALSE)</f>
        <v>58</v>
      </c>
      <c r="O214" s="28">
        <f>VLOOKUP($A214,'Hospitalisation Details'!$A$1:$O$2344,7,FALSE)</f>
        <v>0</v>
      </c>
      <c r="P214" s="28">
        <f>VLOOKUP($A214,'Hospitalisation Details'!$A$1:$O$2344,8,FALSE)</f>
        <v>35573.26</v>
      </c>
      <c r="Q214" t="str">
        <f>VLOOKUP($A214,'Hospitalisation Details'!$A$1:$O$2344,3,FALSE)</f>
        <v>Aug</v>
      </c>
    </row>
    <row r="215" spans="1:17" ht="15.6" x14ac:dyDescent="0.3">
      <c r="A215" s="21" t="s">
        <v>2157</v>
      </c>
      <c r="B215" t="str">
        <f>VLOOKUP($A215,'Customer Names'!$A$2:$D$2336,3,FALSE)</f>
        <v>Matthew D</v>
      </c>
      <c r="C215">
        <f>VLOOKUP($A215,'Medical Examinations'!$A$1:$J$2336,2,FALSE)</f>
        <v>35.799999999999997</v>
      </c>
      <c r="D215">
        <f>VLOOKUP($A215,'Medical Examinations'!$A$1:$J$2336,3,FALSE)</f>
        <v>7.32</v>
      </c>
      <c r="E215" t="str">
        <f>VLOOKUP($A215,'Medical Examinations'!$A$1:$J$2336,4,FALSE)</f>
        <v>No</v>
      </c>
      <c r="F215" t="str">
        <f>VLOOKUP($A215,'Medical Examinations'!$A$1:$J$2336,5,FALSE)</f>
        <v>No</v>
      </c>
      <c r="G215" t="str">
        <f>VLOOKUP($A215,'Medical Examinations'!$A$1:$J$2336,6,FALSE)</f>
        <v>No</v>
      </c>
      <c r="H215">
        <f>VLOOKUP($A215,'Medical Examinations'!$A$1:$J$2336,7,FALSE)</f>
        <v>2</v>
      </c>
      <c r="I215" t="str">
        <f>VLOOKUP($A215,'Medical Examinations'!$A$1:$J$2336,8,FALSE)</f>
        <v>Yes</v>
      </c>
      <c r="J215" t="str">
        <f>VLOOKUP($A215,'Medical Examinations'!$A$1:$J$2336,9,FALSE)</f>
        <v>Obesity</v>
      </c>
      <c r="K215" t="str">
        <f>VLOOKUP($A215,'Medical Examinations'!$A$1:$J$2336,10,FALSE)</f>
        <v>Diabetes</v>
      </c>
      <c r="L215">
        <f>VLOOKUP($A215,'Hospitalisation Details'!$A$1:$O$2344,2,FALSE)</f>
        <v>27</v>
      </c>
      <c r="M215" s="6" t="str">
        <f>VLOOKUP($A215,'Hospitalisation Details'!$A$1:$O$2344,5,FALSE)</f>
        <v>27-Oct-1973</v>
      </c>
      <c r="N215" s="28">
        <f>VLOOKUP($A215,'Hospitalisation Details'!$A$1:$O$2344,6,FALSE)</f>
        <v>49</v>
      </c>
      <c r="O215" s="28">
        <f>VLOOKUP($A215,'Hospitalisation Details'!$A$1:$O$2344,7,FALSE)</f>
        <v>0</v>
      </c>
      <c r="P215" s="28">
        <f>VLOOKUP($A215,'Hospitalisation Details'!$A$1:$O$2344,8,FALSE)</f>
        <v>35547.72</v>
      </c>
      <c r="Q215" t="str">
        <f>VLOOKUP($A215,'Hospitalisation Details'!$A$1:$O$2344,3,FALSE)</f>
        <v>Oct</v>
      </c>
    </row>
    <row r="216" spans="1:17" ht="15.6" x14ac:dyDescent="0.3">
      <c r="A216" s="21" t="s">
        <v>2156</v>
      </c>
      <c r="B216" t="str">
        <f>VLOOKUP($A216,'Customer Names'!$A$2:$D$2336,3,FALSE)</f>
        <v>Jessica</v>
      </c>
      <c r="C216">
        <f>VLOOKUP($A216,'Medical Examinations'!$A$1:$J$2336,2,FALSE)</f>
        <v>49.8</v>
      </c>
      <c r="D216">
        <f>VLOOKUP($A216,'Medical Examinations'!$A$1:$J$2336,3,FALSE)</f>
        <v>4.24</v>
      </c>
      <c r="E216" t="str">
        <f>VLOOKUP($A216,'Medical Examinations'!$A$1:$J$2336,4,FALSE)</f>
        <v>No</v>
      </c>
      <c r="F216" t="str">
        <f>VLOOKUP($A216,'Medical Examinations'!$A$1:$J$2336,5,FALSE)</f>
        <v>No</v>
      </c>
      <c r="G216" t="str">
        <f>VLOOKUP($A216,'Medical Examinations'!$A$1:$J$2336,6,FALSE)</f>
        <v>No</v>
      </c>
      <c r="H216">
        <f>VLOOKUP($A216,'Medical Examinations'!$A$1:$J$2336,7,FALSE)</f>
        <v>1</v>
      </c>
      <c r="I216" t="str">
        <f>VLOOKUP($A216,'Medical Examinations'!$A$1:$J$2336,8,FALSE)</f>
        <v>Yes</v>
      </c>
      <c r="J216" t="str">
        <f>VLOOKUP($A216,'Medical Examinations'!$A$1:$J$2336,9,FALSE)</f>
        <v>Obesity</v>
      </c>
      <c r="K216" t="str">
        <f>VLOOKUP($A216,'Medical Examinations'!$A$1:$J$2336,10,FALSE)</f>
        <v>Normal</v>
      </c>
      <c r="L216">
        <f>VLOOKUP($A216,'Hospitalisation Details'!$A$1:$O$2344,2,FALSE)</f>
        <v>13</v>
      </c>
      <c r="M216" s="6" t="str">
        <f>VLOOKUP($A216,'Hospitalisation Details'!$A$1:$O$2344,5,FALSE)</f>
        <v>13-Sep-1992</v>
      </c>
      <c r="N216" s="28">
        <f>VLOOKUP($A216,'Hospitalisation Details'!$A$1:$O$2344,6,FALSE)</f>
        <v>30</v>
      </c>
      <c r="O216" s="28">
        <f>VLOOKUP($A216,'Hospitalisation Details'!$A$1:$O$2344,7,FALSE)</f>
        <v>0</v>
      </c>
      <c r="P216" s="28">
        <f>VLOOKUP($A216,'Hospitalisation Details'!$A$1:$O$2344,8,FALSE)</f>
        <v>35547.47</v>
      </c>
      <c r="Q216" t="str">
        <f>VLOOKUP($A216,'Hospitalisation Details'!$A$1:$O$2344,3,FALSE)</f>
        <v>Sep</v>
      </c>
    </row>
    <row r="217" spans="1:17" ht="15.6" x14ac:dyDescent="0.3">
      <c r="A217" s="21" t="s">
        <v>2155</v>
      </c>
      <c r="B217" t="str">
        <f>VLOOKUP($A217,'Customer Names'!$A$2:$D$2336,3,FALSE)</f>
        <v>Lawrence</v>
      </c>
      <c r="C217">
        <f>VLOOKUP($A217,'Medical Examinations'!$A$1:$J$2336,2,FALSE)</f>
        <v>35.71</v>
      </c>
      <c r="D217">
        <f>VLOOKUP($A217,'Medical Examinations'!$A$1:$J$2336,3,FALSE)</f>
        <v>6.84</v>
      </c>
      <c r="E217" t="str">
        <f>VLOOKUP($A217,'Medical Examinations'!$A$1:$J$2336,4,FALSE)</f>
        <v>No</v>
      </c>
      <c r="F217" t="str">
        <f>VLOOKUP($A217,'Medical Examinations'!$A$1:$J$2336,5,FALSE)</f>
        <v>No</v>
      </c>
      <c r="G217" t="str">
        <f>VLOOKUP($A217,'Medical Examinations'!$A$1:$J$2336,6,FALSE)</f>
        <v>No</v>
      </c>
      <c r="H217">
        <f>VLOOKUP($A217,'Medical Examinations'!$A$1:$J$2336,7,FALSE)</f>
        <v>2</v>
      </c>
      <c r="I217" t="str">
        <f>VLOOKUP($A217,'Medical Examinations'!$A$1:$J$2336,8,FALSE)</f>
        <v>Yes</v>
      </c>
      <c r="J217" t="str">
        <f>VLOOKUP($A217,'Medical Examinations'!$A$1:$J$2336,9,FALSE)</f>
        <v>Obesity</v>
      </c>
      <c r="K217" t="str">
        <f>VLOOKUP($A217,'Medical Examinations'!$A$1:$J$2336,10,FALSE)</f>
        <v>Diabetes</v>
      </c>
      <c r="L217">
        <f>VLOOKUP($A217,'Hospitalisation Details'!$A$1:$O$2344,2,FALSE)</f>
        <v>16</v>
      </c>
      <c r="M217" s="6" t="str">
        <f>VLOOKUP($A217,'Hospitalisation Details'!$A$1:$O$2344,5,FALSE)</f>
        <v>16-Dec-1973</v>
      </c>
      <c r="N217" s="28">
        <f>VLOOKUP($A217,'Hospitalisation Details'!$A$1:$O$2344,6,FALSE)</f>
        <v>49</v>
      </c>
      <c r="O217" s="28">
        <f>VLOOKUP($A217,'Hospitalisation Details'!$A$1:$O$2344,7,FALSE)</f>
        <v>0</v>
      </c>
      <c r="P217" s="28">
        <f>VLOOKUP($A217,'Hospitalisation Details'!$A$1:$O$2344,8,FALSE)</f>
        <v>35517.19</v>
      </c>
      <c r="Q217" t="str">
        <f>VLOOKUP($A217,'Hospitalisation Details'!$A$1:$O$2344,3,FALSE)</f>
        <v>Dec</v>
      </c>
    </row>
    <row r="218" spans="1:17" ht="15.6" x14ac:dyDescent="0.3">
      <c r="A218" s="21" t="s">
        <v>2154</v>
      </c>
      <c r="B218" t="str">
        <f>VLOOKUP($A218,'Customer Names'!$A$2:$D$2336,3,FALSE)</f>
        <v>Alex</v>
      </c>
      <c r="C218">
        <f>VLOOKUP($A218,'Medical Examinations'!$A$1:$J$2336,2,FALSE)</f>
        <v>30.8</v>
      </c>
      <c r="D218">
        <f>VLOOKUP($A218,'Medical Examinations'!$A$1:$J$2336,3,FALSE)</f>
        <v>5.23</v>
      </c>
      <c r="E218" t="str">
        <f>VLOOKUP($A218,'Medical Examinations'!$A$1:$J$2336,4,FALSE)</f>
        <v>Yes</v>
      </c>
      <c r="F218" t="str">
        <f>VLOOKUP($A218,'Medical Examinations'!$A$1:$J$2336,5,FALSE)</f>
        <v>No</v>
      </c>
      <c r="G218" t="str">
        <f>VLOOKUP($A218,'Medical Examinations'!$A$1:$J$2336,6,FALSE)</f>
        <v>No</v>
      </c>
      <c r="H218">
        <f>VLOOKUP($A218,'Medical Examinations'!$A$1:$J$2336,7,FALSE)</f>
        <v>1</v>
      </c>
      <c r="I218" t="str">
        <f>VLOOKUP($A218,'Medical Examinations'!$A$1:$J$2336,8,FALSE)</f>
        <v>Yes</v>
      </c>
      <c r="J218" t="str">
        <f>VLOOKUP($A218,'Medical Examinations'!$A$1:$J$2336,9,FALSE)</f>
        <v>Obesity</v>
      </c>
      <c r="K218" t="str">
        <f>VLOOKUP($A218,'Medical Examinations'!$A$1:$J$2336,10,FALSE)</f>
        <v>Normal</v>
      </c>
      <c r="L218">
        <f>VLOOKUP($A218,'Hospitalisation Details'!$A$1:$O$2344,2,FALSE)</f>
        <v>20</v>
      </c>
      <c r="M218" s="6" t="str">
        <f>VLOOKUP($A218,'Hospitalisation Details'!$A$1:$O$2344,5,FALSE)</f>
        <v>20-Nov-1988</v>
      </c>
      <c r="N218" s="28">
        <f>VLOOKUP($A218,'Hospitalisation Details'!$A$1:$O$2344,6,FALSE)</f>
        <v>34</v>
      </c>
      <c r="O218" s="28">
        <f>VLOOKUP($A218,'Hospitalisation Details'!$A$1:$O$2344,7,FALSE)</f>
        <v>0</v>
      </c>
      <c r="P218" s="28">
        <f>VLOOKUP($A218,'Hospitalisation Details'!$A$1:$O$2344,8,FALSE)</f>
        <v>35491.64</v>
      </c>
      <c r="Q218" t="str">
        <f>VLOOKUP($A218,'Hospitalisation Details'!$A$1:$O$2344,3,FALSE)</f>
        <v>Nov</v>
      </c>
    </row>
    <row r="219" spans="1:17" ht="15.6" x14ac:dyDescent="0.3">
      <c r="A219" s="21" t="s">
        <v>2153</v>
      </c>
      <c r="B219" t="str">
        <f>VLOOKUP($A219,'Customer Names'!$A$2:$D$2336,3,FALSE)</f>
        <v>Kevin</v>
      </c>
      <c r="C219">
        <f>VLOOKUP($A219,'Medical Examinations'!$A$1:$J$2336,2,FALSE)</f>
        <v>33.69</v>
      </c>
      <c r="D219">
        <f>VLOOKUP($A219,'Medical Examinations'!$A$1:$J$2336,3,FALSE)</f>
        <v>9.68</v>
      </c>
      <c r="E219" t="str">
        <f>VLOOKUP($A219,'Medical Examinations'!$A$1:$J$2336,4,FALSE)</f>
        <v>No</v>
      </c>
      <c r="F219" t="str">
        <f>VLOOKUP($A219,'Medical Examinations'!$A$1:$J$2336,5,FALSE)</f>
        <v>No</v>
      </c>
      <c r="G219" t="str">
        <f>VLOOKUP($A219,'Medical Examinations'!$A$1:$J$2336,6,FALSE)</f>
        <v>No</v>
      </c>
      <c r="H219">
        <f>VLOOKUP($A219,'Medical Examinations'!$A$1:$J$2336,7,FALSE)</f>
        <v>0</v>
      </c>
      <c r="I219" t="str">
        <f>VLOOKUP($A219,'Medical Examinations'!$A$1:$J$2336,8,FALSE)</f>
        <v>Yes</v>
      </c>
      <c r="J219" t="str">
        <f>VLOOKUP($A219,'Medical Examinations'!$A$1:$J$2336,9,FALSE)</f>
        <v>Obesity</v>
      </c>
      <c r="K219" t="str">
        <f>VLOOKUP($A219,'Medical Examinations'!$A$1:$J$2336,10,FALSE)</f>
        <v>Diabetes</v>
      </c>
      <c r="L219">
        <f>VLOOKUP($A219,'Hospitalisation Details'!$A$1:$O$2344,2,FALSE)</f>
        <v>22</v>
      </c>
      <c r="M219" s="6" t="str">
        <f>VLOOKUP($A219,'Hospitalisation Details'!$A$1:$O$2344,5,FALSE)</f>
        <v>22-Sep-1971</v>
      </c>
      <c r="N219" s="28">
        <f>VLOOKUP($A219,'Hospitalisation Details'!$A$1:$O$2344,6,FALSE)</f>
        <v>51</v>
      </c>
      <c r="O219" s="28">
        <f>VLOOKUP($A219,'Hospitalisation Details'!$A$1:$O$2344,7,FALSE)</f>
        <v>0</v>
      </c>
      <c r="P219" s="28">
        <f>VLOOKUP($A219,'Hospitalisation Details'!$A$1:$O$2344,8,FALSE)</f>
        <v>35345.730000000003</v>
      </c>
      <c r="Q219" t="str">
        <f>VLOOKUP($A219,'Hospitalisation Details'!$A$1:$O$2344,3,FALSE)</f>
        <v>Sep</v>
      </c>
    </row>
    <row r="220" spans="1:17" ht="15.6" x14ac:dyDescent="0.3">
      <c r="A220" s="21" t="s">
        <v>2152</v>
      </c>
      <c r="B220" t="str">
        <f>VLOOKUP($A220,'Customer Names'!$A$2:$D$2336,3,FALSE)</f>
        <v>Gavin M</v>
      </c>
      <c r="C220">
        <f>VLOOKUP($A220,'Medical Examinations'!$A$1:$J$2336,2,FALSE)</f>
        <v>42.27</v>
      </c>
      <c r="D220">
        <f>VLOOKUP($A220,'Medical Examinations'!$A$1:$J$2336,3,FALSE)</f>
        <v>6.05</v>
      </c>
      <c r="E220" t="str">
        <f>VLOOKUP($A220,'Medical Examinations'!$A$1:$J$2336,4,FALSE)</f>
        <v>Yes</v>
      </c>
      <c r="F220" t="str">
        <f>VLOOKUP($A220,'Medical Examinations'!$A$1:$J$2336,5,FALSE)</f>
        <v>No</v>
      </c>
      <c r="G220" t="str">
        <f>VLOOKUP($A220,'Medical Examinations'!$A$1:$J$2336,6,FALSE)</f>
        <v>No</v>
      </c>
      <c r="H220">
        <f>VLOOKUP($A220,'Medical Examinations'!$A$1:$J$2336,7,FALSE)</f>
        <v>1</v>
      </c>
      <c r="I220" t="str">
        <f>VLOOKUP($A220,'Medical Examinations'!$A$1:$J$2336,8,FALSE)</f>
        <v>Yes</v>
      </c>
      <c r="J220" t="str">
        <f>VLOOKUP($A220,'Medical Examinations'!$A$1:$J$2336,9,FALSE)</f>
        <v>Obesity</v>
      </c>
      <c r="K220" t="str">
        <f>VLOOKUP($A220,'Medical Examinations'!$A$1:$J$2336,10,FALSE)</f>
        <v>Prediabetes</v>
      </c>
      <c r="L220">
        <f>VLOOKUP($A220,'Hospitalisation Details'!$A$1:$O$2344,2,FALSE)</f>
        <v>19</v>
      </c>
      <c r="M220" s="6" t="str">
        <f>VLOOKUP($A220,'Hospitalisation Details'!$A$1:$O$2344,5,FALSE)</f>
        <v>19-Sep-1988</v>
      </c>
      <c r="N220" s="28">
        <f>VLOOKUP($A220,'Hospitalisation Details'!$A$1:$O$2344,6,FALSE)</f>
        <v>34</v>
      </c>
      <c r="O220" s="28">
        <f>VLOOKUP($A220,'Hospitalisation Details'!$A$1:$O$2344,7,FALSE)</f>
        <v>3</v>
      </c>
      <c r="P220" s="28">
        <f>VLOOKUP($A220,'Hospitalisation Details'!$A$1:$O$2344,8,FALSE)</f>
        <v>35315.96</v>
      </c>
      <c r="Q220" t="str">
        <f>VLOOKUP($A220,'Hospitalisation Details'!$A$1:$O$2344,3,FALSE)</f>
        <v>Sep</v>
      </c>
    </row>
    <row r="221" spans="1:17" ht="15.6" x14ac:dyDescent="0.3">
      <c r="A221" s="21" t="s">
        <v>2151</v>
      </c>
      <c r="B221" t="str">
        <f>VLOOKUP($A221,'Customer Names'!$A$2:$D$2336,3,FALSE)</f>
        <v>Rick E</v>
      </c>
      <c r="C221">
        <f>VLOOKUP($A221,'Medical Examinations'!$A$1:$J$2336,2,FALSE)</f>
        <v>53.25</v>
      </c>
      <c r="D221">
        <f>VLOOKUP($A221,'Medical Examinations'!$A$1:$J$2336,3,FALSE)</f>
        <v>6.11</v>
      </c>
      <c r="E221" t="str">
        <f>VLOOKUP($A221,'Medical Examinations'!$A$1:$J$2336,4,FALSE)</f>
        <v>Yes</v>
      </c>
      <c r="F221" t="str">
        <f>VLOOKUP($A221,'Medical Examinations'!$A$1:$J$2336,5,FALSE)</f>
        <v>No</v>
      </c>
      <c r="G221" t="str">
        <f>VLOOKUP($A221,'Medical Examinations'!$A$1:$J$2336,6,FALSE)</f>
        <v>Yes</v>
      </c>
      <c r="H221">
        <f>VLOOKUP($A221,'Medical Examinations'!$A$1:$J$2336,7,FALSE)</f>
        <v>1</v>
      </c>
      <c r="I221" t="str">
        <f>VLOOKUP($A221,'Medical Examinations'!$A$1:$J$2336,8,FALSE)</f>
        <v>Yes</v>
      </c>
      <c r="J221" t="str">
        <f>VLOOKUP($A221,'Medical Examinations'!$A$1:$J$2336,9,FALSE)</f>
        <v>Obesity</v>
      </c>
      <c r="K221" t="str">
        <f>VLOOKUP($A221,'Medical Examinations'!$A$1:$J$2336,10,FALSE)</f>
        <v>Prediabetes</v>
      </c>
      <c r="L221">
        <f>VLOOKUP($A221,'Hospitalisation Details'!$A$1:$O$2344,2,FALSE)</f>
        <v>9</v>
      </c>
      <c r="M221" s="6" t="str">
        <f>VLOOKUP($A221,'Hospitalisation Details'!$A$1:$O$2344,5,FALSE)</f>
        <v>9-Jul-1997</v>
      </c>
      <c r="N221" s="28">
        <f>VLOOKUP($A221,'Hospitalisation Details'!$A$1:$O$2344,6,FALSE)</f>
        <v>25</v>
      </c>
      <c r="O221" s="28">
        <f>VLOOKUP($A221,'Hospitalisation Details'!$A$1:$O$2344,7,FALSE)</f>
        <v>0</v>
      </c>
      <c r="P221" s="28">
        <f>VLOOKUP($A221,'Hospitalisation Details'!$A$1:$O$2344,8,FALSE)</f>
        <v>35302.089999999997</v>
      </c>
      <c r="Q221" t="str">
        <f>VLOOKUP($A221,'Hospitalisation Details'!$A$1:$O$2344,3,FALSE)</f>
        <v>Jul</v>
      </c>
    </row>
    <row r="222" spans="1:17" ht="15.6" x14ac:dyDescent="0.3">
      <c r="A222" s="21" t="s">
        <v>2150</v>
      </c>
      <c r="B222" t="str">
        <f>VLOOKUP($A222,'Customer Names'!$A$2:$D$2336,3,FALSE)</f>
        <v>Andrea H</v>
      </c>
      <c r="C222">
        <f>VLOOKUP($A222,'Medical Examinations'!$A$1:$J$2336,2,FALSE)</f>
        <v>26.8</v>
      </c>
      <c r="D222">
        <f>VLOOKUP($A222,'Medical Examinations'!$A$1:$J$2336,3,FALSE)</f>
        <v>10.93</v>
      </c>
      <c r="E222" t="str">
        <f>VLOOKUP($A222,'Medical Examinations'!$A$1:$J$2336,4,FALSE)</f>
        <v>Yes</v>
      </c>
      <c r="F222" t="str">
        <f>VLOOKUP($A222,'Medical Examinations'!$A$1:$J$2336,5,FALSE)</f>
        <v>No</v>
      </c>
      <c r="G222" t="str">
        <f>VLOOKUP($A222,'Medical Examinations'!$A$1:$J$2336,6,FALSE)</f>
        <v>No</v>
      </c>
      <c r="H222">
        <f>VLOOKUP($A222,'Medical Examinations'!$A$1:$J$2336,7,FALSE)</f>
        <v>0</v>
      </c>
      <c r="I222" t="str">
        <f>VLOOKUP($A222,'Medical Examinations'!$A$1:$J$2336,8,FALSE)</f>
        <v>No</v>
      </c>
      <c r="J222" t="str">
        <f>VLOOKUP($A222,'Medical Examinations'!$A$1:$J$2336,9,FALSE)</f>
        <v>Over Weight</v>
      </c>
      <c r="K222" t="str">
        <f>VLOOKUP($A222,'Medical Examinations'!$A$1:$J$2336,10,FALSE)</f>
        <v>Diabetes</v>
      </c>
      <c r="L222">
        <f>VLOOKUP($A222,'Hospitalisation Details'!$A$1:$O$2344,2,FALSE)</f>
        <v>30</v>
      </c>
      <c r="M222" s="6" t="str">
        <f>VLOOKUP($A222,'Hospitalisation Details'!$A$1:$O$2344,5,FALSE)</f>
        <v>30-Dec-1967</v>
      </c>
      <c r="N222" s="28">
        <f>VLOOKUP($A222,'Hospitalisation Details'!$A$1:$O$2344,6,FALSE)</f>
        <v>55</v>
      </c>
      <c r="O222" s="28">
        <f>VLOOKUP($A222,'Hospitalisation Details'!$A$1:$O$2344,7,FALSE)</f>
        <v>1</v>
      </c>
      <c r="P222" s="28">
        <f>VLOOKUP($A222,'Hospitalisation Details'!$A$1:$O$2344,8,FALSE)</f>
        <v>35160.129999999997</v>
      </c>
      <c r="Q222" t="str">
        <f>VLOOKUP($A222,'Hospitalisation Details'!$A$1:$O$2344,3,FALSE)</f>
        <v>Dec</v>
      </c>
    </row>
    <row r="223" spans="1:17" ht="15.6" x14ac:dyDescent="0.3">
      <c r="A223" s="21" t="s">
        <v>2149</v>
      </c>
      <c r="B223" t="str">
        <f>VLOOKUP($A223,'Customer Names'!$A$2:$D$2336,3,FALSE)</f>
        <v>Anthony S</v>
      </c>
      <c r="C223">
        <f>VLOOKUP($A223,'Medical Examinations'!$A$1:$J$2336,2,FALSE)</f>
        <v>28.5</v>
      </c>
      <c r="D223">
        <f>VLOOKUP($A223,'Medical Examinations'!$A$1:$J$2336,3,FALSE)</f>
        <v>5.12</v>
      </c>
      <c r="E223" t="str">
        <f>VLOOKUP($A223,'Medical Examinations'!$A$1:$J$2336,4,FALSE)</f>
        <v>No</v>
      </c>
      <c r="F223" t="str">
        <f>VLOOKUP($A223,'Medical Examinations'!$A$1:$J$2336,5,FALSE)</f>
        <v>No</v>
      </c>
      <c r="G223" t="str">
        <f>VLOOKUP($A223,'Medical Examinations'!$A$1:$J$2336,6,FALSE)</f>
        <v>No</v>
      </c>
      <c r="H223">
        <f>VLOOKUP($A223,'Medical Examinations'!$A$1:$J$2336,7,FALSE)</f>
        <v>1</v>
      </c>
      <c r="I223" t="str">
        <f>VLOOKUP($A223,'Medical Examinations'!$A$1:$J$2336,8,FALSE)</f>
        <v>Yes</v>
      </c>
      <c r="J223" t="str">
        <f>VLOOKUP($A223,'Medical Examinations'!$A$1:$J$2336,9,FALSE)</f>
        <v>Over Weight</v>
      </c>
      <c r="K223" t="str">
        <f>VLOOKUP($A223,'Medical Examinations'!$A$1:$J$2336,10,FALSE)</f>
        <v>Normal</v>
      </c>
      <c r="L223">
        <f>VLOOKUP($A223,'Hospitalisation Details'!$A$1:$O$2344,2,FALSE)</f>
        <v>22</v>
      </c>
      <c r="M223" s="6" t="str">
        <f>VLOOKUP($A223,'Hospitalisation Details'!$A$1:$O$2344,5,FALSE)</f>
        <v>22-Dec-1998</v>
      </c>
      <c r="N223" s="28">
        <f>VLOOKUP($A223,'Hospitalisation Details'!$A$1:$O$2344,6,FALSE)</f>
        <v>24</v>
      </c>
      <c r="O223" s="28">
        <f>VLOOKUP($A223,'Hospitalisation Details'!$A$1:$O$2344,7,FALSE)</f>
        <v>0</v>
      </c>
      <c r="P223" s="28">
        <f>VLOOKUP($A223,'Hospitalisation Details'!$A$1:$O$2344,8,FALSE)</f>
        <v>35147.53</v>
      </c>
      <c r="Q223" t="str">
        <f>VLOOKUP($A223,'Hospitalisation Details'!$A$1:$O$2344,3,FALSE)</f>
        <v>Dec</v>
      </c>
    </row>
    <row r="224" spans="1:17" ht="15.6" x14ac:dyDescent="0.3">
      <c r="A224" s="21" t="s">
        <v>2148</v>
      </c>
      <c r="B224" t="str">
        <f>VLOOKUP($A224,'Customer Names'!$A$2:$D$2336,3,FALSE)</f>
        <v>Erik</v>
      </c>
      <c r="C224">
        <f>VLOOKUP($A224,'Medical Examinations'!$A$1:$J$2336,2,FALSE)</f>
        <v>22.895</v>
      </c>
      <c r="D224">
        <f>VLOOKUP($A224,'Medical Examinations'!$A$1:$J$2336,3,FALSE)</f>
        <v>5.72</v>
      </c>
      <c r="E224" t="str">
        <f>VLOOKUP($A224,'Medical Examinations'!$A$1:$J$2336,4,FALSE)</f>
        <v>No</v>
      </c>
      <c r="F224" t="str">
        <f>VLOOKUP($A224,'Medical Examinations'!$A$1:$J$2336,5,FALSE)</f>
        <v>No</v>
      </c>
      <c r="G224" t="str">
        <f>VLOOKUP($A224,'Medical Examinations'!$A$1:$J$2336,6,FALSE)</f>
        <v>No</v>
      </c>
      <c r="H224">
        <f>VLOOKUP($A224,'Medical Examinations'!$A$1:$J$2336,7,FALSE)</f>
        <v>0</v>
      </c>
      <c r="I224" t="str">
        <f>VLOOKUP($A224,'Medical Examinations'!$A$1:$J$2336,8,FALSE)</f>
        <v>Yes</v>
      </c>
      <c r="J224" t="str">
        <f>VLOOKUP($A224,'Medical Examinations'!$A$1:$J$2336,9,FALSE)</f>
        <v>Normal Weight</v>
      </c>
      <c r="K224" t="str">
        <f>VLOOKUP($A224,'Medical Examinations'!$A$1:$J$2336,10,FALSE)</f>
        <v>Prediabetes</v>
      </c>
      <c r="L224">
        <f>VLOOKUP($A224,'Hospitalisation Details'!$A$1:$O$2344,2,FALSE)</f>
        <v>29</v>
      </c>
      <c r="M224" s="6" t="str">
        <f>VLOOKUP($A224,'Hospitalisation Details'!$A$1:$O$2344,5,FALSE)</f>
        <v>29-Jun-1977</v>
      </c>
      <c r="N224" s="28">
        <f>VLOOKUP($A224,'Hospitalisation Details'!$A$1:$O$2344,6,FALSE)</f>
        <v>45</v>
      </c>
      <c r="O224" s="28">
        <f>VLOOKUP($A224,'Hospitalisation Details'!$A$1:$O$2344,7,FALSE)</f>
        <v>0</v>
      </c>
      <c r="P224" s="28">
        <f>VLOOKUP($A224,'Hospitalisation Details'!$A$1:$O$2344,8,FALSE)</f>
        <v>35069.370000000003</v>
      </c>
      <c r="Q224" t="str">
        <f>VLOOKUP($A224,'Hospitalisation Details'!$A$1:$O$2344,3,FALSE)</f>
        <v>Jun</v>
      </c>
    </row>
    <row r="225" spans="1:17" ht="15.6" x14ac:dyDescent="0.3">
      <c r="A225" s="21" t="s">
        <v>2147</v>
      </c>
      <c r="B225" t="str">
        <f>VLOOKUP($A225,'Customer Names'!$A$2:$D$2336,3,FALSE)</f>
        <v>Kiley D</v>
      </c>
      <c r="C225">
        <f>VLOOKUP($A225,'Medical Examinations'!$A$1:$J$2336,2,FALSE)</f>
        <v>34.06</v>
      </c>
      <c r="D225">
        <f>VLOOKUP($A225,'Medical Examinations'!$A$1:$J$2336,3,FALSE)</f>
        <v>11.83</v>
      </c>
      <c r="E225" t="str">
        <f>VLOOKUP($A225,'Medical Examinations'!$A$1:$J$2336,4,FALSE)</f>
        <v>Yes</v>
      </c>
      <c r="F225" t="str">
        <f>VLOOKUP($A225,'Medical Examinations'!$A$1:$J$2336,5,FALSE)</f>
        <v>No</v>
      </c>
      <c r="G225" t="str">
        <f>VLOOKUP($A225,'Medical Examinations'!$A$1:$J$2336,6,FALSE)</f>
        <v>No</v>
      </c>
      <c r="H225">
        <f>VLOOKUP($A225,'Medical Examinations'!$A$1:$J$2336,7,FALSE)</f>
        <v>1</v>
      </c>
      <c r="I225" t="str">
        <f>VLOOKUP($A225,'Medical Examinations'!$A$1:$J$2336,8,FALSE)</f>
        <v>Yes</v>
      </c>
      <c r="J225" t="str">
        <f>VLOOKUP($A225,'Medical Examinations'!$A$1:$J$2336,9,FALSE)</f>
        <v>Obesity</v>
      </c>
      <c r="K225" t="str">
        <f>VLOOKUP($A225,'Medical Examinations'!$A$1:$J$2336,10,FALSE)</f>
        <v>Diabetes</v>
      </c>
      <c r="L225">
        <f>VLOOKUP($A225,'Hospitalisation Details'!$A$1:$O$2344,2,FALSE)</f>
        <v>29</v>
      </c>
      <c r="M225" s="6" t="str">
        <f>VLOOKUP($A225,'Hospitalisation Details'!$A$1:$O$2344,5,FALSE)</f>
        <v>29-Aug-1975</v>
      </c>
      <c r="N225" s="28">
        <f>VLOOKUP($A225,'Hospitalisation Details'!$A$1:$O$2344,6,FALSE)</f>
        <v>47</v>
      </c>
      <c r="O225" s="28">
        <f>VLOOKUP($A225,'Hospitalisation Details'!$A$1:$O$2344,7,FALSE)</f>
        <v>1</v>
      </c>
      <c r="P225" s="28">
        <f>VLOOKUP($A225,'Hospitalisation Details'!$A$1:$O$2344,8,FALSE)</f>
        <v>35050.620000000003</v>
      </c>
      <c r="Q225" t="str">
        <f>VLOOKUP($A225,'Hospitalisation Details'!$A$1:$O$2344,3,FALSE)</f>
        <v>Aug</v>
      </c>
    </row>
    <row r="226" spans="1:17" ht="15.6" x14ac:dyDescent="0.3">
      <c r="A226" s="21" t="s">
        <v>2146</v>
      </c>
      <c r="B226" t="str">
        <f>VLOOKUP($A226,'Customer Names'!$A$2:$D$2336,3,FALSE)</f>
        <v>Jennifer</v>
      </c>
      <c r="C226">
        <f>VLOOKUP($A226,'Medical Examinations'!$A$1:$J$2336,2,FALSE)</f>
        <v>36.409999999999997</v>
      </c>
      <c r="D226">
        <f>VLOOKUP($A226,'Medical Examinations'!$A$1:$J$2336,3,FALSE)</f>
        <v>4.55</v>
      </c>
      <c r="E226" t="str">
        <f>VLOOKUP($A226,'Medical Examinations'!$A$1:$J$2336,4,FALSE)</f>
        <v>No</v>
      </c>
      <c r="F226" t="str">
        <f>VLOOKUP($A226,'Medical Examinations'!$A$1:$J$2336,5,FALSE)</f>
        <v>No</v>
      </c>
      <c r="G226" t="str">
        <f>VLOOKUP($A226,'Medical Examinations'!$A$1:$J$2336,6,FALSE)</f>
        <v>No</v>
      </c>
      <c r="H226">
        <f>VLOOKUP($A226,'Medical Examinations'!$A$1:$J$2336,7,FALSE)</f>
        <v>0</v>
      </c>
      <c r="I226" t="str">
        <f>VLOOKUP($A226,'Medical Examinations'!$A$1:$J$2336,8,FALSE)</f>
        <v>Yes</v>
      </c>
      <c r="J226" t="str">
        <f>VLOOKUP($A226,'Medical Examinations'!$A$1:$J$2336,9,FALSE)</f>
        <v>Obesity</v>
      </c>
      <c r="K226" t="str">
        <f>VLOOKUP($A226,'Medical Examinations'!$A$1:$J$2336,10,FALSE)</f>
        <v>Normal</v>
      </c>
      <c r="L226">
        <f>VLOOKUP($A226,'Hospitalisation Details'!$A$1:$O$2344,2,FALSE)</f>
        <v>5</v>
      </c>
      <c r="M226" s="6" t="str">
        <f>VLOOKUP($A226,'Hospitalisation Details'!$A$1:$O$2344,5,FALSE)</f>
        <v>5-Jul-1982</v>
      </c>
      <c r="N226" s="28">
        <f>VLOOKUP($A226,'Hospitalisation Details'!$A$1:$O$2344,6,FALSE)</f>
        <v>40</v>
      </c>
      <c r="O226" s="28">
        <f>VLOOKUP($A226,'Hospitalisation Details'!$A$1:$O$2344,7,FALSE)</f>
        <v>3</v>
      </c>
      <c r="P226" s="28">
        <f>VLOOKUP($A226,'Hospitalisation Details'!$A$1:$O$2344,8,FALSE)</f>
        <v>35000.730000000003</v>
      </c>
      <c r="Q226" t="str">
        <f>VLOOKUP($A226,'Hospitalisation Details'!$A$1:$O$2344,3,FALSE)</f>
        <v>Jul</v>
      </c>
    </row>
    <row r="227" spans="1:17" ht="15.6" x14ac:dyDescent="0.3">
      <c r="A227" s="21" t="s">
        <v>2145</v>
      </c>
      <c r="B227" t="str">
        <f>VLOOKUP($A227,'Customer Names'!$A$2:$D$2336,3,FALSE)</f>
        <v>Chris</v>
      </c>
      <c r="C227">
        <f>VLOOKUP($A227,'Medical Examinations'!$A$1:$J$2336,2,FALSE)</f>
        <v>52.3</v>
      </c>
      <c r="D227">
        <f>VLOOKUP($A227,'Medical Examinations'!$A$1:$J$2336,3,FALSE)</f>
        <v>4.87</v>
      </c>
      <c r="E227" t="str">
        <f>VLOOKUP($A227,'Medical Examinations'!$A$1:$J$2336,4,FALSE)</f>
        <v>Yes</v>
      </c>
      <c r="F227" t="str">
        <f>VLOOKUP($A227,'Medical Examinations'!$A$1:$J$2336,5,FALSE)</f>
        <v>No</v>
      </c>
      <c r="G227" t="str">
        <f>VLOOKUP($A227,'Medical Examinations'!$A$1:$J$2336,6,FALSE)</f>
        <v>Yes</v>
      </c>
      <c r="H227">
        <f>VLOOKUP($A227,'Medical Examinations'!$A$1:$J$2336,7,FALSE)</f>
        <v>1</v>
      </c>
      <c r="I227" t="str">
        <f>VLOOKUP($A227,'Medical Examinations'!$A$1:$J$2336,8,FALSE)</f>
        <v>Yes</v>
      </c>
      <c r="J227" t="str">
        <f>VLOOKUP($A227,'Medical Examinations'!$A$1:$J$2336,9,FALSE)</f>
        <v>Obesity</v>
      </c>
      <c r="K227" t="str">
        <f>VLOOKUP($A227,'Medical Examinations'!$A$1:$J$2336,10,FALSE)</f>
        <v>Normal</v>
      </c>
      <c r="L227">
        <f>VLOOKUP($A227,'Hospitalisation Details'!$A$1:$O$2344,2,FALSE)</f>
        <v>22</v>
      </c>
      <c r="M227" s="6" t="str">
        <f>VLOOKUP($A227,'Hospitalisation Details'!$A$1:$O$2344,5,FALSE)</f>
        <v>22-Aug-1997</v>
      </c>
      <c r="N227" s="28">
        <f>VLOOKUP($A227,'Hospitalisation Details'!$A$1:$O$2344,6,FALSE)</f>
        <v>25</v>
      </c>
      <c r="O227" s="28">
        <f>VLOOKUP($A227,'Hospitalisation Details'!$A$1:$O$2344,7,FALSE)</f>
        <v>0</v>
      </c>
      <c r="P227" s="28">
        <f>VLOOKUP($A227,'Hospitalisation Details'!$A$1:$O$2344,8,FALSE)</f>
        <v>34979.86</v>
      </c>
      <c r="Q227" t="str">
        <f>VLOOKUP($A227,'Hospitalisation Details'!$A$1:$O$2344,3,FALSE)</f>
        <v>Aug</v>
      </c>
    </row>
    <row r="228" spans="1:17" ht="15.6" x14ac:dyDescent="0.3">
      <c r="A228" s="21" t="s">
        <v>2144</v>
      </c>
      <c r="B228" t="str">
        <f>VLOOKUP($A228,'Customer Names'!$A$2:$D$2336,3,FALSE)</f>
        <v>Marian M</v>
      </c>
      <c r="C228">
        <f>VLOOKUP($A228,'Medical Examinations'!$A$1:$J$2336,2,FALSE)</f>
        <v>52.66</v>
      </c>
      <c r="D228">
        <f>VLOOKUP($A228,'Medical Examinations'!$A$1:$J$2336,3,FALSE)</f>
        <v>4.45</v>
      </c>
      <c r="E228" t="str">
        <f>VLOOKUP($A228,'Medical Examinations'!$A$1:$J$2336,4,FALSE)</f>
        <v>No</v>
      </c>
      <c r="F228" t="str">
        <f>VLOOKUP($A228,'Medical Examinations'!$A$1:$J$2336,5,FALSE)</f>
        <v>No</v>
      </c>
      <c r="G228" t="str">
        <f>VLOOKUP($A228,'Medical Examinations'!$A$1:$J$2336,6,FALSE)</f>
        <v>No</v>
      </c>
      <c r="H228">
        <f>VLOOKUP($A228,'Medical Examinations'!$A$1:$J$2336,7,FALSE)</f>
        <v>1</v>
      </c>
      <c r="I228" t="str">
        <f>VLOOKUP($A228,'Medical Examinations'!$A$1:$J$2336,8,FALSE)</f>
        <v>Yes</v>
      </c>
      <c r="J228" t="str">
        <f>VLOOKUP($A228,'Medical Examinations'!$A$1:$J$2336,9,FALSE)</f>
        <v>Obesity</v>
      </c>
      <c r="K228" t="str">
        <f>VLOOKUP($A228,'Medical Examinations'!$A$1:$J$2336,10,FALSE)</f>
        <v>Normal</v>
      </c>
      <c r="L228">
        <f>VLOOKUP($A228,'Hospitalisation Details'!$A$1:$O$2344,2,FALSE)</f>
        <v>22</v>
      </c>
      <c r="M228" s="6" t="str">
        <f>VLOOKUP($A228,'Hospitalisation Details'!$A$1:$O$2344,5,FALSE)</f>
        <v>22-Aug-1998</v>
      </c>
      <c r="N228" s="28">
        <f>VLOOKUP($A228,'Hospitalisation Details'!$A$1:$O$2344,6,FALSE)</f>
        <v>24</v>
      </c>
      <c r="O228" s="28">
        <f>VLOOKUP($A228,'Hospitalisation Details'!$A$1:$O$2344,7,FALSE)</f>
        <v>0</v>
      </c>
      <c r="P228" s="28">
        <f>VLOOKUP($A228,'Hospitalisation Details'!$A$1:$O$2344,8,FALSE)</f>
        <v>34976.42</v>
      </c>
      <c r="Q228" t="str">
        <f>VLOOKUP($A228,'Hospitalisation Details'!$A$1:$O$2344,3,FALSE)</f>
        <v>Aug</v>
      </c>
    </row>
    <row r="229" spans="1:17" ht="15.6" x14ac:dyDescent="0.3">
      <c r="A229" s="21" t="s">
        <v>2143</v>
      </c>
      <c r="B229" t="str">
        <f>VLOOKUP($A229,'Customer Names'!$A$2:$D$2336,3,FALSE)</f>
        <v>Jeremy</v>
      </c>
      <c r="C229">
        <f>VLOOKUP($A229,'Medical Examinations'!$A$1:$J$2336,2,FALSE)</f>
        <v>29.57</v>
      </c>
      <c r="D229">
        <f>VLOOKUP($A229,'Medical Examinations'!$A$1:$J$2336,3,FALSE)</f>
        <v>9.42</v>
      </c>
      <c r="E229" t="str">
        <f>VLOOKUP($A229,'Medical Examinations'!$A$1:$J$2336,4,FALSE)</f>
        <v>Yes</v>
      </c>
      <c r="F229" t="str">
        <f>VLOOKUP($A229,'Medical Examinations'!$A$1:$J$2336,5,FALSE)</f>
        <v>No</v>
      </c>
      <c r="G229" t="str">
        <f>VLOOKUP($A229,'Medical Examinations'!$A$1:$J$2336,6,FALSE)</f>
        <v>No</v>
      </c>
      <c r="H229">
        <f>VLOOKUP($A229,'Medical Examinations'!$A$1:$J$2336,7,FALSE)</f>
        <v>0</v>
      </c>
      <c r="I229" t="str">
        <f>VLOOKUP($A229,'Medical Examinations'!$A$1:$J$2336,8,FALSE)</f>
        <v>Yes</v>
      </c>
      <c r="J229" t="str">
        <f>VLOOKUP($A229,'Medical Examinations'!$A$1:$J$2336,9,FALSE)</f>
        <v>Over Weight</v>
      </c>
      <c r="K229" t="str">
        <f>VLOOKUP($A229,'Medical Examinations'!$A$1:$J$2336,10,FALSE)</f>
        <v>Diabetes</v>
      </c>
      <c r="L229">
        <f>VLOOKUP($A229,'Hospitalisation Details'!$A$1:$O$2344,2,FALSE)</f>
        <v>7</v>
      </c>
      <c r="M229" s="6" t="str">
        <f>VLOOKUP($A229,'Hospitalisation Details'!$A$1:$O$2344,5,FALSE)</f>
        <v>7-Oct-1967</v>
      </c>
      <c r="N229" s="28">
        <f>VLOOKUP($A229,'Hospitalisation Details'!$A$1:$O$2344,6,FALSE)</f>
        <v>55</v>
      </c>
      <c r="O229" s="28">
        <f>VLOOKUP($A229,'Hospitalisation Details'!$A$1:$O$2344,7,FALSE)</f>
        <v>0</v>
      </c>
      <c r="P229" s="28">
        <f>VLOOKUP($A229,'Hospitalisation Details'!$A$1:$O$2344,8,FALSE)</f>
        <v>34975.68</v>
      </c>
      <c r="Q229" t="str">
        <f>VLOOKUP($A229,'Hospitalisation Details'!$A$1:$O$2344,3,FALSE)</f>
        <v>Oct</v>
      </c>
    </row>
    <row r="230" spans="1:17" ht="15.6" x14ac:dyDescent="0.3">
      <c r="A230" s="21" t="s">
        <v>2142</v>
      </c>
      <c r="B230" t="str">
        <f>VLOOKUP($A230,'Customer Names'!$A$2:$D$2336,3,FALSE)</f>
        <v>Allison H</v>
      </c>
      <c r="C230">
        <f>VLOOKUP($A230,'Medical Examinations'!$A$1:$J$2336,2,FALSE)</f>
        <v>36.99</v>
      </c>
      <c r="D230">
        <f>VLOOKUP($A230,'Medical Examinations'!$A$1:$J$2336,3,FALSE)</f>
        <v>5.37</v>
      </c>
      <c r="E230" t="str">
        <f>VLOOKUP($A230,'Medical Examinations'!$A$1:$J$2336,4,FALSE)</f>
        <v>Yes</v>
      </c>
      <c r="F230" t="str">
        <f>VLOOKUP($A230,'Medical Examinations'!$A$1:$J$2336,5,FALSE)</f>
        <v>No</v>
      </c>
      <c r="G230" t="str">
        <f>VLOOKUP($A230,'Medical Examinations'!$A$1:$J$2336,6,FALSE)</f>
        <v>Yes</v>
      </c>
      <c r="H230">
        <f>VLOOKUP($A230,'Medical Examinations'!$A$1:$J$2336,7,FALSE)</f>
        <v>1</v>
      </c>
      <c r="I230" t="str">
        <f>VLOOKUP($A230,'Medical Examinations'!$A$1:$J$2336,8,FALSE)</f>
        <v>Yes</v>
      </c>
      <c r="J230" t="str">
        <f>VLOOKUP($A230,'Medical Examinations'!$A$1:$J$2336,9,FALSE)</f>
        <v>Obesity</v>
      </c>
      <c r="K230" t="str">
        <f>VLOOKUP($A230,'Medical Examinations'!$A$1:$J$2336,10,FALSE)</f>
        <v>Normal</v>
      </c>
      <c r="L230">
        <f>VLOOKUP($A230,'Hospitalisation Details'!$A$1:$O$2344,2,FALSE)</f>
        <v>29</v>
      </c>
      <c r="M230" s="6" t="str">
        <f>VLOOKUP($A230,'Hospitalisation Details'!$A$1:$O$2344,5,FALSE)</f>
        <v>29-Jul-1983</v>
      </c>
      <c r="N230" s="28">
        <f>VLOOKUP($A230,'Hospitalisation Details'!$A$1:$O$2344,6,FALSE)</f>
        <v>39</v>
      </c>
      <c r="O230" s="28">
        <f>VLOOKUP($A230,'Hospitalisation Details'!$A$1:$O$2344,7,FALSE)</f>
        <v>3</v>
      </c>
      <c r="P230" s="28">
        <f>VLOOKUP($A230,'Hospitalisation Details'!$A$1:$O$2344,8,FALSE)</f>
        <v>34940.61</v>
      </c>
      <c r="Q230" t="str">
        <f>VLOOKUP($A230,'Hospitalisation Details'!$A$1:$O$2344,3,FALSE)</f>
        <v>Jul</v>
      </c>
    </row>
    <row r="231" spans="1:17" ht="15.6" x14ac:dyDescent="0.3">
      <c r="A231" s="21" t="s">
        <v>2141</v>
      </c>
      <c r="B231" t="str">
        <f>VLOOKUP($A231,'Customer Names'!$A$2:$D$2336,3,FALSE)</f>
        <v>Elizabeth</v>
      </c>
      <c r="C231">
        <f>VLOOKUP($A231,'Medical Examinations'!$A$1:$J$2336,2,FALSE)</f>
        <v>31.4</v>
      </c>
      <c r="D231">
        <f>VLOOKUP($A231,'Medical Examinations'!$A$1:$J$2336,3,FALSE)</f>
        <v>4.5999999999999996</v>
      </c>
      <c r="E231" t="str">
        <f>VLOOKUP($A231,'Medical Examinations'!$A$1:$J$2336,4,FALSE)</f>
        <v>Yes</v>
      </c>
      <c r="F231" t="str">
        <f>VLOOKUP($A231,'Medical Examinations'!$A$1:$J$2336,5,FALSE)</f>
        <v>No</v>
      </c>
      <c r="G231" t="str">
        <f>VLOOKUP($A231,'Medical Examinations'!$A$1:$J$2336,6,FALSE)</f>
        <v>No</v>
      </c>
      <c r="H231">
        <f>VLOOKUP($A231,'Medical Examinations'!$A$1:$J$2336,7,FALSE)</f>
        <v>1</v>
      </c>
      <c r="I231" t="str">
        <f>VLOOKUP($A231,'Medical Examinations'!$A$1:$J$2336,8,FALSE)</f>
        <v>Yes</v>
      </c>
      <c r="J231" t="str">
        <f>VLOOKUP($A231,'Medical Examinations'!$A$1:$J$2336,9,FALSE)</f>
        <v>Obesity</v>
      </c>
      <c r="K231" t="str">
        <f>VLOOKUP($A231,'Medical Examinations'!$A$1:$J$2336,10,FALSE)</f>
        <v>Normal</v>
      </c>
      <c r="L231">
        <f>VLOOKUP($A231,'Hospitalisation Details'!$A$1:$O$2344,2,FALSE)</f>
        <v>17</v>
      </c>
      <c r="M231" s="6" t="str">
        <f>VLOOKUP($A231,'Hospitalisation Details'!$A$1:$O$2344,5,FALSE)</f>
        <v>17-Oct-1995</v>
      </c>
      <c r="N231" s="28">
        <f>VLOOKUP($A231,'Hospitalisation Details'!$A$1:$O$2344,6,FALSE)</f>
        <v>27</v>
      </c>
      <c r="O231" s="28">
        <f>VLOOKUP($A231,'Hospitalisation Details'!$A$1:$O$2344,7,FALSE)</f>
        <v>0</v>
      </c>
      <c r="P231" s="28">
        <f>VLOOKUP($A231,'Hospitalisation Details'!$A$1:$O$2344,8,FALSE)</f>
        <v>34838.870000000003</v>
      </c>
      <c r="Q231" t="str">
        <f>VLOOKUP($A231,'Hospitalisation Details'!$A$1:$O$2344,3,FALSE)</f>
        <v>Oct</v>
      </c>
    </row>
    <row r="232" spans="1:17" ht="15.6" x14ac:dyDescent="0.3">
      <c r="A232" s="21" t="s">
        <v>2140</v>
      </c>
      <c r="B232" t="str">
        <f>VLOOKUP($A232,'Customer Names'!$A$2:$D$2336,3,FALSE)</f>
        <v>Andrew</v>
      </c>
      <c r="C232">
        <f>VLOOKUP($A232,'Medical Examinations'!$A$1:$J$2336,2,FALSE)</f>
        <v>34.9</v>
      </c>
      <c r="D232">
        <f>VLOOKUP($A232,'Medical Examinations'!$A$1:$J$2336,3,FALSE)</f>
        <v>6.22</v>
      </c>
      <c r="E232" t="str">
        <f>VLOOKUP($A232,'Medical Examinations'!$A$1:$J$2336,4,FALSE)</f>
        <v>No</v>
      </c>
      <c r="F232" t="str">
        <f>VLOOKUP($A232,'Medical Examinations'!$A$1:$J$2336,5,FALSE)</f>
        <v>No</v>
      </c>
      <c r="G232" t="str">
        <f>VLOOKUP($A232,'Medical Examinations'!$A$1:$J$2336,6,FALSE)</f>
        <v>Yes</v>
      </c>
      <c r="H232">
        <f>VLOOKUP($A232,'Medical Examinations'!$A$1:$J$2336,7,FALSE)</f>
        <v>1</v>
      </c>
      <c r="I232" t="str">
        <f>VLOOKUP($A232,'Medical Examinations'!$A$1:$J$2336,8,FALSE)</f>
        <v>Yes</v>
      </c>
      <c r="J232" t="str">
        <f>VLOOKUP($A232,'Medical Examinations'!$A$1:$J$2336,9,FALSE)</f>
        <v>Obesity</v>
      </c>
      <c r="K232" t="str">
        <f>VLOOKUP($A232,'Medical Examinations'!$A$1:$J$2336,10,FALSE)</f>
        <v>Prediabetes</v>
      </c>
      <c r="L232">
        <f>VLOOKUP($A232,'Hospitalisation Details'!$A$1:$O$2344,2,FALSE)</f>
        <v>17</v>
      </c>
      <c r="M232" s="6" t="str">
        <f>VLOOKUP($A232,'Hospitalisation Details'!$A$1:$O$2344,5,FALSE)</f>
        <v>17-Sep-2003</v>
      </c>
      <c r="N232" s="28">
        <f>VLOOKUP($A232,'Hospitalisation Details'!$A$1:$O$2344,6,FALSE)</f>
        <v>19</v>
      </c>
      <c r="O232" s="28">
        <f>VLOOKUP($A232,'Hospitalisation Details'!$A$1:$O$2344,7,FALSE)</f>
        <v>0</v>
      </c>
      <c r="P232" s="28">
        <f>VLOOKUP($A232,'Hospitalisation Details'!$A$1:$O$2344,8,FALSE)</f>
        <v>34828.65</v>
      </c>
      <c r="Q232" t="str">
        <f>VLOOKUP($A232,'Hospitalisation Details'!$A$1:$O$2344,3,FALSE)</f>
        <v>Sep</v>
      </c>
    </row>
    <row r="233" spans="1:17" ht="15.6" x14ac:dyDescent="0.3">
      <c r="A233" s="21" t="s">
        <v>2139</v>
      </c>
      <c r="B233" t="str">
        <f>VLOOKUP($A233,'Customer Names'!$A$2:$D$2336,3,FALSE)</f>
        <v>Anders J</v>
      </c>
      <c r="C233">
        <f>VLOOKUP($A233,'Medical Examinations'!$A$1:$J$2336,2,FALSE)</f>
        <v>31.13</v>
      </c>
      <c r="D233">
        <f>VLOOKUP($A233,'Medical Examinations'!$A$1:$J$2336,3,FALSE)</f>
        <v>4.5199999999999996</v>
      </c>
      <c r="E233" t="str">
        <f>VLOOKUP($A233,'Medical Examinations'!$A$1:$J$2336,4,FALSE)</f>
        <v>Yes</v>
      </c>
      <c r="F233" t="str">
        <f>VLOOKUP($A233,'Medical Examinations'!$A$1:$J$2336,5,FALSE)</f>
        <v>No</v>
      </c>
      <c r="G233" t="str">
        <f>VLOOKUP($A233,'Medical Examinations'!$A$1:$J$2336,6,FALSE)</f>
        <v>No</v>
      </c>
      <c r="H233">
        <f>VLOOKUP($A233,'Medical Examinations'!$A$1:$J$2336,7,FALSE)</f>
        <v>1</v>
      </c>
      <c r="I233" t="str">
        <f>VLOOKUP($A233,'Medical Examinations'!$A$1:$J$2336,8,FALSE)</f>
        <v>Yes</v>
      </c>
      <c r="J233" t="str">
        <f>VLOOKUP($A233,'Medical Examinations'!$A$1:$J$2336,9,FALSE)</f>
        <v>Obesity</v>
      </c>
      <c r="K233" t="str">
        <f>VLOOKUP($A233,'Medical Examinations'!$A$1:$J$2336,10,FALSE)</f>
        <v>Normal</v>
      </c>
      <c r="L233">
        <f>VLOOKUP($A233,'Hospitalisation Details'!$A$1:$O$2344,2,FALSE)</f>
        <v>27</v>
      </c>
      <c r="M233" s="6" t="str">
        <f>VLOOKUP($A233,'Hospitalisation Details'!$A$1:$O$2344,5,FALSE)</f>
        <v>27-Dec-1995</v>
      </c>
      <c r="N233" s="28">
        <f>VLOOKUP($A233,'Hospitalisation Details'!$A$1:$O$2344,6,FALSE)</f>
        <v>27</v>
      </c>
      <c r="O233" s="28">
        <f>VLOOKUP($A233,'Hospitalisation Details'!$A$1:$O$2344,7,FALSE)</f>
        <v>1</v>
      </c>
      <c r="P233" s="28">
        <f>VLOOKUP($A233,'Hospitalisation Details'!$A$1:$O$2344,8,FALSE)</f>
        <v>34806.47</v>
      </c>
      <c r="Q233" t="str">
        <f>VLOOKUP($A233,'Hospitalisation Details'!$A$1:$O$2344,3,FALSE)</f>
        <v>Dec</v>
      </c>
    </row>
    <row r="234" spans="1:17" ht="15.6" x14ac:dyDescent="0.3">
      <c r="A234" s="21" t="s">
        <v>2138</v>
      </c>
      <c r="B234" t="str">
        <f>VLOOKUP($A234,'Customer Names'!$A$2:$D$2336,3,FALSE)</f>
        <v>Sean</v>
      </c>
      <c r="C234">
        <f>VLOOKUP($A234,'Medical Examinations'!$A$1:$J$2336,2,FALSE)</f>
        <v>34.799999999999997</v>
      </c>
      <c r="D234">
        <f>VLOOKUP($A234,'Medical Examinations'!$A$1:$J$2336,3,FALSE)</f>
        <v>6.18</v>
      </c>
      <c r="E234" t="str">
        <f>VLOOKUP($A234,'Medical Examinations'!$A$1:$J$2336,4,FALSE)</f>
        <v>No</v>
      </c>
      <c r="F234" t="str">
        <f>VLOOKUP($A234,'Medical Examinations'!$A$1:$J$2336,5,FALSE)</f>
        <v>No</v>
      </c>
      <c r="G234" t="str">
        <f>VLOOKUP($A234,'Medical Examinations'!$A$1:$J$2336,6,FALSE)</f>
        <v>Yes</v>
      </c>
      <c r="H234">
        <f>VLOOKUP($A234,'Medical Examinations'!$A$1:$J$2336,7,FALSE)</f>
        <v>1</v>
      </c>
      <c r="I234" t="str">
        <f>VLOOKUP($A234,'Medical Examinations'!$A$1:$J$2336,8,FALSE)</f>
        <v>Yes</v>
      </c>
      <c r="J234" t="str">
        <f>VLOOKUP($A234,'Medical Examinations'!$A$1:$J$2336,9,FALSE)</f>
        <v>Obesity</v>
      </c>
      <c r="K234" t="str">
        <f>VLOOKUP($A234,'Medical Examinations'!$A$1:$J$2336,10,FALSE)</f>
        <v>Prediabetes</v>
      </c>
      <c r="L234">
        <f>VLOOKUP($A234,'Hospitalisation Details'!$A$1:$O$2344,2,FALSE)</f>
        <v>3</v>
      </c>
      <c r="M234" s="6" t="str">
        <f>VLOOKUP($A234,'Hospitalisation Details'!$A$1:$O$2344,5,FALSE)</f>
        <v>3-Jul-2003</v>
      </c>
      <c r="N234" s="28">
        <f>VLOOKUP($A234,'Hospitalisation Details'!$A$1:$O$2344,6,FALSE)</f>
        <v>19</v>
      </c>
      <c r="O234" s="28">
        <f>VLOOKUP($A234,'Hospitalisation Details'!$A$1:$O$2344,7,FALSE)</f>
        <v>0</v>
      </c>
      <c r="P234" s="28">
        <f>VLOOKUP($A234,'Hospitalisation Details'!$A$1:$O$2344,8,FALSE)</f>
        <v>34779.620000000003</v>
      </c>
      <c r="Q234" t="str">
        <f>VLOOKUP($A234,'Hospitalisation Details'!$A$1:$O$2344,3,FALSE)</f>
        <v>Jul</v>
      </c>
    </row>
    <row r="235" spans="1:17" ht="15.6" x14ac:dyDescent="0.3">
      <c r="A235" s="21" t="s">
        <v>2137</v>
      </c>
      <c r="B235" t="str">
        <f>VLOOKUP($A235,'Customer Names'!$A$2:$D$2336,3,FALSE)</f>
        <v>Brian M</v>
      </c>
      <c r="C235">
        <f>VLOOKUP($A235,'Medical Examinations'!$A$1:$J$2336,2,FALSE)</f>
        <v>31.68</v>
      </c>
      <c r="D235">
        <f>VLOOKUP($A235,'Medical Examinations'!$A$1:$J$2336,3,FALSE)</f>
        <v>4.4000000000000004</v>
      </c>
      <c r="E235" t="str">
        <f>VLOOKUP($A235,'Medical Examinations'!$A$1:$J$2336,4,FALSE)</f>
        <v>No</v>
      </c>
      <c r="F235" t="str">
        <f>VLOOKUP($A235,'Medical Examinations'!$A$1:$J$2336,5,FALSE)</f>
        <v>No</v>
      </c>
      <c r="G235" t="str">
        <f>VLOOKUP($A235,'Medical Examinations'!$A$1:$J$2336,6,FALSE)</f>
        <v>No</v>
      </c>
      <c r="H235">
        <f>VLOOKUP($A235,'Medical Examinations'!$A$1:$J$2336,7,FALSE)</f>
        <v>0</v>
      </c>
      <c r="I235" t="str">
        <f>VLOOKUP($A235,'Medical Examinations'!$A$1:$J$2336,8,FALSE)</f>
        <v>Yes</v>
      </c>
      <c r="J235" t="str">
        <f>VLOOKUP($A235,'Medical Examinations'!$A$1:$J$2336,9,FALSE)</f>
        <v>Obesity</v>
      </c>
      <c r="K235" t="str">
        <f>VLOOKUP($A235,'Medical Examinations'!$A$1:$J$2336,10,FALSE)</f>
        <v>Normal</v>
      </c>
      <c r="L235">
        <f>VLOOKUP($A235,'Hospitalisation Details'!$A$1:$O$2344,2,FALSE)</f>
        <v>7</v>
      </c>
      <c r="M235" s="6" t="str">
        <f>VLOOKUP($A235,'Hospitalisation Details'!$A$1:$O$2344,5,FALSE)</f>
        <v>7-Jul-1994</v>
      </c>
      <c r="N235" s="28">
        <f>VLOOKUP($A235,'Hospitalisation Details'!$A$1:$O$2344,6,FALSE)</f>
        <v>28</v>
      </c>
      <c r="O235" s="28">
        <f>VLOOKUP($A235,'Hospitalisation Details'!$A$1:$O$2344,7,FALSE)</f>
        <v>0</v>
      </c>
      <c r="P235" s="28">
        <f>VLOOKUP($A235,'Hospitalisation Details'!$A$1:$O$2344,8,FALSE)</f>
        <v>34672.15</v>
      </c>
      <c r="Q235" t="str">
        <f>VLOOKUP($A235,'Hospitalisation Details'!$A$1:$O$2344,3,FALSE)</f>
        <v>Jul</v>
      </c>
    </row>
    <row r="236" spans="1:17" ht="15.6" x14ac:dyDescent="0.3">
      <c r="A236" s="21" t="s">
        <v>2136</v>
      </c>
      <c r="B236" t="str">
        <f>VLOOKUP($A236,'Customer Names'!$A$2:$D$2336,3,FALSE)</f>
        <v>Jeremy</v>
      </c>
      <c r="C236">
        <f>VLOOKUP($A236,'Medical Examinations'!$A$1:$J$2336,2,FALSE)</f>
        <v>33.534999999999997</v>
      </c>
      <c r="D236">
        <f>VLOOKUP($A236,'Medical Examinations'!$A$1:$J$2336,3,FALSE)</f>
        <v>6.23</v>
      </c>
      <c r="E236" t="str">
        <f>VLOOKUP($A236,'Medical Examinations'!$A$1:$J$2336,4,FALSE)</f>
        <v>No</v>
      </c>
      <c r="F236" t="str">
        <f>VLOOKUP($A236,'Medical Examinations'!$A$1:$J$2336,5,FALSE)</f>
        <v>Yes</v>
      </c>
      <c r="G236" t="str">
        <f>VLOOKUP($A236,'Medical Examinations'!$A$1:$J$2336,6,FALSE)</f>
        <v>No</v>
      </c>
      <c r="H236">
        <f>VLOOKUP($A236,'Medical Examinations'!$A$1:$J$2336,7,FALSE)</f>
        <v>1</v>
      </c>
      <c r="I236" t="str">
        <f>VLOOKUP($A236,'Medical Examinations'!$A$1:$J$2336,8,FALSE)</f>
        <v>Yes</v>
      </c>
      <c r="J236" t="str">
        <f>VLOOKUP($A236,'Medical Examinations'!$A$1:$J$2336,9,FALSE)</f>
        <v>Obesity</v>
      </c>
      <c r="K236" t="str">
        <f>VLOOKUP($A236,'Medical Examinations'!$A$1:$J$2336,10,FALSE)</f>
        <v>Prediabetes</v>
      </c>
      <c r="L236">
        <f>VLOOKUP($A236,'Hospitalisation Details'!$A$1:$O$2344,2,FALSE)</f>
        <v>9</v>
      </c>
      <c r="M236" s="6" t="str">
        <f>VLOOKUP($A236,'Hospitalisation Details'!$A$1:$O$2344,5,FALSE)</f>
        <v>9-Oct-2004</v>
      </c>
      <c r="N236" s="28">
        <f>VLOOKUP($A236,'Hospitalisation Details'!$A$1:$O$2344,6,FALSE)</f>
        <v>18</v>
      </c>
      <c r="O236" s="28">
        <f>VLOOKUP($A236,'Hospitalisation Details'!$A$1:$O$2344,7,FALSE)</f>
        <v>0</v>
      </c>
      <c r="P236" s="28">
        <f>VLOOKUP($A236,'Hospitalisation Details'!$A$1:$O$2344,8,FALSE)</f>
        <v>34617.839999999997</v>
      </c>
      <c r="Q236" t="str">
        <f>VLOOKUP($A236,'Hospitalisation Details'!$A$1:$O$2344,3,FALSE)</f>
        <v>Oct</v>
      </c>
    </row>
    <row r="237" spans="1:17" ht="15.6" x14ac:dyDescent="0.3">
      <c r="A237" s="21" t="s">
        <v>2135</v>
      </c>
      <c r="B237" t="str">
        <f>VLOOKUP($A237,'Customer Names'!$A$2:$D$2336,3,FALSE)</f>
        <v>Susannah</v>
      </c>
      <c r="C237">
        <f>VLOOKUP($A237,'Medical Examinations'!$A$1:$J$2336,2,FALSE)</f>
        <v>31.92</v>
      </c>
      <c r="D237">
        <f>VLOOKUP($A237,'Medical Examinations'!$A$1:$J$2336,3,FALSE)</f>
        <v>5.33</v>
      </c>
      <c r="E237" t="str">
        <f>VLOOKUP($A237,'Medical Examinations'!$A$1:$J$2336,4,FALSE)</f>
        <v>Yes</v>
      </c>
      <c r="F237" t="str">
        <f>VLOOKUP($A237,'Medical Examinations'!$A$1:$J$2336,5,FALSE)</f>
        <v>No</v>
      </c>
      <c r="G237" t="str">
        <f>VLOOKUP($A237,'Medical Examinations'!$A$1:$J$2336,6,FALSE)</f>
        <v>No</v>
      </c>
      <c r="H237">
        <f>VLOOKUP($A237,'Medical Examinations'!$A$1:$J$2336,7,FALSE)</f>
        <v>0</v>
      </c>
      <c r="I237" t="str">
        <f>VLOOKUP($A237,'Medical Examinations'!$A$1:$J$2336,8,FALSE)</f>
        <v>Yes</v>
      </c>
      <c r="J237" t="str">
        <f>VLOOKUP($A237,'Medical Examinations'!$A$1:$J$2336,9,FALSE)</f>
        <v>Obesity</v>
      </c>
      <c r="K237" t="str">
        <f>VLOOKUP($A237,'Medical Examinations'!$A$1:$J$2336,10,FALSE)</f>
        <v>Normal</v>
      </c>
      <c r="L237">
        <f>VLOOKUP($A237,'Hospitalisation Details'!$A$1:$O$2344,2,FALSE)</f>
        <v>25</v>
      </c>
      <c r="M237" s="6" t="str">
        <f>VLOOKUP($A237,'Hospitalisation Details'!$A$1:$O$2344,5,FALSE)</f>
        <v>25-Nov-1976</v>
      </c>
      <c r="N237" s="28">
        <f>VLOOKUP($A237,'Hospitalisation Details'!$A$1:$O$2344,6,FALSE)</f>
        <v>46</v>
      </c>
      <c r="O237" s="28">
        <f>VLOOKUP($A237,'Hospitalisation Details'!$A$1:$O$2344,7,FALSE)</f>
        <v>2</v>
      </c>
      <c r="P237" s="28">
        <f>VLOOKUP($A237,'Hospitalisation Details'!$A$1:$O$2344,8,FALSE)</f>
        <v>34543.39</v>
      </c>
      <c r="Q237" t="str">
        <f>VLOOKUP($A237,'Hospitalisation Details'!$A$1:$O$2344,3,FALSE)</f>
        <v>Nov</v>
      </c>
    </row>
    <row r="238" spans="1:17" ht="15.6" x14ac:dyDescent="0.3">
      <c r="A238" s="21" t="s">
        <v>2134</v>
      </c>
      <c r="B238" t="str">
        <f>VLOOKUP($A238,'Customer Names'!$A$2:$D$2336,3,FALSE)</f>
        <v>Randy</v>
      </c>
      <c r="C238">
        <f>VLOOKUP($A238,'Medical Examinations'!$A$1:$J$2336,2,FALSE)</f>
        <v>32.700000000000003</v>
      </c>
      <c r="D238">
        <f>VLOOKUP($A238,'Medical Examinations'!$A$1:$J$2336,3,FALSE)</f>
        <v>4.09</v>
      </c>
      <c r="E238" t="str">
        <f>VLOOKUP($A238,'Medical Examinations'!$A$1:$J$2336,4,FALSE)</f>
        <v>No</v>
      </c>
      <c r="F238" t="str">
        <f>VLOOKUP($A238,'Medical Examinations'!$A$1:$J$2336,5,FALSE)</f>
        <v>No</v>
      </c>
      <c r="G238" t="str">
        <f>VLOOKUP($A238,'Medical Examinations'!$A$1:$J$2336,6,FALSE)</f>
        <v>No</v>
      </c>
      <c r="H238">
        <f>VLOOKUP($A238,'Medical Examinations'!$A$1:$J$2336,7,FALSE)</f>
        <v>1</v>
      </c>
      <c r="I238" t="str">
        <f>VLOOKUP($A238,'Medical Examinations'!$A$1:$J$2336,8,FALSE)</f>
        <v>Yes</v>
      </c>
      <c r="J238" t="str">
        <f>VLOOKUP($A238,'Medical Examinations'!$A$1:$J$2336,9,FALSE)</f>
        <v>Obesity</v>
      </c>
      <c r="K238" t="str">
        <f>VLOOKUP($A238,'Medical Examinations'!$A$1:$J$2336,10,FALSE)</f>
        <v>Normal</v>
      </c>
      <c r="L238">
        <f>VLOOKUP($A238,'Hospitalisation Details'!$A$1:$O$2344,2,FALSE)</f>
        <v>24</v>
      </c>
      <c r="M238" s="6" t="str">
        <f>VLOOKUP($A238,'Hospitalisation Details'!$A$1:$O$2344,5,FALSE)</f>
        <v>24-Jun-1998</v>
      </c>
      <c r="N238" s="28">
        <f>VLOOKUP($A238,'Hospitalisation Details'!$A$1:$O$2344,6,FALSE)</f>
        <v>24</v>
      </c>
      <c r="O238" s="28">
        <f>VLOOKUP($A238,'Hospitalisation Details'!$A$1:$O$2344,7,FALSE)</f>
        <v>0</v>
      </c>
      <c r="P238" s="28">
        <f>VLOOKUP($A238,'Hospitalisation Details'!$A$1:$O$2344,8,FALSE)</f>
        <v>34472.839999999997</v>
      </c>
      <c r="Q238" t="str">
        <f>VLOOKUP($A238,'Hospitalisation Details'!$A$1:$O$2344,3,FALSE)</f>
        <v>Jun</v>
      </c>
    </row>
    <row r="239" spans="1:17" ht="15.6" x14ac:dyDescent="0.3">
      <c r="A239" s="21" t="s">
        <v>2133</v>
      </c>
      <c r="B239" t="str">
        <f>VLOOKUP($A239,'Customer Names'!$A$2:$D$2336,3,FALSE)</f>
        <v>Leslie</v>
      </c>
      <c r="C239">
        <f>VLOOKUP($A239,'Medical Examinations'!$A$1:$J$2336,2,FALSE)</f>
        <v>41.25</v>
      </c>
      <c r="D239">
        <f>VLOOKUP($A239,'Medical Examinations'!$A$1:$J$2336,3,FALSE)</f>
        <v>5.19</v>
      </c>
      <c r="E239" t="str">
        <f>VLOOKUP($A239,'Medical Examinations'!$A$1:$J$2336,4,FALSE)</f>
        <v>No</v>
      </c>
      <c r="F239" t="str">
        <f>VLOOKUP($A239,'Medical Examinations'!$A$1:$J$2336,5,FALSE)</f>
        <v>No</v>
      </c>
      <c r="G239" t="str">
        <f>VLOOKUP($A239,'Medical Examinations'!$A$1:$J$2336,6,FALSE)</f>
        <v>No</v>
      </c>
      <c r="H239">
        <f>VLOOKUP($A239,'Medical Examinations'!$A$1:$J$2336,7,FALSE)</f>
        <v>0</v>
      </c>
      <c r="I239" t="str">
        <f>VLOOKUP($A239,'Medical Examinations'!$A$1:$J$2336,8,FALSE)</f>
        <v>Yes</v>
      </c>
      <c r="J239" t="str">
        <f>VLOOKUP($A239,'Medical Examinations'!$A$1:$J$2336,9,FALSE)</f>
        <v>Obesity</v>
      </c>
      <c r="K239" t="str">
        <f>VLOOKUP($A239,'Medical Examinations'!$A$1:$J$2336,10,FALSE)</f>
        <v>Normal</v>
      </c>
      <c r="L239">
        <f>VLOOKUP($A239,'Hospitalisation Details'!$A$1:$O$2344,2,FALSE)</f>
        <v>24</v>
      </c>
      <c r="M239" s="6" t="str">
        <f>VLOOKUP($A239,'Hospitalisation Details'!$A$1:$O$2344,5,FALSE)</f>
        <v>24-Sep-1990</v>
      </c>
      <c r="N239" s="28">
        <f>VLOOKUP($A239,'Hospitalisation Details'!$A$1:$O$2344,6,FALSE)</f>
        <v>32</v>
      </c>
      <c r="O239" s="28">
        <f>VLOOKUP($A239,'Hospitalisation Details'!$A$1:$O$2344,7,FALSE)</f>
        <v>3</v>
      </c>
      <c r="P239" s="28">
        <f>VLOOKUP($A239,'Hospitalisation Details'!$A$1:$O$2344,8,FALSE)</f>
        <v>34456.269999999997</v>
      </c>
      <c r="Q239" t="str">
        <f>VLOOKUP($A239,'Hospitalisation Details'!$A$1:$O$2344,3,FALSE)</f>
        <v>Sep</v>
      </c>
    </row>
    <row r="240" spans="1:17" ht="15.6" x14ac:dyDescent="0.3">
      <c r="A240" s="21" t="s">
        <v>2132</v>
      </c>
      <c r="B240" t="str">
        <f>VLOOKUP($A240,'Customer Names'!$A$2:$D$2336,3,FALSE)</f>
        <v>Brittany L</v>
      </c>
      <c r="C240">
        <f>VLOOKUP($A240,'Medical Examinations'!$A$1:$J$2336,2,FALSE)</f>
        <v>33.11</v>
      </c>
      <c r="D240">
        <f>VLOOKUP($A240,'Medical Examinations'!$A$1:$J$2336,3,FALSE)</f>
        <v>4.12</v>
      </c>
      <c r="E240" t="str">
        <f>VLOOKUP($A240,'Medical Examinations'!$A$1:$J$2336,4,FALSE)</f>
        <v>No</v>
      </c>
      <c r="F240" t="str">
        <f>VLOOKUP($A240,'Medical Examinations'!$A$1:$J$2336,5,FALSE)</f>
        <v>No</v>
      </c>
      <c r="G240" t="str">
        <f>VLOOKUP($A240,'Medical Examinations'!$A$1:$J$2336,6,FALSE)</f>
        <v>Yes</v>
      </c>
      <c r="H240">
        <f>VLOOKUP($A240,'Medical Examinations'!$A$1:$J$2336,7,FALSE)</f>
        <v>1</v>
      </c>
      <c r="I240" t="str">
        <f>VLOOKUP($A240,'Medical Examinations'!$A$1:$J$2336,8,FALSE)</f>
        <v>Yes</v>
      </c>
      <c r="J240" t="str">
        <f>VLOOKUP($A240,'Medical Examinations'!$A$1:$J$2336,9,FALSE)</f>
        <v>Obesity</v>
      </c>
      <c r="K240" t="str">
        <f>VLOOKUP($A240,'Medical Examinations'!$A$1:$J$2336,10,FALSE)</f>
        <v>Normal</v>
      </c>
      <c r="L240">
        <f>VLOOKUP($A240,'Hospitalisation Details'!$A$1:$O$2344,2,FALSE)</f>
        <v>5</v>
      </c>
      <c r="M240" s="6" t="str">
        <f>VLOOKUP($A240,'Hospitalisation Details'!$A$1:$O$2344,5,FALSE)</f>
        <v>5-Oct-2003</v>
      </c>
      <c r="N240" s="28">
        <f>VLOOKUP($A240,'Hospitalisation Details'!$A$1:$O$2344,6,FALSE)</f>
        <v>19</v>
      </c>
      <c r="O240" s="28">
        <f>VLOOKUP($A240,'Hospitalisation Details'!$A$1:$O$2344,7,FALSE)</f>
        <v>0</v>
      </c>
      <c r="P240" s="28">
        <f>VLOOKUP($A240,'Hospitalisation Details'!$A$1:$O$2344,8,FALSE)</f>
        <v>34439.86</v>
      </c>
      <c r="Q240" t="str">
        <f>VLOOKUP($A240,'Hospitalisation Details'!$A$1:$O$2344,3,FALSE)</f>
        <v>Oct</v>
      </c>
    </row>
    <row r="241" spans="1:17" ht="15.6" x14ac:dyDescent="0.3">
      <c r="A241" s="21" t="s">
        <v>2131</v>
      </c>
      <c r="B241" t="str">
        <f>VLOOKUP($A241,'Customer Names'!$A$2:$D$2336,3,FALSE)</f>
        <v>Cassie J</v>
      </c>
      <c r="C241">
        <f>VLOOKUP($A241,'Medical Examinations'!$A$1:$J$2336,2,FALSE)</f>
        <v>36.159999999999997</v>
      </c>
      <c r="D241">
        <f>VLOOKUP($A241,'Medical Examinations'!$A$1:$J$2336,3,FALSE)</f>
        <v>5.0999999999999996</v>
      </c>
      <c r="E241" t="str">
        <f>VLOOKUP($A241,'Medical Examinations'!$A$1:$J$2336,4,FALSE)</f>
        <v>No</v>
      </c>
      <c r="F241" t="str">
        <f>VLOOKUP($A241,'Medical Examinations'!$A$1:$J$2336,5,FALSE)</f>
        <v>No</v>
      </c>
      <c r="G241" t="str">
        <f>VLOOKUP($A241,'Medical Examinations'!$A$1:$J$2336,6,FALSE)</f>
        <v>No</v>
      </c>
      <c r="H241">
        <f>VLOOKUP($A241,'Medical Examinations'!$A$1:$J$2336,7,FALSE)</f>
        <v>1</v>
      </c>
      <c r="I241" t="str">
        <f>VLOOKUP($A241,'Medical Examinations'!$A$1:$J$2336,8,FALSE)</f>
        <v>Yes</v>
      </c>
      <c r="J241" t="str">
        <f>VLOOKUP($A241,'Medical Examinations'!$A$1:$J$2336,9,FALSE)</f>
        <v>Obesity</v>
      </c>
      <c r="K241" t="str">
        <f>VLOOKUP($A241,'Medical Examinations'!$A$1:$J$2336,10,FALSE)</f>
        <v>Normal</v>
      </c>
      <c r="L241">
        <f>VLOOKUP($A241,'Hospitalisation Details'!$A$1:$O$2344,2,FALSE)</f>
        <v>1</v>
      </c>
      <c r="M241" s="6" t="str">
        <f>VLOOKUP($A241,'Hospitalisation Details'!$A$1:$O$2344,5,FALSE)</f>
        <v>1-Oct-1984</v>
      </c>
      <c r="N241" s="28">
        <f>VLOOKUP($A241,'Hospitalisation Details'!$A$1:$O$2344,6,FALSE)</f>
        <v>38</v>
      </c>
      <c r="O241" s="28">
        <f>VLOOKUP($A241,'Hospitalisation Details'!$A$1:$O$2344,7,FALSE)</f>
        <v>3</v>
      </c>
      <c r="P241" s="28">
        <f>VLOOKUP($A241,'Hospitalisation Details'!$A$1:$O$2344,8,FALSE)</f>
        <v>34402.22</v>
      </c>
      <c r="Q241" t="str">
        <f>VLOOKUP($A241,'Hospitalisation Details'!$A$1:$O$2344,3,FALSE)</f>
        <v>Oct</v>
      </c>
    </row>
    <row r="242" spans="1:17" ht="15.6" x14ac:dyDescent="0.3">
      <c r="A242" s="21" t="s">
        <v>2130</v>
      </c>
      <c r="B242" t="str">
        <f>VLOOKUP($A242,'Customer Names'!$A$2:$D$2336,3,FALSE)</f>
        <v>Peter W</v>
      </c>
      <c r="C242">
        <f>VLOOKUP($A242,'Medical Examinations'!$A$1:$J$2336,2,FALSE)</f>
        <v>33.72</v>
      </c>
      <c r="D242">
        <f>VLOOKUP($A242,'Medical Examinations'!$A$1:$J$2336,3,FALSE)</f>
        <v>6.21</v>
      </c>
      <c r="E242" t="str">
        <f>VLOOKUP($A242,'Medical Examinations'!$A$1:$J$2336,4,FALSE)</f>
        <v>Yes</v>
      </c>
      <c r="F242" t="str">
        <f>VLOOKUP($A242,'Medical Examinations'!$A$1:$J$2336,5,FALSE)</f>
        <v>No</v>
      </c>
      <c r="G242" t="str">
        <f>VLOOKUP($A242,'Medical Examinations'!$A$1:$J$2336,6,FALSE)</f>
        <v>Yes</v>
      </c>
      <c r="H242">
        <f>VLOOKUP($A242,'Medical Examinations'!$A$1:$J$2336,7,FALSE)</f>
        <v>1</v>
      </c>
      <c r="I242" t="str">
        <f>VLOOKUP($A242,'Medical Examinations'!$A$1:$J$2336,8,FALSE)</f>
        <v>Yes</v>
      </c>
      <c r="J242" t="str">
        <f>VLOOKUP($A242,'Medical Examinations'!$A$1:$J$2336,9,FALSE)</f>
        <v>Obesity</v>
      </c>
      <c r="K242" t="str">
        <f>VLOOKUP($A242,'Medical Examinations'!$A$1:$J$2336,10,FALSE)</f>
        <v>Prediabetes</v>
      </c>
      <c r="L242">
        <f>VLOOKUP($A242,'Hospitalisation Details'!$A$1:$O$2344,2,FALSE)</f>
        <v>2</v>
      </c>
      <c r="M242" s="6" t="str">
        <f>VLOOKUP($A242,'Hospitalisation Details'!$A$1:$O$2344,5,FALSE)</f>
        <v>2-Oct-1983</v>
      </c>
      <c r="N242" s="28">
        <f>VLOOKUP($A242,'Hospitalisation Details'!$A$1:$O$2344,6,FALSE)</f>
        <v>39</v>
      </c>
      <c r="O242" s="28">
        <f>VLOOKUP($A242,'Hospitalisation Details'!$A$1:$O$2344,7,FALSE)</f>
        <v>3</v>
      </c>
      <c r="P242" s="28">
        <f>VLOOKUP($A242,'Hospitalisation Details'!$A$1:$O$2344,8,FALSE)</f>
        <v>34307.22</v>
      </c>
      <c r="Q242" t="str">
        <f>VLOOKUP($A242,'Hospitalisation Details'!$A$1:$O$2344,3,FALSE)</f>
        <v>Oct</v>
      </c>
    </row>
    <row r="243" spans="1:17" ht="15.6" x14ac:dyDescent="0.3">
      <c r="A243" s="21" t="s">
        <v>2128</v>
      </c>
      <c r="B243" t="str">
        <f>VLOOKUP($A243,'Customer Names'!$A$2:$D$2336,3,FALSE)</f>
        <v>Douglas</v>
      </c>
      <c r="C243">
        <f>VLOOKUP($A243,'Medical Examinations'!$A$1:$J$2336,2,FALSE)</f>
        <v>37.74</v>
      </c>
      <c r="D243">
        <f>VLOOKUP($A243,'Medical Examinations'!$A$1:$J$2336,3,FALSE)</f>
        <v>9.5299999999999994</v>
      </c>
      <c r="E243" t="str">
        <f>VLOOKUP($A243,'Medical Examinations'!$A$1:$J$2336,4,FALSE)</f>
        <v>Yes</v>
      </c>
      <c r="F243" t="str">
        <f>VLOOKUP($A243,'Medical Examinations'!$A$1:$J$2336,5,FALSE)</f>
        <v>No</v>
      </c>
      <c r="G243" t="str">
        <f>VLOOKUP($A243,'Medical Examinations'!$A$1:$J$2336,6,FALSE)</f>
        <v>No</v>
      </c>
      <c r="H243">
        <f>VLOOKUP($A243,'Medical Examinations'!$A$1:$J$2336,7,FALSE)</f>
        <v>1</v>
      </c>
      <c r="I243" t="str">
        <f>VLOOKUP($A243,'Medical Examinations'!$A$1:$J$2336,8,FALSE)</f>
        <v>Yes</v>
      </c>
      <c r="J243" t="str">
        <f>VLOOKUP($A243,'Medical Examinations'!$A$1:$J$2336,9,FALSE)</f>
        <v>Obesity</v>
      </c>
      <c r="K243" t="str">
        <f>VLOOKUP($A243,'Medical Examinations'!$A$1:$J$2336,10,FALSE)</f>
        <v>Diabetes</v>
      </c>
      <c r="L243">
        <f>VLOOKUP($A243,'Hospitalisation Details'!$A$1:$O$2344,2,FALSE)</f>
        <v>11</v>
      </c>
      <c r="M243" s="6" t="str">
        <f>VLOOKUP($A243,'Hospitalisation Details'!$A$1:$O$2344,5,FALSE)</f>
        <v>11-Oct-1986</v>
      </c>
      <c r="N243" s="28">
        <f>VLOOKUP($A243,'Hospitalisation Details'!$A$1:$O$2344,6,FALSE)</f>
        <v>36</v>
      </c>
      <c r="O243" s="28">
        <f>VLOOKUP($A243,'Hospitalisation Details'!$A$1:$O$2344,7,FALSE)</f>
        <v>3</v>
      </c>
      <c r="P243" s="28">
        <f>VLOOKUP($A243,'Hospitalisation Details'!$A$1:$O$2344,8,FALSE)</f>
        <v>34293.120000000003</v>
      </c>
      <c r="Q243" t="str">
        <f>VLOOKUP($A243,'Hospitalisation Details'!$A$1:$O$2344,3,FALSE)</f>
        <v>Oct</v>
      </c>
    </row>
    <row r="244" spans="1:17" ht="15.6" x14ac:dyDescent="0.3">
      <c r="A244" s="21" t="s">
        <v>2127</v>
      </c>
      <c r="B244" t="str">
        <f>VLOOKUP($A244,'Customer Names'!$A$2:$D$2336,3,FALSE)</f>
        <v>Dan</v>
      </c>
      <c r="C244">
        <f>VLOOKUP($A244,'Medical Examinations'!$A$1:$J$2336,2,FALSE)</f>
        <v>48.75</v>
      </c>
      <c r="D244">
        <f>VLOOKUP($A244,'Medical Examinations'!$A$1:$J$2336,3,FALSE)</f>
        <v>4.6399999999999997</v>
      </c>
      <c r="E244" t="str">
        <f>VLOOKUP($A244,'Medical Examinations'!$A$1:$J$2336,4,FALSE)</f>
        <v>Yes</v>
      </c>
      <c r="F244" t="str">
        <f>VLOOKUP($A244,'Medical Examinations'!$A$1:$J$2336,5,FALSE)</f>
        <v>No</v>
      </c>
      <c r="G244" t="str">
        <f>VLOOKUP($A244,'Medical Examinations'!$A$1:$J$2336,6,FALSE)</f>
        <v>No</v>
      </c>
      <c r="H244">
        <f>VLOOKUP($A244,'Medical Examinations'!$A$1:$J$2336,7,FALSE)</f>
        <v>1</v>
      </c>
      <c r="I244" t="str">
        <f>VLOOKUP($A244,'Medical Examinations'!$A$1:$J$2336,8,FALSE)</f>
        <v>Yes</v>
      </c>
      <c r="J244" t="str">
        <f>VLOOKUP($A244,'Medical Examinations'!$A$1:$J$2336,9,FALSE)</f>
        <v>Obesity</v>
      </c>
      <c r="K244" t="str">
        <f>VLOOKUP($A244,'Medical Examinations'!$A$1:$J$2336,10,FALSE)</f>
        <v>Normal</v>
      </c>
      <c r="L244">
        <f>VLOOKUP($A244,'Hospitalisation Details'!$A$1:$O$2344,2,FALSE)</f>
        <v>30</v>
      </c>
      <c r="M244" s="6" t="str">
        <f>VLOOKUP($A244,'Hospitalisation Details'!$A$1:$O$2344,5,FALSE)</f>
        <v>30-Oct-1995</v>
      </c>
      <c r="N244" s="28">
        <f>VLOOKUP($A244,'Hospitalisation Details'!$A$1:$O$2344,6,FALSE)</f>
        <v>27</v>
      </c>
      <c r="O244" s="28">
        <f>VLOOKUP($A244,'Hospitalisation Details'!$A$1:$O$2344,7,FALSE)</f>
        <v>0</v>
      </c>
      <c r="P244" s="28">
        <f>VLOOKUP($A244,'Hospitalisation Details'!$A$1:$O$2344,8,FALSE)</f>
        <v>34289.43</v>
      </c>
      <c r="Q244" t="str">
        <f>VLOOKUP($A244,'Hospitalisation Details'!$A$1:$O$2344,3,FALSE)</f>
        <v>Oct</v>
      </c>
    </row>
    <row r="245" spans="1:17" ht="15.6" x14ac:dyDescent="0.3">
      <c r="A245" s="21" t="s">
        <v>2126</v>
      </c>
      <c r="B245" t="str">
        <f>VLOOKUP($A245,'Customer Names'!$A$2:$D$2336,3,FALSE)</f>
        <v>Dan M</v>
      </c>
      <c r="C245">
        <f>VLOOKUP($A245,'Medical Examinations'!$A$1:$J$2336,2,FALSE)</f>
        <v>31.065000000000001</v>
      </c>
      <c r="D245">
        <f>VLOOKUP($A245,'Medical Examinations'!$A$1:$J$2336,3,FALSE)</f>
        <v>5.05</v>
      </c>
      <c r="E245" t="str">
        <f>VLOOKUP($A245,'Medical Examinations'!$A$1:$J$2336,4,FALSE)</f>
        <v>No</v>
      </c>
      <c r="F245" t="str">
        <f>VLOOKUP($A245,'Medical Examinations'!$A$1:$J$2336,5,FALSE)</f>
        <v>No</v>
      </c>
      <c r="G245" t="str">
        <f>VLOOKUP($A245,'Medical Examinations'!$A$1:$J$2336,6,FALSE)</f>
        <v>No</v>
      </c>
      <c r="H245">
        <f>VLOOKUP($A245,'Medical Examinations'!$A$1:$J$2336,7,FALSE)</f>
        <v>1</v>
      </c>
      <c r="I245" t="str">
        <f>VLOOKUP($A245,'Medical Examinations'!$A$1:$J$2336,8,FALSE)</f>
        <v>Yes</v>
      </c>
      <c r="J245" t="str">
        <f>VLOOKUP($A245,'Medical Examinations'!$A$1:$J$2336,9,FALSE)</f>
        <v>Obesity</v>
      </c>
      <c r="K245" t="str">
        <f>VLOOKUP($A245,'Medical Examinations'!$A$1:$J$2336,10,FALSE)</f>
        <v>Normal</v>
      </c>
      <c r="L245">
        <f>VLOOKUP($A245,'Hospitalisation Details'!$A$1:$O$2344,2,FALSE)</f>
        <v>11</v>
      </c>
      <c r="M245" s="6" t="str">
        <f>VLOOKUP($A245,'Hospitalisation Details'!$A$1:$O$2344,5,FALSE)</f>
        <v>11-Jun-1998</v>
      </c>
      <c r="N245" s="28">
        <f>VLOOKUP($A245,'Hospitalisation Details'!$A$1:$O$2344,6,FALSE)</f>
        <v>24</v>
      </c>
      <c r="O245" s="28">
        <f>VLOOKUP($A245,'Hospitalisation Details'!$A$1:$O$2344,7,FALSE)</f>
        <v>0</v>
      </c>
      <c r="P245" s="28">
        <f>VLOOKUP($A245,'Hospitalisation Details'!$A$1:$O$2344,8,FALSE)</f>
        <v>34254.050000000003</v>
      </c>
      <c r="Q245" t="str">
        <f>VLOOKUP($A245,'Hospitalisation Details'!$A$1:$O$2344,3,FALSE)</f>
        <v>Jun</v>
      </c>
    </row>
    <row r="246" spans="1:17" ht="15.6" x14ac:dyDescent="0.3">
      <c r="A246" s="21" t="s">
        <v>2125</v>
      </c>
      <c r="B246" t="str">
        <f>VLOOKUP($A246,'Customer Names'!$A$2:$D$2336,3,FALSE)</f>
        <v>Eric L</v>
      </c>
      <c r="C246">
        <f>VLOOKUP($A246,'Medical Examinations'!$A$1:$J$2336,2,FALSE)</f>
        <v>23.55</v>
      </c>
      <c r="D246">
        <f>VLOOKUP($A246,'Medical Examinations'!$A$1:$J$2336,3,FALSE)</f>
        <v>10.38</v>
      </c>
      <c r="E246" t="str">
        <f>VLOOKUP($A246,'Medical Examinations'!$A$1:$J$2336,4,FALSE)</f>
        <v>No</v>
      </c>
      <c r="F246" t="str">
        <f>VLOOKUP($A246,'Medical Examinations'!$A$1:$J$2336,5,FALSE)</f>
        <v>No</v>
      </c>
      <c r="G246" t="str">
        <f>VLOOKUP($A246,'Medical Examinations'!$A$1:$J$2336,6,FALSE)</f>
        <v>No</v>
      </c>
      <c r="H246">
        <f>VLOOKUP($A246,'Medical Examinations'!$A$1:$J$2336,7,FALSE)</f>
        <v>0</v>
      </c>
      <c r="I246" t="str">
        <f>VLOOKUP($A246,'Medical Examinations'!$A$1:$J$2336,8,FALSE)</f>
        <v>Yes</v>
      </c>
      <c r="J246" t="str">
        <f>VLOOKUP($A246,'Medical Examinations'!$A$1:$J$2336,9,FALSE)</f>
        <v>Normal Weight</v>
      </c>
      <c r="K246" t="str">
        <f>VLOOKUP($A246,'Medical Examinations'!$A$1:$J$2336,10,FALSE)</f>
        <v>Diabetes</v>
      </c>
      <c r="L246">
        <f>VLOOKUP($A246,'Hospitalisation Details'!$A$1:$O$2344,2,FALSE)</f>
        <v>5</v>
      </c>
      <c r="M246" s="6" t="str">
        <f>VLOOKUP($A246,'Hospitalisation Details'!$A$1:$O$2344,5,FALSE)</f>
        <v>5-Jul-1962</v>
      </c>
      <c r="N246" s="28">
        <f>VLOOKUP($A246,'Hospitalisation Details'!$A$1:$O$2344,6,FALSE)</f>
        <v>60</v>
      </c>
      <c r="O246" s="28">
        <f>VLOOKUP($A246,'Hospitalisation Details'!$A$1:$O$2344,7,FALSE)</f>
        <v>0</v>
      </c>
      <c r="P246" s="28">
        <f>VLOOKUP($A246,'Hospitalisation Details'!$A$1:$O$2344,8,FALSE)</f>
        <v>34218.019999999997</v>
      </c>
      <c r="Q246" t="str">
        <f>VLOOKUP($A246,'Hospitalisation Details'!$A$1:$O$2344,3,FALSE)</f>
        <v>Jul</v>
      </c>
    </row>
    <row r="247" spans="1:17" ht="15.6" x14ac:dyDescent="0.3">
      <c r="A247" s="21" t="s">
        <v>2124</v>
      </c>
      <c r="B247" t="str">
        <f>VLOOKUP($A247,'Customer Names'!$A$2:$D$2336,3,FALSE)</f>
        <v>Les J</v>
      </c>
      <c r="C247">
        <f>VLOOKUP($A247,'Medical Examinations'!$A$1:$J$2336,2,FALSE)</f>
        <v>30.18</v>
      </c>
      <c r="D247">
        <f>VLOOKUP($A247,'Medical Examinations'!$A$1:$J$2336,3,FALSE)</f>
        <v>8.31</v>
      </c>
      <c r="E247" t="str">
        <f>VLOOKUP($A247,'Medical Examinations'!$A$1:$J$2336,4,FALSE)</f>
        <v>Yes</v>
      </c>
      <c r="F247" t="str">
        <f>VLOOKUP($A247,'Medical Examinations'!$A$1:$J$2336,5,FALSE)</f>
        <v>No</v>
      </c>
      <c r="G247" t="str">
        <f>VLOOKUP($A247,'Medical Examinations'!$A$1:$J$2336,6,FALSE)</f>
        <v>No</v>
      </c>
      <c r="H247">
        <f>VLOOKUP($A247,'Medical Examinations'!$A$1:$J$2336,7,FALSE)</f>
        <v>1</v>
      </c>
      <c r="I247" t="str">
        <f>VLOOKUP($A247,'Medical Examinations'!$A$1:$J$2336,8,FALSE)</f>
        <v>Yes</v>
      </c>
      <c r="J247" t="str">
        <f>VLOOKUP($A247,'Medical Examinations'!$A$1:$J$2336,9,FALSE)</f>
        <v>Obesity</v>
      </c>
      <c r="K247" t="str">
        <f>VLOOKUP($A247,'Medical Examinations'!$A$1:$J$2336,10,FALSE)</f>
        <v>Diabetes</v>
      </c>
      <c r="L247">
        <f>VLOOKUP($A247,'Hospitalisation Details'!$A$1:$O$2344,2,FALSE)</f>
        <v>21</v>
      </c>
      <c r="M247" s="6" t="str">
        <f>VLOOKUP($A247,'Hospitalisation Details'!$A$1:$O$2344,5,FALSE)</f>
        <v>21-Jul-1975</v>
      </c>
      <c r="N247" s="28">
        <f>VLOOKUP($A247,'Hospitalisation Details'!$A$1:$O$2344,6,FALSE)</f>
        <v>47</v>
      </c>
      <c r="O247" s="28">
        <f>VLOOKUP($A247,'Hospitalisation Details'!$A$1:$O$2344,7,FALSE)</f>
        <v>1</v>
      </c>
      <c r="P247" s="28">
        <f>VLOOKUP($A247,'Hospitalisation Details'!$A$1:$O$2344,8,FALSE)</f>
        <v>34210.33</v>
      </c>
      <c r="Q247" t="str">
        <f>VLOOKUP($A247,'Hospitalisation Details'!$A$1:$O$2344,3,FALSE)</f>
        <v>Jul</v>
      </c>
    </row>
    <row r="248" spans="1:17" ht="15.6" x14ac:dyDescent="0.3">
      <c r="A248" s="21" t="s">
        <v>2123</v>
      </c>
      <c r="B248" t="str">
        <f>VLOOKUP($A248,'Customer Names'!$A$2:$D$2336,3,FALSE)</f>
        <v>Stephanie</v>
      </c>
      <c r="C248">
        <f>VLOOKUP($A248,'Medical Examinations'!$A$1:$J$2336,2,FALSE)</f>
        <v>29.94</v>
      </c>
      <c r="D248">
        <f>VLOOKUP($A248,'Medical Examinations'!$A$1:$J$2336,3,FALSE)</f>
        <v>7.59</v>
      </c>
      <c r="E248" t="str">
        <f>VLOOKUP($A248,'Medical Examinations'!$A$1:$J$2336,4,FALSE)</f>
        <v>No</v>
      </c>
      <c r="F248" t="str">
        <f>VLOOKUP($A248,'Medical Examinations'!$A$1:$J$2336,5,FALSE)</f>
        <v>No</v>
      </c>
      <c r="G248" t="str">
        <f>VLOOKUP($A248,'Medical Examinations'!$A$1:$J$2336,6,FALSE)</f>
        <v>No</v>
      </c>
      <c r="H248">
        <f>VLOOKUP($A248,'Medical Examinations'!$A$1:$J$2336,7,FALSE)</f>
        <v>0</v>
      </c>
      <c r="I248" t="str">
        <f>VLOOKUP($A248,'Medical Examinations'!$A$1:$J$2336,8,FALSE)</f>
        <v>Yes</v>
      </c>
      <c r="J248" t="str">
        <f>VLOOKUP($A248,'Medical Examinations'!$A$1:$J$2336,9,FALSE)</f>
        <v>Obesity</v>
      </c>
      <c r="K248" t="str">
        <f>VLOOKUP($A248,'Medical Examinations'!$A$1:$J$2336,10,FALSE)</f>
        <v>Diabetes</v>
      </c>
      <c r="L248">
        <f>VLOOKUP($A248,'Hospitalisation Details'!$A$1:$O$2344,2,FALSE)</f>
        <v>25</v>
      </c>
      <c r="M248" s="6" t="str">
        <f>VLOOKUP($A248,'Hospitalisation Details'!$A$1:$O$2344,5,FALSE)</f>
        <v>25-Aug-1971</v>
      </c>
      <c r="N248" s="28">
        <f>VLOOKUP($A248,'Hospitalisation Details'!$A$1:$O$2344,6,FALSE)</f>
        <v>51</v>
      </c>
      <c r="O248" s="28">
        <f>VLOOKUP($A248,'Hospitalisation Details'!$A$1:$O$2344,7,FALSE)</f>
        <v>0</v>
      </c>
      <c r="P248" s="28">
        <f>VLOOKUP($A248,'Hospitalisation Details'!$A$1:$O$2344,8,FALSE)</f>
        <v>34205.07</v>
      </c>
      <c r="Q248" t="str">
        <f>VLOOKUP($A248,'Hospitalisation Details'!$A$1:$O$2344,3,FALSE)</f>
        <v>Aug</v>
      </c>
    </row>
    <row r="249" spans="1:17" ht="15.6" x14ac:dyDescent="0.3">
      <c r="A249" s="21" t="s">
        <v>2122</v>
      </c>
      <c r="B249" t="str">
        <f>VLOOKUP($A249,'Customer Names'!$A$2:$D$2336,3,FALSE)</f>
        <v>Melissa Y</v>
      </c>
      <c r="C249">
        <f>VLOOKUP($A249,'Medical Examinations'!$A$1:$J$2336,2,FALSE)</f>
        <v>31.4</v>
      </c>
      <c r="D249">
        <f>VLOOKUP($A249,'Medical Examinations'!$A$1:$J$2336,3,FALSE)</f>
        <v>5.49</v>
      </c>
      <c r="E249" t="str">
        <f>VLOOKUP($A249,'Medical Examinations'!$A$1:$J$2336,4,FALSE)</f>
        <v>No</v>
      </c>
      <c r="F249" t="str">
        <f>VLOOKUP($A249,'Medical Examinations'!$A$1:$J$2336,5,FALSE)</f>
        <v>No</v>
      </c>
      <c r="G249" t="str">
        <f>VLOOKUP($A249,'Medical Examinations'!$A$1:$J$2336,6,FALSE)</f>
        <v>No</v>
      </c>
      <c r="H249">
        <f>VLOOKUP($A249,'Medical Examinations'!$A$1:$J$2336,7,FALSE)</f>
        <v>0</v>
      </c>
      <c r="I249" t="str">
        <f>VLOOKUP($A249,'Medical Examinations'!$A$1:$J$2336,8,FALSE)</f>
        <v>Yes</v>
      </c>
      <c r="J249" t="str">
        <f>VLOOKUP($A249,'Medical Examinations'!$A$1:$J$2336,9,FALSE)</f>
        <v>Obesity</v>
      </c>
      <c r="K249" t="str">
        <f>VLOOKUP($A249,'Medical Examinations'!$A$1:$J$2336,10,FALSE)</f>
        <v>Normal</v>
      </c>
      <c r="L249">
        <f>VLOOKUP($A249,'Hospitalisation Details'!$A$1:$O$2344,2,FALSE)</f>
        <v>6</v>
      </c>
      <c r="M249" s="6" t="str">
        <f>VLOOKUP($A249,'Hospitalisation Details'!$A$1:$O$2344,5,FALSE)</f>
        <v>6-Nov-1999</v>
      </c>
      <c r="N249" s="28">
        <f>VLOOKUP($A249,'Hospitalisation Details'!$A$1:$O$2344,6,FALSE)</f>
        <v>23</v>
      </c>
      <c r="O249" s="28">
        <f>VLOOKUP($A249,'Hospitalisation Details'!$A$1:$O$2344,7,FALSE)</f>
        <v>0</v>
      </c>
      <c r="P249" s="28">
        <f>VLOOKUP($A249,'Hospitalisation Details'!$A$1:$O$2344,8,FALSE)</f>
        <v>34166.269999999997</v>
      </c>
      <c r="Q249" t="str">
        <f>VLOOKUP($A249,'Hospitalisation Details'!$A$1:$O$2344,3,FALSE)</f>
        <v>Nov</v>
      </c>
    </row>
    <row r="250" spans="1:17" ht="15.6" x14ac:dyDescent="0.3">
      <c r="A250" s="21" t="s">
        <v>2121</v>
      </c>
      <c r="B250" t="str">
        <f>VLOOKUP($A250,'Customer Names'!$A$2:$D$2336,3,FALSE)</f>
        <v>Ashley</v>
      </c>
      <c r="C250">
        <f>VLOOKUP($A250,'Medical Examinations'!$A$1:$J$2336,2,FALSE)</f>
        <v>53.06</v>
      </c>
      <c r="D250">
        <f>VLOOKUP($A250,'Medical Examinations'!$A$1:$J$2336,3,FALSE)</f>
        <v>11.68</v>
      </c>
      <c r="E250" t="str">
        <f>VLOOKUP($A250,'Medical Examinations'!$A$1:$J$2336,4,FALSE)</f>
        <v>No</v>
      </c>
      <c r="F250" t="str">
        <f>VLOOKUP($A250,'Medical Examinations'!$A$1:$J$2336,5,FALSE)</f>
        <v>No</v>
      </c>
      <c r="G250" t="str">
        <f>VLOOKUP($A250,'Medical Examinations'!$A$1:$J$2336,6,FALSE)</f>
        <v>No</v>
      </c>
      <c r="H250">
        <f>VLOOKUP($A250,'Medical Examinations'!$A$1:$J$2336,7,FALSE)</f>
        <v>0</v>
      </c>
      <c r="I250" t="str">
        <f>VLOOKUP($A250,'Medical Examinations'!$A$1:$J$2336,8,FALSE)</f>
        <v>Yes</v>
      </c>
      <c r="J250" t="str">
        <f>VLOOKUP($A250,'Medical Examinations'!$A$1:$J$2336,9,FALSE)</f>
        <v>Obesity</v>
      </c>
      <c r="K250" t="str">
        <f>VLOOKUP($A250,'Medical Examinations'!$A$1:$J$2336,10,FALSE)</f>
        <v>Diabetes</v>
      </c>
      <c r="L250">
        <f>VLOOKUP($A250,'Hospitalisation Details'!$A$1:$O$2344,2,FALSE)</f>
        <v>26</v>
      </c>
      <c r="M250" s="6" t="str">
        <f>VLOOKUP($A250,'Hospitalisation Details'!$A$1:$O$2344,5,FALSE)</f>
        <v>26-Dec-2002</v>
      </c>
      <c r="N250" s="28">
        <f>VLOOKUP($A250,'Hospitalisation Details'!$A$1:$O$2344,6,FALSE)</f>
        <v>20</v>
      </c>
      <c r="O250" s="28">
        <f>VLOOKUP($A250,'Hospitalisation Details'!$A$1:$O$2344,7,FALSE)</f>
        <v>0</v>
      </c>
      <c r="P250" s="28">
        <f>VLOOKUP($A250,'Hospitalisation Details'!$A$1:$O$2344,8,FALSE)</f>
        <v>34084.68</v>
      </c>
      <c r="Q250" t="str">
        <f>VLOOKUP($A250,'Hospitalisation Details'!$A$1:$O$2344,3,FALSE)</f>
        <v>Dec</v>
      </c>
    </row>
    <row r="251" spans="1:17" ht="15.6" x14ac:dyDescent="0.3">
      <c r="A251" s="21" t="s">
        <v>2120</v>
      </c>
      <c r="B251" t="str">
        <f>VLOOKUP($A251,'Customer Names'!$A$2:$D$2336,3,FALSE)</f>
        <v>Stephanie M</v>
      </c>
      <c r="C251">
        <f>VLOOKUP($A251,'Medical Examinations'!$A$1:$J$2336,2,FALSE)</f>
        <v>30.25</v>
      </c>
      <c r="D251">
        <f>VLOOKUP($A251,'Medical Examinations'!$A$1:$J$2336,3,FALSE)</f>
        <v>4.1900000000000004</v>
      </c>
      <c r="E251" t="str">
        <f>VLOOKUP($A251,'Medical Examinations'!$A$1:$J$2336,4,FALSE)</f>
        <v>No</v>
      </c>
      <c r="F251" t="str">
        <f>VLOOKUP($A251,'Medical Examinations'!$A$1:$J$2336,5,FALSE)</f>
        <v>No</v>
      </c>
      <c r="G251" t="str">
        <f>VLOOKUP($A251,'Medical Examinations'!$A$1:$J$2336,6,FALSE)</f>
        <v>No</v>
      </c>
      <c r="H251">
        <f>VLOOKUP($A251,'Medical Examinations'!$A$1:$J$2336,7,FALSE)</f>
        <v>2</v>
      </c>
      <c r="I251" t="str">
        <f>VLOOKUP($A251,'Medical Examinations'!$A$1:$J$2336,8,FALSE)</f>
        <v>Yes</v>
      </c>
      <c r="J251" t="str">
        <f>VLOOKUP($A251,'Medical Examinations'!$A$1:$J$2336,9,FALSE)</f>
        <v>Obesity</v>
      </c>
      <c r="K251" t="str">
        <f>VLOOKUP($A251,'Medical Examinations'!$A$1:$J$2336,10,FALSE)</f>
        <v>Normal</v>
      </c>
      <c r="L251">
        <f>VLOOKUP($A251,'Hospitalisation Details'!$A$1:$O$2344,2,FALSE)</f>
        <v>26</v>
      </c>
      <c r="M251" s="6" t="str">
        <f>VLOOKUP($A251,'Hospitalisation Details'!$A$1:$O$2344,5,FALSE)</f>
        <v>26-Jul-1972</v>
      </c>
      <c r="N251" s="28">
        <f>VLOOKUP($A251,'Hospitalisation Details'!$A$1:$O$2344,6,FALSE)</f>
        <v>50</v>
      </c>
      <c r="O251" s="28">
        <f>VLOOKUP($A251,'Hospitalisation Details'!$A$1:$O$2344,7,FALSE)</f>
        <v>0</v>
      </c>
      <c r="P251" s="28">
        <f>VLOOKUP($A251,'Hospitalisation Details'!$A$1:$O$2344,8,FALSE)</f>
        <v>34053.360000000001</v>
      </c>
      <c r="Q251" t="str">
        <f>VLOOKUP($A251,'Hospitalisation Details'!$A$1:$O$2344,3,FALSE)</f>
        <v>Jul</v>
      </c>
    </row>
    <row r="252" spans="1:17" ht="15.6" x14ac:dyDescent="0.3">
      <c r="A252" s="21" t="s">
        <v>2119</v>
      </c>
      <c r="B252" t="str">
        <f>VLOOKUP($A252,'Customer Names'!$A$2:$D$2336,3,FALSE)</f>
        <v>Kylie</v>
      </c>
      <c r="C252">
        <f>VLOOKUP($A252,'Medical Examinations'!$A$1:$J$2336,2,FALSE)</f>
        <v>46.68</v>
      </c>
      <c r="D252">
        <f>VLOOKUP($A252,'Medical Examinations'!$A$1:$J$2336,3,FALSE)</f>
        <v>4.01</v>
      </c>
      <c r="E252" t="str">
        <f>VLOOKUP($A252,'Medical Examinations'!$A$1:$J$2336,4,FALSE)</f>
        <v>No</v>
      </c>
      <c r="F252" t="str">
        <f>VLOOKUP($A252,'Medical Examinations'!$A$1:$J$2336,5,FALSE)</f>
        <v>No</v>
      </c>
      <c r="G252" t="str">
        <f>VLOOKUP($A252,'Medical Examinations'!$A$1:$J$2336,6,FALSE)</f>
        <v>No</v>
      </c>
      <c r="H252">
        <f>VLOOKUP($A252,'Medical Examinations'!$A$1:$J$2336,7,FALSE)</f>
        <v>0</v>
      </c>
      <c r="I252" t="str">
        <f>VLOOKUP($A252,'Medical Examinations'!$A$1:$J$2336,8,FALSE)</f>
        <v>Yes</v>
      </c>
      <c r="J252" t="str">
        <f>VLOOKUP($A252,'Medical Examinations'!$A$1:$J$2336,9,FALSE)</f>
        <v>Obesity</v>
      </c>
      <c r="K252" t="str">
        <f>VLOOKUP($A252,'Medical Examinations'!$A$1:$J$2336,10,FALSE)</f>
        <v>Normal</v>
      </c>
      <c r="L252">
        <f>VLOOKUP($A252,'Hospitalisation Details'!$A$1:$O$2344,2,FALSE)</f>
        <v>25</v>
      </c>
      <c r="M252" s="6" t="str">
        <f>VLOOKUP($A252,'Hospitalisation Details'!$A$1:$O$2344,5,FALSE)</f>
        <v>25-Sep-1994</v>
      </c>
      <c r="N252" s="28">
        <f>VLOOKUP($A252,'Hospitalisation Details'!$A$1:$O$2344,6,FALSE)</f>
        <v>28</v>
      </c>
      <c r="O252" s="28">
        <f>VLOOKUP($A252,'Hospitalisation Details'!$A$1:$O$2344,7,FALSE)</f>
        <v>0</v>
      </c>
      <c r="P252" s="28">
        <f>VLOOKUP($A252,'Hospitalisation Details'!$A$1:$O$2344,8,FALSE)</f>
        <v>33975.47</v>
      </c>
      <c r="Q252" t="str">
        <f>VLOOKUP($A252,'Hospitalisation Details'!$A$1:$O$2344,3,FALSE)</f>
        <v>Sep</v>
      </c>
    </row>
    <row r="253" spans="1:17" ht="15.6" x14ac:dyDescent="0.3">
      <c r="A253" s="21" t="s">
        <v>2118</v>
      </c>
      <c r="B253" t="str">
        <f>VLOOKUP($A253,'Customer Names'!$A$2:$D$2336,3,FALSE)</f>
        <v>Kelly</v>
      </c>
      <c r="C253">
        <f>VLOOKUP($A253,'Medical Examinations'!$A$1:$J$2336,2,FALSE)</f>
        <v>30.4</v>
      </c>
      <c r="D253">
        <f>VLOOKUP($A253,'Medical Examinations'!$A$1:$J$2336,3,FALSE)</f>
        <v>5.91</v>
      </c>
      <c r="E253" t="str">
        <f>VLOOKUP($A253,'Medical Examinations'!$A$1:$J$2336,4,FALSE)</f>
        <v>No</v>
      </c>
      <c r="F253" t="str">
        <f>VLOOKUP($A253,'Medical Examinations'!$A$1:$J$2336,5,FALSE)</f>
        <v>Yes</v>
      </c>
      <c r="G253" t="str">
        <f>VLOOKUP($A253,'Medical Examinations'!$A$1:$J$2336,6,FALSE)</f>
        <v>No</v>
      </c>
      <c r="H253">
        <f>VLOOKUP($A253,'Medical Examinations'!$A$1:$J$2336,7,FALSE)</f>
        <v>2</v>
      </c>
      <c r="I253" t="str">
        <f>VLOOKUP($A253,'Medical Examinations'!$A$1:$J$2336,8,FALSE)</f>
        <v>Yes</v>
      </c>
      <c r="J253" t="str">
        <f>VLOOKUP($A253,'Medical Examinations'!$A$1:$J$2336,9,FALSE)</f>
        <v>Obesity</v>
      </c>
      <c r="K253" t="str">
        <f>VLOOKUP($A253,'Medical Examinations'!$A$1:$J$2336,10,FALSE)</f>
        <v>Prediabetes</v>
      </c>
      <c r="L253">
        <f>VLOOKUP($A253,'Hospitalisation Details'!$A$1:$O$2344,2,FALSE)</f>
        <v>27</v>
      </c>
      <c r="M253" s="6" t="str">
        <f>VLOOKUP($A253,'Hospitalisation Details'!$A$1:$O$2344,5,FALSE)</f>
        <v>27-Dec-2000</v>
      </c>
      <c r="N253" s="28">
        <f>VLOOKUP($A253,'Hospitalisation Details'!$A$1:$O$2344,6,FALSE)</f>
        <v>22</v>
      </c>
      <c r="O253" s="28">
        <f>VLOOKUP($A253,'Hospitalisation Details'!$A$1:$O$2344,7,FALSE)</f>
        <v>0</v>
      </c>
      <c r="P253" s="28">
        <f>VLOOKUP($A253,'Hospitalisation Details'!$A$1:$O$2344,8,FALSE)</f>
        <v>33907.550000000003</v>
      </c>
      <c r="Q253" t="str">
        <f>VLOOKUP($A253,'Hospitalisation Details'!$A$1:$O$2344,3,FALSE)</f>
        <v>Dec</v>
      </c>
    </row>
    <row r="254" spans="1:17" ht="15.6" x14ac:dyDescent="0.3">
      <c r="A254" s="21" t="s">
        <v>2117</v>
      </c>
      <c r="B254" t="str">
        <f>VLOOKUP($A254,'Customer Names'!$A$2:$D$2336,3,FALSE)</f>
        <v>Carrie</v>
      </c>
      <c r="C254">
        <f>VLOOKUP($A254,'Medical Examinations'!$A$1:$J$2336,2,FALSE)</f>
        <v>30.2</v>
      </c>
      <c r="D254">
        <f>VLOOKUP($A254,'Medical Examinations'!$A$1:$J$2336,3,FALSE)</f>
        <v>4.47</v>
      </c>
      <c r="E254" t="str">
        <f>VLOOKUP($A254,'Medical Examinations'!$A$1:$J$2336,4,FALSE)</f>
        <v>Yes</v>
      </c>
      <c r="F254" t="str">
        <f>VLOOKUP($A254,'Medical Examinations'!$A$1:$J$2336,5,FALSE)</f>
        <v>No</v>
      </c>
      <c r="G254" t="str">
        <f>VLOOKUP($A254,'Medical Examinations'!$A$1:$J$2336,6,FALSE)</f>
        <v>Yes</v>
      </c>
      <c r="H254">
        <f>VLOOKUP($A254,'Medical Examinations'!$A$1:$J$2336,7,FALSE)</f>
        <v>1</v>
      </c>
      <c r="I254" t="str">
        <f>VLOOKUP($A254,'Medical Examinations'!$A$1:$J$2336,8,FALSE)</f>
        <v>Yes</v>
      </c>
      <c r="J254" t="str">
        <f>VLOOKUP($A254,'Medical Examinations'!$A$1:$J$2336,9,FALSE)</f>
        <v>Obesity</v>
      </c>
      <c r="K254" t="str">
        <f>VLOOKUP($A254,'Medical Examinations'!$A$1:$J$2336,10,FALSE)</f>
        <v>Normal</v>
      </c>
      <c r="L254">
        <f>VLOOKUP($A254,'Hospitalisation Details'!$A$1:$O$2344,2,FALSE)</f>
        <v>9</v>
      </c>
      <c r="M254" s="6" t="str">
        <f>VLOOKUP($A254,'Hospitalisation Details'!$A$1:$O$2344,5,FALSE)</f>
        <v>9-Aug-1997</v>
      </c>
      <c r="N254" s="28">
        <f>VLOOKUP($A254,'Hospitalisation Details'!$A$1:$O$2344,6,FALSE)</f>
        <v>25</v>
      </c>
      <c r="O254" s="28">
        <f>VLOOKUP($A254,'Hospitalisation Details'!$A$1:$O$2344,7,FALSE)</f>
        <v>0</v>
      </c>
      <c r="P254" s="28">
        <f>VLOOKUP($A254,'Hospitalisation Details'!$A$1:$O$2344,8,FALSE)</f>
        <v>33900.65</v>
      </c>
      <c r="Q254" t="str">
        <f>VLOOKUP($A254,'Hospitalisation Details'!$A$1:$O$2344,3,FALSE)</f>
        <v>Aug</v>
      </c>
    </row>
    <row r="255" spans="1:17" ht="15.6" x14ac:dyDescent="0.3">
      <c r="A255" s="21" t="s">
        <v>2116</v>
      </c>
      <c r="B255" t="str">
        <f>VLOOKUP($A255,'Customer Names'!$A$2:$D$2336,3,FALSE)</f>
        <v>Alex</v>
      </c>
      <c r="C255">
        <f>VLOOKUP($A255,'Medical Examinations'!$A$1:$J$2336,2,FALSE)</f>
        <v>51.18</v>
      </c>
      <c r="D255">
        <f>VLOOKUP($A255,'Medical Examinations'!$A$1:$J$2336,3,FALSE)</f>
        <v>4.5599999999999996</v>
      </c>
      <c r="E255" t="str">
        <f>VLOOKUP($A255,'Medical Examinations'!$A$1:$J$2336,4,FALSE)</f>
        <v>Yes</v>
      </c>
      <c r="F255" t="str">
        <f>VLOOKUP($A255,'Medical Examinations'!$A$1:$J$2336,5,FALSE)</f>
        <v>Yes</v>
      </c>
      <c r="G255" t="str">
        <f>VLOOKUP($A255,'Medical Examinations'!$A$1:$J$2336,6,FALSE)</f>
        <v>No</v>
      </c>
      <c r="H255">
        <f>VLOOKUP($A255,'Medical Examinations'!$A$1:$J$2336,7,FALSE)</f>
        <v>2</v>
      </c>
      <c r="I255" t="str">
        <f>VLOOKUP($A255,'Medical Examinations'!$A$1:$J$2336,8,FALSE)</f>
        <v>Yes</v>
      </c>
      <c r="J255" t="str">
        <f>VLOOKUP($A255,'Medical Examinations'!$A$1:$J$2336,9,FALSE)</f>
        <v>Obesity</v>
      </c>
      <c r="K255" t="str">
        <f>VLOOKUP($A255,'Medical Examinations'!$A$1:$J$2336,10,FALSE)</f>
        <v>Normal</v>
      </c>
      <c r="L255">
        <f>VLOOKUP($A255,'Hospitalisation Details'!$A$1:$O$2344,2,FALSE)</f>
        <v>26</v>
      </c>
      <c r="M255" s="6" t="str">
        <f>VLOOKUP($A255,'Hospitalisation Details'!$A$1:$O$2344,5,FALSE)</f>
        <v>26-Oct-2000</v>
      </c>
      <c r="N255" s="28">
        <f>VLOOKUP($A255,'Hospitalisation Details'!$A$1:$O$2344,6,FALSE)</f>
        <v>22</v>
      </c>
      <c r="O255" s="28">
        <f>VLOOKUP($A255,'Hospitalisation Details'!$A$1:$O$2344,7,FALSE)</f>
        <v>0</v>
      </c>
      <c r="P255" s="28">
        <f>VLOOKUP($A255,'Hospitalisation Details'!$A$1:$O$2344,8,FALSE)</f>
        <v>33829.39</v>
      </c>
      <c r="Q255" t="str">
        <f>VLOOKUP($A255,'Hospitalisation Details'!$A$1:$O$2344,3,FALSE)</f>
        <v>Oct</v>
      </c>
    </row>
    <row r="256" spans="1:17" ht="15.6" x14ac:dyDescent="0.3">
      <c r="A256" s="21" t="s">
        <v>2115</v>
      </c>
      <c r="B256" t="str">
        <f>VLOOKUP($A256,'Customer Names'!$A$2:$D$2336,3,FALSE)</f>
        <v>Zach S</v>
      </c>
      <c r="C256">
        <f>VLOOKUP($A256,'Medical Examinations'!$A$1:$J$2336,2,FALSE)</f>
        <v>22.18</v>
      </c>
      <c r="D256">
        <f>VLOOKUP($A256,'Medical Examinations'!$A$1:$J$2336,3,FALSE)</f>
        <v>9.9</v>
      </c>
      <c r="E256" t="str">
        <f>VLOOKUP($A256,'Medical Examinations'!$A$1:$J$2336,4,FALSE)</f>
        <v>No</v>
      </c>
      <c r="F256" t="str">
        <f>VLOOKUP($A256,'Medical Examinations'!$A$1:$J$2336,5,FALSE)</f>
        <v>No</v>
      </c>
      <c r="G256" t="str">
        <f>VLOOKUP($A256,'Medical Examinations'!$A$1:$J$2336,6,FALSE)</f>
        <v>No</v>
      </c>
      <c r="H256">
        <f>VLOOKUP($A256,'Medical Examinations'!$A$1:$J$2336,7,FALSE)</f>
        <v>0</v>
      </c>
      <c r="I256" t="str">
        <f>VLOOKUP($A256,'Medical Examinations'!$A$1:$J$2336,8,FALSE)</f>
        <v>Yes</v>
      </c>
      <c r="J256" t="str">
        <f>VLOOKUP($A256,'Medical Examinations'!$A$1:$J$2336,9,FALSE)</f>
        <v>Normal Weight</v>
      </c>
      <c r="K256" t="str">
        <f>VLOOKUP($A256,'Medical Examinations'!$A$1:$J$2336,10,FALSE)</f>
        <v>Diabetes</v>
      </c>
      <c r="L256">
        <f>VLOOKUP($A256,'Hospitalisation Details'!$A$1:$O$2344,2,FALSE)</f>
        <v>11</v>
      </c>
      <c r="M256" s="6" t="str">
        <f>VLOOKUP($A256,'Hospitalisation Details'!$A$1:$O$2344,5,FALSE)</f>
        <v>11-Dec-1962</v>
      </c>
      <c r="N256" s="28">
        <f>VLOOKUP($A256,'Hospitalisation Details'!$A$1:$O$2344,6,FALSE)</f>
        <v>60</v>
      </c>
      <c r="O256" s="28">
        <f>VLOOKUP($A256,'Hospitalisation Details'!$A$1:$O$2344,7,FALSE)</f>
        <v>0</v>
      </c>
      <c r="P256" s="28">
        <f>VLOOKUP($A256,'Hospitalisation Details'!$A$1:$O$2344,8,FALSE)</f>
        <v>33753.32</v>
      </c>
      <c r="Q256" t="str">
        <f>VLOOKUP($A256,'Hospitalisation Details'!$A$1:$O$2344,3,FALSE)</f>
        <v>Dec</v>
      </c>
    </row>
    <row r="257" spans="1:17" ht="15.6" x14ac:dyDescent="0.3">
      <c r="A257" s="21" t="s">
        <v>2114</v>
      </c>
      <c r="B257" t="str">
        <f>VLOOKUP($A257,'Customer Names'!$A$2:$D$2336,3,FALSE)</f>
        <v>Alan</v>
      </c>
      <c r="C257">
        <f>VLOOKUP($A257,'Medical Examinations'!$A$1:$J$2336,2,FALSE)</f>
        <v>31.92</v>
      </c>
      <c r="D257">
        <f>VLOOKUP($A257,'Medical Examinations'!$A$1:$J$2336,3,FALSE)</f>
        <v>5.1100000000000003</v>
      </c>
      <c r="E257" t="str">
        <f>VLOOKUP($A257,'Medical Examinations'!$A$1:$J$2336,4,FALSE)</f>
        <v>No</v>
      </c>
      <c r="F257" t="str">
        <f>VLOOKUP($A257,'Medical Examinations'!$A$1:$J$2336,5,FALSE)</f>
        <v>No</v>
      </c>
      <c r="G257" t="str">
        <f>VLOOKUP($A257,'Medical Examinations'!$A$1:$J$2336,6,FALSE)</f>
        <v>Yes</v>
      </c>
      <c r="H257">
        <f>VLOOKUP($A257,'Medical Examinations'!$A$1:$J$2336,7,FALSE)</f>
        <v>1</v>
      </c>
      <c r="I257" t="str">
        <f>VLOOKUP($A257,'Medical Examinations'!$A$1:$J$2336,8,FALSE)</f>
        <v>Yes</v>
      </c>
      <c r="J257" t="str">
        <f>VLOOKUP($A257,'Medical Examinations'!$A$1:$J$2336,9,FALSE)</f>
        <v>Obesity</v>
      </c>
      <c r="K257" t="str">
        <f>VLOOKUP($A257,'Medical Examinations'!$A$1:$J$2336,10,FALSE)</f>
        <v>Normal</v>
      </c>
      <c r="L257">
        <f>VLOOKUP($A257,'Hospitalisation Details'!$A$1:$O$2344,2,FALSE)</f>
        <v>12</v>
      </c>
      <c r="M257" s="6" t="str">
        <f>VLOOKUP($A257,'Hospitalisation Details'!$A$1:$O$2344,5,FALSE)</f>
        <v>12-Sep-2003</v>
      </c>
      <c r="N257" s="28">
        <f>VLOOKUP($A257,'Hospitalisation Details'!$A$1:$O$2344,6,FALSE)</f>
        <v>19</v>
      </c>
      <c r="O257" s="28">
        <f>VLOOKUP($A257,'Hospitalisation Details'!$A$1:$O$2344,7,FALSE)</f>
        <v>0</v>
      </c>
      <c r="P257" s="28">
        <f>VLOOKUP($A257,'Hospitalisation Details'!$A$1:$O$2344,8,FALSE)</f>
        <v>33750.29</v>
      </c>
      <c r="Q257" t="str">
        <f>VLOOKUP($A257,'Hospitalisation Details'!$A$1:$O$2344,3,FALSE)</f>
        <v>Sep</v>
      </c>
    </row>
    <row r="258" spans="1:17" ht="15.6" x14ac:dyDescent="0.3">
      <c r="A258" s="21" t="s">
        <v>2113</v>
      </c>
      <c r="B258" t="str">
        <f>VLOOKUP($A258,'Customer Names'!$A$2:$D$2336,3,FALSE)</f>
        <v>Nate</v>
      </c>
      <c r="C258">
        <f>VLOOKUP($A258,'Medical Examinations'!$A$1:$J$2336,2,FALSE)</f>
        <v>31.73</v>
      </c>
      <c r="D258">
        <f>VLOOKUP($A258,'Medical Examinations'!$A$1:$J$2336,3,FALSE)</f>
        <v>5.73</v>
      </c>
      <c r="E258" t="str">
        <f>VLOOKUP($A258,'Medical Examinations'!$A$1:$J$2336,4,FALSE)</f>
        <v>No</v>
      </c>
      <c r="F258" t="str">
        <f>VLOOKUP($A258,'Medical Examinations'!$A$1:$J$2336,5,FALSE)</f>
        <v>Yes</v>
      </c>
      <c r="G258" t="str">
        <f>VLOOKUP($A258,'Medical Examinations'!$A$1:$J$2336,6,FALSE)</f>
        <v>No</v>
      </c>
      <c r="H258">
        <f>VLOOKUP($A258,'Medical Examinations'!$A$1:$J$2336,7,FALSE)</f>
        <v>1</v>
      </c>
      <c r="I258" t="str">
        <f>VLOOKUP($A258,'Medical Examinations'!$A$1:$J$2336,8,FALSE)</f>
        <v>Yes</v>
      </c>
      <c r="J258" t="str">
        <f>VLOOKUP($A258,'Medical Examinations'!$A$1:$J$2336,9,FALSE)</f>
        <v>Obesity</v>
      </c>
      <c r="K258" t="str">
        <f>VLOOKUP($A258,'Medical Examinations'!$A$1:$J$2336,10,FALSE)</f>
        <v>Prediabetes</v>
      </c>
      <c r="L258">
        <f>VLOOKUP($A258,'Hospitalisation Details'!$A$1:$O$2344,2,FALSE)</f>
        <v>1</v>
      </c>
      <c r="M258" s="6" t="str">
        <f>VLOOKUP($A258,'Hospitalisation Details'!$A$1:$O$2344,5,FALSE)</f>
        <v>1-Nov-2004</v>
      </c>
      <c r="N258" s="28">
        <f>VLOOKUP($A258,'Hospitalisation Details'!$A$1:$O$2344,6,FALSE)</f>
        <v>18</v>
      </c>
      <c r="O258" s="28">
        <f>VLOOKUP($A258,'Hospitalisation Details'!$A$1:$O$2344,7,FALSE)</f>
        <v>0</v>
      </c>
      <c r="P258" s="28">
        <f>VLOOKUP($A258,'Hospitalisation Details'!$A$1:$O$2344,8,FALSE)</f>
        <v>33732.69</v>
      </c>
      <c r="Q258" t="str">
        <f>VLOOKUP($A258,'Hospitalisation Details'!$A$1:$O$2344,3,FALSE)</f>
        <v>Nov</v>
      </c>
    </row>
    <row r="259" spans="1:17" ht="15.6" x14ac:dyDescent="0.3">
      <c r="A259" s="21" t="s">
        <v>2112</v>
      </c>
      <c r="B259" t="str">
        <f>VLOOKUP($A259,'Customer Names'!$A$2:$D$2336,3,FALSE)</f>
        <v>Jesse G</v>
      </c>
      <c r="C259">
        <f>VLOOKUP($A259,'Medical Examinations'!$A$1:$J$2336,2,FALSE)</f>
        <v>45.52</v>
      </c>
      <c r="D259">
        <f>VLOOKUP($A259,'Medical Examinations'!$A$1:$J$2336,3,FALSE)</f>
        <v>6.04</v>
      </c>
      <c r="E259" t="str">
        <f>VLOOKUP($A259,'Medical Examinations'!$A$1:$J$2336,4,FALSE)</f>
        <v>No</v>
      </c>
      <c r="F259" t="str">
        <f>VLOOKUP($A259,'Medical Examinations'!$A$1:$J$2336,5,FALSE)</f>
        <v>No</v>
      </c>
      <c r="G259" t="str">
        <f>VLOOKUP($A259,'Medical Examinations'!$A$1:$J$2336,6,FALSE)</f>
        <v>Yes</v>
      </c>
      <c r="H259">
        <f>VLOOKUP($A259,'Medical Examinations'!$A$1:$J$2336,7,FALSE)</f>
        <v>1</v>
      </c>
      <c r="I259" t="str">
        <f>VLOOKUP($A259,'Medical Examinations'!$A$1:$J$2336,8,FALSE)</f>
        <v>Yes</v>
      </c>
      <c r="J259" t="str">
        <f>VLOOKUP($A259,'Medical Examinations'!$A$1:$J$2336,9,FALSE)</f>
        <v>Obesity</v>
      </c>
      <c r="K259" t="str">
        <f>VLOOKUP($A259,'Medical Examinations'!$A$1:$J$2336,10,FALSE)</f>
        <v>Prediabetes</v>
      </c>
      <c r="L259">
        <f>VLOOKUP($A259,'Hospitalisation Details'!$A$1:$O$2344,2,FALSE)</f>
        <v>28</v>
      </c>
      <c r="M259" s="6" t="str">
        <f>VLOOKUP($A259,'Hospitalisation Details'!$A$1:$O$2344,5,FALSE)</f>
        <v>28-Nov-1993</v>
      </c>
      <c r="N259" s="28">
        <f>VLOOKUP($A259,'Hospitalisation Details'!$A$1:$O$2344,6,FALSE)</f>
        <v>29</v>
      </c>
      <c r="O259" s="28">
        <f>VLOOKUP($A259,'Hospitalisation Details'!$A$1:$O$2344,7,FALSE)</f>
        <v>0</v>
      </c>
      <c r="P259" s="28">
        <f>VLOOKUP($A259,'Hospitalisation Details'!$A$1:$O$2344,8,FALSE)</f>
        <v>33707.550000000003</v>
      </c>
      <c r="Q259" t="str">
        <f>VLOOKUP($A259,'Hospitalisation Details'!$A$1:$O$2344,3,FALSE)</f>
        <v>Nov</v>
      </c>
    </row>
    <row r="260" spans="1:17" ht="15.6" x14ac:dyDescent="0.3">
      <c r="A260" s="21" t="s">
        <v>2111</v>
      </c>
      <c r="B260" t="str">
        <f>VLOOKUP($A260,'Customer Names'!$A$2:$D$2336,3,FALSE)</f>
        <v>Jason</v>
      </c>
      <c r="C260">
        <f>VLOOKUP($A260,'Medical Examinations'!$A$1:$J$2336,2,FALSE)</f>
        <v>52.81</v>
      </c>
      <c r="D260">
        <f>VLOOKUP($A260,'Medical Examinations'!$A$1:$J$2336,3,FALSE)</f>
        <v>5.19</v>
      </c>
      <c r="E260" t="str">
        <f>VLOOKUP($A260,'Medical Examinations'!$A$1:$J$2336,4,FALSE)</f>
        <v>No</v>
      </c>
      <c r="F260" t="str">
        <f>VLOOKUP($A260,'Medical Examinations'!$A$1:$J$2336,5,FALSE)</f>
        <v>No</v>
      </c>
      <c r="G260" t="str">
        <f>VLOOKUP($A260,'Medical Examinations'!$A$1:$J$2336,6,FALSE)</f>
        <v>Yes</v>
      </c>
      <c r="H260">
        <f>VLOOKUP($A260,'Medical Examinations'!$A$1:$J$2336,7,FALSE)</f>
        <v>1</v>
      </c>
      <c r="I260" t="str">
        <f>VLOOKUP($A260,'Medical Examinations'!$A$1:$J$2336,8,FALSE)</f>
        <v>Yes</v>
      </c>
      <c r="J260" t="str">
        <f>VLOOKUP($A260,'Medical Examinations'!$A$1:$J$2336,9,FALSE)</f>
        <v>Obesity</v>
      </c>
      <c r="K260" t="str">
        <f>VLOOKUP($A260,'Medical Examinations'!$A$1:$J$2336,10,FALSE)</f>
        <v>Normal</v>
      </c>
      <c r="L260">
        <f>VLOOKUP($A260,'Hospitalisation Details'!$A$1:$O$2344,2,FALSE)</f>
        <v>9</v>
      </c>
      <c r="M260" s="6" t="str">
        <f>VLOOKUP($A260,'Hospitalisation Details'!$A$1:$O$2344,5,FALSE)</f>
        <v>9-Sep-2003</v>
      </c>
      <c r="N260" s="28">
        <f>VLOOKUP($A260,'Hospitalisation Details'!$A$1:$O$2344,6,FALSE)</f>
        <v>19</v>
      </c>
      <c r="O260" s="28">
        <f>VLOOKUP($A260,'Hospitalisation Details'!$A$1:$O$2344,7,FALSE)</f>
        <v>0</v>
      </c>
      <c r="P260" s="28">
        <f>VLOOKUP($A260,'Hospitalisation Details'!$A$1:$O$2344,8,FALSE)</f>
        <v>33611.71</v>
      </c>
      <c r="Q260" t="str">
        <f>VLOOKUP($A260,'Hospitalisation Details'!$A$1:$O$2344,3,FALSE)</f>
        <v>Sep</v>
      </c>
    </row>
    <row r="261" spans="1:17" ht="15.6" x14ac:dyDescent="0.3">
      <c r="A261" s="21" t="s">
        <v>2110</v>
      </c>
      <c r="B261" t="str">
        <f>VLOOKUP($A261,'Customer Names'!$A$2:$D$2336,3,FALSE)</f>
        <v>Megan A</v>
      </c>
      <c r="C261">
        <f>VLOOKUP($A261,'Medical Examinations'!$A$1:$J$2336,2,FALSE)</f>
        <v>33.58</v>
      </c>
      <c r="D261">
        <f>VLOOKUP($A261,'Medical Examinations'!$A$1:$J$2336,3,FALSE)</f>
        <v>5.56</v>
      </c>
      <c r="E261" t="str">
        <f>VLOOKUP($A261,'Medical Examinations'!$A$1:$J$2336,4,FALSE)</f>
        <v>No</v>
      </c>
      <c r="F261" t="str">
        <f>VLOOKUP($A261,'Medical Examinations'!$A$1:$J$2336,5,FALSE)</f>
        <v>No</v>
      </c>
      <c r="G261" t="str">
        <f>VLOOKUP($A261,'Medical Examinations'!$A$1:$J$2336,6,FALSE)</f>
        <v>No</v>
      </c>
      <c r="H261">
        <f>VLOOKUP($A261,'Medical Examinations'!$A$1:$J$2336,7,FALSE)</f>
        <v>1</v>
      </c>
      <c r="I261" t="str">
        <f>VLOOKUP($A261,'Medical Examinations'!$A$1:$J$2336,8,FALSE)</f>
        <v>Yes</v>
      </c>
      <c r="J261" t="str">
        <f>VLOOKUP($A261,'Medical Examinations'!$A$1:$J$2336,9,FALSE)</f>
        <v>Obesity</v>
      </c>
      <c r="K261" t="str">
        <f>VLOOKUP($A261,'Medical Examinations'!$A$1:$J$2336,10,FALSE)</f>
        <v>Normal</v>
      </c>
      <c r="L261">
        <f>VLOOKUP($A261,'Hospitalisation Details'!$A$1:$O$2344,2,FALSE)</f>
        <v>22</v>
      </c>
      <c r="M261" s="6" t="str">
        <f>VLOOKUP($A261,'Hospitalisation Details'!$A$1:$O$2344,5,FALSE)</f>
        <v>22-Jul-1984</v>
      </c>
      <c r="N261" s="28">
        <f>VLOOKUP($A261,'Hospitalisation Details'!$A$1:$O$2344,6,FALSE)</f>
        <v>38</v>
      </c>
      <c r="O261" s="28">
        <f>VLOOKUP($A261,'Hospitalisation Details'!$A$1:$O$2344,7,FALSE)</f>
        <v>3</v>
      </c>
      <c r="P261" s="28">
        <f>VLOOKUP($A261,'Hospitalisation Details'!$A$1:$O$2344,8,FALSE)</f>
        <v>33527.1</v>
      </c>
      <c r="Q261" t="str">
        <f>VLOOKUP($A261,'Hospitalisation Details'!$A$1:$O$2344,3,FALSE)</f>
        <v>Jul</v>
      </c>
    </row>
    <row r="262" spans="1:17" ht="15.6" x14ac:dyDescent="0.3">
      <c r="A262" s="21" t="s">
        <v>2109</v>
      </c>
      <c r="B262" t="str">
        <f>VLOOKUP($A262,'Customer Names'!$A$2:$D$2336,3,FALSE)</f>
        <v>Luke M</v>
      </c>
      <c r="C262">
        <f>VLOOKUP($A262,'Medical Examinations'!$A$1:$J$2336,2,FALSE)</f>
        <v>30.684999999999999</v>
      </c>
      <c r="D262">
        <f>VLOOKUP($A262,'Medical Examinations'!$A$1:$J$2336,3,FALSE)</f>
        <v>8.23</v>
      </c>
      <c r="E262" t="str">
        <f>VLOOKUP($A262,'Medical Examinations'!$A$1:$J$2336,4,FALSE)</f>
        <v>No</v>
      </c>
      <c r="F262" t="str">
        <f>VLOOKUP($A262,'Medical Examinations'!$A$1:$J$2336,5,FALSE)</f>
        <v>No</v>
      </c>
      <c r="G262" t="str">
        <f>VLOOKUP($A262,'Medical Examinations'!$A$1:$J$2336,6,FALSE)</f>
        <v>No</v>
      </c>
      <c r="H262">
        <f>VLOOKUP($A262,'Medical Examinations'!$A$1:$J$2336,7,FALSE)</f>
        <v>0</v>
      </c>
      <c r="I262" t="str">
        <f>VLOOKUP($A262,'Medical Examinations'!$A$1:$J$2336,8,FALSE)</f>
        <v>Yes</v>
      </c>
      <c r="J262" t="str">
        <f>VLOOKUP($A262,'Medical Examinations'!$A$1:$J$2336,9,FALSE)</f>
        <v>Obesity</v>
      </c>
      <c r="K262" t="str">
        <f>VLOOKUP($A262,'Medical Examinations'!$A$1:$J$2336,10,FALSE)</f>
        <v>Diabetes</v>
      </c>
      <c r="L262">
        <f>VLOOKUP($A262,'Hospitalisation Details'!$A$1:$O$2344,2,FALSE)</f>
        <v>25</v>
      </c>
      <c r="M262" s="6" t="str">
        <f>VLOOKUP($A262,'Hospitalisation Details'!$A$1:$O$2344,5,FALSE)</f>
        <v>25-Aug-2002</v>
      </c>
      <c r="N262" s="28">
        <f>VLOOKUP($A262,'Hospitalisation Details'!$A$1:$O$2344,6,FALSE)</f>
        <v>20</v>
      </c>
      <c r="O262" s="28">
        <f>VLOOKUP($A262,'Hospitalisation Details'!$A$1:$O$2344,7,FALSE)</f>
        <v>0</v>
      </c>
      <c r="P262" s="28">
        <f>VLOOKUP($A262,'Hospitalisation Details'!$A$1:$O$2344,8,FALSE)</f>
        <v>33475.82</v>
      </c>
      <c r="Q262" t="str">
        <f>VLOOKUP($A262,'Hospitalisation Details'!$A$1:$O$2344,3,FALSE)</f>
        <v>Aug</v>
      </c>
    </row>
    <row r="263" spans="1:17" ht="15.6" x14ac:dyDescent="0.3">
      <c r="A263" s="21" t="s">
        <v>2108</v>
      </c>
      <c r="B263" t="str">
        <f>VLOOKUP($A263,'Customer Names'!$A$2:$D$2336,3,FALSE)</f>
        <v>Jacy D</v>
      </c>
      <c r="C263">
        <f>VLOOKUP($A263,'Medical Examinations'!$A$1:$J$2336,2,FALSE)</f>
        <v>37.524999999999999</v>
      </c>
      <c r="D263">
        <f>VLOOKUP($A263,'Medical Examinations'!$A$1:$J$2336,3,FALSE)</f>
        <v>9.0299999999999994</v>
      </c>
      <c r="E263" t="str">
        <f>VLOOKUP($A263,'Medical Examinations'!$A$1:$J$2336,4,FALSE)</f>
        <v>Yes</v>
      </c>
      <c r="F263" t="str">
        <f>VLOOKUP($A263,'Medical Examinations'!$A$1:$J$2336,5,FALSE)</f>
        <v>No</v>
      </c>
      <c r="G263" t="str">
        <f>VLOOKUP($A263,'Medical Examinations'!$A$1:$J$2336,6,FALSE)</f>
        <v>No</v>
      </c>
      <c r="H263">
        <f>VLOOKUP($A263,'Medical Examinations'!$A$1:$J$2336,7,FALSE)</f>
        <v>2</v>
      </c>
      <c r="I263" t="str">
        <f>VLOOKUP($A263,'Medical Examinations'!$A$1:$J$2336,8,FALSE)</f>
        <v>No</v>
      </c>
      <c r="J263" t="str">
        <f>VLOOKUP($A263,'Medical Examinations'!$A$1:$J$2336,9,FALSE)</f>
        <v>Obesity</v>
      </c>
      <c r="K263" t="str">
        <f>VLOOKUP($A263,'Medical Examinations'!$A$1:$J$2336,10,FALSE)</f>
        <v>Diabetes</v>
      </c>
      <c r="L263">
        <f>VLOOKUP($A263,'Hospitalisation Details'!$A$1:$O$2344,2,FALSE)</f>
        <v>18</v>
      </c>
      <c r="M263" s="6" t="str">
        <f>VLOOKUP($A263,'Hospitalisation Details'!$A$1:$O$2344,5,FALSE)</f>
        <v>18-Jun-1970</v>
      </c>
      <c r="N263" s="28">
        <f>VLOOKUP($A263,'Hospitalisation Details'!$A$1:$O$2344,6,FALSE)</f>
        <v>52</v>
      </c>
      <c r="O263" s="28">
        <f>VLOOKUP($A263,'Hospitalisation Details'!$A$1:$O$2344,7,FALSE)</f>
        <v>2</v>
      </c>
      <c r="P263" s="28">
        <f>VLOOKUP($A263,'Hospitalisation Details'!$A$1:$O$2344,8,FALSE)</f>
        <v>33471.97</v>
      </c>
      <c r="Q263" t="str">
        <f>VLOOKUP($A263,'Hospitalisation Details'!$A$1:$O$2344,3,FALSE)</f>
        <v>Jun</v>
      </c>
    </row>
    <row r="264" spans="1:17" ht="15.6" x14ac:dyDescent="0.3">
      <c r="A264" s="21" t="s">
        <v>2107</v>
      </c>
      <c r="B264" t="str">
        <f>VLOOKUP($A264,'Customer Names'!$A$2:$D$2336,3,FALSE)</f>
        <v>Simon G</v>
      </c>
      <c r="C264">
        <f>VLOOKUP($A264,'Medical Examinations'!$A$1:$J$2336,2,FALSE)</f>
        <v>34.5</v>
      </c>
      <c r="D264">
        <f>VLOOKUP($A264,'Medical Examinations'!$A$1:$J$2336,3,FALSE)</f>
        <v>4.07</v>
      </c>
      <c r="E264" t="str">
        <f>VLOOKUP($A264,'Medical Examinations'!$A$1:$J$2336,4,FALSE)</f>
        <v>Yes</v>
      </c>
      <c r="F264" t="str">
        <f>VLOOKUP($A264,'Medical Examinations'!$A$1:$J$2336,5,FALSE)</f>
        <v>No</v>
      </c>
      <c r="G264" t="str">
        <f>VLOOKUP($A264,'Medical Examinations'!$A$1:$J$2336,6,FALSE)</f>
        <v>No</v>
      </c>
      <c r="H264">
        <f>VLOOKUP($A264,'Medical Examinations'!$A$1:$J$2336,7,FALSE)</f>
        <v>0</v>
      </c>
      <c r="I264" t="str">
        <f>VLOOKUP($A264,'Medical Examinations'!$A$1:$J$2336,8,FALSE)</f>
        <v>Yes</v>
      </c>
      <c r="J264" t="str">
        <f>VLOOKUP($A264,'Medical Examinations'!$A$1:$J$2336,9,FALSE)</f>
        <v>Obesity</v>
      </c>
      <c r="K264" t="str">
        <f>VLOOKUP($A264,'Medical Examinations'!$A$1:$J$2336,10,FALSE)</f>
        <v>Normal</v>
      </c>
      <c r="L264">
        <f>VLOOKUP($A264,'Hospitalisation Details'!$A$1:$O$2344,2,FALSE)</f>
        <v>7</v>
      </c>
      <c r="M264" s="6" t="str">
        <f>VLOOKUP($A264,'Hospitalisation Details'!$A$1:$O$2344,5,FALSE)</f>
        <v>7-Dec-1985</v>
      </c>
      <c r="N264" s="28">
        <f>VLOOKUP($A264,'Hospitalisation Details'!$A$1:$O$2344,6,FALSE)</f>
        <v>37</v>
      </c>
      <c r="O264" s="28">
        <f>VLOOKUP($A264,'Hospitalisation Details'!$A$1:$O$2344,7,FALSE)</f>
        <v>3</v>
      </c>
      <c r="P264" s="28">
        <f>VLOOKUP($A264,'Hospitalisation Details'!$A$1:$O$2344,8,FALSE)</f>
        <v>33450.99</v>
      </c>
      <c r="Q264" t="str">
        <f>VLOOKUP($A264,'Hospitalisation Details'!$A$1:$O$2344,3,FALSE)</f>
        <v>Dec</v>
      </c>
    </row>
    <row r="265" spans="1:17" ht="15.6" x14ac:dyDescent="0.3">
      <c r="A265" s="21" t="s">
        <v>2106</v>
      </c>
      <c r="B265" t="str">
        <f>VLOOKUP($A265,'Customer Names'!$A$2:$D$2336,3,FALSE)</f>
        <v>Ainsley E</v>
      </c>
      <c r="C265">
        <f>VLOOKUP($A265,'Medical Examinations'!$A$1:$J$2336,2,FALSE)</f>
        <v>28.16</v>
      </c>
      <c r="D265">
        <f>VLOOKUP($A265,'Medical Examinations'!$A$1:$J$2336,3,FALSE)</f>
        <v>5.77</v>
      </c>
      <c r="E265" t="str">
        <f>VLOOKUP($A265,'Medical Examinations'!$A$1:$J$2336,4,FALSE)</f>
        <v>No</v>
      </c>
      <c r="F265" t="str">
        <f>VLOOKUP($A265,'Medical Examinations'!$A$1:$J$2336,5,FALSE)</f>
        <v>No</v>
      </c>
      <c r="G265" t="str">
        <f>VLOOKUP($A265,'Medical Examinations'!$A$1:$J$2336,6,FALSE)</f>
        <v>No</v>
      </c>
      <c r="H265">
        <f>VLOOKUP($A265,'Medical Examinations'!$A$1:$J$2336,7,FALSE)</f>
        <v>2</v>
      </c>
      <c r="I265" t="str">
        <f>VLOOKUP($A265,'Medical Examinations'!$A$1:$J$2336,8,FALSE)</f>
        <v>Yes</v>
      </c>
      <c r="J265" t="str">
        <f>VLOOKUP($A265,'Medical Examinations'!$A$1:$J$2336,9,FALSE)</f>
        <v>Over Weight</v>
      </c>
      <c r="K265" t="str">
        <f>VLOOKUP($A265,'Medical Examinations'!$A$1:$J$2336,10,FALSE)</f>
        <v>Prediabetes</v>
      </c>
      <c r="L265">
        <f>VLOOKUP($A265,'Hospitalisation Details'!$A$1:$O$2344,2,FALSE)</f>
        <v>5</v>
      </c>
      <c r="M265" s="6" t="str">
        <f>VLOOKUP($A265,'Hospitalisation Details'!$A$1:$O$2344,5,FALSE)</f>
        <v>5-Sep-1972</v>
      </c>
      <c r="N265" s="28">
        <f>VLOOKUP($A265,'Hospitalisation Details'!$A$1:$O$2344,6,FALSE)</f>
        <v>50</v>
      </c>
      <c r="O265" s="28">
        <f>VLOOKUP($A265,'Hospitalisation Details'!$A$1:$O$2344,7,FALSE)</f>
        <v>0</v>
      </c>
      <c r="P265" s="28">
        <f>VLOOKUP($A265,'Hospitalisation Details'!$A$1:$O$2344,8,FALSE)</f>
        <v>33344.449999999997</v>
      </c>
      <c r="Q265" t="str">
        <f>VLOOKUP($A265,'Hospitalisation Details'!$A$1:$O$2344,3,FALSE)</f>
        <v>Sep</v>
      </c>
    </row>
    <row r="266" spans="1:17" ht="15.6" x14ac:dyDescent="0.3">
      <c r="A266" s="21" t="s">
        <v>2105</v>
      </c>
      <c r="B266" t="str">
        <f>VLOOKUP($A266,'Customer Names'!$A$2:$D$2336,3,FALSE)</f>
        <v>Erica A</v>
      </c>
      <c r="C266">
        <f>VLOOKUP($A266,'Medical Examinations'!$A$1:$J$2336,2,FALSE)</f>
        <v>30.02</v>
      </c>
      <c r="D266">
        <f>VLOOKUP($A266,'Medical Examinations'!$A$1:$J$2336,3,FALSE)</f>
        <v>5.98</v>
      </c>
      <c r="E266" t="str">
        <f>VLOOKUP($A266,'Medical Examinations'!$A$1:$J$2336,4,FALSE)</f>
        <v>No</v>
      </c>
      <c r="F266" t="str">
        <f>VLOOKUP($A266,'Medical Examinations'!$A$1:$J$2336,5,FALSE)</f>
        <v>No</v>
      </c>
      <c r="G266" t="str">
        <f>VLOOKUP($A266,'Medical Examinations'!$A$1:$J$2336,6,FALSE)</f>
        <v>Yes</v>
      </c>
      <c r="H266">
        <f>VLOOKUP($A266,'Medical Examinations'!$A$1:$J$2336,7,FALSE)</f>
        <v>1</v>
      </c>
      <c r="I266" t="str">
        <f>VLOOKUP($A266,'Medical Examinations'!$A$1:$J$2336,8,FALSE)</f>
        <v>Yes</v>
      </c>
      <c r="J266" t="str">
        <f>VLOOKUP($A266,'Medical Examinations'!$A$1:$J$2336,9,FALSE)</f>
        <v>Obesity</v>
      </c>
      <c r="K266" t="str">
        <f>VLOOKUP($A266,'Medical Examinations'!$A$1:$J$2336,10,FALSE)</f>
        <v>Prediabetes</v>
      </c>
      <c r="L266">
        <f>VLOOKUP($A266,'Hospitalisation Details'!$A$1:$O$2344,2,FALSE)</f>
        <v>28</v>
      </c>
      <c r="M266" s="6" t="str">
        <f>VLOOKUP($A266,'Hospitalisation Details'!$A$1:$O$2344,5,FALSE)</f>
        <v>28-Nov-2003</v>
      </c>
      <c r="N266" s="28">
        <f>VLOOKUP($A266,'Hospitalisation Details'!$A$1:$O$2344,6,FALSE)</f>
        <v>19</v>
      </c>
      <c r="O266" s="28">
        <f>VLOOKUP($A266,'Hospitalisation Details'!$A$1:$O$2344,7,FALSE)</f>
        <v>0</v>
      </c>
      <c r="P266" s="28">
        <f>VLOOKUP($A266,'Hospitalisation Details'!$A$1:$O$2344,8,FALSE)</f>
        <v>33307.550000000003</v>
      </c>
      <c r="Q266" t="str">
        <f>VLOOKUP($A266,'Hospitalisation Details'!$A$1:$O$2344,3,FALSE)</f>
        <v>Nov</v>
      </c>
    </row>
    <row r="267" spans="1:17" ht="15.6" x14ac:dyDescent="0.3">
      <c r="A267" s="21" t="s">
        <v>2104</v>
      </c>
      <c r="B267" t="str">
        <f>VLOOKUP($A267,'Customer Names'!$A$2:$D$2336,3,FALSE)</f>
        <v>Erik</v>
      </c>
      <c r="C267">
        <f>VLOOKUP($A267,'Medical Examinations'!$A$1:$J$2336,2,FALSE)</f>
        <v>37.82</v>
      </c>
      <c r="D267">
        <f>VLOOKUP($A267,'Medical Examinations'!$A$1:$J$2336,3,FALSE)</f>
        <v>6.01</v>
      </c>
      <c r="E267" t="str">
        <f>VLOOKUP($A267,'Medical Examinations'!$A$1:$J$2336,4,FALSE)</f>
        <v>No</v>
      </c>
      <c r="F267" t="str">
        <f>VLOOKUP($A267,'Medical Examinations'!$A$1:$J$2336,5,FALSE)</f>
        <v>No</v>
      </c>
      <c r="G267" t="str">
        <f>VLOOKUP($A267,'Medical Examinations'!$A$1:$J$2336,6,FALSE)</f>
        <v>No</v>
      </c>
      <c r="H267">
        <f>VLOOKUP($A267,'Medical Examinations'!$A$1:$J$2336,7,FALSE)</f>
        <v>0</v>
      </c>
      <c r="I267" t="str">
        <f>VLOOKUP($A267,'Medical Examinations'!$A$1:$J$2336,8,FALSE)</f>
        <v>Yes</v>
      </c>
      <c r="J267" t="str">
        <f>VLOOKUP($A267,'Medical Examinations'!$A$1:$J$2336,9,FALSE)</f>
        <v>Obesity</v>
      </c>
      <c r="K267" t="str">
        <f>VLOOKUP($A267,'Medical Examinations'!$A$1:$J$2336,10,FALSE)</f>
        <v>Prediabetes</v>
      </c>
      <c r="L267">
        <f>VLOOKUP($A267,'Hospitalisation Details'!$A$1:$O$2344,2,FALSE)</f>
        <v>12</v>
      </c>
      <c r="M267" s="6" t="str">
        <f>VLOOKUP($A267,'Hospitalisation Details'!$A$1:$O$2344,5,FALSE)</f>
        <v>12-Oct-1990</v>
      </c>
      <c r="N267" s="28">
        <f>VLOOKUP($A267,'Hospitalisation Details'!$A$1:$O$2344,6,FALSE)</f>
        <v>32</v>
      </c>
      <c r="O267" s="28">
        <f>VLOOKUP($A267,'Hospitalisation Details'!$A$1:$O$2344,7,FALSE)</f>
        <v>3</v>
      </c>
      <c r="P267" s="28">
        <f>VLOOKUP($A267,'Hospitalisation Details'!$A$1:$O$2344,8,FALSE)</f>
        <v>33292.83</v>
      </c>
      <c r="Q267" t="str">
        <f>VLOOKUP($A267,'Hospitalisation Details'!$A$1:$O$2344,3,FALSE)</f>
        <v>Oct</v>
      </c>
    </row>
    <row r="268" spans="1:17" ht="15.6" x14ac:dyDescent="0.3">
      <c r="A268" s="21" t="s">
        <v>2103</v>
      </c>
      <c r="B268" t="str">
        <f>VLOOKUP($A268,'Customer Names'!$A$2:$D$2336,3,FALSE)</f>
        <v>Erin C</v>
      </c>
      <c r="C268">
        <f>VLOOKUP($A268,'Medical Examinations'!$A$1:$J$2336,2,FALSE)</f>
        <v>33.14</v>
      </c>
      <c r="D268">
        <f>VLOOKUP($A268,'Medical Examinations'!$A$1:$J$2336,3,FALSE)</f>
        <v>5.67</v>
      </c>
      <c r="E268" t="str">
        <f>VLOOKUP($A268,'Medical Examinations'!$A$1:$J$2336,4,FALSE)</f>
        <v>Yes</v>
      </c>
      <c r="F268" t="str">
        <f>VLOOKUP($A268,'Medical Examinations'!$A$1:$J$2336,5,FALSE)</f>
        <v>No</v>
      </c>
      <c r="G268" t="str">
        <f>VLOOKUP($A268,'Medical Examinations'!$A$1:$J$2336,6,FALSE)</f>
        <v>No</v>
      </c>
      <c r="H268">
        <f>VLOOKUP($A268,'Medical Examinations'!$A$1:$J$2336,7,FALSE)</f>
        <v>0</v>
      </c>
      <c r="I268" t="str">
        <f>VLOOKUP($A268,'Medical Examinations'!$A$1:$J$2336,8,FALSE)</f>
        <v>Yes</v>
      </c>
      <c r="J268" t="str">
        <f>VLOOKUP($A268,'Medical Examinations'!$A$1:$J$2336,9,FALSE)</f>
        <v>Obesity</v>
      </c>
      <c r="K268" t="str">
        <f>VLOOKUP($A268,'Medical Examinations'!$A$1:$J$2336,10,FALSE)</f>
        <v>Normal</v>
      </c>
      <c r="L268">
        <f>VLOOKUP($A268,'Hospitalisation Details'!$A$1:$O$2344,2,FALSE)</f>
        <v>15</v>
      </c>
      <c r="M268" s="6" t="str">
        <f>VLOOKUP($A268,'Hospitalisation Details'!$A$1:$O$2344,5,FALSE)</f>
        <v>15-Jul-1985</v>
      </c>
      <c r="N268" s="28">
        <f>VLOOKUP($A268,'Hospitalisation Details'!$A$1:$O$2344,6,FALSE)</f>
        <v>37</v>
      </c>
      <c r="O268" s="28">
        <f>VLOOKUP($A268,'Hospitalisation Details'!$A$1:$O$2344,7,FALSE)</f>
        <v>3</v>
      </c>
      <c r="P268" s="28">
        <f>VLOOKUP($A268,'Hospitalisation Details'!$A$1:$O$2344,8,FALSE)</f>
        <v>33121</v>
      </c>
      <c r="Q268" t="str">
        <f>VLOOKUP($A268,'Hospitalisation Details'!$A$1:$O$2344,3,FALSE)</f>
        <v>Jul</v>
      </c>
    </row>
    <row r="269" spans="1:17" ht="15.6" x14ac:dyDescent="0.3">
      <c r="A269" s="21" t="s">
        <v>2102</v>
      </c>
      <c r="B269" t="str">
        <f>VLOOKUP($A269,'Customer Names'!$A$2:$D$2336,3,FALSE)</f>
        <v>Adrienne</v>
      </c>
      <c r="C269">
        <f>VLOOKUP($A269,'Medical Examinations'!$A$1:$J$2336,2,FALSE)</f>
        <v>25.14</v>
      </c>
      <c r="D269">
        <f>VLOOKUP($A269,'Medical Examinations'!$A$1:$J$2336,3,FALSE)</f>
        <v>6.02</v>
      </c>
      <c r="E269" t="str">
        <f>VLOOKUP($A269,'Medical Examinations'!$A$1:$J$2336,4,FALSE)</f>
        <v>Yes</v>
      </c>
      <c r="F269" t="str">
        <f>VLOOKUP($A269,'Medical Examinations'!$A$1:$J$2336,5,FALSE)</f>
        <v>No</v>
      </c>
      <c r="G269" t="str">
        <f>VLOOKUP($A269,'Medical Examinations'!$A$1:$J$2336,6,FALSE)</f>
        <v>Yes</v>
      </c>
      <c r="H269">
        <f>VLOOKUP($A269,'Medical Examinations'!$A$1:$J$2336,7,FALSE)</f>
        <v>1</v>
      </c>
      <c r="I269" t="str">
        <f>VLOOKUP($A269,'Medical Examinations'!$A$1:$J$2336,8,FALSE)</f>
        <v>Yes</v>
      </c>
      <c r="J269" t="str">
        <f>VLOOKUP($A269,'Medical Examinations'!$A$1:$J$2336,9,FALSE)</f>
        <v>Over Weight</v>
      </c>
      <c r="K269" t="str">
        <f>VLOOKUP($A269,'Medical Examinations'!$A$1:$J$2336,10,FALSE)</f>
        <v>Prediabetes</v>
      </c>
      <c r="L269">
        <f>VLOOKUP($A269,'Hospitalisation Details'!$A$1:$O$2344,2,FALSE)</f>
        <v>30</v>
      </c>
      <c r="M269" s="6" t="str">
        <f>VLOOKUP($A269,'Hospitalisation Details'!$A$1:$O$2344,5,FALSE)</f>
        <v>30-Oct-1969</v>
      </c>
      <c r="N269" s="28">
        <f>VLOOKUP($A269,'Hospitalisation Details'!$A$1:$O$2344,6,FALSE)</f>
        <v>53</v>
      </c>
      <c r="O269" s="28">
        <f>VLOOKUP($A269,'Hospitalisation Details'!$A$1:$O$2344,7,FALSE)</f>
        <v>0</v>
      </c>
      <c r="P269" s="28">
        <f>VLOOKUP($A269,'Hospitalisation Details'!$A$1:$O$2344,8,FALSE)</f>
        <v>33090.660000000003</v>
      </c>
      <c r="Q269" t="str">
        <f>VLOOKUP($A269,'Hospitalisation Details'!$A$1:$O$2344,3,FALSE)</f>
        <v>Oct</v>
      </c>
    </row>
    <row r="270" spans="1:17" ht="15.6" x14ac:dyDescent="0.3">
      <c r="A270" s="21" t="s">
        <v>2101</v>
      </c>
      <c r="B270" t="str">
        <f>VLOOKUP($A270,'Customer Names'!$A$2:$D$2336,3,FALSE)</f>
        <v>Adam</v>
      </c>
      <c r="C270">
        <f>VLOOKUP($A270,'Medical Examinations'!$A$1:$J$2336,2,FALSE)</f>
        <v>20.18</v>
      </c>
      <c r="D270">
        <f>VLOOKUP($A270,'Medical Examinations'!$A$1:$J$2336,3,FALSE)</f>
        <v>11.19</v>
      </c>
      <c r="E270" t="str">
        <f>VLOOKUP($A270,'Medical Examinations'!$A$1:$J$2336,4,FALSE)</f>
        <v>No</v>
      </c>
      <c r="F270" t="str">
        <f>VLOOKUP($A270,'Medical Examinations'!$A$1:$J$2336,5,FALSE)</f>
        <v>No</v>
      </c>
      <c r="G270" t="str">
        <f>VLOOKUP($A270,'Medical Examinations'!$A$1:$J$2336,6,FALSE)</f>
        <v>No</v>
      </c>
      <c r="H270">
        <f>VLOOKUP($A270,'Medical Examinations'!$A$1:$J$2336,7,FALSE)</f>
        <v>0</v>
      </c>
      <c r="I270" t="str">
        <f>VLOOKUP($A270,'Medical Examinations'!$A$1:$J$2336,8,FALSE)</f>
        <v>Yes</v>
      </c>
      <c r="J270" t="str">
        <f>VLOOKUP($A270,'Medical Examinations'!$A$1:$J$2336,9,FALSE)</f>
        <v>Normal Weight</v>
      </c>
      <c r="K270" t="str">
        <f>VLOOKUP($A270,'Medical Examinations'!$A$1:$J$2336,10,FALSE)</f>
        <v>Diabetes</v>
      </c>
      <c r="L270">
        <f>VLOOKUP($A270,'Hospitalisation Details'!$A$1:$O$2344,2,FALSE)</f>
        <v>1</v>
      </c>
      <c r="M270" s="6" t="str">
        <f>VLOOKUP($A270,'Hospitalisation Details'!$A$1:$O$2344,5,FALSE)</f>
        <v>1-Jul-1962</v>
      </c>
      <c r="N270" s="28">
        <f>VLOOKUP($A270,'Hospitalisation Details'!$A$1:$O$2344,6,FALSE)</f>
        <v>60</v>
      </c>
      <c r="O270" s="28">
        <f>VLOOKUP($A270,'Hospitalisation Details'!$A$1:$O$2344,7,FALSE)</f>
        <v>0</v>
      </c>
      <c r="P270" s="28">
        <f>VLOOKUP($A270,'Hospitalisation Details'!$A$1:$O$2344,8,FALSE)</f>
        <v>33074.94</v>
      </c>
      <c r="Q270" t="str">
        <f>VLOOKUP($A270,'Hospitalisation Details'!$A$1:$O$2344,3,FALSE)</f>
        <v>Jul</v>
      </c>
    </row>
    <row r="271" spans="1:17" ht="15.6" x14ac:dyDescent="0.3">
      <c r="A271" s="21" t="s">
        <v>2100</v>
      </c>
      <c r="B271" t="str">
        <f>VLOOKUP($A271,'Customer Names'!$A$2:$D$2336,3,FALSE)</f>
        <v>Yutaka</v>
      </c>
      <c r="C271">
        <f>VLOOKUP($A271,'Medical Examinations'!$A$1:$J$2336,2,FALSE)</f>
        <v>44.36</v>
      </c>
      <c r="D271">
        <f>VLOOKUP($A271,'Medical Examinations'!$A$1:$J$2336,3,FALSE)</f>
        <v>5.1100000000000003</v>
      </c>
      <c r="E271" t="str">
        <f>VLOOKUP($A271,'Medical Examinations'!$A$1:$J$2336,4,FALSE)</f>
        <v>No</v>
      </c>
      <c r="F271" t="str">
        <f>VLOOKUP($A271,'Medical Examinations'!$A$1:$J$2336,5,FALSE)</f>
        <v>No</v>
      </c>
      <c r="G271" t="str">
        <f>VLOOKUP($A271,'Medical Examinations'!$A$1:$J$2336,6,FALSE)</f>
        <v>No</v>
      </c>
      <c r="H271">
        <f>VLOOKUP($A271,'Medical Examinations'!$A$1:$J$2336,7,FALSE)</f>
        <v>0</v>
      </c>
      <c r="I271" t="str">
        <f>VLOOKUP($A271,'Medical Examinations'!$A$1:$J$2336,8,FALSE)</f>
        <v>Yes</v>
      </c>
      <c r="J271" t="str">
        <f>VLOOKUP($A271,'Medical Examinations'!$A$1:$J$2336,9,FALSE)</f>
        <v>Obesity</v>
      </c>
      <c r="K271" t="str">
        <f>VLOOKUP($A271,'Medical Examinations'!$A$1:$J$2336,10,FALSE)</f>
        <v>Normal</v>
      </c>
      <c r="L271">
        <f>VLOOKUP($A271,'Hospitalisation Details'!$A$1:$O$2344,2,FALSE)</f>
        <v>28</v>
      </c>
      <c r="M271" s="6" t="str">
        <f>VLOOKUP($A271,'Hospitalisation Details'!$A$1:$O$2344,5,FALSE)</f>
        <v>28-Jul-1994</v>
      </c>
      <c r="N271" s="28">
        <f>VLOOKUP($A271,'Hospitalisation Details'!$A$1:$O$2344,6,FALSE)</f>
        <v>28</v>
      </c>
      <c r="O271" s="28">
        <f>VLOOKUP($A271,'Hospitalisation Details'!$A$1:$O$2344,7,FALSE)</f>
        <v>0</v>
      </c>
      <c r="P271" s="28">
        <f>VLOOKUP($A271,'Hospitalisation Details'!$A$1:$O$2344,8,FALSE)</f>
        <v>33057.230000000003</v>
      </c>
      <c r="Q271" t="str">
        <f>VLOOKUP($A271,'Hospitalisation Details'!$A$1:$O$2344,3,FALSE)</f>
        <v>Jul</v>
      </c>
    </row>
    <row r="272" spans="1:17" ht="15.6" x14ac:dyDescent="0.3">
      <c r="A272" s="21" t="s">
        <v>2099</v>
      </c>
      <c r="B272" t="str">
        <f>VLOOKUP($A272,'Customer Names'!$A$2:$D$2336,3,FALSE)</f>
        <v>Tyler M</v>
      </c>
      <c r="C272">
        <f>VLOOKUP($A272,'Medical Examinations'!$A$1:$J$2336,2,FALSE)</f>
        <v>23.82</v>
      </c>
      <c r="D272">
        <f>VLOOKUP($A272,'Medical Examinations'!$A$1:$J$2336,3,FALSE)</f>
        <v>10.85</v>
      </c>
      <c r="E272" t="str">
        <f>VLOOKUP($A272,'Medical Examinations'!$A$1:$J$2336,4,FALSE)</f>
        <v>Yes</v>
      </c>
      <c r="F272" t="str">
        <f>VLOOKUP($A272,'Medical Examinations'!$A$1:$J$2336,5,FALSE)</f>
        <v>No</v>
      </c>
      <c r="G272" t="str">
        <f>VLOOKUP($A272,'Medical Examinations'!$A$1:$J$2336,6,FALSE)</f>
        <v>No</v>
      </c>
      <c r="H272">
        <f>VLOOKUP($A272,'Medical Examinations'!$A$1:$J$2336,7,FALSE)</f>
        <v>0</v>
      </c>
      <c r="I272" t="str">
        <f>VLOOKUP($A272,'Medical Examinations'!$A$1:$J$2336,8,FALSE)</f>
        <v>Yes</v>
      </c>
      <c r="J272" t="str">
        <f>VLOOKUP($A272,'Medical Examinations'!$A$1:$J$2336,9,FALSE)</f>
        <v>Normal Weight</v>
      </c>
      <c r="K272" t="str">
        <f>VLOOKUP($A272,'Medical Examinations'!$A$1:$J$2336,10,FALSE)</f>
        <v>Diabetes</v>
      </c>
      <c r="L272">
        <f>VLOOKUP($A272,'Hospitalisation Details'!$A$1:$O$2344,2,FALSE)</f>
        <v>10</v>
      </c>
      <c r="M272" s="6" t="str">
        <f>VLOOKUP($A272,'Hospitalisation Details'!$A$1:$O$2344,5,FALSE)</f>
        <v>10-Jul-1967</v>
      </c>
      <c r="N272" s="28">
        <f>VLOOKUP($A272,'Hospitalisation Details'!$A$1:$O$2344,6,FALSE)</f>
        <v>55</v>
      </c>
      <c r="O272" s="28">
        <f>VLOOKUP($A272,'Hospitalisation Details'!$A$1:$O$2344,7,FALSE)</f>
        <v>0</v>
      </c>
      <c r="P272" s="28">
        <f>VLOOKUP($A272,'Hospitalisation Details'!$A$1:$O$2344,8,FALSE)</f>
        <v>33025.32</v>
      </c>
      <c r="Q272" t="str">
        <f>VLOOKUP($A272,'Hospitalisation Details'!$A$1:$O$2344,3,FALSE)</f>
        <v>Jul</v>
      </c>
    </row>
    <row r="273" spans="1:17" ht="15.6" x14ac:dyDescent="0.3">
      <c r="A273" s="21" t="s">
        <v>2098</v>
      </c>
      <c r="B273" t="str">
        <f>VLOOKUP($A273,'Customer Names'!$A$2:$D$2336,3,FALSE)</f>
        <v>Stephen</v>
      </c>
      <c r="C273">
        <f>VLOOKUP($A273,'Medical Examinations'!$A$1:$J$2336,2,FALSE)</f>
        <v>45</v>
      </c>
      <c r="D273">
        <f>VLOOKUP($A273,'Medical Examinations'!$A$1:$J$2336,3,FALSE)</f>
        <v>5.24</v>
      </c>
      <c r="E273" t="str">
        <f>VLOOKUP($A273,'Medical Examinations'!$A$1:$J$2336,4,FALSE)</f>
        <v>Yes</v>
      </c>
      <c r="F273" t="str">
        <f>VLOOKUP($A273,'Medical Examinations'!$A$1:$J$2336,5,FALSE)</f>
        <v>No</v>
      </c>
      <c r="G273" t="str">
        <f>VLOOKUP($A273,'Medical Examinations'!$A$1:$J$2336,6,FALSE)</f>
        <v>No</v>
      </c>
      <c r="H273">
        <f>VLOOKUP($A273,'Medical Examinations'!$A$1:$J$2336,7,FALSE)</f>
        <v>1</v>
      </c>
      <c r="I273" t="str">
        <f>VLOOKUP($A273,'Medical Examinations'!$A$1:$J$2336,8,FALSE)</f>
        <v>Yes</v>
      </c>
      <c r="J273" t="str">
        <f>VLOOKUP($A273,'Medical Examinations'!$A$1:$J$2336,9,FALSE)</f>
        <v>Obesity</v>
      </c>
      <c r="K273" t="str">
        <f>VLOOKUP($A273,'Medical Examinations'!$A$1:$J$2336,10,FALSE)</f>
        <v>Normal</v>
      </c>
      <c r="L273">
        <f>VLOOKUP($A273,'Hospitalisation Details'!$A$1:$O$2344,2,FALSE)</f>
        <v>8</v>
      </c>
      <c r="M273" s="6" t="str">
        <f>VLOOKUP($A273,'Hospitalisation Details'!$A$1:$O$2344,5,FALSE)</f>
        <v>8-Jul-1995</v>
      </c>
      <c r="N273" s="28">
        <f>VLOOKUP($A273,'Hospitalisation Details'!$A$1:$O$2344,6,FALSE)</f>
        <v>27</v>
      </c>
      <c r="O273" s="28">
        <f>VLOOKUP($A273,'Hospitalisation Details'!$A$1:$O$2344,7,FALSE)</f>
        <v>0</v>
      </c>
      <c r="P273" s="28">
        <f>VLOOKUP($A273,'Hospitalisation Details'!$A$1:$O$2344,8,FALSE)</f>
        <v>33017.46</v>
      </c>
      <c r="Q273" t="str">
        <f>VLOOKUP($A273,'Hospitalisation Details'!$A$1:$O$2344,3,FALSE)</f>
        <v>Jul</v>
      </c>
    </row>
    <row r="274" spans="1:17" ht="15.6" x14ac:dyDescent="0.3">
      <c r="A274" s="21" t="s">
        <v>2097</v>
      </c>
      <c r="B274" t="str">
        <f>VLOOKUP($A274,'Customer Names'!$A$2:$D$2336,3,FALSE)</f>
        <v>Andrew B</v>
      </c>
      <c r="C274">
        <f>VLOOKUP($A274,'Medical Examinations'!$A$1:$J$2336,2,FALSE)</f>
        <v>26.62</v>
      </c>
      <c r="D274">
        <f>VLOOKUP($A274,'Medical Examinations'!$A$1:$J$2336,3,FALSE)</f>
        <v>10.08</v>
      </c>
      <c r="E274" t="str">
        <f>VLOOKUP($A274,'Medical Examinations'!$A$1:$J$2336,4,FALSE)</f>
        <v>No</v>
      </c>
      <c r="F274" t="str">
        <f>VLOOKUP($A274,'Medical Examinations'!$A$1:$J$2336,5,FALSE)</f>
        <v>No</v>
      </c>
      <c r="G274" t="str">
        <f>VLOOKUP($A274,'Medical Examinations'!$A$1:$J$2336,6,FALSE)</f>
        <v>No</v>
      </c>
      <c r="H274">
        <f>VLOOKUP($A274,'Medical Examinations'!$A$1:$J$2336,7,FALSE)</f>
        <v>0</v>
      </c>
      <c r="I274" t="str">
        <f>VLOOKUP($A274,'Medical Examinations'!$A$1:$J$2336,8,FALSE)</f>
        <v>Yes</v>
      </c>
      <c r="J274" t="str">
        <f>VLOOKUP($A274,'Medical Examinations'!$A$1:$J$2336,9,FALSE)</f>
        <v>Over Weight</v>
      </c>
      <c r="K274" t="str">
        <f>VLOOKUP($A274,'Medical Examinations'!$A$1:$J$2336,10,FALSE)</f>
        <v>Diabetes</v>
      </c>
      <c r="L274">
        <f>VLOOKUP($A274,'Hospitalisation Details'!$A$1:$O$2344,2,FALSE)</f>
        <v>24</v>
      </c>
      <c r="M274" s="6" t="str">
        <f>VLOOKUP($A274,'Hospitalisation Details'!$A$1:$O$2344,5,FALSE)</f>
        <v>24-Aug-1971</v>
      </c>
      <c r="N274" s="28">
        <f>VLOOKUP($A274,'Hospitalisation Details'!$A$1:$O$2344,6,FALSE)</f>
        <v>51</v>
      </c>
      <c r="O274" s="28">
        <f>VLOOKUP($A274,'Hospitalisation Details'!$A$1:$O$2344,7,FALSE)</f>
        <v>0</v>
      </c>
      <c r="P274" s="28">
        <f>VLOOKUP($A274,'Hospitalisation Details'!$A$1:$O$2344,8,FALSE)</f>
        <v>32947.629999999997</v>
      </c>
      <c r="Q274" t="str">
        <f>VLOOKUP($A274,'Hospitalisation Details'!$A$1:$O$2344,3,FALSE)</f>
        <v>Aug</v>
      </c>
    </row>
    <row r="275" spans="1:17" ht="15.6" x14ac:dyDescent="0.3">
      <c r="A275" s="21" t="s">
        <v>2096</v>
      </c>
      <c r="B275" t="str">
        <f>VLOOKUP($A275,'Customer Names'!$A$2:$D$2336,3,FALSE)</f>
        <v>James</v>
      </c>
      <c r="C275">
        <f>VLOOKUP($A275,'Medical Examinations'!$A$1:$J$2336,2,FALSE)</f>
        <v>32.67</v>
      </c>
      <c r="D275">
        <f>VLOOKUP($A275,'Medical Examinations'!$A$1:$J$2336,3,FALSE)</f>
        <v>10.97</v>
      </c>
      <c r="E275" t="str">
        <f>VLOOKUP($A275,'Medical Examinations'!$A$1:$J$2336,4,FALSE)</f>
        <v>Yes</v>
      </c>
      <c r="F275" t="str">
        <f>VLOOKUP($A275,'Medical Examinations'!$A$1:$J$2336,5,FALSE)</f>
        <v>No</v>
      </c>
      <c r="G275" t="str">
        <f>VLOOKUP($A275,'Medical Examinations'!$A$1:$J$2336,6,FALSE)</f>
        <v>No</v>
      </c>
      <c r="H275">
        <f>VLOOKUP($A275,'Medical Examinations'!$A$1:$J$2336,7,FALSE)</f>
        <v>0</v>
      </c>
      <c r="I275" t="str">
        <f>VLOOKUP($A275,'Medical Examinations'!$A$1:$J$2336,8,FALSE)</f>
        <v>Yes</v>
      </c>
      <c r="J275" t="str">
        <f>VLOOKUP($A275,'Medical Examinations'!$A$1:$J$2336,9,FALSE)</f>
        <v>Obesity</v>
      </c>
      <c r="K275" t="str">
        <f>VLOOKUP($A275,'Medical Examinations'!$A$1:$J$2336,10,FALSE)</f>
        <v>Diabetes</v>
      </c>
      <c r="L275">
        <f>VLOOKUP($A275,'Hospitalisation Details'!$A$1:$O$2344,2,FALSE)</f>
        <v>17</v>
      </c>
      <c r="M275" s="6" t="str">
        <f>VLOOKUP($A275,'Hospitalisation Details'!$A$1:$O$2344,5,FALSE)</f>
        <v>17-Nov-1981</v>
      </c>
      <c r="N275" s="28">
        <f>VLOOKUP($A275,'Hospitalisation Details'!$A$1:$O$2344,6,FALSE)</f>
        <v>41</v>
      </c>
      <c r="O275" s="28">
        <f>VLOOKUP($A275,'Hospitalisation Details'!$A$1:$O$2344,7,FALSE)</f>
        <v>1</v>
      </c>
      <c r="P275" s="28">
        <f>VLOOKUP($A275,'Hospitalisation Details'!$A$1:$O$2344,8,FALSE)</f>
        <v>32906.69</v>
      </c>
      <c r="Q275" t="str">
        <f>VLOOKUP($A275,'Hospitalisation Details'!$A$1:$O$2344,3,FALSE)</f>
        <v>Nov</v>
      </c>
    </row>
    <row r="276" spans="1:17" ht="15.6" x14ac:dyDescent="0.3">
      <c r="A276" s="21" t="s">
        <v>2095</v>
      </c>
      <c r="B276" t="str">
        <f>VLOOKUP($A276,'Customer Names'!$A$2:$D$2336,3,FALSE)</f>
        <v>Shawn P</v>
      </c>
      <c r="C276">
        <f>VLOOKUP($A276,'Medical Examinations'!$A$1:$J$2336,2,FALSE)</f>
        <v>44.44</v>
      </c>
      <c r="D276">
        <f>VLOOKUP($A276,'Medical Examinations'!$A$1:$J$2336,3,FALSE)</f>
        <v>4.9000000000000004</v>
      </c>
      <c r="E276" t="str">
        <f>VLOOKUP($A276,'Medical Examinations'!$A$1:$J$2336,4,FALSE)</f>
        <v>Yes</v>
      </c>
      <c r="F276" t="str">
        <f>VLOOKUP($A276,'Medical Examinations'!$A$1:$J$2336,5,FALSE)</f>
        <v>No</v>
      </c>
      <c r="G276" t="str">
        <f>VLOOKUP($A276,'Medical Examinations'!$A$1:$J$2336,6,FALSE)</f>
        <v>No</v>
      </c>
      <c r="H276">
        <f>VLOOKUP($A276,'Medical Examinations'!$A$1:$J$2336,7,FALSE)</f>
        <v>1</v>
      </c>
      <c r="I276" t="str">
        <f>VLOOKUP($A276,'Medical Examinations'!$A$1:$J$2336,8,FALSE)</f>
        <v>Yes</v>
      </c>
      <c r="J276" t="str">
        <f>VLOOKUP($A276,'Medical Examinations'!$A$1:$J$2336,9,FALSE)</f>
        <v>Obesity</v>
      </c>
      <c r="K276" t="str">
        <f>VLOOKUP($A276,'Medical Examinations'!$A$1:$J$2336,10,FALSE)</f>
        <v>Normal</v>
      </c>
      <c r="L276">
        <f>VLOOKUP($A276,'Hospitalisation Details'!$A$1:$O$2344,2,FALSE)</f>
        <v>4</v>
      </c>
      <c r="M276" s="6" t="str">
        <f>VLOOKUP($A276,'Hospitalisation Details'!$A$1:$O$2344,5,FALSE)</f>
        <v>4-Dec-1995</v>
      </c>
      <c r="N276" s="28">
        <f>VLOOKUP($A276,'Hospitalisation Details'!$A$1:$O$2344,6,FALSE)</f>
        <v>27</v>
      </c>
      <c r="O276" s="28">
        <f>VLOOKUP($A276,'Hospitalisation Details'!$A$1:$O$2344,7,FALSE)</f>
        <v>0</v>
      </c>
      <c r="P276" s="28">
        <f>VLOOKUP($A276,'Hospitalisation Details'!$A$1:$O$2344,8,FALSE)</f>
        <v>32827.51</v>
      </c>
      <c r="Q276" t="str">
        <f>VLOOKUP($A276,'Hospitalisation Details'!$A$1:$O$2344,3,FALSE)</f>
        <v>Dec</v>
      </c>
    </row>
    <row r="277" spans="1:17" ht="15.6" x14ac:dyDescent="0.3">
      <c r="A277" s="21" t="s">
        <v>2094</v>
      </c>
      <c r="B277" t="str">
        <f>VLOOKUP($A277,'Customer Names'!$A$2:$D$2336,3,FALSE)</f>
        <v>Matt</v>
      </c>
      <c r="C277">
        <f>VLOOKUP($A277,'Medical Examinations'!$A$1:$J$2336,2,FALSE)</f>
        <v>28.31</v>
      </c>
      <c r="D277">
        <f>VLOOKUP($A277,'Medical Examinations'!$A$1:$J$2336,3,FALSE)</f>
        <v>5.33</v>
      </c>
      <c r="E277" t="str">
        <f>VLOOKUP($A277,'Medical Examinations'!$A$1:$J$2336,4,FALSE)</f>
        <v>No</v>
      </c>
      <c r="F277" t="str">
        <f>VLOOKUP($A277,'Medical Examinations'!$A$1:$J$2336,5,FALSE)</f>
        <v>No</v>
      </c>
      <c r="G277" t="str">
        <f>VLOOKUP($A277,'Medical Examinations'!$A$1:$J$2336,6,FALSE)</f>
        <v>No</v>
      </c>
      <c r="H277">
        <f>VLOOKUP($A277,'Medical Examinations'!$A$1:$J$2336,7,FALSE)</f>
        <v>0</v>
      </c>
      <c r="I277" t="str">
        <f>VLOOKUP($A277,'Medical Examinations'!$A$1:$J$2336,8,FALSE)</f>
        <v>Yes</v>
      </c>
      <c r="J277" t="str">
        <f>VLOOKUP($A277,'Medical Examinations'!$A$1:$J$2336,9,FALSE)</f>
        <v>Over Weight</v>
      </c>
      <c r="K277" t="str">
        <f>VLOOKUP($A277,'Medical Examinations'!$A$1:$J$2336,10,FALSE)</f>
        <v>Normal</v>
      </c>
      <c r="L277">
        <f>VLOOKUP($A277,'Hospitalisation Details'!$A$1:$O$2344,2,FALSE)</f>
        <v>12</v>
      </c>
      <c r="M277" s="6" t="str">
        <f>VLOOKUP($A277,'Hospitalisation Details'!$A$1:$O$2344,5,FALSE)</f>
        <v>12-Dec-1980</v>
      </c>
      <c r="N277" s="28">
        <f>VLOOKUP($A277,'Hospitalisation Details'!$A$1:$O$2344,6,FALSE)</f>
        <v>42</v>
      </c>
      <c r="O277" s="28">
        <f>VLOOKUP($A277,'Hospitalisation Details'!$A$1:$O$2344,7,FALSE)</f>
        <v>3</v>
      </c>
      <c r="P277" s="28">
        <f>VLOOKUP($A277,'Hospitalisation Details'!$A$1:$O$2344,8,FALSE)</f>
        <v>32787.46</v>
      </c>
      <c r="Q277" t="str">
        <f>VLOOKUP($A277,'Hospitalisation Details'!$A$1:$O$2344,3,FALSE)</f>
        <v>Dec</v>
      </c>
    </row>
    <row r="278" spans="1:17" ht="15.6" x14ac:dyDescent="0.3">
      <c r="A278" s="21" t="s">
        <v>2093</v>
      </c>
      <c r="B278" t="str">
        <f>VLOOKUP($A278,'Customer Names'!$A$2:$D$2336,3,FALSE)</f>
        <v>Nathaniel</v>
      </c>
      <c r="C278">
        <f>VLOOKUP($A278,'Medical Examinations'!$A$1:$J$2336,2,FALSE)</f>
        <v>25.05</v>
      </c>
      <c r="D278">
        <f>VLOOKUP($A278,'Medical Examinations'!$A$1:$J$2336,3,FALSE)</f>
        <v>4.6100000000000003</v>
      </c>
      <c r="E278" t="str">
        <f>VLOOKUP($A278,'Medical Examinations'!$A$1:$J$2336,4,FALSE)</f>
        <v>No</v>
      </c>
      <c r="F278" t="str">
        <f>VLOOKUP($A278,'Medical Examinations'!$A$1:$J$2336,5,FALSE)</f>
        <v>No</v>
      </c>
      <c r="G278" t="str">
        <f>VLOOKUP($A278,'Medical Examinations'!$A$1:$J$2336,6,FALSE)</f>
        <v>No</v>
      </c>
      <c r="H278">
        <f>VLOOKUP($A278,'Medical Examinations'!$A$1:$J$2336,7,FALSE)</f>
        <v>2</v>
      </c>
      <c r="I278" t="str">
        <f>VLOOKUP($A278,'Medical Examinations'!$A$1:$J$2336,8,FALSE)</f>
        <v>Yes</v>
      </c>
      <c r="J278" t="str">
        <f>VLOOKUP($A278,'Medical Examinations'!$A$1:$J$2336,9,FALSE)</f>
        <v>Over Weight</v>
      </c>
      <c r="K278" t="str">
        <f>VLOOKUP($A278,'Medical Examinations'!$A$1:$J$2336,10,FALSE)</f>
        <v>Normal</v>
      </c>
      <c r="L278">
        <f>VLOOKUP($A278,'Hospitalisation Details'!$A$1:$O$2344,2,FALSE)</f>
        <v>7</v>
      </c>
      <c r="M278" s="6" t="str">
        <f>VLOOKUP($A278,'Hospitalisation Details'!$A$1:$O$2344,5,FALSE)</f>
        <v>7-Nov-1972</v>
      </c>
      <c r="N278" s="28">
        <f>VLOOKUP($A278,'Hospitalisation Details'!$A$1:$O$2344,6,FALSE)</f>
        <v>50</v>
      </c>
      <c r="O278" s="28">
        <f>VLOOKUP($A278,'Hospitalisation Details'!$A$1:$O$2344,7,FALSE)</f>
        <v>0</v>
      </c>
      <c r="P278" s="28">
        <f>VLOOKUP($A278,'Hospitalisation Details'!$A$1:$O$2344,8,FALSE)</f>
        <v>32765.33</v>
      </c>
      <c r="Q278" t="str">
        <f>VLOOKUP($A278,'Hospitalisation Details'!$A$1:$O$2344,3,FALSE)</f>
        <v>Nov</v>
      </c>
    </row>
    <row r="279" spans="1:17" ht="15.6" x14ac:dyDescent="0.3">
      <c r="A279" s="21" t="s">
        <v>2092</v>
      </c>
      <c r="B279" t="str">
        <f>VLOOKUP($A279,'Customer Names'!$A$2:$D$2336,3,FALSE)</f>
        <v>Kevin D</v>
      </c>
      <c r="C279">
        <f>VLOOKUP($A279,'Medical Examinations'!$A$1:$J$2336,2,FALSE)</f>
        <v>28.34</v>
      </c>
      <c r="D279">
        <f>VLOOKUP($A279,'Medical Examinations'!$A$1:$J$2336,3,FALSE)</f>
        <v>8.18</v>
      </c>
      <c r="E279" t="str">
        <f>VLOOKUP($A279,'Medical Examinations'!$A$1:$J$2336,4,FALSE)</f>
        <v>No</v>
      </c>
      <c r="F279" t="str">
        <f>VLOOKUP($A279,'Medical Examinations'!$A$1:$J$2336,5,FALSE)</f>
        <v>No</v>
      </c>
      <c r="G279" t="str">
        <f>VLOOKUP($A279,'Medical Examinations'!$A$1:$J$2336,6,FALSE)</f>
        <v>No</v>
      </c>
      <c r="H279">
        <f>VLOOKUP($A279,'Medical Examinations'!$A$1:$J$2336,7,FALSE)</f>
        <v>0</v>
      </c>
      <c r="I279" t="str">
        <f>VLOOKUP($A279,'Medical Examinations'!$A$1:$J$2336,8,FALSE)</f>
        <v>Yes</v>
      </c>
      <c r="J279" t="str">
        <f>VLOOKUP($A279,'Medical Examinations'!$A$1:$J$2336,9,FALSE)</f>
        <v>Over Weight</v>
      </c>
      <c r="K279" t="str">
        <f>VLOOKUP($A279,'Medical Examinations'!$A$1:$J$2336,10,FALSE)</f>
        <v>Diabetes</v>
      </c>
      <c r="L279">
        <f>VLOOKUP($A279,'Hospitalisation Details'!$A$1:$O$2344,2,FALSE)</f>
        <v>6</v>
      </c>
      <c r="M279" s="6" t="str">
        <f>VLOOKUP($A279,'Hospitalisation Details'!$A$1:$O$2344,5,FALSE)</f>
        <v>6-Dec-1974</v>
      </c>
      <c r="N279" s="28">
        <f>VLOOKUP($A279,'Hospitalisation Details'!$A$1:$O$2344,6,FALSE)</f>
        <v>48</v>
      </c>
      <c r="O279" s="28">
        <f>VLOOKUP($A279,'Hospitalisation Details'!$A$1:$O$2344,7,FALSE)</f>
        <v>0</v>
      </c>
      <c r="P279" s="28">
        <f>VLOOKUP($A279,'Hospitalisation Details'!$A$1:$O$2344,8,FALSE)</f>
        <v>32760.48</v>
      </c>
      <c r="Q279" t="str">
        <f>VLOOKUP($A279,'Hospitalisation Details'!$A$1:$O$2344,3,FALSE)</f>
        <v>Dec</v>
      </c>
    </row>
    <row r="280" spans="1:17" ht="15.6" x14ac:dyDescent="0.3">
      <c r="A280" s="21" t="s">
        <v>2091</v>
      </c>
      <c r="B280" t="str">
        <f>VLOOKUP($A280,'Customer Names'!$A$2:$D$2336,3,FALSE)</f>
        <v>Joan</v>
      </c>
      <c r="C280">
        <f>VLOOKUP($A280,'Medical Examinations'!$A$1:$J$2336,2,FALSE)</f>
        <v>17.765000000000001</v>
      </c>
      <c r="D280">
        <f>VLOOKUP($A280,'Medical Examinations'!$A$1:$J$2336,3,FALSE)</f>
        <v>5.62</v>
      </c>
      <c r="E280" t="str">
        <f>VLOOKUP($A280,'Medical Examinations'!$A$1:$J$2336,4,FALSE)</f>
        <v>No</v>
      </c>
      <c r="F280" t="str">
        <f>VLOOKUP($A280,'Medical Examinations'!$A$1:$J$2336,5,FALSE)</f>
        <v>No</v>
      </c>
      <c r="G280" t="str">
        <f>VLOOKUP($A280,'Medical Examinations'!$A$1:$J$2336,6,FALSE)</f>
        <v>No</v>
      </c>
      <c r="H280">
        <f>VLOOKUP($A280,'Medical Examinations'!$A$1:$J$2336,7,FALSE)</f>
        <v>0</v>
      </c>
      <c r="I280" t="str">
        <f>VLOOKUP($A280,'Medical Examinations'!$A$1:$J$2336,8,FALSE)</f>
        <v>Yes</v>
      </c>
      <c r="J280" t="str">
        <f>VLOOKUP($A280,'Medical Examinations'!$A$1:$J$2336,9,FALSE)</f>
        <v>Under Weight</v>
      </c>
      <c r="K280" t="str">
        <f>VLOOKUP($A280,'Medical Examinations'!$A$1:$J$2336,10,FALSE)</f>
        <v>Normal</v>
      </c>
      <c r="L280">
        <f>VLOOKUP($A280,'Hospitalisation Details'!$A$1:$O$2344,2,FALSE)</f>
        <v>9</v>
      </c>
      <c r="M280" s="6" t="str">
        <f>VLOOKUP($A280,'Hospitalisation Details'!$A$1:$O$2344,5,FALSE)</f>
        <v>9-Jul-1990</v>
      </c>
      <c r="N280" s="28">
        <f>VLOOKUP($A280,'Hospitalisation Details'!$A$1:$O$2344,6,FALSE)</f>
        <v>32</v>
      </c>
      <c r="O280" s="28">
        <f>VLOOKUP($A280,'Hospitalisation Details'!$A$1:$O$2344,7,FALSE)</f>
        <v>2</v>
      </c>
      <c r="P280" s="28">
        <f>VLOOKUP($A280,'Hospitalisation Details'!$A$1:$O$2344,8,FALSE)</f>
        <v>32734.19</v>
      </c>
      <c r="Q280" t="str">
        <f>VLOOKUP($A280,'Hospitalisation Details'!$A$1:$O$2344,3,FALSE)</f>
        <v>Jul</v>
      </c>
    </row>
    <row r="281" spans="1:17" ht="15.6" x14ac:dyDescent="0.3">
      <c r="A281" s="21" t="s">
        <v>2090</v>
      </c>
      <c r="B281" t="str">
        <f>VLOOKUP($A281,'Customer Names'!$A$2:$D$2336,3,FALSE)</f>
        <v>Christopher A</v>
      </c>
      <c r="C281">
        <f>VLOOKUP($A281,'Medical Examinations'!$A$1:$J$2336,2,FALSE)</f>
        <v>36.119999999999997</v>
      </c>
      <c r="D281">
        <f>VLOOKUP($A281,'Medical Examinations'!$A$1:$J$2336,3,FALSE)</f>
        <v>5.82</v>
      </c>
      <c r="E281" t="str">
        <f>VLOOKUP($A281,'Medical Examinations'!$A$1:$J$2336,4,FALSE)</f>
        <v>No</v>
      </c>
      <c r="F281" t="str">
        <f>VLOOKUP($A281,'Medical Examinations'!$A$1:$J$2336,5,FALSE)</f>
        <v>No</v>
      </c>
      <c r="G281" t="str">
        <f>VLOOKUP($A281,'Medical Examinations'!$A$1:$J$2336,6,FALSE)</f>
        <v>No</v>
      </c>
      <c r="H281">
        <f>VLOOKUP($A281,'Medical Examinations'!$A$1:$J$2336,7,FALSE)</f>
        <v>0</v>
      </c>
      <c r="I281" t="str">
        <f>VLOOKUP($A281,'Medical Examinations'!$A$1:$J$2336,8,FALSE)</f>
        <v>Yes</v>
      </c>
      <c r="J281" t="str">
        <f>VLOOKUP($A281,'Medical Examinations'!$A$1:$J$2336,9,FALSE)</f>
        <v>Obesity</v>
      </c>
      <c r="K281" t="str">
        <f>VLOOKUP($A281,'Medical Examinations'!$A$1:$J$2336,10,FALSE)</f>
        <v>Prediabetes</v>
      </c>
      <c r="L281">
        <f>VLOOKUP($A281,'Hospitalisation Details'!$A$1:$O$2344,2,FALSE)</f>
        <v>30</v>
      </c>
      <c r="M281" s="6" t="str">
        <f>VLOOKUP($A281,'Hospitalisation Details'!$A$1:$O$2344,5,FALSE)</f>
        <v>30-Sep-1990</v>
      </c>
      <c r="N281" s="28">
        <f>VLOOKUP($A281,'Hospitalisation Details'!$A$1:$O$2344,6,FALSE)</f>
        <v>32</v>
      </c>
      <c r="O281" s="28">
        <f>VLOOKUP($A281,'Hospitalisation Details'!$A$1:$O$2344,7,FALSE)</f>
        <v>3</v>
      </c>
      <c r="P281" s="28">
        <f>VLOOKUP($A281,'Hospitalisation Details'!$A$1:$O$2344,8,FALSE)</f>
        <v>32716.2</v>
      </c>
      <c r="Q281" t="str">
        <f>VLOOKUP($A281,'Hospitalisation Details'!$A$1:$O$2344,3,FALSE)</f>
        <v>Sep</v>
      </c>
    </row>
    <row r="282" spans="1:17" ht="15.6" x14ac:dyDescent="0.3">
      <c r="A282" s="21" t="s">
        <v>2089</v>
      </c>
      <c r="B282" t="str">
        <f>VLOOKUP($A282,'Customer Names'!$A$2:$D$2336,3,FALSE)</f>
        <v>Kacy L</v>
      </c>
      <c r="C282">
        <f>VLOOKUP($A282,'Medical Examinations'!$A$1:$J$2336,2,FALSE)</f>
        <v>23.19</v>
      </c>
      <c r="D282">
        <f>VLOOKUP($A282,'Medical Examinations'!$A$1:$J$2336,3,FALSE)</f>
        <v>7.66</v>
      </c>
      <c r="E282" t="str">
        <f>VLOOKUP($A282,'Medical Examinations'!$A$1:$J$2336,4,FALSE)</f>
        <v>No</v>
      </c>
      <c r="F282" t="str">
        <f>VLOOKUP($A282,'Medical Examinations'!$A$1:$J$2336,5,FALSE)</f>
        <v>No</v>
      </c>
      <c r="G282" t="str">
        <f>VLOOKUP($A282,'Medical Examinations'!$A$1:$J$2336,6,FALSE)</f>
        <v>No</v>
      </c>
      <c r="H282">
        <f>VLOOKUP($A282,'Medical Examinations'!$A$1:$J$2336,7,FALSE)</f>
        <v>0</v>
      </c>
      <c r="I282" t="str">
        <f>VLOOKUP($A282,'Medical Examinations'!$A$1:$J$2336,8,FALSE)</f>
        <v>Yes</v>
      </c>
      <c r="J282" t="str">
        <f>VLOOKUP($A282,'Medical Examinations'!$A$1:$J$2336,9,FALSE)</f>
        <v>Normal Weight</v>
      </c>
      <c r="K282" t="str">
        <f>VLOOKUP($A282,'Medical Examinations'!$A$1:$J$2336,10,FALSE)</f>
        <v>Diabetes</v>
      </c>
      <c r="L282">
        <f>VLOOKUP($A282,'Hospitalisation Details'!$A$1:$O$2344,2,FALSE)</f>
        <v>1</v>
      </c>
      <c r="M282" s="6" t="str">
        <f>VLOOKUP($A282,'Hospitalisation Details'!$A$1:$O$2344,5,FALSE)</f>
        <v>1-Nov-1968</v>
      </c>
      <c r="N282" s="28">
        <f>VLOOKUP($A282,'Hospitalisation Details'!$A$1:$O$2344,6,FALSE)</f>
        <v>54</v>
      </c>
      <c r="O282" s="28">
        <f>VLOOKUP($A282,'Hospitalisation Details'!$A$1:$O$2344,7,FALSE)</f>
        <v>0</v>
      </c>
      <c r="P282" s="28">
        <f>VLOOKUP($A282,'Hospitalisation Details'!$A$1:$O$2344,8,FALSE)</f>
        <v>32686.080000000002</v>
      </c>
      <c r="Q282" t="str">
        <f>VLOOKUP($A282,'Hospitalisation Details'!$A$1:$O$2344,3,FALSE)</f>
        <v>Nov</v>
      </c>
    </row>
    <row r="283" spans="1:17" ht="15.6" x14ac:dyDescent="0.3">
      <c r="A283" s="21" t="s">
        <v>2088</v>
      </c>
      <c r="B283" t="str">
        <f>VLOOKUP($A283,'Customer Names'!$A$2:$D$2336,3,FALSE)</f>
        <v>Benjamin H</v>
      </c>
      <c r="C283">
        <f>VLOOKUP($A283,'Medical Examinations'!$A$1:$J$2336,2,FALSE)</f>
        <v>35.99</v>
      </c>
      <c r="D283">
        <f>VLOOKUP($A283,'Medical Examinations'!$A$1:$J$2336,3,FALSE)</f>
        <v>4.2300000000000004</v>
      </c>
      <c r="E283" t="str">
        <f>VLOOKUP($A283,'Medical Examinations'!$A$1:$J$2336,4,FALSE)</f>
        <v>No</v>
      </c>
      <c r="F283" t="str">
        <f>VLOOKUP($A283,'Medical Examinations'!$A$1:$J$2336,5,FALSE)</f>
        <v>No</v>
      </c>
      <c r="G283" t="str">
        <f>VLOOKUP($A283,'Medical Examinations'!$A$1:$J$2336,6,FALSE)</f>
        <v>No</v>
      </c>
      <c r="H283">
        <f>VLOOKUP($A283,'Medical Examinations'!$A$1:$J$2336,7,FALSE)</f>
        <v>0</v>
      </c>
      <c r="I283" t="str">
        <f>VLOOKUP($A283,'Medical Examinations'!$A$1:$J$2336,8,FALSE)</f>
        <v>Yes</v>
      </c>
      <c r="J283" t="str">
        <f>VLOOKUP($A283,'Medical Examinations'!$A$1:$J$2336,9,FALSE)</f>
        <v>Obesity</v>
      </c>
      <c r="K283" t="str">
        <f>VLOOKUP($A283,'Medical Examinations'!$A$1:$J$2336,10,FALSE)</f>
        <v>Normal</v>
      </c>
      <c r="L283">
        <f>VLOOKUP($A283,'Hospitalisation Details'!$A$1:$O$2344,2,FALSE)</f>
        <v>13</v>
      </c>
      <c r="M283" s="6" t="str">
        <f>VLOOKUP($A283,'Hospitalisation Details'!$A$1:$O$2344,5,FALSE)</f>
        <v>13-Jul-1990</v>
      </c>
      <c r="N283" s="28">
        <f>VLOOKUP($A283,'Hospitalisation Details'!$A$1:$O$2344,6,FALSE)</f>
        <v>32</v>
      </c>
      <c r="O283" s="28">
        <f>VLOOKUP($A283,'Hospitalisation Details'!$A$1:$O$2344,7,FALSE)</f>
        <v>3</v>
      </c>
      <c r="P283" s="28">
        <f>VLOOKUP($A283,'Hospitalisation Details'!$A$1:$O$2344,8,FALSE)</f>
        <v>32672.11</v>
      </c>
      <c r="Q283" t="str">
        <f>VLOOKUP($A283,'Hospitalisation Details'!$A$1:$O$2344,3,FALSE)</f>
        <v>Jul</v>
      </c>
    </row>
    <row r="284" spans="1:17" ht="15.6" x14ac:dyDescent="0.3">
      <c r="A284" s="21" t="s">
        <v>2087</v>
      </c>
      <c r="B284" t="str">
        <f>VLOOKUP($A284,'Customer Names'!$A$2:$D$2336,3,FALSE)</f>
        <v>Xaviour J</v>
      </c>
      <c r="C284">
        <f>VLOOKUP($A284,'Medical Examinations'!$A$1:$J$2336,2,FALSE)</f>
        <v>30.25</v>
      </c>
      <c r="D284">
        <f>VLOOKUP($A284,'Medical Examinations'!$A$1:$J$2336,3,FALSE)</f>
        <v>5.58</v>
      </c>
      <c r="E284" t="str">
        <f>VLOOKUP($A284,'Medical Examinations'!$A$1:$J$2336,4,FALSE)</f>
        <v>No</v>
      </c>
      <c r="F284" t="str">
        <f>VLOOKUP($A284,'Medical Examinations'!$A$1:$J$2336,5,FALSE)</f>
        <v>No</v>
      </c>
      <c r="G284" t="str">
        <f>VLOOKUP($A284,'Medical Examinations'!$A$1:$J$2336,6,FALSE)</f>
        <v>Yes</v>
      </c>
      <c r="H284">
        <f>VLOOKUP($A284,'Medical Examinations'!$A$1:$J$2336,7,FALSE)</f>
        <v>1</v>
      </c>
      <c r="I284" t="str">
        <f>VLOOKUP($A284,'Medical Examinations'!$A$1:$J$2336,8,FALSE)</f>
        <v>Yes</v>
      </c>
      <c r="J284" t="str">
        <f>VLOOKUP($A284,'Medical Examinations'!$A$1:$J$2336,9,FALSE)</f>
        <v>Obesity</v>
      </c>
      <c r="K284" t="str">
        <f>VLOOKUP($A284,'Medical Examinations'!$A$1:$J$2336,10,FALSE)</f>
        <v>Normal</v>
      </c>
      <c r="L284">
        <f>VLOOKUP($A284,'Hospitalisation Details'!$A$1:$O$2344,2,FALSE)</f>
        <v>8</v>
      </c>
      <c r="M284" s="6" t="str">
        <f>VLOOKUP($A284,'Hospitalisation Details'!$A$1:$O$2344,5,FALSE)</f>
        <v>8-Oct-2003</v>
      </c>
      <c r="N284" s="28">
        <f>VLOOKUP($A284,'Hospitalisation Details'!$A$1:$O$2344,6,FALSE)</f>
        <v>19</v>
      </c>
      <c r="O284" s="28">
        <f>VLOOKUP($A284,'Hospitalisation Details'!$A$1:$O$2344,7,FALSE)</f>
        <v>0</v>
      </c>
      <c r="P284" s="28">
        <f>VLOOKUP($A284,'Hospitalisation Details'!$A$1:$O$2344,8,FALSE)</f>
        <v>32548.34</v>
      </c>
      <c r="Q284" t="str">
        <f>VLOOKUP($A284,'Hospitalisation Details'!$A$1:$O$2344,3,FALSE)</f>
        <v>Oct</v>
      </c>
    </row>
    <row r="285" spans="1:17" ht="15.6" x14ac:dyDescent="0.3">
      <c r="A285" s="21" t="s">
        <v>2086</v>
      </c>
      <c r="B285" t="str">
        <f>VLOOKUP($A285,'Customer Names'!$A$2:$D$2336,3,FALSE)</f>
        <v>Michael T</v>
      </c>
      <c r="C285">
        <f>VLOOKUP($A285,'Medical Examinations'!$A$1:$J$2336,2,FALSE)</f>
        <v>26.24</v>
      </c>
      <c r="D285">
        <f>VLOOKUP($A285,'Medical Examinations'!$A$1:$J$2336,3,FALSE)</f>
        <v>6.26</v>
      </c>
      <c r="E285" t="str">
        <f>VLOOKUP($A285,'Medical Examinations'!$A$1:$J$2336,4,FALSE)</f>
        <v>Yes</v>
      </c>
      <c r="F285" t="str">
        <f>VLOOKUP($A285,'Medical Examinations'!$A$1:$J$2336,5,FALSE)</f>
        <v>No</v>
      </c>
      <c r="G285" t="str">
        <f>VLOOKUP($A285,'Medical Examinations'!$A$1:$J$2336,6,FALSE)</f>
        <v>No</v>
      </c>
      <c r="H285">
        <f>VLOOKUP($A285,'Medical Examinations'!$A$1:$J$2336,7,FALSE)</f>
        <v>0</v>
      </c>
      <c r="I285" t="str">
        <f>VLOOKUP($A285,'Medical Examinations'!$A$1:$J$2336,8,FALSE)</f>
        <v>Yes</v>
      </c>
      <c r="J285" t="str">
        <f>VLOOKUP($A285,'Medical Examinations'!$A$1:$J$2336,9,FALSE)</f>
        <v>Over Weight</v>
      </c>
      <c r="K285" t="str">
        <f>VLOOKUP($A285,'Medical Examinations'!$A$1:$J$2336,10,FALSE)</f>
        <v>Prediabetes</v>
      </c>
      <c r="L285">
        <f>VLOOKUP($A285,'Hospitalisation Details'!$A$1:$O$2344,2,FALSE)</f>
        <v>19</v>
      </c>
      <c r="M285" s="6" t="str">
        <f>VLOOKUP($A285,'Hospitalisation Details'!$A$1:$O$2344,5,FALSE)</f>
        <v>19-Sep-1976</v>
      </c>
      <c r="N285" s="28">
        <f>VLOOKUP($A285,'Hospitalisation Details'!$A$1:$O$2344,6,FALSE)</f>
        <v>46</v>
      </c>
      <c r="O285" s="28">
        <f>VLOOKUP($A285,'Hospitalisation Details'!$A$1:$O$2344,7,FALSE)</f>
        <v>2</v>
      </c>
      <c r="P285" s="28">
        <f>VLOOKUP($A285,'Hospitalisation Details'!$A$1:$O$2344,8,FALSE)</f>
        <v>32485.46</v>
      </c>
      <c r="Q285" t="str">
        <f>VLOOKUP($A285,'Hospitalisation Details'!$A$1:$O$2344,3,FALSE)</f>
        <v>Sep</v>
      </c>
    </row>
    <row r="286" spans="1:17" ht="15.6" x14ac:dyDescent="0.3">
      <c r="A286" s="21" t="s">
        <v>2085</v>
      </c>
      <c r="B286" t="str">
        <f>VLOOKUP($A286,'Customer Names'!$A$2:$D$2336,3,FALSE)</f>
        <v>Bradley</v>
      </c>
      <c r="C286">
        <f>VLOOKUP($A286,'Medical Examinations'!$A$1:$J$2336,2,FALSE)</f>
        <v>31.36</v>
      </c>
      <c r="D286">
        <f>VLOOKUP($A286,'Medical Examinations'!$A$1:$J$2336,3,FALSE)</f>
        <v>10.6</v>
      </c>
      <c r="E286" t="str">
        <f>VLOOKUP($A286,'Medical Examinations'!$A$1:$J$2336,4,FALSE)</f>
        <v>Yes</v>
      </c>
      <c r="F286" t="str">
        <f>VLOOKUP($A286,'Medical Examinations'!$A$1:$J$2336,5,FALSE)</f>
        <v>No</v>
      </c>
      <c r="G286" t="str">
        <f>VLOOKUP($A286,'Medical Examinations'!$A$1:$J$2336,6,FALSE)</f>
        <v>No</v>
      </c>
      <c r="H286">
        <f>VLOOKUP($A286,'Medical Examinations'!$A$1:$J$2336,7,FALSE)</f>
        <v>0</v>
      </c>
      <c r="I286" t="str">
        <f>VLOOKUP($A286,'Medical Examinations'!$A$1:$J$2336,8,FALSE)</f>
        <v>Yes</v>
      </c>
      <c r="J286" t="str">
        <f>VLOOKUP($A286,'Medical Examinations'!$A$1:$J$2336,9,FALSE)</f>
        <v>Obesity</v>
      </c>
      <c r="K286" t="str">
        <f>VLOOKUP($A286,'Medical Examinations'!$A$1:$J$2336,10,FALSE)</f>
        <v>Diabetes</v>
      </c>
      <c r="L286">
        <f>VLOOKUP($A286,'Hospitalisation Details'!$A$1:$O$2344,2,FALSE)</f>
        <v>27</v>
      </c>
      <c r="M286" s="6" t="str">
        <f>VLOOKUP($A286,'Hospitalisation Details'!$A$1:$O$2344,5,FALSE)</f>
        <v>27-Sep-1981</v>
      </c>
      <c r="N286" s="28">
        <f>VLOOKUP($A286,'Hospitalisation Details'!$A$1:$O$2344,6,FALSE)</f>
        <v>41</v>
      </c>
      <c r="O286" s="28">
        <f>VLOOKUP($A286,'Hospitalisation Details'!$A$1:$O$2344,7,FALSE)</f>
        <v>1</v>
      </c>
      <c r="P286" s="28">
        <f>VLOOKUP($A286,'Hospitalisation Details'!$A$1:$O$2344,8,FALSE)</f>
        <v>32462.35</v>
      </c>
      <c r="Q286" t="str">
        <f>VLOOKUP($A286,'Hospitalisation Details'!$A$1:$O$2344,3,FALSE)</f>
        <v>Sep</v>
      </c>
    </row>
    <row r="287" spans="1:17" ht="15.6" x14ac:dyDescent="0.3">
      <c r="A287" s="21" t="s">
        <v>2084</v>
      </c>
      <c r="B287" t="str">
        <f>VLOOKUP($A287,'Customer Names'!$A$2:$D$2336,3,FALSE)</f>
        <v>Andrea</v>
      </c>
      <c r="C287">
        <f>VLOOKUP($A287,'Medical Examinations'!$A$1:$J$2336,2,FALSE)</f>
        <v>25.69</v>
      </c>
      <c r="D287">
        <f>VLOOKUP($A287,'Medical Examinations'!$A$1:$J$2336,3,FALSE)</f>
        <v>4.78</v>
      </c>
      <c r="E287" t="str">
        <f>VLOOKUP($A287,'Medical Examinations'!$A$1:$J$2336,4,FALSE)</f>
        <v>Yes</v>
      </c>
      <c r="F287" t="str">
        <f>VLOOKUP($A287,'Medical Examinations'!$A$1:$J$2336,5,FALSE)</f>
        <v>No</v>
      </c>
      <c r="G287" t="str">
        <f>VLOOKUP($A287,'Medical Examinations'!$A$1:$J$2336,6,FALSE)</f>
        <v>No</v>
      </c>
      <c r="H287">
        <f>VLOOKUP($A287,'Medical Examinations'!$A$1:$J$2336,7,FALSE)</f>
        <v>0</v>
      </c>
      <c r="I287" t="str">
        <f>VLOOKUP($A287,'Medical Examinations'!$A$1:$J$2336,8,FALSE)</f>
        <v>Yes</v>
      </c>
      <c r="J287" t="str">
        <f>VLOOKUP($A287,'Medical Examinations'!$A$1:$J$2336,9,FALSE)</f>
        <v>Over Weight</v>
      </c>
      <c r="K287" t="str">
        <f>VLOOKUP($A287,'Medical Examinations'!$A$1:$J$2336,10,FALSE)</f>
        <v>Normal</v>
      </c>
      <c r="L287">
        <f>VLOOKUP($A287,'Hospitalisation Details'!$A$1:$O$2344,2,FALSE)</f>
        <v>9</v>
      </c>
      <c r="M287" s="6" t="str">
        <f>VLOOKUP($A287,'Hospitalisation Details'!$A$1:$O$2344,5,FALSE)</f>
        <v>9-Aug-1976</v>
      </c>
      <c r="N287" s="28">
        <f>VLOOKUP($A287,'Hospitalisation Details'!$A$1:$O$2344,6,FALSE)</f>
        <v>46</v>
      </c>
      <c r="O287" s="28">
        <f>VLOOKUP($A287,'Hospitalisation Details'!$A$1:$O$2344,7,FALSE)</f>
        <v>2</v>
      </c>
      <c r="P287" s="28">
        <f>VLOOKUP($A287,'Hospitalisation Details'!$A$1:$O$2344,8,FALSE)</f>
        <v>32430.22</v>
      </c>
      <c r="Q287" t="str">
        <f>VLOOKUP($A287,'Hospitalisation Details'!$A$1:$O$2344,3,FALSE)</f>
        <v>Aug</v>
      </c>
    </row>
    <row r="288" spans="1:17" ht="15.6" x14ac:dyDescent="0.3">
      <c r="A288" s="21" t="s">
        <v>2083</v>
      </c>
      <c r="B288" t="str">
        <f>VLOOKUP($A288,'Customer Names'!$A$2:$D$2336,3,FALSE)</f>
        <v>Nancy M</v>
      </c>
      <c r="C288">
        <f>VLOOKUP($A288,'Medical Examinations'!$A$1:$J$2336,2,FALSE)</f>
        <v>25.46</v>
      </c>
      <c r="D288">
        <f>VLOOKUP($A288,'Medical Examinations'!$A$1:$J$2336,3,FALSE)</f>
        <v>6.03</v>
      </c>
      <c r="E288" t="str">
        <f>VLOOKUP($A288,'Medical Examinations'!$A$1:$J$2336,4,FALSE)</f>
        <v>No</v>
      </c>
      <c r="F288" t="str">
        <f>VLOOKUP($A288,'Medical Examinations'!$A$1:$J$2336,5,FALSE)</f>
        <v>No</v>
      </c>
      <c r="G288" t="str">
        <f>VLOOKUP($A288,'Medical Examinations'!$A$1:$J$2336,6,FALSE)</f>
        <v>No</v>
      </c>
      <c r="H288">
        <f>VLOOKUP($A288,'Medical Examinations'!$A$1:$J$2336,7,FALSE)</f>
        <v>2</v>
      </c>
      <c r="I288" t="str">
        <f>VLOOKUP($A288,'Medical Examinations'!$A$1:$J$2336,8,FALSE)</f>
        <v>Yes</v>
      </c>
      <c r="J288" t="str">
        <f>VLOOKUP($A288,'Medical Examinations'!$A$1:$J$2336,9,FALSE)</f>
        <v>Over Weight</v>
      </c>
      <c r="K288" t="str">
        <f>VLOOKUP($A288,'Medical Examinations'!$A$1:$J$2336,10,FALSE)</f>
        <v>Prediabetes</v>
      </c>
      <c r="L288">
        <f>VLOOKUP($A288,'Hospitalisation Details'!$A$1:$O$2344,2,FALSE)</f>
        <v>19</v>
      </c>
      <c r="M288" s="6" t="str">
        <f>VLOOKUP($A288,'Hospitalisation Details'!$A$1:$O$2344,5,FALSE)</f>
        <v>19-Oct-1972</v>
      </c>
      <c r="N288" s="28">
        <f>VLOOKUP($A288,'Hospitalisation Details'!$A$1:$O$2344,6,FALSE)</f>
        <v>50</v>
      </c>
      <c r="O288" s="28">
        <f>VLOOKUP($A288,'Hospitalisation Details'!$A$1:$O$2344,7,FALSE)</f>
        <v>0</v>
      </c>
      <c r="P288" s="28">
        <f>VLOOKUP($A288,'Hospitalisation Details'!$A$1:$O$2344,8,FALSE)</f>
        <v>32428.63</v>
      </c>
      <c r="Q288" t="str">
        <f>VLOOKUP($A288,'Hospitalisation Details'!$A$1:$O$2344,3,FALSE)</f>
        <v>Oct</v>
      </c>
    </row>
    <row r="289" spans="1:17" ht="15.6" x14ac:dyDescent="0.3">
      <c r="A289" s="21" t="s">
        <v>2082</v>
      </c>
      <c r="B289" t="str">
        <f>VLOOKUP($A289,'Customer Names'!$A$2:$D$2336,3,FALSE)</f>
        <v>Matt</v>
      </c>
      <c r="C289">
        <f>VLOOKUP($A289,'Medical Examinations'!$A$1:$J$2336,2,FALSE)</f>
        <v>31.83</v>
      </c>
      <c r="D289">
        <f>VLOOKUP($A289,'Medical Examinations'!$A$1:$J$2336,3,FALSE)</f>
        <v>11.55</v>
      </c>
      <c r="E289" t="str">
        <f>VLOOKUP($A289,'Medical Examinations'!$A$1:$J$2336,4,FALSE)</f>
        <v>Yes</v>
      </c>
      <c r="F289" t="str">
        <f>VLOOKUP($A289,'Medical Examinations'!$A$1:$J$2336,5,FALSE)</f>
        <v>No</v>
      </c>
      <c r="G289" t="str">
        <f>VLOOKUP($A289,'Medical Examinations'!$A$1:$J$2336,6,FALSE)</f>
        <v>No</v>
      </c>
      <c r="H289">
        <f>VLOOKUP($A289,'Medical Examinations'!$A$1:$J$2336,7,FALSE)</f>
        <v>1</v>
      </c>
      <c r="I289" t="str">
        <f>VLOOKUP($A289,'Medical Examinations'!$A$1:$J$2336,8,FALSE)</f>
        <v>Yes</v>
      </c>
      <c r="J289" t="str">
        <f>VLOOKUP($A289,'Medical Examinations'!$A$1:$J$2336,9,FALSE)</f>
        <v>Obesity</v>
      </c>
      <c r="K289" t="str">
        <f>VLOOKUP($A289,'Medical Examinations'!$A$1:$J$2336,10,FALSE)</f>
        <v>Diabetes</v>
      </c>
      <c r="L289">
        <f>VLOOKUP($A289,'Hospitalisation Details'!$A$1:$O$2344,2,FALSE)</f>
        <v>2</v>
      </c>
      <c r="M289" s="6" t="str">
        <f>VLOOKUP($A289,'Hospitalisation Details'!$A$1:$O$2344,5,FALSE)</f>
        <v>2-Dec-1986</v>
      </c>
      <c r="N289" s="28">
        <f>VLOOKUP($A289,'Hospitalisation Details'!$A$1:$O$2344,6,FALSE)</f>
        <v>36</v>
      </c>
      <c r="O289" s="28">
        <f>VLOOKUP($A289,'Hospitalisation Details'!$A$1:$O$2344,7,FALSE)</f>
        <v>3</v>
      </c>
      <c r="P289" s="28">
        <f>VLOOKUP($A289,'Hospitalisation Details'!$A$1:$O$2344,8,FALSE)</f>
        <v>32288.49</v>
      </c>
      <c r="Q289" t="str">
        <f>VLOOKUP($A289,'Hospitalisation Details'!$A$1:$O$2344,3,FALSE)</f>
        <v>Dec</v>
      </c>
    </row>
    <row r="290" spans="1:17" ht="15.6" x14ac:dyDescent="0.3">
      <c r="A290" s="21" t="s">
        <v>2081</v>
      </c>
      <c r="B290" t="str">
        <f>VLOOKUP($A290,'Customer Names'!$A$2:$D$2336,3,FALSE)</f>
        <v>Lee</v>
      </c>
      <c r="C290">
        <f>VLOOKUP($A290,'Medical Examinations'!$A$1:$J$2336,2,FALSE)</f>
        <v>24.43</v>
      </c>
      <c r="D290">
        <f>VLOOKUP($A290,'Medical Examinations'!$A$1:$J$2336,3,FALSE)</f>
        <v>7.59</v>
      </c>
      <c r="E290" t="str">
        <f>VLOOKUP($A290,'Medical Examinations'!$A$1:$J$2336,4,FALSE)</f>
        <v>Yes</v>
      </c>
      <c r="F290" t="str">
        <f>VLOOKUP($A290,'Medical Examinations'!$A$1:$J$2336,5,FALSE)</f>
        <v>No</v>
      </c>
      <c r="G290" t="str">
        <f>VLOOKUP($A290,'Medical Examinations'!$A$1:$J$2336,6,FALSE)</f>
        <v>No</v>
      </c>
      <c r="H290">
        <f>VLOOKUP($A290,'Medical Examinations'!$A$1:$J$2336,7,FALSE)</f>
        <v>1</v>
      </c>
      <c r="I290" t="str">
        <f>VLOOKUP($A290,'Medical Examinations'!$A$1:$J$2336,8,FALSE)</f>
        <v>Yes</v>
      </c>
      <c r="J290" t="str">
        <f>VLOOKUP($A290,'Medical Examinations'!$A$1:$J$2336,9,FALSE)</f>
        <v>Normal Weight</v>
      </c>
      <c r="K290" t="str">
        <f>VLOOKUP($A290,'Medical Examinations'!$A$1:$J$2336,10,FALSE)</f>
        <v>Diabetes</v>
      </c>
      <c r="L290">
        <f>VLOOKUP($A290,'Hospitalisation Details'!$A$1:$O$2344,2,FALSE)</f>
        <v>17</v>
      </c>
      <c r="M290" s="6" t="str">
        <f>VLOOKUP($A290,'Hospitalisation Details'!$A$1:$O$2344,5,FALSE)</f>
        <v>17-Dec-1975</v>
      </c>
      <c r="N290" s="28">
        <f>VLOOKUP($A290,'Hospitalisation Details'!$A$1:$O$2344,6,FALSE)</f>
        <v>47</v>
      </c>
      <c r="O290" s="28">
        <f>VLOOKUP($A290,'Hospitalisation Details'!$A$1:$O$2344,7,FALSE)</f>
        <v>1</v>
      </c>
      <c r="P290" s="28">
        <f>VLOOKUP($A290,'Hospitalisation Details'!$A$1:$O$2344,8,FALSE)</f>
        <v>32259.96</v>
      </c>
      <c r="Q290" t="str">
        <f>VLOOKUP($A290,'Hospitalisation Details'!$A$1:$O$2344,3,FALSE)</f>
        <v>Dec</v>
      </c>
    </row>
    <row r="291" spans="1:17" ht="15.6" x14ac:dyDescent="0.3">
      <c r="A291" s="21" t="s">
        <v>2080</v>
      </c>
      <c r="B291" t="str">
        <f>VLOOKUP($A291,'Customer Names'!$A$2:$D$2336,3,FALSE)</f>
        <v>Chris</v>
      </c>
      <c r="C291">
        <f>VLOOKUP($A291,'Medical Examinations'!$A$1:$J$2336,2,FALSE)</f>
        <v>41.9</v>
      </c>
      <c r="D291">
        <f>VLOOKUP($A291,'Medical Examinations'!$A$1:$J$2336,3,FALSE)</f>
        <v>4.26</v>
      </c>
      <c r="E291" t="str">
        <f>VLOOKUP($A291,'Medical Examinations'!$A$1:$J$2336,4,FALSE)</f>
        <v>No</v>
      </c>
      <c r="F291" t="str">
        <f>VLOOKUP($A291,'Medical Examinations'!$A$1:$J$2336,5,FALSE)</f>
        <v>No</v>
      </c>
      <c r="G291" t="str">
        <f>VLOOKUP($A291,'Medical Examinations'!$A$1:$J$2336,6,FALSE)</f>
        <v>No</v>
      </c>
      <c r="H291">
        <f>VLOOKUP($A291,'Medical Examinations'!$A$1:$J$2336,7,FALSE)</f>
        <v>0</v>
      </c>
      <c r="I291" t="str">
        <f>VLOOKUP($A291,'Medical Examinations'!$A$1:$J$2336,8,FALSE)</f>
        <v>Yes</v>
      </c>
      <c r="J291" t="str">
        <f>VLOOKUP($A291,'Medical Examinations'!$A$1:$J$2336,9,FALSE)</f>
        <v>Obesity</v>
      </c>
      <c r="K291" t="str">
        <f>VLOOKUP($A291,'Medical Examinations'!$A$1:$J$2336,10,FALSE)</f>
        <v>Normal</v>
      </c>
      <c r="L291">
        <f>VLOOKUP($A291,'Hospitalisation Details'!$A$1:$O$2344,2,FALSE)</f>
        <v>8</v>
      </c>
      <c r="M291" s="6" t="str">
        <f>VLOOKUP($A291,'Hospitalisation Details'!$A$1:$O$2344,5,FALSE)</f>
        <v>8-Sep-1994</v>
      </c>
      <c r="N291" s="28">
        <f>VLOOKUP($A291,'Hospitalisation Details'!$A$1:$O$2344,6,FALSE)</f>
        <v>28</v>
      </c>
      <c r="O291" s="28">
        <f>VLOOKUP($A291,'Hospitalisation Details'!$A$1:$O$2344,7,FALSE)</f>
        <v>0</v>
      </c>
      <c r="P291" s="28">
        <f>VLOOKUP($A291,'Hospitalisation Details'!$A$1:$O$2344,8,FALSE)</f>
        <v>32222.81</v>
      </c>
      <c r="Q291" t="str">
        <f>VLOOKUP($A291,'Hospitalisation Details'!$A$1:$O$2344,3,FALSE)</f>
        <v>Sep</v>
      </c>
    </row>
    <row r="292" spans="1:17" ht="15.6" x14ac:dyDescent="0.3">
      <c r="A292" s="21" t="s">
        <v>2079</v>
      </c>
      <c r="B292" t="str">
        <f>VLOOKUP($A292,'Customer Names'!$A$2:$D$2336,3,FALSE)</f>
        <v>Erik T</v>
      </c>
      <c r="C292">
        <f>VLOOKUP($A292,'Medical Examinations'!$A$1:$J$2336,2,FALSE)</f>
        <v>22.88</v>
      </c>
      <c r="D292">
        <f>VLOOKUP($A292,'Medical Examinations'!$A$1:$J$2336,3,FALSE)</f>
        <v>5.9</v>
      </c>
      <c r="E292" t="str">
        <f>VLOOKUP($A292,'Medical Examinations'!$A$1:$J$2336,4,FALSE)</f>
        <v>Yes</v>
      </c>
      <c r="F292" t="str">
        <f>VLOOKUP($A292,'Medical Examinations'!$A$1:$J$2336,5,FALSE)</f>
        <v>No</v>
      </c>
      <c r="G292" t="str">
        <f>VLOOKUP($A292,'Medical Examinations'!$A$1:$J$2336,6,FALSE)</f>
        <v>Yes</v>
      </c>
      <c r="H292">
        <f>VLOOKUP($A292,'Medical Examinations'!$A$1:$J$2336,7,FALSE)</f>
        <v>1</v>
      </c>
      <c r="I292" t="str">
        <f>VLOOKUP($A292,'Medical Examinations'!$A$1:$J$2336,8,FALSE)</f>
        <v>Yes</v>
      </c>
      <c r="J292" t="str">
        <f>VLOOKUP($A292,'Medical Examinations'!$A$1:$J$2336,9,FALSE)</f>
        <v>Normal Weight</v>
      </c>
      <c r="K292" t="str">
        <f>VLOOKUP($A292,'Medical Examinations'!$A$1:$J$2336,10,FALSE)</f>
        <v>Prediabetes</v>
      </c>
      <c r="L292">
        <f>VLOOKUP($A292,'Hospitalisation Details'!$A$1:$O$2344,2,FALSE)</f>
        <v>11</v>
      </c>
      <c r="M292" s="6" t="str">
        <f>VLOOKUP($A292,'Hospitalisation Details'!$A$1:$O$2344,5,FALSE)</f>
        <v>11-Sep-1969</v>
      </c>
      <c r="N292" s="28">
        <f>VLOOKUP($A292,'Hospitalisation Details'!$A$1:$O$2344,6,FALSE)</f>
        <v>53</v>
      </c>
      <c r="O292" s="28">
        <f>VLOOKUP($A292,'Hospitalisation Details'!$A$1:$O$2344,7,FALSE)</f>
        <v>0</v>
      </c>
      <c r="P292" s="28">
        <f>VLOOKUP($A292,'Hospitalisation Details'!$A$1:$O$2344,8,FALSE)</f>
        <v>32192.76</v>
      </c>
      <c r="Q292" t="str">
        <f>VLOOKUP($A292,'Hospitalisation Details'!$A$1:$O$2344,3,FALSE)</f>
        <v>Sep</v>
      </c>
    </row>
    <row r="293" spans="1:17" ht="15.6" x14ac:dyDescent="0.3">
      <c r="A293" s="21" t="s">
        <v>2078</v>
      </c>
      <c r="B293" t="str">
        <f>VLOOKUP($A293,'Customer Names'!$A$2:$D$2336,3,FALSE)</f>
        <v>Rod W</v>
      </c>
      <c r="C293">
        <f>VLOOKUP($A293,'Medical Examinations'!$A$1:$J$2336,2,FALSE)</f>
        <v>29.734999999999999</v>
      </c>
      <c r="D293">
        <f>VLOOKUP($A293,'Medical Examinations'!$A$1:$J$2336,3,FALSE)</f>
        <v>7.79</v>
      </c>
      <c r="E293" t="str">
        <f>VLOOKUP($A293,'Medical Examinations'!$A$1:$J$2336,4,FALSE)</f>
        <v>No</v>
      </c>
      <c r="F293" t="str">
        <f>VLOOKUP($A293,'Medical Examinations'!$A$1:$J$2336,5,FALSE)</f>
        <v>No</v>
      </c>
      <c r="G293" t="str">
        <f>VLOOKUP($A293,'Medical Examinations'!$A$1:$J$2336,6,FALSE)</f>
        <v>No</v>
      </c>
      <c r="H293">
        <f>VLOOKUP($A293,'Medical Examinations'!$A$1:$J$2336,7,FALSE)</f>
        <v>0</v>
      </c>
      <c r="I293" t="str">
        <f>VLOOKUP($A293,'Medical Examinations'!$A$1:$J$2336,8,FALSE)</f>
        <v>No</v>
      </c>
      <c r="J293" t="str">
        <f>VLOOKUP($A293,'Medical Examinations'!$A$1:$J$2336,9,FALSE)</f>
        <v>Over Weight</v>
      </c>
      <c r="K293" t="str">
        <f>VLOOKUP($A293,'Medical Examinations'!$A$1:$J$2336,10,FALSE)</f>
        <v>Diabetes</v>
      </c>
      <c r="L293">
        <f>VLOOKUP($A293,'Hospitalisation Details'!$A$1:$O$2344,2,FALSE)</f>
        <v>10</v>
      </c>
      <c r="M293" s="6" t="str">
        <f>VLOOKUP($A293,'Hospitalisation Details'!$A$1:$O$2344,5,FALSE)</f>
        <v>10-Nov-1978</v>
      </c>
      <c r="N293" s="28">
        <f>VLOOKUP($A293,'Hospitalisation Details'!$A$1:$O$2344,6,FALSE)</f>
        <v>44</v>
      </c>
      <c r="O293" s="28">
        <f>VLOOKUP($A293,'Hospitalisation Details'!$A$1:$O$2344,7,FALSE)</f>
        <v>2</v>
      </c>
      <c r="P293" s="28">
        <f>VLOOKUP($A293,'Hospitalisation Details'!$A$1:$O$2344,8,FALSE)</f>
        <v>32108.66</v>
      </c>
      <c r="Q293" t="str">
        <f>VLOOKUP($A293,'Hospitalisation Details'!$A$1:$O$2344,3,FALSE)</f>
        <v>Nov</v>
      </c>
    </row>
    <row r="294" spans="1:17" ht="15.6" x14ac:dyDescent="0.3">
      <c r="A294" s="21" t="s">
        <v>2077</v>
      </c>
      <c r="B294" t="str">
        <f>VLOOKUP($A294,'Customer Names'!$A$2:$D$2336,3,FALSE)</f>
        <v>Joey</v>
      </c>
      <c r="C294">
        <f>VLOOKUP($A294,'Medical Examinations'!$A$1:$J$2336,2,FALSE)</f>
        <v>40.74</v>
      </c>
      <c r="D294">
        <f>VLOOKUP($A294,'Medical Examinations'!$A$1:$J$2336,3,FALSE)</f>
        <v>5.28</v>
      </c>
      <c r="E294" t="str">
        <f>VLOOKUP($A294,'Medical Examinations'!$A$1:$J$2336,4,FALSE)</f>
        <v>No</v>
      </c>
      <c r="F294" t="str">
        <f>VLOOKUP($A294,'Medical Examinations'!$A$1:$J$2336,5,FALSE)</f>
        <v>No</v>
      </c>
      <c r="G294" t="str">
        <f>VLOOKUP($A294,'Medical Examinations'!$A$1:$J$2336,6,FALSE)</f>
        <v>Yes</v>
      </c>
      <c r="H294">
        <f>VLOOKUP($A294,'Medical Examinations'!$A$1:$J$2336,7,FALSE)</f>
        <v>1</v>
      </c>
      <c r="I294" t="str">
        <f>VLOOKUP($A294,'Medical Examinations'!$A$1:$J$2336,8,FALSE)</f>
        <v>Yes</v>
      </c>
      <c r="J294" t="str">
        <f>VLOOKUP($A294,'Medical Examinations'!$A$1:$J$2336,9,FALSE)</f>
        <v>Obesity</v>
      </c>
      <c r="K294" t="str">
        <f>VLOOKUP($A294,'Medical Examinations'!$A$1:$J$2336,10,FALSE)</f>
        <v>Normal</v>
      </c>
      <c r="L294">
        <f>VLOOKUP($A294,'Hospitalisation Details'!$A$1:$O$2344,2,FALSE)</f>
        <v>13</v>
      </c>
      <c r="M294" s="6" t="str">
        <f>VLOOKUP($A294,'Hospitalisation Details'!$A$1:$O$2344,5,FALSE)</f>
        <v>13-Sep-1993</v>
      </c>
      <c r="N294" s="28">
        <f>VLOOKUP($A294,'Hospitalisation Details'!$A$1:$O$2344,6,FALSE)</f>
        <v>29</v>
      </c>
      <c r="O294" s="28">
        <f>VLOOKUP($A294,'Hospitalisation Details'!$A$1:$O$2344,7,FALSE)</f>
        <v>0</v>
      </c>
      <c r="P294" s="28">
        <f>VLOOKUP($A294,'Hospitalisation Details'!$A$1:$O$2344,8,FALSE)</f>
        <v>32086.21</v>
      </c>
      <c r="Q294" t="str">
        <f>VLOOKUP($A294,'Hospitalisation Details'!$A$1:$O$2344,3,FALSE)</f>
        <v>Sep</v>
      </c>
    </row>
    <row r="295" spans="1:17" ht="15.6" x14ac:dyDescent="0.3">
      <c r="A295" s="21" t="s">
        <v>2076</v>
      </c>
      <c r="B295" t="str">
        <f>VLOOKUP($A295,'Customer Names'!$A$2:$D$2336,3,FALSE)</f>
        <v>Hillary L</v>
      </c>
      <c r="C295">
        <f>VLOOKUP($A295,'Medical Examinations'!$A$1:$J$2336,2,FALSE)</f>
        <v>24.14</v>
      </c>
      <c r="D295">
        <f>VLOOKUP($A295,'Medical Examinations'!$A$1:$J$2336,3,FALSE)</f>
        <v>5.87</v>
      </c>
      <c r="E295" t="str">
        <f>VLOOKUP($A295,'Medical Examinations'!$A$1:$J$2336,4,FALSE)</f>
        <v>No</v>
      </c>
      <c r="F295" t="str">
        <f>VLOOKUP($A295,'Medical Examinations'!$A$1:$J$2336,5,FALSE)</f>
        <v>No</v>
      </c>
      <c r="G295" t="str">
        <f>VLOOKUP($A295,'Medical Examinations'!$A$1:$J$2336,6,FALSE)</f>
        <v>No</v>
      </c>
      <c r="H295">
        <f>VLOOKUP($A295,'Medical Examinations'!$A$1:$J$2336,7,FALSE)</f>
        <v>2</v>
      </c>
      <c r="I295" t="str">
        <f>VLOOKUP($A295,'Medical Examinations'!$A$1:$J$2336,8,FALSE)</f>
        <v>Yes</v>
      </c>
      <c r="J295" t="str">
        <f>VLOOKUP($A295,'Medical Examinations'!$A$1:$J$2336,9,FALSE)</f>
        <v>Normal Weight</v>
      </c>
      <c r="K295" t="str">
        <f>VLOOKUP($A295,'Medical Examinations'!$A$1:$J$2336,10,FALSE)</f>
        <v>Prediabetes</v>
      </c>
      <c r="L295">
        <f>VLOOKUP($A295,'Hospitalisation Details'!$A$1:$O$2344,2,FALSE)</f>
        <v>21</v>
      </c>
      <c r="M295" s="6" t="str">
        <f>VLOOKUP($A295,'Hospitalisation Details'!$A$1:$O$2344,5,FALSE)</f>
        <v>21-Sep-1972</v>
      </c>
      <c r="N295" s="28">
        <f>VLOOKUP($A295,'Hospitalisation Details'!$A$1:$O$2344,6,FALSE)</f>
        <v>50</v>
      </c>
      <c r="O295" s="28">
        <f>VLOOKUP($A295,'Hospitalisation Details'!$A$1:$O$2344,7,FALSE)</f>
        <v>0</v>
      </c>
      <c r="P295" s="28">
        <f>VLOOKUP($A295,'Hospitalisation Details'!$A$1:$O$2344,8,FALSE)</f>
        <v>31980.89</v>
      </c>
      <c r="Q295" t="str">
        <f>VLOOKUP($A295,'Hospitalisation Details'!$A$1:$O$2344,3,FALSE)</f>
        <v>Sep</v>
      </c>
    </row>
    <row r="296" spans="1:17" ht="15.6" x14ac:dyDescent="0.3">
      <c r="A296" s="21" t="s">
        <v>2075</v>
      </c>
      <c r="B296" t="str">
        <f>VLOOKUP($A296,'Customer Names'!$A$2:$D$2336,3,FALSE)</f>
        <v>Eric J</v>
      </c>
      <c r="C296">
        <f>VLOOKUP($A296,'Medical Examinations'!$A$1:$J$2336,2,FALSE)</f>
        <v>25.15</v>
      </c>
      <c r="D296">
        <f>VLOOKUP($A296,'Medical Examinations'!$A$1:$J$2336,3,FALSE)</f>
        <v>9.08</v>
      </c>
      <c r="E296" t="str">
        <f>VLOOKUP($A296,'Medical Examinations'!$A$1:$J$2336,4,FALSE)</f>
        <v>Yes</v>
      </c>
      <c r="F296" t="str">
        <f>VLOOKUP($A296,'Medical Examinations'!$A$1:$J$2336,5,FALSE)</f>
        <v>No</v>
      </c>
      <c r="G296" t="str">
        <f>VLOOKUP($A296,'Medical Examinations'!$A$1:$J$2336,6,FALSE)</f>
        <v>No</v>
      </c>
      <c r="H296">
        <f>VLOOKUP($A296,'Medical Examinations'!$A$1:$J$2336,7,FALSE)</f>
        <v>1</v>
      </c>
      <c r="I296" t="str">
        <f>VLOOKUP($A296,'Medical Examinations'!$A$1:$J$2336,8,FALSE)</f>
        <v>Yes</v>
      </c>
      <c r="J296" t="str">
        <f>VLOOKUP($A296,'Medical Examinations'!$A$1:$J$2336,9,FALSE)</f>
        <v>Over Weight</v>
      </c>
      <c r="K296" t="str">
        <f>VLOOKUP($A296,'Medical Examinations'!$A$1:$J$2336,10,FALSE)</f>
        <v>Diabetes</v>
      </c>
      <c r="L296">
        <f>VLOOKUP($A296,'Hospitalisation Details'!$A$1:$O$2344,2,FALSE)</f>
        <v>25</v>
      </c>
      <c r="M296" s="6" t="str">
        <f>VLOOKUP($A296,'Hospitalisation Details'!$A$1:$O$2344,5,FALSE)</f>
        <v>25-Sep-1975</v>
      </c>
      <c r="N296" s="28">
        <f>VLOOKUP($A296,'Hospitalisation Details'!$A$1:$O$2344,6,FALSE)</f>
        <v>47</v>
      </c>
      <c r="O296" s="28">
        <f>VLOOKUP($A296,'Hospitalisation Details'!$A$1:$O$2344,7,FALSE)</f>
        <v>1</v>
      </c>
      <c r="P296" s="28">
        <f>VLOOKUP($A296,'Hospitalisation Details'!$A$1:$O$2344,8,FALSE)</f>
        <v>31897.1</v>
      </c>
      <c r="Q296" t="str">
        <f>VLOOKUP($A296,'Hospitalisation Details'!$A$1:$O$2344,3,FALSE)</f>
        <v>Sep</v>
      </c>
    </row>
    <row r="297" spans="1:17" ht="15.6" x14ac:dyDescent="0.3">
      <c r="A297" s="21" t="s">
        <v>2074</v>
      </c>
      <c r="B297" t="str">
        <f>VLOOKUP($A297,'Customer Names'!$A$2:$D$2336,3,FALSE)</f>
        <v>Nicolas</v>
      </c>
      <c r="C297">
        <f>VLOOKUP($A297,'Medical Examinations'!$A$1:$J$2336,2,FALSE)</f>
        <v>28.71</v>
      </c>
      <c r="D297">
        <f>VLOOKUP($A297,'Medical Examinations'!$A$1:$J$2336,3,FALSE)</f>
        <v>5.2</v>
      </c>
      <c r="E297" t="str">
        <f>VLOOKUP($A297,'Medical Examinations'!$A$1:$J$2336,4,FALSE)</f>
        <v>No</v>
      </c>
      <c r="F297" t="str">
        <f>VLOOKUP($A297,'Medical Examinations'!$A$1:$J$2336,5,FALSE)</f>
        <v>No</v>
      </c>
      <c r="G297" t="str">
        <f>VLOOKUP($A297,'Medical Examinations'!$A$1:$J$2336,6,FALSE)</f>
        <v>No</v>
      </c>
      <c r="H297">
        <f>VLOOKUP($A297,'Medical Examinations'!$A$1:$J$2336,7,FALSE)</f>
        <v>1</v>
      </c>
      <c r="I297" t="str">
        <f>VLOOKUP($A297,'Medical Examinations'!$A$1:$J$2336,8,FALSE)</f>
        <v>Yes</v>
      </c>
      <c r="J297" t="str">
        <f>VLOOKUP($A297,'Medical Examinations'!$A$1:$J$2336,9,FALSE)</f>
        <v>Over Weight</v>
      </c>
      <c r="K297" t="str">
        <f>VLOOKUP($A297,'Medical Examinations'!$A$1:$J$2336,10,FALSE)</f>
        <v>Normal</v>
      </c>
      <c r="L297">
        <f>VLOOKUP($A297,'Hospitalisation Details'!$A$1:$O$2344,2,FALSE)</f>
        <v>10</v>
      </c>
      <c r="M297" s="6" t="str">
        <f>VLOOKUP($A297,'Hospitalisation Details'!$A$1:$O$2344,5,FALSE)</f>
        <v>10-Sep-1984</v>
      </c>
      <c r="N297" s="28">
        <f>VLOOKUP($A297,'Hospitalisation Details'!$A$1:$O$2344,6,FALSE)</f>
        <v>38</v>
      </c>
      <c r="O297" s="28">
        <f>VLOOKUP($A297,'Hospitalisation Details'!$A$1:$O$2344,7,FALSE)</f>
        <v>3</v>
      </c>
      <c r="P297" s="28">
        <f>VLOOKUP($A297,'Hospitalisation Details'!$A$1:$O$2344,8,FALSE)</f>
        <v>31743.919999999998</v>
      </c>
      <c r="Q297" t="str">
        <f>VLOOKUP($A297,'Hospitalisation Details'!$A$1:$O$2344,3,FALSE)</f>
        <v>Sep</v>
      </c>
    </row>
    <row r="298" spans="1:17" ht="15.6" x14ac:dyDescent="0.3">
      <c r="A298" s="21" t="s">
        <v>2073</v>
      </c>
      <c r="B298" t="str">
        <f>VLOOKUP($A298,'Customer Names'!$A$2:$D$2336,3,FALSE)</f>
        <v>Marcel</v>
      </c>
      <c r="C298">
        <f>VLOOKUP($A298,'Medical Examinations'!$A$1:$J$2336,2,FALSE)</f>
        <v>23</v>
      </c>
      <c r="D298">
        <f>VLOOKUP($A298,'Medical Examinations'!$A$1:$J$2336,3,FALSE)</f>
        <v>5.48</v>
      </c>
      <c r="E298" t="str">
        <f>VLOOKUP($A298,'Medical Examinations'!$A$1:$J$2336,4,FALSE)</f>
        <v>No</v>
      </c>
      <c r="F298" t="str">
        <f>VLOOKUP($A298,'Medical Examinations'!$A$1:$J$2336,5,FALSE)</f>
        <v>No</v>
      </c>
      <c r="G298" t="str">
        <f>VLOOKUP($A298,'Medical Examinations'!$A$1:$J$2336,6,FALSE)</f>
        <v>No</v>
      </c>
      <c r="H298">
        <f>VLOOKUP($A298,'Medical Examinations'!$A$1:$J$2336,7,FALSE)</f>
        <v>0</v>
      </c>
      <c r="I298" t="str">
        <f>VLOOKUP($A298,'Medical Examinations'!$A$1:$J$2336,8,FALSE)</f>
        <v>Yes</v>
      </c>
      <c r="J298" t="str">
        <f>VLOOKUP($A298,'Medical Examinations'!$A$1:$J$2336,9,FALSE)</f>
        <v>Normal Weight</v>
      </c>
      <c r="K298" t="str">
        <f>VLOOKUP($A298,'Medical Examinations'!$A$1:$J$2336,10,FALSE)</f>
        <v>Normal</v>
      </c>
      <c r="L298">
        <f>VLOOKUP($A298,'Hospitalisation Details'!$A$1:$O$2344,2,FALSE)</f>
        <v>14</v>
      </c>
      <c r="M298" s="6" t="str">
        <f>VLOOKUP($A298,'Hospitalisation Details'!$A$1:$O$2344,5,FALSE)</f>
        <v>14-Oct-1977</v>
      </c>
      <c r="N298" s="28">
        <f>VLOOKUP($A298,'Hospitalisation Details'!$A$1:$O$2344,6,FALSE)</f>
        <v>45</v>
      </c>
      <c r="O298" s="28">
        <f>VLOOKUP($A298,'Hospitalisation Details'!$A$1:$O$2344,7,FALSE)</f>
        <v>2</v>
      </c>
      <c r="P298" s="28">
        <f>VLOOKUP($A298,'Hospitalisation Details'!$A$1:$O$2344,8,FALSE)</f>
        <v>31736.7</v>
      </c>
      <c r="Q298" t="str">
        <f>VLOOKUP($A298,'Hospitalisation Details'!$A$1:$O$2344,3,FALSE)</f>
        <v>Oct</v>
      </c>
    </row>
    <row r="299" spans="1:17" ht="15.6" x14ac:dyDescent="0.3">
      <c r="A299" s="21" t="s">
        <v>2072</v>
      </c>
      <c r="B299" t="str">
        <f>VLOOKUP($A299,'Customer Names'!$A$2:$D$2336,3,FALSE)</f>
        <v>Ashley N</v>
      </c>
      <c r="C299">
        <f>VLOOKUP($A299,'Medical Examinations'!$A$1:$J$2336,2,FALSE)</f>
        <v>36.86</v>
      </c>
      <c r="D299">
        <f>VLOOKUP($A299,'Medical Examinations'!$A$1:$J$2336,3,FALSE)</f>
        <v>11.95</v>
      </c>
      <c r="E299" t="str">
        <f>VLOOKUP($A299,'Medical Examinations'!$A$1:$J$2336,4,FALSE)</f>
        <v>No</v>
      </c>
      <c r="F299" t="str">
        <f>VLOOKUP($A299,'Medical Examinations'!$A$1:$J$2336,5,FALSE)</f>
        <v>No</v>
      </c>
      <c r="G299" t="str">
        <f>VLOOKUP($A299,'Medical Examinations'!$A$1:$J$2336,6,FALSE)</f>
        <v>No</v>
      </c>
      <c r="H299">
        <f>VLOOKUP($A299,'Medical Examinations'!$A$1:$J$2336,7,FALSE)</f>
        <v>0</v>
      </c>
      <c r="I299" t="str">
        <f>VLOOKUP($A299,'Medical Examinations'!$A$1:$J$2336,8,FALSE)</f>
        <v>No</v>
      </c>
      <c r="J299" t="str">
        <f>VLOOKUP($A299,'Medical Examinations'!$A$1:$J$2336,9,FALSE)</f>
        <v>Obesity</v>
      </c>
      <c r="K299" t="str">
        <f>VLOOKUP($A299,'Medical Examinations'!$A$1:$J$2336,10,FALSE)</f>
        <v>Diabetes</v>
      </c>
      <c r="L299">
        <f>VLOOKUP($A299,'Hospitalisation Details'!$A$1:$O$2344,2,FALSE)</f>
        <v>13</v>
      </c>
      <c r="M299" s="6" t="str">
        <f>VLOOKUP($A299,'Hospitalisation Details'!$A$1:$O$2344,5,FALSE)</f>
        <v>13-Dec-1960</v>
      </c>
      <c r="N299" s="28">
        <f>VLOOKUP($A299,'Hospitalisation Details'!$A$1:$O$2344,6,FALSE)</f>
        <v>62</v>
      </c>
      <c r="O299" s="28">
        <f>VLOOKUP($A299,'Hospitalisation Details'!$A$1:$O$2344,7,FALSE)</f>
        <v>1</v>
      </c>
      <c r="P299" s="28">
        <f>VLOOKUP($A299,'Hospitalisation Details'!$A$1:$O$2344,8,FALSE)</f>
        <v>31620</v>
      </c>
      <c r="Q299" t="str">
        <f>VLOOKUP($A299,'Hospitalisation Details'!$A$1:$O$2344,3,FALSE)</f>
        <v>Dec</v>
      </c>
    </row>
    <row r="300" spans="1:17" ht="15.6" x14ac:dyDescent="0.3">
      <c r="A300" s="21" t="s">
        <v>2071</v>
      </c>
      <c r="B300" t="str">
        <f>VLOOKUP($A300,'Customer Names'!$A$2:$D$2336,3,FALSE)</f>
        <v>Evan D</v>
      </c>
      <c r="C300">
        <f>VLOOKUP($A300,'Medical Examinations'!$A$1:$J$2336,2,FALSE)</f>
        <v>24.25</v>
      </c>
      <c r="D300">
        <f>VLOOKUP($A300,'Medical Examinations'!$A$1:$J$2336,3,FALSE)</f>
        <v>8.6999999999999993</v>
      </c>
      <c r="E300" t="str">
        <f>VLOOKUP($A300,'Medical Examinations'!$A$1:$J$2336,4,FALSE)</f>
        <v>Yes</v>
      </c>
      <c r="F300" t="str">
        <f>VLOOKUP($A300,'Medical Examinations'!$A$1:$J$2336,5,FALSE)</f>
        <v>No</v>
      </c>
      <c r="G300" t="str">
        <f>VLOOKUP($A300,'Medical Examinations'!$A$1:$J$2336,6,FALSE)</f>
        <v>No</v>
      </c>
      <c r="H300">
        <f>VLOOKUP($A300,'Medical Examinations'!$A$1:$J$2336,7,FALSE)</f>
        <v>1</v>
      </c>
      <c r="I300" t="str">
        <f>VLOOKUP($A300,'Medical Examinations'!$A$1:$J$2336,8,FALSE)</f>
        <v>Yes</v>
      </c>
      <c r="J300" t="str">
        <f>VLOOKUP($A300,'Medical Examinations'!$A$1:$J$2336,9,FALSE)</f>
        <v>Normal Weight</v>
      </c>
      <c r="K300" t="str">
        <f>VLOOKUP($A300,'Medical Examinations'!$A$1:$J$2336,10,FALSE)</f>
        <v>Diabetes</v>
      </c>
      <c r="L300">
        <f>VLOOKUP($A300,'Hospitalisation Details'!$A$1:$O$2344,2,FALSE)</f>
        <v>29</v>
      </c>
      <c r="M300" s="6" t="str">
        <f>VLOOKUP($A300,'Hospitalisation Details'!$A$1:$O$2344,5,FALSE)</f>
        <v>29-Oct-1975</v>
      </c>
      <c r="N300" s="28">
        <f>VLOOKUP($A300,'Hospitalisation Details'!$A$1:$O$2344,6,FALSE)</f>
        <v>47</v>
      </c>
      <c r="O300" s="28">
        <f>VLOOKUP($A300,'Hospitalisation Details'!$A$1:$O$2344,7,FALSE)</f>
        <v>1</v>
      </c>
      <c r="P300" s="28">
        <f>VLOOKUP($A300,'Hospitalisation Details'!$A$1:$O$2344,8,FALSE)</f>
        <v>31591.82</v>
      </c>
      <c r="Q300" t="str">
        <f>VLOOKUP($A300,'Hospitalisation Details'!$A$1:$O$2344,3,FALSE)</f>
        <v>Oct</v>
      </c>
    </row>
    <row r="301" spans="1:17" ht="15.6" x14ac:dyDescent="0.3">
      <c r="A301" s="21" t="s">
        <v>2070</v>
      </c>
      <c r="B301" t="str">
        <f>VLOOKUP($A301,'Customer Names'!$A$2:$D$2336,3,FALSE)</f>
        <v>Krisana</v>
      </c>
      <c r="C301">
        <f>VLOOKUP($A301,'Medical Examinations'!$A$1:$J$2336,2,FALSE)</f>
        <v>23.85</v>
      </c>
      <c r="D301">
        <f>VLOOKUP($A301,'Medical Examinations'!$A$1:$J$2336,3,FALSE)</f>
        <v>7.84</v>
      </c>
      <c r="E301" t="str">
        <f>VLOOKUP($A301,'Medical Examinations'!$A$1:$J$2336,4,FALSE)</f>
        <v>No</v>
      </c>
      <c r="F301" t="str">
        <f>VLOOKUP($A301,'Medical Examinations'!$A$1:$J$2336,5,FALSE)</f>
        <v>No</v>
      </c>
      <c r="G301" t="str">
        <f>VLOOKUP($A301,'Medical Examinations'!$A$1:$J$2336,6,FALSE)</f>
        <v>No</v>
      </c>
      <c r="H301">
        <f>VLOOKUP($A301,'Medical Examinations'!$A$1:$J$2336,7,FALSE)</f>
        <v>0</v>
      </c>
      <c r="I301" t="str">
        <f>VLOOKUP($A301,'Medical Examinations'!$A$1:$J$2336,8,FALSE)</f>
        <v>Yes</v>
      </c>
      <c r="J301" t="str">
        <f>VLOOKUP($A301,'Medical Examinations'!$A$1:$J$2336,9,FALSE)</f>
        <v>Normal Weight</v>
      </c>
      <c r="K301" t="str">
        <f>VLOOKUP($A301,'Medical Examinations'!$A$1:$J$2336,10,FALSE)</f>
        <v>Diabetes</v>
      </c>
      <c r="L301">
        <f>VLOOKUP($A301,'Hospitalisation Details'!$A$1:$O$2344,2,FALSE)</f>
        <v>8</v>
      </c>
      <c r="M301" s="6" t="str">
        <f>VLOOKUP($A301,'Hospitalisation Details'!$A$1:$O$2344,5,FALSE)</f>
        <v>8-Oct-1974</v>
      </c>
      <c r="N301" s="28">
        <f>VLOOKUP($A301,'Hospitalisation Details'!$A$1:$O$2344,6,FALSE)</f>
        <v>48</v>
      </c>
      <c r="O301" s="28">
        <f>VLOOKUP($A301,'Hospitalisation Details'!$A$1:$O$2344,7,FALSE)</f>
        <v>0</v>
      </c>
      <c r="P301" s="28">
        <f>VLOOKUP($A301,'Hospitalisation Details'!$A$1:$O$2344,8,FALSE)</f>
        <v>31368.81</v>
      </c>
      <c r="Q301" t="str">
        <f>VLOOKUP($A301,'Hospitalisation Details'!$A$1:$O$2344,3,FALSE)</f>
        <v>Oct</v>
      </c>
    </row>
    <row r="302" spans="1:17" ht="15.6" x14ac:dyDescent="0.3">
      <c r="A302" s="21" t="s">
        <v>2069</v>
      </c>
      <c r="B302" t="str">
        <f>VLOOKUP($A302,'Customer Names'!$A$2:$D$2336,3,FALSE)</f>
        <v>Kyle</v>
      </c>
      <c r="C302">
        <f>VLOOKUP($A302,'Medical Examinations'!$A$1:$J$2336,2,FALSE)</f>
        <v>40.020000000000003</v>
      </c>
      <c r="D302">
        <f>VLOOKUP($A302,'Medical Examinations'!$A$1:$J$2336,3,FALSE)</f>
        <v>5.19</v>
      </c>
      <c r="E302" t="str">
        <f>VLOOKUP($A302,'Medical Examinations'!$A$1:$J$2336,4,FALSE)</f>
        <v>Yes</v>
      </c>
      <c r="F302" t="str">
        <f>VLOOKUP($A302,'Medical Examinations'!$A$1:$J$2336,5,FALSE)</f>
        <v>No</v>
      </c>
      <c r="G302" t="str">
        <f>VLOOKUP($A302,'Medical Examinations'!$A$1:$J$2336,6,FALSE)</f>
        <v>No</v>
      </c>
      <c r="H302">
        <f>VLOOKUP($A302,'Medical Examinations'!$A$1:$J$2336,7,FALSE)</f>
        <v>1</v>
      </c>
      <c r="I302" t="str">
        <f>VLOOKUP($A302,'Medical Examinations'!$A$1:$J$2336,8,FALSE)</f>
        <v>Yes</v>
      </c>
      <c r="J302" t="str">
        <f>VLOOKUP($A302,'Medical Examinations'!$A$1:$J$2336,9,FALSE)</f>
        <v>Obesity</v>
      </c>
      <c r="K302" t="str">
        <f>VLOOKUP($A302,'Medical Examinations'!$A$1:$J$2336,10,FALSE)</f>
        <v>Normal</v>
      </c>
      <c r="L302">
        <f>VLOOKUP($A302,'Hospitalisation Details'!$A$1:$O$2344,2,FALSE)</f>
        <v>27</v>
      </c>
      <c r="M302" s="6" t="str">
        <f>VLOOKUP($A302,'Hospitalisation Details'!$A$1:$O$2344,5,FALSE)</f>
        <v>27-Sep-1995</v>
      </c>
      <c r="N302" s="28">
        <f>VLOOKUP($A302,'Hospitalisation Details'!$A$1:$O$2344,6,FALSE)</f>
        <v>27</v>
      </c>
      <c r="O302" s="28">
        <f>VLOOKUP($A302,'Hospitalisation Details'!$A$1:$O$2344,7,FALSE)</f>
        <v>0</v>
      </c>
      <c r="P302" s="28">
        <f>VLOOKUP($A302,'Hospitalisation Details'!$A$1:$O$2344,8,FALSE)</f>
        <v>31328.27</v>
      </c>
      <c r="Q302" t="str">
        <f>VLOOKUP($A302,'Hospitalisation Details'!$A$1:$O$2344,3,FALSE)</f>
        <v>Sep</v>
      </c>
    </row>
    <row r="303" spans="1:17" ht="15.6" x14ac:dyDescent="0.3">
      <c r="A303" s="21" t="s">
        <v>2068</v>
      </c>
      <c r="B303" t="str">
        <f>VLOOKUP($A303,'Customer Names'!$A$2:$D$2336,3,FALSE)</f>
        <v>Kate</v>
      </c>
      <c r="C303">
        <f>VLOOKUP($A303,'Medical Examinations'!$A$1:$J$2336,2,FALSE)</f>
        <v>19.170000000000002</v>
      </c>
      <c r="D303">
        <f>VLOOKUP($A303,'Medical Examinations'!$A$1:$J$2336,3,FALSE)</f>
        <v>8.41</v>
      </c>
      <c r="E303" t="str">
        <f>VLOOKUP($A303,'Medical Examinations'!$A$1:$J$2336,4,FALSE)</f>
        <v>No</v>
      </c>
      <c r="F303" t="str">
        <f>VLOOKUP($A303,'Medical Examinations'!$A$1:$J$2336,5,FALSE)</f>
        <v>No</v>
      </c>
      <c r="G303" t="str">
        <f>VLOOKUP($A303,'Medical Examinations'!$A$1:$J$2336,6,FALSE)</f>
        <v>No</v>
      </c>
      <c r="H303">
        <f>VLOOKUP($A303,'Medical Examinations'!$A$1:$J$2336,7,FALSE)</f>
        <v>0</v>
      </c>
      <c r="I303" t="str">
        <f>VLOOKUP($A303,'Medical Examinations'!$A$1:$J$2336,8,FALSE)</f>
        <v>Yes</v>
      </c>
      <c r="J303" t="str">
        <f>VLOOKUP($A303,'Medical Examinations'!$A$1:$J$2336,9,FALSE)</f>
        <v>Normal Weight</v>
      </c>
      <c r="K303" t="str">
        <f>VLOOKUP($A303,'Medical Examinations'!$A$1:$J$2336,10,FALSE)</f>
        <v>Diabetes</v>
      </c>
      <c r="L303">
        <f>VLOOKUP($A303,'Hospitalisation Details'!$A$1:$O$2344,2,FALSE)</f>
        <v>9</v>
      </c>
      <c r="M303" s="6" t="str">
        <f>VLOOKUP($A303,'Hospitalisation Details'!$A$1:$O$2344,5,FALSE)</f>
        <v>9-Jul-1968</v>
      </c>
      <c r="N303" s="28">
        <f>VLOOKUP($A303,'Hospitalisation Details'!$A$1:$O$2344,6,FALSE)</f>
        <v>54</v>
      </c>
      <c r="O303" s="28">
        <f>VLOOKUP($A303,'Hospitalisation Details'!$A$1:$O$2344,7,FALSE)</f>
        <v>0</v>
      </c>
      <c r="P303" s="28">
        <f>VLOOKUP($A303,'Hospitalisation Details'!$A$1:$O$2344,8,FALSE)</f>
        <v>31322.53</v>
      </c>
      <c r="Q303" t="str">
        <f>VLOOKUP($A303,'Hospitalisation Details'!$A$1:$O$2344,3,FALSE)</f>
        <v>Jul</v>
      </c>
    </row>
    <row r="304" spans="1:17" ht="15.6" x14ac:dyDescent="0.3">
      <c r="A304" s="21" t="s">
        <v>2067</v>
      </c>
      <c r="B304" t="str">
        <f>VLOOKUP($A304,'Customer Names'!$A$2:$D$2336,3,FALSE)</f>
        <v>Martin A</v>
      </c>
      <c r="C304">
        <f>VLOOKUP($A304,'Medical Examinations'!$A$1:$J$2336,2,FALSE)</f>
        <v>43.53</v>
      </c>
      <c r="D304">
        <f>VLOOKUP($A304,'Medical Examinations'!$A$1:$J$2336,3,FALSE)</f>
        <v>5.86</v>
      </c>
      <c r="E304" t="str">
        <f>VLOOKUP($A304,'Medical Examinations'!$A$1:$J$2336,4,FALSE)</f>
        <v>Yes</v>
      </c>
      <c r="F304" t="str">
        <f>VLOOKUP($A304,'Medical Examinations'!$A$1:$J$2336,5,FALSE)</f>
        <v>Yes</v>
      </c>
      <c r="G304" t="str">
        <f>VLOOKUP($A304,'Medical Examinations'!$A$1:$J$2336,6,FALSE)</f>
        <v>No</v>
      </c>
      <c r="H304">
        <f>VLOOKUP($A304,'Medical Examinations'!$A$1:$J$2336,7,FALSE)</f>
        <v>2</v>
      </c>
      <c r="I304" t="str">
        <f>VLOOKUP($A304,'Medical Examinations'!$A$1:$J$2336,8,FALSE)</f>
        <v>Yes</v>
      </c>
      <c r="J304" t="str">
        <f>VLOOKUP($A304,'Medical Examinations'!$A$1:$J$2336,9,FALSE)</f>
        <v>Obesity</v>
      </c>
      <c r="K304" t="str">
        <f>VLOOKUP($A304,'Medical Examinations'!$A$1:$J$2336,10,FALSE)</f>
        <v>Prediabetes</v>
      </c>
      <c r="L304">
        <f>VLOOKUP($A304,'Hospitalisation Details'!$A$1:$O$2344,2,FALSE)</f>
        <v>22</v>
      </c>
      <c r="M304" s="6" t="str">
        <f>VLOOKUP($A304,'Hospitalisation Details'!$A$1:$O$2344,5,FALSE)</f>
        <v>22-Jul-2000</v>
      </c>
      <c r="N304" s="28">
        <f>VLOOKUP($A304,'Hospitalisation Details'!$A$1:$O$2344,6,FALSE)</f>
        <v>22</v>
      </c>
      <c r="O304" s="28">
        <f>VLOOKUP($A304,'Hospitalisation Details'!$A$1:$O$2344,7,FALSE)</f>
        <v>0</v>
      </c>
      <c r="P304" s="28">
        <f>VLOOKUP($A304,'Hospitalisation Details'!$A$1:$O$2344,8,FALSE)</f>
        <v>31234.560000000001</v>
      </c>
      <c r="Q304" t="str">
        <f>VLOOKUP($A304,'Hospitalisation Details'!$A$1:$O$2344,3,FALSE)</f>
        <v>Jul</v>
      </c>
    </row>
    <row r="305" spans="1:17" ht="15.6" x14ac:dyDescent="0.3">
      <c r="A305" s="21" t="s">
        <v>2066</v>
      </c>
      <c r="B305" t="str">
        <f>VLOOKUP($A305,'Customer Names'!$A$2:$D$2336,3,FALSE)</f>
        <v>Stacey</v>
      </c>
      <c r="C305">
        <f>VLOOKUP($A305,'Medical Examinations'!$A$1:$J$2336,2,FALSE)</f>
        <v>46.06</v>
      </c>
      <c r="D305">
        <f>VLOOKUP($A305,'Medical Examinations'!$A$1:$J$2336,3,FALSE)</f>
        <v>4.18</v>
      </c>
      <c r="E305" t="str">
        <f>VLOOKUP($A305,'Medical Examinations'!$A$1:$J$2336,4,FALSE)</f>
        <v>No</v>
      </c>
      <c r="F305" t="str">
        <f>VLOOKUP($A305,'Medical Examinations'!$A$1:$J$2336,5,FALSE)</f>
        <v>Yes</v>
      </c>
      <c r="G305" t="str">
        <f>VLOOKUP($A305,'Medical Examinations'!$A$1:$J$2336,6,FALSE)</f>
        <v>No</v>
      </c>
      <c r="H305">
        <f>VLOOKUP($A305,'Medical Examinations'!$A$1:$J$2336,7,FALSE)</f>
        <v>1</v>
      </c>
      <c r="I305" t="str">
        <f>VLOOKUP($A305,'Medical Examinations'!$A$1:$J$2336,8,FALSE)</f>
        <v>Yes</v>
      </c>
      <c r="J305" t="str">
        <f>VLOOKUP($A305,'Medical Examinations'!$A$1:$J$2336,9,FALSE)</f>
        <v>Obesity</v>
      </c>
      <c r="K305" t="str">
        <f>VLOOKUP($A305,'Medical Examinations'!$A$1:$J$2336,10,FALSE)</f>
        <v>Normal</v>
      </c>
      <c r="L305">
        <f>VLOOKUP($A305,'Hospitalisation Details'!$A$1:$O$2344,2,FALSE)</f>
        <v>9</v>
      </c>
      <c r="M305" s="6" t="str">
        <f>VLOOKUP($A305,'Hospitalisation Details'!$A$1:$O$2344,5,FALSE)</f>
        <v>9-Nov-2004</v>
      </c>
      <c r="N305" s="28">
        <f>VLOOKUP($A305,'Hospitalisation Details'!$A$1:$O$2344,6,FALSE)</f>
        <v>18</v>
      </c>
      <c r="O305" s="28">
        <f>VLOOKUP($A305,'Hospitalisation Details'!$A$1:$O$2344,7,FALSE)</f>
        <v>0</v>
      </c>
      <c r="P305" s="28">
        <f>VLOOKUP($A305,'Hospitalisation Details'!$A$1:$O$2344,8,FALSE)</f>
        <v>31196.61</v>
      </c>
      <c r="Q305" t="str">
        <f>VLOOKUP($A305,'Hospitalisation Details'!$A$1:$O$2344,3,FALSE)</f>
        <v>Nov</v>
      </c>
    </row>
    <row r="306" spans="1:17" ht="15.6" x14ac:dyDescent="0.3">
      <c r="A306" s="21" t="s">
        <v>2065</v>
      </c>
      <c r="B306" t="str">
        <f>VLOOKUP($A306,'Customer Names'!$A$2:$D$2336,3,FALSE)</f>
        <v>Christine</v>
      </c>
      <c r="C306">
        <f>VLOOKUP($A306,'Medical Examinations'!$A$1:$J$2336,2,FALSE)</f>
        <v>29.92</v>
      </c>
      <c r="D306">
        <f>VLOOKUP($A306,'Medical Examinations'!$A$1:$J$2336,3,FALSE)</f>
        <v>11.99</v>
      </c>
      <c r="E306" t="str">
        <f>VLOOKUP($A306,'Medical Examinations'!$A$1:$J$2336,4,FALSE)</f>
        <v>Yes</v>
      </c>
      <c r="F306" t="str">
        <f>VLOOKUP($A306,'Medical Examinations'!$A$1:$J$2336,5,FALSE)</f>
        <v>No</v>
      </c>
      <c r="G306" t="str">
        <f>VLOOKUP($A306,'Medical Examinations'!$A$1:$J$2336,6,FALSE)</f>
        <v>No</v>
      </c>
      <c r="H306">
        <f>VLOOKUP($A306,'Medical Examinations'!$A$1:$J$2336,7,FALSE)</f>
        <v>2</v>
      </c>
      <c r="I306" t="str">
        <f>VLOOKUP($A306,'Medical Examinations'!$A$1:$J$2336,8,FALSE)</f>
        <v>Yes</v>
      </c>
      <c r="J306" t="str">
        <f>VLOOKUP($A306,'Medical Examinations'!$A$1:$J$2336,9,FALSE)</f>
        <v>Obesity</v>
      </c>
      <c r="K306" t="str">
        <f>VLOOKUP($A306,'Medical Examinations'!$A$1:$J$2336,10,FALSE)</f>
        <v>Diabetes</v>
      </c>
      <c r="L306">
        <f>VLOOKUP($A306,'Hospitalisation Details'!$A$1:$O$2344,2,FALSE)</f>
        <v>9</v>
      </c>
      <c r="M306" s="6" t="str">
        <f>VLOOKUP($A306,'Hospitalisation Details'!$A$1:$O$2344,5,FALSE)</f>
        <v>9-Sep-1961</v>
      </c>
      <c r="N306" s="28">
        <f>VLOOKUP($A306,'Hospitalisation Details'!$A$1:$O$2344,6,FALSE)</f>
        <v>61</v>
      </c>
      <c r="O306" s="28">
        <f>VLOOKUP($A306,'Hospitalisation Details'!$A$1:$O$2344,7,FALSE)</f>
        <v>3</v>
      </c>
      <c r="P306" s="28">
        <f>VLOOKUP($A306,'Hospitalisation Details'!$A$1:$O$2344,8,FALSE)</f>
        <v>30942.19</v>
      </c>
      <c r="Q306" t="str">
        <f>VLOOKUP($A306,'Hospitalisation Details'!$A$1:$O$2344,3,FALSE)</f>
        <v>Sep</v>
      </c>
    </row>
    <row r="307" spans="1:17" ht="15.6" x14ac:dyDescent="0.3">
      <c r="A307" s="21" t="s">
        <v>2064</v>
      </c>
      <c r="B307" t="str">
        <f>VLOOKUP($A307,'Customer Names'!$A$2:$D$2336,3,FALSE)</f>
        <v>Sarah C</v>
      </c>
      <c r="C307">
        <f>VLOOKUP($A307,'Medical Examinations'!$A$1:$J$2336,2,FALSE)</f>
        <v>28.46</v>
      </c>
      <c r="D307">
        <f>VLOOKUP($A307,'Medical Examinations'!$A$1:$J$2336,3,FALSE)</f>
        <v>4.8499999999999996</v>
      </c>
      <c r="E307" t="str">
        <f>VLOOKUP($A307,'Medical Examinations'!$A$1:$J$2336,4,FALSE)</f>
        <v>Yes</v>
      </c>
      <c r="F307" t="str">
        <f>VLOOKUP($A307,'Medical Examinations'!$A$1:$J$2336,5,FALSE)</f>
        <v>No</v>
      </c>
      <c r="G307" t="str">
        <f>VLOOKUP($A307,'Medical Examinations'!$A$1:$J$2336,6,FALSE)</f>
        <v>No</v>
      </c>
      <c r="H307">
        <f>VLOOKUP($A307,'Medical Examinations'!$A$1:$J$2336,7,FALSE)</f>
        <v>1</v>
      </c>
      <c r="I307" t="str">
        <f>VLOOKUP($A307,'Medical Examinations'!$A$1:$J$2336,8,FALSE)</f>
        <v>Yes</v>
      </c>
      <c r="J307" t="str">
        <f>VLOOKUP($A307,'Medical Examinations'!$A$1:$J$2336,9,FALSE)</f>
        <v>Over Weight</v>
      </c>
      <c r="K307" t="str">
        <f>VLOOKUP($A307,'Medical Examinations'!$A$1:$J$2336,10,FALSE)</f>
        <v>Normal</v>
      </c>
      <c r="L307">
        <f>VLOOKUP($A307,'Hospitalisation Details'!$A$1:$O$2344,2,FALSE)</f>
        <v>5</v>
      </c>
      <c r="M307" s="6" t="str">
        <f>VLOOKUP($A307,'Hospitalisation Details'!$A$1:$O$2344,5,FALSE)</f>
        <v>5-Sep-1988</v>
      </c>
      <c r="N307" s="28">
        <f>VLOOKUP($A307,'Hospitalisation Details'!$A$1:$O$2344,6,FALSE)</f>
        <v>34</v>
      </c>
      <c r="O307" s="28">
        <f>VLOOKUP($A307,'Hospitalisation Details'!$A$1:$O$2344,7,FALSE)</f>
        <v>3</v>
      </c>
      <c r="P307" s="28">
        <f>VLOOKUP($A307,'Hospitalisation Details'!$A$1:$O$2344,8,FALSE)</f>
        <v>30763.01</v>
      </c>
      <c r="Q307" t="str">
        <f>VLOOKUP($A307,'Hospitalisation Details'!$A$1:$O$2344,3,FALSE)</f>
        <v>Sep</v>
      </c>
    </row>
    <row r="308" spans="1:17" ht="15.6" x14ac:dyDescent="0.3">
      <c r="A308" s="21" t="s">
        <v>2063</v>
      </c>
      <c r="B308" t="str">
        <f>VLOOKUP($A308,'Customer Names'!$A$2:$D$2336,3,FALSE)</f>
        <v>Megan</v>
      </c>
      <c r="C308">
        <f>VLOOKUP($A308,'Medical Examinations'!$A$1:$J$2336,2,FALSE)</f>
        <v>24.56</v>
      </c>
      <c r="D308">
        <f>VLOOKUP($A308,'Medical Examinations'!$A$1:$J$2336,3,FALSE)</f>
        <v>6.18</v>
      </c>
      <c r="E308" t="str">
        <f>VLOOKUP($A308,'Medical Examinations'!$A$1:$J$2336,4,FALSE)</f>
        <v>Yes</v>
      </c>
      <c r="F308" t="str">
        <f>VLOOKUP($A308,'Medical Examinations'!$A$1:$J$2336,5,FALSE)</f>
        <v>No</v>
      </c>
      <c r="G308" t="str">
        <f>VLOOKUP($A308,'Medical Examinations'!$A$1:$J$2336,6,FALSE)</f>
        <v>Yes</v>
      </c>
      <c r="H308">
        <f>VLOOKUP($A308,'Medical Examinations'!$A$1:$J$2336,7,FALSE)</f>
        <v>1</v>
      </c>
      <c r="I308" t="str">
        <f>VLOOKUP($A308,'Medical Examinations'!$A$1:$J$2336,8,FALSE)</f>
        <v>Yes</v>
      </c>
      <c r="J308" t="str">
        <f>VLOOKUP($A308,'Medical Examinations'!$A$1:$J$2336,9,FALSE)</f>
        <v>Normal Weight</v>
      </c>
      <c r="K308" t="str">
        <f>VLOOKUP($A308,'Medical Examinations'!$A$1:$J$2336,10,FALSE)</f>
        <v>Prediabetes</v>
      </c>
      <c r="L308">
        <f>VLOOKUP($A308,'Hospitalisation Details'!$A$1:$O$2344,2,FALSE)</f>
        <v>21</v>
      </c>
      <c r="M308" s="6" t="str">
        <f>VLOOKUP($A308,'Hospitalisation Details'!$A$1:$O$2344,5,FALSE)</f>
        <v>21-Dec-1983</v>
      </c>
      <c r="N308" s="28">
        <f>VLOOKUP($A308,'Hospitalisation Details'!$A$1:$O$2344,6,FALSE)</f>
        <v>39</v>
      </c>
      <c r="O308" s="28">
        <f>VLOOKUP($A308,'Hospitalisation Details'!$A$1:$O$2344,7,FALSE)</f>
        <v>3</v>
      </c>
      <c r="P308" s="28">
        <f>VLOOKUP($A308,'Hospitalisation Details'!$A$1:$O$2344,8,FALSE)</f>
        <v>30724.44</v>
      </c>
      <c r="Q308" t="str">
        <f>VLOOKUP($A308,'Hospitalisation Details'!$A$1:$O$2344,3,FALSE)</f>
        <v>Dec</v>
      </c>
    </row>
    <row r="309" spans="1:17" ht="15.6" x14ac:dyDescent="0.3">
      <c r="A309" s="21" t="s">
        <v>2062</v>
      </c>
      <c r="B309" t="str">
        <f>VLOOKUP($A309,'Customer Names'!$A$2:$D$2336,3,FALSE)</f>
        <v>Jason W</v>
      </c>
      <c r="C309">
        <f>VLOOKUP($A309,'Medical Examinations'!$A$1:$J$2336,2,FALSE)</f>
        <v>41.19</v>
      </c>
      <c r="D309">
        <f>VLOOKUP($A309,'Medical Examinations'!$A$1:$J$2336,3,FALSE)</f>
        <v>6.37</v>
      </c>
      <c r="E309" t="str">
        <f>VLOOKUP($A309,'Medical Examinations'!$A$1:$J$2336,4,FALSE)</f>
        <v>No</v>
      </c>
      <c r="F309" t="str">
        <f>VLOOKUP($A309,'Medical Examinations'!$A$1:$J$2336,5,FALSE)</f>
        <v>No</v>
      </c>
      <c r="G309" t="str">
        <f>VLOOKUP($A309,'Medical Examinations'!$A$1:$J$2336,6,FALSE)</f>
        <v>No</v>
      </c>
      <c r="H309">
        <f>VLOOKUP($A309,'Medical Examinations'!$A$1:$J$2336,7,FALSE)</f>
        <v>0</v>
      </c>
      <c r="I309" t="str">
        <f>VLOOKUP($A309,'Medical Examinations'!$A$1:$J$2336,8,FALSE)</f>
        <v>Yes</v>
      </c>
      <c r="J309" t="str">
        <f>VLOOKUP($A309,'Medical Examinations'!$A$1:$J$2336,9,FALSE)</f>
        <v>Obesity</v>
      </c>
      <c r="K309" t="str">
        <f>VLOOKUP($A309,'Medical Examinations'!$A$1:$J$2336,10,FALSE)</f>
        <v>Prediabetes</v>
      </c>
      <c r="L309">
        <f>VLOOKUP($A309,'Hospitalisation Details'!$A$1:$O$2344,2,FALSE)</f>
        <v>21</v>
      </c>
      <c r="M309" s="6" t="str">
        <f>VLOOKUP($A309,'Hospitalisation Details'!$A$1:$O$2344,5,FALSE)</f>
        <v>21-Sep-1999</v>
      </c>
      <c r="N309" s="28">
        <f>VLOOKUP($A309,'Hospitalisation Details'!$A$1:$O$2344,6,FALSE)</f>
        <v>23</v>
      </c>
      <c r="O309" s="28">
        <f>VLOOKUP($A309,'Hospitalisation Details'!$A$1:$O$2344,7,FALSE)</f>
        <v>0</v>
      </c>
      <c r="P309" s="28">
        <f>VLOOKUP($A309,'Hospitalisation Details'!$A$1:$O$2344,8,FALSE)</f>
        <v>30697.71</v>
      </c>
      <c r="Q309" t="str">
        <f>VLOOKUP($A309,'Hospitalisation Details'!$A$1:$O$2344,3,FALSE)</f>
        <v>Sep</v>
      </c>
    </row>
    <row r="310" spans="1:17" ht="15.6" x14ac:dyDescent="0.3">
      <c r="A310" s="21" t="s">
        <v>2061</v>
      </c>
      <c r="B310" t="str">
        <f>VLOOKUP($A310,'Customer Names'!$A$2:$D$2336,3,FALSE)</f>
        <v>Michele</v>
      </c>
      <c r="C310">
        <f>VLOOKUP($A310,'Medical Examinations'!$A$1:$J$2336,2,FALSE)</f>
        <v>18.63</v>
      </c>
      <c r="D310">
        <f>VLOOKUP($A310,'Medical Examinations'!$A$1:$J$2336,3,FALSE)</f>
        <v>9.81</v>
      </c>
      <c r="E310" t="str">
        <f>VLOOKUP($A310,'Medical Examinations'!$A$1:$J$2336,4,FALSE)</f>
        <v>Yes</v>
      </c>
      <c r="F310" t="str">
        <f>VLOOKUP($A310,'Medical Examinations'!$A$1:$J$2336,5,FALSE)</f>
        <v>No</v>
      </c>
      <c r="G310" t="str">
        <f>VLOOKUP($A310,'Medical Examinations'!$A$1:$J$2336,6,FALSE)</f>
        <v>No</v>
      </c>
      <c r="H310">
        <f>VLOOKUP($A310,'Medical Examinations'!$A$1:$J$2336,7,FALSE)</f>
        <v>2</v>
      </c>
      <c r="I310" t="str">
        <f>VLOOKUP($A310,'Medical Examinations'!$A$1:$J$2336,8,FALSE)</f>
        <v>Yes</v>
      </c>
      <c r="J310" t="str">
        <f>VLOOKUP($A310,'Medical Examinations'!$A$1:$J$2336,9,FALSE)</f>
        <v>Normal Weight</v>
      </c>
      <c r="K310" t="str">
        <f>VLOOKUP($A310,'Medical Examinations'!$A$1:$J$2336,10,FALSE)</f>
        <v>Diabetes</v>
      </c>
      <c r="L310">
        <f>VLOOKUP($A310,'Hospitalisation Details'!$A$1:$O$2344,2,FALSE)</f>
        <v>11</v>
      </c>
      <c r="M310" s="6" t="str">
        <f>VLOOKUP($A310,'Hospitalisation Details'!$A$1:$O$2344,5,FALSE)</f>
        <v>11-Nov-1970</v>
      </c>
      <c r="N310" s="28">
        <f>VLOOKUP($A310,'Hospitalisation Details'!$A$1:$O$2344,6,FALSE)</f>
        <v>52</v>
      </c>
      <c r="O310" s="28">
        <f>VLOOKUP($A310,'Hospitalisation Details'!$A$1:$O$2344,7,FALSE)</f>
        <v>0</v>
      </c>
      <c r="P310" s="28">
        <f>VLOOKUP($A310,'Hospitalisation Details'!$A$1:$O$2344,8,FALSE)</f>
        <v>30625.65</v>
      </c>
      <c r="Q310" t="str">
        <f>VLOOKUP($A310,'Hospitalisation Details'!$A$1:$O$2344,3,FALSE)</f>
        <v>Nov</v>
      </c>
    </row>
    <row r="311" spans="1:17" ht="15.6" x14ac:dyDescent="0.3">
      <c r="A311" s="21" t="s">
        <v>2060</v>
      </c>
      <c r="B311" t="str">
        <f>VLOOKUP($A311,'Customer Names'!$A$2:$D$2336,3,FALSE)</f>
        <v>Nikki</v>
      </c>
      <c r="C311">
        <f>VLOOKUP($A311,'Medical Examinations'!$A$1:$J$2336,2,FALSE)</f>
        <v>26.26</v>
      </c>
      <c r="D311">
        <f>VLOOKUP($A311,'Medical Examinations'!$A$1:$J$2336,3,FALSE)</f>
        <v>11.8</v>
      </c>
      <c r="E311" t="str">
        <f>VLOOKUP($A311,'Medical Examinations'!$A$1:$J$2336,4,FALSE)</f>
        <v>Yes</v>
      </c>
      <c r="F311" t="str">
        <f>VLOOKUP($A311,'Medical Examinations'!$A$1:$J$2336,5,FALSE)</f>
        <v>No</v>
      </c>
      <c r="G311" t="str">
        <f>VLOOKUP($A311,'Medical Examinations'!$A$1:$J$2336,6,FALSE)</f>
        <v>No</v>
      </c>
      <c r="H311">
        <f>VLOOKUP($A311,'Medical Examinations'!$A$1:$J$2336,7,FALSE)</f>
        <v>1</v>
      </c>
      <c r="I311" t="str">
        <f>VLOOKUP($A311,'Medical Examinations'!$A$1:$J$2336,8,FALSE)</f>
        <v>Yes</v>
      </c>
      <c r="J311" t="str">
        <f>VLOOKUP($A311,'Medical Examinations'!$A$1:$J$2336,9,FALSE)</f>
        <v>Over Weight</v>
      </c>
      <c r="K311" t="str">
        <f>VLOOKUP($A311,'Medical Examinations'!$A$1:$J$2336,10,FALSE)</f>
        <v>Diabetes</v>
      </c>
      <c r="L311">
        <f>VLOOKUP($A311,'Hospitalisation Details'!$A$1:$O$2344,2,FALSE)</f>
        <v>10</v>
      </c>
      <c r="M311" s="6" t="str">
        <f>VLOOKUP($A311,'Hospitalisation Details'!$A$1:$O$2344,5,FALSE)</f>
        <v>10-Aug-1986</v>
      </c>
      <c r="N311" s="28">
        <f>VLOOKUP($A311,'Hospitalisation Details'!$A$1:$O$2344,6,FALSE)</f>
        <v>36</v>
      </c>
      <c r="O311" s="28">
        <f>VLOOKUP($A311,'Hospitalisation Details'!$A$1:$O$2344,7,FALSE)</f>
        <v>3</v>
      </c>
      <c r="P311" s="28">
        <f>VLOOKUP($A311,'Hospitalisation Details'!$A$1:$O$2344,8,FALSE)</f>
        <v>30530.5</v>
      </c>
      <c r="Q311" t="str">
        <f>VLOOKUP($A311,'Hospitalisation Details'!$A$1:$O$2344,3,FALSE)</f>
        <v>Aug</v>
      </c>
    </row>
    <row r="312" spans="1:17" ht="15.6" x14ac:dyDescent="0.3">
      <c r="A312" s="21" t="s">
        <v>2059</v>
      </c>
      <c r="B312" t="str">
        <f>VLOOKUP($A312,'Customer Names'!$A$2:$D$2336,3,FALSE)</f>
        <v>Philip J</v>
      </c>
      <c r="C312">
        <f>VLOOKUP($A312,'Medical Examinations'!$A$1:$J$2336,2,FALSE)</f>
        <v>22.37</v>
      </c>
      <c r="D312">
        <f>VLOOKUP($A312,'Medical Examinations'!$A$1:$J$2336,3,FALSE)</f>
        <v>5.86</v>
      </c>
      <c r="E312" t="str">
        <f>VLOOKUP($A312,'Medical Examinations'!$A$1:$J$2336,4,FALSE)</f>
        <v>Yes</v>
      </c>
      <c r="F312" t="str">
        <f>VLOOKUP($A312,'Medical Examinations'!$A$1:$J$2336,5,FALSE)</f>
        <v>No</v>
      </c>
      <c r="G312" t="str">
        <f>VLOOKUP($A312,'Medical Examinations'!$A$1:$J$2336,6,FALSE)</f>
        <v>Yes</v>
      </c>
      <c r="H312">
        <f>VLOOKUP($A312,'Medical Examinations'!$A$1:$J$2336,7,FALSE)</f>
        <v>1</v>
      </c>
      <c r="I312" t="str">
        <f>VLOOKUP($A312,'Medical Examinations'!$A$1:$J$2336,8,FALSE)</f>
        <v>Yes</v>
      </c>
      <c r="J312" t="str">
        <f>VLOOKUP($A312,'Medical Examinations'!$A$1:$J$2336,9,FALSE)</f>
        <v>Normal Weight</v>
      </c>
      <c r="K312" t="str">
        <f>VLOOKUP($A312,'Medical Examinations'!$A$1:$J$2336,10,FALSE)</f>
        <v>Prediabetes</v>
      </c>
      <c r="L312">
        <f>VLOOKUP($A312,'Hospitalisation Details'!$A$1:$O$2344,2,FALSE)</f>
        <v>3</v>
      </c>
      <c r="M312" s="6" t="str">
        <f>VLOOKUP($A312,'Hospitalisation Details'!$A$1:$O$2344,5,FALSE)</f>
        <v>3-Sep-1983</v>
      </c>
      <c r="N312" s="28">
        <f>VLOOKUP($A312,'Hospitalisation Details'!$A$1:$O$2344,6,FALSE)</f>
        <v>39</v>
      </c>
      <c r="O312" s="28">
        <f>VLOOKUP($A312,'Hospitalisation Details'!$A$1:$O$2344,7,FALSE)</f>
        <v>3</v>
      </c>
      <c r="P312" s="28">
        <f>VLOOKUP($A312,'Hospitalisation Details'!$A$1:$O$2344,8,FALSE)</f>
        <v>30457.37</v>
      </c>
      <c r="Q312" t="str">
        <f>VLOOKUP($A312,'Hospitalisation Details'!$A$1:$O$2344,3,FALSE)</f>
        <v>Sep</v>
      </c>
    </row>
    <row r="313" spans="1:17" ht="15.6" x14ac:dyDescent="0.3">
      <c r="A313" s="21" t="s">
        <v>2058</v>
      </c>
      <c r="B313" t="str">
        <f>VLOOKUP($A313,'Customer Names'!$A$2:$D$2336,3,FALSE)</f>
        <v>Bryan L</v>
      </c>
      <c r="C313">
        <f>VLOOKUP($A313,'Medical Examinations'!$A$1:$J$2336,2,FALSE)</f>
        <v>39.619999999999997</v>
      </c>
      <c r="D313">
        <f>VLOOKUP($A313,'Medical Examinations'!$A$1:$J$2336,3,FALSE)</f>
        <v>4.28</v>
      </c>
      <c r="E313" t="str">
        <f>VLOOKUP($A313,'Medical Examinations'!$A$1:$J$2336,4,FALSE)</f>
        <v>No</v>
      </c>
      <c r="F313" t="str">
        <f>VLOOKUP($A313,'Medical Examinations'!$A$1:$J$2336,5,FALSE)</f>
        <v>No</v>
      </c>
      <c r="G313" t="str">
        <f>VLOOKUP($A313,'Medical Examinations'!$A$1:$J$2336,6,FALSE)</f>
        <v>No</v>
      </c>
      <c r="H313">
        <f>VLOOKUP($A313,'Medical Examinations'!$A$1:$J$2336,7,FALSE)</f>
        <v>1</v>
      </c>
      <c r="I313" t="str">
        <f>VLOOKUP($A313,'Medical Examinations'!$A$1:$J$2336,8,FALSE)</f>
        <v>Yes</v>
      </c>
      <c r="J313" t="str">
        <f>VLOOKUP($A313,'Medical Examinations'!$A$1:$J$2336,9,FALSE)</f>
        <v>Obesity</v>
      </c>
      <c r="K313" t="str">
        <f>VLOOKUP($A313,'Medical Examinations'!$A$1:$J$2336,10,FALSE)</f>
        <v>Normal</v>
      </c>
      <c r="L313">
        <f>VLOOKUP($A313,'Hospitalisation Details'!$A$1:$O$2344,2,FALSE)</f>
        <v>28</v>
      </c>
      <c r="M313" s="6" t="str">
        <f>VLOOKUP($A313,'Hospitalisation Details'!$A$1:$O$2344,5,FALSE)</f>
        <v>28-Oct-1998</v>
      </c>
      <c r="N313" s="28">
        <f>VLOOKUP($A313,'Hospitalisation Details'!$A$1:$O$2344,6,FALSE)</f>
        <v>24</v>
      </c>
      <c r="O313" s="28">
        <f>VLOOKUP($A313,'Hospitalisation Details'!$A$1:$O$2344,7,FALSE)</f>
        <v>0</v>
      </c>
      <c r="P313" s="28">
        <f>VLOOKUP($A313,'Hospitalisation Details'!$A$1:$O$2344,8,FALSE)</f>
        <v>30422.03</v>
      </c>
      <c r="Q313" t="str">
        <f>VLOOKUP($A313,'Hospitalisation Details'!$A$1:$O$2344,3,FALSE)</f>
        <v>Oct</v>
      </c>
    </row>
    <row r="314" spans="1:17" ht="15.6" x14ac:dyDescent="0.3">
      <c r="A314" s="21" t="s">
        <v>2057</v>
      </c>
      <c r="B314" t="str">
        <f>VLOOKUP($A314,'Customer Names'!$A$2:$D$2336,3,FALSE)</f>
        <v>Timothy F</v>
      </c>
      <c r="C314">
        <f>VLOOKUP($A314,'Medical Examinations'!$A$1:$J$2336,2,FALSE)</f>
        <v>18.329999999999998</v>
      </c>
      <c r="D314">
        <f>VLOOKUP($A314,'Medical Examinations'!$A$1:$J$2336,3,FALSE)</f>
        <v>4.16</v>
      </c>
      <c r="E314" t="str">
        <f>VLOOKUP($A314,'Medical Examinations'!$A$1:$J$2336,4,FALSE)</f>
        <v>Yes</v>
      </c>
      <c r="F314" t="str">
        <f>VLOOKUP($A314,'Medical Examinations'!$A$1:$J$2336,5,FALSE)</f>
        <v>No</v>
      </c>
      <c r="G314" t="str">
        <f>VLOOKUP($A314,'Medical Examinations'!$A$1:$J$2336,6,FALSE)</f>
        <v>No</v>
      </c>
      <c r="H314">
        <f>VLOOKUP($A314,'Medical Examinations'!$A$1:$J$2336,7,FALSE)</f>
        <v>0</v>
      </c>
      <c r="I314" t="str">
        <f>VLOOKUP($A314,'Medical Examinations'!$A$1:$J$2336,8,FALSE)</f>
        <v>Yes</v>
      </c>
      <c r="J314" t="str">
        <f>VLOOKUP($A314,'Medical Examinations'!$A$1:$J$2336,9,FALSE)</f>
        <v>Under Weight</v>
      </c>
      <c r="K314" t="str">
        <f>VLOOKUP($A314,'Medical Examinations'!$A$1:$J$2336,10,FALSE)</f>
        <v>Normal</v>
      </c>
      <c r="L314">
        <f>VLOOKUP($A314,'Hospitalisation Details'!$A$1:$O$2344,2,FALSE)</f>
        <v>3</v>
      </c>
      <c r="M314" s="6" t="str">
        <f>VLOOKUP($A314,'Hospitalisation Details'!$A$1:$O$2344,5,FALSE)</f>
        <v>3-Sep-1976</v>
      </c>
      <c r="N314" s="28">
        <f>VLOOKUP($A314,'Hospitalisation Details'!$A$1:$O$2344,6,FALSE)</f>
        <v>46</v>
      </c>
      <c r="O314" s="28">
        <f>VLOOKUP($A314,'Hospitalisation Details'!$A$1:$O$2344,7,FALSE)</f>
        <v>2</v>
      </c>
      <c r="P314" s="28">
        <f>VLOOKUP($A314,'Hospitalisation Details'!$A$1:$O$2344,8,FALSE)</f>
        <v>30409.53</v>
      </c>
      <c r="Q314" t="str">
        <f>VLOOKUP($A314,'Hospitalisation Details'!$A$1:$O$2344,3,FALSE)</f>
        <v>Sep</v>
      </c>
    </row>
    <row r="315" spans="1:17" ht="15.6" x14ac:dyDescent="0.3">
      <c r="A315" s="21" t="s">
        <v>2056</v>
      </c>
      <c r="B315" t="str">
        <f>VLOOKUP($A315,'Customer Names'!$A$2:$D$2336,3,FALSE)</f>
        <v>Angielyn M</v>
      </c>
      <c r="C315">
        <f>VLOOKUP($A315,'Medical Examinations'!$A$1:$J$2336,2,FALSE)</f>
        <v>17.11</v>
      </c>
      <c r="D315">
        <f>VLOOKUP($A315,'Medical Examinations'!$A$1:$J$2336,3,FALSE)</f>
        <v>4.9800000000000004</v>
      </c>
      <c r="E315" t="str">
        <f>VLOOKUP($A315,'Medical Examinations'!$A$1:$J$2336,4,FALSE)</f>
        <v>Yes</v>
      </c>
      <c r="F315" t="str">
        <f>VLOOKUP($A315,'Medical Examinations'!$A$1:$J$2336,5,FALSE)</f>
        <v>No</v>
      </c>
      <c r="G315" t="str">
        <f>VLOOKUP($A315,'Medical Examinations'!$A$1:$J$2336,6,FALSE)</f>
        <v>Yes</v>
      </c>
      <c r="H315">
        <f>VLOOKUP($A315,'Medical Examinations'!$A$1:$J$2336,7,FALSE)</f>
        <v>1</v>
      </c>
      <c r="I315" t="str">
        <f>VLOOKUP($A315,'Medical Examinations'!$A$1:$J$2336,8,FALSE)</f>
        <v>Yes</v>
      </c>
      <c r="J315" t="str">
        <f>VLOOKUP($A315,'Medical Examinations'!$A$1:$J$2336,9,FALSE)</f>
        <v>Under Weight</v>
      </c>
      <c r="K315" t="str">
        <f>VLOOKUP($A315,'Medical Examinations'!$A$1:$J$2336,10,FALSE)</f>
        <v>Normal</v>
      </c>
      <c r="L315">
        <f>VLOOKUP($A315,'Hospitalisation Details'!$A$1:$O$2344,2,FALSE)</f>
        <v>30</v>
      </c>
      <c r="M315" s="6" t="str">
        <f>VLOOKUP($A315,'Hospitalisation Details'!$A$1:$O$2344,5,FALSE)</f>
        <v>30-Jul-1969</v>
      </c>
      <c r="N315" s="28">
        <f>VLOOKUP($A315,'Hospitalisation Details'!$A$1:$O$2344,6,FALSE)</f>
        <v>53</v>
      </c>
      <c r="O315" s="28">
        <f>VLOOKUP($A315,'Hospitalisation Details'!$A$1:$O$2344,7,FALSE)</f>
        <v>0</v>
      </c>
      <c r="P315" s="28">
        <f>VLOOKUP($A315,'Hospitalisation Details'!$A$1:$O$2344,8,FALSE)</f>
        <v>30366.93</v>
      </c>
      <c r="Q315" t="str">
        <f>VLOOKUP($A315,'Hospitalisation Details'!$A$1:$O$2344,3,FALSE)</f>
        <v>Jul</v>
      </c>
    </row>
    <row r="316" spans="1:17" ht="15.6" x14ac:dyDescent="0.3">
      <c r="A316" s="21" t="s">
        <v>2055</v>
      </c>
      <c r="B316" t="str">
        <f>VLOOKUP($A316,'Customer Names'!$A$2:$D$2336,3,FALSE)</f>
        <v>Jeanie M</v>
      </c>
      <c r="C316">
        <f>VLOOKUP($A316,'Medical Examinations'!$A$1:$J$2336,2,FALSE)</f>
        <v>43.5</v>
      </c>
      <c r="D316">
        <f>VLOOKUP($A316,'Medical Examinations'!$A$1:$J$2336,3,FALSE)</f>
        <v>6.38</v>
      </c>
      <c r="E316" t="str">
        <f>VLOOKUP($A316,'Medical Examinations'!$A$1:$J$2336,4,FALSE)</f>
        <v>No</v>
      </c>
      <c r="F316" t="str">
        <f>VLOOKUP($A316,'Medical Examinations'!$A$1:$J$2336,5,FALSE)</f>
        <v>Yes</v>
      </c>
      <c r="G316" t="str">
        <f>VLOOKUP($A316,'Medical Examinations'!$A$1:$J$2336,6,FALSE)</f>
        <v>No</v>
      </c>
      <c r="H316">
        <f>VLOOKUP($A316,'Medical Examinations'!$A$1:$J$2336,7,FALSE)</f>
        <v>1</v>
      </c>
      <c r="I316" t="str">
        <f>VLOOKUP($A316,'Medical Examinations'!$A$1:$J$2336,8,FALSE)</f>
        <v>Yes</v>
      </c>
      <c r="J316" t="str">
        <f>VLOOKUP($A316,'Medical Examinations'!$A$1:$J$2336,9,FALSE)</f>
        <v>Obesity</v>
      </c>
      <c r="K316" t="str">
        <f>VLOOKUP($A316,'Medical Examinations'!$A$1:$J$2336,10,FALSE)</f>
        <v>Prediabetes</v>
      </c>
      <c r="L316">
        <f>VLOOKUP($A316,'Hospitalisation Details'!$A$1:$O$2344,2,FALSE)</f>
        <v>1</v>
      </c>
      <c r="M316" s="6" t="str">
        <f>VLOOKUP($A316,'Hospitalisation Details'!$A$1:$O$2344,5,FALSE)</f>
        <v>1-Jun-2004</v>
      </c>
      <c r="N316" s="28">
        <f>VLOOKUP($A316,'Hospitalisation Details'!$A$1:$O$2344,6,FALSE)</f>
        <v>19</v>
      </c>
      <c r="O316" s="28">
        <f>VLOOKUP($A316,'Hospitalisation Details'!$A$1:$O$2344,7,FALSE)</f>
        <v>0</v>
      </c>
      <c r="P316" s="28">
        <f>VLOOKUP($A316,'Hospitalisation Details'!$A$1:$O$2344,8,FALSE)</f>
        <v>30328.27</v>
      </c>
      <c r="Q316" t="str">
        <f>VLOOKUP($A316,'Hospitalisation Details'!$A$1:$O$2344,3,FALSE)</f>
        <v>Jun</v>
      </c>
    </row>
    <row r="317" spans="1:17" ht="15.6" x14ac:dyDescent="0.3">
      <c r="A317" s="21" t="s">
        <v>2054</v>
      </c>
      <c r="B317" t="str">
        <f>VLOOKUP($A317,'Customer Names'!$A$2:$D$2336,3,FALSE)</f>
        <v>Greg</v>
      </c>
      <c r="C317">
        <f>VLOOKUP($A317,'Medical Examinations'!$A$1:$J$2336,2,FALSE)</f>
        <v>25.364999999999998</v>
      </c>
      <c r="D317">
        <f>VLOOKUP($A317,'Medical Examinations'!$A$1:$J$2336,3,FALSE)</f>
        <v>5.19</v>
      </c>
      <c r="E317" t="str">
        <f>VLOOKUP($A317,'Medical Examinations'!$A$1:$J$2336,4,FALSE)</f>
        <v>No</v>
      </c>
      <c r="F317" t="str">
        <f>VLOOKUP($A317,'Medical Examinations'!$A$1:$J$2336,5,FALSE)</f>
        <v>No</v>
      </c>
      <c r="G317" t="str">
        <f>VLOOKUP($A317,'Medical Examinations'!$A$1:$J$2336,6,FALSE)</f>
        <v>No</v>
      </c>
      <c r="H317">
        <f>VLOOKUP($A317,'Medical Examinations'!$A$1:$J$2336,7,FALSE)</f>
        <v>2</v>
      </c>
      <c r="I317" t="str">
        <f>VLOOKUP($A317,'Medical Examinations'!$A$1:$J$2336,8,FALSE)</f>
        <v>No</v>
      </c>
      <c r="J317" t="str">
        <f>VLOOKUP($A317,'Medical Examinations'!$A$1:$J$2336,9,FALSE)</f>
        <v>Over Weight</v>
      </c>
      <c r="K317" t="str">
        <f>VLOOKUP($A317,'Medical Examinations'!$A$1:$J$2336,10,FALSE)</f>
        <v>Normal</v>
      </c>
      <c r="L317">
        <f>VLOOKUP($A317,'Hospitalisation Details'!$A$1:$O$2344,2,FALSE)</f>
        <v>24</v>
      </c>
      <c r="M317" s="6" t="str">
        <f>VLOOKUP($A317,'Hospitalisation Details'!$A$1:$O$2344,5,FALSE)</f>
        <v>24-Jul-1972</v>
      </c>
      <c r="N317" s="28">
        <f>VLOOKUP($A317,'Hospitalisation Details'!$A$1:$O$2344,6,FALSE)</f>
        <v>50</v>
      </c>
      <c r="O317" s="28">
        <f>VLOOKUP($A317,'Hospitalisation Details'!$A$1:$O$2344,7,FALSE)</f>
        <v>2</v>
      </c>
      <c r="P317" s="28">
        <f>VLOOKUP($A317,'Hospitalisation Details'!$A$1:$O$2344,8,FALSE)</f>
        <v>30284.639999999999</v>
      </c>
      <c r="Q317" t="str">
        <f>VLOOKUP($A317,'Hospitalisation Details'!$A$1:$O$2344,3,FALSE)</f>
        <v>Jul</v>
      </c>
    </row>
    <row r="318" spans="1:17" ht="15.6" x14ac:dyDescent="0.3">
      <c r="A318" s="21" t="s">
        <v>2053</v>
      </c>
      <c r="B318" t="str">
        <f>VLOOKUP($A318,'Customer Names'!$A$2:$D$2336,3,FALSE)</f>
        <v>John</v>
      </c>
      <c r="C318">
        <f>VLOOKUP($A318,'Medical Examinations'!$A$1:$J$2336,2,FALSE)</f>
        <v>28.594999999999999</v>
      </c>
      <c r="D318">
        <f>VLOOKUP($A318,'Medical Examinations'!$A$1:$J$2336,3,FALSE)</f>
        <v>10.210000000000001</v>
      </c>
      <c r="E318" t="str">
        <f>VLOOKUP($A318,'Medical Examinations'!$A$1:$J$2336,4,FALSE)</f>
        <v>No</v>
      </c>
      <c r="F318" t="str">
        <f>VLOOKUP($A318,'Medical Examinations'!$A$1:$J$2336,5,FALSE)</f>
        <v>No</v>
      </c>
      <c r="G318" t="str">
        <f>VLOOKUP($A318,'Medical Examinations'!$A$1:$J$2336,6,FALSE)</f>
        <v>No</v>
      </c>
      <c r="H318">
        <f>VLOOKUP($A318,'Medical Examinations'!$A$1:$J$2336,7,FALSE)</f>
        <v>0</v>
      </c>
      <c r="I318" t="str">
        <f>VLOOKUP($A318,'Medical Examinations'!$A$1:$J$2336,8,FALSE)</f>
        <v>No</v>
      </c>
      <c r="J318" t="str">
        <f>VLOOKUP($A318,'Medical Examinations'!$A$1:$J$2336,9,FALSE)</f>
        <v>Over Weight</v>
      </c>
      <c r="K318" t="str">
        <f>VLOOKUP($A318,'Medical Examinations'!$A$1:$J$2336,10,FALSE)</f>
        <v>Diabetes</v>
      </c>
      <c r="L318">
        <f>VLOOKUP($A318,'Hospitalisation Details'!$A$1:$O$2344,2,FALSE)</f>
        <v>15</v>
      </c>
      <c r="M318" s="6" t="str">
        <f>VLOOKUP($A318,'Hospitalisation Details'!$A$1:$O$2344,5,FALSE)</f>
        <v>15-Sep-1962</v>
      </c>
      <c r="N318" s="28">
        <f>VLOOKUP($A318,'Hospitalisation Details'!$A$1:$O$2344,6,FALSE)</f>
        <v>60</v>
      </c>
      <c r="O318" s="28">
        <f>VLOOKUP($A318,'Hospitalisation Details'!$A$1:$O$2344,7,FALSE)</f>
        <v>0</v>
      </c>
      <c r="P318" s="28">
        <f>VLOOKUP($A318,'Hospitalisation Details'!$A$1:$O$2344,8,FALSE)</f>
        <v>30260</v>
      </c>
      <c r="Q318" t="str">
        <f>VLOOKUP($A318,'Hospitalisation Details'!$A$1:$O$2344,3,FALSE)</f>
        <v>Sep</v>
      </c>
    </row>
    <row r="319" spans="1:17" ht="15.6" x14ac:dyDescent="0.3">
      <c r="A319" s="21" t="s">
        <v>2052</v>
      </c>
      <c r="B319" t="str">
        <f>VLOOKUP($A319,'Customer Names'!$A$2:$D$2336,3,FALSE)</f>
        <v>Aliaksandr</v>
      </c>
      <c r="C319">
        <f>VLOOKUP($A319,'Medical Examinations'!$A$1:$J$2336,2,FALSE)</f>
        <v>29.83</v>
      </c>
      <c r="D319">
        <f>VLOOKUP($A319,'Medical Examinations'!$A$1:$J$2336,3,FALSE)</f>
        <v>9.6999999999999993</v>
      </c>
      <c r="E319" t="str">
        <f>VLOOKUP($A319,'Medical Examinations'!$A$1:$J$2336,4,FALSE)</f>
        <v>Yes</v>
      </c>
      <c r="F319" t="str">
        <f>VLOOKUP($A319,'Medical Examinations'!$A$1:$J$2336,5,FALSE)</f>
        <v>No</v>
      </c>
      <c r="G319" t="str">
        <f>VLOOKUP($A319,'Medical Examinations'!$A$1:$J$2336,6,FALSE)</f>
        <v>Yes</v>
      </c>
      <c r="H319">
        <f>VLOOKUP($A319,'Medical Examinations'!$A$1:$J$2336,7,FALSE)</f>
        <v>1</v>
      </c>
      <c r="I319" t="str">
        <f>VLOOKUP($A319,'Medical Examinations'!$A$1:$J$2336,8,FALSE)</f>
        <v>Yes</v>
      </c>
      <c r="J319" t="str">
        <f>VLOOKUP($A319,'Medical Examinations'!$A$1:$J$2336,9,FALSE)</f>
        <v>Over Weight</v>
      </c>
      <c r="K319" t="str">
        <f>VLOOKUP($A319,'Medical Examinations'!$A$1:$J$2336,10,FALSE)</f>
        <v>Diabetes</v>
      </c>
      <c r="L319">
        <f>VLOOKUP($A319,'Hospitalisation Details'!$A$1:$O$2344,2,FALSE)</f>
        <v>13</v>
      </c>
      <c r="M319" s="6" t="str">
        <f>VLOOKUP($A319,'Hospitalisation Details'!$A$1:$O$2344,5,FALSE)</f>
        <v>13-Sep-1963</v>
      </c>
      <c r="N319" s="28">
        <f>VLOOKUP($A319,'Hospitalisation Details'!$A$1:$O$2344,6,FALSE)</f>
        <v>59</v>
      </c>
      <c r="O319" s="28">
        <f>VLOOKUP($A319,'Hospitalisation Details'!$A$1:$O$2344,7,FALSE)</f>
        <v>3</v>
      </c>
      <c r="P319" s="28">
        <f>VLOOKUP($A319,'Hospitalisation Details'!$A$1:$O$2344,8,FALSE)</f>
        <v>30184.94</v>
      </c>
      <c r="Q319" t="str">
        <f>VLOOKUP($A319,'Hospitalisation Details'!$A$1:$O$2344,3,FALSE)</f>
        <v>Sep</v>
      </c>
    </row>
    <row r="320" spans="1:17" ht="15.6" x14ac:dyDescent="0.3">
      <c r="A320" s="21" t="s">
        <v>2051</v>
      </c>
      <c r="B320" t="str">
        <f>VLOOKUP($A320,'Customer Names'!$A$2:$D$2336,3,FALSE)</f>
        <v>Jason M</v>
      </c>
      <c r="C320">
        <f>VLOOKUP($A320,'Medical Examinations'!$A$1:$J$2336,2,FALSE)</f>
        <v>24.7</v>
      </c>
      <c r="D320">
        <f>VLOOKUP($A320,'Medical Examinations'!$A$1:$J$2336,3,FALSE)</f>
        <v>10.25</v>
      </c>
      <c r="E320" t="str">
        <f>VLOOKUP($A320,'Medical Examinations'!$A$1:$J$2336,4,FALSE)</f>
        <v>No</v>
      </c>
      <c r="F320" t="str">
        <f>VLOOKUP($A320,'Medical Examinations'!$A$1:$J$2336,5,FALSE)</f>
        <v>No</v>
      </c>
      <c r="G320" t="str">
        <f>VLOOKUP($A320,'Medical Examinations'!$A$1:$J$2336,6,FALSE)</f>
        <v>No</v>
      </c>
      <c r="H320">
        <f>VLOOKUP($A320,'Medical Examinations'!$A$1:$J$2336,7,FALSE)</f>
        <v>3</v>
      </c>
      <c r="I320" t="str">
        <f>VLOOKUP($A320,'Medical Examinations'!$A$1:$J$2336,8,FALSE)</f>
        <v>No</v>
      </c>
      <c r="J320" t="str">
        <f>VLOOKUP($A320,'Medical Examinations'!$A$1:$J$2336,9,FALSE)</f>
        <v>Normal Weight</v>
      </c>
      <c r="K320" t="str">
        <f>VLOOKUP($A320,'Medical Examinations'!$A$1:$J$2336,10,FALSE)</f>
        <v>Diabetes</v>
      </c>
      <c r="L320">
        <f>VLOOKUP($A320,'Hospitalisation Details'!$A$1:$O$2344,2,FALSE)</f>
        <v>11</v>
      </c>
      <c r="M320" s="6" t="str">
        <f>VLOOKUP($A320,'Hospitalisation Details'!$A$1:$O$2344,5,FALSE)</f>
        <v>11-Aug-1958</v>
      </c>
      <c r="N320" s="28">
        <f>VLOOKUP($A320,'Hospitalisation Details'!$A$1:$O$2344,6,FALSE)</f>
        <v>64</v>
      </c>
      <c r="O320" s="28">
        <f>VLOOKUP($A320,'Hospitalisation Details'!$A$1:$O$2344,7,FALSE)</f>
        <v>1</v>
      </c>
      <c r="P320" s="28">
        <f>VLOOKUP($A320,'Hospitalisation Details'!$A$1:$O$2344,8,FALSE)</f>
        <v>30166.62</v>
      </c>
      <c r="Q320" t="str">
        <f>VLOOKUP($A320,'Hospitalisation Details'!$A$1:$O$2344,3,FALSE)</f>
        <v>Aug</v>
      </c>
    </row>
    <row r="321" spans="1:17" ht="15.6" x14ac:dyDescent="0.3">
      <c r="A321" s="21" t="s">
        <v>2050</v>
      </c>
      <c r="B321" t="str">
        <f>VLOOKUP($A321,'Customer Names'!$A$2:$D$2336,3,FALSE)</f>
        <v>Sheera K</v>
      </c>
      <c r="C321">
        <f>VLOOKUP($A321,'Medical Examinations'!$A$1:$J$2336,2,FALSE)</f>
        <v>17.940000000000001</v>
      </c>
      <c r="D321">
        <f>VLOOKUP($A321,'Medical Examinations'!$A$1:$J$2336,3,FALSE)</f>
        <v>9.77</v>
      </c>
      <c r="E321" t="str">
        <f>VLOOKUP($A321,'Medical Examinations'!$A$1:$J$2336,4,FALSE)</f>
        <v>No</v>
      </c>
      <c r="F321" t="str">
        <f>VLOOKUP($A321,'Medical Examinations'!$A$1:$J$2336,5,FALSE)</f>
        <v>No</v>
      </c>
      <c r="G321" t="str">
        <f>VLOOKUP($A321,'Medical Examinations'!$A$1:$J$2336,6,FALSE)</f>
        <v>No</v>
      </c>
      <c r="H321">
        <f>VLOOKUP($A321,'Medical Examinations'!$A$1:$J$2336,7,FALSE)</f>
        <v>0</v>
      </c>
      <c r="I321" t="str">
        <f>VLOOKUP($A321,'Medical Examinations'!$A$1:$J$2336,8,FALSE)</f>
        <v>Yes</v>
      </c>
      <c r="J321" t="str">
        <f>VLOOKUP($A321,'Medical Examinations'!$A$1:$J$2336,9,FALSE)</f>
        <v>Under Weight</v>
      </c>
      <c r="K321" t="str">
        <f>VLOOKUP($A321,'Medical Examinations'!$A$1:$J$2336,10,FALSE)</f>
        <v>Diabetes</v>
      </c>
      <c r="L321">
        <f>VLOOKUP($A321,'Hospitalisation Details'!$A$1:$O$2344,2,FALSE)</f>
        <v>25</v>
      </c>
      <c r="M321" s="6" t="str">
        <f>VLOOKUP($A321,'Hospitalisation Details'!$A$1:$O$2344,5,FALSE)</f>
        <v>25-Dec-1971</v>
      </c>
      <c r="N321" s="28">
        <f>VLOOKUP($A321,'Hospitalisation Details'!$A$1:$O$2344,6,FALSE)</f>
        <v>51</v>
      </c>
      <c r="O321" s="28">
        <f>VLOOKUP($A321,'Hospitalisation Details'!$A$1:$O$2344,7,FALSE)</f>
        <v>0</v>
      </c>
      <c r="P321" s="28">
        <f>VLOOKUP($A321,'Hospitalisation Details'!$A$1:$O$2344,8,FALSE)</f>
        <v>30134.75</v>
      </c>
      <c r="Q321" t="str">
        <f>VLOOKUP($A321,'Hospitalisation Details'!$A$1:$O$2344,3,FALSE)</f>
        <v>Dec</v>
      </c>
    </row>
    <row r="322" spans="1:17" ht="15.6" x14ac:dyDescent="0.3">
      <c r="A322" s="21" t="s">
        <v>2049</v>
      </c>
      <c r="B322" t="str">
        <f>VLOOKUP($A322,'Customer Names'!$A$2:$D$2336,3,FALSE)</f>
        <v>Janice</v>
      </c>
      <c r="C322">
        <f>VLOOKUP($A322,'Medical Examinations'!$A$1:$J$2336,2,FALSE)</f>
        <v>21.08</v>
      </c>
      <c r="D322">
        <f>VLOOKUP($A322,'Medical Examinations'!$A$1:$J$2336,3,FALSE)</f>
        <v>4.83</v>
      </c>
      <c r="E322" t="str">
        <f>VLOOKUP($A322,'Medical Examinations'!$A$1:$J$2336,4,FALSE)</f>
        <v>No</v>
      </c>
      <c r="F322" t="str">
        <f>VLOOKUP($A322,'Medical Examinations'!$A$1:$J$2336,5,FALSE)</f>
        <v>No</v>
      </c>
      <c r="G322" t="str">
        <f>VLOOKUP($A322,'Medical Examinations'!$A$1:$J$2336,6,FALSE)</f>
        <v>Yes</v>
      </c>
      <c r="H322">
        <f>VLOOKUP($A322,'Medical Examinations'!$A$1:$J$2336,7,FALSE)</f>
        <v>1</v>
      </c>
      <c r="I322" t="str">
        <f>VLOOKUP($A322,'Medical Examinations'!$A$1:$J$2336,8,FALSE)</f>
        <v>Yes</v>
      </c>
      <c r="J322" t="str">
        <f>VLOOKUP($A322,'Medical Examinations'!$A$1:$J$2336,9,FALSE)</f>
        <v>Normal Weight</v>
      </c>
      <c r="K322" t="str">
        <f>VLOOKUP($A322,'Medical Examinations'!$A$1:$J$2336,10,FALSE)</f>
        <v>Normal</v>
      </c>
      <c r="L322">
        <f>VLOOKUP($A322,'Hospitalisation Details'!$A$1:$O$2344,2,FALSE)</f>
        <v>2</v>
      </c>
      <c r="M322" s="6" t="str">
        <f>VLOOKUP($A322,'Hospitalisation Details'!$A$1:$O$2344,5,FALSE)</f>
        <v>2-Sep-1979</v>
      </c>
      <c r="N322" s="28">
        <f>VLOOKUP($A322,'Hospitalisation Details'!$A$1:$O$2344,6,FALSE)</f>
        <v>43</v>
      </c>
      <c r="O322" s="28">
        <f>VLOOKUP($A322,'Hospitalisation Details'!$A$1:$O$2344,7,FALSE)</f>
        <v>2</v>
      </c>
      <c r="P322" s="28">
        <f>VLOOKUP($A322,'Hospitalisation Details'!$A$1:$O$2344,8,FALSE)</f>
        <v>30095.97</v>
      </c>
      <c r="Q322" t="str">
        <f>VLOOKUP($A322,'Hospitalisation Details'!$A$1:$O$2344,3,FALSE)</f>
        <v>Sep</v>
      </c>
    </row>
    <row r="323" spans="1:17" ht="15.6" x14ac:dyDescent="0.3">
      <c r="A323" s="21" t="s">
        <v>2048</v>
      </c>
      <c r="B323" t="str">
        <f>VLOOKUP($A323,'Customer Names'!$A$2:$D$2336,3,FALSE)</f>
        <v>Timothy G</v>
      </c>
      <c r="C323">
        <f>VLOOKUP($A323,'Medical Examinations'!$A$1:$J$2336,2,FALSE)</f>
        <v>37.715000000000003</v>
      </c>
      <c r="D323">
        <f>VLOOKUP($A323,'Medical Examinations'!$A$1:$J$2336,3,FALSE)</f>
        <v>10.86</v>
      </c>
      <c r="E323" t="str">
        <f>VLOOKUP($A323,'Medical Examinations'!$A$1:$J$2336,4,FALSE)</f>
        <v>Yes</v>
      </c>
      <c r="F323" t="str">
        <f>VLOOKUP($A323,'Medical Examinations'!$A$1:$J$2336,5,FALSE)</f>
        <v>No</v>
      </c>
      <c r="G323" t="str">
        <f>VLOOKUP($A323,'Medical Examinations'!$A$1:$J$2336,6,FALSE)</f>
        <v>No</v>
      </c>
      <c r="H323">
        <f>VLOOKUP($A323,'Medical Examinations'!$A$1:$J$2336,7,FALSE)</f>
        <v>0</v>
      </c>
      <c r="I323" t="str">
        <f>VLOOKUP($A323,'Medical Examinations'!$A$1:$J$2336,8,FALSE)</f>
        <v>No</v>
      </c>
      <c r="J323" t="str">
        <f>VLOOKUP($A323,'Medical Examinations'!$A$1:$J$2336,9,FALSE)</f>
        <v>Obesity</v>
      </c>
      <c r="K323" t="str">
        <f>VLOOKUP($A323,'Medical Examinations'!$A$1:$J$2336,10,FALSE)</f>
        <v>Diabetes</v>
      </c>
      <c r="L323">
        <f>VLOOKUP($A323,'Hospitalisation Details'!$A$1:$O$2344,2,FALSE)</f>
        <v>16</v>
      </c>
      <c r="M323" s="6" t="str">
        <f>VLOOKUP($A323,'Hospitalisation Details'!$A$1:$O$2344,5,FALSE)</f>
        <v>16-Jun-1967</v>
      </c>
      <c r="N323" s="28">
        <f>VLOOKUP($A323,'Hospitalisation Details'!$A$1:$O$2344,6,FALSE)</f>
        <v>55</v>
      </c>
      <c r="O323" s="28">
        <f>VLOOKUP($A323,'Hospitalisation Details'!$A$1:$O$2344,7,FALSE)</f>
        <v>3</v>
      </c>
      <c r="P323" s="28">
        <f>VLOOKUP($A323,'Hospitalisation Details'!$A$1:$O$2344,8,FALSE)</f>
        <v>30063.58</v>
      </c>
      <c r="Q323" t="str">
        <f>VLOOKUP($A323,'Hospitalisation Details'!$A$1:$O$2344,3,FALSE)</f>
        <v>Jun</v>
      </c>
    </row>
    <row r="324" spans="1:17" ht="15.6" x14ac:dyDescent="0.3">
      <c r="A324" s="21" t="s">
        <v>2047</v>
      </c>
      <c r="B324" t="str">
        <f>VLOOKUP($A324,'Customer Names'!$A$2:$D$2336,3,FALSE)</f>
        <v>Alan R</v>
      </c>
      <c r="C324">
        <f>VLOOKUP($A324,'Medical Examinations'!$A$1:$J$2336,2,FALSE)</f>
        <v>22.39</v>
      </c>
      <c r="D324">
        <f>VLOOKUP($A324,'Medical Examinations'!$A$1:$J$2336,3,FALSE)</f>
        <v>9.5299999999999994</v>
      </c>
      <c r="E324" t="str">
        <f>VLOOKUP($A324,'Medical Examinations'!$A$1:$J$2336,4,FALSE)</f>
        <v>Yes</v>
      </c>
      <c r="F324" t="str">
        <f>VLOOKUP($A324,'Medical Examinations'!$A$1:$J$2336,5,FALSE)</f>
        <v>No</v>
      </c>
      <c r="G324" t="str">
        <f>VLOOKUP($A324,'Medical Examinations'!$A$1:$J$2336,6,FALSE)</f>
        <v>No</v>
      </c>
      <c r="H324">
        <f>VLOOKUP($A324,'Medical Examinations'!$A$1:$J$2336,7,FALSE)</f>
        <v>0</v>
      </c>
      <c r="I324" t="str">
        <f>VLOOKUP($A324,'Medical Examinations'!$A$1:$J$2336,8,FALSE)</f>
        <v>Yes</v>
      </c>
      <c r="J324" t="str">
        <f>VLOOKUP($A324,'Medical Examinations'!$A$1:$J$2336,9,FALSE)</f>
        <v>Normal Weight</v>
      </c>
      <c r="K324" t="str">
        <f>VLOOKUP($A324,'Medical Examinations'!$A$1:$J$2336,10,FALSE)</f>
        <v>Diabetes</v>
      </c>
      <c r="L324">
        <f>VLOOKUP($A324,'Hospitalisation Details'!$A$1:$O$2344,2,FALSE)</f>
        <v>4</v>
      </c>
      <c r="M324" s="6" t="str">
        <f>VLOOKUP($A324,'Hospitalisation Details'!$A$1:$O$2344,5,FALSE)</f>
        <v>4-Aug-1981</v>
      </c>
      <c r="N324" s="28">
        <f>VLOOKUP($A324,'Hospitalisation Details'!$A$1:$O$2344,6,FALSE)</f>
        <v>41</v>
      </c>
      <c r="O324" s="28">
        <f>VLOOKUP($A324,'Hospitalisation Details'!$A$1:$O$2344,7,FALSE)</f>
        <v>1</v>
      </c>
      <c r="P324" s="28">
        <f>VLOOKUP($A324,'Hospitalisation Details'!$A$1:$O$2344,8,FALSE)</f>
        <v>30026.87</v>
      </c>
      <c r="Q324" t="str">
        <f>VLOOKUP($A324,'Hospitalisation Details'!$A$1:$O$2344,3,FALSE)</f>
        <v>Aug</v>
      </c>
    </row>
    <row r="325" spans="1:17" ht="15.6" x14ac:dyDescent="0.3">
      <c r="A325" s="21" t="s">
        <v>2046</v>
      </c>
      <c r="B325" t="str">
        <f>VLOOKUP($A325,'Customer Names'!$A$2:$D$2336,3,FALSE)</f>
        <v>Michael</v>
      </c>
      <c r="C325">
        <f>VLOOKUP($A325,'Medical Examinations'!$A$1:$J$2336,2,FALSE)</f>
        <v>28.78</v>
      </c>
      <c r="D325">
        <f>VLOOKUP($A325,'Medical Examinations'!$A$1:$J$2336,3,FALSE)</f>
        <v>5.68</v>
      </c>
      <c r="E325" t="str">
        <f>VLOOKUP($A325,'Medical Examinations'!$A$1:$J$2336,4,FALSE)</f>
        <v>No</v>
      </c>
      <c r="F325" t="str">
        <f>VLOOKUP($A325,'Medical Examinations'!$A$1:$J$2336,5,FALSE)</f>
        <v>No</v>
      </c>
      <c r="G325" t="str">
        <f>VLOOKUP($A325,'Medical Examinations'!$A$1:$J$2336,6,FALSE)</f>
        <v>No</v>
      </c>
      <c r="H325">
        <f>VLOOKUP($A325,'Medical Examinations'!$A$1:$J$2336,7,FALSE)</f>
        <v>0</v>
      </c>
      <c r="I325" t="str">
        <f>VLOOKUP($A325,'Medical Examinations'!$A$1:$J$2336,8,FALSE)</f>
        <v>Yes</v>
      </c>
      <c r="J325" t="str">
        <f>VLOOKUP($A325,'Medical Examinations'!$A$1:$J$2336,9,FALSE)</f>
        <v>Over Weight</v>
      </c>
      <c r="K325" t="str">
        <f>VLOOKUP($A325,'Medical Examinations'!$A$1:$J$2336,10,FALSE)</f>
        <v>Normal</v>
      </c>
      <c r="L325">
        <f>VLOOKUP($A325,'Hospitalisation Details'!$A$1:$O$2344,2,FALSE)</f>
        <v>5</v>
      </c>
      <c r="M325" s="6" t="str">
        <f>VLOOKUP($A325,'Hospitalisation Details'!$A$1:$O$2344,5,FALSE)</f>
        <v>5-Oct-1991</v>
      </c>
      <c r="N325" s="28">
        <f>VLOOKUP($A325,'Hospitalisation Details'!$A$1:$O$2344,6,FALSE)</f>
        <v>31</v>
      </c>
      <c r="O325" s="28">
        <f>VLOOKUP($A325,'Hospitalisation Details'!$A$1:$O$2344,7,FALSE)</f>
        <v>3</v>
      </c>
      <c r="P325" s="28">
        <f>VLOOKUP($A325,'Hospitalisation Details'!$A$1:$O$2344,8,FALSE)</f>
        <v>29969.67</v>
      </c>
      <c r="Q325" t="str">
        <f>VLOOKUP($A325,'Hospitalisation Details'!$A$1:$O$2344,3,FALSE)</f>
        <v>Oct</v>
      </c>
    </row>
    <row r="326" spans="1:17" ht="15.6" x14ac:dyDescent="0.3">
      <c r="A326" s="21" t="s">
        <v>2045</v>
      </c>
      <c r="B326" t="str">
        <f>VLOOKUP($A326,'Customer Names'!$A$2:$D$2336,3,FALSE)</f>
        <v>Marie-France</v>
      </c>
      <c r="C326">
        <f>VLOOKUP($A326,'Medical Examinations'!$A$1:$J$2336,2,FALSE)</f>
        <v>18.329999999999998</v>
      </c>
      <c r="D326">
        <f>VLOOKUP($A326,'Medical Examinations'!$A$1:$J$2336,3,FALSE)</f>
        <v>5.57</v>
      </c>
      <c r="E326" t="str">
        <f>VLOOKUP($A326,'Medical Examinations'!$A$1:$J$2336,4,FALSE)</f>
        <v>Yes</v>
      </c>
      <c r="F326" t="str">
        <f>VLOOKUP($A326,'Medical Examinations'!$A$1:$J$2336,5,FALSE)</f>
        <v>No</v>
      </c>
      <c r="G326" t="str">
        <f>VLOOKUP($A326,'Medical Examinations'!$A$1:$J$2336,6,FALSE)</f>
        <v>No</v>
      </c>
      <c r="H326">
        <f>VLOOKUP($A326,'Medical Examinations'!$A$1:$J$2336,7,FALSE)</f>
        <v>0</v>
      </c>
      <c r="I326" t="str">
        <f>VLOOKUP($A326,'Medical Examinations'!$A$1:$J$2336,8,FALSE)</f>
        <v>Yes</v>
      </c>
      <c r="J326" t="str">
        <f>VLOOKUP($A326,'Medical Examinations'!$A$1:$J$2336,9,FALSE)</f>
        <v>Under Weight</v>
      </c>
      <c r="K326" t="str">
        <f>VLOOKUP($A326,'Medical Examinations'!$A$1:$J$2336,10,FALSE)</f>
        <v>Normal</v>
      </c>
      <c r="L326">
        <f>VLOOKUP($A326,'Hospitalisation Details'!$A$1:$O$2344,2,FALSE)</f>
        <v>12</v>
      </c>
      <c r="M326" s="6" t="str">
        <f>VLOOKUP($A326,'Hospitalisation Details'!$A$1:$O$2344,5,FALSE)</f>
        <v>12-Jun-1976</v>
      </c>
      <c r="N326" s="28">
        <f>VLOOKUP($A326,'Hospitalisation Details'!$A$1:$O$2344,6,FALSE)</f>
        <v>46</v>
      </c>
      <c r="O326" s="28">
        <f>VLOOKUP($A326,'Hospitalisation Details'!$A$1:$O$2344,7,FALSE)</f>
        <v>2</v>
      </c>
      <c r="P326" s="28">
        <f>VLOOKUP($A326,'Hospitalisation Details'!$A$1:$O$2344,8,FALSE)</f>
        <v>29933.75</v>
      </c>
      <c r="Q326" t="str">
        <f>VLOOKUP($A326,'Hospitalisation Details'!$A$1:$O$2344,3,FALSE)</f>
        <v>Jun</v>
      </c>
    </row>
    <row r="327" spans="1:17" ht="15.6" x14ac:dyDescent="0.3">
      <c r="A327" s="21" t="s">
        <v>2044</v>
      </c>
      <c r="B327" t="str">
        <f>VLOOKUP($A327,'Customer Names'!$A$2:$D$2336,3,FALSE)</f>
        <v>Erik F</v>
      </c>
      <c r="C327">
        <f>VLOOKUP($A327,'Medical Examinations'!$A$1:$J$2336,2,FALSE)</f>
        <v>26.39</v>
      </c>
      <c r="D327">
        <f>VLOOKUP($A327,'Medical Examinations'!$A$1:$J$2336,3,FALSE)</f>
        <v>4.58</v>
      </c>
      <c r="E327" t="str">
        <f>VLOOKUP($A327,'Medical Examinations'!$A$1:$J$2336,4,FALSE)</f>
        <v>Yes</v>
      </c>
      <c r="F327" t="str">
        <f>VLOOKUP($A327,'Medical Examinations'!$A$1:$J$2336,5,FALSE)</f>
        <v>No</v>
      </c>
      <c r="G327" t="str">
        <f>VLOOKUP($A327,'Medical Examinations'!$A$1:$J$2336,6,FALSE)</f>
        <v>No</v>
      </c>
      <c r="H327">
        <f>VLOOKUP($A327,'Medical Examinations'!$A$1:$J$2336,7,FALSE)</f>
        <v>1</v>
      </c>
      <c r="I327" t="str">
        <f>VLOOKUP($A327,'Medical Examinations'!$A$1:$J$2336,8,FALSE)</f>
        <v>Yes</v>
      </c>
      <c r="J327" t="str">
        <f>VLOOKUP($A327,'Medical Examinations'!$A$1:$J$2336,9,FALSE)</f>
        <v>Over Weight</v>
      </c>
      <c r="K327" t="str">
        <f>VLOOKUP($A327,'Medical Examinations'!$A$1:$J$2336,10,FALSE)</f>
        <v>Normal</v>
      </c>
      <c r="L327">
        <f>VLOOKUP($A327,'Hospitalisation Details'!$A$1:$O$2344,2,FALSE)</f>
        <v>30</v>
      </c>
      <c r="M327" s="6" t="str">
        <f>VLOOKUP($A327,'Hospitalisation Details'!$A$1:$O$2344,5,FALSE)</f>
        <v>30-Dec-1988</v>
      </c>
      <c r="N327" s="28">
        <f>VLOOKUP($A327,'Hospitalisation Details'!$A$1:$O$2344,6,FALSE)</f>
        <v>34</v>
      </c>
      <c r="O327" s="28">
        <f>VLOOKUP($A327,'Hospitalisation Details'!$A$1:$O$2344,7,FALSE)</f>
        <v>3</v>
      </c>
      <c r="P327" s="28">
        <f>VLOOKUP($A327,'Hospitalisation Details'!$A$1:$O$2344,8,FALSE)</f>
        <v>29929.56</v>
      </c>
      <c r="Q327" t="str">
        <f>VLOOKUP($A327,'Hospitalisation Details'!$A$1:$O$2344,3,FALSE)</f>
        <v>Dec</v>
      </c>
    </row>
    <row r="328" spans="1:17" ht="15.6" x14ac:dyDescent="0.3">
      <c r="A328" s="21" t="s">
        <v>2043</v>
      </c>
      <c r="B328" t="str">
        <f>VLOOKUP($A328,'Customer Names'!$A$2:$D$2336,3,FALSE)</f>
        <v>Andrew</v>
      </c>
      <c r="C328">
        <f>VLOOKUP($A328,'Medical Examinations'!$A$1:$J$2336,2,FALSE)</f>
        <v>19.260000000000002</v>
      </c>
      <c r="D328">
        <f>VLOOKUP($A328,'Medical Examinations'!$A$1:$J$2336,3,FALSE)</f>
        <v>8.9600000000000009</v>
      </c>
      <c r="E328" t="str">
        <f>VLOOKUP($A328,'Medical Examinations'!$A$1:$J$2336,4,FALSE)</f>
        <v>Yes</v>
      </c>
      <c r="F328" t="str">
        <f>VLOOKUP($A328,'Medical Examinations'!$A$1:$J$2336,5,FALSE)</f>
        <v>No</v>
      </c>
      <c r="G328" t="str">
        <f>VLOOKUP($A328,'Medical Examinations'!$A$1:$J$2336,6,FALSE)</f>
        <v>No</v>
      </c>
      <c r="H328">
        <f>VLOOKUP($A328,'Medical Examinations'!$A$1:$J$2336,7,FALSE)</f>
        <v>1</v>
      </c>
      <c r="I328" t="str">
        <f>VLOOKUP($A328,'Medical Examinations'!$A$1:$J$2336,8,FALSE)</f>
        <v>Yes</v>
      </c>
      <c r="J328" t="str">
        <f>VLOOKUP($A328,'Medical Examinations'!$A$1:$J$2336,9,FALSE)</f>
        <v>Normal Weight</v>
      </c>
      <c r="K328" t="str">
        <f>VLOOKUP($A328,'Medical Examinations'!$A$1:$J$2336,10,FALSE)</f>
        <v>Diabetes</v>
      </c>
      <c r="L328">
        <f>VLOOKUP($A328,'Hospitalisation Details'!$A$1:$O$2344,2,FALSE)</f>
        <v>19</v>
      </c>
      <c r="M328" s="6" t="str">
        <f>VLOOKUP($A328,'Hospitalisation Details'!$A$1:$O$2344,5,FALSE)</f>
        <v>19-Aug-1975</v>
      </c>
      <c r="N328" s="28">
        <f>VLOOKUP($A328,'Hospitalisation Details'!$A$1:$O$2344,6,FALSE)</f>
        <v>47</v>
      </c>
      <c r="O328" s="28">
        <f>VLOOKUP($A328,'Hospitalisation Details'!$A$1:$O$2344,7,FALSE)</f>
        <v>1</v>
      </c>
      <c r="P328" s="28">
        <f>VLOOKUP($A328,'Hospitalisation Details'!$A$1:$O$2344,8,FALSE)</f>
        <v>29899.25</v>
      </c>
      <c r="Q328" t="str">
        <f>VLOOKUP($A328,'Hospitalisation Details'!$A$1:$O$2344,3,FALSE)</f>
        <v>Aug</v>
      </c>
    </row>
    <row r="329" spans="1:17" ht="15.6" x14ac:dyDescent="0.3">
      <c r="A329" s="21" t="s">
        <v>2042</v>
      </c>
      <c r="B329" t="str">
        <f>VLOOKUP($A329,'Customer Names'!$A$2:$D$2336,3,FALSE)</f>
        <v>Anthony</v>
      </c>
      <c r="C329">
        <f>VLOOKUP($A329,'Medical Examinations'!$A$1:$J$2336,2,FALSE)</f>
        <v>26.92</v>
      </c>
      <c r="D329">
        <f>VLOOKUP($A329,'Medical Examinations'!$A$1:$J$2336,3,FALSE)</f>
        <v>6.09</v>
      </c>
      <c r="E329" t="str">
        <f>VLOOKUP($A329,'Medical Examinations'!$A$1:$J$2336,4,FALSE)</f>
        <v>No</v>
      </c>
      <c r="F329" t="str">
        <f>VLOOKUP($A329,'Medical Examinations'!$A$1:$J$2336,5,FALSE)</f>
        <v>No</v>
      </c>
      <c r="G329" t="str">
        <f>VLOOKUP($A329,'Medical Examinations'!$A$1:$J$2336,6,FALSE)</f>
        <v>No</v>
      </c>
      <c r="H329">
        <f>VLOOKUP($A329,'Medical Examinations'!$A$1:$J$2336,7,FALSE)</f>
        <v>0</v>
      </c>
      <c r="I329" t="str">
        <f>VLOOKUP($A329,'Medical Examinations'!$A$1:$J$2336,8,FALSE)</f>
        <v>Yes</v>
      </c>
      <c r="J329" t="str">
        <f>VLOOKUP($A329,'Medical Examinations'!$A$1:$J$2336,9,FALSE)</f>
        <v>Over Weight</v>
      </c>
      <c r="K329" t="str">
        <f>VLOOKUP($A329,'Medical Examinations'!$A$1:$J$2336,10,FALSE)</f>
        <v>Prediabetes</v>
      </c>
      <c r="L329">
        <f>VLOOKUP($A329,'Hospitalisation Details'!$A$1:$O$2344,2,FALSE)</f>
        <v>30</v>
      </c>
      <c r="M329" s="6" t="str">
        <f>VLOOKUP($A329,'Hospitalisation Details'!$A$1:$O$2344,5,FALSE)</f>
        <v>30-Dec-1989</v>
      </c>
      <c r="N329" s="28">
        <f>VLOOKUP($A329,'Hospitalisation Details'!$A$1:$O$2344,6,FALSE)</f>
        <v>33</v>
      </c>
      <c r="O329" s="28">
        <f>VLOOKUP($A329,'Hospitalisation Details'!$A$1:$O$2344,7,FALSE)</f>
        <v>3</v>
      </c>
      <c r="P329" s="28">
        <f>VLOOKUP($A329,'Hospitalisation Details'!$A$1:$O$2344,8,FALSE)</f>
        <v>29852.48</v>
      </c>
      <c r="Q329" t="str">
        <f>VLOOKUP($A329,'Hospitalisation Details'!$A$1:$O$2344,3,FALSE)</f>
        <v>Dec</v>
      </c>
    </row>
    <row r="330" spans="1:17" ht="15.6" x14ac:dyDescent="0.3">
      <c r="A330" s="21" t="s">
        <v>2041</v>
      </c>
      <c r="B330" t="str">
        <f>VLOOKUP($A330,'Customer Names'!$A$2:$D$2336,3,FALSE)</f>
        <v>Chris</v>
      </c>
      <c r="C330">
        <f>VLOOKUP($A330,'Medical Examinations'!$A$1:$J$2336,2,FALSE)</f>
        <v>19.73</v>
      </c>
      <c r="D330">
        <f>VLOOKUP($A330,'Medical Examinations'!$A$1:$J$2336,3,FALSE)</f>
        <v>4.3600000000000003</v>
      </c>
      <c r="E330" t="str">
        <f>VLOOKUP($A330,'Medical Examinations'!$A$1:$J$2336,4,FALSE)</f>
        <v>No</v>
      </c>
      <c r="F330" t="str">
        <f>VLOOKUP($A330,'Medical Examinations'!$A$1:$J$2336,5,FALSE)</f>
        <v>No</v>
      </c>
      <c r="G330" t="str">
        <f>VLOOKUP($A330,'Medical Examinations'!$A$1:$J$2336,6,FALSE)</f>
        <v>No</v>
      </c>
      <c r="H330">
        <f>VLOOKUP($A330,'Medical Examinations'!$A$1:$J$2336,7,FALSE)</f>
        <v>0</v>
      </c>
      <c r="I330" t="str">
        <f>VLOOKUP($A330,'Medical Examinations'!$A$1:$J$2336,8,FALSE)</f>
        <v>Yes</v>
      </c>
      <c r="J330" t="str">
        <f>VLOOKUP($A330,'Medical Examinations'!$A$1:$J$2336,9,FALSE)</f>
        <v>Normal Weight</v>
      </c>
      <c r="K330" t="str">
        <f>VLOOKUP($A330,'Medical Examinations'!$A$1:$J$2336,10,FALSE)</f>
        <v>Normal</v>
      </c>
      <c r="L330">
        <f>VLOOKUP($A330,'Hospitalisation Details'!$A$1:$O$2344,2,FALSE)</f>
        <v>29</v>
      </c>
      <c r="M330" s="6" t="str">
        <f>VLOOKUP($A330,'Hospitalisation Details'!$A$1:$O$2344,5,FALSE)</f>
        <v>29-Oct-1982</v>
      </c>
      <c r="N330" s="28">
        <f>VLOOKUP($A330,'Hospitalisation Details'!$A$1:$O$2344,6,FALSE)</f>
        <v>40</v>
      </c>
      <c r="O330" s="28">
        <f>VLOOKUP($A330,'Hospitalisation Details'!$A$1:$O$2344,7,FALSE)</f>
        <v>3</v>
      </c>
      <c r="P330" s="28">
        <f>VLOOKUP($A330,'Hospitalisation Details'!$A$1:$O$2344,8,FALSE)</f>
        <v>29818.76</v>
      </c>
      <c r="Q330" t="str">
        <f>VLOOKUP($A330,'Hospitalisation Details'!$A$1:$O$2344,3,FALSE)</f>
        <v>Oct</v>
      </c>
    </row>
    <row r="331" spans="1:17" ht="15.6" x14ac:dyDescent="0.3">
      <c r="A331" s="21" t="s">
        <v>2040</v>
      </c>
      <c r="B331" t="str">
        <f>VLOOKUP($A331,'Customer Names'!$A$2:$D$2336,3,FALSE)</f>
        <v>Yu</v>
      </c>
      <c r="C331">
        <f>VLOOKUP($A331,'Medical Examinations'!$A$1:$J$2336,2,FALSE)</f>
        <v>23.56</v>
      </c>
      <c r="D331">
        <f>VLOOKUP($A331,'Medical Examinations'!$A$1:$J$2336,3,FALSE)</f>
        <v>11.74</v>
      </c>
      <c r="E331" t="str">
        <f>VLOOKUP($A331,'Medical Examinations'!$A$1:$J$2336,4,FALSE)</f>
        <v>Yes</v>
      </c>
      <c r="F331" t="str">
        <f>VLOOKUP($A331,'Medical Examinations'!$A$1:$J$2336,5,FALSE)</f>
        <v>No</v>
      </c>
      <c r="G331" t="str">
        <f>VLOOKUP($A331,'Medical Examinations'!$A$1:$J$2336,6,FALSE)</f>
        <v>No</v>
      </c>
      <c r="H331">
        <f>VLOOKUP($A331,'Medical Examinations'!$A$1:$J$2336,7,FALSE)</f>
        <v>0</v>
      </c>
      <c r="I331" t="str">
        <f>VLOOKUP($A331,'Medical Examinations'!$A$1:$J$2336,8,FALSE)</f>
        <v>Yes</v>
      </c>
      <c r="J331" t="str">
        <f>VLOOKUP($A331,'Medical Examinations'!$A$1:$J$2336,9,FALSE)</f>
        <v>Normal Weight</v>
      </c>
      <c r="K331" t="str">
        <f>VLOOKUP($A331,'Medical Examinations'!$A$1:$J$2336,10,FALSE)</f>
        <v>Diabetes</v>
      </c>
      <c r="L331">
        <f>VLOOKUP($A331,'Hospitalisation Details'!$A$1:$O$2344,2,FALSE)</f>
        <v>13</v>
      </c>
      <c r="M331" s="6" t="str">
        <f>VLOOKUP($A331,'Hospitalisation Details'!$A$1:$O$2344,5,FALSE)</f>
        <v>13-Aug-1981</v>
      </c>
      <c r="N331" s="28">
        <f>VLOOKUP($A331,'Hospitalisation Details'!$A$1:$O$2344,6,FALSE)</f>
        <v>41</v>
      </c>
      <c r="O331" s="28">
        <f>VLOOKUP($A331,'Hospitalisation Details'!$A$1:$O$2344,7,FALSE)</f>
        <v>1</v>
      </c>
      <c r="P331" s="28">
        <f>VLOOKUP($A331,'Hospitalisation Details'!$A$1:$O$2344,8,FALSE)</f>
        <v>29816.639999999999</v>
      </c>
      <c r="Q331" t="str">
        <f>VLOOKUP($A331,'Hospitalisation Details'!$A$1:$O$2344,3,FALSE)</f>
        <v>Aug</v>
      </c>
    </row>
    <row r="332" spans="1:17" ht="15.6" x14ac:dyDescent="0.3">
      <c r="A332" s="21" t="s">
        <v>2039</v>
      </c>
      <c r="B332" t="str">
        <f>VLOOKUP($A332,'Customer Names'!$A$2:$D$2336,3,FALSE)</f>
        <v>Caleb N</v>
      </c>
      <c r="C332">
        <f>VLOOKUP($A332,'Medical Examinations'!$A$1:$J$2336,2,FALSE)</f>
        <v>37.67</v>
      </c>
      <c r="D332">
        <f>VLOOKUP($A332,'Medical Examinations'!$A$1:$J$2336,3,FALSE)</f>
        <v>5.89</v>
      </c>
      <c r="E332" t="str">
        <f>VLOOKUP($A332,'Medical Examinations'!$A$1:$J$2336,4,FALSE)</f>
        <v>No</v>
      </c>
      <c r="F332" t="str">
        <f>VLOOKUP($A332,'Medical Examinations'!$A$1:$J$2336,5,FALSE)</f>
        <v>No</v>
      </c>
      <c r="G332" t="str">
        <f>VLOOKUP($A332,'Medical Examinations'!$A$1:$J$2336,6,FALSE)</f>
        <v>No</v>
      </c>
      <c r="H332">
        <f>VLOOKUP($A332,'Medical Examinations'!$A$1:$J$2336,7,FALSE)</f>
        <v>1</v>
      </c>
      <c r="I332" t="str">
        <f>VLOOKUP($A332,'Medical Examinations'!$A$1:$J$2336,8,FALSE)</f>
        <v>Yes</v>
      </c>
      <c r="J332" t="str">
        <f>VLOOKUP($A332,'Medical Examinations'!$A$1:$J$2336,9,FALSE)</f>
        <v>Obesity</v>
      </c>
      <c r="K332" t="str">
        <f>VLOOKUP($A332,'Medical Examinations'!$A$1:$J$2336,10,FALSE)</f>
        <v>Prediabetes</v>
      </c>
      <c r="L332">
        <f>VLOOKUP($A332,'Hospitalisation Details'!$A$1:$O$2344,2,FALSE)</f>
        <v>20</v>
      </c>
      <c r="M332" s="6" t="str">
        <f>VLOOKUP($A332,'Hospitalisation Details'!$A$1:$O$2344,5,FALSE)</f>
        <v>20-Jun-1998</v>
      </c>
      <c r="N332" s="28">
        <f>VLOOKUP($A332,'Hospitalisation Details'!$A$1:$O$2344,6,FALSE)</f>
        <v>24</v>
      </c>
      <c r="O332" s="28">
        <f>VLOOKUP($A332,'Hospitalisation Details'!$A$1:$O$2344,7,FALSE)</f>
        <v>0</v>
      </c>
      <c r="P332" s="28">
        <f>VLOOKUP($A332,'Hospitalisation Details'!$A$1:$O$2344,8,FALSE)</f>
        <v>29760.6</v>
      </c>
      <c r="Q332" t="str">
        <f>VLOOKUP($A332,'Hospitalisation Details'!$A$1:$O$2344,3,FALSE)</f>
        <v>Jun</v>
      </c>
    </row>
    <row r="333" spans="1:17" ht="15.6" x14ac:dyDescent="0.3">
      <c r="A333" s="21" t="s">
        <v>2038</v>
      </c>
      <c r="B333" t="str">
        <f>VLOOKUP($A333,'Customer Names'!$A$2:$D$2336,3,FALSE)</f>
        <v>Jason M</v>
      </c>
      <c r="C333">
        <f>VLOOKUP($A333,'Medical Examinations'!$A$1:$J$2336,2,FALSE)</f>
        <v>18.73</v>
      </c>
      <c r="D333">
        <f>VLOOKUP($A333,'Medical Examinations'!$A$1:$J$2336,3,FALSE)</f>
        <v>10.64</v>
      </c>
      <c r="E333" t="str">
        <f>VLOOKUP($A333,'Medical Examinations'!$A$1:$J$2336,4,FALSE)</f>
        <v>No</v>
      </c>
      <c r="F333" t="str">
        <f>VLOOKUP($A333,'Medical Examinations'!$A$1:$J$2336,5,FALSE)</f>
        <v>No</v>
      </c>
      <c r="G333" t="str">
        <f>VLOOKUP($A333,'Medical Examinations'!$A$1:$J$2336,6,FALSE)</f>
        <v>No</v>
      </c>
      <c r="H333">
        <f>VLOOKUP($A333,'Medical Examinations'!$A$1:$J$2336,7,FALSE)</f>
        <v>2</v>
      </c>
      <c r="I333" t="str">
        <f>VLOOKUP($A333,'Medical Examinations'!$A$1:$J$2336,8,FALSE)</f>
        <v>Yes</v>
      </c>
      <c r="J333" t="str">
        <f>VLOOKUP($A333,'Medical Examinations'!$A$1:$J$2336,9,FALSE)</f>
        <v>Normal Weight</v>
      </c>
      <c r="K333" t="str">
        <f>VLOOKUP($A333,'Medical Examinations'!$A$1:$J$2336,10,FALSE)</f>
        <v>Diabetes</v>
      </c>
      <c r="L333">
        <f>VLOOKUP($A333,'Hospitalisation Details'!$A$1:$O$2344,2,FALSE)</f>
        <v>23</v>
      </c>
      <c r="M333" s="6" t="str">
        <f>VLOOKUP($A333,'Hospitalisation Details'!$A$1:$O$2344,5,FALSE)</f>
        <v>23-Aug-1973</v>
      </c>
      <c r="N333" s="28">
        <f>VLOOKUP($A333,'Hospitalisation Details'!$A$1:$O$2344,6,FALSE)</f>
        <v>49</v>
      </c>
      <c r="O333" s="28">
        <f>VLOOKUP($A333,'Hospitalisation Details'!$A$1:$O$2344,7,FALSE)</f>
        <v>0</v>
      </c>
      <c r="P333" s="28">
        <f>VLOOKUP($A333,'Hospitalisation Details'!$A$1:$O$2344,8,FALSE)</f>
        <v>29757.69</v>
      </c>
      <c r="Q333" t="str">
        <f>VLOOKUP($A333,'Hospitalisation Details'!$A$1:$O$2344,3,FALSE)</f>
        <v>Aug</v>
      </c>
    </row>
    <row r="334" spans="1:17" ht="15.6" x14ac:dyDescent="0.3">
      <c r="A334" s="21" t="s">
        <v>2037</v>
      </c>
      <c r="B334" t="str">
        <f>VLOOKUP($A334,'Customer Names'!$A$2:$D$2336,3,FALSE)</f>
        <v>Angela R</v>
      </c>
      <c r="C334">
        <f>VLOOKUP($A334,'Medical Examinations'!$A$1:$J$2336,2,FALSE)</f>
        <v>33.090000000000003</v>
      </c>
      <c r="D334">
        <f>VLOOKUP($A334,'Medical Examinations'!$A$1:$J$2336,3,FALSE)</f>
        <v>6.06</v>
      </c>
      <c r="E334" t="str">
        <f>VLOOKUP($A334,'Medical Examinations'!$A$1:$J$2336,4,FALSE)</f>
        <v>No</v>
      </c>
      <c r="F334" t="str">
        <f>VLOOKUP($A334,'Medical Examinations'!$A$1:$J$2336,5,FALSE)</f>
        <v>No</v>
      </c>
      <c r="G334" t="str">
        <f>VLOOKUP($A334,'Medical Examinations'!$A$1:$J$2336,6,FALSE)</f>
        <v>Yes</v>
      </c>
      <c r="H334">
        <f>VLOOKUP($A334,'Medical Examinations'!$A$1:$J$2336,7,FALSE)</f>
        <v>1</v>
      </c>
      <c r="I334" t="str">
        <f>VLOOKUP($A334,'Medical Examinations'!$A$1:$J$2336,8,FALSE)</f>
        <v>Yes</v>
      </c>
      <c r="J334" t="str">
        <f>VLOOKUP($A334,'Medical Examinations'!$A$1:$J$2336,9,FALSE)</f>
        <v>Obesity</v>
      </c>
      <c r="K334" t="str">
        <f>VLOOKUP($A334,'Medical Examinations'!$A$1:$J$2336,10,FALSE)</f>
        <v>Prediabetes</v>
      </c>
      <c r="L334">
        <f>VLOOKUP($A334,'Hospitalisation Details'!$A$1:$O$2344,2,FALSE)</f>
        <v>27</v>
      </c>
      <c r="M334" s="6" t="str">
        <f>VLOOKUP($A334,'Hospitalisation Details'!$A$1:$O$2344,5,FALSE)</f>
        <v>27-Jul-1993</v>
      </c>
      <c r="N334" s="28">
        <f>VLOOKUP($A334,'Hospitalisation Details'!$A$1:$O$2344,6,FALSE)</f>
        <v>29</v>
      </c>
      <c r="O334" s="28">
        <f>VLOOKUP($A334,'Hospitalisation Details'!$A$1:$O$2344,7,FALSE)</f>
        <v>0</v>
      </c>
      <c r="P334" s="28">
        <f>VLOOKUP($A334,'Hospitalisation Details'!$A$1:$O$2344,8,FALSE)</f>
        <v>29622.69</v>
      </c>
      <c r="Q334" t="str">
        <f>VLOOKUP($A334,'Hospitalisation Details'!$A$1:$O$2344,3,FALSE)</f>
        <v>Jul</v>
      </c>
    </row>
    <row r="335" spans="1:17" ht="15.6" x14ac:dyDescent="0.3">
      <c r="A335" s="21" t="s">
        <v>2036</v>
      </c>
      <c r="B335" t="str">
        <f>VLOOKUP($A335,'Customer Names'!$A$2:$D$2336,3,FALSE)</f>
        <v>Keith J</v>
      </c>
      <c r="C335">
        <f>VLOOKUP($A335,'Medical Examinations'!$A$1:$J$2336,2,FALSE)</f>
        <v>18.329999999999998</v>
      </c>
      <c r="D335">
        <f>VLOOKUP($A335,'Medical Examinations'!$A$1:$J$2336,3,FALSE)</f>
        <v>7.46</v>
      </c>
      <c r="E335" t="str">
        <f>VLOOKUP($A335,'Medical Examinations'!$A$1:$J$2336,4,FALSE)</f>
        <v>Yes</v>
      </c>
      <c r="F335" t="str">
        <f>VLOOKUP($A335,'Medical Examinations'!$A$1:$J$2336,5,FALSE)</f>
        <v>No</v>
      </c>
      <c r="G335" t="str">
        <f>VLOOKUP($A335,'Medical Examinations'!$A$1:$J$2336,6,FALSE)</f>
        <v>No</v>
      </c>
      <c r="H335">
        <f>VLOOKUP($A335,'Medical Examinations'!$A$1:$J$2336,7,FALSE)</f>
        <v>1</v>
      </c>
      <c r="I335" t="str">
        <f>VLOOKUP($A335,'Medical Examinations'!$A$1:$J$2336,8,FALSE)</f>
        <v>Yes</v>
      </c>
      <c r="J335" t="str">
        <f>VLOOKUP($A335,'Medical Examinations'!$A$1:$J$2336,9,FALSE)</f>
        <v>Under Weight</v>
      </c>
      <c r="K335" t="str">
        <f>VLOOKUP($A335,'Medical Examinations'!$A$1:$J$2336,10,FALSE)</f>
        <v>Diabetes</v>
      </c>
      <c r="L335">
        <f>VLOOKUP($A335,'Hospitalisation Details'!$A$1:$O$2344,2,FALSE)</f>
        <v>3</v>
      </c>
      <c r="M335" s="6" t="str">
        <f>VLOOKUP($A335,'Hospitalisation Details'!$A$1:$O$2344,5,FALSE)</f>
        <v>3-Nov-1975</v>
      </c>
      <c r="N335" s="28">
        <f>VLOOKUP($A335,'Hospitalisation Details'!$A$1:$O$2344,6,FALSE)</f>
        <v>47</v>
      </c>
      <c r="O335" s="28">
        <f>VLOOKUP($A335,'Hospitalisation Details'!$A$1:$O$2344,7,FALSE)</f>
        <v>1</v>
      </c>
      <c r="P335" s="28">
        <f>VLOOKUP($A335,'Hospitalisation Details'!$A$1:$O$2344,8,FALSE)</f>
        <v>29583.8</v>
      </c>
      <c r="Q335" t="str">
        <f>VLOOKUP($A335,'Hospitalisation Details'!$A$1:$O$2344,3,FALSE)</f>
        <v>Nov</v>
      </c>
    </row>
    <row r="336" spans="1:17" ht="15.6" x14ac:dyDescent="0.3">
      <c r="A336" s="21" t="s">
        <v>2035</v>
      </c>
      <c r="B336" t="str">
        <f>VLOOKUP($A336,'Customer Names'!$A$2:$D$2336,3,FALSE)</f>
        <v>Emma</v>
      </c>
      <c r="C336">
        <f>VLOOKUP($A336,'Medical Examinations'!$A$1:$J$2336,2,FALSE)</f>
        <v>27.74</v>
      </c>
      <c r="D336">
        <f>VLOOKUP($A336,'Medical Examinations'!$A$1:$J$2336,3,FALSE)</f>
        <v>4.68</v>
      </c>
      <c r="E336" t="str">
        <f>VLOOKUP($A336,'Medical Examinations'!$A$1:$J$2336,4,FALSE)</f>
        <v>Yes</v>
      </c>
      <c r="F336" t="str">
        <f>VLOOKUP($A336,'Medical Examinations'!$A$1:$J$2336,5,FALSE)</f>
        <v>No</v>
      </c>
      <c r="G336" t="str">
        <f>VLOOKUP($A336,'Medical Examinations'!$A$1:$J$2336,6,FALSE)</f>
        <v>No</v>
      </c>
      <c r="H336">
        <f>VLOOKUP($A336,'Medical Examinations'!$A$1:$J$2336,7,FALSE)</f>
        <v>2</v>
      </c>
      <c r="I336" t="str">
        <f>VLOOKUP($A336,'Medical Examinations'!$A$1:$J$2336,8,FALSE)</f>
        <v>Yes</v>
      </c>
      <c r="J336" t="str">
        <f>VLOOKUP($A336,'Medical Examinations'!$A$1:$J$2336,9,FALSE)</f>
        <v>Over Weight</v>
      </c>
      <c r="K336" t="str">
        <f>VLOOKUP($A336,'Medical Examinations'!$A$1:$J$2336,10,FALSE)</f>
        <v>Normal</v>
      </c>
      <c r="L336">
        <f>VLOOKUP($A336,'Hospitalisation Details'!$A$1:$O$2344,2,FALSE)</f>
        <v>20</v>
      </c>
      <c r="M336" s="6" t="str">
        <f>VLOOKUP($A336,'Hospitalisation Details'!$A$1:$O$2344,5,FALSE)</f>
        <v>20-Oct-1959</v>
      </c>
      <c r="N336" s="28">
        <f>VLOOKUP($A336,'Hospitalisation Details'!$A$1:$O$2344,6,FALSE)</f>
        <v>63</v>
      </c>
      <c r="O336" s="28">
        <f>VLOOKUP($A336,'Hospitalisation Details'!$A$1:$O$2344,7,FALSE)</f>
        <v>0</v>
      </c>
      <c r="P336" s="28">
        <f>VLOOKUP($A336,'Hospitalisation Details'!$A$1:$O$2344,8,FALSE)</f>
        <v>29523.17</v>
      </c>
      <c r="Q336" t="str">
        <f>VLOOKUP($A336,'Hospitalisation Details'!$A$1:$O$2344,3,FALSE)</f>
        <v>Oct</v>
      </c>
    </row>
    <row r="337" spans="1:17" ht="15.6" x14ac:dyDescent="0.3">
      <c r="A337" s="21" t="s">
        <v>2034</v>
      </c>
      <c r="B337" t="str">
        <f>VLOOKUP($A337,'Customer Names'!$A$2:$D$2336,3,FALSE)</f>
        <v>Nathan A</v>
      </c>
      <c r="C337">
        <f>VLOOKUP($A337,'Medical Examinations'!$A$1:$J$2336,2,FALSE)</f>
        <v>24.2</v>
      </c>
      <c r="D337">
        <f>VLOOKUP($A337,'Medical Examinations'!$A$1:$J$2336,3,FALSE)</f>
        <v>6.15</v>
      </c>
      <c r="E337" t="str">
        <f>VLOOKUP($A337,'Medical Examinations'!$A$1:$J$2336,4,FALSE)</f>
        <v>No</v>
      </c>
      <c r="F337" t="str">
        <f>VLOOKUP($A337,'Medical Examinations'!$A$1:$J$2336,5,FALSE)</f>
        <v>No</v>
      </c>
      <c r="G337" t="str">
        <f>VLOOKUP($A337,'Medical Examinations'!$A$1:$J$2336,6,FALSE)</f>
        <v>No</v>
      </c>
      <c r="H337">
        <f>VLOOKUP($A337,'Medical Examinations'!$A$1:$J$2336,7,FALSE)</f>
        <v>1</v>
      </c>
      <c r="I337" t="str">
        <f>VLOOKUP($A337,'Medical Examinations'!$A$1:$J$2336,8,FALSE)</f>
        <v>Yes</v>
      </c>
      <c r="J337" t="str">
        <f>VLOOKUP($A337,'Medical Examinations'!$A$1:$J$2336,9,FALSE)</f>
        <v>Normal Weight</v>
      </c>
      <c r="K337" t="str">
        <f>VLOOKUP($A337,'Medical Examinations'!$A$1:$J$2336,10,FALSE)</f>
        <v>Prediabetes</v>
      </c>
      <c r="L337">
        <f>VLOOKUP($A337,'Hospitalisation Details'!$A$1:$O$2344,2,FALSE)</f>
        <v>16</v>
      </c>
      <c r="M337" s="6" t="str">
        <f>VLOOKUP($A337,'Hospitalisation Details'!$A$1:$O$2344,5,FALSE)</f>
        <v>16-Jul-1987</v>
      </c>
      <c r="N337" s="28">
        <f>VLOOKUP($A337,'Hospitalisation Details'!$A$1:$O$2344,6,FALSE)</f>
        <v>35</v>
      </c>
      <c r="O337" s="28">
        <f>VLOOKUP($A337,'Hospitalisation Details'!$A$1:$O$2344,7,FALSE)</f>
        <v>3</v>
      </c>
      <c r="P337" s="28">
        <f>VLOOKUP($A337,'Hospitalisation Details'!$A$1:$O$2344,8,FALSE)</f>
        <v>29443.59</v>
      </c>
      <c r="Q337" t="str">
        <f>VLOOKUP($A337,'Hospitalisation Details'!$A$1:$O$2344,3,FALSE)</f>
        <v>Jul</v>
      </c>
    </row>
    <row r="338" spans="1:17" ht="15.6" x14ac:dyDescent="0.3">
      <c r="A338" s="21" t="s">
        <v>2033</v>
      </c>
      <c r="B338" t="str">
        <f>VLOOKUP($A338,'Customer Names'!$A$2:$D$2336,3,FALSE)</f>
        <v>Kathryn</v>
      </c>
      <c r="C338">
        <f>VLOOKUP($A338,'Medical Examinations'!$A$1:$J$2336,2,FALSE)</f>
        <v>22.03</v>
      </c>
      <c r="D338">
        <f>VLOOKUP($A338,'Medical Examinations'!$A$1:$J$2336,3,FALSE)</f>
        <v>4.28</v>
      </c>
      <c r="E338" t="str">
        <f>VLOOKUP($A338,'Medical Examinations'!$A$1:$J$2336,4,FALSE)</f>
        <v>Yes</v>
      </c>
      <c r="F338" t="str">
        <f>VLOOKUP($A338,'Medical Examinations'!$A$1:$J$2336,5,FALSE)</f>
        <v>No</v>
      </c>
      <c r="G338" t="str">
        <f>VLOOKUP($A338,'Medical Examinations'!$A$1:$J$2336,6,FALSE)</f>
        <v>No</v>
      </c>
      <c r="H338">
        <f>VLOOKUP($A338,'Medical Examinations'!$A$1:$J$2336,7,FALSE)</f>
        <v>0</v>
      </c>
      <c r="I338" t="str">
        <f>VLOOKUP($A338,'Medical Examinations'!$A$1:$J$2336,8,FALSE)</f>
        <v>Yes</v>
      </c>
      <c r="J338" t="str">
        <f>VLOOKUP($A338,'Medical Examinations'!$A$1:$J$2336,9,FALSE)</f>
        <v>Normal Weight</v>
      </c>
      <c r="K338" t="str">
        <f>VLOOKUP($A338,'Medical Examinations'!$A$1:$J$2336,10,FALSE)</f>
        <v>Normal</v>
      </c>
      <c r="L338">
        <f>VLOOKUP($A338,'Hospitalisation Details'!$A$1:$O$2344,2,FALSE)</f>
        <v>7</v>
      </c>
      <c r="M338" s="6" t="str">
        <f>VLOOKUP($A338,'Hospitalisation Details'!$A$1:$O$2344,5,FALSE)</f>
        <v>7-Nov-1985</v>
      </c>
      <c r="N338" s="28">
        <f>VLOOKUP($A338,'Hospitalisation Details'!$A$1:$O$2344,6,FALSE)</f>
        <v>37</v>
      </c>
      <c r="O338" s="28">
        <f>VLOOKUP($A338,'Hospitalisation Details'!$A$1:$O$2344,7,FALSE)</f>
        <v>3</v>
      </c>
      <c r="P338" s="28">
        <f>VLOOKUP($A338,'Hospitalisation Details'!$A$1:$O$2344,8,FALSE)</f>
        <v>29352.560000000001</v>
      </c>
      <c r="Q338" t="str">
        <f>VLOOKUP($A338,'Hospitalisation Details'!$A$1:$O$2344,3,FALSE)</f>
        <v>Nov</v>
      </c>
    </row>
    <row r="339" spans="1:17" ht="15.6" x14ac:dyDescent="0.3">
      <c r="A339" s="21" t="s">
        <v>2032</v>
      </c>
      <c r="B339" t="str">
        <f>VLOOKUP($A339,'Customer Names'!$A$2:$D$2336,3,FALSE)</f>
        <v>Elizabeth H</v>
      </c>
      <c r="C339">
        <f>VLOOKUP($A339,'Medical Examinations'!$A$1:$J$2336,2,FALSE)</f>
        <v>26.885000000000002</v>
      </c>
      <c r="D339">
        <f>VLOOKUP($A339,'Medical Examinations'!$A$1:$J$2336,3,FALSE)</f>
        <v>9.86</v>
      </c>
      <c r="E339" t="str">
        <f>VLOOKUP($A339,'Medical Examinations'!$A$1:$J$2336,4,FALSE)</f>
        <v>No</v>
      </c>
      <c r="F339" t="str">
        <f>VLOOKUP($A339,'Medical Examinations'!$A$1:$J$2336,5,FALSE)</f>
        <v>No</v>
      </c>
      <c r="G339" t="str">
        <f>VLOOKUP($A339,'Medical Examinations'!$A$1:$J$2336,6,FALSE)</f>
        <v>No</v>
      </c>
      <c r="H339">
        <f>VLOOKUP($A339,'Medical Examinations'!$A$1:$J$2336,7,FALSE)</f>
        <v>3</v>
      </c>
      <c r="I339" t="str">
        <f>VLOOKUP($A339,'Medical Examinations'!$A$1:$J$2336,8,FALSE)</f>
        <v>Yes</v>
      </c>
      <c r="J339" t="str">
        <f>VLOOKUP($A339,'Medical Examinations'!$A$1:$J$2336,9,FALSE)</f>
        <v>Over Weight</v>
      </c>
      <c r="K339" t="str">
        <f>VLOOKUP($A339,'Medical Examinations'!$A$1:$J$2336,10,FALSE)</f>
        <v>Diabetes</v>
      </c>
      <c r="L339">
        <f>VLOOKUP($A339,'Hospitalisation Details'!$A$1:$O$2344,2,FALSE)</f>
        <v>5</v>
      </c>
      <c r="M339" s="6" t="str">
        <f>VLOOKUP($A339,'Hospitalisation Details'!$A$1:$O$2344,5,FALSE)</f>
        <v>5-Jun-1958</v>
      </c>
      <c r="N339" s="28">
        <f>VLOOKUP($A339,'Hospitalisation Details'!$A$1:$O$2344,6,FALSE)</f>
        <v>65</v>
      </c>
      <c r="O339" s="28">
        <f>VLOOKUP($A339,'Hospitalisation Details'!$A$1:$O$2344,7,FALSE)</f>
        <v>0</v>
      </c>
      <c r="P339" s="28">
        <f>VLOOKUP($A339,'Hospitalisation Details'!$A$1:$O$2344,8,FALSE)</f>
        <v>29330.98</v>
      </c>
      <c r="Q339" t="str">
        <f>VLOOKUP($A339,'Hospitalisation Details'!$A$1:$O$2344,3,FALSE)</f>
        <v>Jun</v>
      </c>
    </row>
    <row r="340" spans="1:17" ht="15.6" x14ac:dyDescent="0.3">
      <c r="A340" s="21" t="s">
        <v>2031</v>
      </c>
      <c r="B340" t="str">
        <f>VLOOKUP($A340,'Customer Names'!$A$2:$D$2336,3,FALSE)</f>
        <v>Ben</v>
      </c>
      <c r="C340">
        <f>VLOOKUP($A340,'Medical Examinations'!$A$1:$J$2336,2,FALSE)</f>
        <v>16.36</v>
      </c>
      <c r="D340">
        <f>VLOOKUP($A340,'Medical Examinations'!$A$1:$J$2336,3,FALSE)</f>
        <v>11.19</v>
      </c>
      <c r="E340" t="str">
        <f>VLOOKUP($A340,'Medical Examinations'!$A$1:$J$2336,4,FALSE)</f>
        <v>No</v>
      </c>
      <c r="F340" t="str">
        <f>VLOOKUP($A340,'Medical Examinations'!$A$1:$J$2336,5,FALSE)</f>
        <v>No</v>
      </c>
      <c r="G340" t="str">
        <f>VLOOKUP($A340,'Medical Examinations'!$A$1:$J$2336,6,FALSE)</f>
        <v>No</v>
      </c>
      <c r="H340">
        <f>VLOOKUP($A340,'Medical Examinations'!$A$1:$J$2336,7,FALSE)</f>
        <v>0</v>
      </c>
      <c r="I340" t="str">
        <f>VLOOKUP($A340,'Medical Examinations'!$A$1:$J$2336,8,FALSE)</f>
        <v>Yes</v>
      </c>
      <c r="J340" t="str">
        <f>VLOOKUP($A340,'Medical Examinations'!$A$1:$J$2336,9,FALSE)</f>
        <v>Under Weight</v>
      </c>
      <c r="K340" t="str">
        <f>VLOOKUP($A340,'Medical Examinations'!$A$1:$J$2336,10,FALSE)</f>
        <v>Diabetes</v>
      </c>
      <c r="L340">
        <f>VLOOKUP($A340,'Hospitalisation Details'!$A$1:$O$2344,2,FALSE)</f>
        <v>21</v>
      </c>
      <c r="M340" s="6" t="str">
        <f>VLOOKUP($A340,'Hospitalisation Details'!$A$1:$O$2344,5,FALSE)</f>
        <v>21-Jul-1978</v>
      </c>
      <c r="N340" s="28">
        <f>VLOOKUP($A340,'Hospitalisation Details'!$A$1:$O$2344,6,FALSE)</f>
        <v>44</v>
      </c>
      <c r="O340" s="28">
        <f>VLOOKUP($A340,'Hospitalisation Details'!$A$1:$O$2344,7,FALSE)</f>
        <v>2</v>
      </c>
      <c r="P340" s="28">
        <f>VLOOKUP($A340,'Hospitalisation Details'!$A$1:$O$2344,8,FALSE)</f>
        <v>29227.599999999999</v>
      </c>
      <c r="Q340" t="str">
        <f>VLOOKUP($A340,'Hospitalisation Details'!$A$1:$O$2344,3,FALSE)</f>
        <v>Jul</v>
      </c>
    </row>
    <row r="341" spans="1:17" ht="15.6" x14ac:dyDescent="0.3">
      <c r="A341" s="21" t="s">
        <v>2030</v>
      </c>
      <c r="B341" t="str">
        <f>VLOOKUP($A341,'Customer Names'!$A$2:$D$2336,3,FALSE)</f>
        <v>Cheryl A</v>
      </c>
      <c r="C341">
        <f>VLOOKUP($A341,'Medical Examinations'!$A$1:$J$2336,2,FALSE)</f>
        <v>32.299999999999997</v>
      </c>
      <c r="D341">
        <f>VLOOKUP($A341,'Medical Examinations'!$A$1:$J$2336,3,FALSE)</f>
        <v>4.8899999999999997</v>
      </c>
      <c r="E341" t="str">
        <f>VLOOKUP($A341,'Medical Examinations'!$A$1:$J$2336,4,FALSE)</f>
        <v>Yes</v>
      </c>
      <c r="F341" t="str">
        <f>VLOOKUP($A341,'Medical Examinations'!$A$1:$J$2336,5,FALSE)</f>
        <v>No</v>
      </c>
      <c r="G341" t="str">
        <f>VLOOKUP($A341,'Medical Examinations'!$A$1:$J$2336,6,FALSE)</f>
        <v>Yes</v>
      </c>
      <c r="H341">
        <f>VLOOKUP($A341,'Medical Examinations'!$A$1:$J$2336,7,FALSE)</f>
        <v>1</v>
      </c>
      <c r="I341" t="str">
        <f>VLOOKUP($A341,'Medical Examinations'!$A$1:$J$2336,8,FALSE)</f>
        <v>No</v>
      </c>
      <c r="J341" t="str">
        <f>VLOOKUP($A341,'Medical Examinations'!$A$1:$J$2336,9,FALSE)</f>
        <v>Obesity</v>
      </c>
      <c r="K341" t="str">
        <f>VLOOKUP($A341,'Medical Examinations'!$A$1:$J$2336,10,FALSE)</f>
        <v>Normal</v>
      </c>
      <c r="L341">
        <f>VLOOKUP($A341,'Hospitalisation Details'!$A$1:$O$2344,2,FALSE)</f>
        <v>9</v>
      </c>
      <c r="M341" s="6" t="str">
        <f>VLOOKUP($A341,'Hospitalisation Details'!$A$1:$O$2344,5,FALSE)</f>
        <v>9-Jul-1969</v>
      </c>
      <c r="N341" s="28">
        <f>VLOOKUP($A341,'Hospitalisation Details'!$A$1:$O$2344,6,FALSE)</f>
        <v>53</v>
      </c>
      <c r="O341" s="28">
        <f>VLOOKUP($A341,'Hospitalisation Details'!$A$1:$O$2344,7,FALSE)</f>
        <v>2</v>
      </c>
      <c r="P341" s="28">
        <f>VLOOKUP($A341,'Hospitalisation Details'!$A$1:$O$2344,8,FALSE)</f>
        <v>29186.48</v>
      </c>
      <c r="Q341" t="str">
        <f>VLOOKUP($A341,'Hospitalisation Details'!$A$1:$O$2344,3,FALSE)</f>
        <v>Jul</v>
      </c>
    </row>
    <row r="342" spans="1:17" ht="15.6" x14ac:dyDescent="0.3">
      <c r="A342" s="21" t="s">
        <v>2029</v>
      </c>
      <c r="B342" t="str">
        <f>VLOOKUP($A342,'Customer Names'!$A$2:$D$2336,3,FALSE)</f>
        <v>Kimberly A</v>
      </c>
      <c r="C342">
        <f>VLOOKUP($A342,'Medical Examinations'!$A$1:$J$2336,2,FALSE)</f>
        <v>16.05</v>
      </c>
      <c r="D342">
        <f>VLOOKUP($A342,'Medical Examinations'!$A$1:$J$2336,3,FALSE)</f>
        <v>4.3499999999999996</v>
      </c>
      <c r="E342" t="str">
        <f>VLOOKUP($A342,'Medical Examinations'!$A$1:$J$2336,4,FALSE)</f>
        <v>Yes</v>
      </c>
      <c r="F342" t="str">
        <f>VLOOKUP($A342,'Medical Examinations'!$A$1:$J$2336,5,FALSE)</f>
        <v>No</v>
      </c>
      <c r="G342" t="str">
        <f>VLOOKUP($A342,'Medical Examinations'!$A$1:$J$2336,6,FALSE)</f>
        <v>No</v>
      </c>
      <c r="H342">
        <f>VLOOKUP($A342,'Medical Examinations'!$A$1:$J$2336,7,FALSE)</f>
        <v>0</v>
      </c>
      <c r="I342" t="str">
        <f>VLOOKUP($A342,'Medical Examinations'!$A$1:$J$2336,8,FALSE)</f>
        <v>Yes</v>
      </c>
      <c r="J342" t="str">
        <f>VLOOKUP($A342,'Medical Examinations'!$A$1:$J$2336,9,FALSE)</f>
        <v>Under Weight</v>
      </c>
      <c r="K342" t="str">
        <f>VLOOKUP($A342,'Medical Examinations'!$A$1:$J$2336,10,FALSE)</f>
        <v>Normal</v>
      </c>
      <c r="L342">
        <f>VLOOKUP($A342,'Hospitalisation Details'!$A$1:$O$2344,2,FALSE)</f>
        <v>8</v>
      </c>
      <c r="M342" s="6" t="str">
        <f>VLOOKUP($A342,'Hospitalisation Details'!$A$1:$O$2344,5,FALSE)</f>
        <v>8-Nov-1976</v>
      </c>
      <c r="N342" s="28">
        <f>VLOOKUP($A342,'Hospitalisation Details'!$A$1:$O$2344,6,FALSE)</f>
        <v>46</v>
      </c>
      <c r="O342" s="28">
        <f>VLOOKUP($A342,'Hospitalisation Details'!$A$1:$O$2344,7,FALSE)</f>
        <v>2</v>
      </c>
      <c r="P342" s="28">
        <f>VLOOKUP($A342,'Hospitalisation Details'!$A$1:$O$2344,8,FALSE)</f>
        <v>29160.39</v>
      </c>
      <c r="Q342" t="str">
        <f>VLOOKUP($A342,'Hospitalisation Details'!$A$1:$O$2344,3,FALSE)</f>
        <v>Nov</v>
      </c>
    </row>
    <row r="343" spans="1:17" ht="15.6" x14ac:dyDescent="0.3">
      <c r="A343" s="21" t="s">
        <v>2028</v>
      </c>
      <c r="B343" t="str">
        <f>VLOOKUP($A343,'Customer Names'!$A$2:$D$2336,3,FALSE)</f>
        <v>Cynthia</v>
      </c>
      <c r="C343">
        <f>VLOOKUP($A343,'Medical Examinations'!$A$1:$J$2336,2,FALSE)</f>
        <v>29.07</v>
      </c>
      <c r="D343">
        <f>VLOOKUP($A343,'Medical Examinations'!$A$1:$J$2336,3,FALSE)</f>
        <v>8.66</v>
      </c>
      <c r="E343" t="str">
        <f>VLOOKUP($A343,'Medical Examinations'!$A$1:$J$2336,4,FALSE)</f>
        <v>Yes</v>
      </c>
      <c r="F343" t="str">
        <f>VLOOKUP($A343,'Medical Examinations'!$A$1:$J$2336,5,FALSE)</f>
        <v>No</v>
      </c>
      <c r="G343" t="str">
        <f>VLOOKUP($A343,'Medical Examinations'!$A$1:$J$2336,6,FALSE)</f>
        <v>No</v>
      </c>
      <c r="H343">
        <f>VLOOKUP($A343,'Medical Examinations'!$A$1:$J$2336,7,FALSE)</f>
        <v>2</v>
      </c>
      <c r="I343" t="str">
        <f>VLOOKUP($A343,'Medical Examinations'!$A$1:$J$2336,8,FALSE)</f>
        <v>Yes</v>
      </c>
      <c r="J343" t="str">
        <f>VLOOKUP($A343,'Medical Examinations'!$A$1:$J$2336,9,FALSE)</f>
        <v>Over Weight</v>
      </c>
      <c r="K343" t="str">
        <f>VLOOKUP($A343,'Medical Examinations'!$A$1:$J$2336,10,FALSE)</f>
        <v>Diabetes</v>
      </c>
      <c r="L343">
        <f>VLOOKUP($A343,'Hospitalisation Details'!$A$1:$O$2344,2,FALSE)</f>
        <v>24</v>
      </c>
      <c r="M343" s="6" t="str">
        <f>VLOOKUP($A343,'Hospitalisation Details'!$A$1:$O$2344,5,FALSE)</f>
        <v>24-Dec-1961</v>
      </c>
      <c r="N343" s="28">
        <f>VLOOKUP($A343,'Hospitalisation Details'!$A$1:$O$2344,6,FALSE)</f>
        <v>61</v>
      </c>
      <c r="O343" s="28">
        <f>VLOOKUP($A343,'Hospitalisation Details'!$A$1:$O$2344,7,FALSE)</f>
        <v>0</v>
      </c>
      <c r="P343" s="28">
        <f>VLOOKUP($A343,'Hospitalisation Details'!$A$1:$O$2344,8,FALSE)</f>
        <v>29141.360000000001</v>
      </c>
      <c r="Q343" t="str">
        <f>VLOOKUP($A343,'Hospitalisation Details'!$A$1:$O$2344,3,FALSE)</f>
        <v>Dec</v>
      </c>
    </row>
    <row r="344" spans="1:17" ht="15.6" x14ac:dyDescent="0.3">
      <c r="A344" s="21" t="s">
        <v>2027</v>
      </c>
      <c r="B344" t="str">
        <f>VLOOKUP($A344,'Customer Names'!$A$2:$D$2336,3,FALSE)</f>
        <v>Jessica</v>
      </c>
      <c r="C344">
        <f>VLOOKUP($A344,'Medical Examinations'!$A$1:$J$2336,2,FALSE)</f>
        <v>17.43</v>
      </c>
      <c r="D344">
        <f>VLOOKUP($A344,'Medical Examinations'!$A$1:$J$2336,3,FALSE)</f>
        <v>8.64</v>
      </c>
      <c r="E344" t="str">
        <f>VLOOKUP($A344,'Medical Examinations'!$A$1:$J$2336,4,FALSE)</f>
        <v>No</v>
      </c>
      <c r="F344" t="str">
        <f>VLOOKUP($A344,'Medical Examinations'!$A$1:$J$2336,5,FALSE)</f>
        <v>No</v>
      </c>
      <c r="G344" t="str">
        <f>VLOOKUP($A344,'Medical Examinations'!$A$1:$J$2336,6,FALSE)</f>
        <v>No</v>
      </c>
      <c r="H344">
        <f>VLOOKUP($A344,'Medical Examinations'!$A$1:$J$2336,7,FALSE)</f>
        <v>0</v>
      </c>
      <c r="I344" t="str">
        <f>VLOOKUP($A344,'Medical Examinations'!$A$1:$J$2336,8,FALSE)</f>
        <v>Yes</v>
      </c>
      <c r="J344" t="str">
        <f>VLOOKUP($A344,'Medical Examinations'!$A$1:$J$2336,9,FALSE)</f>
        <v>Under Weight</v>
      </c>
      <c r="K344" t="str">
        <f>VLOOKUP($A344,'Medical Examinations'!$A$1:$J$2336,10,FALSE)</f>
        <v>Diabetes</v>
      </c>
      <c r="L344">
        <f>VLOOKUP($A344,'Hospitalisation Details'!$A$1:$O$2344,2,FALSE)</f>
        <v>29</v>
      </c>
      <c r="M344" s="6" t="str">
        <f>VLOOKUP($A344,'Hospitalisation Details'!$A$1:$O$2344,5,FALSE)</f>
        <v>29-Nov-1978</v>
      </c>
      <c r="N344" s="28">
        <f>VLOOKUP($A344,'Hospitalisation Details'!$A$1:$O$2344,6,FALSE)</f>
        <v>44</v>
      </c>
      <c r="O344" s="28">
        <f>VLOOKUP($A344,'Hospitalisation Details'!$A$1:$O$2344,7,FALSE)</f>
        <v>2</v>
      </c>
      <c r="P344" s="28">
        <f>VLOOKUP($A344,'Hospitalisation Details'!$A$1:$O$2344,8,FALSE)</f>
        <v>29114.77</v>
      </c>
      <c r="Q344" t="str">
        <f>VLOOKUP($A344,'Hospitalisation Details'!$A$1:$O$2344,3,FALSE)</f>
        <v>Nov</v>
      </c>
    </row>
    <row r="345" spans="1:17" ht="15.6" x14ac:dyDescent="0.3">
      <c r="A345" s="21" t="s">
        <v>2026</v>
      </c>
      <c r="B345" t="str">
        <f>VLOOKUP($A345,'Customer Names'!$A$2:$D$2336,3,FALSE)</f>
        <v>Bruce</v>
      </c>
      <c r="C345">
        <f>VLOOKUP($A345,'Medical Examinations'!$A$1:$J$2336,2,FALSE)</f>
        <v>19.329999999999998</v>
      </c>
      <c r="D345">
        <f>VLOOKUP($A345,'Medical Examinations'!$A$1:$J$2336,3,FALSE)</f>
        <v>4.2699999999999996</v>
      </c>
      <c r="E345" t="str">
        <f>VLOOKUP($A345,'Medical Examinations'!$A$1:$J$2336,4,FALSE)</f>
        <v>No</v>
      </c>
      <c r="F345" t="str">
        <f>VLOOKUP($A345,'Medical Examinations'!$A$1:$J$2336,5,FALSE)</f>
        <v>No</v>
      </c>
      <c r="G345" t="str">
        <f>VLOOKUP($A345,'Medical Examinations'!$A$1:$J$2336,6,FALSE)</f>
        <v>No</v>
      </c>
      <c r="H345">
        <f>VLOOKUP($A345,'Medical Examinations'!$A$1:$J$2336,7,FALSE)</f>
        <v>0</v>
      </c>
      <c r="I345" t="str">
        <f>VLOOKUP($A345,'Medical Examinations'!$A$1:$J$2336,8,FALSE)</f>
        <v>Yes</v>
      </c>
      <c r="J345" t="str">
        <f>VLOOKUP($A345,'Medical Examinations'!$A$1:$J$2336,9,FALSE)</f>
        <v>Normal Weight</v>
      </c>
      <c r="K345" t="str">
        <f>VLOOKUP($A345,'Medical Examinations'!$A$1:$J$2336,10,FALSE)</f>
        <v>Normal</v>
      </c>
      <c r="L345">
        <f>VLOOKUP($A345,'Hospitalisation Details'!$A$1:$O$2344,2,FALSE)</f>
        <v>14</v>
      </c>
      <c r="M345" s="6" t="str">
        <f>VLOOKUP($A345,'Hospitalisation Details'!$A$1:$O$2344,5,FALSE)</f>
        <v>14-Jul-1980</v>
      </c>
      <c r="N345" s="28">
        <f>VLOOKUP($A345,'Hospitalisation Details'!$A$1:$O$2344,6,FALSE)</f>
        <v>42</v>
      </c>
      <c r="O345" s="28">
        <f>VLOOKUP($A345,'Hospitalisation Details'!$A$1:$O$2344,7,FALSE)</f>
        <v>2</v>
      </c>
      <c r="P345" s="28">
        <f>VLOOKUP($A345,'Hospitalisation Details'!$A$1:$O$2344,8,FALSE)</f>
        <v>29114.21</v>
      </c>
      <c r="Q345" t="str">
        <f>VLOOKUP($A345,'Hospitalisation Details'!$A$1:$O$2344,3,FALSE)</f>
        <v>Jul</v>
      </c>
    </row>
    <row r="346" spans="1:17" ht="15.6" x14ac:dyDescent="0.3">
      <c r="A346" s="21" t="s">
        <v>2025</v>
      </c>
      <c r="B346" t="str">
        <f>VLOOKUP($A346,'Customer Names'!$A$2:$D$2336,3,FALSE)</f>
        <v>Allison</v>
      </c>
      <c r="C346">
        <f>VLOOKUP($A346,'Medical Examinations'!$A$1:$J$2336,2,FALSE)</f>
        <v>30.52</v>
      </c>
      <c r="D346">
        <f>VLOOKUP($A346,'Medical Examinations'!$A$1:$J$2336,3,FALSE)</f>
        <v>4.21</v>
      </c>
      <c r="E346" t="str">
        <f>VLOOKUP($A346,'Medical Examinations'!$A$1:$J$2336,4,FALSE)</f>
        <v>No</v>
      </c>
      <c r="F346" t="str">
        <f>VLOOKUP($A346,'Medical Examinations'!$A$1:$J$2336,5,FALSE)</f>
        <v>No</v>
      </c>
      <c r="G346" t="str">
        <f>VLOOKUP($A346,'Medical Examinations'!$A$1:$J$2336,6,FALSE)</f>
        <v>No</v>
      </c>
      <c r="H346">
        <f>VLOOKUP($A346,'Medical Examinations'!$A$1:$J$2336,7,FALSE)</f>
        <v>1</v>
      </c>
      <c r="I346" t="str">
        <f>VLOOKUP($A346,'Medical Examinations'!$A$1:$J$2336,8,FALSE)</f>
        <v>Yes</v>
      </c>
      <c r="J346" t="str">
        <f>VLOOKUP($A346,'Medical Examinations'!$A$1:$J$2336,9,FALSE)</f>
        <v>Obesity</v>
      </c>
      <c r="K346" t="str">
        <f>VLOOKUP($A346,'Medical Examinations'!$A$1:$J$2336,10,FALSE)</f>
        <v>Normal</v>
      </c>
      <c r="L346">
        <f>VLOOKUP($A346,'Hospitalisation Details'!$A$1:$O$2344,2,FALSE)</f>
        <v>7</v>
      </c>
      <c r="M346" s="6" t="str">
        <f>VLOOKUP($A346,'Hospitalisation Details'!$A$1:$O$2344,5,FALSE)</f>
        <v>7-Jul-1992</v>
      </c>
      <c r="N346" s="28">
        <f>VLOOKUP($A346,'Hospitalisation Details'!$A$1:$O$2344,6,FALSE)</f>
        <v>30</v>
      </c>
      <c r="O346" s="28">
        <f>VLOOKUP($A346,'Hospitalisation Details'!$A$1:$O$2344,7,FALSE)</f>
        <v>0</v>
      </c>
      <c r="P346" s="28">
        <f>VLOOKUP($A346,'Hospitalisation Details'!$A$1:$O$2344,8,FALSE)</f>
        <v>29007.82</v>
      </c>
      <c r="Q346" t="str">
        <f>VLOOKUP($A346,'Hospitalisation Details'!$A$1:$O$2344,3,FALSE)</f>
        <v>Jul</v>
      </c>
    </row>
    <row r="347" spans="1:17" ht="15.6" x14ac:dyDescent="0.3">
      <c r="A347" s="21" t="s">
        <v>2024</v>
      </c>
      <c r="B347" t="str">
        <f>VLOOKUP($A347,'Customer Names'!$A$2:$D$2336,3,FALSE)</f>
        <v>Alex</v>
      </c>
      <c r="C347">
        <f>VLOOKUP($A347,'Medical Examinations'!$A$1:$J$2336,2,FALSE)</f>
        <v>39.21</v>
      </c>
      <c r="D347">
        <f>VLOOKUP($A347,'Medical Examinations'!$A$1:$J$2336,3,FALSE)</f>
        <v>5.04</v>
      </c>
      <c r="E347" t="str">
        <f>VLOOKUP($A347,'Medical Examinations'!$A$1:$J$2336,4,FALSE)</f>
        <v>No</v>
      </c>
      <c r="F347" t="str">
        <f>VLOOKUP($A347,'Medical Examinations'!$A$1:$J$2336,5,FALSE)</f>
        <v>No</v>
      </c>
      <c r="G347" t="str">
        <f>VLOOKUP($A347,'Medical Examinations'!$A$1:$J$2336,6,FALSE)</f>
        <v>Yes</v>
      </c>
      <c r="H347">
        <f>VLOOKUP($A347,'Medical Examinations'!$A$1:$J$2336,7,FALSE)</f>
        <v>1</v>
      </c>
      <c r="I347" t="str">
        <f>VLOOKUP($A347,'Medical Examinations'!$A$1:$J$2336,8,FALSE)</f>
        <v>Yes</v>
      </c>
      <c r="J347" t="str">
        <f>VLOOKUP($A347,'Medical Examinations'!$A$1:$J$2336,9,FALSE)</f>
        <v>Obesity</v>
      </c>
      <c r="K347" t="str">
        <f>VLOOKUP($A347,'Medical Examinations'!$A$1:$J$2336,10,FALSE)</f>
        <v>Normal</v>
      </c>
      <c r="L347">
        <f>VLOOKUP($A347,'Hospitalisation Details'!$A$1:$O$2344,2,FALSE)</f>
        <v>1</v>
      </c>
      <c r="M347" s="6" t="str">
        <f>VLOOKUP($A347,'Hospitalisation Details'!$A$1:$O$2344,5,FALSE)</f>
        <v>1-Sep-2003</v>
      </c>
      <c r="N347" s="28">
        <f>VLOOKUP($A347,'Hospitalisation Details'!$A$1:$O$2344,6,FALSE)</f>
        <v>19</v>
      </c>
      <c r="O347" s="28">
        <f>VLOOKUP($A347,'Hospitalisation Details'!$A$1:$O$2344,7,FALSE)</f>
        <v>0</v>
      </c>
      <c r="P347" s="28">
        <f>VLOOKUP($A347,'Hospitalisation Details'!$A$1:$O$2344,8,FALSE)</f>
        <v>28998.68</v>
      </c>
      <c r="Q347" t="str">
        <f>VLOOKUP($A347,'Hospitalisation Details'!$A$1:$O$2344,3,FALSE)</f>
        <v>Sep</v>
      </c>
    </row>
    <row r="348" spans="1:17" ht="15.6" x14ac:dyDescent="0.3">
      <c r="A348" s="21" t="s">
        <v>2023</v>
      </c>
      <c r="B348" t="str">
        <f>VLOOKUP($A348,'Customer Names'!$A$2:$D$2336,3,FALSE)</f>
        <v>Gabriela</v>
      </c>
      <c r="C348">
        <f>VLOOKUP($A348,'Medical Examinations'!$A$1:$J$2336,2,FALSE)</f>
        <v>26.98</v>
      </c>
      <c r="D348">
        <f>VLOOKUP($A348,'Medical Examinations'!$A$1:$J$2336,3,FALSE)</f>
        <v>5.21</v>
      </c>
      <c r="E348" t="str">
        <f>VLOOKUP($A348,'Medical Examinations'!$A$1:$J$2336,4,FALSE)</f>
        <v>Yes</v>
      </c>
      <c r="F348" t="str">
        <f>VLOOKUP($A348,'Medical Examinations'!$A$1:$J$2336,5,FALSE)</f>
        <v>No</v>
      </c>
      <c r="G348" t="str">
        <f>VLOOKUP($A348,'Medical Examinations'!$A$1:$J$2336,6,FALSE)</f>
        <v>No</v>
      </c>
      <c r="H348">
        <f>VLOOKUP($A348,'Medical Examinations'!$A$1:$J$2336,7,FALSE)</f>
        <v>2</v>
      </c>
      <c r="I348" t="str">
        <f>VLOOKUP($A348,'Medical Examinations'!$A$1:$J$2336,8,FALSE)</f>
        <v>Yes</v>
      </c>
      <c r="J348" t="str">
        <f>VLOOKUP($A348,'Medical Examinations'!$A$1:$J$2336,9,FALSE)</f>
        <v>Over Weight</v>
      </c>
      <c r="K348" t="str">
        <f>VLOOKUP($A348,'Medical Examinations'!$A$1:$J$2336,10,FALSE)</f>
        <v>Normal</v>
      </c>
      <c r="L348">
        <f>VLOOKUP($A348,'Hospitalisation Details'!$A$1:$O$2344,2,FALSE)</f>
        <v>5</v>
      </c>
      <c r="M348" s="6" t="str">
        <f>VLOOKUP($A348,'Hospitalisation Details'!$A$1:$O$2344,5,FALSE)</f>
        <v>5-Dec-1959</v>
      </c>
      <c r="N348" s="28">
        <f>VLOOKUP($A348,'Hospitalisation Details'!$A$1:$O$2344,6,FALSE)</f>
        <v>63</v>
      </c>
      <c r="O348" s="28">
        <f>VLOOKUP($A348,'Hospitalisation Details'!$A$1:$O$2344,7,FALSE)</f>
        <v>0</v>
      </c>
      <c r="P348" s="28">
        <f>VLOOKUP($A348,'Hospitalisation Details'!$A$1:$O$2344,8,FALSE)</f>
        <v>28950.47</v>
      </c>
      <c r="Q348" t="str">
        <f>VLOOKUP($A348,'Hospitalisation Details'!$A$1:$O$2344,3,FALSE)</f>
        <v>Dec</v>
      </c>
    </row>
    <row r="349" spans="1:17" ht="15.6" x14ac:dyDescent="0.3">
      <c r="A349" s="21" t="s">
        <v>2022</v>
      </c>
      <c r="B349" t="str">
        <f>VLOOKUP($A349,'Customer Names'!$A$2:$D$2336,3,FALSE)</f>
        <v>Sharon</v>
      </c>
      <c r="C349">
        <f>VLOOKUP($A349,'Medical Examinations'!$A$1:$J$2336,2,FALSE)</f>
        <v>25.84</v>
      </c>
      <c r="D349">
        <f>VLOOKUP($A349,'Medical Examinations'!$A$1:$J$2336,3,FALSE)</f>
        <v>8.83</v>
      </c>
      <c r="E349" t="str">
        <f>VLOOKUP($A349,'Medical Examinations'!$A$1:$J$2336,4,FALSE)</f>
        <v>No</v>
      </c>
      <c r="F349" t="str">
        <f>VLOOKUP($A349,'Medical Examinations'!$A$1:$J$2336,5,FALSE)</f>
        <v>No</v>
      </c>
      <c r="G349" t="str">
        <f>VLOOKUP($A349,'Medical Examinations'!$A$1:$J$2336,6,FALSE)</f>
        <v>No</v>
      </c>
      <c r="H349">
        <f>VLOOKUP($A349,'Medical Examinations'!$A$1:$J$2336,7,FALSE)</f>
        <v>0</v>
      </c>
      <c r="I349" t="str">
        <f>VLOOKUP($A349,'Medical Examinations'!$A$1:$J$2336,8,FALSE)</f>
        <v>No</v>
      </c>
      <c r="J349" t="str">
        <f>VLOOKUP($A349,'Medical Examinations'!$A$1:$J$2336,9,FALSE)</f>
        <v>Over Weight</v>
      </c>
      <c r="K349" t="str">
        <f>VLOOKUP($A349,'Medical Examinations'!$A$1:$J$2336,10,FALSE)</f>
        <v>Diabetes</v>
      </c>
      <c r="L349">
        <f>VLOOKUP($A349,'Hospitalisation Details'!$A$1:$O$2344,2,FALSE)</f>
        <v>25</v>
      </c>
      <c r="M349" s="6" t="str">
        <f>VLOOKUP($A349,'Hospitalisation Details'!$A$1:$O$2344,5,FALSE)</f>
        <v>25-Jul-1962</v>
      </c>
      <c r="N349" s="28">
        <f>VLOOKUP($A349,'Hospitalisation Details'!$A$1:$O$2344,6,FALSE)</f>
        <v>60</v>
      </c>
      <c r="O349" s="28">
        <f>VLOOKUP($A349,'Hospitalisation Details'!$A$1:$O$2344,7,FALSE)</f>
        <v>0</v>
      </c>
      <c r="P349" s="28">
        <f>VLOOKUP($A349,'Hospitalisation Details'!$A$1:$O$2344,8,FALSE)</f>
        <v>28923.14</v>
      </c>
      <c r="Q349" t="str">
        <f>VLOOKUP($A349,'Hospitalisation Details'!$A$1:$O$2344,3,FALSE)</f>
        <v>Jul</v>
      </c>
    </row>
    <row r="350" spans="1:17" ht="15.6" x14ac:dyDescent="0.3">
      <c r="A350" s="21" t="s">
        <v>2021</v>
      </c>
      <c r="B350" t="str">
        <f>VLOOKUP($A350,'Customer Names'!$A$2:$D$2336,3,FALSE)</f>
        <v>Jason A</v>
      </c>
      <c r="C350">
        <f>VLOOKUP($A350,'Medical Examinations'!$A$1:$J$2336,2,FALSE)</f>
        <v>28.31</v>
      </c>
      <c r="D350">
        <f>VLOOKUP($A350,'Medical Examinations'!$A$1:$J$2336,3,FALSE)</f>
        <v>8.4700000000000006</v>
      </c>
      <c r="E350" t="str">
        <f>VLOOKUP($A350,'Medical Examinations'!$A$1:$J$2336,4,FALSE)</f>
        <v>Yes</v>
      </c>
      <c r="F350" t="str">
        <f>VLOOKUP($A350,'Medical Examinations'!$A$1:$J$2336,5,FALSE)</f>
        <v>No</v>
      </c>
      <c r="G350" t="str">
        <f>VLOOKUP($A350,'Medical Examinations'!$A$1:$J$2336,6,FALSE)</f>
        <v>No</v>
      </c>
      <c r="H350">
        <f>VLOOKUP($A350,'Medical Examinations'!$A$1:$J$2336,7,FALSE)</f>
        <v>2</v>
      </c>
      <c r="I350" t="str">
        <f>VLOOKUP($A350,'Medical Examinations'!$A$1:$J$2336,8,FALSE)</f>
        <v>Yes</v>
      </c>
      <c r="J350" t="str">
        <f>VLOOKUP($A350,'Medical Examinations'!$A$1:$J$2336,9,FALSE)</f>
        <v>Over Weight</v>
      </c>
      <c r="K350" t="str">
        <f>VLOOKUP($A350,'Medical Examinations'!$A$1:$J$2336,10,FALSE)</f>
        <v>Diabetes</v>
      </c>
      <c r="L350">
        <f>VLOOKUP($A350,'Hospitalisation Details'!$A$1:$O$2344,2,FALSE)</f>
        <v>3</v>
      </c>
      <c r="M350" s="6" t="str">
        <f>VLOOKUP($A350,'Hospitalisation Details'!$A$1:$O$2344,5,FALSE)</f>
        <v>3-Aug-1961</v>
      </c>
      <c r="N350" s="28">
        <f>VLOOKUP($A350,'Hospitalisation Details'!$A$1:$O$2344,6,FALSE)</f>
        <v>61</v>
      </c>
      <c r="O350" s="28">
        <f>VLOOKUP($A350,'Hospitalisation Details'!$A$1:$O$2344,7,FALSE)</f>
        <v>1</v>
      </c>
      <c r="P350" s="28">
        <f>VLOOKUP($A350,'Hospitalisation Details'!$A$1:$O$2344,8,FALSE)</f>
        <v>28868.66</v>
      </c>
      <c r="Q350" t="str">
        <f>VLOOKUP($A350,'Hospitalisation Details'!$A$1:$O$2344,3,FALSE)</f>
        <v>Aug</v>
      </c>
    </row>
    <row r="351" spans="1:17" ht="15.6" x14ac:dyDescent="0.3">
      <c r="A351" s="21" t="s">
        <v>2020</v>
      </c>
      <c r="B351" t="str">
        <f>VLOOKUP($A351,'Customer Names'!$A$2:$D$2336,3,FALSE)</f>
        <v>Chelsey C</v>
      </c>
      <c r="C351">
        <f>VLOOKUP($A351,'Medical Examinations'!$A$1:$J$2336,2,FALSE)</f>
        <v>23.94</v>
      </c>
      <c r="D351">
        <f>VLOOKUP($A351,'Medical Examinations'!$A$1:$J$2336,3,FALSE)</f>
        <v>4.2</v>
      </c>
      <c r="E351" t="str">
        <f>VLOOKUP($A351,'Medical Examinations'!$A$1:$J$2336,4,FALSE)</f>
        <v>No</v>
      </c>
      <c r="F351" t="str">
        <f>VLOOKUP($A351,'Medical Examinations'!$A$1:$J$2336,5,FALSE)</f>
        <v>No</v>
      </c>
      <c r="G351" t="str">
        <f>VLOOKUP($A351,'Medical Examinations'!$A$1:$J$2336,6,FALSE)</f>
        <v>No</v>
      </c>
      <c r="H351">
        <f>VLOOKUP($A351,'Medical Examinations'!$A$1:$J$2336,7,FALSE)</f>
        <v>0</v>
      </c>
      <c r="I351" t="str">
        <f>VLOOKUP($A351,'Medical Examinations'!$A$1:$J$2336,8,FALSE)</f>
        <v>Yes</v>
      </c>
      <c r="J351" t="str">
        <f>VLOOKUP($A351,'Medical Examinations'!$A$1:$J$2336,9,FALSE)</f>
        <v>Normal Weight</v>
      </c>
      <c r="K351" t="str">
        <f>VLOOKUP($A351,'Medical Examinations'!$A$1:$J$2336,10,FALSE)</f>
        <v>Normal</v>
      </c>
      <c r="L351">
        <f>VLOOKUP($A351,'Hospitalisation Details'!$A$1:$O$2344,2,FALSE)</f>
        <v>5</v>
      </c>
      <c r="M351" s="6" t="str">
        <f>VLOOKUP($A351,'Hospitalisation Details'!$A$1:$O$2344,5,FALSE)</f>
        <v>5-Dec-1990</v>
      </c>
      <c r="N351" s="28">
        <f>VLOOKUP($A351,'Hospitalisation Details'!$A$1:$O$2344,6,FALSE)</f>
        <v>32</v>
      </c>
      <c r="O351" s="28">
        <f>VLOOKUP($A351,'Hospitalisation Details'!$A$1:$O$2344,7,FALSE)</f>
        <v>3</v>
      </c>
      <c r="P351" s="28">
        <f>VLOOKUP($A351,'Hospitalisation Details'!$A$1:$O$2344,8,FALSE)</f>
        <v>28716.14</v>
      </c>
      <c r="Q351" t="str">
        <f>VLOOKUP($A351,'Hospitalisation Details'!$A$1:$O$2344,3,FALSE)</f>
        <v>Dec</v>
      </c>
    </row>
    <row r="352" spans="1:17" ht="15.6" x14ac:dyDescent="0.3">
      <c r="A352" s="21" t="s">
        <v>2019</v>
      </c>
      <c r="B352" t="str">
        <f>VLOOKUP($A352,'Customer Names'!$A$2:$D$2336,3,FALSE)</f>
        <v>Devon A</v>
      </c>
      <c r="C352">
        <f>VLOOKUP($A352,'Medical Examinations'!$A$1:$J$2336,2,FALSE)</f>
        <v>20.03</v>
      </c>
      <c r="D352">
        <f>VLOOKUP($A352,'Medical Examinations'!$A$1:$J$2336,3,FALSE)</f>
        <v>6.14</v>
      </c>
      <c r="E352" t="str">
        <f>VLOOKUP($A352,'Medical Examinations'!$A$1:$J$2336,4,FALSE)</f>
        <v>Yes</v>
      </c>
      <c r="F352" t="str">
        <f>VLOOKUP($A352,'Medical Examinations'!$A$1:$J$2336,5,FALSE)</f>
        <v>No</v>
      </c>
      <c r="G352" t="str">
        <f>VLOOKUP($A352,'Medical Examinations'!$A$1:$J$2336,6,FALSE)</f>
        <v>No</v>
      </c>
      <c r="H352">
        <f>VLOOKUP($A352,'Medical Examinations'!$A$1:$J$2336,7,FALSE)</f>
        <v>0</v>
      </c>
      <c r="I352" t="str">
        <f>VLOOKUP($A352,'Medical Examinations'!$A$1:$J$2336,8,FALSE)</f>
        <v>Yes</v>
      </c>
      <c r="J352" t="str">
        <f>VLOOKUP($A352,'Medical Examinations'!$A$1:$J$2336,9,FALSE)</f>
        <v>Normal Weight</v>
      </c>
      <c r="K352" t="str">
        <f>VLOOKUP($A352,'Medical Examinations'!$A$1:$J$2336,10,FALSE)</f>
        <v>Prediabetes</v>
      </c>
      <c r="L352">
        <f>VLOOKUP($A352,'Hospitalisation Details'!$A$1:$O$2344,2,FALSE)</f>
        <v>27</v>
      </c>
      <c r="M352" s="6" t="str">
        <f>VLOOKUP($A352,'Hospitalisation Details'!$A$1:$O$2344,5,FALSE)</f>
        <v>27-Sep-1985</v>
      </c>
      <c r="N352" s="28">
        <f>VLOOKUP($A352,'Hospitalisation Details'!$A$1:$O$2344,6,FALSE)</f>
        <v>37</v>
      </c>
      <c r="O352" s="28">
        <f>VLOOKUP($A352,'Hospitalisation Details'!$A$1:$O$2344,7,FALSE)</f>
        <v>3</v>
      </c>
      <c r="P352" s="28">
        <f>VLOOKUP($A352,'Hospitalisation Details'!$A$1:$O$2344,8,FALSE)</f>
        <v>28542.86</v>
      </c>
      <c r="Q352" t="str">
        <f>VLOOKUP($A352,'Hospitalisation Details'!$A$1:$O$2344,3,FALSE)</f>
        <v>Sep</v>
      </c>
    </row>
    <row r="353" spans="1:17" ht="15.6" x14ac:dyDescent="0.3">
      <c r="A353" s="21" t="s">
        <v>2018</v>
      </c>
      <c r="B353" t="str">
        <f>VLOOKUP($A353,'Customer Names'!$A$2:$D$2336,3,FALSE)</f>
        <v>Joni L</v>
      </c>
      <c r="C353">
        <f>VLOOKUP($A353,'Medical Examinations'!$A$1:$J$2336,2,FALSE)</f>
        <v>41.42</v>
      </c>
      <c r="D353">
        <f>VLOOKUP($A353,'Medical Examinations'!$A$1:$J$2336,3,FALSE)</f>
        <v>6.07</v>
      </c>
      <c r="E353" t="str">
        <f>VLOOKUP($A353,'Medical Examinations'!$A$1:$J$2336,4,FALSE)</f>
        <v>No</v>
      </c>
      <c r="F353" t="str">
        <f>VLOOKUP($A353,'Medical Examinations'!$A$1:$J$2336,5,FALSE)</f>
        <v>No</v>
      </c>
      <c r="G353" t="str">
        <f>VLOOKUP($A353,'Medical Examinations'!$A$1:$J$2336,6,FALSE)</f>
        <v>No</v>
      </c>
      <c r="H353">
        <f>VLOOKUP($A353,'Medical Examinations'!$A$1:$J$2336,7,FALSE)</f>
        <v>0</v>
      </c>
      <c r="I353" t="str">
        <f>VLOOKUP($A353,'Medical Examinations'!$A$1:$J$2336,8,FALSE)</f>
        <v>No</v>
      </c>
      <c r="J353" t="str">
        <f>VLOOKUP($A353,'Medical Examinations'!$A$1:$J$2336,9,FALSE)</f>
        <v>Obesity</v>
      </c>
      <c r="K353" t="str">
        <f>VLOOKUP($A353,'Medical Examinations'!$A$1:$J$2336,10,FALSE)</f>
        <v>Prediabetes</v>
      </c>
      <c r="L353">
        <f>VLOOKUP($A353,'Hospitalisation Details'!$A$1:$O$2344,2,FALSE)</f>
        <v>11</v>
      </c>
      <c r="M353" s="6" t="str">
        <f>VLOOKUP($A353,'Hospitalisation Details'!$A$1:$O$2344,5,FALSE)</f>
        <v>11-Dec-1982</v>
      </c>
      <c r="N353" s="28">
        <f>VLOOKUP($A353,'Hospitalisation Details'!$A$1:$O$2344,6,FALSE)</f>
        <v>40</v>
      </c>
      <c r="O353" s="28">
        <f>VLOOKUP($A353,'Hospitalisation Details'!$A$1:$O$2344,7,FALSE)</f>
        <v>1</v>
      </c>
      <c r="P353" s="28">
        <f>VLOOKUP($A353,'Hospitalisation Details'!$A$1:$O$2344,8,FALSE)</f>
        <v>28476.73</v>
      </c>
      <c r="Q353" t="str">
        <f>VLOOKUP($A353,'Hospitalisation Details'!$A$1:$O$2344,3,FALSE)</f>
        <v>Dec</v>
      </c>
    </row>
    <row r="354" spans="1:17" ht="15.6" x14ac:dyDescent="0.3">
      <c r="A354" s="21" t="s">
        <v>2017</v>
      </c>
      <c r="B354" t="str">
        <f>VLOOKUP($A354,'Customer Names'!$A$2:$D$2336,3,FALSE)</f>
        <v>Colin</v>
      </c>
      <c r="C354">
        <f>VLOOKUP($A354,'Medical Examinations'!$A$1:$J$2336,2,FALSE)</f>
        <v>36.67</v>
      </c>
      <c r="D354">
        <f>VLOOKUP($A354,'Medical Examinations'!$A$1:$J$2336,3,FALSE)</f>
        <v>10.210000000000001</v>
      </c>
      <c r="E354" t="str">
        <f>VLOOKUP($A354,'Medical Examinations'!$A$1:$J$2336,4,FALSE)</f>
        <v>No</v>
      </c>
      <c r="F354" t="str">
        <f>VLOOKUP($A354,'Medical Examinations'!$A$1:$J$2336,5,FALSE)</f>
        <v>No</v>
      </c>
      <c r="G354" t="str">
        <f>VLOOKUP($A354,'Medical Examinations'!$A$1:$J$2336,6,FALSE)</f>
        <v>No</v>
      </c>
      <c r="H354">
        <f>VLOOKUP($A354,'Medical Examinations'!$A$1:$J$2336,7,FALSE)</f>
        <v>0</v>
      </c>
      <c r="I354" t="str">
        <f>VLOOKUP($A354,'Medical Examinations'!$A$1:$J$2336,8,FALSE)</f>
        <v>No</v>
      </c>
      <c r="J354" t="str">
        <f>VLOOKUP($A354,'Medical Examinations'!$A$1:$J$2336,9,FALSE)</f>
        <v>Obesity</v>
      </c>
      <c r="K354" t="str">
        <f>VLOOKUP($A354,'Medical Examinations'!$A$1:$J$2336,10,FALSE)</f>
        <v>Diabetes</v>
      </c>
      <c r="L354">
        <f>VLOOKUP($A354,'Hospitalisation Details'!$A$1:$O$2344,2,FALSE)</f>
        <v>16</v>
      </c>
      <c r="M354" s="6" t="str">
        <f>VLOOKUP($A354,'Hospitalisation Details'!$A$1:$O$2344,5,FALSE)</f>
        <v>16-Sep-1974</v>
      </c>
      <c r="N354" s="28">
        <f>VLOOKUP($A354,'Hospitalisation Details'!$A$1:$O$2344,6,FALSE)</f>
        <v>48</v>
      </c>
      <c r="O354" s="28">
        <f>VLOOKUP($A354,'Hospitalisation Details'!$A$1:$O$2344,7,FALSE)</f>
        <v>1</v>
      </c>
      <c r="P354" s="28">
        <f>VLOOKUP($A354,'Hospitalisation Details'!$A$1:$O$2344,8,FALSE)</f>
        <v>28468.92</v>
      </c>
      <c r="Q354" t="str">
        <f>VLOOKUP($A354,'Hospitalisation Details'!$A$1:$O$2344,3,FALSE)</f>
        <v>Sep</v>
      </c>
    </row>
    <row r="355" spans="1:17" ht="15.6" x14ac:dyDescent="0.3">
      <c r="A355" s="21" t="s">
        <v>2016</v>
      </c>
      <c r="B355" t="str">
        <f>VLOOKUP($A355,'Customer Names'!$A$2:$D$2336,3,FALSE)</f>
        <v>Rachael</v>
      </c>
      <c r="C355">
        <f>VLOOKUP($A355,'Medical Examinations'!$A$1:$J$2336,2,FALSE)</f>
        <v>27.645</v>
      </c>
      <c r="D355">
        <f>VLOOKUP($A355,'Medical Examinations'!$A$1:$J$2336,3,FALSE)</f>
        <v>4.6900000000000004</v>
      </c>
      <c r="E355" t="str">
        <f>VLOOKUP($A355,'Medical Examinations'!$A$1:$J$2336,4,FALSE)</f>
        <v>No</v>
      </c>
      <c r="F355" t="str">
        <f>VLOOKUP($A355,'Medical Examinations'!$A$1:$J$2336,5,FALSE)</f>
        <v>No</v>
      </c>
      <c r="G355" t="str">
        <f>VLOOKUP($A355,'Medical Examinations'!$A$1:$J$2336,6,FALSE)</f>
        <v>No</v>
      </c>
      <c r="H355">
        <f>VLOOKUP($A355,'Medical Examinations'!$A$1:$J$2336,7,FALSE)</f>
        <v>0</v>
      </c>
      <c r="I355" t="str">
        <f>VLOOKUP($A355,'Medical Examinations'!$A$1:$J$2336,8,FALSE)</f>
        <v>No</v>
      </c>
      <c r="J355" t="str">
        <f>VLOOKUP($A355,'Medical Examinations'!$A$1:$J$2336,9,FALSE)</f>
        <v>Over Weight</v>
      </c>
      <c r="K355" t="str">
        <f>VLOOKUP($A355,'Medical Examinations'!$A$1:$J$2336,10,FALSE)</f>
        <v>Normal</v>
      </c>
      <c r="L355">
        <f>VLOOKUP($A355,'Hospitalisation Details'!$A$1:$O$2344,2,FALSE)</f>
        <v>2</v>
      </c>
      <c r="M355" s="6" t="str">
        <f>VLOOKUP($A355,'Hospitalisation Details'!$A$1:$O$2344,5,FALSE)</f>
        <v>2-Dec-1977</v>
      </c>
      <c r="N355" s="28">
        <f>VLOOKUP($A355,'Hospitalisation Details'!$A$1:$O$2344,6,FALSE)</f>
        <v>45</v>
      </c>
      <c r="O355" s="28">
        <f>VLOOKUP($A355,'Hospitalisation Details'!$A$1:$O$2344,7,FALSE)</f>
        <v>1</v>
      </c>
      <c r="P355" s="28">
        <f>VLOOKUP($A355,'Hospitalisation Details'!$A$1:$O$2344,8,FALSE)</f>
        <v>28340.19</v>
      </c>
      <c r="Q355" t="str">
        <f>VLOOKUP($A355,'Hospitalisation Details'!$A$1:$O$2344,3,FALSE)</f>
        <v>Dec</v>
      </c>
    </row>
    <row r="356" spans="1:17" ht="15.6" x14ac:dyDescent="0.3">
      <c r="A356" s="21" t="s">
        <v>2015</v>
      </c>
      <c r="B356" t="str">
        <f>VLOOKUP($A356,'Customer Names'!$A$2:$D$2336,3,FALSE)</f>
        <v>Maricela</v>
      </c>
      <c r="C356">
        <f>VLOOKUP($A356,'Medical Examinations'!$A$1:$J$2336,2,FALSE)</f>
        <v>22.72</v>
      </c>
      <c r="D356">
        <f>VLOOKUP($A356,'Medical Examinations'!$A$1:$J$2336,3,FALSE)</f>
        <v>5.71</v>
      </c>
      <c r="E356" t="str">
        <f>VLOOKUP($A356,'Medical Examinations'!$A$1:$J$2336,4,FALSE)</f>
        <v>No</v>
      </c>
      <c r="F356" t="str">
        <f>VLOOKUP($A356,'Medical Examinations'!$A$1:$J$2336,5,FALSE)</f>
        <v>No</v>
      </c>
      <c r="G356" t="str">
        <f>VLOOKUP($A356,'Medical Examinations'!$A$1:$J$2336,6,FALSE)</f>
        <v>No</v>
      </c>
      <c r="H356">
        <f>VLOOKUP($A356,'Medical Examinations'!$A$1:$J$2336,7,FALSE)</f>
        <v>0</v>
      </c>
      <c r="I356" t="str">
        <f>VLOOKUP($A356,'Medical Examinations'!$A$1:$J$2336,8,FALSE)</f>
        <v>Yes</v>
      </c>
      <c r="J356" t="str">
        <f>VLOOKUP($A356,'Medical Examinations'!$A$1:$J$2336,9,FALSE)</f>
        <v>Normal Weight</v>
      </c>
      <c r="K356" t="str">
        <f>VLOOKUP($A356,'Medical Examinations'!$A$1:$J$2336,10,FALSE)</f>
        <v>Prediabetes</v>
      </c>
      <c r="L356">
        <f>VLOOKUP($A356,'Hospitalisation Details'!$A$1:$O$2344,2,FALSE)</f>
        <v>24</v>
      </c>
      <c r="M356" s="6" t="str">
        <f>VLOOKUP($A356,'Hospitalisation Details'!$A$1:$O$2344,5,FALSE)</f>
        <v>24-Dec-1990</v>
      </c>
      <c r="N356" s="28">
        <f>VLOOKUP($A356,'Hospitalisation Details'!$A$1:$O$2344,6,FALSE)</f>
        <v>32</v>
      </c>
      <c r="O356" s="28">
        <f>VLOOKUP($A356,'Hospitalisation Details'!$A$1:$O$2344,7,FALSE)</f>
        <v>3</v>
      </c>
      <c r="P356" s="28">
        <f>VLOOKUP($A356,'Hospitalisation Details'!$A$1:$O$2344,8,FALSE)</f>
        <v>28302.33</v>
      </c>
      <c r="Q356" t="str">
        <f>VLOOKUP($A356,'Hospitalisation Details'!$A$1:$O$2344,3,FALSE)</f>
        <v>Dec</v>
      </c>
    </row>
    <row r="357" spans="1:17" ht="15.6" x14ac:dyDescent="0.3">
      <c r="A357" s="21" t="s">
        <v>2014</v>
      </c>
      <c r="B357" t="str">
        <f>VLOOKUP($A357,'Customer Names'!$A$2:$D$2336,3,FALSE)</f>
        <v>Marie</v>
      </c>
      <c r="C357">
        <f>VLOOKUP($A357,'Medical Examinations'!$A$1:$J$2336,2,FALSE)</f>
        <v>36.520000000000003</v>
      </c>
      <c r="D357">
        <f>VLOOKUP($A357,'Medical Examinations'!$A$1:$J$2336,3,FALSE)</f>
        <v>9.07</v>
      </c>
      <c r="E357" t="str">
        <f>VLOOKUP($A357,'Medical Examinations'!$A$1:$J$2336,4,FALSE)</f>
        <v>Yes</v>
      </c>
      <c r="F357" t="str">
        <f>VLOOKUP($A357,'Medical Examinations'!$A$1:$J$2336,5,FALSE)</f>
        <v>No</v>
      </c>
      <c r="G357" t="str">
        <f>VLOOKUP($A357,'Medical Examinations'!$A$1:$J$2336,6,FALSE)</f>
        <v>Yes</v>
      </c>
      <c r="H357">
        <f>VLOOKUP($A357,'Medical Examinations'!$A$1:$J$2336,7,FALSE)</f>
        <v>1</v>
      </c>
      <c r="I357" t="str">
        <f>VLOOKUP($A357,'Medical Examinations'!$A$1:$J$2336,8,FALSE)</f>
        <v>No</v>
      </c>
      <c r="J357" t="str">
        <f>VLOOKUP($A357,'Medical Examinations'!$A$1:$J$2336,9,FALSE)</f>
        <v>Obesity</v>
      </c>
      <c r="K357" t="str">
        <f>VLOOKUP($A357,'Medical Examinations'!$A$1:$J$2336,10,FALSE)</f>
        <v>Diabetes</v>
      </c>
      <c r="L357">
        <f>VLOOKUP($A357,'Hospitalisation Details'!$A$1:$O$2344,2,FALSE)</f>
        <v>25</v>
      </c>
      <c r="M357" s="6" t="str">
        <f>VLOOKUP($A357,'Hospitalisation Details'!$A$1:$O$2344,5,FALSE)</f>
        <v>25-Nov-1963</v>
      </c>
      <c r="N357" s="28">
        <f>VLOOKUP($A357,'Hospitalisation Details'!$A$1:$O$2344,6,FALSE)</f>
        <v>59</v>
      </c>
      <c r="O357" s="28">
        <f>VLOOKUP($A357,'Hospitalisation Details'!$A$1:$O$2344,7,FALSE)</f>
        <v>1</v>
      </c>
      <c r="P357" s="28">
        <f>VLOOKUP($A357,'Hospitalisation Details'!$A$1:$O$2344,8,FALSE)</f>
        <v>28287.9</v>
      </c>
      <c r="Q357" t="str">
        <f>VLOOKUP($A357,'Hospitalisation Details'!$A$1:$O$2344,3,FALSE)</f>
        <v>Nov</v>
      </c>
    </row>
    <row r="358" spans="1:17" ht="15.6" x14ac:dyDescent="0.3">
      <c r="A358" s="21" t="s">
        <v>2013</v>
      </c>
      <c r="B358" t="str">
        <f>VLOOKUP($A358,'Customer Names'!$A$2:$D$2336,3,FALSE)</f>
        <v>Frank</v>
      </c>
      <c r="C358">
        <f>VLOOKUP($A358,'Medical Examinations'!$A$1:$J$2336,2,FALSE)</f>
        <v>33.96</v>
      </c>
      <c r="D358">
        <f>VLOOKUP($A358,'Medical Examinations'!$A$1:$J$2336,3,FALSE)</f>
        <v>4.99</v>
      </c>
      <c r="E358" t="str">
        <f>VLOOKUP($A358,'Medical Examinations'!$A$1:$J$2336,4,FALSE)</f>
        <v>No</v>
      </c>
      <c r="F358" t="str">
        <f>VLOOKUP($A358,'Medical Examinations'!$A$1:$J$2336,5,FALSE)</f>
        <v>No</v>
      </c>
      <c r="G358" t="str">
        <f>VLOOKUP($A358,'Medical Examinations'!$A$1:$J$2336,6,FALSE)</f>
        <v>No</v>
      </c>
      <c r="H358">
        <f>VLOOKUP($A358,'Medical Examinations'!$A$1:$J$2336,7,FALSE)</f>
        <v>0</v>
      </c>
      <c r="I358" t="str">
        <f>VLOOKUP($A358,'Medical Examinations'!$A$1:$J$2336,8,FALSE)</f>
        <v>Yes</v>
      </c>
      <c r="J358" t="str">
        <f>VLOOKUP($A358,'Medical Examinations'!$A$1:$J$2336,9,FALSE)</f>
        <v>Obesity</v>
      </c>
      <c r="K358" t="str">
        <f>VLOOKUP($A358,'Medical Examinations'!$A$1:$J$2336,10,FALSE)</f>
        <v>Normal</v>
      </c>
      <c r="L358">
        <f>VLOOKUP($A358,'Hospitalisation Details'!$A$1:$O$2344,2,FALSE)</f>
        <v>6</v>
      </c>
      <c r="M358" s="6" t="str">
        <f>VLOOKUP($A358,'Hospitalisation Details'!$A$1:$O$2344,5,FALSE)</f>
        <v>6-Sep-1999</v>
      </c>
      <c r="N358" s="28">
        <f>VLOOKUP($A358,'Hospitalisation Details'!$A$1:$O$2344,6,FALSE)</f>
        <v>23</v>
      </c>
      <c r="O358" s="28">
        <f>VLOOKUP($A358,'Hospitalisation Details'!$A$1:$O$2344,7,FALSE)</f>
        <v>0</v>
      </c>
      <c r="P358" s="28">
        <f>VLOOKUP($A358,'Hospitalisation Details'!$A$1:$O$2344,8,FALSE)</f>
        <v>28245.34</v>
      </c>
      <c r="Q358" t="str">
        <f>VLOOKUP($A358,'Hospitalisation Details'!$A$1:$O$2344,3,FALSE)</f>
        <v>Sep</v>
      </c>
    </row>
    <row r="359" spans="1:17" ht="15.6" x14ac:dyDescent="0.3">
      <c r="A359" s="21" t="s">
        <v>2012</v>
      </c>
      <c r="B359" t="str">
        <f>VLOOKUP($A359,'Customer Names'!$A$2:$D$2336,3,FALSE)</f>
        <v>Jeffry</v>
      </c>
      <c r="C359">
        <f>VLOOKUP($A359,'Medical Examinations'!$A$1:$J$2336,2,FALSE)</f>
        <v>26.695</v>
      </c>
      <c r="D359">
        <f>VLOOKUP($A359,'Medical Examinations'!$A$1:$J$2336,3,FALSE)</f>
        <v>8.31</v>
      </c>
      <c r="E359" t="str">
        <f>VLOOKUP($A359,'Medical Examinations'!$A$1:$J$2336,4,FALSE)</f>
        <v>No</v>
      </c>
      <c r="F359" t="str">
        <f>VLOOKUP($A359,'Medical Examinations'!$A$1:$J$2336,5,FALSE)</f>
        <v>No</v>
      </c>
      <c r="G359" t="str">
        <f>VLOOKUP($A359,'Medical Examinations'!$A$1:$J$2336,6,FALSE)</f>
        <v>No</v>
      </c>
      <c r="H359">
        <f>VLOOKUP($A359,'Medical Examinations'!$A$1:$J$2336,7,FALSE)</f>
        <v>0</v>
      </c>
      <c r="I359" t="str">
        <f>VLOOKUP($A359,'Medical Examinations'!$A$1:$J$2336,8,FALSE)</f>
        <v>Yes</v>
      </c>
      <c r="J359" t="str">
        <f>VLOOKUP($A359,'Medical Examinations'!$A$1:$J$2336,9,FALSE)</f>
        <v>Over Weight</v>
      </c>
      <c r="K359" t="str">
        <f>VLOOKUP($A359,'Medical Examinations'!$A$1:$J$2336,10,FALSE)</f>
        <v>Diabetes</v>
      </c>
      <c r="L359">
        <f>VLOOKUP($A359,'Hospitalisation Details'!$A$1:$O$2344,2,FALSE)</f>
        <v>22</v>
      </c>
      <c r="M359" s="6" t="str">
        <f>VLOOKUP($A359,'Hospitalisation Details'!$A$1:$O$2344,5,FALSE)</f>
        <v>22-Nov-1960</v>
      </c>
      <c r="N359" s="28">
        <f>VLOOKUP($A359,'Hospitalisation Details'!$A$1:$O$2344,6,FALSE)</f>
        <v>62</v>
      </c>
      <c r="O359" s="28">
        <f>VLOOKUP($A359,'Hospitalisation Details'!$A$1:$O$2344,7,FALSE)</f>
        <v>0</v>
      </c>
      <c r="P359" s="28">
        <f>VLOOKUP($A359,'Hospitalisation Details'!$A$1:$O$2344,8,FALSE)</f>
        <v>28101.33</v>
      </c>
      <c r="Q359" t="str">
        <f>VLOOKUP($A359,'Hospitalisation Details'!$A$1:$O$2344,3,FALSE)</f>
        <v>Nov</v>
      </c>
    </row>
    <row r="360" spans="1:17" ht="15.6" x14ac:dyDescent="0.3">
      <c r="A360" s="21" t="s">
        <v>2011</v>
      </c>
      <c r="B360" t="str">
        <f>VLOOKUP($A360,'Customer Names'!$A$2:$D$2336,3,FALSE)</f>
        <v>Mike</v>
      </c>
      <c r="C360">
        <f>VLOOKUP($A360,'Medical Examinations'!$A$1:$J$2336,2,FALSE)</f>
        <v>18.45</v>
      </c>
      <c r="D360">
        <f>VLOOKUP($A360,'Medical Examinations'!$A$1:$J$2336,3,FALSE)</f>
        <v>5.07</v>
      </c>
      <c r="E360" t="str">
        <f>VLOOKUP($A360,'Medical Examinations'!$A$1:$J$2336,4,FALSE)</f>
        <v>Yes</v>
      </c>
      <c r="F360" t="str">
        <f>VLOOKUP($A360,'Medical Examinations'!$A$1:$J$2336,5,FALSE)</f>
        <v>No</v>
      </c>
      <c r="G360" t="str">
        <f>VLOOKUP($A360,'Medical Examinations'!$A$1:$J$2336,6,FALSE)</f>
        <v>No</v>
      </c>
      <c r="H360">
        <f>VLOOKUP($A360,'Medical Examinations'!$A$1:$J$2336,7,FALSE)</f>
        <v>0</v>
      </c>
      <c r="I360" t="str">
        <f>VLOOKUP($A360,'Medical Examinations'!$A$1:$J$2336,8,FALSE)</f>
        <v>Yes</v>
      </c>
      <c r="J360" t="str">
        <f>VLOOKUP($A360,'Medical Examinations'!$A$1:$J$2336,9,FALSE)</f>
        <v>Under Weight</v>
      </c>
      <c r="K360" t="str">
        <f>VLOOKUP($A360,'Medical Examinations'!$A$1:$J$2336,10,FALSE)</f>
        <v>Normal</v>
      </c>
      <c r="L360">
        <f>VLOOKUP($A360,'Hospitalisation Details'!$A$1:$O$2344,2,FALSE)</f>
        <v>29</v>
      </c>
      <c r="M360" s="6" t="str">
        <f>VLOOKUP($A360,'Hospitalisation Details'!$A$1:$O$2344,5,FALSE)</f>
        <v>29-Nov-1985</v>
      </c>
      <c r="N360" s="28">
        <f>VLOOKUP($A360,'Hospitalisation Details'!$A$1:$O$2344,6,FALSE)</f>
        <v>37</v>
      </c>
      <c r="O360" s="28">
        <f>VLOOKUP($A360,'Hospitalisation Details'!$A$1:$O$2344,7,FALSE)</f>
        <v>3</v>
      </c>
      <c r="P360" s="28">
        <f>VLOOKUP($A360,'Hospitalisation Details'!$A$1:$O$2344,8,FALSE)</f>
        <v>28006.94</v>
      </c>
      <c r="Q360" t="str">
        <f>VLOOKUP($A360,'Hospitalisation Details'!$A$1:$O$2344,3,FALSE)</f>
        <v>Nov</v>
      </c>
    </row>
    <row r="361" spans="1:17" ht="15.6" x14ac:dyDescent="0.3">
      <c r="A361" s="21" t="s">
        <v>2010</v>
      </c>
      <c r="B361" t="str">
        <f>VLOOKUP($A361,'Customer Names'!$A$2:$D$2336,3,FALSE)</f>
        <v>Rick</v>
      </c>
      <c r="C361">
        <f>VLOOKUP($A361,'Medical Examinations'!$A$1:$J$2336,2,FALSE)</f>
        <v>33.18</v>
      </c>
      <c r="D361">
        <f>VLOOKUP($A361,'Medical Examinations'!$A$1:$J$2336,3,FALSE)</f>
        <v>4.79</v>
      </c>
      <c r="E361" t="str">
        <f>VLOOKUP($A361,'Medical Examinations'!$A$1:$J$2336,4,FALSE)</f>
        <v>No</v>
      </c>
      <c r="F361" t="str">
        <f>VLOOKUP($A361,'Medical Examinations'!$A$1:$J$2336,5,FALSE)</f>
        <v>No</v>
      </c>
      <c r="G361" t="str">
        <f>VLOOKUP($A361,'Medical Examinations'!$A$1:$J$2336,6,FALSE)</f>
        <v>No</v>
      </c>
      <c r="H361">
        <f>VLOOKUP($A361,'Medical Examinations'!$A$1:$J$2336,7,FALSE)</f>
        <v>0</v>
      </c>
      <c r="I361" t="str">
        <f>VLOOKUP($A361,'Medical Examinations'!$A$1:$J$2336,8,FALSE)</f>
        <v>Yes</v>
      </c>
      <c r="J361" t="str">
        <f>VLOOKUP($A361,'Medical Examinations'!$A$1:$J$2336,9,FALSE)</f>
        <v>Obesity</v>
      </c>
      <c r="K361" t="str">
        <f>VLOOKUP($A361,'Medical Examinations'!$A$1:$J$2336,10,FALSE)</f>
        <v>Normal</v>
      </c>
      <c r="L361">
        <f>VLOOKUP($A361,'Hospitalisation Details'!$A$1:$O$2344,2,FALSE)</f>
        <v>21</v>
      </c>
      <c r="M361" s="6" t="str">
        <f>VLOOKUP($A361,'Hospitalisation Details'!$A$1:$O$2344,5,FALSE)</f>
        <v>21-Dec-1999</v>
      </c>
      <c r="N361" s="28">
        <f>VLOOKUP($A361,'Hospitalisation Details'!$A$1:$O$2344,6,FALSE)</f>
        <v>23</v>
      </c>
      <c r="O361" s="28">
        <f>VLOOKUP($A361,'Hospitalisation Details'!$A$1:$O$2344,7,FALSE)</f>
        <v>0</v>
      </c>
      <c r="P361" s="28">
        <f>VLOOKUP($A361,'Hospitalisation Details'!$A$1:$O$2344,8,FALSE)</f>
        <v>27980.77</v>
      </c>
      <c r="Q361" t="str">
        <f>VLOOKUP($A361,'Hospitalisation Details'!$A$1:$O$2344,3,FALSE)</f>
        <v>Dec</v>
      </c>
    </row>
    <row r="362" spans="1:17" ht="15.6" x14ac:dyDescent="0.3">
      <c r="A362" s="21" t="s">
        <v>2009</v>
      </c>
      <c r="B362" t="str">
        <f>VLOOKUP($A362,'Customer Names'!$A$2:$D$2336,3,FALSE)</f>
        <v>Pierre-Michel</v>
      </c>
      <c r="C362">
        <f>VLOOKUP($A362,'Medical Examinations'!$A$1:$J$2336,2,FALSE)</f>
        <v>36.1</v>
      </c>
      <c r="D362">
        <f>VLOOKUP($A362,'Medical Examinations'!$A$1:$J$2336,3,FALSE)</f>
        <v>11.39</v>
      </c>
      <c r="E362" t="str">
        <f>VLOOKUP($A362,'Medical Examinations'!$A$1:$J$2336,4,FALSE)</f>
        <v>Yes</v>
      </c>
      <c r="F362" t="str">
        <f>VLOOKUP($A362,'Medical Examinations'!$A$1:$J$2336,5,FALSE)</f>
        <v>No</v>
      </c>
      <c r="G362" t="str">
        <f>VLOOKUP($A362,'Medical Examinations'!$A$1:$J$2336,6,FALSE)</f>
        <v>No</v>
      </c>
      <c r="H362">
        <f>VLOOKUP($A362,'Medical Examinations'!$A$1:$J$2336,7,FALSE)</f>
        <v>2</v>
      </c>
      <c r="I362" t="str">
        <f>VLOOKUP($A362,'Medical Examinations'!$A$1:$J$2336,8,FALSE)</f>
        <v>No</v>
      </c>
      <c r="J362" t="str">
        <f>VLOOKUP($A362,'Medical Examinations'!$A$1:$J$2336,9,FALSE)</f>
        <v>Obesity</v>
      </c>
      <c r="K362" t="str">
        <f>VLOOKUP($A362,'Medical Examinations'!$A$1:$J$2336,10,FALSE)</f>
        <v>Diabetes</v>
      </c>
      <c r="L362">
        <f>VLOOKUP($A362,'Hospitalisation Details'!$A$1:$O$2344,2,FALSE)</f>
        <v>28</v>
      </c>
      <c r="M362" s="6" t="str">
        <f>VLOOKUP($A362,'Hospitalisation Details'!$A$1:$O$2344,5,FALSE)</f>
        <v>28-Jul-1961</v>
      </c>
      <c r="N362" s="28">
        <f>VLOOKUP($A362,'Hospitalisation Details'!$A$1:$O$2344,6,FALSE)</f>
        <v>61</v>
      </c>
      <c r="O362" s="28">
        <f>VLOOKUP($A362,'Hospitalisation Details'!$A$1:$O$2344,7,FALSE)</f>
        <v>3</v>
      </c>
      <c r="P362" s="28">
        <f>VLOOKUP($A362,'Hospitalisation Details'!$A$1:$O$2344,8,FALSE)</f>
        <v>27941.29</v>
      </c>
      <c r="Q362" t="str">
        <f>VLOOKUP($A362,'Hospitalisation Details'!$A$1:$O$2344,3,FALSE)</f>
        <v>Jul</v>
      </c>
    </row>
    <row r="363" spans="1:17" ht="15.6" x14ac:dyDescent="0.3">
      <c r="A363" s="21" t="s">
        <v>2008</v>
      </c>
      <c r="B363" t="str">
        <f>VLOOKUP($A363,'Customer Names'!$A$2:$D$2336,3,FALSE)</f>
        <v>Daniel</v>
      </c>
      <c r="C363">
        <f>VLOOKUP($A363,'Medical Examinations'!$A$1:$J$2336,2,FALSE)</f>
        <v>22.77</v>
      </c>
      <c r="D363">
        <f>VLOOKUP($A363,'Medical Examinations'!$A$1:$J$2336,3,FALSE)</f>
        <v>6</v>
      </c>
      <c r="E363" t="str">
        <f>VLOOKUP($A363,'Medical Examinations'!$A$1:$J$2336,4,FALSE)</f>
        <v>No</v>
      </c>
      <c r="F363" t="str">
        <f>VLOOKUP($A363,'Medical Examinations'!$A$1:$J$2336,5,FALSE)</f>
        <v>No</v>
      </c>
      <c r="G363" t="str">
        <f>VLOOKUP($A363,'Medical Examinations'!$A$1:$J$2336,6,FALSE)</f>
        <v>No</v>
      </c>
      <c r="H363">
        <f>VLOOKUP($A363,'Medical Examinations'!$A$1:$J$2336,7,FALSE)</f>
        <v>0</v>
      </c>
      <c r="I363" t="str">
        <f>VLOOKUP($A363,'Medical Examinations'!$A$1:$J$2336,8,FALSE)</f>
        <v>Yes</v>
      </c>
      <c r="J363" t="str">
        <f>VLOOKUP($A363,'Medical Examinations'!$A$1:$J$2336,9,FALSE)</f>
        <v>Normal Weight</v>
      </c>
      <c r="K363" t="str">
        <f>VLOOKUP($A363,'Medical Examinations'!$A$1:$J$2336,10,FALSE)</f>
        <v>Prediabetes</v>
      </c>
      <c r="L363">
        <f>VLOOKUP($A363,'Hospitalisation Details'!$A$1:$O$2344,2,FALSE)</f>
        <v>4</v>
      </c>
      <c r="M363" s="6" t="str">
        <f>VLOOKUP($A363,'Hospitalisation Details'!$A$1:$O$2344,5,FALSE)</f>
        <v>4-Jun-1991</v>
      </c>
      <c r="N363" s="28">
        <f>VLOOKUP($A363,'Hospitalisation Details'!$A$1:$O$2344,6,FALSE)</f>
        <v>32</v>
      </c>
      <c r="O363" s="28">
        <f>VLOOKUP($A363,'Hospitalisation Details'!$A$1:$O$2344,7,FALSE)</f>
        <v>3</v>
      </c>
      <c r="P363" s="28">
        <f>VLOOKUP($A363,'Hospitalisation Details'!$A$1:$O$2344,8,FALSE)</f>
        <v>27931.11</v>
      </c>
      <c r="Q363" t="str">
        <f>VLOOKUP($A363,'Hospitalisation Details'!$A$1:$O$2344,3,FALSE)</f>
        <v>Jun</v>
      </c>
    </row>
    <row r="364" spans="1:17" ht="15.6" x14ac:dyDescent="0.3">
      <c r="A364" s="21" t="s">
        <v>2007</v>
      </c>
      <c r="B364" t="str">
        <f>VLOOKUP($A364,'Customer Names'!$A$2:$D$2336,3,FALSE)</f>
        <v>Brian L</v>
      </c>
      <c r="C364">
        <f>VLOOKUP($A364,'Medical Examinations'!$A$1:$J$2336,2,FALSE)</f>
        <v>21.24</v>
      </c>
      <c r="D364">
        <f>VLOOKUP($A364,'Medical Examinations'!$A$1:$J$2336,3,FALSE)</f>
        <v>5.13</v>
      </c>
      <c r="E364" t="str">
        <f>VLOOKUP($A364,'Medical Examinations'!$A$1:$J$2336,4,FALSE)</f>
        <v>No</v>
      </c>
      <c r="F364" t="str">
        <f>VLOOKUP($A364,'Medical Examinations'!$A$1:$J$2336,5,FALSE)</f>
        <v>No</v>
      </c>
      <c r="G364" t="str">
        <f>VLOOKUP($A364,'Medical Examinations'!$A$1:$J$2336,6,FALSE)</f>
        <v>No</v>
      </c>
      <c r="H364">
        <f>VLOOKUP($A364,'Medical Examinations'!$A$1:$J$2336,7,FALSE)</f>
        <v>0</v>
      </c>
      <c r="I364" t="str">
        <f>VLOOKUP($A364,'Medical Examinations'!$A$1:$J$2336,8,FALSE)</f>
        <v>Yes</v>
      </c>
      <c r="J364" t="str">
        <f>VLOOKUP($A364,'Medical Examinations'!$A$1:$J$2336,9,FALSE)</f>
        <v>Normal Weight</v>
      </c>
      <c r="K364" t="str">
        <f>VLOOKUP($A364,'Medical Examinations'!$A$1:$J$2336,10,FALSE)</f>
        <v>Normal</v>
      </c>
      <c r="L364">
        <f>VLOOKUP($A364,'Hospitalisation Details'!$A$1:$O$2344,2,FALSE)</f>
        <v>21</v>
      </c>
      <c r="M364" s="6" t="str">
        <f>VLOOKUP($A364,'Hospitalisation Details'!$A$1:$O$2344,5,FALSE)</f>
        <v>21-Nov-1989</v>
      </c>
      <c r="N364" s="28">
        <f>VLOOKUP($A364,'Hospitalisation Details'!$A$1:$O$2344,6,FALSE)</f>
        <v>33</v>
      </c>
      <c r="O364" s="28">
        <f>VLOOKUP($A364,'Hospitalisation Details'!$A$1:$O$2344,7,FALSE)</f>
        <v>3</v>
      </c>
      <c r="P364" s="28">
        <f>VLOOKUP($A364,'Hospitalisation Details'!$A$1:$O$2344,8,FALSE)</f>
        <v>27925.86</v>
      </c>
      <c r="Q364" t="str">
        <f>VLOOKUP($A364,'Hospitalisation Details'!$A$1:$O$2344,3,FALSE)</f>
        <v>Nov</v>
      </c>
    </row>
    <row r="365" spans="1:17" ht="15.6" x14ac:dyDescent="0.3">
      <c r="A365" s="21" t="s">
        <v>2006</v>
      </c>
      <c r="B365" t="str">
        <f>VLOOKUP($A365,'Customer Names'!$A$2:$D$2336,3,FALSE)</f>
        <v>Morgan M</v>
      </c>
      <c r="C365">
        <f>VLOOKUP($A365,'Medical Examinations'!$A$1:$J$2336,2,FALSE)</f>
        <v>17.600000000000001</v>
      </c>
      <c r="D365">
        <f>VLOOKUP($A365,'Medical Examinations'!$A$1:$J$2336,3,FALSE)</f>
        <v>5.26</v>
      </c>
      <c r="E365" t="str">
        <f>VLOOKUP($A365,'Medical Examinations'!$A$1:$J$2336,4,FALSE)</f>
        <v>Yes</v>
      </c>
      <c r="F365" t="str">
        <f>VLOOKUP($A365,'Medical Examinations'!$A$1:$J$2336,5,FALSE)</f>
        <v>No</v>
      </c>
      <c r="G365" t="str">
        <f>VLOOKUP($A365,'Medical Examinations'!$A$1:$J$2336,6,FALSE)</f>
        <v>No</v>
      </c>
      <c r="H365">
        <f>VLOOKUP($A365,'Medical Examinations'!$A$1:$J$2336,7,FALSE)</f>
        <v>0</v>
      </c>
      <c r="I365" t="str">
        <f>VLOOKUP($A365,'Medical Examinations'!$A$1:$J$2336,8,FALSE)</f>
        <v>Yes</v>
      </c>
      <c r="J365" t="str">
        <f>VLOOKUP($A365,'Medical Examinations'!$A$1:$J$2336,9,FALSE)</f>
        <v>Under Weight</v>
      </c>
      <c r="K365" t="str">
        <f>VLOOKUP($A365,'Medical Examinations'!$A$1:$J$2336,10,FALSE)</f>
        <v>Normal</v>
      </c>
      <c r="L365">
        <f>VLOOKUP($A365,'Hospitalisation Details'!$A$1:$O$2344,2,FALSE)</f>
        <v>4</v>
      </c>
      <c r="M365" s="6" t="str">
        <f>VLOOKUP($A365,'Hospitalisation Details'!$A$1:$O$2344,5,FALSE)</f>
        <v>4-Dec-1985</v>
      </c>
      <c r="N365" s="28">
        <f>VLOOKUP($A365,'Hospitalisation Details'!$A$1:$O$2344,6,FALSE)</f>
        <v>37</v>
      </c>
      <c r="O365" s="28">
        <f>VLOOKUP($A365,'Hospitalisation Details'!$A$1:$O$2344,7,FALSE)</f>
        <v>3</v>
      </c>
      <c r="P365" s="28">
        <f>VLOOKUP($A365,'Hospitalisation Details'!$A$1:$O$2344,8,FALSE)</f>
        <v>27849.94</v>
      </c>
      <c r="Q365" t="str">
        <f>VLOOKUP($A365,'Hospitalisation Details'!$A$1:$O$2344,3,FALSE)</f>
        <v>Dec</v>
      </c>
    </row>
    <row r="366" spans="1:17" ht="15.6" x14ac:dyDescent="0.3">
      <c r="A366" s="21" t="s">
        <v>2005</v>
      </c>
      <c r="B366" t="str">
        <f>VLOOKUP($A366,'Customer Names'!$A$2:$D$2336,3,FALSE)</f>
        <v>Caroline</v>
      </c>
      <c r="C366">
        <f>VLOOKUP($A366,'Medical Examinations'!$A$1:$J$2336,2,FALSE)</f>
        <v>26.29</v>
      </c>
      <c r="D366">
        <f>VLOOKUP($A366,'Medical Examinations'!$A$1:$J$2336,3,FALSE)</f>
        <v>6.84</v>
      </c>
      <c r="E366" t="str">
        <f>VLOOKUP($A366,'Medical Examinations'!$A$1:$J$2336,4,FALSE)</f>
        <v>No</v>
      </c>
      <c r="F366" t="str">
        <f>VLOOKUP($A366,'Medical Examinations'!$A$1:$J$2336,5,FALSE)</f>
        <v>No</v>
      </c>
      <c r="G366" t="str">
        <f>VLOOKUP($A366,'Medical Examinations'!$A$1:$J$2336,6,FALSE)</f>
        <v>No</v>
      </c>
      <c r="H366">
        <f>VLOOKUP($A366,'Medical Examinations'!$A$1:$J$2336,7,FALSE)</f>
        <v>0</v>
      </c>
      <c r="I366" t="str">
        <f>VLOOKUP($A366,'Medical Examinations'!$A$1:$J$2336,8,FALSE)</f>
        <v>Yes</v>
      </c>
      <c r="J366" t="str">
        <f>VLOOKUP($A366,'Medical Examinations'!$A$1:$J$2336,9,FALSE)</f>
        <v>Over Weight</v>
      </c>
      <c r="K366" t="str">
        <f>VLOOKUP($A366,'Medical Examinations'!$A$1:$J$2336,10,FALSE)</f>
        <v>Diabetes</v>
      </c>
      <c r="L366">
        <f>VLOOKUP($A366,'Hospitalisation Details'!$A$1:$O$2344,2,FALSE)</f>
        <v>6</v>
      </c>
      <c r="M366" s="6" t="str">
        <f>VLOOKUP($A366,'Hospitalisation Details'!$A$1:$O$2344,5,FALSE)</f>
        <v>6-Jul-1960</v>
      </c>
      <c r="N366" s="28">
        <f>VLOOKUP($A366,'Hospitalisation Details'!$A$1:$O$2344,6,FALSE)</f>
        <v>62</v>
      </c>
      <c r="O366" s="28">
        <f>VLOOKUP($A366,'Hospitalisation Details'!$A$1:$O$2344,7,FALSE)</f>
        <v>0</v>
      </c>
      <c r="P366" s="28">
        <f>VLOOKUP($A366,'Hospitalisation Details'!$A$1:$O$2344,8,FALSE)</f>
        <v>27808.73</v>
      </c>
      <c r="Q366" t="str">
        <f>VLOOKUP($A366,'Hospitalisation Details'!$A$1:$O$2344,3,FALSE)</f>
        <v>Jul</v>
      </c>
    </row>
    <row r="367" spans="1:17" ht="15.6" x14ac:dyDescent="0.3">
      <c r="A367" s="21" t="s">
        <v>2004</v>
      </c>
      <c r="B367" t="str">
        <f>VLOOKUP($A367,'Customer Names'!$A$2:$D$2336,3,FALSE)</f>
        <v>Drew T</v>
      </c>
      <c r="C367">
        <f>VLOOKUP($A367,'Medical Examinations'!$A$1:$J$2336,2,FALSE)</f>
        <v>35.31</v>
      </c>
      <c r="D367">
        <f>VLOOKUP($A367,'Medical Examinations'!$A$1:$J$2336,3,FALSE)</f>
        <v>9.0399999999999991</v>
      </c>
      <c r="E367" t="str">
        <f>VLOOKUP($A367,'Medical Examinations'!$A$1:$J$2336,4,FALSE)</f>
        <v>No</v>
      </c>
      <c r="F367" t="str">
        <f>VLOOKUP($A367,'Medical Examinations'!$A$1:$J$2336,5,FALSE)</f>
        <v>No</v>
      </c>
      <c r="G367" t="str">
        <f>VLOOKUP($A367,'Medical Examinations'!$A$1:$J$2336,6,FALSE)</f>
        <v>No</v>
      </c>
      <c r="H367">
        <f>VLOOKUP($A367,'Medical Examinations'!$A$1:$J$2336,7,FALSE)</f>
        <v>0</v>
      </c>
      <c r="I367" t="str">
        <f>VLOOKUP($A367,'Medical Examinations'!$A$1:$J$2336,8,FALSE)</f>
        <v>No</v>
      </c>
      <c r="J367" t="str">
        <f>VLOOKUP($A367,'Medical Examinations'!$A$1:$J$2336,9,FALSE)</f>
        <v>Obesity</v>
      </c>
      <c r="K367" t="str">
        <f>VLOOKUP($A367,'Medical Examinations'!$A$1:$J$2336,10,FALSE)</f>
        <v>Diabetes</v>
      </c>
      <c r="L367">
        <f>VLOOKUP($A367,'Hospitalisation Details'!$A$1:$O$2344,2,FALSE)</f>
        <v>6</v>
      </c>
      <c r="M367" s="6" t="str">
        <f>VLOOKUP($A367,'Hospitalisation Details'!$A$1:$O$2344,5,FALSE)</f>
        <v>6-Dec-2002</v>
      </c>
      <c r="N367" s="28">
        <f>VLOOKUP($A367,'Hospitalisation Details'!$A$1:$O$2344,6,FALSE)</f>
        <v>20</v>
      </c>
      <c r="O367" s="28">
        <f>VLOOKUP($A367,'Hospitalisation Details'!$A$1:$O$2344,7,FALSE)</f>
        <v>1</v>
      </c>
      <c r="P367" s="28">
        <f>VLOOKUP($A367,'Hospitalisation Details'!$A$1:$O$2344,8,FALSE)</f>
        <v>27724.29</v>
      </c>
      <c r="Q367" t="str">
        <f>VLOOKUP($A367,'Hospitalisation Details'!$A$1:$O$2344,3,FALSE)</f>
        <v>Dec</v>
      </c>
    </row>
    <row r="368" spans="1:17" ht="15.6" x14ac:dyDescent="0.3">
      <c r="A368" s="21" t="s">
        <v>2003</v>
      </c>
      <c r="B368" t="str">
        <f>VLOOKUP($A368,'Customer Names'!$A$2:$D$2336,3,FALSE)</f>
        <v>Austin W</v>
      </c>
      <c r="C368">
        <f>VLOOKUP($A368,'Medical Examinations'!$A$1:$J$2336,2,FALSE)</f>
        <v>27.04</v>
      </c>
      <c r="D368">
        <f>VLOOKUP($A368,'Medical Examinations'!$A$1:$J$2336,3,FALSE)</f>
        <v>4.0999999999999996</v>
      </c>
      <c r="E368" t="str">
        <f>VLOOKUP($A368,'Medical Examinations'!$A$1:$J$2336,4,FALSE)</f>
        <v>No</v>
      </c>
      <c r="F368" t="str">
        <f>VLOOKUP($A368,'Medical Examinations'!$A$1:$J$2336,5,FALSE)</f>
        <v>No</v>
      </c>
      <c r="G368" t="str">
        <f>VLOOKUP($A368,'Medical Examinations'!$A$1:$J$2336,6,FALSE)</f>
        <v>No</v>
      </c>
      <c r="H368">
        <f>VLOOKUP($A368,'Medical Examinations'!$A$1:$J$2336,7,FALSE)</f>
        <v>1</v>
      </c>
      <c r="I368" t="str">
        <f>VLOOKUP($A368,'Medical Examinations'!$A$1:$J$2336,8,FALSE)</f>
        <v>Yes</v>
      </c>
      <c r="J368" t="str">
        <f>VLOOKUP($A368,'Medical Examinations'!$A$1:$J$2336,9,FALSE)</f>
        <v>Over Weight</v>
      </c>
      <c r="K368" t="str">
        <f>VLOOKUP($A368,'Medical Examinations'!$A$1:$J$2336,10,FALSE)</f>
        <v>Normal</v>
      </c>
      <c r="L368">
        <f>VLOOKUP($A368,'Hospitalisation Details'!$A$1:$O$2344,2,FALSE)</f>
        <v>3</v>
      </c>
      <c r="M368" s="6" t="str">
        <f>VLOOKUP($A368,'Hospitalisation Details'!$A$1:$O$2344,5,FALSE)</f>
        <v>3-Jul-1992</v>
      </c>
      <c r="N368" s="28">
        <f>VLOOKUP($A368,'Hospitalisation Details'!$A$1:$O$2344,6,FALSE)</f>
        <v>30</v>
      </c>
      <c r="O368" s="28">
        <f>VLOOKUP($A368,'Hospitalisation Details'!$A$1:$O$2344,7,FALSE)</f>
        <v>0</v>
      </c>
      <c r="P368" s="28">
        <f>VLOOKUP($A368,'Hospitalisation Details'!$A$1:$O$2344,8,FALSE)</f>
        <v>27696.11</v>
      </c>
      <c r="Q368" t="str">
        <f>VLOOKUP($A368,'Hospitalisation Details'!$A$1:$O$2344,3,FALSE)</f>
        <v>Jul</v>
      </c>
    </row>
    <row r="369" spans="1:17" ht="15.6" x14ac:dyDescent="0.3">
      <c r="A369" s="21" t="s">
        <v>2002</v>
      </c>
      <c r="B369" t="str">
        <f>VLOOKUP($A369,'Customer Names'!$A$2:$D$2336,3,FALSE)</f>
        <v>Berenice</v>
      </c>
      <c r="C369">
        <f>VLOOKUP($A369,'Medical Examinations'!$A$1:$J$2336,2,FALSE)</f>
        <v>30.23</v>
      </c>
      <c r="D369">
        <f>VLOOKUP($A369,'Medical Examinations'!$A$1:$J$2336,3,FALSE)</f>
        <v>4.2300000000000004</v>
      </c>
      <c r="E369" t="str">
        <f>VLOOKUP($A369,'Medical Examinations'!$A$1:$J$2336,4,FALSE)</f>
        <v>Yes</v>
      </c>
      <c r="F369" t="str">
        <f>VLOOKUP($A369,'Medical Examinations'!$A$1:$J$2336,5,FALSE)</f>
        <v>No</v>
      </c>
      <c r="G369" t="str">
        <f>VLOOKUP($A369,'Medical Examinations'!$A$1:$J$2336,6,FALSE)</f>
        <v>Yes</v>
      </c>
      <c r="H369">
        <f>VLOOKUP($A369,'Medical Examinations'!$A$1:$J$2336,7,FALSE)</f>
        <v>1</v>
      </c>
      <c r="I369" t="str">
        <f>VLOOKUP($A369,'Medical Examinations'!$A$1:$J$2336,8,FALSE)</f>
        <v>Yes</v>
      </c>
      <c r="J369" t="str">
        <f>VLOOKUP($A369,'Medical Examinations'!$A$1:$J$2336,9,FALSE)</f>
        <v>Obesity</v>
      </c>
      <c r="K369" t="str">
        <f>VLOOKUP($A369,'Medical Examinations'!$A$1:$J$2336,10,FALSE)</f>
        <v>Normal</v>
      </c>
      <c r="L369">
        <f>VLOOKUP($A369,'Hospitalisation Details'!$A$1:$O$2344,2,FALSE)</f>
        <v>7</v>
      </c>
      <c r="M369" s="6" t="str">
        <f>VLOOKUP($A369,'Hospitalisation Details'!$A$1:$O$2344,5,FALSE)</f>
        <v>7-Oct-1997</v>
      </c>
      <c r="N369" s="28">
        <f>VLOOKUP($A369,'Hospitalisation Details'!$A$1:$O$2344,6,FALSE)</f>
        <v>25</v>
      </c>
      <c r="O369" s="28">
        <f>VLOOKUP($A369,'Hospitalisation Details'!$A$1:$O$2344,7,FALSE)</f>
        <v>0</v>
      </c>
      <c r="P369" s="28">
        <f>VLOOKUP($A369,'Hospitalisation Details'!$A$1:$O$2344,8,FALSE)</f>
        <v>27625.17</v>
      </c>
      <c r="Q369" t="str">
        <f>VLOOKUP($A369,'Hospitalisation Details'!$A$1:$O$2344,3,FALSE)</f>
        <v>Oct</v>
      </c>
    </row>
    <row r="370" spans="1:17" ht="15.6" x14ac:dyDescent="0.3">
      <c r="A370" s="21" t="s">
        <v>2001</v>
      </c>
      <c r="B370" t="str">
        <f>VLOOKUP($A370,'Customer Names'!$A$2:$D$2336,3,FALSE)</f>
        <v>Kenneth A</v>
      </c>
      <c r="C370">
        <f>VLOOKUP($A370,'Medical Examinations'!$A$1:$J$2336,2,FALSE)</f>
        <v>30.6</v>
      </c>
      <c r="D370">
        <f>VLOOKUP($A370,'Medical Examinations'!$A$1:$J$2336,3,FALSE)</f>
        <v>6.48</v>
      </c>
      <c r="E370" t="str">
        <f>VLOOKUP($A370,'Medical Examinations'!$A$1:$J$2336,4,FALSE)</f>
        <v>Yes</v>
      </c>
      <c r="F370" t="str">
        <f>VLOOKUP($A370,'Medical Examinations'!$A$1:$J$2336,5,FALSE)</f>
        <v>No</v>
      </c>
      <c r="G370" t="str">
        <f>VLOOKUP($A370,'Medical Examinations'!$A$1:$J$2336,6,FALSE)</f>
        <v>Yes</v>
      </c>
      <c r="H370">
        <f>VLOOKUP($A370,'Medical Examinations'!$A$1:$J$2336,7,FALSE)</f>
        <v>1</v>
      </c>
      <c r="I370" t="str">
        <f>VLOOKUP($A370,'Medical Examinations'!$A$1:$J$2336,8,FALSE)</f>
        <v>Yes</v>
      </c>
      <c r="J370" t="str">
        <f>VLOOKUP($A370,'Medical Examinations'!$A$1:$J$2336,9,FALSE)</f>
        <v>Obesity</v>
      </c>
      <c r="K370" t="str">
        <f>VLOOKUP($A370,'Medical Examinations'!$A$1:$J$2336,10,FALSE)</f>
        <v>Diabetes</v>
      </c>
      <c r="L370">
        <f>VLOOKUP($A370,'Hospitalisation Details'!$A$1:$O$2344,2,FALSE)</f>
        <v>9</v>
      </c>
      <c r="M370" s="6" t="str">
        <f>VLOOKUP($A370,'Hospitalisation Details'!$A$1:$O$2344,5,FALSE)</f>
        <v>9-Sep-1997</v>
      </c>
      <c r="N370" s="28">
        <f>VLOOKUP($A370,'Hospitalisation Details'!$A$1:$O$2344,6,FALSE)</f>
        <v>25</v>
      </c>
      <c r="O370" s="28">
        <f>VLOOKUP($A370,'Hospitalisation Details'!$A$1:$O$2344,7,FALSE)</f>
        <v>0</v>
      </c>
      <c r="P370" s="28">
        <f>VLOOKUP($A370,'Hospitalisation Details'!$A$1:$O$2344,8,FALSE)</f>
        <v>27619.360000000001</v>
      </c>
      <c r="Q370" t="str">
        <f>VLOOKUP($A370,'Hospitalisation Details'!$A$1:$O$2344,3,FALSE)</f>
        <v>Sep</v>
      </c>
    </row>
    <row r="371" spans="1:17" ht="15.6" x14ac:dyDescent="0.3">
      <c r="A371" s="21" t="s">
        <v>2000</v>
      </c>
      <c r="B371" t="str">
        <f>VLOOKUP($A371,'Customer Names'!$A$2:$D$2336,3,FALSE)</f>
        <v>Miguel</v>
      </c>
      <c r="C371">
        <f>VLOOKUP($A371,'Medical Examinations'!$A$1:$J$2336,2,FALSE)</f>
        <v>26.8</v>
      </c>
      <c r="D371">
        <f>VLOOKUP($A371,'Medical Examinations'!$A$1:$J$2336,3,FALSE)</f>
        <v>5.53</v>
      </c>
      <c r="E371" t="str">
        <f>VLOOKUP($A371,'Medical Examinations'!$A$1:$J$2336,4,FALSE)</f>
        <v>No</v>
      </c>
      <c r="F371" t="str">
        <f>VLOOKUP($A371,'Medical Examinations'!$A$1:$J$2336,5,FALSE)</f>
        <v>No</v>
      </c>
      <c r="G371" t="str">
        <f>VLOOKUP($A371,'Medical Examinations'!$A$1:$J$2336,6,FALSE)</f>
        <v>No</v>
      </c>
      <c r="H371">
        <f>VLOOKUP($A371,'Medical Examinations'!$A$1:$J$2336,7,FALSE)</f>
        <v>1</v>
      </c>
      <c r="I371" t="str">
        <f>VLOOKUP($A371,'Medical Examinations'!$A$1:$J$2336,8,FALSE)</f>
        <v>Yes</v>
      </c>
      <c r="J371" t="str">
        <f>VLOOKUP($A371,'Medical Examinations'!$A$1:$J$2336,9,FALSE)</f>
        <v>Over Weight</v>
      </c>
      <c r="K371" t="str">
        <f>VLOOKUP($A371,'Medical Examinations'!$A$1:$J$2336,10,FALSE)</f>
        <v>Normal</v>
      </c>
      <c r="L371">
        <f>VLOOKUP($A371,'Hospitalisation Details'!$A$1:$O$2344,2,FALSE)</f>
        <v>11</v>
      </c>
      <c r="M371" s="6" t="str">
        <f>VLOOKUP($A371,'Hospitalisation Details'!$A$1:$O$2344,5,FALSE)</f>
        <v>11-Jun-1992</v>
      </c>
      <c r="N371" s="28">
        <f>VLOOKUP($A371,'Hospitalisation Details'!$A$1:$O$2344,6,FALSE)</f>
        <v>30</v>
      </c>
      <c r="O371" s="28">
        <f>VLOOKUP($A371,'Hospitalisation Details'!$A$1:$O$2344,7,FALSE)</f>
        <v>0</v>
      </c>
      <c r="P371" s="28">
        <f>VLOOKUP($A371,'Hospitalisation Details'!$A$1:$O$2344,8,FALSE)</f>
        <v>27614.71</v>
      </c>
      <c r="Q371" t="str">
        <f>VLOOKUP($A371,'Hospitalisation Details'!$A$1:$O$2344,3,FALSE)</f>
        <v>Jun</v>
      </c>
    </row>
    <row r="372" spans="1:17" ht="15.6" x14ac:dyDescent="0.3">
      <c r="A372" s="21" t="s">
        <v>1999</v>
      </c>
      <c r="B372" t="str">
        <f>VLOOKUP($A372,'Customer Names'!$A$2:$D$2336,3,FALSE)</f>
        <v>Hadley T</v>
      </c>
      <c r="C372">
        <f>VLOOKUP($A372,'Medical Examinations'!$A$1:$J$2336,2,FALSE)</f>
        <v>16.86</v>
      </c>
      <c r="D372">
        <f>VLOOKUP($A372,'Medical Examinations'!$A$1:$J$2336,3,FALSE)</f>
        <v>4.07</v>
      </c>
      <c r="E372" t="str">
        <f>VLOOKUP($A372,'Medical Examinations'!$A$1:$J$2336,4,FALSE)</f>
        <v>Yes</v>
      </c>
      <c r="F372" t="str">
        <f>VLOOKUP($A372,'Medical Examinations'!$A$1:$J$2336,5,FALSE)</f>
        <v>No</v>
      </c>
      <c r="G372" t="str">
        <f>VLOOKUP($A372,'Medical Examinations'!$A$1:$J$2336,6,FALSE)</f>
        <v>No</v>
      </c>
      <c r="H372">
        <f>VLOOKUP($A372,'Medical Examinations'!$A$1:$J$2336,7,FALSE)</f>
        <v>0</v>
      </c>
      <c r="I372" t="str">
        <f>VLOOKUP($A372,'Medical Examinations'!$A$1:$J$2336,8,FALSE)</f>
        <v>Yes</v>
      </c>
      <c r="J372" t="str">
        <f>VLOOKUP($A372,'Medical Examinations'!$A$1:$J$2336,9,FALSE)</f>
        <v>Under Weight</v>
      </c>
      <c r="K372" t="str">
        <f>VLOOKUP($A372,'Medical Examinations'!$A$1:$J$2336,10,FALSE)</f>
        <v>Normal</v>
      </c>
      <c r="L372">
        <f>VLOOKUP($A372,'Hospitalisation Details'!$A$1:$O$2344,2,FALSE)</f>
        <v>6</v>
      </c>
      <c r="M372" s="6" t="str">
        <f>VLOOKUP($A372,'Hospitalisation Details'!$A$1:$O$2344,5,FALSE)</f>
        <v>6-Nov-1985</v>
      </c>
      <c r="N372" s="28">
        <f>VLOOKUP($A372,'Hospitalisation Details'!$A$1:$O$2344,6,FALSE)</f>
        <v>37</v>
      </c>
      <c r="O372" s="28">
        <f>VLOOKUP($A372,'Hospitalisation Details'!$A$1:$O$2344,7,FALSE)</f>
        <v>3</v>
      </c>
      <c r="P372" s="28">
        <f>VLOOKUP($A372,'Hospitalisation Details'!$A$1:$O$2344,8,FALSE)</f>
        <v>27598.93</v>
      </c>
      <c r="Q372" t="str">
        <f>VLOOKUP($A372,'Hospitalisation Details'!$A$1:$O$2344,3,FALSE)</f>
        <v>Nov</v>
      </c>
    </row>
    <row r="373" spans="1:17" ht="15.6" x14ac:dyDescent="0.3">
      <c r="A373" s="21" t="s">
        <v>1998</v>
      </c>
      <c r="B373" t="str">
        <f>VLOOKUP($A373,'Customer Names'!$A$2:$D$2336,3,FALSE)</f>
        <v>Taylor</v>
      </c>
      <c r="C373">
        <f>VLOOKUP($A373,'Medical Examinations'!$A$1:$J$2336,2,FALSE)</f>
        <v>16.3</v>
      </c>
      <c r="D373">
        <f>VLOOKUP($A373,'Medical Examinations'!$A$1:$J$2336,3,FALSE)</f>
        <v>5.51</v>
      </c>
      <c r="E373" t="str">
        <f>VLOOKUP($A373,'Medical Examinations'!$A$1:$J$2336,4,FALSE)</f>
        <v>No</v>
      </c>
      <c r="F373" t="str">
        <f>VLOOKUP($A373,'Medical Examinations'!$A$1:$J$2336,5,FALSE)</f>
        <v>No</v>
      </c>
      <c r="G373" t="str">
        <f>VLOOKUP($A373,'Medical Examinations'!$A$1:$J$2336,6,FALSE)</f>
        <v>No</v>
      </c>
      <c r="H373">
        <f>VLOOKUP($A373,'Medical Examinations'!$A$1:$J$2336,7,FALSE)</f>
        <v>1</v>
      </c>
      <c r="I373" t="str">
        <f>VLOOKUP($A373,'Medical Examinations'!$A$1:$J$2336,8,FALSE)</f>
        <v>Yes</v>
      </c>
      <c r="J373" t="str">
        <f>VLOOKUP($A373,'Medical Examinations'!$A$1:$J$2336,9,FALSE)</f>
        <v>Under Weight</v>
      </c>
      <c r="K373" t="str">
        <f>VLOOKUP($A373,'Medical Examinations'!$A$1:$J$2336,10,FALSE)</f>
        <v>Normal</v>
      </c>
      <c r="L373">
        <f>VLOOKUP($A373,'Hospitalisation Details'!$A$1:$O$2344,2,FALSE)</f>
        <v>22</v>
      </c>
      <c r="M373" s="6" t="str">
        <f>VLOOKUP($A373,'Hospitalisation Details'!$A$1:$O$2344,5,FALSE)</f>
        <v>22-Jul-1984</v>
      </c>
      <c r="N373" s="28">
        <f>VLOOKUP($A373,'Hospitalisation Details'!$A$1:$O$2344,6,FALSE)</f>
        <v>38</v>
      </c>
      <c r="O373" s="28">
        <f>VLOOKUP($A373,'Hospitalisation Details'!$A$1:$O$2344,7,FALSE)</f>
        <v>3</v>
      </c>
      <c r="P373" s="28">
        <f>VLOOKUP($A373,'Hospitalisation Details'!$A$1:$O$2344,8,FALSE)</f>
        <v>27534.53</v>
      </c>
      <c r="Q373" t="str">
        <f>VLOOKUP($A373,'Hospitalisation Details'!$A$1:$O$2344,3,FALSE)</f>
        <v>Jul</v>
      </c>
    </row>
    <row r="374" spans="1:17" ht="15.6" x14ac:dyDescent="0.3">
      <c r="A374" s="21" t="s">
        <v>1997</v>
      </c>
      <c r="B374" t="str">
        <f>VLOOKUP($A374,'Customer Names'!$A$2:$D$2336,3,FALSE)</f>
        <v>Tenielle M</v>
      </c>
      <c r="C374">
        <f>VLOOKUP($A374,'Medical Examinations'!$A$1:$J$2336,2,FALSE)</f>
        <v>29.81</v>
      </c>
      <c r="D374">
        <f>VLOOKUP($A374,'Medical Examinations'!$A$1:$J$2336,3,FALSE)</f>
        <v>11.66</v>
      </c>
      <c r="E374" t="str">
        <f>VLOOKUP($A374,'Medical Examinations'!$A$1:$J$2336,4,FALSE)</f>
        <v>No</v>
      </c>
      <c r="F374" t="str">
        <f>VLOOKUP($A374,'Medical Examinations'!$A$1:$J$2336,5,FALSE)</f>
        <v>No</v>
      </c>
      <c r="G374" t="str">
        <f>VLOOKUP($A374,'Medical Examinations'!$A$1:$J$2336,6,FALSE)</f>
        <v>No</v>
      </c>
      <c r="H374">
        <f>VLOOKUP($A374,'Medical Examinations'!$A$1:$J$2336,7,FALSE)</f>
        <v>0</v>
      </c>
      <c r="I374" t="str">
        <f>VLOOKUP($A374,'Medical Examinations'!$A$1:$J$2336,8,FALSE)</f>
        <v>Yes</v>
      </c>
      <c r="J374" t="str">
        <f>VLOOKUP($A374,'Medical Examinations'!$A$1:$J$2336,9,FALSE)</f>
        <v>Over Weight</v>
      </c>
      <c r="K374" t="str">
        <f>VLOOKUP($A374,'Medical Examinations'!$A$1:$J$2336,10,FALSE)</f>
        <v>Diabetes</v>
      </c>
      <c r="L374">
        <f>VLOOKUP($A374,'Hospitalisation Details'!$A$1:$O$2344,2,FALSE)</f>
        <v>19</v>
      </c>
      <c r="M374" s="6" t="str">
        <f>VLOOKUP($A374,'Hospitalisation Details'!$A$1:$O$2344,5,FALSE)</f>
        <v>19-Oct-1965</v>
      </c>
      <c r="N374" s="28">
        <f>VLOOKUP($A374,'Hospitalisation Details'!$A$1:$O$2344,6,FALSE)</f>
        <v>57</v>
      </c>
      <c r="O374" s="28">
        <f>VLOOKUP($A374,'Hospitalisation Details'!$A$1:$O$2344,7,FALSE)</f>
        <v>0</v>
      </c>
      <c r="P374" s="28">
        <f>VLOOKUP($A374,'Hospitalisation Details'!$A$1:$O$2344,8,FALSE)</f>
        <v>27533.91</v>
      </c>
      <c r="Q374" t="str">
        <f>VLOOKUP($A374,'Hospitalisation Details'!$A$1:$O$2344,3,FALSE)</f>
        <v>Oct</v>
      </c>
    </row>
    <row r="375" spans="1:17" ht="15.6" x14ac:dyDescent="0.3">
      <c r="A375" s="21" t="s">
        <v>1996</v>
      </c>
      <c r="B375" t="str">
        <f>VLOOKUP($A375,'Customer Names'!$A$2:$D$2336,3,FALSE)</f>
        <v>Andrea</v>
      </c>
      <c r="C375">
        <f>VLOOKUP($A375,'Medical Examinations'!$A$1:$J$2336,2,FALSE)</f>
        <v>16.329999999999998</v>
      </c>
      <c r="D375">
        <f>VLOOKUP($A375,'Medical Examinations'!$A$1:$J$2336,3,FALSE)</f>
        <v>7.26</v>
      </c>
      <c r="E375" t="str">
        <f>VLOOKUP($A375,'Medical Examinations'!$A$1:$J$2336,4,FALSE)</f>
        <v>Yes</v>
      </c>
      <c r="F375" t="str">
        <f>VLOOKUP($A375,'Medical Examinations'!$A$1:$J$2336,5,FALSE)</f>
        <v>No</v>
      </c>
      <c r="G375" t="str">
        <f>VLOOKUP($A375,'Medical Examinations'!$A$1:$J$2336,6,FALSE)</f>
        <v>No</v>
      </c>
      <c r="H375">
        <f>VLOOKUP($A375,'Medical Examinations'!$A$1:$J$2336,7,FALSE)</f>
        <v>0</v>
      </c>
      <c r="I375" t="str">
        <f>VLOOKUP($A375,'Medical Examinations'!$A$1:$J$2336,8,FALSE)</f>
        <v>Yes</v>
      </c>
      <c r="J375" t="str">
        <f>VLOOKUP($A375,'Medical Examinations'!$A$1:$J$2336,9,FALSE)</f>
        <v>Under Weight</v>
      </c>
      <c r="K375" t="str">
        <f>VLOOKUP($A375,'Medical Examinations'!$A$1:$J$2336,10,FALSE)</f>
        <v>Diabetes</v>
      </c>
      <c r="L375">
        <f>VLOOKUP($A375,'Hospitalisation Details'!$A$1:$O$2344,2,FALSE)</f>
        <v>3</v>
      </c>
      <c r="M375" s="6" t="str">
        <f>VLOOKUP($A375,'Hospitalisation Details'!$A$1:$O$2344,5,FALSE)</f>
        <v>3-Oct-1981</v>
      </c>
      <c r="N375" s="28">
        <f>VLOOKUP($A375,'Hospitalisation Details'!$A$1:$O$2344,6,FALSE)</f>
        <v>41</v>
      </c>
      <c r="O375" s="28">
        <f>VLOOKUP($A375,'Hospitalisation Details'!$A$1:$O$2344,7,FALSE)</f>
        <v>1</v>
      </c>
      <c r="P375" s="28">
        <f>VLOOKUP($A375,'Hospitalisation Details'!$A$1:$O$2344,8,FALSE)</f>
        <v>27495.59</v>
      </c>
      <c r="Q375" t="str">
        <f>VLOOKUP($A375,'Hospitalisation Details'!$A$1:$O$2344,3,FALSE)</f>
        <v>Oct</v>
      </c>
    </row>
    <row r="376" spans="1:17" ht="15.6" x14ac:dyDescent="0.3">
      <c r="A376" s="21" t="s">
        <v>1995</v>
      </c>
      <c r="B376" t="str">
        <f>VLOOKUP($A376,'Customer Names'!$A$2:$D$2336,3,FALSE)</f>
        <v>Nora P</v>
      </c>
      <c r="C376">
        <f>VLOOKUP($A376,'Medical Examinations'!$A$1:$J$2336,2,FALSE)</f>
        <v>16.37</v>
      </c>
      <c r="D376">
        <f>VLOOKUP($A376,'Medical Examinations'!$A$1:$J$2336,3,FALSE)</f>
        <v>4.79</v>
      </c>
      <c r="E376" t="str">
        <f>VLOOKUP($A376,'Medical Examinations'!$A$1:$J$2336,4,FALSE)</f>
        <v>Yes</v>
      </c>
      <c r="F376" t="str">
        <f>VLOOKUP($A376,'Medical Examinations'!$A$1:$J$2336,5,FALSE)</f>
        <v>No</v>
      </c>
      <c r="G376" t="str">
        <f>VLOOKUP($A376,'Medical Examinations'!$A$1:$J$2336,6,FALSE)</f>
        <v>No</v>
      </c>
      <c r="H376">
        <f>VLOOKUP($A376,'Medical Examinations'!$A$1:$J$2336,7,FALSE)</f>
        <v>0</v>
      </c>
      <c r="I376" t="str">
        <f>VLOOKUP($A376,'Medical Examinations'!$A$1:$J$2336,8,FALSE)</f>
        <v>Yes</v>
      </c>
      <c r="J376" t="str">
        <f>VLOOKUP($A376,'Medical Examinations'!$A$1:$J$2336,9,FALSE)</f>
        <v>Under Weight</v>
      </c>
      <c r="K376" t="str">
        <f>VLOOKUP($A376,'Medical Examinations'!$A$1:$J$2336,10,FALSE)</f>
        <v>Normal</v>
      </c>
      <c r="L376">
        <f>VLOOKUP($A376,'Hospitalisation Details'!$A$1:$O$2344,2,FALSE)</f>
        <v>5</v>
      </c>
      <c r="M376" s="6" t="str">
        <f>VLOOKUP($A376,'Hospitalisation Details'!$A$1:$O$2344,5,FALSE)</f>
        <v>5-Dec-1985</v>
      </c>
      <c r="N376" s="28">
        <f>VLOOKUP($A376,'Hospitalisation Details'!$A$1:$O$2344,6,FALSE)</f>
        <v>37</v>
      </c>
      <c r="O376" s="28">
        <f>VLOOKUP($A376,'Hospitalisation Details'!$A$1:$O$2344,7,FALSE)</f>
        <v>3</v>
      </c>
      <c r="P376" s="28">
        <f>VLOOKUP($A376,'Hospitalisation Details'!$A$1:$O$2344,8,FALSE)</f>
        <v>27432.73</v>
      </c>
      <c r="Q376" t="str">
        <f>VLOOKUP($A376,'Hospitalisation Details'!$A$1:$O$2344,3,FALSE)</f>
        <v>Dec</v>
      </c>
    </row>
    <row r="377" spans="1:17" ht="15.6" x14ac:dyDescent="0.3">
      <c r="A377" s="21" t="s">
        <v>1994</v>
      </c>
      <c r="B377" t="str">
        <f>VLOOKUP($A377,'Customer Names'!$A$2:$D$2336,3,FALSE)</f>
        <v>Zachary</v>
      </c>
      <c r="C377">
        <f>VLOOKUP($A377,'Medical Examinations'!$A$1:$J$2336,2,FALSE)</f>
        <v>22.42</v>
      </c>
      <c r="D377">
        <f>VLOOKUP($A377,'Medical Examinations'!$A$1:$J$2336,3,FALSE)</f>
        <v>4.68</v>
      </c>
      <c r="E377" t="str">
        <f>VLOOKUP($A377,'Medical Examinations'!$A$1:$J$2336,4,FALSE)</f>
        <v>Yes</v>
      </c>
      <c r="F377" t="str">
        <f>VLOOKUP($A377,'Medical Examinations'!$A$1:$J$2336,5,FALSE)</f>
        <v>No</v>
      </c>
      <c r="G377" t="str">
        <f>VLOOKUP($A377,'Medical Examinations'!$A$1:$J$2336,6,FALSE)</f>
        <v>No</v>
      </c>
      <c r="H377">
        <f>VLOOKUP($A377,'Medical Examinations'!$A$1:$J$2336,7,FALSE)</f>
        <v>1</v>
      </c>
      <c r="I377" t="str">
        <f>VLOOKUP($A377,'Medical Examinations'!$A$1:$J$2336,8,FALSE)</f>
        <v>No</v>
      </c>
      <c r="J377" t="str">
        <f>VLOOKUP($A377,'Medical Examinations'!$A$1:$J$2336,9,FALSE)</f>
        <v>Normal Weight</v>
      </c>
      <c r="K377" t="str">
        <f>VLOOKUP($A377,'Medical Examinations'!$A$1:$J$2336,10,FALSE)</f>
        <v>Normal</v>
      </c>
      <c r="L377">
        <f>VLOOKUP($A377,'Hospitalisation Details'!$A$1:$O$2344,2,FALSE)</f>
        <v>15</v>
      </c>
      <c r="M377" s="6" t="str">
        <f>VLOOKUP($A377,'Hospitalisation Details'!$A$1:$O$2344,5,FALSE)</f>
        <v>15-Sep-1988</v>
      </c>
      <c r="N377" s="28">
        <f>VLOOKUP($A377,'Hospitalisation Details'!$A$1:$O$2344,6,FALSE)</f>
        <v>34</v>
      </c>
      <c r="O377" s="28">
        <f>VLOOKUP($A377,'Hospitalisation Details'!$A$1:$O$2344,7,FALSE)</f>
        <v>2</v>
      </c>
      <c r="P377" s="28">
        <f>VLOOKUP($A377,'Hospitalisation Details'!$A$1:$O$2344,8,FALSE)</f>
        <v>27375.9</v>
      </c>
      <c r="Q377" t="str">
        <f>VLOOKUP($A377,'Hospitalisation Details'!$A$1:$O$2344,3,FALSE)</f>
        <v>Sep</v>
      </c>
    </row>
    <row r="378" spans="1:17" ht="15.6" x14ac:dyDescent="0.3">
      <c r="A378" s="21" t="s">
        <v>1993</v>
      </c>
      <c r="B378" t="str">
        <f>VLOOKUP($A378,'Customer Names'!$A$2:$D$2336,3,FALSE)</f>
        <v>Michael</v>
      </c>
      <c r="C378">
        <f>VLOOKUP($A378,'Medical Examinations'!$A$1:$J$2336,2,FALSE)</f>
        <v>31.35</v>
      </c>
      <c r="D378">
        <f>VLOOKUP($A378,'Medical Examinations'!$A$1:$J$2336,3,FALSE)</f>
        <v>4.33</v>
      </c>
      <c r="E378" t="str">
        <f>VLOOKUP($A378,'Medical Examinations'!$A$1:$J$2336,4,FALSE)</f>
        <v>Yes</v>
      </c>
      <c r="F378" t="str">
        <f>VLOOKUP($A378,'Medical Examinations'!$A$1:$J$2336,5,FALSE)</f>
        <v>No</v>
      </c>
      <c r="G378" t="str">
        <f>VLOOKUP($A378,'Medical Examinations'!$A$1:$J$2336,6,FALSE)</f>
        <v>Yes</v>
      </c>
      <c r="H378">
        <f>VLOOKUP($A378,'Medical Examinations'!$A$1:$J$2336,7,FALSE)</f>
        <v>1</v>
      </c>
      <c r="I378" t="str">
        <f>VLOOKUP($A378,'Medical Examinations'!$A$1:$J$2336,8,FALSE)</f>
        <v>No</v>
      </c>
      <c r="J378" t="str">
        <f>VLOOKUP($A378,'Medical Examinations'!$A$1:$J$2336,9,FALSE)</f>
        <v>Obesity</v>
      </c>
      <c r="K378" t="str">
        <f>VLOOKUP($A378,'Medical Examinations'!$A$1:$J$2336,10,FALSE)</f>
        <v>Normal</v>
      </c>
      <c r="L378">
        <f>VLOOKUP($A378,'Hospitalisation Details'!$A$1:$O$2344,2,FALSE)</f>
        <v>16</v>
      </c>
      <c r="M378" s="6" t="str">
        <f>VLOOKUP($A378,'Hospitalisation Details'!$A$1:$O$2344,5,FALSE)</f>
        <v>16-Oct-1969</v>
      </c>
      <c r="N378" s="28">
        <f>VLOOKUP($A378,'Hospitalisation Details'!$A$1:$O$2344,6,FALSE)</f>
        <v>53</v>
      </c>
      <c r="O378" s="28">
        <f>VLOOKUP($A378,'Hospitalisation Details'!$A$1:$O$2344,7,FALSE)</f>
        <v>0</v>
      </c>
      <c r="P378" s="28">
        <f>VLOOKUP($A378,'Hospitalisation Details'!$A$1:$O$2344,8,FALSE)</f>
        <v>27346.04</v>
      </c>
      <c r="Q378" t="str">
        <f>VLOOKUP($A378,'Hospitalisation Details'!$A$1:$O$2344,3,FALSE)</f>
        <v>Oct</v>
      </c>
    </row>
    <row r="379" spans="1:17" ht="15.6" x14ac:dyDescent="0.3">
      <c r="A379" s="21" t="s">
        <v>1992</v>
      </c>
      <c r="B379" t="str">
        <f>VLOOKUP($A379,'Customer Names'!$A$2:$D$2336,3,FALSE)</f>
        <v>Alyssa K</v>
      </c>
      <c r="C379">
        <f>VLOOKUP($A379,'Medical Examinations'!$A$1:$J$2336,2,FALSE)</f>
        <v>31.9</v>
      </c>
      <c r="D379">
        <f>VLOOKUP($A379,'Medical Examinations'!$A$1:$J$2336,3,FALSE)</f>
        <v>11.89</v>
      </c>
      <c r="E379" t="str">
        <f>VLOOKUP($A379,'Medical Examinations'!$A$1:$J$2336,4,FALSE)</f>
        <v>No</v>
      </c>
      <c r="F379" t="str">
        <f>VLOOKUP($A379,'Medical Examinations'!$A$1:$J$2336,5,FALSE)</f>
        <v>No</v>
      </c>
      <c r="G379" t="str">
        <f>VLOOKUP($A379,'Medical Examinations'!$A$1:$J$2336,6,FALSE)</f>
        <v>No</v>
      </c>
      <c r="H379">
        <f>VLOOKUP($A379,'Medical Examinations'!$A$1:$J$2336,7,FALSE)</f>
        <v>0</v>
      </c>
      <c r="I379" t="str">
        <f>VLOOKUP($A379,'Medical Examinations'!$A$1:$J$2336,8,FALSE)</f>
        <v>No</v>
      </c>
      <c r="J379" t="str">
        <f>VLOOKUP($A379,'Medical Examinations'!$A$1:$J$2336,9,FALSE)</f>
        <v>Obesity</v>
      </c>
      <c r="K379" t="str">
        <f>VLOOKUP($A379,'Medical Examinations'!$A$1:$J$2336,10,FALSE)</f>
        <v>Diabetes</v>
      </c>
      <c r="L379">
        <f>VLOOKUP($A379,'Hospitalisation Details'!$A$1:$O$2344,2,FALSE)</f>
        <v>6</v>
      </c>
      <c r="M379" s="6" t="str">
        <f>VLOOKUP($A379,'Hospitalisation Details'!$A$1:$O$2344,5,FALSE)</f>
        <v>6-Jun-1968</v>
      </c>
      <c r="N379" s="28">
        <f>VLOOKUP($A379,'Hospitalisation Details'!$A$1:$O$2344,6,FALSE)</f>
        <v>55</v>
      </c>
      <c r="O379" s="28">
        <f>VLOOKUP($A379,'Hospitalisation Details'!$A$1:$O$2344,7,FALSE)</f>
        <v>3</v>
      </c>
      <c r="P379" s="28">
        <f>VLOOKUP($A379,'Hospitalisation Details'!$A$1:$O$2344,8,FALSE)</f>
        <v>27322.73</v>
      </c>
      <c r="Q379" t="str">
        <f>VLOOKUP($A379,'Hospitalisation Details'!$A$1:$O$2344,3,FALSE)</f>
        <v>Jun</v>
      </c>
    </row>
    <row r="380" spans="1:17" ht="15.6" x14ac:dyDescent="0.3">
      <c r="A380" s="21" t="s">
        <v>1991</v>
      </c>
      <c r="B380" t="str">
        <f>VLOOKUP($A380,'Customer Names'!$A$2:$D$2336,3,FALSE)</f>
        <v>Heather</v>
      </c>
      <c r="C380">
        <f>VLOOKUP($A380,'Medical Examinations'!$A$1:$J$2336,2,FALSE)</f>
        <v>30.6</v>
      </c>
      <c r="D380">
        <f>VLOOKUP($A380,'Medical Examinations'!$A$1:$J$2336,3,FALSE)</f>
        <v>5.24</v>
      </c>
      <c r="E380" t="str">
        <f>VLOOKUP($A380,'Medical Examinations'!$A$1:$J$2336,4,FALSE)</f>
        <v>No</v>
      </c>
      <c r="F380" t="str">
        <f>VLOOKUP($A380,'Medical Examinations'!$A$1:$J$2336,5,FALSE)</f>
        <v>No</v>
      </c>
      <c r="G380" t="str">
        <f>VLOOKUP($A380,'Medical Examinations'!$A$1:$J$2336,6,FALSE)</f>
        <v>No</v>
      </c>
      <c r="H380">
        <f>VLOOKUP($A380,'Medical Examinations'!$A$1:$J$2336,7,FALSE)</f>
        <v>0</v>
      </c>
      <c r="I380" t="str">
        <f>VLOOKUP($A380,'Medical Examinations'!$A$1:$J$2336,8,FALSE)</f>
        <v>Yes</v>
      </c>
      <c r="J380" t="str">
        <f>VLOOKUP($A380,'Medical Examinations'!$A$1:$J$2336,9,FALSE)</f>
        <v>Obesity</v>
      </c>
      <c r="K380" t="str">
        <f>VLOOKUP($A380,'Medical Examinations'!$A$1:$J$2336,10,FALSE)</f>
        <v>Normal</v>
      </c>
      <c r="L380">
        <f>VLOOKUP($A380,'Hospitalisation Details'!$A$1:$O$2344,2,FALSE)</f>
        <v>2</v>
      </c>
      <c r="M380" s="6" t="str">
        <f>VLOOKUP($A380,'Hospitalisation Details'!$A$1:$O$2344,5,FALSE)</f>
        <v>2-Dec-1999</v>
      </c>
      <c r="N380" s="28">
        <f>VLOOKUP($A380,'Hospitalisation Details'!$A$1:$O$2344,6,FALSE)</f>
        <v>23</v>
      </c>
      <c r="O380" s="28">
        <f>VLOOKUP($A380,'Hospitalisation Details'!$A$1:$O$2344,7,FALSE)</f>
        <v>0</v>
      </c>
      <c r="P380" s="28">
        <f>VLOOKUP($A380,'Hospitalisation Details'!$A$1:$O$2344,8,FALSE)</f>
        <v>27236.959999999999</v>
      </c>
      <c r="Q380" t="str">
        <f>VLOOKUP($A380,'Hospitalisation Details'!$A$1:$O$2344,3,FALSE)</f>
        <v>Dec</v>
      </c>
    </row>
    <row r="381" spans="1:17" ht="15.6" x14ac:dyDescent="0.3">
      <c r="A381" s="21" t="s">
        <v>1990</v>
      </c>
      <c r="B381" t="str">
        <f>VLOOKUP($A381,'Customer Names'!$A$2:$D$2336,3,FALSE)</f>
        <v>Dante</v>
      </c>
      <c r="C381">
        <f>VLOOKUP($A381,'Medical Examinations'!$A$1:$J$2336,2,FALSE)</f>
        <v>28.975000000000001</v>
      </c>
      <c r="D381">
        <f>VLOOKUP($A381,'Medical Examinations'!$A$1:$J$2336,3,FALSE)</f>
        <v>7.63</v>
      </c>
      <c r="E381" t="str">
        <f>VLOOKUP($A381,'Medical Examinations'!$A$1:$J$2336,4,FALSE)</f>
        <v>No</v>
      </c>
      <c r="F381" t="str">
        <f>VLOOKUP($A381,'Medical Examinations'!$A$1:$J$2336,5,FALSE)</f>
        <v>No</v>
      </c>
      <c r="G381" t="str">
        <f>VLOOKUP($A381,'Medical Examinations'!$A$1:$J$2336,6,FALSE)</f>
        <v>No</v>
      </c>
      <c r="H381">
        <f>VLOOKUP($A381,'Medical Examinations'!$A$1:$J$2336,7,FALSE)</f>
        <v>0</v>
      </c>
      <c r="I381" t="str">
        <f>VLOOKUP($A381,'Medical Examinations'!$A$1:$J$2336,8,FALSE)</f>
        <v>Yes</v>
      </c>
      <c r="J381" t="str">
        <f>VLOOKUP($A381,'Medical Examinations'!$A$1:$J$2336,9,FALSE)</f>
        <v>Over Weight</v>
      </c>
      <c r="K381" t="str">
        <f>VLOOKUP($A381,'Medical Examinations'!$A$1:$J$2336,10,FALSE)</f>
        <v>Diabetes</v>
      </c>
      <c r="L381">
        <f>VLOOKUP($A381,'Hospitalisation Details'!$A$1:$O$2344,2,FALSE)</f>
        <v>21</v>
      </c>
      <c r="M381" s="6" t="str">
        <f>VLOOKUP($A381,'Hospitalisation Details'!$A$1:$O$2344,5,FALSE)</f>
        <v>21-Dec-1965</v>
      </c>
      <c r="N381" s="28">
        <f>VLOOKUP($A381,'Hospitalisation Details'!$A$1:$O$2344,6,FALSE)</f>
        <v>57</v>
      </c>
      <c r="O381" s="28">
        <f>VLOOKUP($A381,'Hospitalisation Details'!$A$1:$O$2344,7,FALSE)</f>
        <v>0</v>
      </c>
      <c r="P381" s="28">
        <f>VLOOKUP($A381,'Hospitalisation Details'!$A$1:$O$2344,8,FALSE)</f>
        <v>27218.44</v>
      </c>
      <c r="Q381" t="str">
        <f>VLOOKUP($A381,'Hospitalisation Details'!$A$1:$O$2344,3,FALSE)</f>
        <v>Dec</v>
      </c>
    </row>
    <row r="382" spans="1:17" ht="15.6" x14ac:dyDescent="0.3">
      <c r="A382" s="21" t="s">
        <v>1989</v>
      </c>
      <c r="B382" t="str">
        <f>VLOOKUP($A382,'Customer Names'!$A$2:$D$2336,3,FALSE)</f>
        <v>Sara E</v>
      </c>
      <c r="C382">
        <f>VLOOKUP($A382,'Medical Examinations'!$A$1:$J$2336,2,FALSE)</f>
        <v>24.86</v>
      </c>
      <c r="D382">
        <f>VLOOKUP($A382,'Medical Examinations'!$A$1:$J$2336,3,FALSE)</f>
        <v>8.92</v>
      </c>
      <c r="E382" t="str">
        <f>VLOOKUP($A382,'Medical Examinations'!$A$1:$J$2336,4,FALSE)</f>
        <v>Yes</v>
      </c>
      <c r="F382" t="str">
        <f>VLOOKUP($A382,'Medical Examinations'!$A$1:$J$2336,5,FALSE)</f>
        <v>No</v>
      </c>
      <c r="G382" t="str">
        <f>VLOOKUP($A382,'Medical Examinations'!$A$1:$J$2336,6,FALSE)</f>
        <v>No</v>
      </c>
      <c r="H382">
        <f>VLOOKUP($A382,'Medical Examinations'!$A$1:$J$2336,7,FALSE)</f>
        <v>2</v>
      </c>
      <c r="I382" t="str">
        <f>VLOOKUP($A382,'Medical Examinations'!$A$1:$J$2336,8,FALSE)</f>
        <v>No</v>
      </c>
      <c r="J382" t="str">
        <f>VLOOKUP($A382,'Medical Examinations'!$A$1:$J$2336,9,FALSE)</f>
        <v>Normal Weight</v>
      </c>
      <c r="K382" t="str">
        <f>VLOOKUP($A382,'Medical Examinations'!$A$1:$J$2336,10,FALSE)</f>
        <v>Diabetes</v>
      </c>
      <c r="L382">
        <f>VLOOKUP($A382,'Hospitalisation Details'!$A$1:$O$2344,2,FALSE)</f>
        <v>2</v>
      </c>
      <c r="M382" s="6" t="str">
        <f>VLOOKUP($A382,'Hospitalisation Details'!$A$1:$O$2344,5,FALSE)</f>
        <v>2-Oct-1970</v>
      </c>
      <c r="N382" s="28">
        <f>VLOOKUP($A382,'Hospitalisation Details'!$A$1:$O$2344,6,FALSE)</f>
        <v>52</v>
      </c>
      <c r="O382" s="28">
        <f>VLOOKUP($A382,'Hospitalisation Details'!$A$1:$O$2344,7,FALSE)</f>
        <v>0</v>
      </c>
      <c r="P382" s="28">
        <f>VLOOKUP($A382,'Hospitalisation Details'!$A$1:$O$2344,8,FALSE)</f>
        <v>27117.99</v>
      </c>
      <c r="Q382" t="str">
        <f>VLOOKUP($A382,'Hospitalisation Details'!$A$1:$O$2344,3,FALSE)</f>
        <v>Oct</v>
      </c>
    </row>
    <row r="383" spans="1:17" ht="15.6" x14ac:dyDescent="0.3">
      <c r="A383" s="21" t="s">
        <v>1988</v>
      </c>
      <c r="B383" t="str">
        <f>VLOOKUP($A383,'Customer Names'!$A$2:$D$2336,3,FALSE)</f>
        <v>Scott</v>
      </c>
      <c r="C383">
        <f>VLOOKUP($A383,'Medical Examinations'!$A$1:$J$2336,2,FALSE)</f>
        <v>19.54</v>
      </c>
      <c r="D383">
        <f>VLOOKUP($A383,'Medical Examinations'!$A$1:$J$2336,3,FALSE)</f>
        <v>5.37</v>
      </c>
      <c r="E383" t="str">
        <f>VLOOKUP($A383,'Medical Examinations'!$A$1:$J$2336,4,FALSE)</f>
        <v>No</v>
      </c>
      <c r="F383" t="str">
        <f>VLOOKUP($A383,'Medical Examinations'!$A$1:$J$2336,5,FALSE)</f>
        <v>No</v>
      </c>
      <c r="G383" t="str">
        <f>VLOOKUP($A383,'Medical Examinations'!$A$1:$J$2336,6,FALSE)</f>
        <v>No</v>
      </c>
      <c r="H383">
        <f>VLOOKUP($A383,'Medical Examinations'!$A$1:$J$2336,7,FALSE)</f>
        <v>0</v>
      </c>
      <c r="I383" t="str">
        <f>VLOOKUP($A383,'Medical Examinations'!$A$1:$J$2336,8,FALSE)</f>
        <v>Yes</v>
      </c>
      <c r="J383" t="str">
        <f>VLOOKUP($A383,'Medical Examinations'!$A$1:$J$2336,9,FALSE)</f>
        <v>Normal Weight</v>
      </c>
      <c r="K383" t="str">
        <f>VLOOKUP($A383,'Medical Examinations'!$A$1:$J$2336,10,FALSE)</f>
        <v>Normal</v>
      </c>
      <c r="L383">
        <f>VLOOKUP($A383,'Hospitalisation Details'!$A$1:$O$2344,2,FALSE)</f>
        <v>13</v>
      </c>
      <c r="M383" s="6" t="str">
        <f>VLOOKUP($A383,'Hospitalisation Details'!$A$1:$O$2344,5,FALSE)</f>
        <v>13-Dec-1990</v>
      </c>
      <c r="N383" s="28">
        <f>VLOOKUP($A383,'Hospitalisation Details'!$A$1:$O$2344,6,FALSE)</f>
        <v>32</v>
      </c>
      <c r="O383" s="28">
        <f>VLOOKUP($A383,'Hospitalisation Details'!$A$1:$O$2344,7,FALSE)</f>
        <v>3</v>
      </c>
      <c r="P383" s="28">
        <f>VLOOKUP($A383,'Hospitalisation Details'!$A$1:$O$2344,8,FALSE)</f>
        <v>27092.38</v>
      </c>
      <c r="Q383" t="str">
        <f>VLOOKUP($A383,'Hospitalisation Details'!$A$1:$O$2344,3,FALSE)</f>
        <v>Dec</v>
      </c>
    </row>
    <row r="384" spans="1:17" ht="15.6" x14ac:dyDescent="0.3">
      <c r="A384" s="21" t="s">
        <v>1987</v>
      </c>
      <c r="B384" t="str">
        <f>VLOOKUP($A384,'Customer Names'!$A$2:$D$2336,3,FALSE)</f>
        <v>Sean</v>
      </c>
      <c r="C384">
        <f>VLOOKUP($A384,'Medical Examinations'!$A$1:$J$2336,2,FALSE)</f>
        <v>26.74</v>
      </c>
      <c r="D384">
        <f>VLOOKUP($A384,'Medical Examinations'!$A$1:$J$2336,3,FALSE)</f>
        <v>4.3099999999999996</v>
      </c>
      <c r="E384" t="str">
        <f>VLOOKUP($A384,'Medical Examinations'!$A$1:$J$2336,4,FALSE)</f>
        <v>No</v>
      </c>
      <c r="F384" t="str">
        <f>VLOOKUP($A384,'Medical Examinations'!$A$1:$J$2336,5,FALSE)</f>
        <v>No</v>
      </c>
      <c r="G384" t="str">
        <f>VLOOKUP($A384,'Medical Examinations'!$A$1:$J$2336,6,FALSE)</f>
        <v>No</v>
      </c>
      <c r="H384">
        <f>VLOOKUP($A384,'Medical Examinations'!$A$1:$J$2336,7,FALSE)</f>
        <v>0</v>
      </c>
      <c r="I384" t="str">
        <f>VLOOKUP($A384,'Medical Examinations'!$A$1:$J$2336,8,FALSE)</f>
        <v>Yes</v>
      </c>
      <c r="J384" t="str">
        <f>VLOOKUP($A384,'Medical Examinations'!$A$1:$J$2336,9,FALSE)</f>
        <v>Over Weight</v>
      </c>
      <c r="K384" t="str">
        <f>VLOOKUP($A384,'Medical Examinations'!$A$1:$J$2336,10,FALSE)</f>
        <v>Normal</v>
      </c>
      <c r="L384">
        <f>VLOOKUP($A384,'Hospitalisation Details'!$A$1:$O$2344,2,FALSE)</f>
        <v>2</v>
      </c>
      <c r="M384" s="6" t="str">
        <f>VLOOKUP($A384,'Hospitalisation Details'!$A$1:$O$2344,5,FALSE)</f>
        <v>2-Jul-1994</v>
      </c>
      <c r="N384" s="28">
        <f>VLOOKUP($A384,'Hospitalisation Details'!$A$1:$O$2344,6,FALSE)</f>
        <v>28</v>
      </c>
      <c r="O384" s="28">
        <f>VLOOKUP($A384,'Hospitalisation Details'!$A$1:$O$2344,7,FALSE)</f>
        <v>0</v>
      </c>
      <c r="P384" s="28">
        <f>VLOOKUP($A384,'Hospitalisation Details'!$A$1:$O$2344,8,FALSE)</f>
        <v>27080.639999999999</v>
      </c>
      <c r="Q384" t="str">
        <f>VLOOKUP($A384,'Hospitalisation Details'!$A$1:$O$2344,3,FALSE)</f>
        <v>Jul</v>
      </c>
    </row>
    <row r="385" spans="1:17" ht="15.6" x14ac:dyDescent="0.3">
      <c r="A385" s="21" t="s">
        <v>1986</v>
      </c>
      <c r="B385" t="str">
        <f>VLOOKUP($A385,'Customer Names'!$A$2:$D$2336,3,FALSE)</f>
        <v>Danielle</v>
      </c>
      <c r="C385">
        <f>VLOOKUP($A385,'Medical Examinations'!$A$1:$J$2336,2,FALSE)</f>
        <v>22.99</v>
      </c>
      <c r="D385">
        <f>VLOOKUP($A385,'Medical Examinations'!$A$1:$J$2336,3,FALSE)</f>
        <v>10.46</v>
      </c>
      <c r="E385" t="str">
        <f>VLOOKUP($A385,'Medical Examinations'!$A$1:$J$2336,4,FALSE)</f>
        <v>No</v>
      </c>
      <c r="F385" t="str">
        <f>VLOOKUP($A385,'Medical Examinations'!$A$1:$J$2336,5,FALSE)</f>
        <v>No</v>
      </c>
      <c r="G385" t="str">
        <f>VLOOKUP($A385,'Medical Examinations'!$A$1:$J$2336,6,FALSE)</f>
        <v>No</v>
      </c>
      <c r="H385">
        <f>VLOOKUP($A385,'Medical Examinations'!$A$1:$J$2336,7,FALSE)</f>
        <v>3</v>
      </c>
      <c r="I385" t="str">
        <f>VLOOKUP($A385,'Medical Examinations'!$A$1:$J$2336,8,FALSE)</f>
        <v>Yes</v>
      </c>
      <c r="J385" t="str">
        <f>VLOOKUP($A385,'Medical Examinations'!$A$1:$J$2336,9,FALSE)</f>
        <v>Normal Weight</v>
      </c>
      <c r="K385" t="str">
        <f>VLOOKUP($A385,'Medical Examinations'!$A$1:$J$2336,10,FALSE)</f>
        <v>Diabetes</v>
      </c>
      <c r="L385">
        <f>VLOOKUP($A385,'Hospitalisation Details'!$A$1:$O$2344,2,FALSE)</f>
        <v>30</v>
      </c>
      <c r="M385" s="6" t="str">
        <f>VLOOKUP($A385,'Hospitalisation Details'!$A$1:$O$2344,5,FALSE)</f>
        <v>30-Jun-1958</v>
      </c>
      <c r="N385" s="28">
        <f>VLOOKUP($A385,'Hospitalisation Details'!$A$1:$O$2344,6,FALSE)</f>
        <v>64</v>
      </c>
      <c r="O385" s="28">
        <f>VLOOKUP($A385,'Hospitalisation Details'!$A$1:$O$2344,7,FALSE)</f>
        <v>0</v>
      </c>
      <c r="P385" s="28">
        <f>VLOOKUP($A385,'Hospitalisation Details'!$A$1:$O$2344,8,FALSE)</f>
        <v>27037.91</v>
      </c>
      <c r="Q385" t="str">
        <f>VLOOKUP($A385,'Hospitalisation Details'!$A$1:$O$2344,3,FALSE)</f>
        <v>Jun</v>
      </c>
    </row>
    <row r="386" spans="1:17" ht="15.6" x14ac:dyDescent="0.3">
      <c r="A386" s="21" t="s">
        <v>1985</v>
      </c>
      <c r="B386" t="str">
        <f>VLOOKUP($A386,'Customer Names'!$A$2:$D$2336,3,FALSE)</f>
        <v>Andrew D</v>
      </c>
      <c r="C386">
        <f>VLOOKUP($A386,'Medical Examinations'!$A$1:$J$2336,2,FALSE)</f>
        <v>31.46</v>
      </c>
      <c r="D386">
        <f>VLOOKUP($A386,'Medical Examinations'!$A$1:$J$2336,3,FALSE)</f>
        <v>7.39</v>
      </c>
      <c r="E386" t="str">
        <f>VLOOKUP($A386,'Medical Examinations'!$A$1:$J$2336,4,FALSE)</f>
        <v>No</v>
      </c>
      <c r="F386" t="str">
        <f>VLOOKUP($A386,'Medical Examinations'!$A$1:$J$2336,5,FALSE)</f>
        <v>No</v>
      </c>
      <c r="G386" t="str">
        <f>VLOOKUP($A386,'Medical Examinations'!$A$1:$J$2336,6,FALSE)</f>
        <v>No</v>
      </c>
      <c r="H386">
        <f>VLOOKUP($A386,'Medical Examinations'!$A$1:$J$2336,7,FALSE)</f>
        <v>0</v>
      </c>
      <c r="I386" t="str">
        <f>VLOOKUP($A386,'Medical Examinations'!$A$1:$J$2336,8,FALSE)</f>
        <v>No</v>
      </c>
      <c r="J386" t="str">
        <f>VLOOKUP($A386,'Medical Examinations'!$A$1:$J$2336,9,FALSE)</f>
        <v>Obesity</v>
      </c>
      <c r="K386" t="str">
        <f>VLOOKUP($A386,'Medical Examinations'!$A$1:$J$2336,10,FALSE)</f>
        <v>Diabetes</v>
      </c>
      <c r="L386">
        <f>VLOOKUP($A386,'Hospitalisation Details'!$A$1:$O$2344,2,FALSE)</f>
        <v>9</v>
      </c>
      <c r="M386" s="6" t="str">
        <f>VLOOKUP($A386,'Hospitalisation Details'!$A$1:$O$2344,5,FALSE)</f>
        <v>9-Jul-1960</v>
      </c>
      <c r="N386" s="28">
        <f>VLOOKUP($A386,'Hospitalisation Details'!$A$1:$O$2344,6,FALSE)</f>
        <v>62</v>
      </c>
      <c r="O386" s="28">
        <f>VLOOKUP($A386,'Hospitalisation Details'!$A$1:$O$2344,7,FALSE)</f>
        <v>1</v>
      </c>
      <c r="P386" s="28">
        <f>VLOOKUP($A386,'Hospitalisation Details'!$A$1:$O$2344,8,FALSE)</f>
        <v>27000.98</v>
      </c>
      <c r="Q386" t="str">
        <f>VLOOKUP($A386,'Hospitalisation Details'!$A$1:$O$2344,3,FALSE)</f>
        <v>Jul</v>
      </c>
    </row>
    <row r="387" spans="1:17" ht="15.6" x14ac:dyDescent="0.3">
      <c r="A387" s="21" t="s">
        <v>1984</v>
      </c>
      <c r="B387" t="str">
        <f>VLOOKUP($A387,'Customer Names'!$A$2:$D$2336,3,FALSE)</f>
        <v>Joel D</v>
      </c>
      <c r="C387">
        <f>VLOOKUP($A387,'Medical Examinations'!$A$1:$J$2336,2,FALSE)</f>
        <v>30.86</v>
      </c>
      <c r="D387">
        <f>VLOOKUP($A387,'Medical Examinations'!$A$1:$J$2336,3,FALSE)</f>
        <v>6.18</v>
      </c>
      <c r="E387" t="str">
        <f>VLOOKUP($A387,'Medical Examinations'!$A$1:$J$2336,4,FALSE)</f>
        <v>No</v>
      </c>
      <c r="F387" t="str">
        <f>VLOOKUP($A387,'Medical Examinations'!$A$1:$J$2336,5,FALSE)</f>
        <v>Yes</v>
      </c>
      <c r="G387" t="str">
        <f>VLOOKUP($A387,'Medical Examinations'!$A$1:$J$2336,6,FALSE)</f>
        <v>No</v>
      </c>
      <c r="H387">
        <f>VLOOKUP($A387,'Medical Examinations'!$A$1:$J$2336,7,FALSE)</f>
        <v>2</v>
      </c>
      <c r="I387" t="str">
        <f>VLOOKUP($A387,'Medical Examinations'!$A$1:$J$2336,8,FALSE)</f>
        <v>Yes</v>
      </c>
      <c r="J387" t="str">
        <f>VLOOKUP($A387,'Medical Examinations'!$A$1:$J$2336,9,FALSE)</f>
        <v>Obesity</v>
      </c>
      <c r="K387" t="str">
        <f>VLOOKUP($A387,'Medical Examinations'!$A$1:$J$2336,10,FALSE)</f>
        <v>Prediabetes</v>
      </c>
      <c r="L387">
        <f>VLOOKUP($A387,'Hospitalisation Details'!$A$1:$O$2344,2,FALSE)</f>
        <v>9</v>
      </c>
      <c r="M387" s="6" t="str">
        <f>VLOOKUP($A387,'Hospitalisation Details'!$A$1:$O$2344,5,FALSE)</f>
        <v>9-Nov-2000</v>
      </c>
      <c r="N387" s="28">
        <f>VLOOKUP($A387,'Hospitalisation Details'!$A$1:$O$2344,6,FALSE)</f>
        <v>22</v>
      </c>
      <c r="O387" s="28">
        <f>VLOOKUP($A387,'Hospitalisation Details'!$A$1:$O$2344,7,FALSE)</f>
        <v>0</v>
      </c>
      <c r="P387" s="28">
        <f>VLOOKUP($A387,'Hospitalisation Details'!$A$1:$O$2344,8,FALSE)</f>
        <v>26936.98</v>
      </c>
      <c r="Q387" t="str">
        <f>VLOOKUP($A387,'Hospitalisation Details'!$A$1:$O$2344,3,FALSE)</f>
        <v>Nov</v>
      </c>
    </row>
    <row r="388" spans="1:17" ht="15.6" x14ac:dyDescent="0.3">
      <c r="A388" s="21" t="s">
        <v>1983</v>
      </c>
      <c r="B388" t="str">
        <f>VLOOKUP($A388,'Customer Names'!$A$2:$D$2336,3,FALSE)</f>
        <v>Michelle</v>
      </c>
      <c r="C388">
        <f>VLOOKUP($A388,'Medical Examinations'!$A$1:$J$2336,2,FALSE)</f>
        <v>31.96</v>
      </c>
      <c r="D388">
        <f>VLOOKUP($A388,'Medical Examinations'!$A$1:$J$2336,3,FALSE)</f>
        <v>8.86</v>
      </c>
      <c r="E388" t="str">
        <f>VLOOKUP($A388,'Medical Examinations'!$A$1:$J$2336,4,FALSE)</f>
        <v>No</v>
      </c>
      <c r="F388" t="str">
        <f>VLOOKUP($A388,'Medical Examinations'!$A$1:$J$2336,5,FALSE)</f>
        <v>No</v>
      </c>
      <c r="G388" t="str">
        <f>VLOOKUP($A388,'Medical Examinations'!$A$1:$J$2336,6,FALSE)</f>
        <v>No</v>
      </c>
      <c r="H388">
        <f>VLOOKUP($A388,'Medical Examinations'!$A$1:$J$2336,7,FALSE)</f>
        <v>0</v>
      </c>
      <c r="I388" t="str">
        <f>VLOOKUP($A388,'Medical Examinations'!$A$1:$J$2336,8,FALSE)</f>
        <v>Yes</v>
      </c>
      <c r="J388" t="str">
        <f>VLOOKUP($A388,'Medical Examinations'!$A$1:$J$2336,9,FALSE)</f>
        <v>Obesity</v>
      </c>
      <c r="K388" t="str">
        <f>VLOOKUP($A388,'Medical Examinations'!$A$1:$J$2336,10,FALSE)</f>
        <v>Diabetes</v>
      </c>
      <c r="L388">
        <f>VLOOKUP($A388,'Hospitalisation Details'!$A$1:$O$2344,2,FALSE)</f>
        <v>17</v>
      </c>
      <c r="M388" s="6" t="str">
        <f>VLOOKUP($A388,'Hospitalisation Details'!$A$1:$O$2344,5,FALSE)</f>
        <v>17-Jun-2002</v>
      </c>
      <c r="N388" s="28">
        <f>VLOOKUP($A388,'Hospitalisation Details'!$A$1:$O$2344,6,FALSE)</f>
        <v>20</v>
      </c>
      <c r="O388" s="28">
        <f>VLOOKUP($A388,'Hospitalisation Details'!$A$1:$O$2344,7,FALSE)</f>
        <v>0</v>
      </c>
      <c r="P388" s="28">
        <f>VLOOKUP($A388,'Hospitalisation Details'!$A$1:$O$2344,8,FALSE)</f>
        <v>26927.69</v>
      </c>
      <c r="Q388" t="str">
        <f>VLOOKUP($A388,'Hospitalisation Details'!$A$1:$O$2344,3,FALSE)</f>
        <v>Jun</v>
      </c>
    </row>
    <row r="389" spans="1:17" ht="15.6" x14ac:dyDescent="0.3">
      <c r="A389" s="21" t="s">
        <v>1982</v>
      </c>
      <c r="B389" t="str">
        <f>VLOOKUP($A389,'Customer Names'!$A$2:$D$2336,3,FALSE)</f>
        <v>Michael J</v>
      </c>
      <c r="C389">
        <f>VLOOKUP($A389,'Medical Examinations'!$A$1:$J$2336,2,FALSE)</f>
        <v>23.76</v>
      </c>
      <c r="D389">
        <f>VLOOKUP($A389,'Medical Examinations'!$A$1:$J$2336,3,FALSE)</f>
        <v>10.96</v>
      </c>
      <c r="E389" t="str">
        <f>VLOOKUP($A389,'Medical Examinations'!$A$1:$J$2336,4,FALSE)</f>
        <v>No</v>
      </c>
      <c r="F389" t="str">
        <f>VLOOKUP($A389,'Medical Examinations'!$A$1:$J$2336,5,FALSE)</f>
        <v>No</v>
      </c>
      <c r="G389" t="str">
        <f>VLOOKUP($A389,'Medical Examinations'!$A$1:$J$2336,6,FALSE)</f>
        <v>No</v>
      </c>
      <c r="H389">
        <f>VLOOKUP($A389,'Medical Examinations'!$A$1:$J$2336,7,FALSE)</f>
        <v>3</v>
      </c>
      <c r="I389" t="str">
        <f>VLOOKUP($A389,'Medical Examinations'!$A$1:$J$2336,8,FALSE)</f>
        <v>Yes</v>
      </c>
      <c r="J389" t="str">
        <f>VLOOKUP($A389,'Medical Examinations'!$A$1:$J$2336,9,FALSE)</f>
        <v>Normal Weight</v>
      </c>
      <c r="K389" t="str">
        <f>VLOOKUP($A389,'Medical Examinations'!$A$1:$J$2336,10,FALSE)</f>
        <v>Diabetes</v>
      </c>
      <c r="L389">
        <f>VLOOKUP($A389,'Hospitalisation Details'!$A$1:$O$2344,2,FALSE)</f>
        <v>25</v>
      </c>
      <c r="M389" s="6" t="str">
        <f>VLOOKUP($A389,'Hospitalisation Details'!$A$1:$O$2344,5,FALSE)</f>
        <v>25-Dec-1958</v>
      </c>
      <c r="N389" s="28">
        <f>VLOOKUP($A389,'Hospitalisation Details'!$A$1:$O$2344,6,FALSE)</f>
        <v>64</v>
      </c>
      <c r="O389" s="28">
        <f>VLOOKUP($A389,'Hospitalisation Details'!$A$1:$O$2344,7,FALSE)</f>
        <v>0</v>
      </c>
      <c r="P389" s="28">
        <f>VLOOKUP($A389,'Hospitalisation Details'!$A$1:$O$2344,8,FALSE)</f>
        <v>26926.51</v>
      </c>
      <c r="Q389" t="str">
        <f>VLOOKUP($A389,'Hospitalisation Details'!$A$1:$O$2344,3,FALSE)</f>
        <v>Dec</v>
      </c>
    </row>
    <row r="390" spans="1:17" ht="15.6" x14ac:dyDescent="0.3">
      <c r="A390" s="21" t="s">
        <v>1981</v>
      </c>
      <c r="B390" t="str">
        <f>VLOOKUP($A390,'Customer Names'!$A$2:$D$2336,3,FALSE)</f>
        <v>Nikki</v>
      </c>
      <c r="C390">
        <f>VLOOKUP($A390,'Medical Examinations'!$A$1:$J$2336,2,FALSE)</f>
        <v>19.38</v>
      </c>
      <c r="D390">
        <f>VLOOKUP($A390,'Medical Examinations'!$A$1:$J$2336,3,FALSE)</f>
        <v>6.28</v>
      </c>
      <c r="E390" t="str">
        <f>VLOOKUP($A390,'Medical Examinations'!$A$1:$J$2336,4,FALSE)</f>
        <v>No</v>
      </c>
      <c r="F390" t="str">
        <f>VLOOKUP($A390,'Medical Examinations'!$A$1:$J$2336,5,FALSE)</f>
        <v>No</v>
      </c>
      <c r="G390" t="str">
        <f>VLOOKUP($A390,'Medical Examinations'!$A$1:$J$2336,6,FALSE)</f>
        <v>No</v>
      </c>
      <c r="H390">
        <f>VLOOKUP($A390,'Medical Examinations'!$A$1:$J$2336,7,FALSE)</f>
        <v>0</v>
      </c>
      <c r="I390" t="str">
        <f>VLOOKUP($A390,'Medical Examinations'!$A$1:$J$2336,8,FALSE)</f>
        <v>Yes</v>
      </c>
      <c r="J390" t="str">
        <f>VLOOKUP($A390,'Medical Examinations'!$A$1:$J$2336,9,FALSE)</f>
        <v>Normal Weight</v>
      </c>
      <c r="K390" t="str">
        <f>VLOOKUP($A390,'Medical Examinations'!$A$1:$J$2336,10,FALSE)</f>
        <v>Prediabetes</v>
      </c>
      <c r="L390">
        <f>VLOOKUP($A390,'Hospitalisation Details'!$A$1:$O$2344,2,FALSE)</f>
        <v>22</v>
      </c>
      <c r="M390" s="6" t="str">
        <f>VLOOKUP($A390,'Hospitalisation Details'!$A$1:$O$2344,5,FALSE)</f>
        <v>22-Aug-1991</v>
      </c>
      <c r="N390" s="28">
        <f>VLOOKUP($A390,'Hospitalisation Details'!$A$1:$O$2344,6,FALSE)</f>
        <v>31</v>
      </c>
      <c r="O390" s="28">
        <f>VLOOKUP($A390,'Hospitalisation Details'!$A$1:$O$2344,7,FALSE)</f>
        <v>3</v>
      </c>
      <c r="P390" s="28">
        <f>VLOOKUP($A390,'Hospitalisation Details'!$A$1:$O$2344,8,FALSE)</f>
        <v>26912.560000000001</v>
      </c>
      <c r="Q390" t="str">
        <f>VLOOKUP($A390,'Hospitalisation Details'!$A$1:$O$2344,3,FALSE)</f>
        <v>Aug</v>
      </c>
    </row>
    <row r="391" spans="1:17" ht="15.6" x14ac:dyDescent="0.3">
      <c r="A391" s="21" t="s">
        <v>1980</v>
      </c>
      <c r="B391" t="str">
        <f>VLOOKUP($A391,'Customer Names'!$A$2:$D$2336,3,FALSE)</f>
        <v>Summer B</v>
      </c>
      <c r="C391">
        <f>VLOOKUP($A391,'Medical Examinations'!$A$1:$J$2336,2,FALSE)</f>
        <v>16.21</v>
      </c>
      <c r="D391">
        <f>VLOOKUP($A391,'Medical Examinations'!$A$1:$J$2336,3,FALSE)</f>
        <v>6.29</v>
      </c>
      <c r="E391" t="str">
        <f>VLOOKUP($A391,'Medical Examinations'!$A$1:$J$2336,4,FALSE)</f>
        <v>Yes</v>
      </c>
      <c r="F391" t="str">
        <f>VLOOKUP($A391,'Medical Examinations'!$A$1:$J$2336,5,FALSE)</f>
        <v>No</v>
      </c>
      <c r="G391" t="str">
        <f>VLOOKUP($A391,'Medical Examinations'!$A$1:$J$2336,6,FALSE)</f>
        <v>No</v>
      </c>
      <c r="H391">
        <f>VLOOKUP($A391,'Medical Examinations'!$A$1:$J$2336,7,FALSE)</f>
        <v>1</v>
      </c>
      <c r="I391" t="str">
        <f>VLOOKUP($A391,'Medical Examinations'!$A$1:$J$2336,8,FALSE)</f>
        <v>Yes</v>
      </c>
      <c r="J391" t="str">
        <f>VLOOKUP($A391,'Medical Examinations'!$A$1:$J$2336,9,FALSE)</f>
        <v>Under Weight</v>
      </c>
      <c r="K391" t="str">
        <f>VLOOKUP($A391,'Medical Examinations'!$A$1:$J$2336,10,FALSE)</f>
        <v>Prediabetes</v>
      </c>
      <c r="L391">
        <f>VLOOKUP($A391,'Hospitalisation Details'!$A$1:$O$2344,2,FALSE)</f>
        <v>22</v>
      </c>
      <c r="M391" s="6" t="str">
        <f>VLOOKUP($A391,'Hospitalisation Details'!$A$1:$O$2344,5,FALSE)</f>
        <v>22-Jul-1988</v>
      </c>
      <c r="N391" s="28">
        <f>VLOOKUP($A391,'Hospitalisation Details'!$A$1:$O$2344,6,FALSE)</f>
        <v>34</v>
      </c>
      <c r="O391" s="28">
        <f>VLOOKUP($A391,'Hospitalisation Details'!$A$1:$O$2344,7,FALSE)</f>
        <v>3</v>
      </c>
      <c r="P391" s="28">
        <f>VLOOKUP($A391,'Hospitalisation Details'!$A$1:$O$2344,8,FALSE)</f>
        <v>26607.89</v>
      </c>
      <c r="Q391" t="str">
        <f>VLOOKUP($A391,'Hospitalisation Details'!$A$1:$O$2344,3,FALSE)</f>
        <v>Jul</v>
      </c>
    </row>
    <row r="392" spans="1:17" ht="15.6" x14ac:dyDescent="0.3">
      <c r="A392" s="21" t="s">
        <v>1979</v>
      </c>
      <c r="B392" t="str">
        <f>VLOOKUP($A392,'Customer Names'!$A$2:$D$2336,3,FALSE)</f>
        <v>Edward</v>
      </c>
      <c r="C392">
        <f>VLOOKUP($A392,'Medical Examinations'!$A$1:$J$2336,2,FALSE)</f>
        <v>32.54</v>
      </c>
      <c r="D392">
        <f>VLOOKUP($A392,'Medical Examinations'!$A$1:$J$2336,3,FALSE)</f>
        <v>4.0199999999999996</v>
      </c>
      <c r="E392" t="str">
        <f>VLOOKUP($A392,'Medical Examinations'!$A$1:$J$2336,4,FALSE)</f>
        <v>No</v>
      </c>
      <c r="F392" t="str">
        <f>VLOOKUP($A392,'Medical Examinations'!$A$1:$J$2336,5,FALSE)</f>
        <v>Yes</v>
      </c>
      <c r="G392" t="str">
        <f>VLOOKUP($A392,'Medical Examinations'!$A$1:$J$2336,6,FALSE)</f>
        <v>No</v>
      </c>
      <c r="H392">
        <f>VLOOKUP($A392,'Medical Examinations'!$A$1:$J$2336,7,FALSE)</f>
        <v>1</v>
      </c>
      <c r="I392" t="str">
        <f>VLOOKUP($A392,'Medical Examinations'!$A$1:$J$2336,8,FALSE)</f>
        <v>Yes</v>
      </c>
      <c r="J392" t="str">
        <f>VLOOKUP($A392,'Medical Examinations'!$A$1:$J$2336,9,FALSE)</f>
        <v>Obesity</v>
      </c>
      <c r="K392" t="str">
        <f>VLOOKUP($A392,'Medical Examinations'!$A$1:$J$2336,10,FALSE)</f>
        <v>Normal</v>
      </c>
      <c r="L392">
        <f>VLOOKUP($A392,'Hospitalisation Details'!$A$1:$O$2344,2,FALSE)</f>
        <v>5</v>
      </c>
      <c r="M392" s="6" t="str">
        <f>VLOOKUP($A392,'Hospitalisation Details'!$A$1:$O$2344,5,FALSE)</f>
        <v>5-Sep-2004</v>
      </c>
      <c r="N392" s="28">
        <f>VLOOKUP($A392,'Hospitalisation Details'!$A$1:$O$2344,6,FALSE)</f>
        <v>18</v>
      </c>
      <c r="O392" s="28">
        <f>VLOOKUP($A392,'Hospitalisation Details'!$A$1:$O$2344,7,FALSE)</f>
        <v>0</v>
      </c>
      <c r="P392" s="28">
        <f>VLOOKUP($A392,'Hospitalisation Details'!$A$1:$O$2344,8,FALSE)</f>
        <v>26479.4</v>
      </c>
      <c r="Q392" t="str">
        <f>VLOOKUP($A392,'Hospitalisation Details'!$A$1:$O$2344,3,FALSE)</f>
        <v>Sep</v>
      </c>
    </row>
    <row r="393" spans="1:17" ht="15.6" x14ac:dyDescent="0.3">
      <c r="A393" s="21" t="s">
        <v>1978</v>
      </c>
      <c r="B393" t="str">
        <f>VLOOKUP($A393,'Customer Names'!$A$2:$D$2336,3,FALSE)</f>
        <v>Ryan</v>
      </c>
      <c r="C393">
        <f>VLOOKUP($A393,'Medical Examinations'!$A$1:$J$2336,2,FALSE)</f>
        <v>36.765000000000001</v>
      </c>
      <c r="D393">
        <f>VLOOKUP($A393,'Medical Examinations'!$A$1:$J$2336,3,FALSE)</f>
        <v>11.95</v>
      </c>
      <c r="E393" t="str">
        <f>VLOOKUP($A393,'Medical Examinations'!$A$1:$J$2336,4,FALSE)</f>
        <v>Yes</v>
      </c>
      <c r="F393" t="str">
        <f>VLOOKUP($A393,'Medical Examinations'!$A$1:$J$2336,5,FALSE)</f>
        <v>No</v>
      </c>
      <c r="G393" t="str">
        <f>VLOOKUP($A393,'Medical Examinations'!$A$1:$J$2336,6,FALSE)</f>
        <v>No</v>
      </c>
      <c r="H393">
        <f>VLOOKUP($A393,'Medical Examinations'!$A$1:$J$2336,7,FALSE)</f>
        <v>2</v>
      </c>
      <c r="I393" t="str">
        <f>VLOOKUP($A393,'Medical Examinations'!$A$1:$J$2336,8,FALSE)</f>
        <v>No</v>
      </c>
      <c r="J393" t="str">
        <f>VLOOKUP($A393,'Medical Examinations'!$A$1:$J$2336,9,FALSE)</f>
        <v>Obesity</v>
      </c>
      <c r="K393" t="str">
        <f>VLOOKUP($A393,'Medical Examinations'!$A$1:$J$2336,10,FALSE)</f>
        <v>Diabetes</v>
      </c>
      <c r="L393">
        <f>VLOOKUP($A393,'Hospitalisation Details'!$A$1:$O$2344,2,FALSE)</f>
        <v>27</v>
      </c>
      <c r="M393" s="6" t="str">
        <f>VLOOKUP($A393,'Hospitalisation Details'!$A$1:$O$2344,5,FALSE)</f>
        <v>27-Aug-1970</v>
      </c>
      <c r="N393" s="28">
        <f>VLOOKUP($A393,'Hospitalisation Details'!$A$1:$O$2344,6,FALSE)</f>
        <v>52</v>
      </c>
      <c r="O393" s="28">
        <f>VLOOKUP($A393,'Hospitalisation Details'!$A$1:$O$2344,7,FALSE)</f>
        <v>2</v>
      </c>
      <c r="P393" s="28">
        <f>VLOOKUP($A393,'Hospitalisation Details'!$A$1:$O$2344,8,FALSE)</f>
        <v>26467.1</v>
      </c>
      <c r="Q393" t="str">
        <f>VLOOKUP($A393,'Hospitalisation Details'!$A$1:$O$2344,3,FALSE)</f>
        <v>Aug</v>
      </c>
    </row>
    <row r="394" spans="1:17" ht="15.6" x14ac:dyDescent="0.3">
      <c r="A394" s="21" t="s">
        <v>1977</v>
      </c>
      <c r="B394" t="str">
        <f>VLOOKUP($A394,'Customer Names'!$A$2:$D$2336,3,FALSE)</f>
        <v>Kacee</v>
      </c>
      <c r="C394">
        <f>VLOOKUP($A394,'Medical Examinations'!$A$1:$J$2336,2,FALSE)</f>
        <v>35.909999999999997</v>
      </c>
      <c r="D394">
        <f>VLOOKUP($A394,'Medical Examinations'!$A$1:$J$2336,3,FALSE)</f>
        <v>8.7100000000000009</v>
      </c>
      <c r="E394" t="str">
        <f>VLOOKUP($A394,'Medical Examinations'!$A$1:$J$2336,4,FALSE)</f>
        <v>No</v>
      </c>
      <c r="F394" t="str">
        <f>VLOOKUP($A394,'Medical Examinations'!$A$1:$J$2336,5,FALSE)</f>
        <v>No</v>
      </c>
      <c r="G394" t="str">
        <f>VLOOKUP($A394,'Medical Examinations'!$A$1:$J$2336,6,FALSE)</f>
        <v>No</v>
      </c>
      <c r="H394">
        <f>VLOOKUP($A394,'Medical Examinations'!$A$1:$J$2336,7,FALSE)</f>
        <v>0</v>
      </c>
      <c r="I394" t="str">
        <f>VLOOKUP($A394,'Medical Examinations'!$A$1:$J$2336,8,FALSE)</f>
        <v>No</v>
      </c>
      <c r="J394" t="str">
        <f>VLOOKUP($A394,'Medical Examinations'!$A$1:$J$2336,9,FALSE)</f>
        <v>Obesity</v>
      </c>
      <c r="K394" t="str">
        <f>VLOOKUP($A394,'Medical Examinations'!$A$1:$J$2336,10,FALSE)</f>
        <v>Diabetes</v>
      </c>
      <c r="L394">
        <f>VLOOKUP($A394,'Hospitalisation Details'!$A$1:$O$2344,2,FALSE)</f>
        <v>21</v>
      </c>
      <c r="M394" s="6" t="str">
        <f>VLOOKUP($A394,'Hospitalisation Details'!$A$1:$O$2344,5,FALSE)</f>
        <v>21-Sep-1974</v>
      </c>
      <c r="N394" s="28">
        <f>VLOOKUP($A394,'Hospitalisation Details'!$A$1:$O$2344,6,FALSE)</f>
        <v>48</v>
      </c>
      <c r="O394" s="28">
        <f>VLOOKUP($A394,'Hospitalisation Details'!$A$1:$O$2344,7,FALSE)</f>
        <v>1</v>
      </c>
      <c r="P394" s="28">
        <f>VLOOKUP($A394,'Hospitalisation Details'!$A$1:$O$2344,8,FALSE)</f>
        <v>26392.26</v>
      </c>
      <c r="Q394" t="str">
        <f>VLOOKUP($A394,'Hospitalisation Details'!$A$1:$O$2344,3,FALSE)</f>
        <v>Sep</v>
      </c>
    </row>
    <row r="395" spans="1:17" ht="15.6" x14ac:dyDescent="0.3">
      <c r="A395" s="21" t="s">
        <v>1976</v>
      </c>
      <c r="B395" t="str">
        <f>VLOOKUP($A395,'Customer Names'!$A$2:$D$2336,3,FALSE)</f>
        <v>Dave</v>
      </c>
      <c r="C395">
        <f>VLOOKUP($A395,'Medical Examinations'!$A$1:$J$2336,2,FALSE)</f>
        <v>32.06</v>
      </c>
      <c r="D395">
        <f>VLOOKUP($A395,'Medical Examinations'!$A$1:$J$2336,3,FALSE)</f>
        <v>4.67</v>
      </c>
      <c r="E395" t="str">
        <f>VLOOKUP($A395,'Medical Examinations'!$A$1:$J$2336,4,FALSE)</f>
        <v>No</v>
      </c>
      <c r="F395" t="str">
        <f>VLOOKUP($A395,'Medical Examinations'!$A$1:$J$2336,5,FALSE)</f>
        <v>Yes</v>
      </c>
      <c r="G395" t="str">
        <f>VLOOKUP($A395,'Medical Examinations'!$A$1:$J$2336,6,FALSE)</f>
        <v>No</v>
      </c>
      <c r="H395">
        <f>VLOOKUP($A395,'Medical Examinations'!$A$1:$J$2336,7,FALSE)</f>
        <v>1</v>
      </c>
      <c r="I395" t="str">
        <f>VLOOKUP($A395,'Medical Examinations'!$A$1:$J$2336,8,FALSE)</f>
        <v>Yes</v>
      </c>
      <c r="J395" t="str">
        <f>VLOOKUP($A395,'Medical Examinations'!$A$1:$J$2336,9,FALSE)</f>
        <v>Obesity</v>
      </c>
      <c r="K395" t="str">
        <f>VLOOKUP($A395,'Medical Examinations'!$A$1:$J$2336,10,FALSE)</f>
        <v>Normal</v>
      </c>
      <c r="L395">
        <f>VLOOKUP($A395,'Hospitalisation Details'!$A$1:$O$2344,2,FALSE)</f>
        <v>5</v>
      </c>
      <c r="M395" s="6" t="str">
        <f>VLOOKUP($A395,'Hospitalisation Details'!$A$1:$O$2344,5,FALSE)</f>
        <v>5-Dec-2004</v>
      </c>
      <c r="N395" s="28">
        <f>VLOOKUP($A395,'Hospitalisation Details'!$A$1:$O$2344,6,FALSE)</f>
        <v>18</v>
      </c>
      <c r="O395" s="28">
        <f>VLOOKUP($A395,'Hospitalisation Details'!$A$1:$O$2344,7,FALSE)</f>
        <v>0</v>
      </c>
      <c r="P395" s="28">
        <f>VLOOKUP($A395,'Hospitalisation Details'!$A$1:$O$2344,8,FALSE)</f>
        <v>26316.59</v>
      </c>
      <c r="Q395" t="str">
        <f>VLOOKUP($A395,'Hospitalisation Details'!$A$1:$O$2344,3,FALSE)</f>
        <v>Dec</v>
      </c>
    </row>
    <row r="396" spans="1:17" ht="15.6" x14ac:dyDescent="0.3">
      <c r="A396" s="21" t="s">
        <v>1975</v>
      </c>
      <c r="B396" t="str">
        <f>VLOOKUP($A396,'Customer Names'!$A$2:$D$2336,3,FALSE)</f>
        <v>Maryanna</v>
      </c>
      <c r="C396">
        <f>VLOOKUP($A396,'Medical Examinations'!$A$1:$J$2336,2,FALSE)</f>
        <v>24.1</v>
      </c>
      <c r="D396">
        <f>VLOOKUP($A396,'Medical Examinations'!$A$1:$J$2336,3,FALSE)</f>
        <v>11.14</v>
      </c>
      <c r="E396" t="str">
        <f>VLOOKUP($A396,'Medical Examinations'!$A$1:$J$2336,4,FALSE)</f>
        <v>Yes</v>
      </c>
      <c r="F396" t="str">
        <f>VLOOKUP($A396,'Medical Examinations'!$A$1:$J$2336,5,FALSE)</f>
        <v>No</v>
      </c>
      <c r="G396" t="str">
        <f>VLOOKUP($A396,'Medical Examinations'!$A$1:$J$2336,6,FALSE)</f>
        <v>No</v>
      </c>
      <c r="H396">
        <f>VLOOKUP($A396,'Medical Examinations'!$A$1:$J$2336,7,FALSE)</f>
        <v>1</v>
      </c>
      <c r="I396" t="str">
        <f>VLOOKUP($A396,'Medical Examinations'!$A$1:$J$2336,8,FALSE)</f>
        <v>No</v>
      </c>
      <c r="J396" t="str">
        <f>VLOOKUP($A396,'Medical Examinations'!$A$1:$J$2336,9,FALSE)</f>
        <v>Normal Weight</v>
      </c>
      <c r="K396" t="str">
        <f>VLOOKUP($A396,'Medical Examinations'!$A$1:$J$2336,10,FALSE)</f>
        <v>Diabetes</v>
      </c>
      <c r="L396">
        <f>VLOOKUP($A396,'Hospitalisation Details'!$A$1:$O$2344,2,FALSE)</f>
        <v>4</v>
      </c>
      <c r="M396" s="6" t="str">
        <f>VLOOKUP($A396,'Hospitalisation Details'!$A$1:$O$2344,5,FALSE)</f>
        <v>4-Jun-1975</v>
      </c>
      <c r="N396" s="28">
        <f>VLOOKUP($A396,'Hospitalisation Details'!$A$1:$O$2344,6,FALSE)</f>
        <v>48</v>
      </c>
      <c r="O396" s="28">
        <f>VLOOKUP($A396,'Hospitalisation Details'!$A$1:$O$2344,7,FALSE)</f>
        <v>1</v>
      </c>
      <c r="P396" s="28">
        <f>VLOOKUP($A396,'Hospitalisation Details'!$A$1:$O$2344,8,FALSE)</f>
        <v>26236.58</v>
      </c>
      <c r="Q396" t="str">
        <f>VLOOKUP($A396,'Hospitalisation Details'!$A$1:$O$2344,3,FALSE)</f>
        <v>Jun</v>
      </c>
    </row>
    <row r="397" spans="1:17" ht="15.6" x14ac:dyDescent="0.3">
      <c r="A397" s="21" t="s">
        <v>1974</v>
      </c>
      <c r="B397" t="str">
        <f>VLOOKUP($A397,'Customer Names'!$A$2:$D$2336,3,FALSE)</f>
        <v>Jessica H</v>
      </c>
      <c r="C397">
        <f>VLOOKUP($A397,'Medical Examinations'!$A$1:$J$2336,2,FALSE)</f>
        <v>27.1</v>
      </c>
      <c r="D397">
        <f>VLOOKUP($A397,'Medical Examinations'!$A$1:$J$2336,3,FALSE)</f>
        <v>9.0500000000000007</v>
      </c>
      <c r="E397" t="str">
        <f>VLOOKUP($A397,'Medical Examinations'!$A$1:$J$2336,4,FALSE)</f>
        <v>No</v>
      </c>
      <c r="F397" t="str">
        <f>VLOOKUP($A397,'Medical Examinations'!$A$1:$J$2336,5,FALSE)</f>
        <v>No</v>
      </c>
      <c r="G397" t="str">
        <f>VLOOKUP($A397,'Medical Examinations'!$A$1:$J$2336,6,FALSE)</f>
        <v>No</v>
      </c>
      <c r="H397">
        <f>VLOOKUP($A397,'Medical Examinations'!$A$1:$J$2336,7,FALSE)</f>
        <v>2</v>
      </c>
      <c r="I397" t="str">
        <f>VLOOKUP($A397,'Medical Examinations'!$A$1:$J$2336,8,FALSE)</f>
        <v>No</v>
      </c>
      <c r="J397" t="str">
        <f>VLOOKUP($A397,'Medical Examinations'!$A$1:$J$2336,9,FALSE)</f>
        <v>Over Weight</v>
      </c>
      <c r="K397" t="str">
        <f>VLOOKUP($A397,'Medical Examinations'!$A$1:$J$2336,10,FALSE)</f>
        <v>Diabetes</v>
      </c>
      <c r="L397">
        <f>VLOOKUP($A397,'Hospitalisation Details'!$A$1:$O$2344,2,FALSE)</f>
        <v>7</v>
      </c>
      <c r="M397" s="6" t="str">
        <f>VLOOKUP($A397,'Hospitalisation Details'!$A$1:$O$2344,5,FALSE)</f>
        <v>7-Jul-1973</v>
      </c>
      <c r="N397" s="28">
        <f>VLOOKUP($A397,'Hospitalisation Details'!$A$1:$O$2344,6,FALSE)</f>
        <v>49</v>
      </c>
      <c r="O397" s="28">
        <f>VLOOKUP($A397,'Hospitalisation Details'!$A$1:$O$2344,7,FALSE)</f>
        <v>1</v>
      </c>
      <c r="P397" s="28">
        <f>VLOOKUP($A397,'Hospitalisation Details'!$A$1:$O$2344,8,FALSE)</f>
        <v>26140.36</v>
      </c>
      <c r="Q397" t="str">
        <f>VLOOKUP($A397,'Hospitalisation Details'!$A$1:$O$2344,3,FALSE)</f>
        <v>Jul</v>
      </c>
    </row>
    <row r="398" spans="1:17" ht="15.6" x14ac:dyDescent="0.3">
      <c r="A398" s="21" t="s">
        <v>1973</v>
      </c>
      <c r="B398" t="str">
        <f>VLOOKUP($A398,'Customer Names'!$A$2:$D$2336,3,FALSE)</f>
        <v>Deanna</v>
      </c>
      <c r="C398">
        <f>VLOOKUP($A398,'Medical Examinations'!$A$1:$J$2336,2,FALSE)</f>
        <v>24.42</v>
      </c>
      <c r="D398">
        <f>VLOOKUP($A398,'Medical Examinations'!$A$1:$J$2336,3,FALSE)</f>
        <v>11.31</v>
      </c>
      <c r="E398" t="str">
        <f>VLOOKUP($A398,'Medical Examinations'!$A$1:$J$2336,4,FALSE)</f>
        <v>No</v>
      </c>
      <c r="F398" t="str">
        <f>VLOOKUP($A398,'Medical Examinations'!$A$1:$J$2336,5,FALSE)</f>
        <v>No</v>
      </c>
      <c r="G398" t="str">
        <f>VLOOKUP($A398,'Medical Examinations'!$A$1:$J$2336,6,FALSE)</f>
        <v>No</v>
      </c>
      <c r="H398">
        <f>VLOOKUP($A398,'Medical Examinations'!$A$1:$J$2336,7,FALSE)</f>
        <v>0</v>
      </c>
      <c r="I398" t="str">
        <f>VLOOKUP($A398,'Medical Examinations'!$A$1:$J$2336,8,FALSE)</f>
        <v>Yes</v>
      </c>
      <c r="J398" t="str">
        <f>VLOOKUP($A398,'Medical Examinations'!$A$1:$J$2336,9,FALSE)</f>
        <v>Normal Weight</v>
      </c>
      <c r="K398" t="str">
        <f>VLOOKUP($A398,'Medical Examinations'!$A$1:$J$2336,10,FALSE)</f>
        <v>Diabetes</v>
      </c>
      <c r="L398">
        <f>VLOOKUP($A398,'Hospitalisation Details'!$A$1:$O$2344,2,FALSE)</f>
        <v>11</v>
      </c>
      <c r="M398" s="6" t="str">
        <f>VLOOKUP($A398,'Hospitalisation Details'!$A$1:$O$2344,5,FALSE)</f>
        <v>11-Oct-2002</v>
      </c>
      <c r="N398" s="28">
        <f>VLOOKUP($A398,'Hospitalisation Details'!$A$1:$O$2344,6,FALSE)</f>
        <v>20</v>
      </c>
      <c r="O398" s="28">
        <f>VLOOKUP($A398,'Hospitalisation Details'!$A$1:$O$2344,7,FALSE)</f>
        <v>0</v>
      </c>
      <c r="P398" s="28">
        <f>VLOOKUP($A398,'Hospitalisation Details'!$A$1:$O$2344,8,FALSE)</f>
        <v>26125.67</v>
      </c>
      <c r="Q398" t="str">
        <f>VLOOKUP($A398,'Hospitalisation Details'!$A$1:$O$2344,3,FALSE)</f>
        <v>Oct</v>
      </c>
    </row>
    <row r="399" spans="1:17" ht="15.6" x14ac:dyDescent="0.3">
      <c r="A399" s="21" t="s">
        <v>1972</v>
      </c>
      <c r="B399" t="str">
        <f>VLOOKUP($A399,'Customer Names'!$A$2:$D$2336,3,FALSE)</f>
        <v>Peter</v>
      </c>
      <c r="C399">
        <f>VLOOKUP($A399,'Medical Examinations'!$A$1:$J$2336,2,FALSE)</f>
        <v>26.695</v>
      </c>
      <c r="D399">
        <f>VLOOKUP($A399,'Medical Examinations'!$A$1:$J$2336,3,FALSE)</f>
        <v>4.68</v>
      </c>
      <c r="E399" t="str">
        <f>VLOOKUP($A399,'Medical Examinations'!$A$1:$J$2336,4,FALSE)</f>
        <v>Yes</v>
      </c>
      <c r="F399" t="str">
        <f>VLOOKUP($A399,'Medical Examinations'!$A$1:$J$2336,5,FALSE)</f>
        <v>No</v>
      </c>
      <c r="G399" t="str">
        <f>VLOOKUP($A399,'Medical Examinations'!$A$1:$J$2336,6,FALSE)</f>
        <v>No</v>
      </c>
      <c r="H399">
        <f>VLOOKUP($A399,'Medical Examinations'!$A$1:$J$2336,7,FALSE)</f>
        <v>2</v>
      </c>
      <c r="I399" t="str">
        <f>VLOOKUP($A399,'Medical Examinations'!$A$1:$J$2336,8,FALSE)</f>
        <v>Yes</v>
      </c>
      <c r="J399" t="str">
        <f>VLOOKUP($A399,'Medical Examinations'!$A$1:$J$2336,9,FALSE)</f>
        <v>Over Weight</v>
      </c>
      <c r="K399" t="str">
        <f>VLOOKUP($A399,'Medical Examinations'!$A$1:$J$2336,10,FALSE)</f>
        <v>Normal</v>
      </c>
      <c r="L399">
        <f>VLOOKUP($A399,'Hospitalisation Details'!$A$1:$O$2344,2,FALSE)</f>
        <v>9</v>
      </c>
      <c r="M399" s="6" t="str">
        <f>VLOOKUP($A399,'Hospitalisation Details'!$A$1:$O$2344,5,FALSE)</f>
        <v>9-Jul-1966</v>
      </c>
      <c r="N399" s="28">
        <f>VLOOKUP($A399,'Hospitalisation Details'!$A$1:$O$2344,6,FALSE)</f>
        <v>56</v>
      </c>
      <c r="O399" s="28">
        <f>VLOOKUP($A399,'Hospitalisation Details'!$A$1:$O$2344,7,FALSE)</f>
        <v>1</v>
      </c>
      <c r="P399" s="28">
        <f>VLOOKUP($A399,'Hospitalisation Details'!$A$1:$O$2344,8,FALSE)</f>
        <v>26109.33</v>
      </c>
      <c r="Q399" t="str">
        <f>VLOOKUP($A399,'Hospitalisation Details'!$A$1:$O$2344,3,FALSE)</f>
        <v>Jul</v>
      </c>
    </row>
    <row r="400" spans="1:17" ht="15.6" x14ac:dyDescent="0.3">
      <c r="A400" s="21" t="s">
        <v>1971</v>
      </c>
      <c r="B400" t="str">
        <f>VLOOKUP($A400,'Customer Names'!$A$2:$D$2336,3,FALSE)</f>
        <v>Rebecca</v>
      </c>
      <c r="C400">
        <f>VLOOKUP($A400,'Medical Examinations'!$A$1:$J$2336,2,FALSE)</f>
        <v>27.79</v>
      </c>
      <c r="D400">
        <f>VLOOKUP($A400,'Medical Examinations'!$A$1:$J$2336,3,FALSE)</f>
        <v>6.05</v>
      </c>
      <c r="E400" t="str">
        <f>VLOOKUP($A400,'Medical Examinations'!$A$1:$J$2336,4,FALSE)</f>
        <v>Yes</v>
      </c>
      <c r="F400" t="str">
        <f>VLOOKUP($A400,'Medical Examinations'!$A$1:$J$2336,5,FALSE)</f>
        <v>Yes</v>
      </c>
      <c r="G400" t="str">
        <f>VLOOKUP($A400,'Medical Examinations'!$A$1:$J$2336,6,FALSE)</f>
        <v>No</v>
      </c>
      <c r="H400">
        <f>VLOOKUP($A400,'Medical Examinations'!$A$1:$J$2336,7,FALSE)</f>
        <v>1</v>
      </c>
      <c r="I400" t="str">
        <f>VLOOKUP($A400,'Medical Examinations'!$A$1:$J$2336,8,FALSE)</f>
        <v>Yes</v>
      </c>
      <c r="J400" t="str">
        <f>VLOOKUP($A400,'Medical Examinations'!$A$1:$J$2336,9,FALSE)</f>
        <v>Over Weight</v>
      </c>
      <c r="K400" t="str">
        <f>VLOOKUP($A400,'Medical Examinations'!$A$1:$J$2336,10,FALSE)</f>
        <v>Prediabetes</v>
      </c>
      <c r="L400">
        <f>VLOOKUP($A400,'Hospitalisation Details'!$A$1:$O$2344,2,FALSE)</f>
        <v>26</v>
      </c>
      <c r="M400" s="6" t="str">
        <f>VLOOKUP($A400,'Hospitalisation Details'!$A$1:$O$2344,5,FALSE)</f>
        <v>26-Dec-2000</v>
      </c>
      <c r="N400" s="28">
        <f>VLOOKUP($A400,'Hospitalisation Details'!$A$1:$O$2344,6,FALSE)</f>
        <v>22</v>
      </c>
      <c r="O400" s="28">
        <f>VLOOKUP($A400,'Hospitalisation Details'!$A$1:$O$2344,7,FALSE)</f>
        <v>0</v>
      </c>
      <c r="P400" s="28">
        <f>VLOOKUP($A400,'Hospitalisation Details'!$A$1:$O$2344,8,FALSE)</f>
        <v>26026.97</v>
      </c>
      <c r="Q400" t="str">
        <f>VLOOKUP($A400,'Hospitalisation Details'!$A$1:$O$2344,3,FALSE)</f>
        <v>Dec</v>
      </c>
    </row>
    <row r="401" spans="1:17" ht="15.6" x14ac:dyDescent="0.3">
      <c r="A401" s="21" t="s">
        <v>1970</v>
      </c>
      <c r="B401" t="str">
        <f>VLOOKUP($A401,'Customer Names'!$A$2:$D$2336,3,FALSE)</f>
        <v>Elizabeth M</v>
      </c>
      <c r="C401">
        <f>VLOOKUP($A401,'Medical Examinations'!$A$1:$J$2336,2,FALSE)</f>
        <v>32.68</v>
      </c>
      <c r="D401">
        <f>VLOOKUP($A401,'Medical Examinations'!$A$1:$J$2336,3,FALSE)</f>
        <v>4.68</v>
      </c>
      <c r="E401" t="str">
        <f>VLOOKUP($A401,'Medical Examinations'!$A$1:$J$2336,4,FALSE)</f>
        <v>Yes</v>
      </c>
      <c r="F401" t="str">
        <f>VLOOKUP($A401,'Medical Examinations'!$A$1:$J$2336,5,FALSE)</f>
        <v>No</v>
      </c>
      <c r="G401" t="str">
        <f>VLOOKUP($A401,'Medical Examinations'!$A$1:$J$2336,6,FALSE)</f>
        <v>No</v>
      </c>
      <c r="H401">
        <f>VLOOKUP($A401,'Medical Examinations'!$A$1:$J$2336,7,FALSE)</f>
        <v>0</v>
      </c>
      <c r="I401" t="str">
        <f>VLOOKUP($A401,'Medical Examinations'!$A$1:$J$2336,8,FALSE)</f>
        <v>No</v>
      </c>
      <c r="J401" t="str">
        <f>VLOOKUP($A401,'Medical Examinations'!$A$1:$J$2336,9,FALSE)</f>
        <v>Obesity</v>
      </c>
      <c r="K401" t="str">
        <f>VLOOKUP($A401,'Medical Examinations'!$A$1:$J$2336,10,FALSE)</f>
        <v>Normal</v>
      </c>
      <c r="L401">
        <f>VLOOKUP($A401,'Hospitalisation Details'!$A$1:$O$2344,2,FALSE)</f>
        <v>5</v>
      </c>
      <c r="M401" s="6" t="str">
        <f>VLOOKUP($A401,'Hospitalisation Details'!$A$1:$O$2344,5,FALSE)</f>
        <v>5-Jun-2001</v>
      </c>
      <c r="N401" s="28">
        <f>VLOOKUP($A401,'Hospitalisation Details'!$A$1:$O$2344,6,FALSE)</f>
        <v>22</v>
      </c>
      <c r="O401" s="28">
        <f>VLOOKUP($A401,'Hospitalisation Details'!$A$1:$O$2344,7,FALSE)</f>
        <v>2</v>
      </c>
      <c r="P401" s="28">
        <f>VLOOKUP($A401,'Hospitalisation Details'!$A$1:$O$2344,8,FALSE)</f>
        <v>26018.95</v>
      </c>
      <c r="Q401" t="str">
        <f>VLOOKUP($A401,'Hospitalisation Details'!$A$1:$O$2344,3,FALSE)</f>
        <v>Jun</v>
      </c>
    </row>
    <row r="402" spans="1:17" ht="15.6" x14ac:dyDescent="0.3">
      <c r="A402" s="21" t="s">
        <v>1969</v>
      </c>
      <c r="B402" t="str">
        <f>VLOOKUP($A402,'Customer Names'!$A$2:$D$2336,3,FALSE)</f>
        <v>Gregory</v>
      </c>
      <c r="C402">
        <f>VLOOKUP($A402,'Medical Examinations'!$A$1:$J$2336,2,FALSE)</f>
        <v>26.4</v>
      </c>
      <c r="D402">
        <f>VLOOKUP($A402,'Medical Examinations'!$A$1:$J$2336,3,FALSE)</f>
        <v>9.5</v>
      </c>
      <c r="E402" t="str">
        <f>VLOOKUP($A402,'Medical Examinations'!$A$1:$J$2336,4,FALSE)</f>
        <v>Yes</v>
      </c>
      <c r="F402" t="str">
        <f>VLOOKUP($A402,'Medical Examinations'!$A$1:$J$2336,5,FALSE)</f>
        <v>No</v>
      </c>
      <c r="G402" t="str">
        <f>VLOOKUP($A402,'Medical Examinations'!$A$1:$J$2336,6,FALSE)</f>
        <v>No</v>
      </c>
      <c r="H402">
        <f>VLOOKUP($A402,'Medical Examinations'!$A$1:$J$2336,7,FALSE)</f>
        <v>2</v>
      </c>
      <c r="I402" t="str">
        <f>VLOOKUP($A402,'Medical Examinations'!$A$1:$J$2336,8,FALSE)</f>
        <v>No</v>
      </c>
      <c r="J402" t="str">
        <f>VLOOKUP($A402,'Medical Examinations'!$A$1:$J$2336,9,FALSE)</f>
        <v>Over Weight</v>
      </c>
      <c r="K402" t="str">
        <f>VLOOKUP($A402,'Medical Examinations'!$A$1:$J$2336,10,FALSE)</f>
        <v>Diabetes</v>
      </c>
      <c r="L402">
        <f>VLOOKUP($A402,'Hospitalisation Details'!$A$1:$O$2344,2,FALSE)</f>
        <v>3</v>
      </c>
      <c r="M402" s="6" t="str">
        <f>VLOOKUP($A402,'Hospitalisation Details'!$A$1:$O$2344,5,FALSE)</f>
        <v>3-Dec-1970</v>
      </c>
      <c r="N402" s="28">
        <f>VLOOKUP($A402,'Hospitalisation Details'!$A$1:$O$2344,6,FALSE)</f>
        <v>52</v>
      </c>
      <c r="O402" s="28">
        <f>VLOOKUP($A402,'Hospitalisation Details'!$A$1:$O$2344,7,FALSE)</f>
        <v>3</v>
      </c>
      <c r="P402" s="28">
        <f>VLOOKUP($A402,'Hospitalisation Details'!$A$1:$O$2344,8,FALSE)</f>
        <v>25992.82</v>
      </c>
      <c r="Q402" t="str">
        <f>VLOOKUP($A402,'Hospitalisation Details'!$A$1:$O$2344,3,FALSE)</f>
        <v>Dec</v>
      </c>
    </row>
    <row r="403" spans="1:17" ht="15.6" x14ac:dyDescent="0.3">
      <c r="A403" s="21" t="s">
        <v>1968</v>
      </c>
      <c r="B403" t="str">
        <f>VLOOKUP($A403,'Customer Names'!$A$2:$D$2336,3,FALSE)</f>
        <v>Sarah E</v>
      </c>
      <c r="C403">
        <f>VLOOKUP($A403,'Medical Examinations'!$A$1:$J$2336,2,FALSE)</f>
        <v>23.655000000000001</v>
      </c>
      <c r="D403">
        <f>VLOOKUP($A403,'Medical Examinations'!$A$1:$J$2336,3,FALSE)</f>
        <v>10.84</v>
      </c>
      <c r="E403" t="str">
        <f>VLOOKUP($A403,'Medical Examinations'!$A$1:$J$2336,4,FALSE)</f>
        <v>Yes</v>
      </c>
      <c r="F403" t="str">
        <f>VLOOKUP($A403,'Medical Examinations'!$A$1:$J$2336,5,FALSE)</f>
        <v>No</v>
      </c>
      <c r="G403" t="str">
        <f>VLOOKUP($A403,'Medical Examinations'!$A$1:$J$2336,6,FALSE)</f>
        <v>Yes</v>
      </c>
      <c r="H403">
        <f>VLOOKUP($A403,'Medical Examinations'!$A$1:$J$2336,7,FALSE)</f>
        <v>1</v>
      </c>
      <c r="I403" t="str">
        <f>VLOOKUP($A403,'Medical Examinations'!$A$1:$J$2336,8,FALSE)</f>
        <v>Yes</v>
      </c>
      <c r="J403" t="str">
        <f>VLOOKUP($A403,'Medical Examinations'!$A$1:$J$2336,9,FALSE)</f>
        <v>Normal Weight</v>
      </c>
      <c r="K403" t="str">
        <f>VLOOKUP($A403,'Medical Examinations'!$A$1:$J$2336,10,FALSE)</f>
        <v>Diabetes</v>
      </c>
      <c r="L403">
        <f>VLOOKUP($A403,'Hospitalisation Details'!$A$1:$O$2344,2,FALSE)</f>
        <v>21</v>
      </c>
      <c r="M403" s="6" t="str">
        <f>VLOOKUP($A403,'Hospitalisation Details'!$A$1:$O$2344,5,FALSE)</f>
        <v>21-Aug-1963</v>
      </c>
      <c r="N403" s="28">
        <f>VLOOKUP($A403,'Hospitalisation Details'!$A$1:$O$2344,6,FALSE)</f>
        <v>59</v>
      </c>
      <c r="O403" s="28">
        <f>VLOOKUP($A403,'Hospitalisation Details'!$A$1:$O$2344,7,FALSE)</f>
        <v>0</v>
      </c>
      <c r="P403" s="28">
        <f>VLOOKUP($A403,'Hospitalisation Details'!$A$1:$O$2344,8,FALSE)</f>
        <v>25678.78</v>
      </c>
      <c r="Q403" t="str">
        <f>VLOOKUP($A403,'Hospitalisation Details'!$A$1:$O$2344,3,FALSE)</f>
        <v>Aug</v>
      </c>
    </row>
    <row r="404" spans="1:17" ht="15.6" x14ac:dyDescent="0.3">
      <c r="A404" s="21" t="s">
        <v>1967</v>
      </c>
      <c r="B404" t="str">
        <f>VLOOKUP($A404,'Customer Names'!$A$2:$D$2336,3,FALSE)</f>
        <v>Anne Elise</v>
      </c>
      <c r="C404">
        <f>VLOOKUP($A404,'Medical Examinations'!$A$1:$J$2336,2,FALSE)</f>
        <v>27.36</v>
      </c>
      <c r="D404">
        <f>VLOOKUP($A404,'Medical Examinations'!$A$1:$J$2336,3,FALSE)</f>
        <v>5.88</v>
      </c>
      <c r="E404" t="str">
        <f>VLOOKUP($A404,'Medical Examinations'!$A$1:$J$2336,4,FALSE)</f>
        <v>No</v>
      </c>
      <c r="F404" t="str">
        <f>VLOOKUP($A404,'Medical Examinations'!$A$1:$J$2336,5,FALSE)</f>
        <v>No</v>
      </c>
      <c r="G404" t="str">
        <f>VLOOKUP($A404,'Medical Examinations'!$A$1:$J$2336,6,FALSE)</f>
        <v>No</v>
      </c>
      <c r="H404">
        <f>VLOOKUP($A404,'Medical Examinations'!$A$1:$J$2336,7,FALSE)</f>
        <v>2</v>
      </c>
      <c r="I404" t="str">
        <f>VLOOKUP($A404,'Medical Examinations'!$A$1:$J$2336,8,FALSE)</f>
        <v>No</v>
      </c>
      <c r="J404" t="str">
        <f>VLOOKUP($A404,'Medical Examinations'!$A$1:$J$2336,9,FALSE)</f>
        <v>Over Weight</v>
      </c>
      <c r="K404" t="str">
        <f>VLOOKUP($A404,'Medical Examinations'!$A$1:$J$2336,10,FALSE)</f>
        <v>Prediabetes</v>
      </c>
      <c r="L404">
        <f>VLOOKUP($A404,'Hospitalisation Details'!$A$1:$O$2344,2,FALSE)</f>
        <v>17</v>
      </c>
      <c r="M404" s="6" t="str">
        <f>VLOOKUP($A404,'Hospitalisation Details'!$A$1:$O$2344,5,FALSE)</f>
        <v>17-Jul-1972</v>
      </c>
      <c r="N404" s="28">
        <f>VLOOKUP($A404,'Hospitalisation Details'!$A$1:$O$2344,6,FALSE)</f>
        <v>50</v>
      </c>
      <c r="O404" s="28">
        <f>VLOOKUP($A404,'Hospitalisation Details'!$A$1:$O$2344,7,FALSE)</f>
        <v>0</v>
      </c>
      <c r="P404" s="28">
        <f>VLOOKUP($A404,'Hospitalisation Details'!$A$1:$O$2344,8,FALSE)</f>
        <v>25656.58</v>
      </c>
      <c r="Q404" t="str">
        <f>VLOOKUP($A404,'Hospitalisation Details'!$A$1:$O$2344,3,FALSE)</f>
        <v>Jul</v>
      </c>
    </row>
    <row r="405" spans="1:17" ht="15.6" x14ac:dyDescent="0.3">
      <c r="A405" s="21" t="s">
        <v>1966</v>
      </c>
      <c r="B405" t="str">
        <f>VLOOKUP($A405,'Customer Names'!$A$2:$D$2336,3,FALSE)</f>
        <v>Christopher R</v>
      </c>
      <c r="C405">
        <f>VLOOKUP($A405,'Medical Examinations'!$A$1:$J$2336,2,FALSE)</f>
        <v>27.82</v>
      </c>
      <c r="D405">
        <f>VLOOKUP($A405,'Medical Examinations'!$A$1:$J$2336,3,FALSE)</f>
        <v>5.24</v>
      </c>
      <c r="E405" t="str">
        <f>VLOOKUP($A405,'Medical Examinations'!$A$1:$J$2336,4,FALSE)</f>
        <v>Yes</v>
      </c>
      <c r="F405" t="str">
        <f>VLOOKUP($A405,'Medical Examinations'!$A$1:$J$2336,5,FALSE)</f>
        <v>No</v>
      </c>
      <c r="G405" t="str">
        <f>VLOOKUP($A405,'Medical Examinations'!$A$1:$J$2336,6,FALSE)</f>
        <v>No</v>
      </c>
      <c r="H405">
        <f>VLOOKUP($A405,'Medical Examinations'!$A$1:$J$2336,7,FALSE)</f>
        <v>0</v>
      </c>
      <c r="I405" t="str">
        <f>VLOOKUP($A405,'Medical Examinations'!$A$1:$J$2336,8,FALSE)</f>
        <v>Yes</v>
      </c>
      <c r="J405" t="str">
        <f>VLOOKUP($A405,'Medical Examinations'!$A$1:$J$2336,9,FALSE)</f>
        <v>Over Weight</v>
      </c>
      <c r="K405" t="str">
        <f>VLOOKUP($A405,'Medical Examinations'!$A$1:$J$2336,10,FALSE)</f>
        <v>Normal</v>
      </c>
      <c r="L405">
        <f>VLOOKUP($A405,'Hospitalisation Details'!$A$1:$O$2344,2,FALSE)</f>
        <v>2</v>
      </c>
      <c r="M405" s="6" t="str">
        <f>VLOOKUP($A405,'Hospitalisation Details'!$A$1:$O$2344,5,FALSE)</f>
        <v>2-Aug-2001</v>
      </c>
      <c r="N405" s="28">
        <f>VLOOKUP($A405,'Hospitalisation Details'!$A$1:$O$2344,6,FALSE)</f>
        <v>21</v>
      </c>
      <c r="O405" s="28">
        <f>VLOOKUP($A405,'Hospitalisation Details'!$A$1:$O$2344,7,FALSE)</f>
        <v>0</v>
      </c>
      <c r="P405" s="28">
        <f>VLOOKUP($A405,'Hospitalisation Details'!$A$1:$O$2344,8,FALSE)</f>
        <v>25648.98</v>
      </c>
      <c r="Q405" t="str">
        <f>VLOOKUP($A405,'Hospitalisation Details'!$A$1:$O$2344,3,FALSE)</f>
        <v>Aug</v>
      </c>
    </row>
    <row r="406" spans="1:17" ht="15.6" x14ac:dyDescent="0.3">
      <c r="A406" s="21" t="s">
        <v>1965</v>
      </c>
      <c r="B406" t="str">
        <f>VLOOKUP($A406,'Customer Names'!$A$2:$D$2336,3,FALSE)</f>
        <v>Elliot</v>
      </c>
      <c r="C406">
        <f>VLOOKUP($A406,'Medical Examinations'!$A$1:$J$2336,2,FALSE)</f>
        <v>25.46</v>
      </c>
      <c r="D406">
        <f>VLOOKUP($A406,'Medical Examinations'!$A$1:$J$2336,3,FALSE)</f>
        <v>11.75</v>
      </c>
      <c r="E406" t="str">
        <f>VLOOKUP($A406,'Medical Examinations'!$A$1:$J$2336,4,FALSE)</f>
        <v>No</v>
      </c>
      <c r="F406" t="str">
        <f>VLOOKUP($A406,'Medical Examinations'!$A$1:$J$2336,5,FALSE)</f>
        <v>No</v>
      </c>
      <c r="G406" t="str">
        <f>VLOOKUP($A406,'Medical Examinations'!$A$1:$J$2336,6,FALSE)</f>
        <v>No</v>
      </c>
      <c r="H406">
        <f>VLOOKUP($A406,'Medical Examinations'!$A$1:$J$2336,7,FALSE)</f>
        <v>0</v>
      </c>
      <c r="I406" t="str">
        <f>VLOOKUP($A406,'Medical Examinations'!$A$1:$J$2336,8,FALSE)</f>
        <v>No</v>
      </c>
      <c r="J406" t="str">
        <f>VLOOKUP($A406,'Medical Examinations'!$A$1:$J$2336,9,FALSE)</f>
        <v>Over Weight</v>
      </c>
      <c r="K406" t="str">
        <f>VLOOKUP($A406,'Medical Examinations'!$A$1:$J$2336,10,FALSE)</f>
        <v>Diabetes</v>
      </c>
      <c r="L406">
        <f>VLOOKUP($A406,'Hospitalisation Details'!$A$1:$O$2344,2,FALSE)</f>
        <v>11</v>
      </c>
      <c r="M406" s="6" t="str">
        <f>VLOOKUP($A406,'Hospitalisation Details'!$A$1:$O$2344,5,FALSE)</f>
        <v>11-Dec-1968</v>
      </c>
      <c r="N406" s="28">
        <f>VLOOKUP($A406,'Hospitalisation Details'!$A$1:$O$2344,6,FALSE)</f>
        <v>54</v>
      </c>
      <c r="O406" s="28">
        <f>VLOOKUP($A406,'Hospitalisation Details'!$A$1:$O$2344,7,FALSE)</f>
        <v>1</v>
      </c>
      <c r="P406" s="28">
        <f>VLOOKUP($A406,'Hospitalisation Details'!$A$1:$O$2344,8,FALSE)</f>
        <v>25517.11</v>
      </c>
      <c r="Q406" t="str">
        <f>VLOOKUP($A406,'Hospitalisation Details'!$A$1:$O$2344,3,FALSE)</f>
        <v>Dec</v>
      </c>
    </row>
    <row r="407" spans="1:17" ht="15.6" x14ac:dyDescent="0.3">
      <c r="A407" s="21" t="s">
        <v>1964</v>
      </c>
      <c r="B407" t="str">
        <f>VLOOKUP($A407,'Customer Names'!$A$2:$D$2336,3,FALSE)</f>
        <v>Christopher D</v>
      </c>
      <c r="C407">
        <f>VLOOKUP($A407,'Medical Examinations'!$A$1:$J$2336,2,FALSE)</f>
        <v>25.1</v>
      </c>
      <c r="D407">
        <f>VLOOKUP($A407,'Medical Examinations'!$A$1:$J$2336,3,FALSE)</f>
        <v>6.97</v>
      </c>
      <c r="E407" t="str">
        <f>VLOOKUP($A407,'Medical Examinations'!$A$1:$J$2336,4,FALSE)</f>
        <v>No</v>
      </c>
      <c r="F407" t="str">
        <f>VLOOKUP($A407,'Medical Examinations'!$A$1:$J$2336,5,FALSE)</f>
        <v>No</v>
      </c>
      <c r="G407" t="str">
        <f>VLOOKUP($A407,'Medical Examinations'!$A$1:$J$2336,6,FALSE)</f>
        <v>No</v>
      </c>
      <c r="H407">
        <f>VLOOKUP($A407,'Medical Examinations'!$A$1:$J$2336,7,FALSE)</f>
        <v>0</v>
      </c>
      <c r="I407" t="str">
        <f>VLOOKUP($A407,'Medical Examinations'!$A$1:$J$2336,8,FALSE)</f>
        <v>Yes</v>
      </c>
      <c r="J407" t="str">
        <f>VLOOKUP($A407,'Medical Examinations'!$A$1:$J$2336,9,FALSE)</f>
        <v>Over Weight</v>
      </c>
      <c r="K407" t="str">
        <f>VLOOKUP($A407,'Medical Examinations'!$A$1:$J$2336,10,FALSE)</f>
        <v>Diabetes</v>
      </c>
      <c r="L407">
        <f>VLOOKUP($A407,'Hospitalisation Details'!$A$1:$O$2344,2,FALSE)</f>
        <v>22</v>
      </c>
      <c r="M407" s="6" t="str">
        <f>VLOOKUP($A407,'Hospitalisation Details'!$A$1:$O$2344,5,FALSE)</f>
        <v>22-Aug-1968</v>
      </c>
      <c r="N407" s="28">
        <f>VLOOKUP($A407,'Hospitalisation Details'!$A$1:$O$2344,6,FALSE)</f>
        <v>54</v>
      </c>
      <c r="O407" s="28">
        <f>VLOOKUP($A407,'Hospitalisation Details'!$A$1:$O$2344,7,FALSE)</f>
        <v>3</v>
      </c>
      <c r="P407" s="28">
        <f>VLOOKUP($A407,'Hospitalisation Details'!$A$1:$O$2344,8,FALSE)</f>
        <v>25382.3</v>
      </c>
      <c r="Q407" t="str">
        <f>VLOOKUP($A407,'Hospitalisation Details'!$A$1:$O$2344,3,FALSE)</f>
        <v>Aug</v>
      </c>
    </row>
    <row r="408" spans="1:17" ht="15.6" x14ac:dyDescent="0.3">
      <c r="A408" s="21" t="s">
        <v>1963</v>
      </c>
      <c r="B408" t="str">
        <f>VLOOKUP($A408,'Customer Names'!$A$2:$D$2336,3,FALSE)</f>
        <v>Corey</v>
      </c>
      <c r="C408">
        <f>VLOOKUP($A408,'Medical Examinations'!$A$1:$J$2336,2,FALSE)</f>
        <v>32.11</v>
      </c>
      <c r="D408">
        <f>VLOOKUP($A408,'Medical Examinations'!$A$1:$J$2336,3,FALSE)</f>
        <v>4.76</v>
      </c>
      <c r="E408" t="str">
        <f>VLOOKUP($A408,'Medical Examinations'!$A$1:$J$2336,4,FALSE)</f>
        <v>No</v>
      </c>
      <c r="F408" t="str">
        <f>VLOOKUP($A408,'Medical Examinations'!$A$1:$J$2336,5,FALSE)</f>
        <v>No</v>
      </c>
      <c r="G408" t="str">
        <f>VLOOKUP($A408,'Medical Examinations'!$A$1:$J$2336,6,FALSE)</f>
        <v>No</v>
      </c>
      <c r="H408">
        <f>VLOOKUP($A408,'Medical Examinations'!$A$1:$J$2336,7,FALSE)</f>
        <v>2</v>
      </c>
      <c r="I408" t="str">
        <f>VLOOKUP($A408,'Medical Examinations'!$A$1:$J$2336,8,FALSE)</f>
        <v>No</v>
      </c>
      <c r="J408" t="str">
        <f>VLOOKUP($A408,'Medical Examinations'!$A$1:$J$2336,9,FALSE)</f>
        <v>Obesity</v>
      </c>
      <c r="K408" t="str">
        <f>VLOOKUP($A408,'Medical Examinations'!$A$1:$J$2336,10,FALSE)</f>
        <v>Normal</v>
      </c>
      <c r="L408">
        <f>VLOOKUP($A408,'Hospitalisation Details'!$A$1:$O$2344,2,FALSE)</f>
        <v>26</v>
      </c>
      <c r="M408" s="6" t="str">
        <f>VLOOKUP($A408,'Hospitalisation Details'!$A$1:$O$2344,5,FALSE)</f>
        <v>26-Sep-1972</v>
      </c>
      <c r="N408" s="28">
        <f>VLOOKUP($A408,'Hospitalisation Details'!$A$1:$O$2344,6,FALSE)</f>
        <v>50</v>
      </c>
      <c r="O408" s="28">
        <f>VLOOKUP($A408,'Hospitalisation Details'!$A$1:$O$2344,7,FALSE)</f>
        <v>2</v>
      </c>
      <c r="P408" s="28">
        <f>VLOOKUP($A408,'Hospitalisation Details'!$A$1:$O$2344,8,FALSE)</f>
        <v>25333.33</v>
      </c>
      <c r="Q408" t="str">
        <f>VLOOKUP($A408,'Hospitalisation Details'!$A$1:$O$2344,3,FALSE)</f>
        <v>Sep</v>
      </c>
    </row>
    <row r="409" spans="1:17" ht="15.6" x14ac:dyDescent="0.3">
      <c r="A409" s="21" t="s">
        <v>1962</v>
      </c>
      <c r="B409" t="str">
        <f>VLOOKUP($A409,'Customer Names'!$A$2:$D$2336,3,FALSE)</f>
        <v>Patrick D</v>
      </c>
      <c r="C409">
        <f>VLOOKUP($A409,'Medical Examinations'!$A$1:$J$2336,2,FALSE)</f>
        <v>29.8</v>
      </c>
      <c r="D409">
        <f>VLOOKUP($A409,'Medical Examinations'!$A$1:$J$2336,3,FALSE)</f>
        <v>8.24</v>
      </c>
      <c r="E409" t="str">
        <f>VLOOKUP($A409,'Medical Examinations'!$A$1:$J$2336,4,FALSE)</f>
        <v>Yes</v>
      </c>
      <c r="F409" t="str">
        <f>VLOOKUP($A409,'Medical Examinations'!$A$1:$J$2336,5,FALSE)</f>
        <v>No</v>
      </c>
      <c r="G409" t="str">
        <f>VLOOKUP($A409,'Medical Examinations'!$A$1:$J$2336,6,FALSE)</f>
        <v>No</v>
      </c>
      <c r="H409">
        <f>VLOOKUP($A409,'Medical Examinations'!$A$1:$J$2336,7,FALSE)</f>
        <v>1</v>
      </c>
      <c r="I409" t="str">
        <f>VLOOKUP($A409,'Medical Examinations'!$A$1:$J$2336,8,FALSE)</f>
        <v>Yes</v>
      </c>
      <c r="J409" t="str">
        <f>VLOOKUP($A409,'Medical Examinations'!$A$1:$J$2336,9,FALSE)</f>
        <v>Over Weight</v>
      </c>
      <c r="K409" t="str">
        <f>VLOOKUP($A409,'Medical Examinations'!$A$1:$J$2336,10,FALSE)</f>
        <v>Diabetes</v>
      </c>
      <c r="L409">
        <f>VLOOKUP($A409,'Hospitalisation Details'!$A$1:$O$2344,2,FALSE)</f>
        <v>14</v>
      </c>
      <c r="M409" s="6" t="str">
        <f>VLOOKUP($A409,'Hospitalisation Details'!$A$1:$O$2344,5,FALSE)</f>
        <v>14-Dec-1975</v>
      </c>
      <c r="N409" s="28">
        <f>VLOOKUP($A409,'Hospitalisation Details'!$A$1:$O$2344,6,FALSE)</f>
        <v>47</v>
      </c>
      <c r="O409" s="28">
        <f>VLOOKUP($A409,'Hospitalisation Details'!$A$1:$O$2344,7,FALSE)</f>
        <v>3</v>
      </c>
      <c r="P409" s="28">
        <f>VLOOKUP($A409,'Hospitalisation Details'!$A$1:$O$2344,8,FALSE)</f>
        <v>25309.49</v>
      </c>
      <c r="Q409" t="str">
        <f>VLOOKUP($A409,'Hospitalisation Details'!$A$1:$O$2344,3,FALSE)</f>
        <v>Dec</v>
      </c>
    </row>
    <row r="410" spans="1:17" ht="15.6" x14ac:dyDescent="0.3">
      <c r="A410" s="21" t="s">
        <v>1961</v>
      </c>
      <c r="B410" t="str">
        <f>VLOOKUP($A410,'Customer Names'!$A$2:$D$2336,3,FALSE)</f>
        <v>Anthony D</v>
      </c>
      <c r="C410">
        <f>VLOOKUP($A410,'Medical Examinations'!$A$1:$J$2336,2,FALSE)</f>
        <v>24.01</v>
      </c>
      <c r="D410">
        <f>VLOOKUP($A410,'Medical Examinations'!$A$1:$J$2336,3,FALSE)</f>
        <v>4.76</v>
      </c>
      <c r="E410" t="str">
        <f>VLOOKUP($A410,'Medical Examinations'!$A$1:$J$2336,4,FALSE)</f>
        <v>No</v>
      </c>
      <c r="F410" t="str">
        <f>VLOOKUP($A410,'Medical Examinations'!$A$1:$J$2336,5,FALSE)</f>
        <v>No</v>
      </c>
      <c r="G410" t="str">
        <f>VLOOKUP($A410,'Medical Examinations'!$A$1:$J$2336,6,FALSE)</f>
        <v>No</v>
      </c>
      <c r="H410">
        <f>VLOOKUP($A410,'Medical Examinations'!$A$1:$J$2336,7,FALSE)</f>
        <v>1</v>
      </c>
      <c r="I410" t="str">
        <f>VLOOKUP($A410,'Medical Examinations'!$A$1:$J$2336,8,FALSE)</f>
        <v>Yes</v>
      </c>
      <c r="J410" t="str">
        <f>VLOOKUP($A410,'Medical Examinations'!$A$1:$J$2336,9,FALSE)</f>
        <v>Normal Weight</v>
      </c>
      <c r="K410" t="str">
        <f>VLOOKUP($A410,'Medical Examinations'!$A$1:$J$2336,10,FALSE)</f>
        <v>Normal</v>
      </c>
      <c r="L410">
        <f>VLOOKUP($A410,'Hospitalisation Details'!$A$1:$O$2344,2,FALSE)</f>
        <v>24</v>
      </c>
      <c r="M410" s="6" t="str">
        <f>VLOOKUP($A410,'Hospitalisation Details'!$A$1:$O$2344,5,FALSE)</f>
        <v>24-Nov-1998</v>
      </c>
      <c r="N410" s="28">
        <f>VLOOKUP($A410,'Hospitalisation Details'!$A$1:$O$2344,6,FALSE)</f>
        <v>24</v>
      </c>
      <c r="O410" s="28">
        <f>VLOOKUP($A410,'Hospitalisation Details'!$A$1:$O$2344,7,FALSE)</f>
        <v>0</v>
      </c>
      <c r="P410" s="28">
        <f>VLOOKUP($A410,'Hospitalisation Details'!$A$1:$O$2344,8,FALSE)</f>
        <v>25127.22</v>
      </c>
      <c r="Q410" t="str">
        <f>VLOOKUP($A410,'Hospitalisation Details'!$A$1:$O$2344,3,FALSE)</f>
        <v>Nov</v>
      </c>
    </row>
    <row r="411" spans="1:17" ht="15.6" x14ac:dyDescent="0.3">
      <c r="A411" s="21" t="s">
        <v>1960</v>
      </c>
      <c r="B411" t="str">
        <f>VLOOKUP($A411,'Customer Names'!$A$2:$D$2336,3,FALSE)</f>
        <v>Melissa</v>
      </c>
      <c r="C411">
        <f>VLOOKUP($A411,'Medical Examinations'!$A$1:$J$2336,2,FALSE)</f>
        <v>23.21</v>
      </c>
      <c r="D411">
        <f>VLOOKUP($A411,'Medical Examinations'!$A$1:$J$2336,3,FALSE)</f>
        <v>6.03</v>
      </c>
      <c r="E411" t="str">
        <f>VLOOKUP($A411,'Medical Examinations'!$A$1:$J$2336,4,FALSE)</f>
        <v>No</v>
      </c>
      <c r="F411" t="str">
        <f>VLOOKUP($A411,'Medical Examinations'!$A$1:$J$2336,5,FALSE)</f>
        <v>No</v>
      </c>
      <c r="G411" t="str">
        <f>VLOOKUP($A411,'Medical Examinations'!$A$1:$J$2336,6,FALSE)</f>
        <v>No</v>
      </c>
      <c r="H411">
        <f>VLOOKUP($A411,'Medical Examinations'!$A$1:$J$2336,7,FALSE)</f>
        <v>1</v>
      </c>
      <c r="I411" t="str">
        <f>VLOOKUP($A411,'Medical Examinations'!$A$1:$J$2336,8,FALSE)</f>
        <v>No</v>
      </c>
      <c r="J411" t="str">
        <f>VLOOKUP($A411,'Medical Examinations'!$A$1:$J$2336,9,FALSE)</f>
        <v>Normal Weight</v>
      </c>
      <c r="K411" t="str">
        <f>VLOOKUP($A411,'Medical Examinations'!$A$1:$J$2336,10,FALSE)</f>
        <v>Prediabetes</v>
      </c>
      <c r="L411">
        <f>VLOOKUP($A411,'Hospitalisation Details'!$A$1:$O$2344,2,FALSE)</f>
        <v>14</v>
      </c>
      <c r="M411" s="6" t="str">
        <f>VLOOKUP($A411,'Hospitalisation Details'!$A$1:$O$2344,5,FALSE)</f>
        <v>14-Jun-1998</v>
      </c>
      <c r="N411" s="28">
        <f>VLOOKUP($A411,'Hospitalisation Details'!$A$1:$O$2344,6,FALSE)</f>
        <v>24</v>
      </c>
      <c r="O411" s="28">
        <f>VLOOKUP($A411,'Hospitalisation Details'!$A$1:$O$2344,7,FALSE)</f>
        <v>0</v>
      </c>
      <c r="P411" s="28">
        <f>VLOOKUP($A411,'Hospitalisation Details'!$A$1:$O$2344,8,FALSE)</f>
        <v>25081.77</v>
      </c>
      <c r="Q411" t="str">
        <f>VLOOKUP($A411,'Hospitalisation Details'!$A$1:$O$2344,3,FALSE)</f>
        <v>Jun</v>
      </c>
    </row>
    <row r="412" spans="1:17" ht="15.6" x14ac:dyDescent="0.3">
      <c r="A412" s="21" t="s">
        <v>1959</v>
      </c>
      <c r="B412" t="str">
        <f>VLOOKUP($A412,'Customer Names'!$A$2:$D$2336,3,FALSE)</f>
        <v>Raven</v>
      </c>
      <c r="C412">
        <f>VLOOKUP($A412,'Medical Examinations'!$A$1:$J$2336,2,FALSE)</f>
        <v>21.2</v>
      </c>
      <c r="D412">
        <f>VLOOKUP($A412,'Medical Examinations'!$A$1:$J$2336,3,FALSE)</f>
        <v>4.07</v>
      </c>
      <c r="E412" t="str">
        <f>VLOOKUP($A412,'Medical Examinations'!$A$1:$J$2336,4,FALSE)</f>
        <v>Yes</v>
      </c>
      <c r="F412" t="str">
        <f>VLOOKUP($A412,'Medical Examinations'!$A$1:$J$2336,5,FALSE)</f>
        <v>No</v>
      </c>
      <c r="G412" t="str">
        <f>VLOOKUP($A412,'Medical Examinations'!$A$1:$J$2336,6,FALSE)</f>
        <v>No</v>
      </c>
      <c r="H412">
        <f>VLOOKUP($A412,'Medical Examinations'!$A$1:$J$2336,7,FALSE)</f>
        <v>1</v>
      </c>
      <c r="I412" t="str">
        <f>VLOOKUP($A412,'Medical Examinations'!$A$1:$J$2336,8,FALSE)</f>
        <v>Yes</v>
      </c>
      <c r="J412" t="str">
        <f>VLOOKUP($A412,'Medical Examinations'!$A$1:$J$2336,9,FALSE)</f>
        <v>Normal Weight</v>
      </c>
      <c r="K412" t="str">
        <f>VLOOKUP($A412,'Medical Examinations'!$A$1:$J$2336,10,FALSE)</f>
        <v>Normal</v>
      </c>
      <c r="L412">
        <f>VLOOKUP($A412,'Hospitalisation Details'!$A$1:$O$2344,2,FALSE)</f>
        <v>4</v>
      </c>
      <c r="M412" s="6" t="str">
        <f>VLOOKUP($A412,'Hospitalisation Details'!$A$1:$O$2344,5,FALSE)</f>
        <v>4-Dec-1995</v>
      </c>
      <c r="N412" s="28">
        <f>VLOOKUP($A412,'Hospitalisation Details'!$A$1:$O$2344,6,FALSE)</f>
        <v>27</v>
      </c>
      <c r="O412" s="28">
        <f>VLOOKUP($A412,'Hospitalisation Details'!$A$1:$O$2344,7,FALSE)</f>
        <v>0</v>
      </c>
      <c r="P412" s="28">
        <f>VLOOKUP($A412,'Hospitalisation Details'!$A$1:$O$2344,8,FALSE)</f>
        <v>25075.97</v>
      </c>
      <c r="Q412" t="str">
        <f>VLOOKUP($A412,'Hospitalisation Details'!$A$1:$O$2344,3,FALSE)</f>
        <v>Dec</v>
      </c>
    </row>
    <row r="413" spans="1:17" ht="15.6" x14ac:dyDescent="0.3">
      <c r="A413" s="21" t="s">
        <v>1958</v>
      </c>
      <c r="B413" t="str">
        <f>VLOOKUP($A413,'Customer Names'!$A$2:$D$2336,3,FALSE)</f>
        <v>Christopher</v>
      </c>
      <c r="C413">
        <f>VLOOKUP($A413,'Medical Examinations'!$A$1:$J$2336,2,FALSE)</f>
        <v>28.215</v>
      </c>
      <c r="D413">
        <f>VLOOKUP($A413,'Medical Examinations'!$A$1:$J$2336,3,FALSE)</f>
        <v>8.26</v>
      </c>
      <c r="E413" t="str">
        <f>VLOOKUP($A413,'Medical Examinations'!$A$1:$J$2336,4,FALSE)</f>
        <v>Yes</v>
      </c>
      <c r="F413" t="str">
        <f>VLOOKUP($A413,'Medical Examinations'!$A$1:$J$2336,5,FALSE)</f>
        <v>No</v>
      </c>
      <c r="G413" t="str">
        <f>VLOOKUP($A413,'Medical Examinations'!$A$1:$J$2336,6,FALSE)</f>
        <v>No</v>
      </c>
      <c r="H413">
        <f>VLOOKUP($A413,'Medical Examinations'!$A$1:$J$2336,7,FALSE)</f>
        <v>1</v>
      </c>
      <c r="I413" t="str">
        <f>VLOOKUP($A413,'Medical Examinations'!$A$1:$J$2336,8,FALSE)</f>
        <v>Yes</v>
      </c>
      <c r="J413" t="str">
        <f>VLOOKUP($A413,'Medical Examinations'!$A$1:$J$2336,9,FALSE)</f>
        <v>Over Weight</v>
      </c>
      <c r="K413" t="str">
        <f>VLOOKUP($A413,'Medical Examinations'!$A$1:$J$2336,10,FALSE)</f>
        <v>Diabetes</v>
      </c>
      <c r="L413">
        <f>VLOOKUP($A413,'Hospitalisation Details'!$A$1:$O$2344,2,FALSE)</f>
        <v>14</v>
      </c>
      <c r="M413" s="6" t="str">
        <f>VLOOKUP($A413,'Hospitalisation Details'!$A$1:$O$2344,5,FALSE)</f>
        <v>14-Nov-1975</v>
      </c>
      <c r="N413" s="28">
        <f>VLOOKUP($A413,'Hospitalisation Details'!$A$1:$O$2344,6,FALSE)</f>
        <v>47</v>
      </c>
      <c r="O413" s="28">
        <f>VLOOKUP($A413,'Hospitalisation Details'!$A$1:$O$2344,7,FALSE)</f>
        <v>3</v>
      </c>
      <c r="P413" s="28">
        <f>VLOOKUP($A413,'Hospitalisation Details'!$A$1:$O$2344,8,FALSE)</f>
        <v>24915.22</v>
      </c>
      <c r="Q413" t="str">
        <f>VLOOKUP($A413,'Hospitalisation Details'!$A$1:$O$2344,3,FALSE)</f>
        <v>Nov</v>
      </c>
    </row>
    <row r="414" spans="1:17" ht="15.6" x14ac:dyDescent="0.3">
      <c r="A414" s="21" t="s">
        <v>1957</v>
      </c>
      <c r="B414" t="str">
        <f>VLOOKUP($A414,'Customer Names'!$A$2:$D$2336,3,FALSE)</f>
        <v>Kendra A</v>
      </c>
      <c r="C414">
        <f>VLOOKUP($A414,'Medical Examinations'!$A$1:$J$2336,2,FALSE)</f>
        <v>38.094999999999999</v>
      </c>
      <c r="D414">
        <f>VLOOKUP($A414,'Medical Examinations'!$A$1:$J$2336,3,FALSE)</f>
        <v>4.76</v>
      </c>
      <c r="E414" t="str">
        <f>VLOOKUP($A414,'Medical Examinations'!$A$1:$J$2336,4,FALSE)</f>
        <v>No</v>
      </c>
      <c r="F414" t="str">
        <f>VLOOKUP($A414,'Medical Examinations'!$A$1:$J$2336,5,FALSE)</f>
        <v>No</v>
      </c>
      <c r="G414" t="str">
        <f>VLOOKUP($A414,'Medical Examinations'!$A$1:$J$2336,6,FALSE)</f>
        <v>No</v>
      </c>
      <c r="H414">
        <f>VLOOKUP($A414,'Medical Examinations'!$A$1:$J$2336,7,FALSE)</f>
        <v>1</v>
      </c>
      <c r="I414" t="str">
        <f>VLOOKUP($A414,'Medical Examinations'!$A$1:$J$2336,8,FALSE)</f>
        <v>No</v>
      </c>
      <c r="J414" t="str">
        <f>VLOOKUP($A414,'Medical Examinations'!$A$1:$J$2336,9,FALSE)</f>
        <v>Obesity</v>
      </c>
      <c r="K414" t="str">
        <f>VLOOKUP($A414,'Medical Examinations'!$A$1:$J$2336,10,FALSE)</f>
        <v>Normal</v>
      </c>
      <c r="L414">
        <f>VLOOKUP($A414,'Hospitalisation Details'!$A$1:$O$2344,2,FALSE)</f>
        <v>14</v>
      </c>
      <c r="M414" s="6" t="str">
        <f>VLOOKUP($A414,'Hospitalisation Details'!$A$1:$O$2344,5,FALSE)</f>
        <v>14-Jun-1987</v>
      </c>
      <c r="N414" s="28">
        <f>VLOOKUP($A414,'Hospitalisation Details'!$A$1:$O$2344,6,FALSE)</f>
        <v>35</v>
      </c>
      <c r="O414" s="28">
        <f>VLOOKUP($A414,'Hospitalisation Details'!$A$1:$O$2344,7,FALSE)</f>
        <v>2</v>
      </c>
      <c r="P414" s="28">
        <f>VLOOKUP($A414,'Hospitalisation Details'!$A$1:$O$2344,8,FALSE)</f>
        <v>24915.05</v>
      </c>
      <c r="Q414" t="str">
        <f>VLOOKUP($A414,'Hospitalisation Details'!$A$1:$O$2344,3,FALSE)</f>
        <v>Jun</v>
      </c>
    </row>
    <row r="415" spans="1:17" ht="15.6" x14ac:dyDescent="0.3">
      <c r="A415" s="21" t="s">
        <v>1956</v>
      </c>
      <c r="B415" t="str">
        <f>VLOOKUP($A415,'Customer Names'!$A$2:$D$2336,3,FALSE)</f>
        <v>Jordan</v>
      </c>
      <c r="C415">
        <f>VLOOKUP($A415,'Medical Examinations'!$A$1:$J$2336,2,FALSE)</f>
        <v>22.61</v>
      </c>
      <c r="D415">
        <f>VLOOKUP($A415,'Medical Examinations'!$A$1:$J$2336,3,FALSE)</f>
        <v>6.13</v>
      </c>
      <c r="E415" t="str">
        <f>VLOOKUP($A415,'Medical Examinations'!$A$1:$J$2336,4,FALSE)</f>
        <v>Yes</v>
      </c>
      <c r="F415" t="str">
        <f>VLOOKUP($A415,'Medical Examinations'!$A$1:$J$2336,5,FALSE)</f>
        <v>No</v>
      </c>
      <c r="G415" t="str">
        <f>VLOOKUP($A415,'Medical Examinations'!$A$1:$J$2336,6,FALSE)</f>
        <v>Yes</v>
      </c>
      <c r="H415">
        <f>VLOOKUP($A415,'Medical Examinations'!$A$1:$J$2336,7,FALSE)</f>
        <v>1</v>
      </c>
      <c r="I415" t="str">
        <f>VLOOKUP($A415,'Medical Examinations'!$A$1:$J$2336,8,FALSE)</f>
        <v>Yes</v>
      </c>
      <c r="J415" t="str">
        <f>VLOOKUP($A415,'Medical Examinations'!$A$1:$J$2336,9,FALSE)</f>
        <v>Normal Weight</v>
      </c>
      <c r="K415" t="str">
        <f>VLOOKUP($A415,'Medical Examinations'!$A$1:$J$2336,10,FALSE)</f>
        <v>Prediabetes</v>
      </c>
      <c r="L415">
        <f>VLOOKUP($A415,'Hospitalisation Details'!$A$1:$O$2344,2,FALSE)</f>
        <v>23</v>
      </c>
      <c r="M415" s="6" t="str">
        <f>VLOOKUP($A415,'Hospitalisation Details'!$A$1:$O$2344,5,FALSE)</f>
        <v>23-Jul-1969</v>
      </c>
      <c r="N415" s="28">
        <f>VLOOKUP($A415,'Hospitalisation Details'!$A$1:$O$2344,6,FALSE)</f>
        <v>53</v>
      </c>
      <c r="O415" s="28">
        <f>VLOOKUP($A415,'Hospitalisation Details'!$A$1:$O$2344,7,FALSE)</f>
        <v>3</v>
      </c>
      <c r="P415" s="28">
        <f>VLOOKUP($A415,'Hospitalisation Details'!$A$1:$O$2344,8,FALSE)</f>
        <v>24873.38</v>
      </c>
      <c r="Q415" t="str">
        <f>VLOOKUP($A415,'Hospitalisation Details'!$A$1:$O$2344,3,FALSE)</f>
        <v>Jul</v>
      </c>
    </row>
    <row r="416" spans="1:17" ht="15.6" x14ac:dyDescent="0.3">
      <c r="A416" s="21" t="s">
        <v>1955</v>
      </c>
      <c r="B416" t="str">
        <f>VLOOKUP($A416,'Customer Names'!$A$2:$D$2336,3,FALSE)</f>
        <v>Nils</v>
      </c>
      <c r="C416">
        <f>VLOOKUP($A416,'Medical Examinations'!$A$1:$J$2336,2,FALSE)</f>
        <v>24.32</v>
      </c>
      <c r="D416">
        <f>VLOOKUP($A416,'Medical Examinations'!$A$1:$J$2336,3,FALSE)</f>
        <v>10.47</v>
      </c>
      <c r="E416" t="str">
        <f>VLOOKUP($A416,'Medical Examinations'!$A$1:$J$2336,4,FALSE)</f>
        <v>Yes</v>
      </c>
      <c r="F416" t="str">
        <f>VLOOKUP($A416,'Medical Examinations'!$A$1:$J$2336,5,FALSE)</f>
        <v>No</v>
      </c>
      <c r="G416" t="str">
        <f>VLOOKUP($A416,'Medical Examinations'!$A$1:$J$2336,6,FALSE)</f>
        <v>No</v>
      </c>
      <c r="H416">
        <f>VLOOKUP($A416,'Medical Examinations'!$A$1:$J$2336,7,FALSE)</f>
        <v>2</v>
      </c>
      <c r="I416" t="str">
        <f>VLOOKUP($A416,'Medical Examinations'!$A$1:$J$2336,8,FALSE)</f>
        <v>Yes</v>
      </c>
      <c r="J416" t="str">
        <f>VLOOKUP($A416,'Medical Examinations'!$A$1:$J$2336,9,FALSE)</f>
        <v>Normal Weight</v>
      </c>
      <c r="K416" t="str">
        <f>VLOOKUP($A416,'Medical Examinations'!$A$1:$J$2336,10,FALSE)</f>
        <v>Diabetes</v>
      </c>
      <c r="L416">
        <f>VLOOKUP($A416,'Hospitalisation Details'!$A$1:$O$2344,2,FALSE)</f>
        <v>26</v>
      </c>
      <c r="M416" s="6" t="str">
        <f>VLOOKUP($A416,'Hospitalisation Details'!$A$1:$O$2344,5,FALSE)</f>
        <v>26-Nov-1970</v>
      </c>
      <c r="N416" s="28">
        <f>VLOOKUP($A416,'Hospitalisation Details'!$A$1:$O$2344,6,FALSE)</f>
        <v>52</v>
      </c>
      <c r="O416" s="28">
        <f>VLOOKUP($A416,'Hospitalisation Details'!$A$1:$O$2344,7,FALSE)</f>
        <v>3</v>
      </c>
      <c r="P416" s="28">
        <f>VLOOKUP($A416,'Hospitalisation Details'!$A$1:$O$2344,8,FALSE)</f>
        <v>24869.84</v>
      </c>
      <c r="Q416" t="str">
        <f>VLOOKUP($A416,'Hospitalisation Details'!$A$1:$O$2344,3,FALSE)</f>
        <v>Nov</v>
      </c>
    </row>
    <row r="417" spans="1:17" ht="15.6" x14ac:dyDescent="0.3">
      <c r="A417" s="21" t="s">
        <v>1954</v>
      </c>
      <c r="B417" t="str">
        <f>VLOOKUP($A417,'Customer Names'!$A$2:$D$2336,3,FALSE)</f>
        <v>Scott</v>
      </c>
      <c r="C417">
        <f>VLOOKUP($A417,'Medical Examinations'!$A$1:$J$2336,2,FALSE)</f>
        <v>20.96</v>
      </c>
      <c r="D417">
        <f>VLOOKUP($A417,'Medical Examinations'!$A$1:$J$2336,3,FALSE)</f>
        <v>4.04</v>
      </c>
      <c r="E417" t="str">
        <f>VLOOKUP($A417,'Medical Examinations'!$A$1:$J$2336,4,FALSE)</f>
        <v>Yes</v>
      </c>
      <c r="F417" t="str">
        <f>VLOOKUP($A417,'Medical Examinations'!$A$1:$J$2336,5,FALSE)</f>
        <v>No</v>
      </c>
      <c r="G417" t="str">
        <f>VLOOKUP($A417,'Medical Examinations'!$A$1:$J$2336,6,FALSE)</f>
        <v>No</v>
      </c>
      <c r="H417">
        <f>VLOOKUP($A417,'Medical Examinations'!$A$1:$J$2336,7,FALSE)</f>
        <v>1</v>
      </c>
      <c r="I417" t="str">
        <f>VLOOKUP($A417,'Medical Examinations'!$A$1:$J$2336,8,FALSE)</f>
        <v>Yes</v>
      </c>
      <c r="J417" t="str">
        <f>VLOOKUP($A417,'Medical Examinations'!$A$1:$J$2336,9,FALSE)</f>
        <v>Normal Weight</v>
      </c>
      <c r="K417" t="str">
        <f>VLOOKUP($A417,'Medical Examinations'!$A$1:$J$2336,10,FALSE)</f>
        <v>Normal</v>
      </c>
      <c r="L417">
        <f>VLOOKUP($A417,'Hospitalisation Details'!$A$1:$O$2344,2,FALSE)</f>
        <v>10</v>
      </c>
      <c r="M417" s="6" t="str">
        <f>VLOOKUP($A417,'Hospitalisation Details'!$A$1:$O$2344,5,FALSE)</f>
        <v>10-Jun-1995</v>
      </c>
      <c r="N417" s="28">
        <f>VLOOKUP($A417,'Hospitalisation Details'!$A$1:$O$2344,6,FALSE)</f>
        <v>27</v>
      </c>
      <c r="O417" s="28">
        <f>VLOOKUP($A417,'Hospitalisation Details'!$A$1:$O$2344,7,FALSE)</f>
        <v>0</v>
      </c>
      <c r="P417" s="28">
        <f>VLOOKUP($A417,'Hospitalisation Details'!$A$1:$O$2344,8,FALSE)</f>
        <v>24863.25</v>
      </c>
      <c r="Q417" t="str">
        <f>VLOOKUP($A417,'Hospitalisation Details'!$A$1:$O$2344,3,FALSE)</f>
        <v>Jun</v>
      </c>
    </row>
    <row r="418" spans="1:17" ht="15.6" x14ac:dyDescent="0.3">
      <c r="A418" s="21" t="s">
        <v>1953</v>
      </c>
      <c r="B418" t="str">
        <f>VLOOKUP($A418,'Customer Names'!$A$2:$D$2336,3,FALSE)</f>
        <v>Angela</v>
      </c>
      <c r="C418">
        <f>VLOOKUP($A418,'Medical Examinations'!$A$1:$J$2336,2,FALSE)</f>
        <v>19.68</v>
      </c>
      <c r="D418">
        <f>VLOOKUP($A418,'Medical Examinations'!$A$1:$J$2336,3,FALSE)</f>
        <v>5.74</v>
      </c>
      <c r="E418" t="str">
        <f>VLOOKUP($A418,'Medical Examinations'!$A$1:$J$2336,4,FALSE)</f>
        <v>No</v>
      </c>
      <c r="F418" t="str">
        <f>VLOOKUP($A418,'Medical Examinations'!$A$1:$J$2336,5,FALSE)</f>
        <v>No</v>
      </c>
      <c r="G418" t="str">
        <f>VLOOKUP($A418,'Medical Examinations'!$A$1:$J$2336,6,FALSE)</f>
        <v>No</v>
      </c>
      <c r="H418">
        <f>VLOOKUP($A418,'Medical Examinations'!$A$1:$J$2336,7,FALSE)</f>
        <v>0</v>
      </c>
      <c r="I418" t="str">
        <f>VLOOKUP($A418,'Medical Examinations'!$A$1:$J$2336,8,FALSE)</f>
        <v>Yes</v>
      </c>
      <c r="J418" t="str">
        <f>VLOOKUP($A418,'Medical Examinations'!$A$1:$J$2336,9,FALSE)</f>
        <v>Normal Weight</v>
      </c>
      <c r="K418" t="str">
        <f>VLOOKUP($A418,'Medical Examinations'!$A$1:$J$2336,10,FALSE)</f>
        <v>Prediabetes</v>
      </c>
      <c r="L418">
        <f>VLOOKUP($A418,'Hospitalisation Details'!$A$1:$O$2344,2,FALSE)</f>
        <v>9</v>
      </c>
      <c r="M418" s="6" t="str">
        <f>VLOOKUP($A418,'Hospitalisation Details'!$A$1:$O$2344,5,FALSE)</f>
        <v>9-Sep-1994</v>
      </c>
      <c r="N418" s="28">
        <f>VLOOKUP($A418,'Hospitalisation Details'!$A$1:$O$2344,6,FALSE)</f>
        <v>28</v>
      </c>
      <c r="O418" s="28">
        <f>VLOOKUP($A418,'Hospitalisation Details'!$A$1:$O$2344,7,FALSE)</f>
        <v>0</v>
      </c>
      <c r="P418" s="28">
        <f>VLOOKUP($A418,'Hospitalisation Details'!$A$1:$O$2344,8,FALSE)</f>
        <v>24817.25</v>
      </c>
      <c r="Q418" t="str">
        <f>VLOOKUP($A418,'Hospitalisation Details'!$A$1:$O$2344,3,FALSE)</f>
        <v>Sep</v>
      </c>
    </row>
    <row r="419" spans="1:17" ht="15.6" x14ac:dyDescent="0.3">
      <c r="A419" s="21" t="s">
        <v>1952</v>
      </c>
      <c r="B419" t="str">
        <f>VLOOKUP($A419,'Customer Names'!$A$2:$D$2336,3,FALSE)</f>
        <v>Allison</v>
      </c>
      <c r="C419">
        <f>VLOOKUP($A419,'Medical Examinations'!$A$1:$J$2336,2,FALSE)</f>
        <v>18.100000000000001</v>
      </c>
      <c r="D419">
        <f>VLOOKUP($A419,'Medical Examinations'!$A$1:$J$2336,3,FALSE)</f>
        <v>6.33</v>
      </c>
      <c r="E419" t="str">
        <f>VLOOKUP($A419,'Medical Examinations'!$A$1:$J$2336,4,FALSE)</f>
        <v>No</v>
      </c>
      <c r="F419" t="str">
        <f>VLOOKUP($A419,'Medical Examinations'!$A$1:$J$2336,5,FALSE)</f>
        <v>No</v>
      </c>
      <c r="G419" t="str">
        <f>VLOOKUP($A419,'Medical Examinations'!$A$1:$J$2336,6,FALSE)</f>
        <v>No</v>
      </c>
      <c r="H419">
        <f>VLOOKUP($A419,'Medical Examinations'!$A$1:$J$2336,7,FALSE)</f>
        <v>1</v>
      </c>
      <c r="I419" t="str">
        <f>VLOOKUP($A419,'Medical Examinations'!$A$1:$J$2336,8,FALSE)</f>
        <v>Yes</v>
      </c>
      <c r="J419" t="str">
        <f>VLOOKUP($A419,'Medical Examinations'!$A$1:$J$2336,9,FALSE)</f>
        <v>Under Weight</v>
      </c>
      <c r="K419" t="str">
        <f>VLOOKUP($A419,'Medical Examinations'!$A$1:$J$2336,10,FALSE)</f>
        <v>Prediabetes</v>
      </c>
      <c r="L419">
        <f>VLOOKUP($A419,'Hospitalisation Details'!$A$1:$O$2344,2,FALSE)</f>
        <v>11</v>
      </c>
      <c r="M419" s="6" t="str">
        <f>VLOOKUP($A419,'Hospitalisation Details'!$A$1:$O$2344,5,FALSE)</f>
        <v>11-Oct-1992</v>
      </c>
      <c r="N419" s="28">
        <f>VLOOKUP($A419,'Hospitalisation Details'!$A$1:$O$2344,6,FALSE)</f>
        <v>30</v>
      </c>
      <c r="O419" s="28">
        <f>VLOOKUP($A419,'Hospitalisation Details'!$A$1:$O$2344,7,FALSE)</f>
        <v>0</v>
      </c>
      <c r="P419" s="28">
        <f>VLOOKUP($A419,'Hospitalisation Details'!$A$1:$O$2344,8,FALSE)</f>
        <v>24795.040000000001</v>
      </c>
      <c r="Q419" t="str">
        <f>VLOOKUP($A419,'Hospitalisation Details'!$A$1:$O$2344,3,FALSE)</f>
        <v>Oct</v>
      </c>
    </row>
    <row r="420" spans="1:17" ht="15.6" x14ac:dyDescent="0.3">
      <c r="A420" s="21" t="s">
        <v>1951</v>
      </c>
      <c r="B420" t="str">
        <f>VLOOKUP($A420,'Customer Names'!$A$2:$D$2336,3,FALSE)</f>
        <v>Caitlin O</v>
      </c>
      <c r="C420">
        <f>VLOOKUP($A420,'Medical Examinations'!$A$1:$J$2336,2,FALSE)</f>
        <v>29.64</v>
      </c>
      <c r="D420">
        <f>VLOOKUP($A420,'Medical Examinations'!$A$1:$J$2336,3,FALSE)</f>
        <v>4.28</v>
      </c>
      <c r="E420" t="str">
        <f>VLOOKUP($A420,'Medical Examinations'!$A$1:$J$2336,4,FALSE)</f>
        <v>Yes</v>
      </c>
      <c r="F420" t="str">
        <f>VLOOKUP($A420,'Medical Examinations'!$A$1:$J$2336,5,FALSE)</f>
        <v>No</v>
      </c>
      <c r="G420" t="str">
        <f>VLOOKUP($A420,'Medical Examinations'!$A$1:$J$2336,6,FALSE)</f>
        <v>No</v>
      </c>
      <c r="H420">
        <f>VLOOKUP($A420,'Medical Examinations'!$A$1:$J$2336,7,FALSE)</f>
        <v>0</v>
      </c>
      <c r="I420" t="str">
        <f>VLOOKUP($A420,'Medical Examinations'!$A$1:$J$2336,8,FALSE)</f>
        <v>No</v>
      </c>
      <c r="J420" t="str">
        <f>VLOOKUP($A420,'Medical Examinations'!$A$1:$J$2336,9,FALSE)</f>
        <v>Over Weight</v>
      </c>
      <c r="K420" t="str">
        <f>VLOOKUP($A420,'Medical Examinations'!$A$1:$J$2336,10,FALSE)</f>
        <v>Normal</v>
      </c>
      <c r="L420">
        <f>VLOOKUP($A420,'Hospitalisation Details'!$A$1:$O$2344,2,FALSE)</f>
        <v>28</v>
      </c>
      <c r="M420" s="6" t="str">
        <f>VLOOKUP($A420,'Hospitalisation Details'!$A$1:$O$2344,5,FALSE)</f>
        <v>28-Aug-1996</v>
      </c>
      <c r="N420" s="28">
        <f>VLOOKUP($A420,'Hospitalisation Details'!$A$1:$O$2344,6,FALSE)</f>
        <v>26</v>
      </c>
      <c r="O420" s="28">
        <f>VLOOKUP($A420,'Hospitalisation Details'!$A$1:$O$2344,7,FALSE)</f>
        <v>4</v>
      </c>
      <c r="P420" s="28">
        <f>VLOOKUP($A420,'Hospitalisation Details'!$A$1:$O$2344,8,FALSE)</f>
        <v>24671.66</v>
      </c>
      <c r="Q420" t="str">
        <f>VLOOKUP($A420,'Hospitalisation Details'!$A$1:$O$2344,3,FALSE)</f>
        <v>Aug</v>
      </c>
    </row>
    <row r="421" spans="1:17" ht="15.6" x14ac:dyDescent="0.3">
      <c r="A421" s="21" t="s">
        <v>1950</v>
      </c>
      <c r="B421" t="str">
        <f>VLOOKUP($A421,'Customer Names'!$A$2:$D$2336,3,FALSE)</f>
        <v>Tracy M</v>
      </c>
      <c r="C421">
        <f>VLOOKUP($A421,'Medical Examinations'!$A$1:$J$2336,2,FALSE)</f>
        <v>25.3</v>
      </c>
      <c r="D421">
        <f>VLOOKUP($A421,'Medical Examinations'!$A$1:$J$2336,3,FALSE)</f>
        <v>9.4700000000000006</v>
      </c>
      <c r="E421" t="str">
        <f>VLOOKUP($A421,'Medical Examinations'!$A$1:$J$2336,4,FALSE)</f>
        <v>Yes</v>
      </c>
      <c r="F421" t="str">
        <f>VLOOKUP($A421,'Medical Examinations'!$A$1:$J$2336,5,FALSE)</f>
        <v>No</v>
      </c>
      <c r="G421" t="str">
        <f>VLOOKUP($A421,'Medical Examinations'!$A$1:$J$2336,6,FALSE)</f>
        <v>No</v>
      </c>
      <c r="H421">
        <f>VLOOKUP($A421,'Medical Examinations'!$A$1:$J$2336,7,FALSE)</f>
        <v>2</v>
      </c>
      <c r="I421" t="str">
        <f>VLOOKUP($A421,'Medical Examinations'!$A$1:$J$2336,8,FALSE)</f>
        <v>Yes</v>
      </c>
      <c r="J421" t="str">
        <f>VLOOKUP($A421,'Medical Examinations'!$A$1:$J$2336,9,FALSE)</f>
        <v>Over Weight</v>
      </c>
      <c r="K421" t="str">
        <f>VLOOKUP($A421,'Medical Examinations'!$A$1:$J$2336,10,FALSE)</f>
        <v>Diabetes</v>
      </c>
      <c r="L421">
        <f>VLOOKUP($A421,'Hospitalisation Details'!$A$1:$O$2344,2,FALSE)</f>
        <v>12</v>
      </c>
      <c r="M421" s="6" t="str">
        <f>VLOOKUP($A421,'Hospitalisation Details'!$A$1:$O$2344,5,FALSE)</f>
        <v>12-Jun-1970</v>
      </c>
      <c r="N421" s="28">
        <f>VLOOKUP($A421,'Hospitalisation Details'!$A$1:$O$2344,6,FALSE)</f>
        <v>52</v>
      </c>
      <c r="O421" s="28">
        <f>VLOOKUP($A421,'Hospitalisation Details'!$A$1:$O$2344,7,FALSE)</f>
        <v>2</v>
      </c>
      <c r="P421" s="28">
        <f>VLOOKUP($A421,'Hospitalisation Details'!$A$1:$O$2344,8,FALSE)</f>
        <v>24667.42</v>
      </c>
      <c r="Q421" t="str">
        <f>VLOOKUP($A421,'Hospitalisation Details'!$A$1:$O$2344,3,FALSE)</f>
        <v>Jun</v>
      </c>
    </row>
    <row r="422" spans="1:17" ht="15.6" x14ac:dyDescent="0.3">
      <c r="A422" s="21" t="s">
        <v>1949</v>
      </c>
      <c r="B422" t="str">
        <f>VLOOKUP($A422,'Customer Names'!$A$2:$D$2336,3,FALSE)</f>
        <v>Dustin M</v>
      </c>
      <c r="C422">
        <f>VLOOKUP($A422,'Medical Examinations'!$A$1:$J$2336,2,FALSE)</f>
        <v>27.6</v>
      </c>
      <c r="D422">
        <f>VLOOKUP($A422,'Medical Examinations'!$A$1:$J$2336,3,FALSE)</f>
        <v>4.8499999999999996</v>
      </c>
      <c r="E422" t="str">
        <f>VLOOKUP($A422,'Medical Examinations'!$A$1:$J$2336,4,FALSE)</f>
        <v>Yes</v>
      </c>
      <c r="F422" t="str">
        <f>VLOOKUP($A422,'Medical Examinations'!$A$1:$J$2336,5,FALSE)</f>
        <v>No</v>
      </c>
      <c r="G422" t="str">
        <f>VLOOKUP($A422,'Medical Examinations'!$A$1:$J$2336,6,FALSE)</f>
        <v>No</v>
      </c>
      <c r="H422">
        <f>VLOOKUP($A422,'Medical Examinations'!$A$1:$J$2336,7,FALSE)</f>
        <v>0</v>
      </c>
      <c r="I422" t="str">
        <f>VLOOKUP($A422,'Medical Examinations'!$A$1:$J$2336,8,FALSE)</f>
        <v>No</v>
      </c>
      <c r="J422" t="str">
        <f>VLOOKUP($A422,'Medical Examinations'!$A$1:$J$2336,9,FALSE)</f>
        <v>Over Weight</v>
      </c>
      <c r="K422" t="str">
        <f>VLOOKUP($A422,'Medical Examinations'!$A$1:$J$2336,10,FALSE)</f>
        <v>Normal</v>
      </c>
      <c r="L422">
        <f>VLOOKUP($A422,'Hospitalisation Details'!$A$1:$O$2344,2,FALSE)</f>
        <v>12</v>
      </c>
      <c r="M422" s="6" t="str">
        <f>VLOOKUP($A422,'Hospitalisation Details'!$A$1:$O$2344,5,FALSE)</f>
        <v>12-Oct-1976</v>
      </c>
      <c r="N422" s="28">
        <f>VLOOKUP($A422,'Hospitalisation Details'!$A$1:$O$2344,6,FALSE)</f>
        <v>46</v>
      </c>
      <c r="O422" s="28">
        <f>VLOOKUP($A422,'Hospitalisation Details'!$A$1:$O$2344,7,FALSE)</f>
        <v>0</v>
      </c>
      <c r="P422" s="28">
        <f>VLOOKUP($A422,'Hospitalisation Details'!$A$1:$O$2344,8,FALSE)</f>
        <v>24603.05</v>
      </c>
      <c r="Q422" t="str">
        <f>VLOOKUP($A422,'Hospitalisation Details'!$A$1:$O$2344,3,FALSE)</f>
        <v>Oct</v>
      </c>
    </row>
    <row r="423" spans="1:17" ht="15.6" x14ac:dyDescent="0.3">
      <c r="A423" s="21" t="s">
        <v>1948</v>
      </c>
      <c r="B423" t="str">
        <f>VLOOKUP($A423,'Customer Names'!$A$2:$D$2336,3,FALSE)</f>
        <v>Jenny</v>
      </c>
      <c r="C423">
        <f>VLOOKUP($A423,'Medical Examinations'!$A$1:$J$2336,2,FALSE)</f>
        <v>27.645</v>
      </c>
      <c r="D423">
        <f>VLOOKUP($A423,'Medical Examinations'!$A$1:$J$2336,3,FALSE)</f>
        <v>11.03</v>
      </c>
      <c r="E423" t="str">
        <f>VLOOKUP($A423,'Medical Examinations'!$A$1:$J$2336,4,FALSE)</f>
        <v>Yes</v>
      </c>
      <c r="F423" t="str">
        <f>VLOOKUP($A423,'Medical Examinations'!$A$1:$J$2336,5,FALSE)</f>
        <v>No</v>
      </c>
      <c r="G423" t="str">
        <f>VLOOKUP($A423,'Medical Examinations'!$A$1:$J$2336,6,FALSE)</f>
        <v>No</v>
      </c>
      <c r="H423">
        <f>VLOOKUP($A423,'Medical Examinations'!$A$1:$J$2336,7,FALSE)</f>
        <v>1</v>
      </c>
      <c r="I423" t="str">
        <f>VLOOKUP($A423,'Medical Examinations'!$A$1:$J$2336,8,FALSE)</f>
        <v>Yes</v>
      </c>
      <c r="J423" t="str">
        <f>VLOOKUP($A423,'Medical Examinations'!$A$1:$J$2336,9,FALSE)</f>
        <v>Over Weight</v>
      </c>
      <c r="K423" t="str">
        <f>VLOOKUP($A423,'Medical Examinations'!$A$1:$J$2336,10,FALSE)</f>
        <v>Diabetes</v>
      </c>
      <c r="L423">
        <f>VLOOKUP($A423,'Hospitalisation Details'!$A$1:$O$2344,2,FALSE)</f>
        <v>13</v>
      </c>
      <c r="M423" s="6" t="str">
        <f>VLOOKUP($A423,'Hospitalisation Details'!$A$1:$O$2344,5,FALSE)</f>
        <v>13-Jun-1975</v>
      </c>
      <c r="N423" s="28">
        <f>VLOOKUP($A423,'Hospitalisation Details'!$A$1:$O$2344,6,FALSE)</f>
        <v>47</v>
      </c>
      <c r="O423" s="28">
        <f>VLOOKUP($A423,'Hospitalisation Details'!$A$1:$O$2344,7,FALSE)</f>
        <v>2</v>
      </c>
      <c r="P423" s="28">
        <f>VLOOKUP($A423,'Hospitalisation Details'!$A$1:$O$2344,8,FALSE)</f>
        <v>24535.7</v>
      </c>
      <c r="Q423" t="str">
        <f>VLOOKUP($A423,'Hospitalisation Details'!$A$1:$O$2344,3,FALSE)</f>
        <v>Jun</v>
      </c>
    </row>
    <row r="424" spans="1:17" ht="15.6" x14ac:dyDescent="0.3">
      <c r="A424" s="21" t="s">
        <v>1947</v>
      </c>
      <c r="B424" t="str">
        <f>VLOOKUP($A424,'Customer Names'!$A$2:$D$2336,3,FALSE)</f>
        <v>Emily</v>
      </c>
      <c r="C424">
        <f>VLOOKUP($A424,'Medical Examinations'!$A$1:$J$2336,2,FALSE)</f>
        <v>27.6</v>
      </c>
      <c r="D424">
        <f>VLOOKUP($A424,'Medical Examinations'!$A$1:$J$2336,3,FALSE)</f>
        <v>5.22</v>
      </c>
      <c r="E424" t="str">
        <f>VLOOKUP($A424,'Medical Examinations'!$A$1:$J$2336,4,FALSE)</f>
        <v>No</v>
      </c>
      <c r="F424" t="str">
        <f>VLOOKUP($A424,'Medical Examinations'!$A$1:$J$2336,5,FALSE)</f>
        <v>No</v>
      </c>
      <c r="G424" t="str">
        <f>VLOOKUP($A424,'Medical Examinations'!$A$1:$J$2336,6,FALSE)</f>
        <v>No</v>
      </c>
      <c r="H424">
        <f>VLOOKUP($A424,'Medical Examinations'!$A$1:$J$2336,7,FALSE)</f>
        <v>2</v>
      </c>
      <c r="I424" t="str">
        <f>VLOOKUP($A424,'Medical Examinations'!$A$1:$J$2336,8,FALSE)</f>
        <v>Yes</v>
      </c>
      <c r="J424" t="str">
        <f>VLOOKUP($A424,'Medical Examinations'!$A$1:$J$2336,9,FALSE)</f>
        <v>Over Weight</v>
      </c>
      <c r="K424" t="str">
        <f>VLOOKUP($A424,'Medical Examinations'!$A$1:$J$2336,10,FALSE)</f>
        <v>Normal</v>
      </c>
      <c r="L424">
        <f>VLOOKUP($A424,'Hospitalisation Details'!$A$1:$O$2344,2,FALSE)</f>
        <v>14</v>
      </c>
      <c r="M424" s="6" t="str">
        <f>VLOOKUP($A424,'Hospitalisation Details'!$A$1:$O$2344,5,FALSE)</f>
        <v>14-Sep-1972</v>
      </c>
      <c r="N424" s="28">
        <f>VLOOKUP($A424,'Hospitalisation Details'!$A$1:$O$2344,6,FALSE)</f>
        <v>50</v>
      </c>
      <c r="O424" s="28">
        <f>VLOOKUP($A424,'Hospitalisation Details'!$A$1:$O$2344,7,FALSE)</f>
        <v>1</v>
      </c>
      <c r="P424" s="28">
        <f>VLOOKUP($A424,'Hospitalisation Details'!$A$1:$O$2344,8,FALSE)</f>
        <v>24520.26</v>
      </c>
      <c r="Q424" t="str">
        <f>VLOOKUP($A424,'Hospitalisation Details'!$A$1:$O$2344,3,FALSE)</f>
        <v>Sep</v>
      </c>
    </row>
    <row r="425" spans="1:17" ht="15.6" x14ac:dyDescent="0.3">
      <c r="A425" s="21" t="s">
        <v>1946</v>
      </c>
      <c r="B425" t="str">
        <f>VLOOKUP($A425,'Customer Names'!$A$2:$D$2336,3,FALSE)</f>
        <v>Fabienne</v>
      </c>
      <c r="C425">
        <f>VLOOKUP($A425,'Medical Examinations'!$A$1:$J$2336,2,FALSE)</f>
        <v>25.08</v>
      </c>
      <c r="D425">
        <f>VLOOKUP($A425,'Medical Examinations'!$A$1:$J$2336,3,FALSE)</f>
        <v>9.52</v>
      </c>
      <c r="E425" t="str">
        <f>VLOOKUP($A425,'Medical Examinations'!$A$1:$J$2336,4,FALSE)</f>
        <v>Yes</v>
      </c>
      <c r="F425" t="str">
        <f>VLOOKUP($A425,'Medical Examinations'!$A$1:$J$2336,5,FALSE)</f>
        <v>No</v>
      </c>
      <c r="G425" t="str">
        <f>VLOOKUP($A425,'Medical Examinations'!$A$1:$J$2336,6,FALSE)</f>
        <v>No</v>
      </c>
      <c r="H425">
        <f>VLOOKUP($A425,'Medical Examinations'!$A$1:$J$2336,7,FALSE)</f>
        <v>2</v>
      </c>
      <c r="I425" t="str">
        <f>VLOOKUP($A425,'Medical Examinations'!$A$1:$J$2336,8,FALSE)</f>
        <v>No</v>
      </c>
      <c r="J425" t="str">
        <f>VLOOKUP($A425,'Medical Examinations'!$A$1:$J$2336,9,FALSE)</f>
        <v>Over Weight</v>
      </c>
      <c r="K425" t="str">
        <f>VLOOKUP($A425,'Medical Examinations'!$A$1:$J$2336,10,FALSE)</f>
        <v>Diabetes</v>
      </c>
      <c r="L425">
        <f>VLOOKUP($A425,'Hospitalisation Details'!$A$1:$O$2344,2,FALSE)</f>
        <v>21</v>
      </c>
      <c r="M425" s="6" t="str">
        <f>VLOOKUP($A425,'Hospitalisation Details'!$A$1:$O$2344,5,FALSE)</f>
        <v>21-Oct-1961</v>
      </c>
      <c r="N425" s="28">
        <f>VLOOKUP($A425,'Hospitalisation Details'!$A$1:$O$2344,6,FALSE)</f>
        <v>61</v>
      </c>
      <c r="O425" s="28">
        <f>VLOOKUP($A425,'Hospitalisation Details'!$A$1:$O$2344,7,FALSE)</f>
        <v>0</v>
      </c>
      <c r="P425" s="28">
        <f>VLOOKUP($A425,'Hospitalisation Details'!$A$1:$O$2344,8,FALSE)</f>
        <v>24513.09</v>
      </c>
      <c r="Q425" t="str">
        <f>VLOOKUP($A425,'Hospitalisation Details'!$A$1:$O$2344,3,FALSE)</f>
        <v>Oct</v>
      </c>
    </row>
    <row r="426" spans="1:17" ht="15.6" x14ac:dyDescent="0.3">
      <c r="A426" s="21" t="s">
        <v>1945</v>
      </c>
      <c r="B426" t="str">
        <f>VLOOKUP($A426,'Customer Names'!$A$2:$D$2336,3,FALSE)</f>
        <v>Jordan</v>
      </c>
      <c r="C426">
        <f>VLOOKUP($A426,'Medical Examinations'!$A$1:$J$2336,2,FALSE)</f>
        <v>30.02</v>
      </c>
      <c r="D426">
        <f>VLOOKUP($A426,'Medical Examinations'!$A$1:$J$2336,3,FALSE)</f>
        <v>11.09</v>
      </c>
      <c r="E426" t="str">
        <f>VLOOKUP($A426,'Medical Examinations'!$A$1:$J$2336,4,FALSE)</f>
        <v>No</v>
      </c>
      <c r="F426" t="str">
        <f>VLOOKUP($A426,'Medical Examinations'!$A$1:$J$2336,5,FALSE)</f>
        <v>No</v>
      </c>
      <c r="G426" t="str">
        <f>VLOOKUP($A426,'Medical Examinations'!$A$1:$J$2336,6,FALSE)</f>
        <v>No</v>
      </c>
      <c r="H426">
        <f>VLOOKUP($A426,'Medical Examinations'!$A$1:$J$2336,7,FALSE)</f>
        <v>0</v>
      </c>
      <c r="I426" t="str">
        <f>VLOOKUP($A426,'Medical Examinations'!$A$1:$J$2336,8,FALSE)</f>
        <v>No</v>
      </c>
      <c r="J426" t="str">
        <f>VLOOKUP($A426,'Medical Examinations'!$A$1:$J$2336,9,FALSE)</f>
        <v>Obesity</v>
      </c>
      <c r="K426" t="str">
        <f>VLOOKUP($A426,'Medical Examinations'!$A$1:$J$2336,10,FALSE)</f>
        <v>Diabetes</v>
      </c>
      <c r="L426">
        <f>VLOOKUP($A426,'Hospitalisation Details'!$A$1:$O$2344,2,FALSE)</f>
        <v>6</v>
      </c>
      <c r="M426" s="6" t="str">
        <f>VLOOKUP($A426,'Hospitalisation Details'!$A$1:$O$2344,5,FALSE)</f>
        <v>6-Jul-1968</v>
      </c>
      <c r="N426" s="28">
        <f>VLOOKUP($A426,'Hospitalisation Details'!$A$1:$O$2344,6,FALSE)</f>
        <v>54</v>
      </c>
      <c r="O426" s="28">
        <f>VLOOKUP($A426,'Hospitalisation Details'!$A$1:$O$2344,7,FALSE)</f>
        <v>0</v>
      </c>
      <c r="P426" s="28">
        <f>VLOOKUP($A426,'Hospitalisation Details'!$A$1:$O$2344,8,FALSE)</f>
        <v>24476.48</v>
      </c>
      <c r="Q426" t="str">
        <f>VLOOKUP($A426,'Hospitalisation Details'!$A$1:$O$2344,3,FALSE)</f>
        <v>Jul</v>
      </c>
    </row>
    <row r="427" spans="1:17" ht="15.6" x14ac:dyDescent="0.3">
      <c r="A427" s="21" t="s">
        <v>1944</v>
      </c>
      <c r="B427" t="str">
        <f>VLOOKUP($A427,'Customer Names'!$A$2:$D$2336,3,FALSE)</f>
        <v>Matt</v>
      </c>
      <c r="C427">
        <f>VLOOKUP($A427,'Medical Examinations'!$A$1:$J$2336,2,FALSE)</f>
        <v>27.36</v>
      </c>
      <c r="D427">
        <f>VLOOKUP($A427,'Medical Examinations'!$A$1:$J$2336,3,FALSE)</f>
        <v>9.4499999999999993</v>
      </c>
      <c r="E427" t="str">
        <f>VLOOKUP($A427,'Medical Examinations'!$A$1:$J$2336,4,FALSE)</f>
        <v>Yes</v>
      </c>
      <c r="F427" t="str">
        <f>VLOOKUP($A427,'Medical Examinations'!$A$1:$J$2336,5,FALSE)</f>
        <v>No</v>
      </c>
      <c r="G427" t="str">
        <f>VLOOKUP($A427,'Medical Examinations'!$A$1:$J$2336,6,FALSE)</f>
        <v>No</v>
      </c>
      <c r="H427">
        <f>VLOOKUP($A427,'Medical Examinations'!$A$1:$J$2336,7,FALSE)</f>
        <v>2</v>
      </c>
      <c r="I427" t="str">
        <f>VLOOKUP($A427,'Medical Examinations'!$A$1:$J$2336,8,FALSE)</f>
        <v>Yes</v>
      </c>
      <c r="J427" t="str">
        <f>VLOOKUP($A427,'Medical Examinations'!$A$1:$J$2336,9,FALSE)</f>
        <v>Over Weight</v>
      </c>
      <c r="K427" t="str">
        <f>VLOOKUP($A427,'Medical Examinations'!$A$1:$J$2336,10,FALSE)</f>
        <v>Diabetes</v>
      </c>
      <c r="L427">
        <f>VLOOKUP($A427,'Hospitalisation Details'!$A$1:$O$2344,2,FALSE)</f>
        <v>30</v>
      </c>
      <c r="M427" s="6" t="str">
        <f>VLOOKUP($A427,'Hospitalisation Details'!$A$1:$O$2344,5,FALSE)</f>
        <v>30-Nov-1970</v>
      </c>
      <c r="N427" s="28">
        <f>VLOOKUP($A427,'Hospitalisation Details'!$A$1:$O$2344,6,FALSE)</f>
        <v>52</v>
      </c>
      <c r="O427" s="28">
        <f>VLOOKUP($A427,'Hospitalisation Details'!$A$1:$O$2344,7,FALSE)</f>
        <v>0</v>
      </c>
      <c r="P427" s="28">
        <f>VLOOKUP($A427,'Hospitalisation Details'!$A$1:$O$2344,8,FALSE)</f>
        <v>24393.62</v>
      </c>
      <c r="Q427" t="str">
        <f>VLOOKUP($A427,'Hospitalisation Details'!$A$1:$O$2344,3,FALSE)</f>
        <v>Nov</v>
      </c>
    </row>
    <row r="428" spans="1:17" ht="15.6" x14ac:dyDescent="0.3">
      <c r="A428" s="21" t="s">
        <v>1943</v>
      </c>
      <c r="B428" t="str">
        <f>VLOOKUP($A428,'Customer Names'!$A$2:$D$2336,3,FALSE)</f>
        <v>Taryn L</v>
      </c>
      <c r="C428">
        <f>VLOOKUP($A428,'Medical Examinations'!$A$1:$J$2336,2,FALSE)</f>
        <v>22.2</v>
      </c>
      <c r="D428">
        <f>VLOOKUP($A428,'Medical Examinations'!$A$1:$J$2336,3,FALSE)</f>
        <v>5.51</v>
      </c>
      <c r="E428" t="str">
        <f>VLOOKUP($A428,'Medical Examinations'!$A$1:$J$2336,4,FALSE)</f>
        <v>No</v>
      </c>
      <c r="F428" t="str">
        <f>VLOOKUP($A428,'Medical Examinations'!$A$1:$J$2336,5,FALSE)</f>
        <v>No</v>
      </c>
      <c r="G428" t="str">
        <f>VLOOKUP($A428,'Medical Examinations'!$A$1:$J$2336,6,FALSE)</f>
        <v>No</v>
      </c>
      <c r="H428">
        <f>VLOOKUP($A428,'Medical Examinations'!$A$1:$J$2336,7,FALSE)</f>
        <v>0</v>
      </c>
      <c r="I428" t="str">
        <f>VLOOKUP($A428,'Medical Examinations'!$A$1:$J$2336,8,FALSE)</f>
        <v>Yes</v>
      </c>
      <c r="J428" t="str">
        <f>VLOOKUP($A428,'Medical Examinations'!$A$1:$J$2336,9,FALSE)</f>
        <v>Normal Weight</v>
      </c>
      <c r="K428" t="str">
        <f>VLOOKUP($A428,'Medical Examinations'!$A$1:$J$2336,10,FALSE)</f>
        <v>Normal</v>
      </c>
      <c r="L428">
        <f>VLOOKUP($A428,'Hospitalisation Details'!$A$1:$O$2344,2,FALSE)</f>
        <v>7</v>
      </c>
      <c r="M428" s="6" t="str">
        <f>VLOOKUP($A428,'Hospitalisation Details'!$A$1:$O$2344,5,FALSE)</f>
        <v>7-Oct-1999</v>
      </c>
      <c r="N428" s="28">
        <f>VLOOKUP($A428,'Hospitalisation Details'!$A$1:$O$2344,6,FALSE)</f>
        <v>23</v>
      </c>
      <c r="O428" s="28">
        <f>VLOOKUP($A428,'Hospitalisation Details'!$A$1:$O$2344,7,FALSE)</f>
        <v>0</v>
      </c>
      <c r="P428" s="28">
        <f>VLOOKUP($A428,'Hospitalisation Details'!$A$1:$O$2344,8,FALSE)</f>
        <v>24387.74</v>
      </c>
      <c r="Q428" t="str">
        <f>VLOOKUP($A428,'Hospitalisation Details'!$A$1:$O$2344,3,FALSE)</f>
        <v>Oct</v>
      </c>
    </row>
    <row r="429" spans="1:17" ht="15.6" x14ac:dyDescent="0.3">
      <c r="A429" s="21" t="s">
        <v>1942</v>
      </c>
      <c r="B429" t="str">
        <f>VLOOKUP($A429,'Customer Names'!$A$2:$D$2336,3,FALSE)</f>
        <v>Temima</v>
      </c>
      <c r="C429">
        <f>VLOOKUP($A429,'Medical Examinations'!$A$1:$J$2336,2,FALSE)</f>
        <v>25.71</v>
      </c>
      <c r="D429">
        <f>VLOOKUP($A429,'Medical Examinations'!$A$1:$J$2336,3,FALSE)</f>
        <v>4.18</v>
      </c>
      <c r="E429" t="str">
        <f>VLOOKUP($A429,'Medical Examinations'!$A$1:$J$2336,4,FALSE)</f>
        <v>No</v>
      </c>
      <c r="F429" t="str">
        <f>VLOOKUP($A429,'Medical Examinations'!$A$1:$J$2336,5,FALSE)</f>
        <v>Yes</v>
      </c>
      <c r="G429" t="str">
        <f>VLOOKUP($A429,'Medical Examinations'!$A$1:$J$2336,6,FALSE)</f>
        <v>No</v>
      </c>
      <c r="H429">
        <f>VLOOKUP($A429,'Medical Examinations'!$A$1:$J$2336,7,FALSE)</f>
        <v>1</v>
      </c>
      <c r="I429" t="str">
        <f>VLOOKUP($A429,'Medical Examinations'!$A$1:$J$2336,8,FALSE)</f>
        <v>Yes</v>
      </c>
      <c r="J429" t="str">
        <f>VLOOKUP($A429,'Medical Examinations'!$A$1:$J$2336,9,FALSE)</f>
        <v>Over Weight</v>
      </c>
      <c r="K429" t="str">
        <f>VLOOKUP($A429,'Medical Examinations'!$A$1:$J$2336,10,FALSE)</f>
        <v>Normal</v>
      </c>
      <c r="L429">
        <f>VLOOKUP($A429,'Hospitalisation Details'!$A$1:$O$2344,2,FALSE)</f>
        <v>3</v>
      </c>
      <c r="M429" s="6" t="str">
        <f>VLOOKUP($A429,'Hospitalisation Details'!$A$1:$O$2344,5,FALSE)</f>
        <v>3-Aug-2004</v>
      </c>
      <c r="N429" s="28">
        <f>VLOOKUP($A429,'Hospitalisation Details'!$A$1:$O$2344,6,FALSE)</f>
        <v>18</v>
      </c>
      <c r="O429" s="28">
        <f>VLOOKUP($A429,'Hospitalisation Details'!$A$1:$O$2344,7,FALSE)</f>
        <v>0</v>
      </c>
      <c r="P429" s="28">
        <f>VLOOKUP($A429,'Hospitalisation Details'!$A$1:$O$2344,8,FALSE)</f>
        <v>24294.02</v>
      </c>
      <c r="Q429" t="str">
        <f>VLOOKUP($A429,'Hospitalisation Details'!$A$1:$O$2344,3,FALSE)</f>
        <v>Aug</v>
      </c>
    </row>
    <row r="430" spans="1:17" ht="15.6" x14ac:dyDescent="0.3">
      <c r="A430" s="21" t="s">
        <v>1941</v>
      </c>
      <c r="B430" t="str">
        <f>VLOOKUP($A430,'Customer Names'!$A$2:$D$2336,3,FALSE)</f>
        <v>Jennifer</v>
      </c>
      <c r="C430">
        <f>VLOOKUP($A430,'Medical Examinations'!$A$1:$J$2336,2,FALSE)</f>
        <v>41.91</v>
      </c>
      <c r="D430">
        <f>VLOOKUP($A430,'Medical Examinations'!$A$1:$J$2336,3,FALSE)</f>
        <v>5.98</v>
      </c>
      <c r="E430" t="str">
        <f>VLOOKUP($A430,'Medical Examinations'!$A$1:$J$2336,4,FALSE)</f>
        <v>Yes</v>
      </c>
      <c r="F430" t="str">
        <f>VLOOKUP($A430,'Medical Examinations'!$A$1:$J$2336,5,FALSE)</f>
        <v>No</v>
      </c>
      <c r="G430" t="str">
        <f>VLOOKUP($A430,'Medical Examinations'!$A$1:$J$2336,6,FALSE)</f>
        <v>No</v>
      </c>
      <c r="H430">
        <f>VLOOKUP($A430,'Medical Examinations'!$A$1:$J$2336,7,FALSE)</f>
        <v>1</v>
      </c>
      <c r="I430" t="str">
        <f>VLOOKUP($A430,'Medical Examinations'!$A$1:$J$2336,8,FALSE)</f>
        <v>No</v>
      </c>
      <c r="J430" t="str">
        <f>VLOOKUP($A430,'Medical Examinations'!$A$1:$J$2336,9,FALSE)</f>
        <v>Obesity</v>
      </c>
      <c r="K430" t="str">
        <f>VLOOKUP($A430,'Medical Examinations'!$A$1:$J$2336,10,FALSE)</f>
        <v>Prediabetes</v>
      </c>
      <c r="L430">
        <f>VLOOKUP($A430,'Hospitalisation Details'!$A$1:$O$2344,2,FALSE)</f>
        <v>16</v>
      </c>
      <c r="M430" s="6" t="str">
        <f>VLOOKUP($A430,'Hospitalisation Details'!$A$1:$O$2344,5,FALSE)</f>
        <v>16-Dec-1964</v>
      </c>
      <c r="N430" s="28">
        <f>VLOOKUP($A430,'Hospitalisation Details'!$A$1:$O$2344,6,FALSE)</f>
        <v>58</v>
      </c>
      <c r="O430" s="28">
        <f>VLOOKUP($A430,'Hospitalisation Details'!$A$1:$O$2344,7,FALSE)</f>
        <v>0</v>
      </c>
      <c r="P430" s="28">
        <f>VLOOKUP($A430,'Hospitalisation Details'!$A$1:$O$2344,8,FALSE)</f>
        <v>24227.34</v>
      </c>
      <c r="Q430" t="str">
        <f>VLOOKUP($A430,'Hospitalisation Details'!$A$1:$O$2344,3,FALSE)</f>
        <v>Dec</v>
      </c>
    </row>
    <row r="431" spans="1:17" ht="15.6" x14ac:dyDescent="0.3">
      <c r="A431" s="21" t="s">
        <v>1940</v>
      </c>
      <c r="B431" t="str">
        <f>VLOOKUP($A431,'Customer Names'!$A$2:$D$2336,3,FALSE)</f>
        <v>Serena M</v>
      </c>
      <c r="C431">
        <f>VLOOKUP($A431,'Medical Examinations'!$A$1:$J$2336,2,FALSE)</f>
        <v>25.85</v>
      </c>
      <c r="D431">
        <f>VLOOKUP($A431,'Medical Examinations'!$A$1:$J$2336,3,FALSE)</f>
        <v>10.16</v>
      </c>
      <c r="E431" t="str">
        <f>VLOOKUP($A431,'Medical Examinations'!$A$1:$J$2336,4,FALSE)</f>
        <v>No</v>
      </c>
      <c r="F431" t="str">
        <f>VLOOKUP($A431,'Medical Examinations'!$A$1:$J$2336,5,FALSE)</f>
        <v>No</v>
      </c>
      <c r="G431" t="str">
        <f>VLOOKUP($A431,'Medical Examinations'!$A$1:$J$2336,6,FALSE)</f>
        <v>No</v>
      </c>
      <c r="H431">
        <f>VLOOKUP($A431,'Medical Examinations'!$A$1:$J$2336,7,FALSE)</f>
        <v>0</v>
      </c>
      <c r="I431" t="str">
        <f>VLOOKUP($A431,'Medical Examinations'!$A$1:$J$2336,8,FALSE)</f>
        <v>Yes</v>
      </c>
      <c r="J431" t="str">
        <f>VLOOKUP($A431,'Medical Examinations'!$A$1:$J$2336,9,FALSE)</f>
        <v>Over Weight</v>
      </c>
      <c r="K431" t="str">
        <f>VLOOKUP($A431,'Medical Examinations'!$A$1:$J$2336,10,FALSE)</f>
        <v>Diabetes</v>
      </c>
      <c r="L431">
        <f>VLOOKUP($A431,'Hospitalisation Details'!$A$1:$O$2344,2,FALSE)</f>
        <v>10</v>
      </c>
      <c r="M431" s="6" t="str">
        <f>VLOOKUP($A431,'Hospitalisation Details'!$A$1:$O$2344,5,FALSE)</f>
        <v>10-Sep-1974</v>
      </c>
      <c r="N431" s="28">
        <f>VLOOKUP($A431,'Hospitalisation Details'!$A$1:$O$2344,6,FALSE)</f>
        <v>48</v>
      </c>
      <c r="O431" s="28">
        <f>VLOOKUP($A431,'Hospitalisation Details'!$A$1:$O$2344,7,FALSE)</f>
        <v>3</v>
      </c>
      <c r="P431" s="28">
        <f>VLOOKUP($A431,'Hospitalisation Details'!$A$1:$O$2344,8,FALSE)</f>
        <v>24180.93</v>
      </c>
      <c r="Q431" t="str">
        <f>VLOOKUP($A431,'Hospitalisation Details'!$A$1:$O$2344,3,FALSE)</f>
        <v>Sep</v>
      </c>
    </row>
    <row r="432" spans="1:17" ht="15.6" x14ac:dyDescent="0.3">
      <c r="A432" s="21" t="s">
        <v>1939</v>
      </c>
      <c r="B432" t="str">
        <f>VLOOKUP($A432,'Customer Names'!$A$2:$D$2336,3,FALSE)</f>
        <v>Victoria M</v>
      </c>
      <c r="C432">
        <f>VLOOKUP($A432,'Medical Examinations'!$A$1:$J$2336,2,FALSE)</f>
        <v>23.844999999999999</v>
      </c>
      <c r="D432">
        <f>VLOOKUP($A432,'Medical Examinations'!$A$1:$J$2336,3,FALSE)</f>
        <v>11.71</v>
      </c>
      <c r="E432" t="str">
        <f>VLOOKUP($A432,'Medical Examinations'!$A$1:$J$2336,4,FALSE)</f>
        <v>No</v>
      </c>
      <c r="F432" t="str">
        <f>VLOOKUP($A432,'Medical Examinations'!$A$1:$J$2336,5,FALSE)</f>
        <v>No</v>
      </c>
      <c r="G432" t="str">
        <f>VLOOKUP($A432,'Medical Examinations'!$A$1:$J$2336,6,FALSE)</f>
        <v>No</v>
      </c>
      <c r="H432">
        <f>VLOOKUP($A432,'Medical Examinations'!$A$1:$J$2336,7,FALSE)</f>
        <v>2</v>
      </c>
      <c r="I432" t="str">
        <f>VLOOKUP($A432,'Medical Examinations'!$A$1:$J$2336,8,FALSE)</f>
        <v>Yes</v>
      </c>
      <c r="J432" t="str">
        <f>VLOOKUP($A432,'Medical Examinations'!$A$1:$J$2336,9,FALSE)</f>
        <v>Normal Weight</v>
      </c>
      <c r="K432" t="str">
        <f>VLOOKUP($A432,'Medical Examinations'!$A$1:$J$2336,10,FALSE)</f>
        <v>Diabetes</v>
      </c>
      <c r="L432">
        <f>VLOOKUP($A432,'Hospitalisation Details'!$A$1:$O$2344,2,FALSE)</f>
        <v>13</v>
      </c>
      <c r="M432" s="6" t="str">
        <f>VLOOKUP($A432,'Hospitalisation Details'!$A$1:$O$2344,5,FALSE)</f>
        <v>13-Jun-1973</v>
      </c>
      <c r="N432" s="28">
        <f>VLOOKUP($A432,'Hospitalisation Details'!$A$1:$O$2344,6,FALSE)</f>
        <v>49</v>
      </c>
      <c r="O432" s="28">
        <f>VLOOKUP($A432,'Hospitalisation Details'!$A$1:$O$2344,7,FALSE)</f>
        <v>3</v>
      </c>
      <c r="P432" s="28">
        <f>VLOOKUP($A432,'Hospitalisation Details'!$A$1:$O$2344,8,FALSE)</f>
        <v>24106.91</v>
      </c>
      <c r="Q432" t="str">
        <f>VLOOKUP($A432,'Hospitalisation Details'!$A$1:$O$2344,3,FALSE)</f>
        <v>Jun</v>
      </c>
    </row>
    <row r="433" spans="1:17" ht="15.6" x14ac:dyDescent="0.3">
      <c r="A433" s="21" t="s">
        <v>1938</v>
      </c>
      <c r="B433" t="str">
        <f>VLOOKUP($A433,'Customer Names'!$A$2:$D$2336,3,FALSE)</f>
        <v>Phoebe</v>
      </c>
      <c r="C433">
        <f>VLOOKUP($A433,'Medical Examinations'!$A$1:$J$2336,2,FALSE)</f>
        <v>30.59</v>
      </c>
      <c r="D433">
        <f>VLOOKUP($A433,'Medical Examinations'!$A$1:$J$2336,3,FALSE)</f>
        <v>5.23</v>
      </c>
      <c r="E433" t="str">
        <f>VLOOKUP($A433,'Medical Examinations'!$A$1:$J$2336,4,FALSE)</f>
        <v>No</v>
      </c>
      <c r="F433" t="str">
        <f>VLOOKUP($A433,'Medical Examinations'!$A$1:$J$2336,5,FALSE)</f>
        <v>No</v>
      </c>
      <c r="G433" t="str">
        <f>VLOOKUP($A433,'Medical Examinations'!$A$1:$J$2336,6,FALSE)</f>
        <v>Yes</v>
      </c>
      <c r="H433">
        <f>VLOOKUP($A433,'Medical Examinations'!$A$1:$J$2336,7,FALSE)</f>
        <v>1</v>
      </c>
      <c r="I433" t="str">
        <f>VLOOKUP($A433,'Medical Examinations'!$A$1:$J$2336,8,FALSE)</f>
        <v>No</v>
      </c>
      <c r="J433" t="str">
        <f>VLOOKUP($A433,'Medical Examinations'!$A$1:$J$2336,9,FALSE)</f>
        <v>Obesity</v>
      </c>
      <c r="K433" t="str">
        <f>VLOOKUP($A433,'Medical Examinations'!$A$1:$J$2336,10,FALSE)</f>
        <v>Normal</v>
      </c>
      <c r="L433">
        <f>VLOOKUP($A433,'Hospitalisation Details'!$A$1:$O$2344,2,FALSE)</f>
        <v>30</v>
      </c>
      <c r="M433" s="6" t="str">
        <f>VLOOKUP($A433,'Hospitalisation Details'!$A$1:$O$2344,5,FALSE)</f>
        <v>30-Dec-2003</v>
      </c>
      <c r="N433" s="28">
        <f>VLOOKUP($A433,'Hospitalisation Details'!$A$1:$O$2344,6,FALSE)</f>
        <v>19</v>
      </c>
      <c r="O433" s="28">
        <f>VLOOKUP($A433,'Hospitalisation Details'!$A$1:$O$2344,7,FALSE)</f>
        <v>2</v>
      </c>
      <c r="P433" s="28">
        <f>VLOOKUP($A433,'Hospitalisation Details'!$A$1:$O$2344,8,FALSE)</f>
        <v>24059.68</v>
      </c>
      <c r="Q433" t="str">
        <f>VLOOKUP($A433,'Hospitalisation Details'!$A$1:$O$2344,3,FALSE)</f>
        <v>Dec</v>
      </c>
    </row>
    <row r="434" spans="1:17" ht="15.6" x14ac:dyDescent="0.3">
      <c r="A434" s="21" t="s">
        <v>1937</v>
      </c>
      <c r="B434" t="str">
        <f>VLOOKUP($A434,'Customer Names'!$A$2:$D$2336,3,FALSE)</f>
        <v>Corey</v>
      </c>
      <c r="C434">
        <f>VLOOKUP($A434,'Medical Examinations'!$A$1:$J$2336,2,FALSE)</f>
        <v>24.795000000000002</v>
      </c>
      <c r="D434">
        <f>VLOOKUP($A434,'Medical Examinations'!$A$1:$J$2336,3,FALSE)</f>
        <v>6.85</v>
      </c>
      <c r="E434" t="str">
        <f>VLOOKUP($A434,'Medical Examinations'!$A$1:$J$2336,4,FALSE)</f>
        <v>No</v>
      </c>
      <c r="F434" t="str">
        <f>VLOOKUP($A434,'Medical Examinations'!$A$1:$J$2336,5,FALSE)</f>
        <v>No</v>
      </c>
      <c r="G434" t="str">
        <f>VLOOKUP($A434,'Medical Examinations'!$A$1:$J$2336,6,FALSE)</f>
        <v>No</v>
      </c>
      <c r="H434">
        <f>VLOOKUP($A434,'Medical Examinations'!$A$1:$J$2336,7,FALSE)</f>
        <v>0</v>
      </c>
      <c r="I434" t="str">
        <f>VLOOKUP($A434,'Medical Examinations'!$A$1:$J$2336,8,FALSE)</f>
        <v>Yes</v>
      </c>
      <c r="J434" t="str">
        <f>VLOOKUP($A434,'Medical Examinations'!$A$1:$J$2336,9,FALSE)</f>
        <v>Normal Weight</v>
      </c>
      <c r="K434" t="str">
        <f>VLOOKUP($A434,'Medical Examinations'!$A$1:$J$2336,10,FALSE)</f>
        <v>Diabetes</v>
      </c>
      <c r="L434">
        <f>VLOOKUP($A434,'Hospitalisation Details'!$A$1:$O$2344,2,FALSE)</f>
        <v>10</v>
      </c>
      <c r="M434" s="6" t="str">
        <f>VLOOKUP($A434,'Hospitalisation Details'!$A$1:$O$2344,5,FALSE)</f>
        <v>10-Jul-1971</v>
      </c>
      <c r="N434" s="28">
        <f>VLOOKUP($A434,'Hospitalisation Details'!$A$1:$O$2344,6,FALSE)</f>
        <v>51</v>
      </c>
      <c r="O434" s="28">
        <f>VLOOKUP($A434,'Hospitalisation Details'!$A$1:$O$2344,7,FALSE)</f>
        <v>2</v>
      </c>
      <c r="P434" s="28">
        <f>VLOOKUP($A434,'Hospitalisation Details'!$A$1:$O$2344,8,FALSE)</f>
        <v>23967.38</v>
      </c>
      <c r="Q434" t="str">
        <f>VLOOKUP($A434,'Hospitalisation Details'!$A$1:$O$2344,3,FALSE)</f>
        <v>Jul</v>
      </c>
    </row>
    <row r="435" spans="1:17" ht="15.6" x14ac:dyDescent="0.3">
      <c r="A435" s="21" t="s">
        <v>1936</v>
      </c>
      <c r="B435" t="str">
        <f>VLOOKUP($A435,'Customer Names'!$A$2:$D$2336,3,FALSE)</f>
        <v>Rebecca</v>
      </c>
      <c r="C435">
        <f>VLOOKUP($A435,'Medical Examinations'!$A$1:$J$2336,2,FALSE)</f>
        <v>24.13</v>
      </c>
      <c r="D435">
        <f>VLOOKUP($A435,'Medical Examinations'!$A$1:$J$2336,3,FALSE)</f>
        <v>7.05</v>
      </c>
      <c r="E435" t="str">
        <f>VLOOKUP($A435,'Medical Examinations'!$A$1:$J$2336,4,FALSE)</f>
        <v>Yes</v>
      </c>
      <c r="F435" t="str">
        <f>VLOOKUP($A435,'Medical Examinations'!$A$1:$J$2336,5,FALSE)</f>
        <v>No</v>
      </c>
      <c r="G435" t="str">
        <f>VLOOKUP($A435,'Medical Examinations'!$A$1:$J$2336,6,FALSE)</f>
        <v>No</v>
      </c>
      <c r="H435">
        <f>VLOOKUP($A435,'Medical Examinations'!$A$1:$J$2336,7,FALSE)</f>
        <v>2</v>
      </c>
      <c r="I435" t="str">
        <f>VLOOKUP($A435,'Medical Examinations'!$A$1:$J$2336,8,FALSE)</f>
        <v>Yes</v>
      </c>
      <c r="J435" t="str">
        <f>VLOOKUP($A435,'Medical Examinations'!$A$1:$J$2336,9,FALSE)</f>
        <v>Normal Weight</v>
      </c>
      <c r="K435" t="str">
        <f>VLOOKUP($A435,'Medical Examinations'!$A$1:$J$2336,10,FALSE)</f>
        <v>Diabetes</v>
      </c>
      <c r="L435">
        <f>VLOOKUP($A435,'Hospitalisation Details'!$A$1:$O$2344,2,FALSE)</f>
        <v>8</v>
      </c>
      <c r="M435" s="6" t="str">
        <f>VLOOKUP($A435,'Hospitalisation Details'!$A$1:$O$2344,5,FALSE)</f>
        <v>8-Aug-1970</v>
      </c>
      <c r="N435" s="28">
        <f>VLOOKUP($A435,'Hospitalisation Details'!$A$1:$O$2344,6,FALSE)</f>
        <v>52</v>
      </c>
      <c r="O435" s="28">
        <f>VLOOKUP($A435,'Hospitalisation Details'!$A$1:$O$2344,7,FALSE)</f>
        <v>1</v>
      </c>
      <c r="P435" s="28">
        <f>VLOOKUP($A435,'Hospitalisation Details'!$A$1:$O$2344,8,FALSE)</f>
        <v>23887.66</v>
      </c>
      <c r="Q435" t="str">
        <f>VLOOKUP($A435,'Hospitalisation Details'!$A$1:$O$2344,3,FALSE)</f>
        <v>Aug</v>
      </c>
    </row>
    <row r="436" spans="1:17" ht="15.6" x14ac:dyDescent="0.3">
      <c r="A436" s="21" t="s">
        <v>1935</v>
      </c>
      <c r="B436" t="str">
        <f>VLOOKUP($A436,'Customer Names'!$A$2:$D$2336,3,FALSE)</f>
        <v>Nicholas D</v>
      </c>
      <c r="C436">
        <f>VLOOKUP($A436,'Medical Examinations'!$A$1:$J$2336,2,FALSE)</f>
        <v>25.84</v>
      </c>
      <c r="D436">
        <f>VLOOKUP($A436,'Medical Examinations'!$A$1:$J$2336,3,FALSE)</f>
        <v>11.64</v>
      </c>
      <c r="E436" t="str">
        <f>VLOOKUP($A436,'Medical Examinations'!$A$1:$J$2336,4,FALSE)</f>
        <v>No</v>
      </c>
      <c r="F436" t="str">
        <f>VLOOKUP($A436,'Medical Examinations'!$A$1:$J$2336,5,FALSE)</f>
        <v>No</v>
      </c>
      <c r="G436" t="str">
        <f>VLOOKUP($A436,'Medical Examinations'!$A$1:$J$2336,6,FALSE)</f>
        <v>No</v>
      </c>
      <c r="H436">
        <f>VLOOKUP($A436,'Medical Examinations'!$A$1:$J$2336,7,FALSE)</f>
        <v>2</v>
      </c>
      <c r="I436" t="str">
        <f>VLOOKUP($A436,'Medical Examinations'!$A$1:$J$2336,8,FALSE)</f>
        <v>Yes</v>
      </c>
      <c r="J436" t="str">
        <f>VLOOKUP($A436,'Medical Examinations'!$A$1:$J$2336,9,FALSE)</f>
        <v>Over Weight</v>
      </c>
      <c r="K436" t="str">
        <f>VLOOKUP($A436,'Medical Examinations'!$A$1:$J$2336,10,FALSE)</f>
        <v>Diabetes</v>
      </c>
      <c r="L436">
        <f>VLOOKUP($A436,'Hospitalisation Details'!$A$1:$O$2344,2,FALSE)</f>
        <v>27</v>
      </c>
      <c r="M436" s="6" t="str">
        <f>VLOOKUP($A436,'Hospitalisation Details'!$A$1:$O$2344,5,FALSE)</f>
        <v>27-Jun-1973</v>
      </c>
      <c r="N436" s="28">
        <f>VLOOKUP($A436,'Hospitalisation Details'!$A$1:$O$2344,6,FALSE)</f>
        <v>49</v>
      </c>
      <c r="O436" s="28">
        <f>VLOOKUP($A436,'Hospitalisation Details'!$A$1:$O$2344,7,FALSE)</f>
        <v>2</v>
      </c>
      <c r="P436" s="28">
        <f>VLOOKUP($A436,'Hospitalisation Details'!$A$1:$O$2344,8,FALSE)</f>
        <v>23807.24</v>
      </c>
      <c r="Q436" t="str">
        <f>VLOOKUP($A436,'Hospitalisation Details'!$A$1:$O$2344,3,FALSE)</f>
        <v>Jun</v>
      </c>
    </row>
    <row r="437" spans="1:17" ht="15.6" x14ac:dyDescent="0.3">
      <c r="A437" s="21" t="s">
        <v>1934</v>
      </c>
      <c r="B437" t="str">
        <f>VLOOKUP($A437,'Customer Names'!$A$2:$D$2336,3,FALSE)</f>
        <v>Christian</v>
      </c>
      <c r="C437">
        <f>VLOOKUP($A437,'Medical Examinations'!$A$1:$J$2336,2,FALSE)</f>
        <v>28</v>
      </c>
      <c r="D437">
        <f>VLOOKUP($A437,'Medical Examinations'!$A$1:$J$2336,3,FALSE)</f>
        <v>10.52</v>
      </c>
      <c r="E437" t="str">
        <f>VLOOKUP($A437,'Medical Examinations'!$A$1:$J$2336,4,FALSE)</f>
        <v>No</v>
      </c>
      <c r="F437" t="str">
        <f>VLOOKUP($A437,'Medical Examinations'!$A$1:$J$2336,5,FALSE)</f>
        <v>No</v>
      </c>
      <c r="G437" t="str">
        <f>VLOOKUP($A437,'Medical Examinations'!$A$1:$J$2336,6,FALSE)</f>
        <v>No</v>
      </c>
      <c r="H437">
        <f>VLOOKUP($A437,'Medical Examinations'!$A$1:$J$2336,7,FALSE)</f>
        <v>0</v>
      </c>
      <c r="I437" t="str">
        <f>VLOOKUP($A437,'Medical Examinations'!$A$1:$J$2336,8,FALSE)</f>
        <v>Yes</v>
      </c>
      <c r="J437" t="str">
        <f>VLOOKUP($A437,'Medical Examinations'!$A$1:$J$2336,9,FALSE)</f>
        <v>Over Weight</v>
      </c>
      <c r="K437" t="str">
        <f>VLOOKUP($A437,'Medical Examinations'!$A$1:$J$2336,10,FALSE)</f>
        <v>Diabetes</v>
      </c>
      <c r="L437">
        <f>VLOOKUP($A437,'Hospitalisation Details'!$A$1:$O$2344,2,FALSE)</f>
        <v>2</v>
      </c>
      <c r="M437" s="6" t="str">
        <f>VLOOKUP($A437,'Hospitalisation Details'!$A$1:$O$2344,5,FALSE)</f>
        <v>2-Jun-1974</v>
      </c>
      <c r="N437" s="28">
        <f>VLOOKUP($A437,'Hospitalisation Details'!$A$1:$O$2344,6,FALSE)</f>
        <v>49</v>
      </c>
      <c r="O437" s="28">
        <f>VLOOKUP($A437,'Hospitalisation Details'!$A$1:$O$2344,7,FALSE)</f>
        <v>1</v>
      </c>
      <c r="P437" s="28">
        <f>VLOOKUP($A437,'Hospitalisation Details'!$A$1:$O$2344,8,FALSE)</f>
        <v>23568.27</v>
      </c>
      <c r="Q437" t="str">
        <f>VLOOKUP($A437,'Hospitalisation Details'!$A$1:$O$2344,3,FALSE)</f>
        <v>Jun</v>
      </c>
    </row>
    <row r="438" spans="1:17" ht="15.6" x14ac:dyDescent="0.3">
      <c r="A438" s="21" t="s">
        <v>1933</v>
      </c>
      <c r="B438" t="str">
        <f>VLOOKUP($A438,'Customer Names'!$A$2:$D$2336,3,FALSE)</f>
        <v>Jonathon S</v>
      </c>
      <c r="C438">
        <f>VLOOKUP($A438,'Medical Examinations'!$A$1:$J$2336,2,FALSE)</f>
        <v>34.1</v>
      </c>
      <c r="D438">
        <f>VLOOKUP($A438,'Medical Examinations'!$A$1:$J$2336,3,FALSE)</f>
        <v>4.01</v>
      </c>
      <c r="E438" t="str">
        <f>VLOOKUP($A438,'Medical Examinations'!$A$1:$J$2336,4,FALSE)</f>
        <v>Yes</v>
      </c>
      <c r="F438" t="str">
        <f>VLOOKUP($A438,'Medical Examinations'!$A$1:$J$2336,5,FALSE)</f>
        <v>No</v>
      </c>
      <c r="G438" t="str">
        <f>VLOOKUP($A438,'Medical Examinations'!$A$1:$J$2336,6,FALSE)</f>
        <v>Yes</v>
      </c>
      <c r="H438">
        <f>VLOOKUP($A438,'Medical Examinations'!$A$1:$J$2336,7,FALSE)</f>
        <v>1</v>
      </c>
      <c r="I438" t="str">
        <f>VLOOKUP($A438,'Medical Examinations'!$A$1:$J$2336,8,FALSE)</f>
        <v>No</v>
      </c>
      <c r="J438" t="str">
        <f>VLOOKUP($A438,'Medical Examinations'!$A$1:$J$2336,9,FALSE)</f>
        <v>Obesity</v>
      </c>
      <c r="K438" t="str">
        <f>VLOOKUP($A438,'Medical Examinations'!$A$1:$J$2336,10,FALSE)</f>
        <v>Normal</v>
      </c>
      <c r="L438">
        <f>VLOOKUP($A438,'Hospitalisation Details'!$A$1:$O$2344,2,FALSE)</f>
        <v>26</v>
      </c>
      <c r="M438" s="6" t="str">
        <f>VLOOKUP($A438,'Hospitalisation Details'!$A$1:$O$2344,5,FALSE)</f>
        <v>26-Aug-1983</v>
      </c>
      <c r="N438" s="28">
        <f>VLOOKUP($A438,'Hospitalisation Details'!$A$1:$O$2344,6,FALSE)</f>
        <v>39</v>
      </c>
      <c r="O438" s="28">
        <f>VLOOKUP($A438,'Hospitalisation Details'!$A$1:$O$2344,7,FALSE)</f>
        <v>2</v>
      </c>
      <c r="P438" s="28">
        <f>VLOOKUP($A438,'Hospitalisation Details'!$A$1:$O$2344,8,FALSE)</f>
        <v>23563.02</v>
      </c>
      <c r="Q438" t="str">
        <f>VLOOKUP($A438,'Hospitalisation Details'!$A$1:$O$2344,3,FALSE)</f>
        <v>Aug</v>
      </c>
    </row>
    <row r="439" spans="1:17" ht="15.6" x14ac:dyDescent="0.3">
      <c r="A439" s="21" t="s">
        <v>1932</v>
      </c>
      <c r="B439" t="str">
        <f>VLOOKUP($A439,'Customer Names'!$A$2:$D$2336,3,FALSE)</f>
        <v>Caroline</v>
      </c>
      <c r="C439">
        <f>VLOOKUP($A439,'Medical Examinations'!$A$1:$J$2336,2,FALSE)</f>
        <v>26.125</v>
      </c>
      <c r="D439">
        <f>VLOOKUP($A439,'Medical Examinations'!$A$1:$J$2336,3,FALSE)</f>
        <v>8.56</v>
      </c>
      <c r="E439" t="str">
        <f>VLOOKUP($A439,'Medical Examinations'!$A$1:$J$2336,4,FALSE)</f>
        <v>Yes</v>
      </c>
      <c r="F439" t="str">
        <f>VLOOKUP($A439,'Medical Examinations'!$A$1:$J$2336,5,FALSE)</f>
        <v>No</v>
      </c>
      <c r="G439" t="str">
        <f>VLOOKUP($A439,'Medical Examinations'!$A$1:$J$2336,6,FALSE)</f>
        <v>No</v>
      </c>
      <c r="H439">
        <f>VLOOKUP($A439,'Medical Examinations'!$A$1:$J$2336,7,FALSE)</f>
        <v>1</v>
      </c>
      <c r="I439" t="str">
        <f>VLOOKUP($A439,'Medical Examinations'!$A$1:$J$2336,8,FALSE)</f>
        <v>Yes</v>
      </c>
      <c r="J439" t="str">
        <f>VLOOKUP($A439,'Medical Examinations'!$A$1:$J$2336,9,FALSE)</f>
        <v>Over Weight</v>
      </c>
      <c r="K439" t="str">
        <f>VLOOKUP($A439,'Medical Examinations'!$A$1:$J$2336,10,FALSE)</f>
        <v>Diabetes</v>
      </c>
      <c r="L439">
        <f>VLOOKUP($A439,'Hospitalisation Details'!$A$1:$O$2344,2,FALSE)</f>
        <v>13</v>
      </c>
      <c r="M439" s="6" t="str">
        <f>VLOOKUP($A439,'Hospitalisation Details'!$A$1:$O$2344,5,FALSE)</f>
        <v>13-Nov-1975</v>
      </c>
      <c r="N439" s="28">
        <f>VLOOKUP($A439,'Hospitalisation Details'!$A$1:$O$2344,6,FALSE)</f>
        <v>47</v>
      </c>
      <c r="O439" s="28">
        <f>VLOOKUP($A439,'Hospitalisation Details'!$A$1:$O$2344,7,FALSE)</f>
        <v>1</v>
      </c>
      <c r="P439" s="28">
        <f>VLOOKUP($A439,'Hospitalisation Details'!$A$1:$O$2344,8,FALSE)</f>
        <v>23401.31</v>
      </c>
      <c r="Q439" t="str">
        <f>VLOOKUP($A439,'Hospitalisation Details'!$A$1:$O$2344,3,FALSE)</f>
        <v>Nov</v>
      </c>
    </row>
    <row r="440" spans="1:17" ht="15.6" x14ac:dyDescent="0.3">
      <c r="A440" s="21" t="s">
        <v>1931</v>
      </c>
      <c r="B440" t="str">
        <f>VLOOKUP($A440,'Customer Names'!$A$2:$D$2336,3,FALSE)</f>
        <v>Joshua D</v>
      </c>
      <c r="C440">
        <f>VLOOKUP($A440,'Medical Examinations'!$A$1:$J$2336,2,FALSE)</f>
        <v>25.6</v>
      </c>
      <c r="D440">
        <f>VLOOKUP($A440,'Medical Examinations'!$A$1:$J$2336,3,FALSE)</f>
        <v>10.5</v>
      </c>
      <c r="E440" t="str">
        <f>VLOOKUP($A440,'Medical Examinations'!$A$1:$J$2336,4,FALSE)</f>
        <v>No</v>
      </c>
      <c r="F440" t="str">
        <f>VLOOKUP($A440,'Medical Examinations'!$A$1:$J$2336,5,FALSE)</f>
        <v>No</v>
      </c>
      <c r="G440" t="str">
        <f>VLOOKUP($A440,'Medical Examinations'!$A$1:$J$2336,6,FALSE)</f>
        <v>No</v>
      </c>
      <c r="H440">
        <f>VLOOKUP($A440,'Medical Examinations'!$A$1:$J$2336,7,FALSE)</f>
        <v>2</v>
      </c>
      <c r="I440" t="str">
        <f>VLOOKUP($A440,'Medical Examinations'!$A$1:$J$2336,8,FALSE)</f>
        <v>Yes</v>
      </c>
      <c r="J440" t="str">
        <f>VLOOKUP($A440,'Medical Examinations'!$A$1:$J$2336,9,FALSE)</f>
        <v>Over Weight</v>
      </c>
      <c r="K440" t="str">
        <f>VLOOKUP($A440,'Medical Examinations'!$A$1:$J$2336,10,FALSE)</f>
        <v>Diabetes</v>
      </c>
      <c r="L440">
        <f>VLOOKUP($A440,'Hospitalisation Details'!$A$1:$O$2344,2,FALSE)</f>
        <v>22</v>
      </c>
      <c r="M440" s="6" t="str">
        <f>VLOOKUP($A440,'Hospitalisation Details'!$A$1:$O$2344,5,FALSE)</f>
        <v>22-Oct-1973</v>
      </c>
      <c r="N440" s="28">
        <f>VLOOKUP($A440,'Hospitalisation Details'!$A$1:$O$2344,6,FALSE)</f>
        <v>49</v>
      </c>
      <c r="O440" s="28">
        <f>VLOOKUP($A440,'Hospitalisation Details'!$A$1:$O$2344,7,FALSE)</f>
        <v>2</v>
      </c>
      <c r="P440" s="28">
        <f>VLOOKUP($A440,'Hospitalisation Details'!$A$1:$O$2344,8,FALSE)</f>
        <v>23306.55</v>
      </c>
      <c r="Q440" t="str">
        <f>VLOOKUP($A440,'Hospitalisation Details'!$A$1:$O$2344,3,FALSE)</f>
        <v>Oct</v>
      </c>
    </row>
    <row r="441" spans="1:17" ht="15.6" x14ac:dyDescent="0.3">
      <c r="A441" s="21" t="s">
        <v>1930</v>
      </c>
      <c r="B441" t="str">
        <f>VLOOKUP($A441,'Customer Names'!$A$2:$D$2336,3,FALSE)</f>
        <v>Nichole</v>
      </c>
      <c r="C441">
        <f>VLOOKUP($A441,'Medical Examinations'!$A$1:$J$2336,2,FALSE)</f>
        <v>24.32</v>
      </c>
      <c r="D441">
        <f>VLOOKUP($A441,'Medical Examinations'!$A$1:$J$2336,3,FALSE)</f>
        <v>6.39</v>
      </c>
      <c r="E441" t="str">
        <f>VLOOKUP($A441,'Medical Examinations'!$A$1:$J$2336,4,FALSE)</f>
        <v>No</v>
      </c>
      <c r="F441" t="str">
        <f>VLOOKUP($A441,'Medical Examinations'!$A$1:$J$2336,5,FALSE)</f>
        <v>No</v>
      </c>
      <c r="G441" t="str">
        <f>VLOOKUP($A441,'Medical Examinations'!$A$1:$J$2336,6,FALSE)</f>
        <v>No</v>
      </c>
      <c r="H441">
        <f>VLOOKUP($A441,'Medical Examinations'!$A$1:$J$2336,7,FALSE)</f>
        <v>0</v>
      </c>
      <c r="I441" t="str">
        <f>VLOOKUP($A441,'Medical Examinations'!$A$1:$J$2336,8,FALSE)</f>
        <v>No</v>
      </c>
      <c r="J441" t="str">
        <f>VLOOKUP($A441,'Medical Examinations'!$A$1:$J$2336,9,FALSE)</f>
        <v>Normal Weight</v>
      </c>
      <c r="K441" t="str">
        <f>VLOOKUP($A441,'Medical Examinations'!$A$1:$J$2336,10,FALSE)</f>
        <v>Prediabetes</v>
      </c>
      <c r="L441">
        <f>VLOOKUP($A441,'Hospitalisation Details'!$A$1:$O$2344,2,FALSE)</f>
        <v>3</v>
      </c>
      <c r="M441" s="6" t="str">
        <f>VLOOKUP($A441,'Hospitalisation Details'!$A$1:$O$2344,5,FALSE)</f>
        <v>3-Oct-1994</v>
      </c>
      <c r="N441" s="28">
        <f>VLOOKUP($A441,'Hospitalisation Details'!$A$1:$O$2344,6,FALSE)</f>
        <v>28</v>
      </c>
      <c r="O441" s="28">
        <f>VLOOKUP($A441,'Hospitalisation Details'!$A$1:$O$2344,7,FALSE)</f>
        <v>1</v>
      </c>
      <c r="P441" s="28">
        <f>VLOOKUP($A441,'Hospitalisation Details'!$A$1:$O$2344,8,FALSE)</f>
        <v>23288.93</v>
      </c>
      <c r="Q441" t="str">
        <f>VLOOKUP($A441,'Hospitalisation Details'!$A$1:$O$2344,3,FALSE)</f>
        <v>Oct</v>
      </c>
    </row>
    <row r="442" spans="1:17" ht="15.6" x14ac:dyDescent="0.3">
      <c r="A442" s="21" t="s">
        <v>1929</v>
      </c>
      <c r="B442" t="str">
        <f>VLOOKUP($A442,'Customer Names'!$A$2:$D$2336,3,FALSE)</f>
        <v>Denise M</v>
      </c>
      <c r="C442">
        <f>VLOOKUP($A442,'Medical Examinations'!$A$1:$J$2336,2,FALSE)</f>
        <v>22.88</v>
      </c>
      <c r="D442">
        <f>VLOOKUP($A442,'Medical Examinations'!$A$1:$J$2336,3,FALSE)</f>
        <v>5.71</v>
      </c>
      <c r="E442" t="str">
        <f>VLOOKUP($A442,'Medical Examinations'!$A$1:$J$2336,4,FALSE)</f>
        <v>Yes</v>
      </c>
      <c r="F442" t="str">
        <f>VLOOKUP($A442,'Medical Examinations'!$A$1:$J$2336,5,FALSE)</f>
        <v>No</v>
      </c>
      <c r="G442" t="str">
        <f>VLOOKUP($A442,'Medical Examinations'!$A$1:$J$2336,6,FALSE)</f>
        <v>Yes</v>
      </c>
      <c r="H442">
        <f>VLOOKUP($A442,'Medical Examinations'!$A$1:$J$2336,7,FALSE)</f>
        <v>1</v>
      </c>
      <c r="I442" t="str">
        <f>VLOOKUP($A442,'Medical Examinations'!$A$1:$J$2336,8,FALSE)</f>
        <v>Yes</v>
      </c>
      <c r="J442" t="str">
        <f>VLOOKUP($A442,'Medical Examinations'!$A$1:$J$2336,9,FALSE)</f>
        <v>Normal Weight</v>
      </c>
      <c r="K442" t="str">
        <f>VLOOKUP($A442,'Medical Examinations'!$A$1:$J$2336,10,FALSE)</f>
        <v>Prediabetes</v>
      </c>
      <c r="L442">
        <f>VLOOKUP($A442,'Hospitalisation Details'!$A$1:$O$2344,2,FALSE)</f>
        <v>14</v>
      </c>
      <c r="M442" s="6" t="str">
        <f>VLOOKUP($A442,'Hospitalisation Details'!$A$1:$O$2344,5,FALSE)</f>
        <v>14-Nov-1969</v>
      </c>
      <c r="N442" s="28">
        <f>VLOOKUP($A442,'Hospitalisation Details'!$A$1:$O$2344,6,FALSE)</f>
        <v>53</v>
      </c>
      <c r="O442" s="28">
        <f>VLOOKUP($A442,'Hospitalisation Details'!$A$1:$O$2344,7,FALSE)</f>
        <v>1</v>
      </c>
      <c r="P442" s="28">
        <f>VLOOKUP($A442,'Hospitalisation Details'!$A$1:$O$2344,8,FALSE)</f>
        <v>23244.79</v>
      </c>
      <c r="Q442" t="str">
        <f>VLOOKUP($A442,'Hospitalisation Details'!$A$1:$O$2344,3,FALSE)</f>
        <v>Nov</v>
      </c>
    </row>
    <row r="443" spans="1:17" ht="15.6" x14ac:dyDescent="0.3">
      <c r="A443" s="21" t="s">
        <v>1928</v>
      </c>
      <c r="B443" t="str">
        <f>VLOOKUP($A443,'Customer Names'!$A$2:$D$2336,3,FALSE)</f>
        <v>Peter R</v>
      </c>
      <c r="C443">
        <f>VLOOKUP($A443,'Medical Examinations'!$A$1:$J$2336,2,FALSE)</f>
        <v>24.984999999999999</v>
      </c>
      <c r="D443">
        <f>VLOOKUP($A443,'Medical Examinations'!$A$1:$J$2336,3,FALSE)</f>
        <v>4.43</v>
      </c>
      <c r="E443" t="str">
        <f>VLOOKUP($A443,'Medical Examinations'!$A$1:$J$2336,4,FALSE)</f>
        <v>Yes</v>
      </c>
      <c r="F443" t="str">
        <f>VLOOKUP($A443,'Medical Examinations'!$A$1:$J$2336,5,FALSE)</f>
        <v>No</v>
      </c>
      <c r="G443" t="str">
        <f>VLOOKUP($A443,'Medical Examinations'!$A$1:$J$2336,6,FALSE)</f>
        <v>Yes</v>
      </c>
      <c r="H443">
        <f>VLOOKUP($A443,'Medical Examinations'!$A$1:$J$2336,7,FALSE)</f>
        <v>1</v>
      </c>
      <c r="I443" t="str">
        <f>VLOOKUP($A443,'Medical Examinations'!$A$1:$J$2336,8,FALSE)</f>
        <v>No</v>
      </c>
      <c r="J443" t="str">
        <f>VLOOKUP($A443,'Medical Examinations'!$A$1:$J$2336,9,FALSE)</f>
        <v>Over Weight</v>
      </c>
      <c r="K443" t="str">
        <f>VLOOKUP($A443,'Medical Examinations'!$A$1:$J$2336,10,FALSE)</f>
        <v>Normal</v>
      </c>
      <c r="L443">
        <f>VLOOKUP($A443,'Hospitalisation Details'!$A$1:$O$2344,2,FALSE)</f>
        <v>7</v>
      </c>
      <c r="M443" s="6" t="str">
        <f>VLOOKUP($A443,'Hospitalisation Details'!$A$1:$O$2344,5,FALSE)</f>
        <v>7-Aug-1997</v>
      </c>
      <c r="N443" s="28">
        <f>VLOOKUP($A443,'Hospitalisation Details'!$A$1:$O$2344,6,FALSE)</f>
        <v>25</v>
      </c>
      <c r="O443" s="28">
        <f>VLOOKUP($A443,'Hospitalisation Details'!$A$1:$O$2344,7,FALSE)</f>
        <v>2</v>
      </c>
      <c r="P443" s="28">
        <f>VLOOKUP($A443,'Hospitalisation Details'!$A$1:$O$2344,8,FALSE)</f>
        <v>23241.47</v>
      </c>
      <c r="Q443" t="str">
        <f>VLOOKUP($A443,'Hospitalisation Details'!$A$1:$O$2344,3,FALSE)</f>
        <v>Aug</v>
      </c>
    </row>
    <row r="444" spans="1:17" ht="15.6" x14ac:dyDescent="0.3">
      <c r="A444" s="21" t="s">
        <v>1927</v>
      </c>
      <c r="B444" t="str">
        <f>VLOOKUP($A444,'Customer Names'!$A$2:$D$2336,3,FALSE)</f>
        <v>Johnson K</v>
      </c>
      <c r="C444">
        <f>VLOOKUP($A444,'Medical Examinations'!$A$1:$J$2336,2,FALSE)</f>
        <v>33.1</v>
      </c>
      <c r="D444">
        <f>VLOOKUP($A444,'Medical Examinations'!$A$1:$J$2336,3,FALSE)</f>
        <v>5.52</v>
      </c>
      <c r="E444" t="str">
        <f>VLOOKUP($A444,'Medical Examinations'!$A$1:$J$2336,4,FALSE)</f>
        <v>No</v>
      </c>
      <c r="F444" t="str">
        <f>VLOOKUP($A444,'Medical Examinations'!$A$1:$J$2336,5,FALSE)</f>
        <v>No</v>
      </c>
      <c r="G444" t="str">
        <f>VLOOKUP($A444,'Medical Examinations'!$A$1:$J$2336,6,FALSE)</f>
        <v>Yes</v>
      </c>
      <c r="H444">
        <f>VLOOKUP($A444,'Medical Examinations'!$A$1:$J$2336,7,FALSE)</f>
        <v>1</v>
      </c>
      <c r="I444" t="str">
        <f>VLOOKUP($A444,'Medical Examinations'!$A$1:$J$2336,8,FALSE)</f>
        <v>No</v>
      </c>
      <c r="J444" t="str">
        <f>VLOOKUP($A444,'Medical Examinations'!$A$1:$J$2336,9,FALSE)</f>
        <v>Obesity</v>
      </c>
      <c r="K444" t="str">
        <f>VLOOKUP($A444,'Medical Examinations'!$A$1:$J$2336,10,FALSE)</f>
        <v>Normal</v>
      </c>
      <c r="L444">
        <f>VLOOKUP($A444,'Hospitalisation Details'!$A$1:$O$2344,2,FALSE)</f>
        <v>14</v>
      </c>
      <c r="M444" s="6" t="str">
        <f>VLOOKUP($A444,'Hospitalisation Details'!$A$1:$O$2344,5,FALSE)</f>
        <v>14-Dec-2003</v>
      </c>
      <c r="N444" s="28">
        <f>VLOOKUP($A444,'Hospitalisation Details'!$A$1:$O$2344,6,FALSE)</f>
        <v>19</v>
      </c>
      <c r="O444" s="28">
        <f>VLOOKUP($A444,'Hospitalisation Details'!$A$1:$O$2344,7,FALSE)</f>
        <v>0</v>
      </c>
      <c r="P444" s="28">
        <f>VLOOKUP($A444,'Hospitalisation Details'!$A$1:$O$2344,8,FALSE)</f>
        <v>23082.959999999999</v>
      </c>
      <c r="Q444" t="str">
        <f>VLOOKUP($A444,'Hospitalisation Details'!$A$1:$O$2344,3,FALSE)</f>
        <v>Dec</v>
      </c>
    </row>
    <row r="445" spans="1:17" ht="15.6" x14ac:dyDescent="0.3">
      <c r="A445" s="21" t="s">
        <v>1926</v>
      </c>
      <c r="B445" t="str">
        <f>VLOOKUP($A445,'Customer Names'!$A$2:$D$2336,3,FALSE)</f>
        <v>Katherine</v>
      </c>
      <c r="C445">
        <f>VLOOKUP($A445,'Medical Examinations'!$A$1:$J$2336,2,FALSE)</f>
        <v>27.83</v>
      </c>
      <c r="D445">
        <f>VLOOKUP($A445,'Medical Examinations'!$A$1:$J$2336,3,FALSE)</f>
        <v>9.1999999999999993</v>
      </c>
      <c r="E445" t="str">
        <f>VLOOKUP($A445,'Medical Examinations'!$A$1:$J$2336,4,FALSE)</f>
        <v>Yes</v>
      </c>
      <c r="F445" t="str">
        <f>VLOOKUP($A445,'Medical Examinations'!$A$1:$J$2336,5,FALSE)</f>
        <v>No</v>
      </c>
      <c r="G445" t="str">
        <f>VLOOKUP($A445,'Medical Examinations'!$A$1:$J$2336,6,FALSE)</f>
        <v>No</v>
      </c>
      <c r="H445">
        <f>VLOOKUP($A445,'Medical Examinations'!$A$1:$J$2336,7,FALSE)</f>
        <v>1</v>
      </c>
      <c r="I445" t="str">
        <f>VLOOKUP($A445,'Medical Examinations'!$A$1:$J$2336,8,FALSE)</f>
        <v>Yes</v>
      </c>
      <c r="J445" t="str">
        <f>VLOOKUP($A445,'Medical Examinations'!$A$1:$J$2336,9,FALSE)</f>
        <v>Over Weight</v>
      </c>
      <c r="K445" t="str">
        <f>VLOOKUP($A445,'Medical Examinations'!$A$1:$J$2336,10,FALSE)</f>
        <v>Diabetes</v>
      </c>
      <c r="L445">
        <f>VLOOKUP($A445,'Hospitalisation Details'!$A$1:$O$2344,2,FALSE)</f>
        <v>9</v>
      </c>
      <c r="M445" s="6" t="str">
        <f>VLOOKUP($A445,'Hospitalisation Details'!$A$1:$O$2344,5,FALSE)</f>
        <v>9-Sep-1975</v>
      </c>
      <c r="N445" s="28">
        <f>VLOOKUP($A445,'Hospitalisation Details'!$A$1:$O$2344,6,FALSE)</f>
        <v>47</v>
      </c>
      <c r="O445" s="28">
        <f>VLOOKUP($A445,'Hospitalisation Details'!$A$1:$O$2344,7,FALSE)</f>
        <v>0</v>
      </c>
      <c r="P445" s="28">
        <f>VLOOKUP($A445,'Hospitalisation Details'!$A$1:$O$2344,8,FALSE)</f>
        <v>23065.42</v>
      </c>
      <c r="Q445" t="str">
        <f>VLOOKUP($A445,'Hospitalisation Details'!$A$1:$O$2344,3,FALSE)</f>
        <v>Sep</v>
      </c>
    </row>
    <row r="446" spans="1:17" ht="15.6" x14ac:dyDescent="0.3">
      <c r="A446" s="21" t="s">
        <v>1925</v>
      </c>
      <c r="B446" t="str">
        <f>VLOOKUP($A446,'Customer Names'!$A$2:$D$2336,3,FALSE)</f>
        <v>Lynda</v>
      </c>
      <c r="C446">
        <f>VLOOKUP($A446,'Medical Examinations'!$A$1:$J$2336,2,FALSE)</f>
        <v>30.875</v>
      </c>
      <c r="D446">
        <f>VLOOKUP($A446,'Medical Examinations'!$A$1:$J$2336,3,FALSE)</f>
        <v>10.97</v>
      </c>
      <c r="E446" t="str">
        <f>VLOOKUP($A446,'Medical Examinations'!$A$1:$J$2336,4,FALSE)</f>
        <v>Yes</v>
      </c>
      <c r="F446" t="str">
        <f>VLOOKUP($A446,'Medical Examinations'!$A$1:$J$2336,5,FALSE)</f>
        <v>No</v>
      </c>
      <c r="G446" t="str">
        <f>VLOOKUP($A446,'Medical Examinations'!$A$1:$J$2336,6,FALSE)</f>
        <v>No</v>
      </c>
      <c r="H446">
        <f>VLOOKUP($A446,'Medical Examinations'!$A$1:$J$2336,7,FALSE)</f>
        <v>2</v>
      </c>
      <c r="I446" t="str">
        <f>VLOOKUP($A446,'Medical Examinations'!$A$1:$J$2336,8,FALSE)</f>
        <v>No</v>
      </c>
      <c r="J446" t="str">
        <f>VLOOKUP($A446,'Medical Examinations'!$A$1:$J$2336,9,FALSE)</f>
        <v>Obesity</v>
      </c>
      <c r="K446" t="str">
        <f>VLOOKUP($A446,'Medical Examinations'!$A$1:$J$2336,10,FALSE)</f>
        <v>Diabetes</v>
      </c>
      <c r="L446">
        <f>VLOOKUP($A446,'Hospitalisation Details'!$A$1:$O$2344,2,FALSE)</f>
        <v>9</v>
      </c>
      <c r="M446" s="6" t="str">
        <f>VLOOKUP($A446,'Hospitalisation Details'!$A$1:$O$2344,5,FALSE)</f>
        <v>9-Nov-1970</v>
      </c>
      <c r="N446" s="28">
        <f>VLOOKUP($A446,'Hospitalisation Details'!$A$1:$O$2344,6,FALSE)</f>
        <v>52</v>
      </c>
      <c r="O446" s="28">
        <f>VLOOKUP($A446,'Hospitalisation Details'!$A$1:$O$2344,7,FALSE)</f>
        <v>0</v>
      </c>
      <c r="P446" s="28">
        <f>VLOOKUP($A446,'Hospitalisation Details'!$A$1:$O$2344,8,FALSE)</f>
        <v>23045.57</v>
      </c>
      <c r="Q446" t="str">
        <f>VLOOKUP($A446,'Hospitalisation Details'!$A$1:$O$2344,3,FALSE)</f>
        <v>Nov</v>
      </c>
    </row>
    <row r="447" spans="1:17" ht="15.6" x14ac:dyDescent="0.3">
      <c r="A447" s="21" t="s">
        <v>1924</v>
      </c>
      <c r="B447" t="str">
        <f>VLOOKUP($A447,'Customer Names'!$A$2:$D$2336,3,FALSE)</f>
        <v>Anthony</v>
      </c>
      <c r="C447">
        <f>VLOOKUP($A447,'Medical Examinations'!$A$1:$J$2336,2,FALSE)</f>
        <v>27.265000000000001</v>
      </c>
      <c r="D447">
        <f>VLOOKUP($A447,'Medical Examinations'!$A$1:$J$2336,3,FALSE)</f>
        <v>4.25</v>
      </c>
      <c r="E447" t="str">
        <f>VLOOKUP($A447,'Medical Examinations'!$A$1:$J$2336,4,FALSE)</f>
        <v>No</v>
      </c>
      <c r="F447" t="str">
        <f>VLOOKUP($A447,'Medical Examinations'!$A$1:$J$2336,5,FALSE)</f>
        <v>No</v>
      </c>
      <c r="G447" t="str">
        <f>VLOOKUP($A447,'Medical Examinations'!$A$1:$J$2336,6,FALSE)</f>
        <v>Yes</v>
      </c>
      <c r="H447">
        <f>VLOOKUP($A447,'Medical Examinations'!$A$1:$J$2336,7,FALSE)</f>
        <v>1</v>
      </c>
      <c r="I447" t="str">
        <f>VLOOKUP($A447,'Medical Examinations'!$A$1:$J$2336,8,FALSE)</f>
        <v>No</v>
      </c>
      <c r="J447" t="str">
        <f>VLOOKUP($A447,'Medical Examinations'!$A$1:$J$2336,9,FALSE)</f>
        <v>Over Weight</v>
      </c>
      <c r="K447" t="str">
        <f>VLOOKUP($A447,'Medical Examinations'!$A$1:$J$2336,10,FALSE)</f>
        <v>Normal</v>
      </c>
      <c r="L447">
        <f>VLOOKUP($A447,'Hospitalisation Details'!$A$1:$O$2344,2,FALSE)</f>
        <v>25</v>
      </c>
      <c r="M447" s="6" t="str">
        <f>VLOOKUP($A447,'Hospitalisation Details'!$A$1:$O$2344,5,FALSE)</f>
        <v>25-Jul-2003</v>
      </c>
      <c r="N447" s="28">
        <f>VLOOKUP($A447,'Hospitalisation Details'!$A$1:$O$2344,6,FALSE)</f>
        <v>19</v>
      </c>
      <c r="O447" s="28">
        <f>VLOOKUP($A447,'Hospitalisation Details'!$A$1:$O$2344,7,FALSE)</f>
        <v>2</v>
      </c>
      <c r="P447" s="28">
        <f>VLOOKUP($A447,'Hospitalisation Details'!$A$1:$O$2344,8,FALSE)</f>
        <v>22493.66</v>
      </c>
      <c r="Q447" t="str">
        <f>VLOOKUP($A447,'Hospitalisation Details'!$A$1:$O$2344,3,FALSE)</f>
        <v>Jul</v>
      </c>
    </row>
    <row r="448" spans="1:17" ht="15.6" x14ac:dyDescent="0.3">
      <c r="A448" s="21" t="s">
        <v>1923</v>
      </c>
      <c r="B448" t="str">
        <f>VLOOKUP($A448,'Customer Names'!$A$2:$D$2336,3,FALSE)</f>
        <v>Linnea C</v>
      </c>
      <c r="C448">
        <f>VLOOKUP($A448,'Medical Examinations'!$A$1:$J$2336,2,FALSE)</f>
        <v>26.7</v>
      </c>
      <c r="D448">
        <f>VLOOKUP($A448,'Medical Examinations'!$A$1:$J$2336,3,FALSE)</f>
        <v>5.23</v>
      </c>
      <c r="E448" t="str">
        <f>VLOOKUP($A448,'Medical Examinations'!$A$1:$J$2336,4,FALSE)</f>
        <v>No</v>
      </c>
      <c r="F448" t="str">
        <f>VLOOKUP($A448,'Medical Examinations'!$A$1:$J$2336,5,FALSE)</f>
        <v>No</v>
      </c>
      <c r="G448" t="str">
        <f>VLOOKUP($A448,'Medical Examinations'!$A$1:$J$2336,6,FALSE)</f>
        <v>Yes</v>
      </c>
      <c r="H448">
        <f>VLOOKUP($A448,'Medical Examinations'!$A$1:$J$2336,7,FALSE)</f>
        <v>1</v>
      </c>
      <c r="I448" t="str">
        <f>VLOOKUP($A448,'Medical Examinations'!$A$1:$J$2336,8,FALSE)</f>
        <v>Yes</v>
      </c>
      <c r="J448" t="str">
        <f>VLOOKUP($A448,'Medical Examinations'!$A$1:$J$2336,9,FALSE)</f>
        <v>Over Weight</v>
      </c>
      <c r="K448" t="str">
        <f>VLOOKUP($A448,'Medical Examinations'!$A$1:$J$2336,10,FALSE)</f>
        <v>Normal</v>
      </c>
      <c r="L448">
        <f>VLOOKUP($A448,'Hospitalisation Details'!$A$1:$O$2344,2,FALSE)</f>
        <v>14</v>
      </c>
      <c r="M448" s="6" t="str">
        <f>VLOOKUP($A448,'Hospitalisation Details'!$A$1:$O$2344,5,FALSE)</f>
        <v>14-Nov-1979</v>
      </c>
      <c r="N448" s="28">
        <f>VLOOKUP($A448,'Hospitalisation Details'!$A$1:$O$2344,6,FALSE)</f>
        <v>43</v>
      </c>
      <c r="O448" s="28">
        <f>VLOOKUP($A448,'Hospitalisation Details'!$A$1:$O$2344,7,FALSE)</f>
        <v>2</v>
      </c>
      <c r="P448" s="28">
        <f>VLOOKUP($A448,'Hospitalisation Details'!$A$1:$O$2344,8,FALSE)</f>
        <v>22478.6</v>
      </c>
      <c r="Q448" t="str">
        <f>VLOOKUP($A448,'Hospitalisation Details'!$A$1:$O$2344,3,FALSE)</f>
        <v>Nov</v>
      </c>
    </row>
    <row r="449" spans="1:17" ht="15.6" x14ac:dyDescent="0.3">
      <c r="A449" s="21" t="s">
        <v>1922</v>
      </c>
      <c r="B449" t="str">
        <f>VLOOKUP($A449,'Customer Names'!$A$2:$D$2336,3,FALSE)</f>
        <v>Massimiliano A</v>
      </c>
      <c r="C449">
        <f>VLOOKUP($A449,'Medical Examinations'!$A$1:$J$2336,2,FALSE)</f>
        <v>29.925000000000001</v>
      </c>
      <c r="D449">
        <f>VLOOKUP($A449,'Medical Examinations'!$A$1:$J$2336,3,FALSE)</f>
        <v>5.96</v>
      </c>
      <c r="E449" t="str">
        <f>VLOOKUP($A449,'Medical Examinations'!$A$1:$J$2336,4,FALSE)</f>
        <v>Yes</v>
      </c>
      <c r="F449" t="str">
        <f>VLOOKUP($A449,'Medical Examinations'!$A$1:$J$2336,5,FALSE)</f>
        <v>No</v>
      </c>
      <c r="G449" t="str">
        <f>VLOOKUP($A449,'Medical Examinations'!$A$1:$J$2336,6,FALSE)</f>
        <v>Yes</v>
      </c>
      <c r="H449">
        <f>VLOOKUP($A449,'Medical Examinations'!$A$1:$J$2336,7,FALSE)</f>
        <v>1</v>
      </c>
      <c r="I449" t="str">
        <f>VLOOKUP($A449,'Medical Examinations'!$A$1:$J$2336,8,FALSE)</f>
        <v>Yes</v>
      </c>
      <c r="J449" t="str">
        <f>VLOOKUP($A449,'Medical Examinations'!$A$1:$J$2336,9,FALSE)</f>
        <v>Obesity</v>
      </c>
      <c r="K449" t="str">
        <f>VLOOKUP($A449,'Medical Examinations'!$A$1:$J$2336,10,FALSE)</f>
        <v>Prediabetes</v>
      </c>
      <c r="L449">
        <f>VLOOKUP($A449,'Hospitalisation Details'!$A$1:$O$2344,2,FALSE)</f>
        <v>21</v>
      </c>
      <c r="M449" s="6" t="str">
        <f>VLOOKUP($A449,'Hospitalisation Details'!$A$1:$O$2344,5,FALSE)</f>
        <v>21-Dec-1983</v>
      </c>
      <c r="N449" s="28">
        <f>VLOOKUP($A449,'Hospitalisation Details'!$A$1:$O$2344,6,FALSE)</f>
        <v>39</v>
      </c>
      <c r="O449" s="28">
        <f>VLOOKUP($A449,'Hospitalisation Details'!$A$1:$O$2344,7,FALSE)</f>
        <v>1</v>
      </c>
      <c r="P449" s="28">
        <f>VLOOKUP($A449,'Hospitalisation Details'!$A$1:$O$2344,8,FALSE)</f>
        <v>22462.04</v>
      </c>
      <c r="Q449" t="str">
        <f>VLOOKUP($A449,'Hospitalisation Details'!$A$1:$O$2344,3,FALSE)</f>
        <v>Dec</v>
      </c>
    </row>
    <row r="450" spans="1:17" ht="15.6" x14ac:dyDescent="0.3">
      <c r="A450" s="21" t="s">
        <v>1921</v>
      </c>
      <c r="B450" t="str">
        <f>VLOOKUP($A450,'Customer Names'!$A$2:$D$2336,3,FALSE)</f>
        <v>James M</v>
      </c>
      <c r="C450">
        <f>VLOOKUP($A450,'Medical Examinations'!$A$1:$J$2336,2,FALSE)</f>
        <v>19.95</v>
      </c>
      <c r="D450">
        <f>VLOOKUP($A450,'Medical Examinations'!$A$1:$J$2336,3,FALSE)</f>
        <v>4.29</v>
      </c>
      <c r="E450" t="str">
        <f>VLOOKUP($A450,'Medical Examinations'!$A$1:$J$2336,4,FALSE)</f>
        <v>Yes</v>
      </c>
      <c r="F450" t="str">
        <f>VLOOKUP($A450,'Medical Examinations'!$A$1:$J$2336,5,FALSE)</f>
        <v>No</v>
      </c>
      <c r="G450" t="str">
        <f>VLOOKUP($A450,'Medical Examinations'!$A$1:$J$2336,6,FALSE)</f>
        <v>No</v>
      </c>
      <c r="H450">
        <f>VLOOKUP($A450,'Medical Examinations'!$A$1:$J$2336,7,FALSE)</f>
        <v>2</v>
      </c>
      <c r="I450" t="str">
        <f>VLOOKUP($A450,'Medical Examinations'!$A$1:$J$2336,8,FALSE)</f>
        <v>Yes</v>
      </c>
      <c r="J450" t="str">
        <f>VLOOKUP($A450,'Medical Examinations'!$A$1:$J$2336,9,FALSE)</f>
        <v>Normal Weight</v>
      </c>
      <c r="K450" t="str">
        <f>VLOOKUP($A450,'Medical Examinations'!$A$1:$J$2336,10,FALSE)</f>
        <v>Normal</v>
      </c>
      <c r="L450">
        <f>VLOOKUP($A450,'Hospitalisation Details'!$A$1:$O$2344,2,FALSE)</f>
        <v>18</v>
      </c>
      <c r="M450" s="6" t="str">
        <f>VLOOKUP($A450,'Hospitalisation Details'!$A$1:$O$2344,5,FALSE)</f>
        <v>18-Aug-1966</v>
      </c>
      <c r="N450" s="28">
        <f>VLOOKUP($A450,'Hospitalisation Details'!$A$1:$O$2344,6,FALSE)</f>
        <v>56</v>
      </c>
      <c r="O450" s="28">
        <f>VLOOKUP($A450,'Hospitalisation Details'!$A$1:$O$2344,7,FALSE)</f>
        <v>0</v>
      </c>
      <c r="P450" s="28">
        <f>VLOOKUP($A450,'Hospitalisation Details'!$A$1:$O$2344,8,FALSE)</f>
        <v>22412.65</v>
      </c>
      <c r="Q450" t="str">
        <f>VLOOKUP($A450,'Hospitalisation Details'!$A$1:$O$2344,3,FALSE)</f>
        <v>Aug</v>
      </c>
    </row>
    <row r="451" spans="1:17" ht="15.6" x14ac:dyDescent="0.3">
      <c r="A451" s="21" t="s">
        <v>1920</v>
      </c>
      <c r="B451" t="str">
        <f>VLOOKUP($A451,'Customer Names'!$A$2:$D$2336,3,FALSE)</f>
        <v>Lauren</v>
      </c>
      <c r="C451">
        <f>VLOOKUP($A451,'Medical Examinations'!$A$1:$J$2336,2,FALSE)</f>
        <v>24.225000000000001</v>
      </c>
      <c r="D451">
        <f>VLOOKUP($A451,'Medical Examinations'!$A$1:$J$2336,3,FALSE)</f>
        <v>4.09</v>
      </c>
      <c r="E451" t="str">
        <f>VLOOKUP($A451,'Medical Examinations'!$A$1:$J$2336,4,FALSE)</f>
        <v>No</v>
      </c>
      <c r="F451" t="str">
        <f>VLOOKUP($A451,'Medical Examinations'!$A$1:$J$2336,5,FALSE)</f>
        <v>No</v>
      </c>
      <c r="G451" t="str">
        <f>VLOOKUP($A451,'Medical Examinations'!$A$1:$J$2336,6,FALSE)</f>
        <v>No</v>
      </c>
      <c r="H451">
        <f>VLOOKUP($A451,'Medical Examinations'!$A$1:$J$2336,7,FALSE)</f>
        <v>0</v>
      </c>
      <c r="I451" t="str">
        <f>VLOOKUP($A451,'Medical Examinations'!$A$1:$J$2336,8,FALSE)</f>
        <v>No</v>
      </c>
      <c r="J451" t="str">
        <f>VLOOKUP($A451,'Medical Examinations'!$A$1:$J$2336,9,FALSE)</f>
        <v>Normal Weight</v>
      </c>
      <c r="K451" t="str">
        <f>VLOOKUP($A451,'Medical Examinations'!$A$1:$J$2336,10,FALSE)</f>
        <v>Normal</v>
      </c>
      <c r="L451">
        <f>VLOOKUP($A451,'Hospitalisation Details'!$A$1:$O$2344,2,FALSE)</f>
        <v>26</v>
      </c>
      <c r="M451" s="6" t="str">
        <f>VLOOKUP($A451,'Hospitalisation Details'!$A$1:$O$2344,5,FALSE)</f>
        <v>26-Aug-1999</v>
      </c>
      <c r="N451" s="28">
        <f>VLOOKUP($A451,'Hospitalisation Details'!$A$1:$O$2344,6,FALSE)</f>
        <v>23</v>
      </c>
      <c r="O451" s="28">
        <f>VLOOKUP($A451,'Hospitalisation Details'!$A$1:$O$2344,7,FALSE)</f>
        <v>2</v>
      </c>
      <c r="P451" s="28">
        <f>VLOOKUP($A451,'Hospitalisation Details'!$A$1:$O$2344,8,FALSE)</f>
        <v>22395.74</v>
      </c>
      <c r="Q451" t="str">
        <f>VLOOKUP($A451,'Hospitalisation Details'!$A$1:$O$2344,3,FALSE)</f>
        <v>Aug</v>
      </c>
    </row>
    <row r="452" spans="1:17" ht="15.6" x14ac:dyDescent="0.3">
      <c r="A452" s="21" t="s">
        <v>1919</v>
      </c>
      <c r="B452" t="str">
        <f>VLOOKUP($A452,'Customer Names'!$A$2:$D$2336,3,FALSE)</f>
        <v>Michele V</v>
      </c>
      <c r="C452">
        <f>VLOOKUP($A452,'Medical Examinations'!$A$1:$J$2336,2,FALSE)</f>
        <v>28.12</v>
      </c>
      <c r="D452">
        <f>VLOOKUP($A452,'Medical Examinations'!$A$1:$J$2336,3,FALSE)</f>
        <v>4.88</v>
      </c>
      <c r="E452" t="str">
        <f>VLOOKUP($A452,'Medical Examinations'!$A$1:$J$2336,4,FALSE)</f>
        <v>No</v>
      </c>
      <c r="F452" t="str">
        <f>VLOOKUP($A452,'Medical Examinations'!$A$1:$J$2336,5,FALSE)</f>
        <v>No</v>
      </c>
      <c r="G452" t="str">
        <f>VLOOKUP($A452,'Medical Examinations'!$A$1:$J$2336,6,FALSE)</f>
        <v>No</v>
      </c>
      <c r="H452">
        <f>VLOOKUP($A452,'Medical Examinations'!$A$1:$J$2336,7,FALSE)</f>
        <v>0</v>
      </c>
      <c r="I452" t="str">
        <f>VLOOKUP($A452,'Medical Examinations'!$A$1:$J$2336,8,FALSE)</f>
        <v>Yes</v>
      </c>
      <c r="J452" t="str">
        <f>VLOOKUP($A452,'Medical Examinations'!$A$1:$J$2336,9,FALSE)</f>
        <v>Over Weight</v>
      </c>
      <c r="K452" t="str">
        <f>VLOOKUP($A452,'Medical Examinations'!$A$1:$J$2336,10,FALSE)</f>
        <v>Normal</v>
      </c>
      <c r="L452">
        <f>VLOOKUP($A452,'Hospitalisation Details'!$A$1:$O$2344,2,FALSE)</f>
        <v>27</v>
      </c>
      <c r="M452" s="6" t="str">
        <f>VLOOKUP($A452,'Hospitalisation Details'!$A$1:$O$2344,5,FALSE)</f>
        <v>27-Dec-1982</v>
      </c>
      <c r="N452" s="28">
        <f>VLOOKUP($A452,'Hospitalisation Details'!$A$1:$O$2344,6,FALSE)</f>
        <v>40</v>
      </c>
      <c r="O452" s="28">
        <f>VLOOKUP($A452,'Hospitalisation Details'!$A$1:$O$2344,7,FALSE)</f>
        <v>1</v>
      </c>
      <c r="P452" s="28">
        <f>VLOOKUP($A452,'Hospitalisation Details'!$A$1:$O$2344,8,FALSE)</f>
        <v>22331.57</v>
      </c>
      <c r="Q452" t="str">
        <f>VLOOKUP($A452,'Hospitalisation Details'!$A$1:$O$2344,3,FALSE)</f>
        <v>Dec</v>
      </c>
    </row>
    <row r="453" spans="1:17" ht="15.6" x14ac:dyDescent="0.3">
      <c r="A453" s="21" t="s">
        <v>1918</v>
      </c>
      <c r="B453" t="str">
        <f>VLOOKUP($A453,'Customer Names'!$A$2:$D$2336,3,FALSE)</f>
        <v>Xiao</v>
      </c>
      <c r="C453">
        <f>VLOOKUP($A453,'Medical Examinations'!$A$1:$J$2336,2,FALSE)</f>
        <v>23.21</v>
      </c>
      <c r="D453">
        <f>VLOOKUP($A453,'Medical Examinations'!$A$1:$J$2336,3,FALSE)</f>
        <v>6.76</v>
      </c>
      <c r="E453" t="str">
        <f>VLOOKUP($A453,'Medical Examinations'!$A$1:$J$2336,4,FALSE)</f>
        <v>No</v>
      </c>
      <c r="F453" t="str">
        <f>VLOOKUP($A453,'Medical Examinations'!$A$1:$J$2336,5,FALSE)</f>
        <v>No</v>
      </c>
      <c r="G453" t="str">
        <f>VLOOKUP($A453,'Medical Examinations'!$A$1:$J$2336,6,FALSE)</f>
        <v>No</v>
      </c>
      <c r="H453">
        <f>VLOOKUP($A453,'Medical Examinations'!$A$1:$J$2336,7,FALSE)</f>
        <v>0</v>
      </c>
      <c r="I453" t="str">
        <f>VLOOKUP($A453,'Medical Examinations'!$A$1:$J$2336,8,FALSE)</f>
        <v>Yes</v>
      </c>
      <c r="J453" t="str">
        <f>VLOOKUP($A453,'Medical Examinations'!$A$1:$J$2336,9,FALSE)</f>
        <v>Normal Weight</v>
      </c>
      <c r="K453" t="str">
        <f>VLOOKUP($A453,'Medical Examinations'!$A$1:$J$2336,10,FALSE)</f>
        <v>Diabetes</v>
      </c>
      <c r="L453">
        <f>VLOOKUP($A453,'Hospitalisation Details'!$A$1:$O$2344,2,FALSE)</f>
        <v>16</v>
      </c>
      <c r="M453" s="6" t="str">
        <f>VLOOKUP($A453,'Hospitalisation Details'!$A$1:$O$2344,5,FALSE)</f>
        <v>16-Jun-1971</v>
      </c>
      <c r="N453" s="28">
        <f>VLOOKUP($A453,'Hospitalisation Details'!$A$1:$O$2344,6,FALSE)</f>
        <v>51</v>
      </c>
      <c r="O453" s="28">
        <f>VLOOKUP($A453,'Hospitalisation Details'!$A$1:$O$2344,7,FALSE)</f>
        <v>1</v>
      </c>
      <c r="P453" s="28">
        <f>VLOOKUP($A453,'Hospitalisation Details'!$A$1:$O$2344,8,FALSE)</f>
        <v>22218.11</v>
      </c>
      <c r="Q453" t="str">
        <f>VLOOKUP($A453,'Hospitalisation Details'!$A$1:$O$2344,3,FALSE)</f>
        <v>Jun</v>
      </c>
    </row>
    <row r="454" spans="1:17" ht="15.6" x14ac:dyDescent="0.3">
      <c r="A454" s="21" t="s">
        <v>1917</v>
      </c>
      <c r="B454" t="str">
        <f>VLOOKUP($A454,'Customer Names'!$A$2:$D$2336,3,FALSE)</f>
        <v>Harper L</v>
      </c>
      <c r="C454">
        <f>VLOOKUP($A454,'Medical Examinations'!$A$1:$J$2336,2,FALSE)</f>
        <v>23.98</v>
      </c>
      <c r="D454">
        <f>VLOOKUP($A454,'Medical Examinations'!$A$1:$J$2336,3,FALSE)</f>
        <v>10.67</v>
      </c>
      <c r="E454" t="str">
        <f>VLOOKUP($A454,'Medical Examinations'!$A$1:$J$2336,4,FALSE)</f>
        <v>No</v>
      </c>
      <c r="F454" t="str">
        <f>VLOOKUP($A454,'Medical Examinations'!$A$1:$J$2336,5,FALSE)</f>
        <v>No</v>
      </c>
      <c r="G454" t="str">
        <f>VLOOKUP($A454,'Medical Examinations'!$A$1:$J$2336,6,FALSE)</f>
        <v>No</v>
      </c>
      <c r="H454">
        <f>VLOOKUP($A454,'Medical Examinations'!$A$1:$J$2336,7,FALSE)</f>
        <v>0</v>
      </c>
      <c r="I454" t="str">
        <f>VLOOKUP($A454,'Medical Examinations'!$A$1:$J$2336,8,FALSE)</f>
        <v>No</v>
      </c>
      <c r="J454" t="str">
        <f>VLOOKUP($A454,'Medical Examinations'!$A$1:$J$2336,9,FALSE)</f>
        <v>Normal Weight</v>
      </c>
      <c r="K454" t="str">
        <f>VLOOKUP($A454,'Medical Examinations'!$A$1:$J$2336,10,FALSE)</f>
        <v>Diabetes</v>
      </c>
      <c r="L454">
        <f>VLOOKUP($A454,'Hospitalisation Details'!$A$1:$O$2344,2,FALSE)</f>
        <v>24</v>
      </c>
      <c r="M454" s="6" t="str">
        <f>VLOOKUP($A454,'Hospitalisation Details'!$A$1:$O$2344,5,FALSE)</f>
        <v>24-Aug-1965</v>
      </c>
      <c r="N454" s="28">
        <f>VLOOKUP($A454,'Hospitalisation Details'!$A$1:$O$2344,6,FALSE)</f>
        <v>57</v>
      </c>
      <c r="O454" s="28">
        <f>VLOOKUP($A454,'Hospitalisation Details'!$A$1:$O$2344,7,FALSE)</f>
        <v>1</v>
      </c>
      <c r="P454" s="28">
        <f>VLOOKUP($A454,'Hospitalisation Details'!$A$1:$O$2344,8,FALSE)</f>
        <v>22192.44</v>
      </c>
      <c r="Q454" t="str">
        <f>VLOOKUP($A454,'Hospitalisation Details'!$A$1:$O$2344,3,FALSE)</f>
        <v>Aug</v>
      </c>
    </row>
    <row r="455" spans="1:17" ht="15.6" x14ac:dyDescent="0.3">
      <c r="A455" s="21" t="s">
        <v>1916</v>
      </c>
      <c r="B455" t="str">
        <f>VLOOKUP($A455,'Customer Names'!$A$2:$D$2336,3,FALSE)</f>
        <v>Nick</v>
      </c>
      <c r="C455">
        <f>VLOOKUP($A455,'Medical Examinations'!$A$1:$J$2336,2,FALSE)</f>
        <v>30</v>
      </c>
      <c r="D455">
        <f>VLOOKUP($A455,'Medical Examinations'!$A$1:$J$2336,3,FALSE)</f>
        <v>6.21</v>
      </c>
      <c r="E455" t="str">
        <f>VLOOKUP($A455,'Medical Examinations'!$A$1:$J$2336,4,FALSE)</f>
        <v>No</v>
      </c>
      <c r="F455" t="str">
        <f>VLOOKUP($A455,'Medical Examinations'!$A$1:$J$2336,5,FALSE)</f>
        <v>No</v>
      </c>
      <c r="G455" t="str">
        <f>VLOOKUP($A455,'Medical Examinations'!$A$1:$J$2336,6,FALSE)</f>
        <v>No</v>
      </c>
      <c r="H455">
        <f>VLOOKUP($A455,'Medical Examinations'!$A$1:$J$2336,7,FALSE)</f>
        <v>0</v>
      </c>
      <c r="I455" t="str">
        <f>VLOOKUP($A455,'Medical Examinations'!$A$1:$J$2336,8,FALSE)</f>
        <v>Yes</v>
      </c>
      <c r="J455" t="str">
        <f>VLOOKUP($A455,'Medical Examinations'!$A$1:$J$2336,9,FALSE)</f>
        <v>Obesity</v>
      </c>
      <c r="K455" t="str">
        <f>VLOOKUP($A455,'Medical Examinations'!$A$1:$J$2336,10,FALSE)</f>
        <v>Prediabetes</v>
      </c>
      <c r="L455">
        <f>VLOOKUP($A455,'Hospitalisation Details'!$A$1:$O$2344,2,FALSE)</f>
        <v>12</v>
      </c>
      <c r="M455" s="6" t="str">
        <f>VLOOKUP($A455,'Hospitalisation Details'!$A$1:$O$2344,5,FALSE)</f>
        <v>12-Sep-1980</v>
      </c>
      <c r="N455" s="28">
        <f>VLOOKUP($A455,'Hospitalisation Details'!$A$1:$O$2344,6,FALSE)</f>
        <v>42</v>
      </c>
      <c r="O455" s="28">
        <f>VLOOKUP($A455,'Hospitalisation Details'!$A$1:$O$2344,7,FALSE)</f>
        <v>0</v>
      </c>
      <c r="P455" s="28">
        <f>VLOOKUP($A455,'Hospitalisation Details'!$A$1:$O$2344,8,FALSE)</f>
        <v>22144.03</v>
      </c>
      <c r="Q455" t="str">
        <f>VLOOKUP($A455,'Hospitalisation Details'!$A$1:$O$2344,3,FALSE)</f>
        <v>Sep</v>
      </c>
    </row>
    <row r="456" spans="1:17" ht="15.6" x14ac:dyDescent="0.3">
      <c r="A456" s="21" t="s">
        <v>1915</v>
      </c>
      <c r="B456" t="str">
        <f>VLOOKUP($A456,'Customer Names'!$A$2:$D$2336,3,FALSE)</f>
        <v>Scott</v>
      </c>
      <c r="C456">
        <f>VLOOKUP($A456,'Medical Examinations'!$A$1:$J$2336,2,FALSE)</f>
        <v>17.350000000000001</v>
      </c>
      <c r="D456">
        <f>VLOOKUP($A456,'Medical Examinations'!$A$1:$J$2336,3,FALSE)</f>
        <v>5.03</v>
      </c>
      <c r="E456" t="str">
        <f>VLOOKUP($A456,'Medical Examinations'!$A$1:$J$2336,4,FALSE)</f>
        <v>Yes</v>
      </c>
      <c r="F456" t="str">
        <f>VLOOKUP($A456,'Medical Examinations'!$A$1:$J$2336,5,FALSE)</f>
        <v>No</v>
      </c>
      <c r="G456" t="str">
        <f>VLOOKUP($A456,'Medical Examinations'!$A$1:$J$2336,6,FALSE)</f>
        <v>No</v>
      </c>
      <c r="H456">
        <f>VLOOKUP($A456,'Medical Examinations'!$A$1:$J$2336,7,FALSE)</f>
        <v>0</v>
      </c>
      <c r="I456" t="str">
        <f>VLOOKUP($A456,'Medical Examinations'!$A$1:$J$2336,8,FALSE)</f>
        <v>Yes</v>
      </c>
      <c r="J456" t="str">
        <f>VLOOKUP($A456,'Medical Examinations'!$A$1:$J$2336,9,FALSE)</f>
        <v>Under Weight</v>
      </c>
      <c r="K456" t="str">
        <f>VLOOKUP($A456,'Medical Examinations'!$A$1:$J$2336,10,FALSE)</f>
        <v>Normal</v>
      </c>
      <c r="L456">
        <f>VLOOKUP($A456,'Hospitalisation Details'!$A$1:$O$2344,2,FALSE)</f>
        <v>28</v>
      </c>
      <c r="M456" s="6" t="str">
        <f>VLOOKUP($A456,'Hospitalisation Details'!$A$1:$O$2344,5,FALSE)</f>
        <v>28-Aug-2001</v>
      </c>
      <c r="N456" s="28">
        <f>VLOOKUP($A456,'Hospitalisation Details'!$A$1:$O$2344,6,FALSE)</f>
        <v>21</v>
      </c>
      <c r="O456" s="28">
        <f>VLOOKUP($A456,'Hospitalisation Details'!$A$1:$O$2344,7,FALSE)</f>
        <v>0</v>
      </c>
      <c r="P456" s="28">
        <f>VLOOKUP($A456,'Hospitalisation Details'!$A$1:$O$2344,8,FALSE)</f>
        <v>22097.62</v>
      </c>
      <c r="Q456" t="str">
        <f>VLOOKUP($A456,'Hospitalisation Details'!$A$1:$O$2344,3,FALSE)</f>
        <v>Aug</v>
      </c>
    </row>
    <row r="457" spans="1:17" ht="15.6" x14ac:dyDescent="0.3">
      <c r="A457" s="21" t="s">
        <v>1914</v>
      </c>
      <c r="B457" t="str">
        <f>VLOOKUP($A457,'Customer Names'!$A$2:$D$2336,3,FALSE)</f>
        <v>Wilson</v>
      </c>
      <c r="C457">
        <f>VLOOKUP($A457,'Medical Examinations'!$A$1:$J$2336,2,FALSE)</f>
        <v>22.704999999999998</v>
      </c>
      <c r="D457">
        <f>VLOOKUP($A457,'Medical Examinations'!$A$1:$J$2336,3,FALSE)</f>
        <v>5.27</v>
      </c>
      <c r="E457" t="str">
        <f>VLOOKUP($A457,'Medical Examinations'!$A$1:$J$2336,4,FALSE)</f>
        <v>No</v>
      </c>
      <c r="F457" t="str">
        <f>VLOOKUP($A457,'Medical Examinations'!$A$1:$J$2336,5,FALSE)</f>
        <v>No</v>
      </c>
      <c r="G457" t="str">
        <f>VLOOKUP($A457,'Medical Examinations'!$A$1:$J$2336,6,FALSE)</f>
        <v>No</v>
      </c>
      <c r="H457">
        <f>VLOOKUP($A457,'Medical Examinations'!$A$1:$J$2336,7,FALSE)</f>
        <v>0</v>
      </c>
      <c r="I457" t="str">
        <f>VLOOKUP($A457,'Medical Examinations'!$A$1:$J$2336,8,FALSE)</f>
        <v>No</v>
      </c>
      <c r="J457" t="str">
        <f>VLOOKUP($A457,'Medical Examinations'!$A$1:$J$2336,9,FALSE)</f>
        <v>Normal Weight</v>
      </c>
      <c r="K457" t="str">
        <f>VLOOKUP($A457,'Medical Examinations'!$A$1:$J$2336,10,FALSE)</f>
        <v>Normal</v>
      </c>
      <c r="L457">
        <f>VLOOKUP($A457,'Hospitalisation Details'!$A$1:$O$2344,2,FALSE)</f>
        <v>14</v>
      </c>
      <c r="M457" s="6" t="str">
        <f>VLOOKUP($A457,'Hospitalisation Details'!$A$1:$O$2344,5,FALSE)</f>
        <v>14-Oct-1989</v>
      </c>
      <c r="N457" s="28">
        <f>VLOOKUP($A457,'Hospitalisation Details'!$A$1:$O$2344,6,FALSE)</f>
        <v>33</v>
      </c>
      <c r="O457" s="28">
        <f>VLOOKUP($A457,'Hospitalisation Details'!$A$1:$O$2344,7,FALSE)</f>
        <v>0</v>
      </c>
      <c r="P457" s="28">
        <f>VLOOKUP($A457,'Hospitalisation Details'!$A$1:$O$2344,8,FALSE)</f>
        <v>21984.47</v>
      </c>
      <c r="Q457" t="str">
        <f>VLOOKUP($A457,'Hospitalisation Details'!$A$1:$O$2344,3,FALSE)</f>
        <v>Oct</v>
      </c>
    </row>
    <row r="458" spans="1:17" ht="15.6" x14ac:dyDescent="0.3">
      <c r="A458" s="21" t="s">
        <v>1913</v>
      </c>
      <c r="B458" t="str">
        <f>VLOOKUP($A458,'Customer Names'!$A$2:$D$2336,3,FALSE)</f>
        <v>Lee</v>
      </c>
      <c r="C458">
        <f>VLOOKUP($A458,'Medical Examinations'!$A$1:$J$2336,2,FALSE)</f>
        <v>25.41</v>
      </c>
      <c r="D458">
        <f>VLOOKUP($A458,'Medical Examinations'!$A$1:$J$2336,3,FALSE)</f>
        <v>10.53</v>
      </c>
      <c r="E458" t="str">
        <f>VLOOKUP($A458,'Medical Examinations'!$A$1:$J$2336,4,FALSE)</f>
        <v>Yes</v>
      </c>
      <c r="F458" t="str">
        <f>VLOOKUP($A458,'Medical Examinations'!$A$1:$J$2336,5,FALSE)</f>
        <v>No</v>
      </c>
      <c r="G458" t="str">
        <f>VLOOKUP($A458,'Medical Examinations'!$A$1:$J$2336,6,FALSE)</f>
        <v>No</v>
      </c>
      <c r="H458">
        <f>VLOOKUP($A458,'Medical Examinations'!$A$1:$J$2336,7,FALSE)</f>
        <v>1</v>
      </c>
      <c r="I458" t="str">
        <f>VLOOKUP($A458,'Medical Examinations'!$A$1:$J$2336,8,FALSE)</f>
        <v>Yes</v>
      </c>
      <c r="J458" t="str">
        <f>VLOOKUP($A458,'Medical Examinations'!$A$1:$J$2336,9,FALSE)</f>
        <v>Over Weight</v>
      </c>
      <c r="K458" t="str">
        <f>VLOOKUP($A458,'Medical Examinations'!$A$1:$J$2336,10,FALSE)</f>
        <v>Diabetes</v>
      </c>
      <c r="L458">
        <f>VLOOKUP($A458,'Hospitalisation Details'!$A$1:$O$2344,2,FALSE)</f>
        <v>19</v>
      </c>
      <c r="M458" s="6" t="str">
        <f>VLOOKUP($A458,'Hospitalisation Details'!$A$1:$O$2344,5,FALSE)</f>
        <v>19-Dec-1975</v>
      </c>
      <c r="N458" s="28">
        <f>VLOOKUP($A458,'Hospitalisation Details'!$A$1:$O$2344,6,FALSE)</f>
        <v>47</v>
      </c>
      <c r="O458" s="28">
        <f>VLOOKUP($A458,'Hospitalisation Details'!$A$1:$O$2344,7,FALSE)</f>
        <v>1</v>
      </c>
      <c r="P458" s="28">
        <f>VLOOKUP($A458,'Hospitalisation Details'!$A$1:$O$2344,8,FALSE)</f>
        <v>21978.68</v>
      </c>
      <c r="Q458" t="str">
        <f>VLOOKUP($A458,'Hospitalisation Details'!$A$1:$O$2344,3,FALSE)</f>
        <v>Dec</v>
      </c>
    </row>
    <row r="459" spans="1:17" ht="15.6" x14ac:dyDescent="0.3">
      <c r="A459" s="21" t="s">
        <v>1912</v>
      </c>
      <c r="B459" t="str">
        <f>VLOOKUP($A459,'Customer Names'!$A$2:$D$2336,3,FALSE)</f>
        <v>Shizhong</v>
      </c>
      <c r="C459">
        <f>VLOOKUP($A459,'Medical Examinations'!$A$1:$J$2336,2,FALSE)</f>
        <v>18.23</v>
      </c>
      <c r="D459">
        <f>VLOOKUP($A459,'Medical Examinations'!$A$1:$J$2336,3,FALSE)</f>
        <v>5.78</v>
      </c>
      <c r="E459" t="str">
        <f>VLOOKUP($A459,'Medical Examinations'!$A$1:$J$2336,4,FALSE)</f>
        <v>No</v>
      </c>
      <c r="F459" t="str">
        <f>VLOOKUP($A459,'Medical Examinations'!$A$1:$J$2336,5,FALSE)</f>
        <v>No</v>
      </c>
      <c r="G459" t="str">
        <f>VLOOKUP($A459,'Medical Examinations'!$A$1:$J$2336,6,FALSE)</f>
        <v>Yes</v>
      </c>
      <c r="H459">
        <f>VLOOKUP($A459,'Medical Examinations'!$A$1:$J$2336,7,FALSE)</f>
        <v>1</v>
      </c>
      <c r="I459" t="str">
        <f>VLOOKUP($A459,'Medical Examinations'!$A$1:$J$2336,8,FALSE)</f>
        <v>Yes</v>
      </c>
      <c r="J459" t="str">
        <f>VLOOKUP($A459,'Medical Examinations'!$A$1:$J$2336,9,FALSE)</f>
        <v>Under Weight</v>
      </c>
      <c r="K459" t="str">
        <f>VLOOKUP($A459,'Medical Examinations'!$A$1:$J$2336,10,FALSE)</f>
        <v>Prediabetes</v>
      </c>
      <c r="L459">
        <f>VLOOKUP($A459,'Hospitalisation Details'!$A$1:$O$2344,2,FALSE)</f>
        <v>28</v>
      </c>
      <c r="M459" s="6" t="str">
        <f>VLOOKUP($A459,'Hospitalisation Details'!$A$1:$O$2344,5,FALSE)</f>
        <v>28-Sep-2003</v>
      </c>
      <c r="N459" s="28">
        <f>VLOOKUP($A459,'Hospitalisation Details'!$A$1:$O$2344,6,FALSE)</f>
        <v>19</v>
      </c>
      <c r="O459" s="28">
        <f>VLOOKUP($A459,'Hospitalisation Details'!$A$1:$O$2344,7,FALSE)</f>
        <v>0</v>
      </c>
      <c r="P459" s="28">
        <f>VLOOKUP($A459,'Hospitalisation Details'!$A$1:$O$2344,8,FALSE)</f>
        <v>21882.400000000001</v>
      </c>
      <c r="Q459" t="str">
        <f>VLOOKUP($A459,'Hospitalisation Details'!$A$1:$O$2344,3,FALSE)</f>
        <v>Sep</v>
      </c>
    </row>
    <row r="460" spans="1:17" ht="15.6" x14ac:dyDescent="0.3">
      <c r="A460" s="21" t="s">
        <v>1911</v>
      </c>
      <c r="B460" t="str">
        <f>VLOOKUP($A460,'Customer Names'!$A$2:$D$2336,3,FALSE)</f>
        <v>Marie-Claire</v>
      </c>
      <c r="C460">
        <f>VLOOKUP($A460,'Medical Examinations'!$A$1:$J$2336,2,FALSE)</f>
        <v>24.7</v>
      </c>
      <c r="D460">
        <f>VLOOKUP($A460,'Medical Examinations'!$A$1:$J$2336,3,FALSE)</f>
        <v>4.3600000000000003</v>
      </c>
      <c r="E460" t="str">
        <f>VLOOKUP($A460,'Medical Examinations'!$A$1:$J$2336,4,FALSE)</f>
        <v>No</v>
      </c>
      <c r="F460" t="str">
        <f>VLOOKUP($A460,'Medical Examinations'!$A$1:$J$2336,5,FALSE)</f>
        <v>No</v>
      </c>
      <c r="G460" t="str">
        <f>VLOOKUP($A460,'Medical Examinations'!$A$1:$J$2336,6,FALSE)</f>
        <v>Yes</v>
      </c>
      <c r="H460">
        <f>VLOOKUP($A460,'Medical Examinations'!$A$1:$J$2336,7,FALSE)</f>
        <v>1</v>
      </c>
      <c r="I460" t="str">
        <f>VLOOKUP($A460,'Medical Examinations'!$A$1:$J$2336,8,FALSE)</f>
        <v>Yes</v>
      </c>
      <c r="J460" t="str">
        <f>VLOOKUP($A460,'Medical Examinations'!$A$1:$J$2336,9,FALSE)</f>
        <v>Normal Weight</v>
      </c>
      <c r="K460" t="str">
        <f>VLOOKUP($A460,'Medical Examinations'!$A$1:$J$2336,10,FALSE)</f>
        <v>Normal</v>
      </c>
      <c r="L460">
        <f>VLOOKUP($A460,'Hospitalisation Details'!$A$1:$O$2344,2,FALSE)</f>
        <v>17</v>
      </c>
      <c r="M460" s="6" t="str">
        <f>VLOOKUP($A460,'Hospitalisation Details'!$A$1:$O$2344,5,FALSE)</f>
        <v>17-Aug-1979</v>
      </c>
      <c r="N460" s="28">
        <f>VLOOKUP($A460,'Hospitalisation Details'!$A$1:$O$2344,6,FALSE)</f>
        <v>43</v>
      </c>
      <c r="O460" s="28">
        <f>VLOOKUP($A460,'Hospitalisation Details'!$A$1:$O$2344,7,FALSE)</f>
        <v>2</v>
      </c>
      <c r="P460" s="28">
        <f>VLOOKUP($A460,'Hospitalisation Details'!$A$1:$O$2344,8,FALSE)</f>
        <v>21880.82</v>
      </c>
      <c r="Q460" t="str">
        <f>VLOOKUP($A460,'Hospitalisation Details'!$A$1:$O$2344,3,FALSE)</f>
        <v>Aug</v>
      </c>
    </row>
    <row r="461" spans="1:17" ht="15.6" x14ac:dyDescent="0.3">
      <c r="A461" s="21" t="s">
        <v>1910</v>
      </c>
      <c r="B461" t="str">
        <f>VLOOKUP($A461,'Customer Names'!$A$2:$D$2336,3,FALSE)</f>
        <v>Todd J</v>
      </c>
      <c r="C461">
        <f>VLOOKUP($A461,'Medical Examinations'!$A$1:$J$2336,2,FALSE)</f>
        <v>37.4</v>
      </c>
      <c r="D461">
        <f>VLOOKUP($A461,'Medical Examinations'!$A$1:$J$2336,3,FALSE)</f>
        <v>9.7200000000000006</v>
      </c>
      <c r="E461" t="str">
        <f>VLOOKUP($A461,'Medical Examinations'!$A$1:$J$2336,4,FALSE)</f>
        <v>Yes</v>
      </c>
      <c r="F461" t="str">
        <f>VLOOKUP($A461,'Medical Examinations'!$A$1:$J$2336,5,FALSE)</f>
        <v>No</v>
      </c>
      <c r="G461" t="str">
        <f>VLOOKUP($A461,'Medical Examinations'!$A$1:$J$2336,6,FALSE)</f>
        <v>Yes</v>
      </c>
      <c r="H461">
        <f>VLOOKUP($A461,'Medical Examinations'!$A$1:$J$2336,7,FALSE)</f>
        <v>1</v>
      </c>
      <c r="I461" t="str">
        <f>VLOOKUP($A461,'Medical Examinations'!$A$1:$J$2336,8,FALSE)</f>
        <v>No</v>
      </c>
      <c r="J461" t="str">
        <f>VLOOKUP($A461,'Medical Examinations'!$A$1:$J$2336,9,FALSE)</f>
        <v>Obesity</v>
      </c>
      <c r="K461" t="str">
        <f>VLOOKUP($A461,'Medical Examinations'!$A$1:$J$2336,10,FALSE)</f>
        <v>Diabetes</v>
      </c>
      <c r="L461">
        <f>VLOOKUP($A461,'Hospitalisation Details'!$A$1:$O$2344,2,FALSE)</f>
        <v>27</v>
      </c>
      <c r="M461" s="6" t="str">
        <f>VLOOKUP($A461,'Hospitalisation Details'!$A$1:$O$2344,5,FALSE)</f>
        <v>27-Aug-1963</v>
      </c>
      <c r="N461" s="28">
        <f>VLOOKUP($A461,'Hospitalisation Details'!$A$1:$O$2344,6,FALSE)</f>
        <v>59</v>
      </c>
      <c r="O461" s="28">
        <f>VLOOKUP($A461,'Hospitalisation Details'!$A$1:$O$2344,7,FALSE)</f>
        <v>0</v>
      </c>
      <c r="P461" s="28">
        <f>VLOOKUP($A461,'Hospitalisation Details'!$A$1:$O$2344,8,FALSE)</f>
        <v>21797</v>
      </c>
      <c r="Q461" t="str">
        <f>VLOOKUP($A461,'Hospitalisation Details'!$A$1:$O$2344,3,FALSE)</f>
        <v>Aug</v>
      </c>
    </row>
    <row r="462" spans="1:17" ht="15.6" x14ac:dyDescent="0.3">
      <c r="A462" s="21" t="s">
        <v>1909</v>
      </c>
      <c r="B462" t="str">
        <f>VLOOKUP($A462,'Customer Names'!$A$2:$D$2336,3,FALSE)</f>
        <v>Carolyn</v>
      </c>
      <c r="C462">
        <f>VLOOKUP($A462,'Medical Examinations'!$A$1:$J$2336,2,FALSE)</f>
        <v>26.885000000000002</v>
      </c>
      <c r="D462">
        <f>VLOOKUP($A462,'Medical Examinations'!$A$1:$J$2336,3,FALSE)</f>
        <v>5.18</v>
      </c>
      <c r="E462" t="str">
        <f>VLOOKUP($A462,'Medical Examinations'!$A$1:$J$2336,4,FALSE)</f>
        <v>No</v>
      </c>
      <c r="F462" t="str">
        <f>VLOOKUP($A462,'Medical Examinations'!$A$1:$J$2336,5,FALSE)</f>
        <v>No</v>
      </c>
      <c r="G462" t="str">
        <f>VLOOKUP($A462,'Medical Examinations'!$A$1:$J$2336,6,FALSE)</f>
        <v>Yes</v>
      </c>
      <c r="H462">
        <f>VLOOKUP($A462,'Medical Examinations'!$A$1:$J$2336,7,FALSE)</f>
        <v>1</v>
      </c>
      <c r="I462" t="str">
        <f>VLOOKUP($A462,'Medical Examinations'!$A$1:$J$2336,8,FALSE)</f>
        <v>Yes</v>
      </c>
      <c r="J462" t="str">
        <f>VLOOKUP($A462,'Medical Examinations'!$A$1:$J$2336,9,FALSE)</f>
        <v>Over Weight</v>
      </c>
      <c r="K462" t="str">
        <f>VLOOKUP($A462,'Medical Examinations'!$A$1:$J$2336,10,FALSE)</f>
        <v>Normal</v>
      </c>
      <c r="L462">
        <f>VLOOKUP($A462,'Hospitalisation Details'!$A$1:$O$2344,2,FALSE)</f>
        <v>28</v>
      </c>
      <c r="M462" s="6" t="str">
        <f>VLOOKUP($A462,'Hospitalisation Details'!$A$1:$O$2344,5,FALSE)</f>
        <v>28-Sep-1979</v>
      </c>
      <c r="N462" s="28">
        <f>VLOOKUP($A462,'Hospitalisation Details'!$A$1:$O$2344,6,FALSE)</f>
        <v>43</v>
      </c>
      <c r="O462" s="28">
        <f>VLOOKUP($A462,'Hospitalisation Details'!$A$1:$O$2344,7,FALSE)</f>
        <v>0</v>
      </c>
      <c r="P462" s="28">
        <f>VLOOKUP($A462,'Hospitalisation Details'!$A$1:$O$2344,8,FALSE)</f>
        <v>21774.32</v>
      </c>
      <c r="Q462" t="str">
        <f>VLOOKUP($A462,'Hospitalisation Details'!$A$1:$O$2344,3,FALSE)</f>
        <v>Sep</v>
      </c>
    </row>
    <row r="463" spans="1:17" ht="15.6" x14ac:dyDescent="0.3">
      <c r="A463" s="21" t="s">
        <v>1908</v>
      </c>
      <c r="B463" t="str">
        <f>VLOOKUP($A463,'Customer Names'!$A$2:$D$2336,3,FALSE)</f>
        <v>Lindsey</v>
      </c>
      <c r="C463">
        <f>VLOOKUP($A463,'Medical Examinations'!$A$1:$J$2336,2,FALSE)</f>
        <v>25.27</v>
      </c>
      <c r="D463">
        <f>VLOOKUP($A463,'Medical Examinations'!$A$1:$J$2336,3,FALSE)</f>
        <v>5.29</v>
      </c>
      <c r="E463" t="str">
        <f>VLOOKUP($A463,'Medical Examinations'!$A$1:$J$2336,4,FALSE)</f>
        <v>No</v>
      </c>
      <c r="F463" t="str">
        <f>VLOOKUP($A463,'Medical Examinations'!$A$1:$J$2336,5,FALSE)</f>
        <v>No</v>
      </c>
      <c r="G463" t="str">
        <f>VLOOKUP($A463,'Medical Examinations'!$A$1:$J$2336,6,FALSE)</f>
        <v>Yes</v>
      </c>
      <c r="H463">
        <f>VLOOKUP($A463,'Medical Examinations'!$A$1:$J$2336,7,FALSE)</f>
        <v>1</v>
      </c>
      <c r="I463" t="str">
        <f>VLOOKUP($A463,'Medical Examinations'!$A$1:$J$2336,8,FALSE)</f>
        <v>Yes</v>
      </c>
      <c r="J463" t="str">
        <f>VLOOKUP($A463,'Medical Examinations'!$A$1:$J$2336,9,FALSE)</f>
        <v>Over Weight</v>
      </c>
      <c r="K463" t="str">
        <f>VLOOKUP($A463,'Medical Examinations'!$A$1:$J$2336,10,FALSE)</f>
        <v>Normal</v>
      </c>
      <c r="L463">
        <f>VLOOKUP($A463,'Hospitalisation Details'!$A$1:$O$2344,2,FALSE)</f>
        <v>20</v>
      </c>
      <c r="M463" s="6" t="str">
        <f>VLOOKUP($A463,'Hospitalisation Details'!$A$1:$O$2344,5,FALSE)</f>
        <v>20-Sep-1979</v>
      </c>
      <c r="N463" s="28">
        <f>VLOOKUP($A463,'Hospitalisation Details'!$A$1:$O$2344,6,FALSE)</f>
        <v>43</v>
      </c>
      <c r="O463" s="28">
        <f>VLOOKUP($A463,'Hospitalisation Details'!$A$1:$O$2344,7,FALSE)</f>
        <v>1</v>
      </c>
      <c r="P463" s="28">
        <f>VLOOKUP($A463,'Hospitalisation Details'!$A$1:$O$2344,8,FALSE)</f>
        <v>21771.34</v>
      </c>
      <c r="Q463" t="str">
        <f>VLOOKUP($A463,'Hospitalisation Details'!$A$1:$O$2344,3,FALSE)</f>
        <v>Sep</v>
      </c>
    </row>
    <row r="464" spans="1:17" ht="15.6" x14ac:dyDescent="0.3">
      <c r="A464" s="21" t="s">
        <v>1907</v>
      </c>
      <c r="B464" t="str">
        <f>VLOOKUP($A464,'Customer Names'!$A$2:$D$2336,3,FALSE)</f>
        <v>Marissa D</v>
      </c>
      <c r="C464">
        <f>VLOOKUP($A464,'Medical Examinations'!$A$1:$J$2336,2,FALSE)</f>
        <v>23.655000000000001</v>
      </c>
      <c r="D464">
        <f>VLOOKUP($A464,'Medical Examinations'!$A$1:$J$2336,3,FALSE)</f>
        <v>4.8600000000000003</v>
      </c>
      <c r="E464" t="str">
        <f>VLOOKUP($A464,'Medical Examinations'!$A$1:$J$2336,4,FALSE)</f>
        <v>Yes</v>
      </c>
      <c r="F464" t="str">
        <f>VLOOKUP($A464,'Medical Examinations'!$A$1:$J$2336,5,FALSE)</f>
        <v>No</v>
      </c>
      <c r="G464" t="str">
        <f>VLOOKUP($A464,'Medical Examinations'!$A$1:$J$2336,6,FALSE)</f>
        <v>No</v>
      </c>
      <c r="H464">
        <f>VLOOKUP($A464,'Medical Examinations'!$A$1:$J$2336,7,FALSE)</f>
        <v>0</v>
      </c>
      <c r="I464" t="str">
        <f>VLOOKUP($A464,'Medical Examinations'!$A$1:$J$2336,8,FALSE)</f>
        <v>Yes</v>
      </c>
      <c r="J464" t="str">
        <f>VLOOKUP($A464,'Medical Examinations'!$A$1:$J$2336,9,FALSE)</f>
        <v>Normal Weight</v>
      </c>
      <c r="K464" t="str">
        <f>VLOOKUP($A464,'Medical Examinations'!$A$1:$J$2336,10,FALSE)</f>
        <v>Normal</v>
      </c>
      <c r="L464">
        <f>VLOOKUP($A464,'Hospitalisation Details'!$A$1:$O$2344,2,FALSE)</f>
        <v>18</v>
      </c>
      <c r="M464" s="6" t="str">
        <f>VLOOKUP($A464,'Hospitalisation Details'!$A$1:$O$2344,5,FALSE)</f>
        <v>18-Jul-1976</v>
      </c>
      <c r="N464" s="28">
        <f>VLOOKUP($A464,'Hospitalisation Details'!$A$1:$O$2344,6,FALSE)</f>
        <v>46</v>
      </c>
      <c r="O464" s="28">
        <f>VLOOKUP($A464,'Hospitalisation Details'!$A$1:$O$2344,7,FALSE)</f>
        <v>1</v>
      </c>
      <c r="P464" s="28">
        <f>VLOOKUP($A464,'Hospitalisation Details'!$A$1:$O$2344,8,FALSE)</f>
        <v>21677.279999999999</v>
      </c>
      <c r="Q464" t="str">
        <f>VLOOKUP($A464,'Hospitalisation Details'!$A$1:$O$2344,3,FALSE)</f>
        <v>Jul</v>
      </c>
    </row>
    <row r="465" spans="1:17" ht="15.6" x14ac:dyDescent="0.3">
      <c r="A465" s="21" t="s">
        <v>1906</v>
      </c>
      <c r="B465" t="str">
        <f>VLOOKUP($A465,'Customer Names'!$A$2:$D$2336,3,FALSE)</f>
        <v>Jean Luc</v>
      </c>
      <c r="C465">
        <f>VLOOKUP($A465,'Medical Examinations'!$A$1:$J$2336,2,FALSE)</f>
        <v>55.05</v>
      </c>
      <c r="D465">
        <f>VLOOKUP($A465,'Medical Examinations'!$A$1:$J$2336,3,FALSE)</f>
        <v>7.66</v>
      </c>
      <c r="E465" t="str">
        <f>VLOOKUP($A465,'Medical Examinations'!$A$1:$J$2336,4,FALSE)</f>
        <v>No</v>
      </c>
      <c r="F465" t="str">
        <f>VLOOKUP($A465,'Medical Examinations'!$A$1:$J$2336,5,FALSE)</f>
        <v>No</v>
      </c>
      <c r="G465" t="str">
        <f>VLOOKUP($A465,'Medical Examinations'!$A$1:$J$2336,6,FALSE)</f>
        <v>No</v>
      </c>
      <c r="H465">
        <f>VLOOKUP($A465,'Medical Examinations'!$A$1:$J$2336,7,FALSE)</f>
        <v>0</v>
      </c>
      <c r="I465" t="str">
        <f>VLOOKUP($A465,'Medical Examinations'!$A$1:$J$2336,8,FALSE)</f>
        <v>No</v>
      </c>
      <c r="J465" t="str">
        <f>VLOOKUP($A465,'Medical Examinations'!$A$1:$J$2336,9,FALSE)</f>
        <v>Obesity</v>
      </c>
      <c r="K465" t="str">
        <f>VLOOKUP($A465,'Medical Examinations'!$A$1:$J$2336,10,FALSE)</f>
        <v>Diabetes</v>
      </c>
      <c r="L465">
        <f>VLOOKUP($A465,'Hospitalisation Details'!$A$1:$O$2344,2,FALSE)</f>
        <v>16</v>
      </c>
      <c r="M465" s="6" t="str">
        <f>VLOOKUP($A465,'Hospitalisation Details'!$A$1:$O$2344,5,FALSE)</f>
        <v>16-Nov-1962</v>
      </c>
      <c r="N465" s="28">
        <f>VLOOKUP($A465,'Hospitalisation Details'!$A$1:$O$2344,6,FALSE)</f>
        <v>60</v>
      </c>
      <c r="O465" s="28">
        <f>VLOOKUP($A465,'Hospitalisation Details'!$A$1:$O$2344,7,FALSE)</f>
        <v>0</v>
      </c>
      <c r="P465" s="28">
        <f>VLOOKUP($A465,'Hospitalisation Details'!$A$1:$O$2344,8,FALSE)</f>
        <v>21661.16</v>
      </c>
      <c r="Q465" t="str">
        <f>VLOOKUP($A465,'Hospitalisation Details'!$A$1:$O$2344,3,FALSE)</f>
        <v>Nov</v>
      </c>
    </row>
    <row r="466" spans="1:17" ht="15.6" x14ac:dyDescent="0.3">
      <c r="A466" s="21" t="s">
        <v>1905</v>
      </c>
      <c r="B466" t="str">
        <f>VLOOKUP($A466,'Customer Names'!$A$2:$D$2336,3,FALSE)</f>
        <v>Danielle</v>
      </c>
      <c r="C466">
        <f>VLOOKUP($A466,'Medical Examinations'!$A$1:$J$2336,2,FALSE)</f>
        <v>24.89</v>
      </c>
      <c r="D466">
        <f>VLOOKUP($A466,'Medical Examinations'!$A$1:$J$2336,3,FALSE)</f>
        <v>6.1</v>
      </c>
      <c r="E466" t="str">
        <f>VLOOKUP($A466,'Medical Examinations'!$A$1:$J$2336,4,FALSE)</f>
        <v>Yes</v>
      </c>
      <c r="F466" t="str">
        <f>VLOOKUP($A466,'Medical Examinations'!$A$1:$J$2336,5,FALSE)</f>
        <v>No</v>
      </c>
      <c r="G466" t="str">
        <f>VLOOKUP($A466,'Medical Examinations'!$A$1:$J$2336,6,FALSE)</f>
        <v>Yes</v>
      </c>
      <c r="H466">
        <f>VLOOKUP($A466,'Medical Examinations'!$A$1:$J$2336,7,FALSE)</f>
        <v>1</v>
      </c>
      <c r="I466" t="str">
        <f>VLOOKUP($A466,'Medical Examinations'!$A$1:$J$2336,8,FALSE)</f>
        <v>Yes</v>
      </c>
      <c r="J466" t="str">
        <f>VLOOKUP($A466,'Medical Examinations'!$A$1:$J$2336,9,FALSE)</f>
        <v>Normal Weight</v>
      </c>
      <c r="K466" t="str">
        <f>VLOOKUP($A466,'Medical Examinations'!$A$1:$J$2336,10,FALSE)</f>
        <v>Prediabetes</v>
      </c>
      <c r="L466">
        <f>VLOOKUP($A466,'Hospitalisation Details'!$A$1:$O$2344,2,FALSE)</f>
        <v>25</v>
      </c>
      <c r="M466" s="6" t="str">
        <f>VLOOKUP($A466,'Hospitalisation Details'!$A$1:$O$2344,5,FALSE)</f>
        <v>25-Dec-1983</v>
      </c>
      <c r="N466" s="28">
        <f>VLOOKUP($A466,'Hospitalisation Details'!$A$1:$O$2344,6,FALSE)</f>
        <v>39</v>
      </c>
      <c r="O466" s="28">
        <f>VLOOKUP($A466,'Hospitalisation Details'!$A$1:$O$2344,7,FALSE)</f>
        <v>3</v>
      </c>
      <c r="P466" s="28">
        <f>VLOOKUP($A466,'Hospitalisation Details'!$A$1:$O$2344,8,FALSE)</f>
        <v>21659.93</v>
      </c>
      <c r="Q466" t="str">
        <f>VLOOKUP($A466,'Hospitalisation Details'!$A$1:$O$2344,3,FALSE)</f>
        <v>Dec</v>
      </c>
    </row>
    <row r="467" spans="1:17" ht="15.6" x14ac:dyDescent="0.3">
      <c r="A467" s="21" t="s">
        <v>1904</v>
      </c>
      <c r="B467" t="str">
        <f>VLOOKUP($A467,'Customer Names'!$A$2:$D$2336,3,FALSE)</f>
        <v>Jim</v>
      </c>
      <c r="C467">
        <f>VLOOKUP($A467,'Medical Examinations'!$A$1:$J$2336,2,FALSE)</f>
        <v>18.715</v>
      </c>
      <c r="D467">
        <f>VLOOKUP($A467,'Medical Examinations'!$A$1:$J$2336,3,FALSE)</f>
        <v>4.4400000000000004</v>
      </c>
      <c r="E467" t="str">
        <f>VLOOKUP($A467,'Medical Examinations'!$A$1:$J$2336,4,FALSE)</f>
        <v>No</v>
      </c>
      <c r="F467" t="str">
        <f>VLOOKUP($A467,'Medical Examinations'!$A$1:$J$2336,5,FALSE)</f>
        <v>No</v>
      </c>
      <c r="G467" t="str">
        <f>VLOOKUP($A467,'Medical Examinations'!$A$1:$J$2336,6,FALSE)</f>
        <v>No</v>
      </c>
      <c r="H467">
        <f>VLOOKUP($A467,'Medical Examinations'!$A$1:$J$2336,7,FALSE)</f>
        <v>0</v>
      </c>
      <c r="I467" t="str">
        <f>VLOOKUP($A467,'Medical Examinations'!$A$1:$J$2336,8,FALSE)</f>
        <v>No</v>
      </c>
      <c r="J467" t="str">
        <f>VLOOKUP($A467,'Medical Examinations'!$A$1:$J$2336,9,FALSE)</f>
        <v>Normal Weight</v>
      </c>
      <c r="K467" t="str">
        <f>VLOOKUP($A467,'Medical Examinations'!$A$1:$J$2336,10,FALSE)</f>
        <v>Normal</v>
      </c>
      <c r="L467">
        <f>VLOOKUP($A467,'Hospitalisation Details'!$A$1:$O$2344,2,FALSE)</f>
        <v>12</v>
      </c>
      <c r="M467" s="6" t="str">
        <f>VLOOKUP($A467,'Hospitalisation Details'!$A$1:$O$2344,5,FALSE)</f>
        <v>12-Jun-1999</v>
      </c>
      <c r="N467" s="28">
        <f>VLOOKUP($A467,'Hospitalisation Details'!$A$1:$O$2344,6,FALSE)</f>
        <v>23</v>
      </c>
      <c r="O467" s="28">
        <f>VLOOKUP($A467,'Hospitalisation Details'!$A$1:$O$2344,7,FALSE)</f>
        <v>0</v>
      </c>
      <c r="P467" s="28">
        <f>VLOOKUP($A467,'Hospitalisation Details'!$A$1:$O$2344,8,FALSE)</f>
        <v>21595.38</v>
      </c>
      <c r="Q467" t="str">
        <f>VLOOKUP($A467,'Hospitalisation Details'!$A$1:$O$2344,3,FALSE)</f>
        <v>Jun</v>
      </c>
    </row>
    <row r="468" spans="1:17" ht="15.6" x14ac:dyDescent="0.3">
      <c r="A468" s="21" t="s">
        <v>1903</v>
      </c>
      <c r="B468" t="str">
        <f>VLOOKUP($A468,'Customer Names'!$A$2:$D$2336,3,FALSE)</f>
        <v>Matthew T</v>
      </c>
      <c r="C468">
        <f>VLOOKUP($A468,'Medical Examinations'!$A$1:$J$2336,2,FALSE)</f>
        <v>28.12</v>
      </c>
      <c r="D468">
        <f>VLOOKUP($A468,'Medical Examinations'!$A$1:$J$2336,3,FALSE)</f>
        <v>6.15</v>
      </c>
      <c r="E468" t="str">
        <f>VLOOKUP($A468,'Medical Examinations'!$A$1:$J$2336,4,FALSE)</f>
        <v>No</v>
      </c>
      <c r="F468" t="str">
        <f>VLOOKUP($A468,'Medical Examinations'!$A$1:$J$2336,5,FALSE)</f>
        <v>No</v>
      </c>
      <c r="G468" t="str">
        <f>VLOOKUP($A468,'Medical Examinations'!$A$1:$J$2336,6,FALSE)</f>
        <v>No</v>
      </c>
      <c r="H468">
        <f>VLOOKUP($A468,'Medical Examinations'!$A$1:$J$2336,7,FALSE)</f>
        <v>0</v>
      </c>
      <c r="I468" t="str">
        <f>VLOOKUP($A468,'Medical Examinations'!$A$1:$J$2336,8,FALSE)</f>
        <v>Yes</v>
      </c>
      <c r="J468" t="str">
        <f>VLOOKUP($A468,'Medical Examinations'!$A$1:$J$2336,9,FALSE)</f>
        <v>Over Weight</v>
      </c>
      <c r="K468" t="str">
        <f>VLOOKUP($A468,'Medical Examinations'!$A$1:$J$2336,10,FALSE)</f>
        <v>Prediabetes</v>
      </c>
      <c r="L468">
        <f>VLOOKUP($A468,'Hospitalisation Details'!$A$1:$O$2344,2,FALSE)</f>
        <v>21</v>
      </c>
      <c r="M468" s="6" t="str">
        <f>VLOOKUP($A468,'Hospitalisation Details'!$A$1:$O$2344,5,FALSE)</f>
        <v>21-Nov-1990</v>
      </c>
      <c r="N468" s="28">
        <f>VLOOKUP($A468,'Hospitalisation Details'!$A$1:$O$2344,6,FALSE)</f>
        <v>32</v>
      </c>
      <c r="O468" s="28">
        <f>VLOOKUP($A468,'Hospitalisation Details'!$A$1:$O$2344,7,FALSE)</f>
        <v>4</v>
      </c>
      <c r="P468" s="28">
        <f>VLOOKUP($A468,'Hospitalisation Details'!$A$1:$O$2344,8,FALSE)</f>
        <v>21472.48</v>
      </c>
      <c r="Q468" t="str">
        <f>VLOOKUP($A468,'Hospitalisation Details'!$A$1:$O$2344,3,FALSE)</f>
        <v>Nov</v>
      </c>
    </row>
    <row r="469" spans="1:17" ht="15.6" x14ac:dyDescent="0.3">
      <c r="A469" s="21" t="s">
        <v>1902</v>
      </c>
      <c r="B469" t="str">
        <f>VLOOKUP($A469,'Customer Names'!$A$2:$D$2336,3,FALSE)</f>
        <v>Rachel L</v>
      </c>
      <c r="C469">
        <f>VLOOKUP($A469,'Medical Examinations'!$A$1:$J$2336,2,FALSE)</f>
        <v>26.6</v>
      </c>
      <c r="D469">
        <f>VLOOKUP($A469,'Medical Examinations'!$A$1:$J$2336,3,FALSE)</f>
        <v>4.53</v>
      </c>
      <c r="E469" t="str">
        <f>VLOOKUP($A469,'Medical Examinations'!$A$1:$J$2336,4,FALSE)</f>
        <v>No</v>
      </c>
      <c r="F469" t="str">
        <f>VLOOKUP($A469,'Medical Examinations'!$A$1:$J$2336,5,FALSE)</f>
        <v>No</v>
      </c>
      <c r="G469" t="str">
        <f>VLOOKUP($A469,'Medical Examinations'!$A$1:$J$2336,6,FALSE)</f>
        <v>No</v>
      </c>
      <c r="H469">
        <f>VLOOKUP($A469,'Medical Examinations'!$A$1:$J$2336,7,FALSE)</f>
        <v>0</v>
      </c>
      <c r="I469" t="str">
        <f>VLOOKUP($A469,'Medical Examinations'!$A$1:$J$2336,8,FALSE)</f>
        <v>Yes</v>
      </c>
      <c r="J469" t="str">
        <f>VLOOKUP($A469,'Medical Examinations'!$A$1:$J$2336,9,FALSE)</f>
        <v>Over Weight</v>
      </c>
      <c r="K469" t="str">
        <f>VLOOKUP($A469,'Medical Examinations'!$A$1:$J$2336,10,FALSE)</f>
        <v>Normal</v>
      </c>
      <c r="L469">
        <f>VLOOKUP($A469,'Hospitalisation Details'!$A$1:$O$2344,2,FALSE)</f>
        <v>4</v>
      </c>
      <c r="M469" s="6" t="str">
        <f>VLOOKUP($A469,'Hospitalisation Details'!$A$1:$O$2344,5,FALSE)</f>
        <v>4-Sep-1980</v>
      </c>
      <c r="N469" s="28">
        <f>VLOOKUP($A469,'Hospitalisation Details'!$A$1:$O$2344,6,FALSE)</f>
        <v>42</v>
      </c>
      <c r="O469" s="28">
        <f>VLOOKUP($A469,'Hospitalisation Details'!$A$1:$O$2344,7,FALSE)</f>
        <v>0</v>
      </c>
      <c r="P469" s="28">
        <f>VLOOKUP($A469,'Hospitalisation Details'!$A$1:$O$2344,8,FALSE)</f>
        <v>21348.71</v>
      </c>
      <c r="Q469" t="str">
        <f>VLOOKUP($A469,'Hospitalisation Details'!$A$1:$O$2344,3,FALSE)</f>
        <v>Sep</v>
      </c>
    </row>
    <row r="470" spans="1:17" ht="15.6" x14ac:dyDescent="0.3">
      <c r="A470" s="21" t="s">
        <v>1901</v>
      </c>
      <c r="B470" t="str">
        <f>VLOOKUP($A470,'Customer Names'!$A$2:$D$2336,3,FALSE)</f>
        <v>Corina</v>
      </c>
      <c r="C470">
        <f>VLOOKUP($A470,'Medical Examinations'!$A$1:$J$2336,2,FALSE)</f>
        <v>30.114999999999998</v>
      </c>
      <c r="D470">
        <f>VLOOKUP($A470,'Medical Examinations'!$A$1:$J$2336,3,FALSE)</f>
        <v>5.48</v>
      </c>
      <c r="E470" t="str">
        <f>VLOOKUP($A470,'Medical Examinations'!$A$1:$J$2336,4,FALSE)</f>
        <v>No</v>
      </c>
      <c r="F470" t="str">
        <f>VLOOKUP($A470,'Medical Examinations'!$A$1:$J$2336,5,FALSE)</f>
        <v>Yes</v>
      </c>
      <c r="G470" t="str">
        <f>VLOOKUP($A470,'Medical Examinations'!$A$1:$J$2336,6,FALSE)</f>
        <v>No</v>
      </c>
      <c r="H470">
        <f>VLOOKUP($A470,'Medical Examinations'!$A$1:$J$2336,7,FALSE)</f>
        <v>1</v>
      </c>
      <c r="I470" t="str">
        <f>VLOOKUP($A470,'Medical Examinations'!$A$1:$J$2336,8,FALSE)</f>
        <v>No</v>
      </c>
      <c r="J470" t="str">
        <f>VLOOKUP($A470,'Medical Examinations'!$A$1:$J$2336,9,FALSE)</f>
        <v>Obesity</v>
      </c>
      <c r="K470" t="str">
        <f>VLOOKUP($A470,'Medical Examinations'!$A$1:$J$2336,10,FALSE)</f>
        <v>Normal</v>
      </c>
      <c r="L470">
        <f>VLOOKUP($A470,'Hospitalisation Details'!$A$1:$O$2344,2,FALSE)</f>
        <v>4</v>
      </c>
      <c r="M470" s="6" t="str">
        <f>VLOOKUP($A470,'Hospitalisation Details'!$A$1:$O$2344,5,FALSE)</f>
        <v>4-Aug-2004</v>
      </c>
      <c r="N470" s="28">
        <f>VLOOKUP($A470,'Hospitalisation Details'!$A$1:$O$2344,6,FALSE)</f>
        <v>18</v>
      </c>
      <c r="O470" s="28">
        <f>VLOOKUP($A470,'Hospitalisation Details'!$A$1:$O$2344,7,FALSE)</f>
        <v>0</v>
      </c>
      <c r="P470" s="28">
        <f>VLOOKUP($A470,'Hospitalisation Details'!$A$1:$O$2344,8,FALSE)</f>
        <v>21344.85</v>
      </c>
      <c r="Q470" t="str">
        <f>VLOOKUP($A470,'Hospitalisation Details'!$A$1:$O$2344,3,FALSE)</f>
        <v>Aug</v>
      </c>
    </row>
    <row r="471" spans="1:17" ht="15.6" x14ac:dyDescent="0.3">
      <c r="A471" s="21" t="s">
        <v>1900</v>
      </c>
      <c r="B471" t="str">
        <f>VLOOKUP($A471,'Customer Names'!$A$2:$D$2336,3,FALSE)</f>
        <v>Guannan</v>
      </c>
      <c r="C471">
        <f>VLOOKUP($A471,'Medical Examinations'!$A$1:$J$2336,2,FALSE)</f>
        <v>24.605</v>
      </c>
      <c r="D471">
        <f>VLOOKUP($A471,'Medical Examinations'!$A$1:$J$2336,3,FALSE)</f>
        <v>5.48</v>
      </c>
      <c r="E471" t="str">
        <f>VLOOKUP($A471,'Medical Examinations'!$A$1:$J$2336,4,FALSE)</f>
        <v>No</v>
      </c>
      <c r="F471" t="str">
        <f>VLOOKUP($A471,'Medical Examinations'!$A$1:$J$2336,5,FALSE)</f>
        <v>No</v>
      </c>
      <c r="G471" t="str">
        <f>VLOOKUP($A471,'Medical Examinations'!$A$1:$J$2336,6,FALSE)</f>
        <v>No</v>
      </c>
      <c r="H471">
        <f>VLOOKUP($A471,'Medical Examinations'!$A$1:$J$2336,7,FALSE)</f>
        <v>0</v>
      </c>
      <c r="I471" t="str">
        <f>VLOOKUP($A471,'Medical Examinations'!$A$1:$J$2336,8,FALSE)</f>
        <v>Yes</v>
      </c>
      <c r="J471" t="str">
        <f>VLOOKUP($A471,'Medical Examinations'!$A$1:$J$2336,9,FALSE)</f>
        <v>Normal Weight</v>
      </c>
      <c r="K471" t="str">
        <f>VLOOKUP($A471,'Medical Examinations'!$A$1:$J$2336,10,FALSE)</f>
        <v>Normal</v>
      </c>
      <c r="L471">
        <f>VLOOKUP($A471,'Hospitalisation Details'!$A$1:$O$2344,2,FALSE)</f>
        <v>10</v>
      </c>
      <c r="M471" s="6" t="str">
        <f>VLOOKUP($A471,'Hospitalisation Details'!$A$1:$O$2344,5,FALSE)</f>
        <v>10-Dec-1980</v>
      </c>
      <c r="N471" s="28">
        <f>VLOOKUP($A471,'Hospitalisation Details'!$A$1:$O$2344,6,FALSE)</f>
        <v>42</v>
      </c>
      <c r="O471" s="28">
        <f>VLOOKUP($A471,'Hospitalisation Details'!$A$1:$O$2344,7,FALSE)</f>
        <v>2</v>
      </c>
      <c r="P471" s="28">
        <f>VLOOKUP($A471,'Hospitalisation Details'!$A$1:$O$2344,8,FALSE)</f>
        <v>21259.38</v>
      </c>
      <c r="Q471" t="str">
        <f>VLOOKUP($A471,'Hospitalisation Details'!$A$1:$O$2344,3,FALSE)</f>
        <v>Dec</v>
      </c>
    </row>
    <row r="472" spans="1:17" ht="15.6" x14ac:dyDescent="0.3">
      <c r="A472" s="21" t="s">
        <v>1899</v>
      </c>
      <c r="B472" t="str">
        <f>VLOOKUP($A472,'Customer Names'!$A$2:$D$2336,3,FALSE)</f>
        <v>Don</v>
      </c>
      <c r="C472">
        <f>VLOOKUP($A472,'Medical Examinations'!$A$1:$J$2336,2,FALSE)</f>
        <v>29.6</v>
      </c>
      <c r="D472">
        <f>VLOOKUP($A472,'Medical Examinations'!$A$1:$J$2336,3,FALSE)</f>
        <v>8.1</v>
      </c>
      <c r="E472" t="str">
        <f>VLOOKUP($A472,'Medical Examinations'!$A$1:$J$2336,4,FALSE)</f>
        <v>No</v>
      </c>
      <c r="F472" t="str">
        <f>VLOOKUP($A472,'Medical Examinations'!$A$1:$J$2336,5,FALSE)</f>
        <v>No</v>
      </c>
      <c r="G472" t="str">
        <f>VLOOKUP($A472,'Medical Examinations'!$A$1:$J$2336,6,FALSE)</f>
        <v>No</v>
      </c>
      <c r="H472">
        <f>VLOOKUP($A472,'Medical Examinations'!$A$1:$J$2336,7,FALSE)</f>
        <v>0</v>
      </c>
      <c r="I472" t="str">
        <f>VLOOKUP($A472,'Medical Examinations'!$A$1:$J$2336,8,FALSE)</f>
        <v>No</v>
      </c>
      <c r="J472" t="str">
        <f>VLOOKUP($A472,'Medical Examinations'!$A$1:$J$2336,9,FALSE)</f>
        <v>Over Weight</v>
      </c>
      <c r="K472" t="str">
        <f>VLOOKUP($A472,'Medical Examinations'!$A$1:$J$2336,10,FALSE)</f>
        <v>Diabetes</v>
      </c>
      <c r="L472">
        <f>VLOOKUP($A472,'Hospitalisation Details'!$A$1:$O$2344,2,FALSE)</f>
        <v>3</v>
      </c>
      <c r="M472" s="6" t="str">
        <f>VLOOKUP($A472,'Hospitalisation Details'!$A$1:$O$2344,5,FALSE)</f>
        <v>3-Sep-1974</v>
      </c>
      <c r="N472" s="28">
        <f>VLOOKUP($A472,'Hospitalisation Details'!$A$1:$O$2344,6,FALSE)</f>
        <v>48</v>
      </c>
      <c r="O472" s="28">
        <f>VLOOKUP($A472,'Hospitalisation Details'!$A$1:$O$2344,7,FALSE)</f>
        <v>0</v>
      </c>
      <c r="P472" s="28">
        <f>VLOOKUP($A472,'Hospitalisation Details'!$A$1:$O$2344,8,FALSE)</f>
        <v>21232.18</v>
      </c>
      <c r="Q472" t="str">
        <f>VLOOKUP($A472,'Hospitalisation Details'!$A$1:$O$2344,3,FALSE)</f>
        <v>Sep</v>
      </c>
    </row>
    <row r="473" spans="1:17" ht="15.6" x14ac:dyDescent="0.3">
      <c r="A473" s="21" t="s">
        <v>1898</v>
      </c>
      <c r="B473" t="str">
        <f>VLOOKUP($A473,'Customer Names'!$A$2:$D$2336,3,FALSE)</f>
        <v>Chris</v>
      </c>
      <c r="C473">
        <f>VLOOKUP($A473,'Medical Examinations'!$A$1:$J$2336,2,FALSE)</f>
        <v>24.42</v>
      </c>
      <c r="D473">
        <f>VLOOKUP($A473,'Medical Examinations'!$A$1:$J$2336,3,FALSE)</f>
        <v>7.16</v>
      </c>
      <c r="E473" t="str">
        <f>VLOOKUP($A473,'Medical Examinations'!$A$1:$J$2336,4,FALSE)</f>
        <v>No</v>
      </c>
      <c r="F473" t="str">
        <f>VLOOKUP($A473,'Medical Examinations'!$A$1:$J$2336,5,FALSE)</f>
        <v>No</v>
      </c>
      <c r="G473" t="str">
        <f>VLOOKUP($A473,'Medical Examinations'!$A$1:$J$2336,6,FALSE)</f>
        <v>No</v>
      </c>
      <c r="H473">
        <f>VLOOKUP($A473,'Medical Examinations'!$A$1:$J$2336,7,FALSE)</f>
        <v>0</v>
      </c>
      <c r="I473" t="str">
        <f>VLOOKUP($A473,'Medical Examinations'!$A$1:$J$2336,8,FALSE)</f>
        <v>Yes</v>
      </c>
      <c r="J473" t="str">
        <f>VLOOKUP($A473,'Medical Examinations'!$A$1:$J$2336,9,FALSE)</f>
        <v>Normal Weight</v>
      </c>
      <c r="K473" t="str">
        <f>VLOOKUP($A473,'Medical Examinations'!$A$1:$J$2336,10,FALSE)</f>
        <v>Diabetes</v>
      </c>
      <c r="L473">
        <f>VLOOKUP($A473,'Hospitalisation Details'!$A$1:$O$2344,2,FALSE)</f>
        <v>14</v>
      </c>
      <c r="M473" s="6" t="str">
        <f>VLOOKUP($A473,'Hospitalisation Details'!$A$1:$O$2344,5,FALSE)</f>
        <v>14-Oct-1974</v>
      </c>
      <c r="N473" s="28">
        <f>VLOOKUP($A473,'Hospitalisation Details'!$A$1:$O$2344,6,FALSE)</f>
        <v>48</v>
      </c>
      <c r="O473" s="28">
        <f>VLOOKUP($A473,'Hospitalisation Details'!$A$1:$O$2344,7,FALSE)</f>
        <v>0</v>
      </c>
      <c r="P473" s="28">
        <f>VLOOKUP($A473,'Hospitalisation Details'!$A$1:$O$2344,8,FALSE)</f>
        <v>21223.68</v>
      </c>
      <c r="Q473" t="str">
        <f>VLOOKUP($A473,'Hospitalisation Details'!$A$1:$O$2344,3,FALSE)</f>
        <v>Oct</v>
      </c>
    </row>
    <row r="474" spans="1:17" ht="15.6" x14ac:dyDescent="0.3">
      <c r="A474" s="21" t="s">
        <v>1897</v>
      </c>
      <c r="B474" t="str">
        <f>VLOOKUP($A474,'Customer Names'!$A$2:$D$2336,3,FALSE)</f>
        <v>Gavin V</v>
      </c>
      <c r="C474">
        <f>VLOOKUP($A474,'Medical Examinations'!$A$1:$J$2336,2,FALSE)</f>
        <v>20.9</v>
      </c>
      <c r="D474">
        <f>VLOOKUP($A474,'Medical Examinations'!$A$1:$J$2336,3,FALSE)</f>
        <v>4.55</v>
      </c>
      <c r="E474" t="str">
        <f>VLOOKUP($A474,'Medical Examinations'!$A$1:$J$2336,4,FALSE)</f>
        <v>Yes</v>
      </c>
      <c r="F474" t="str">
        <f>VLOOKUP($A474,'Medical Examinations'!$A$1:$J$2336,5,FALSE)</f>
        <v>No</v>
      </c>
      <c r="G474" t="str">
        <f>VLOOKUP($A474,'Medical Examinations'!$A$1:$J$2336,6,FALSE)</f>
        <v>Yes</v>
      </c>
      <c r="H474">
        <f>VLOOKUP($A474,'Medical Examinations'!$A$1:$J$2336,7,FALSE)</f>
        <v>1</v>
      </c>
      <c r="I474" t="str">
        <f>VLOOKUP($A474,'Medical Examinations'!$A$1:$J$2336,8,FALSE)</f>
        <v>Yes</v>
      </c>
      <c r="J474" t="str">
        <f>VLOOKUP($A474,'Medical Examinations'!$A$1:$J$2336,9,FALSE)</f>
        <v>Normal Weight</v>
      </c>
      <c r="K474" t="str">
        <f>VLOOKUP($A474,'Medical Examinations'!$A$1:$J$2336,10,FALSE)</f>
        <v>Normal</v>
      </c>
      <c r="L474">
        <f>VLOOKUP($A474,'Hospitalisation Details'!$A$1:$O$2344,2,FALSE)</f>
        <v>26</v>
      </c>
      <c r="M474" s="6" t="str">
        <f>VLOOKUP($A474,'Hospitalisation Details'!$A$1:$O$2344,5,FALSE)</f>
        <v>26-Aug-1969</v>
      </c>
      <c r="N474" s="28">
        <f>VLOOKUP($A474,'Hospitalisation Details'!$A$1:$O$2344,6,FALSE)</f>
        <v>53</v>
      </c>
      <c r="O474" s="28">
        <f>VLOOKUP($A474,'Hospitalisation Details'!$A$1:$O$2344,7,FALSE)</f>
        <v>0</v>
      </c>
      <c r="P474" s="28">
        <f>VLOOKUP($A474,'Hospitalisation Details'!$A$1:$O$2344,8,FALSE)</f>
        <v>21195.82</v>
      </c>
      <c r="Q474" t="str">
        <f>VLOOKUP($A474,'Hospitalisation Details'!$A$1:$O$2344,3,FALSE)</f>
        <v>Aug</v>
      </c>
    </row>
    <row r="475" spans="1:17" ht="15.6" x14ac:dyDescent="0.3">
      <c r="A475" s="21" t="s">
        <v>1896</v>
      </c>
      <c r="B475" t="str">
        <f>VLOOKUP($A475,'Customer Names'!$A$2:$D$2336,3,FALSE)</f>
        <v>David</v>
      </c>
      <c r="C475">
        <f>VLOOKUP($A475,'Medical Examinations'!$A$1:$J$2336,2,FALSE)</f>
        <v>22.895</v>
      </c>
      <c r="D475">
        <f>VLOOKUP($A475,'Medical Examinations'!$A$1:$J$2336,3,FALSE)</f>
        <v>6.03</v>
      </c>
      <c r="E475" t="str">
        <f>VLOOKUP($A475,'Medical Examinations'!$A$1:$J$2336,4,FALSE)</f>
        <v>No</v>
      </c>
      <c r="F475" t="str">
        <f>VLOOKUP($A475,'Medical Examinations'!$A$1:$J$2336,5,FALSE)</f>
        <v>No</v>
      </c>
      <c r="G475" t="str">
        <f>VLOOKUP($A475,'Medical Examinations'!$A$1:$J$2336,6,FALSE)</f>
        <v>No</v>
      </c>
      <c r="H475">
        <f>VLOOKUP($A475,'Medical Examinations'!$A$1:$J$2336,7,FALSE)</f>
        <v>0</v>
      </c>
      <c r="I475" t="str">
        <f>VLOOKUP($A475,'Medical Examinations'!$A$1:$J$2336,8,FALSE)</f>
        <v>Yes</v>
      </c>
      <c r="J475" t="str">
        <f>VLOOKUP($A475,'Medical Examinations'!$A$1:$J$2336,9,FALSE)</f>
        <v>Normal Weight</v>
      </c>
      <c r="K475" t="str">
        <f>VLOOKUP($A475,'Medical Examinations'!$A$1:$J$2336,10,FALSE)</f>
        <v>Prediabetes</v>
      </c>
      <c r="L475">
        <f>VLOOKUP($A475,'Hospitalisation Details'!$A$1:$O$2344,2,FALSE)</f>
        <v>23</v>
      </c>
      <c r="M475" s="6" t="str">
        <f>VLOOKUP($A475,'Hospitalisation Details'!$A$1:$O$2344,5,FALSE)</f>
        <v>23-Nov-1977</v>
      </c>
      <c r="N475" s="28">
        <f>VLOOKUP($A475,'Hospitalisation Details'!$A$1:$O$2344,6,FALSE)</f>
        <v>45</v>
      </c>
      <c r="O475" s="28">
        <f>VLOOKUP($A475,'Hospitalisation Details'!$A$1:$O$2344,7,FALSE)</f>
        <v>2</v>
      </c>
      <c r="P475" s="28">
        <f>VLOOKUP($A475,'Hospitalisation Details'!$A$1:$O$2344,8,FALSE)</f>
        <v>21098.55</v>
      </c>
      <c r="Q475" t="str">
        <f>VLOOKUP($A475,'Hospitalisation Details'!$A$1:$O$2344,3,FALSE)</f>
        <v>Nov</v>
      </c>
    </row>
    <row r="476" spans="1:17" ht="15.6" x14ac:dyDescent="0.3">
      <c r="A476" s="21" t="s">
        <v>1895</v>
      </c>
      <c r="B476" t="str">
        <f>VLOOKUP($A476,'Customer Names'!$A$2:$D$2336,3,FALSE)</f>
        <v>Jatin</v>
      </c>
      <c r="C476">
        <f>VLOOKUP($A476,'Medical Examinations'!$A$1:$J$2336,2,FALSE)</f>
        <v>28.3</v>
      </c>
      <c r="D476">
        <f>VLOOKUP($A476,'Medical Examinations'!$A$1:$J$2336,3,FALSE)</f>
        <v>5.47</v>
      </c>
      <c r="E476" t="str">
        <f>VLOOKUP($A476,'Medical Examinations'!$A$1:$J$2336,4,FALSE)</f>
        <v>Yes</v>
      </c>
      <c r="F476" t="str">
        <f>VLOOKUP($A476,'Medical Examinations'!$A$1:$J$2336,5,FALSE)</f>
        <v>No</v>
      </c>
      <c r="G476" t="str">
        <f>VLOOKUP($A476,'Medical Examinations'!$A$1:$J$2336,6,FALSE)</f>
        <v>Yes</v>
      </c>
      <c r="H476">
        <f>VLOOKUP($A476,'Medical Examinations'!$A$1:$J$2336,7,FALSE)</f>
        <v>1</v>
      </c>
      <c r="I476" t="str">
        <f>VLOOKUP($A476,'Medical Examinations'!$A$1:$J$2336,8,FALSE)</f>
        <v>Yes</v>
      </c>
      <c r="J476" t="str">
        <f>VLOOKUP($A476,'Medical Examinations'!$A$1:$J$2336,9,FALSE)</f>
        <v>Over Weight</v>
      </c>
      <c r="K476" t="str">
        <f>VLOOKUP($A476,'Medical Examinations'!$A$1:$J$2336,10,FALSE)</f>
        <v>Normal</v>
      </c>
      <c r="L476">
        <f>VLOOKUP($A476,'Hospitalisation Details'!$A$1:$O$2344,2,FALSE)</f>
        <v>2</v>
      </c>
      <c r="M476" s="6" t="str">
        <f>VLOOKUP($A476,'Hospitalisation Details'!$A$1:$O$2344,5,FALSE)</f>
        <v>2-Jul-1983</v>
      </c>
      <c r="N476" s="28">
        <f>VLOOKUP($A476,'Hospitalisation Details'!$A$1:$O$2344,6,FALSE)</f>
        <v>39</v>
      </c>
      <c r="O476" s="28">
        <f>VLOOKUP($A476,'Hospitalisation Details'!$A$1:$O$2344,7,FALSE)</f>
        <v>1</v>
      </c>
      <c r="P476" s="28">
        <f>VLOOKUP($A476,'Hospitalisation Details'!$A$1:$O$2344,8,FALSE)</f>
        <v>21082.16</v>
      </c>
      <c r="Q476" t="str">
        <f>VLOOKUP($A476,'Hospitalisation Details'!$A$1:$O$2344,3,FALSE)</f>
        <v>Jul</v>
      </c>
    </row>
    <row r="477" spans="1:17" ht="15.6" x14ac:dyDescent="0.3">
      <c r="A477" s="21" t="s">
        <v>1893</v>
      </c>
      <c r="B477" t="str">
        <f>VLOOKUP($A477,'Customer Names'!$A$2:$D$2336,3,FALSE)</f>
        <v>J P.II</v>
      </c>
      <c r="C477">
        <f>VLOOKUP($A477,'Medical Examinations'!$A$1:$J$2336,2,FALSE)</f>
        <v>54.3</v>
      </c>
      <c r="D477">
        <f>VLOOKUP($A477,'Medical Examinations'!$A$1:$J$2336,3,FALSE)</f>
        <v>4.1500000000000004</v>
      </c>
      <c r="E477" t="str">
        <f>VLOOKUP($A477,'Medical Examinations'!$A$1:$J$2336,4,FALSE)</f>
        <v>Yes</v>
      </c>
      <c r="F477" t="str">
        <f>VLOOKUP($A477,'Medical Examinations'!$A$1:$J$2336,5,FALSE)</f>
        <v>No</v>
      </c>
      <c r="G477" t="str">
        <f>VLOOKUP($A477,'Medical Examinations'!$A$1:$J$2336,6,FALSE)</f>
        <v>No</v>
      </c>
      <c r="H477">
        <f>VLOOKUP($A477,'Medical Examinations'!$A$1:$J$2336,7,FALSE)</f>
        <v>1</v>
      </c>
      <c r="I477" t="str">
        <f>VLOOKUP($A477,'Medical Examinations'!$A$1:$J$2336,8,FALSE)</f>
        <v>No</v>
      </c>
      <c r="J477" t="str">
        <f>VLOOKUP($A477,'Medical Examinations'!$A$1:$J$2336,9,FALSE)</f>
        <v>Obesity</v>
      </c>
      <c r="K477" t="str">
        <f>VLOOKUP($A477,'Medical Examinations'!$A$1:$J$2336,10,FALSE)</f>
        <v>Normal</v>
      </c>
      <c r="L477">
        <f>VLOOKUP($A477,'Hospitalisation Details'!$A$1:$O$2344,2,FALSE)</f>
        <v>19</v>
      </c>
      <c r="M477" s="6" t="str">
        <f>VLOOKUP($A477,'Hospitalisation Details'!$A$1:$O$2344,5,FALSE)</f>
        <v>19-Nov-1964</v>
      </c>
      <c r="N477" s="28">
        <f>VLOOKUP($A477,'Hospitalisation Details'!$A$1:$O$2344,6,FALSE)</f>
        <v>58</v>
      </c>
      <c r="O477" s="28">
        <f>VLOOKUP($A477,'Hospitalisation Details'!$A$1:$O$2344,7,FALSE)</f>
        <v>0</v>
      </c>
      <c r="P477" s="28">
        <f>VLOOKUP($A477,'Hospitalisation Details'!$A$1:$O$2344,8,FALSE)</f>
        <v>20893.060000000001</v>
      </c>
      <c r="Q477" t="str">
        <f>VLOOKUP($A477,'Hospitalisation Details'!$A$1:$O$2344,3,FALSE)</f>
        <v>Nov</v>
      </c>
    </row>
    <row r="478" spans="1:17" ht="15.6" x14ac:dyDescent="0.3">
      <c r="A478" s="21" t="s">
        <v>1892</v>
      </c>
      <c r="B478" t="str">
        <f>VLOOKUP($A478,'Customer Names'!$A$2:$D$2336,3,FALSE)</f>
        <v>Angela M</v>
      </c>
      <c r="C478">
        <f>VLOOKUP($A478,'Medical Examinations'!$A$1:$J$2336,2,FALSE)</f>
        <v>33.344999999999999</v>
      </c>
      <c r="D478">
        <f>VLOOKUP($A478,'Medical Examinations'!$A$1:$J$2336,3,FALSE)</f>
        <v>11.32</v>
      </c>
      <c r="E478" t="str">
        <f>VLOOKUP($A478,'Medical Examinations'!$A$1:$J$2336,4,FALSE)</f>
        <v>Yes</v>
      </c>
      <c r="F478" t="str">
        <f>VLOOKUP($A478,'Medical Examinations'!$A$1:$J$2336,5,FALSE)</f>
        <v>No</v>
      </c>
      <c r="G478" t="str">
        <f>VLOOKUP($A478,'Medical Examinations'!$A$1:$J$2336,6,FALSE)</f>
        <v>No</v>
      </c>
      <c r="H478">
        <f>VLOOKUP($A478,'Medical Examinations'!$A$1:$J$2336,7,FALSE)</f>
        <v>1</v>
      </c>
      <c r="I478" t="str">
        <f>VLOOKUP($A478,'Medical Examinations'!$A$1:$J$2336,8,FALSE)</f>
        <v>No</v>
      </c>
      <c r="J478" t="str">
        <f>VLOOKUP($A478,'Medical Examinations'!$A$1:$J$2336,9,FALSE)</f>
        <v>Obesity</v>
      </c>
      <c r="K478" t="str">
        <f>VLOOKUP($A478,'Medical Examinations'!$A$1:$J$2336,10,FALSE)</f>
        <v>Diabetes</v>
      </c>
      <c r="L478">
        <f>VLOOKUP($A478,'Hospitalisation Details'!$A$1:$O$2344,2,FALSE)</f>
        <v>8</v>
      </c>
      <c r="M478" s="6" t="str">
        <f>VLOOKUP($A478,'Hospitalisation Details'!$A$1:$O$2344,5,FALSE)</f>
        <v>8-Dec-1975</v>
      </c>
      <c r="N478" s="28">
        <f>VLOOKUP($A478,'Hospitalisation Details'!$A$1:$O$2344,6,FALSE)</f>
        <v>47</v>
      </c>
      <c r="O478" s="28">
        <f>VLOOKUP($A478,'Hospitalisation Details'!$A$1:$O$2344,7,FALSE)</f>
        <v>0</v>
      </c>
      <c r="P478" s="28">
        <f>VLOOKUP($A478,'Hospitalisation Details'!$A$1:$O$2344,8,FALSE)</f>
        <v>20878.78</v>
      </c>
      <c r="Q478" t="str">
        <f>VLOOKUP($A478,'Hospitalisation Details'!$A$1:$O$2344,3,FALSE)</f>
        <v>Dec</v>
      </c>
    </row>
    <row r="479" spans="1:17" ht="15.6" x14ac:dyDescent="0.3">
      <c r="A479" s="21" t="s">
        <v>1891</v>
      </c>
      <c r="B479" t="str">
        <f>VLOOKUP($A479,'Customer Names'!$A$2:$D$2336,3,FALSE)</f>
        <v>Blake K</v>
      </c>
      <c r="C479">
        <f>VLOOKUP($A479,'Medical Examinations'!$A$1:$J$2336,2,FALSE)</f>
        <v>33</v>
      </c>
      <c r="D479">
        <f>VLOOKUP($A479,'Medical Examinations'!$A$1:$J$2336,3,FALSE)</f>
        <v>9.51</v>
      </c>
      <c r="E479" t="str">
        <f>VLOOKUP($A479,'Medical Examinations'!$A$1:$J$2336,4,FALSE)</f>
        <v>Yes</v>
      </c>
      <c r="F479" t="str">
        <f>VLOOKUP($A479,'Medical Examinations'!$A$1:$J$2336,5,FALSE)</f>
        <v>No</v>
      </c>
      <c r="G479" t="str">
        <f>VLOOKUP($A479,'Medical Examinations'!$A$1:$J$2336,6,FALSE)</f>
        <v>No</v>
      </c>
      <c r="H479">
        <f>VLOOKUP($A479,'Medical Examinations'!$A$1:$J$2336,7,FALSE)</f>
        <v>0</v>
      </c>
      <c r="I479" t="str">
        <f>VLOOKUP($A479,'Medical Examinations'!$A$1:$J$2336,8,FALSE)</f>
        <v>No</v>
      </c>
      <c r="J479" t="str">
        <f>VLOOKUP($A479,'Medical Examinations'!$A$1:$J$2336,9,FALSE)</f>
        <v>Obesity</v>
      </c>
      <c r="K479" t="str">
        <f>VLOOKUP($A479,'Medical Examinations'!$A$1:$J$2336,10,FALSE)</f>
        <v>Diabetes</v>
      </c>
      <c r="L479">
        <f>VLOOKUP($A479,'Hospitalisation Details'!$A$1:$O$2344,2,FALSE)</f>
        <v>8</v>
      </c>
      <c r="M479" s="6" t="str">
        <f>VLOOKUP($A479,'Hospitalisation Details'!$A$1:$O$2344,5,FALSE)</f>
        <v>8-Sep-1967</v>
      </c>
      <c r="N479" s="28">
        <f>VLOOKUP($A479,'Hospitalisation Details'!$A$1:$O$2344,6,FALSE)</f>
        <v>55</v>
      </c>
      <c r="O479" s="28">
        <f>VLOOKUP($A479,'Hospitalisation Details'!$A$1:$O$2344,7,FALSE)</f>
        <v>0</v>
      </c>
      <c r="P479" s="28">
        <f>VLOOKUP($A479,'Hospitalisation Details'!$A$1:$O$2344,8,FALSE)</f>
        <v>20781.490000000002</v>
      </c>
      <c r="Q479" t="str">
        <f>VLOOKUP($A479,'Hospitalisation Details'!$A$1:$O$2344,3,FALSE)</f>
        <v>Sep</v>
      </c>
    </row>
    <row r="480" spans="1:17" ht="15.6" x14ac:dyDescent="0.3">
      <c r="A480" s="21" t="s">
        <v>1890</v>
      </c>
      <c r="B480" t="str">
        <f>VLOOKUP($A480,'Customer Names'!$A$2:$D$2336,3,FALSE)</f>
        <v>Brian T</v>
      </c>
      <c r="C480">
        <f>VLOOKUP($A480,'Medical Examinations'!$A$1:$J$2336,2,FALSE)</f>
        <v>28.024999999999999</v>
      </c>
      <c r="D480">
        <f>VLOOKUP($A480,'Medical Examinations'!$A$1:$J$2336,3,FALSE)</f>
        <v>7.67</v>
      </c>
      <c r="E480" t="str">
        <f>VLOOKUP($A480,'Medical Examinations'!$A$1:$J$2336,4,FALSE)</f>
        <v>Yes</v>
      </c>
      <c r="F480" t="str">
        <f>VLOOKUP($A480,'Medical Examinations'!$A$1:$J$2336,5,FALSE)</f>
        <v>No</v>
      </c>
      <c r="G480" t="str">
        <f>VLOOKUP($A480,'Medical Examinations'!$A$1:$J$2336,6,FALSE)</f>
        <v>No</v>
      </c>
      <c r="H480">
        <f>VLOOKUP($A480,'Medical Examinations'!$A$1:$J$2336,7,FALSE)</f>
        <v>1</v>
      </c>
      <c r="I480" t="str">
        <f>VLOOKUP($A480,'Medical Examinations'!$A$1:$J$2336,8,FALSE)</f>
        <v>Yes</v>
      </c>
      <c r="J480" t="str">
        <f>VLOOKUP($A480,'Medical Examinations'!$A$1:$J$2336,9,FALSE)</f>
        <v>Over Weight</v>
      </c>
      <c r="K480" t="str">
        <f>VLOOKUP($A480,'Medical Examinations'!$A$1:$J$2336,10,FALSE)</f>
        <v>Diabetes</v>
      </c>
      <c r="L480">
        <f>VLOOKUP($A480,'Hospitalisation Details'!$A$1:$O$2344,2,FALSE)</f>
        <v>4</v>
      </c>
      <c r="M480" s="6" t="str">
        <f>VLOOKUP($A480,'Hospitalisation Details'!$A$1:$O$2344,5,FALSE)</f>
        <v>4-Aug-1986</v>
      </c>
      <c r="N480" s="28">
        <f>VLOOKUP($A480,'Hospitalisation Details'!$A$1:$O$2344,6,FALSE)</f>
        <v>36</v>
      </c>
      <c r="O480" s="28">
        <f>VLOOKUP($A480,'Hospitalisation Details'!$A$1:$O$2344,7,FALSE)</f>
        <v>1</v>
      </c>
      <c r="P480" s="28">
        <f>VLOOKUP($A480,'Hospitalisation Details'!$A$1:$O$2344,8,FALSE)</f>
        <v>20773.63</v>
      </c>
      <c r="Q480" t="str">
        <f>VLOOKUP($A480,'Hospitalisation Details'!$A$1:$O$2344,3,FALSE)</f>
        <v>Aug</v>
      </c>
    </row>
    <row r="481" spans="1:17" ht="15.6" x14ac:dyDescent="0.3">
      <c r="A481" s="21" t="s">
        <v>1889</v>
      </c>
      <c r="B481" t="str">
        <f>VLOOKUP($A481,'Customer Names'!$A$2:$D$2336,3,FALSE)</f>
        <v>Damon</v>
      </c>
      <c r="C481">
        <f>VLOOKUP($A481,'Medical Examinations'!$A$1:$J$2336,2,FALSE)</f>
        <v>28.69</v>
      </c>
      <c r="D481">
        <f>VLOOKUP($A481,'Medical Examinations'!$A$1:$J$2336,3,FALSE)</f>
        <v>6.23</v>
      </c>
      <c r="E481" t="str">
        <f>VLOOKUP($A481,'Medical Examinations'!$A$1:$J$2336,4,FALSE)</f>
        <v>No</v>
      </c>
      <c r="F481" t="str">
        <f>VLOOKUP($A481,'Medical Examinations'!$A$1:$J$2336,5,FALSE)</f>
        <v>No</v>
      </c>
      <c r="G481" t="str">
        <f>VLOOKUP($A481,'Medical Examinations'!$A$1:$J$2336,6,FALSE)</f>
        <v>No</v>
      </c>
      <c r="H481">
        <f>VLOOKUP($A481,'Medical Examinations'!$A$1:$J$2336,7,FALSE)</f>
        <v>1</v>
      </c>
      <c r="I481" t="str">
        <f>VLOOKUP($A481,'Medical Examinations'!$A$1:$J$2336,8,FALSE)</f>
        <v>Yes</v>
      </c>
      <c r="J481" t="str">
        <f>VLOOKUP($A481,'Medical Examinations'!$A$1:$J$2336,9,FALSE)</f>
        <v>Over Weight</v>
      </c>
      <c r="K481" t="str">
        <f>VLOOKUP($A481,'Medical Examinations'!$A$1:$J$2336,10,FALSE)</f>
        <v>Prediabetes</v>
      </c>
      <c r="L481">
        <f>VLOOKUP($A481,'Hospitalisation Details'!$A$1:$O$2344,2,FALSE)</f>
        <v>14</v>
      </c>
      <c r="M481" s="6" t="str">
        <f>VLOOKUP($A481,'Hospitalisation Details'!$A$1:$O$2344,5,FALSE)</f>
        <v>14-Sep-1992</v>
      </c>
      <c r="N481" s="28">
        <f>VLOOKUP($A481,'Hospitalisation Details'!$A$1:$O$2344,6,FALSE)</f>
        <v>30</v>
      </c>
      <c r="O481" s="28">
        <f>VLOOKUP($A481,'Hospitalisation Details'!$A$1:$O$2344,7,FALSE)</f>
        <v>3</v>
      </c>
      <c r="P481" s="28">
        <f>VLOOKUP($A481,'Hospitalisation Details'!$A$1:$O$2344,8,FALSE)</f>
        <v>20745.990000000002</v>
      </c>
      <c r="Q481" t="str">
        <f>VLOOKUP($A481,'Hospitalisation Details'!$A$1:$O$2344,3,FALSE)</f>
        <v>Sep</v>
      </c>
    </row>
    <row r="482" spans="1:17" ht="15.6" x14ac:dyDescent="0.3">
      <c r="A482" s="21" t="s">
        <v>1888</v>
      </c>
      <c r="B482" t="str">
        <f>VLOOKUP($A482,'Customer Names'!$A$2:$D$2336,3,FALSE)</f>
        <v>Jeffrey</v>
      </c>
      <c r="C482">
        <f>VLOOKUP($A482,'Medical Examinations'!$A$1:$J$2336,2,FALSE)</f>
        <v>40.28</v>
      </c>
      <c r="D482">
        <f>VLOOKUP($A482,'Medical Examinations'!$A$1:$J$2336,3,FALSE)</f>
        <v>8.9</v>
      </c>
      <c r="E482" t="str">
        <f>VLOOKUP($A482,'Medical Examinations'!$A$1:$J$2336,4,FALSE)</f>
        <v>No</v>
      </c>
      <c r="F482" t="str">
        <f>VLOOKUP($A482,'Medical Examinations'!$A$1:$J$2336,5,FALSE)</f>
        <v>No</v>
      </c>
      <c r="G482" t="str">
        <f>VLOOKUP($A482,'Medical Examinations'!$A$1:$J$2336,6,FALSE)</f>
        <v>No</v>
      </c>
      <c r="H482">
        <f>VLOOKUP($A482,'Medical Examinations'!$A$1:$J$2336,7,FALSE)</f>
        <v>0</v>
      </c>
      <c r="I482" t="str">
        <f>VLOOKUP($A482,'Medical Examinations'!$A$1:$J$2336,8,FALSE)</f>
        <v>No</v>
      </c>
      <c r="J482" t="str">
        <f>VLOOKUP($A482,'Medical Examinations'!$A$1:$J$2336,9,FALSE)</f>
        <v>Obesity</v>
      </c>
      <c r="K482" t="str">
        <f>VLOOKUP($A482,'Medical Examinations'!$A$1:$J$2336,10,FALSE)</f>
        <v>Diabetes</v>
      </c>
      <c r="L482">
        <f>VLOOKUP($A482,'Hospitalisation Details'!$A$1:$O$2344,2,FALSE)</f>
        <v>1</v>
      </c>
      <c r="M482" s="6" t="str">
        <f>VLOOKUP($A482,'Hospitalisation Details'!$A$1:$O$2344,5,FALSE)</f>
        <v>1-Aug-1965</v>
      </c>
      <c r="N482" s="28">
        <f>VLOOKUP($A482,'Hospitalisation Details'!$A$1:$O$2344,6,FALSE)</f>
        <v>57</v>
      </c>
      <c r="O482" s="28">
        <f>VLOOKUP($A482,'Hospitalisation Details'!$A$1:$O$2344,7,FALSE)</f>
        <v>0</v>
      </c>
      <c r="P482" s="28">
        <f>VLOOKUP($A482,'Hospitalisation Details'!$A$1:$O$2344,8,FALSE)</f>
        <v>20709.02</v>
      </c>
      <c r="Q482" t="str">
        <f>VLOOKUP($A482,'Hospitalisation Details'!$A$1:$O$2344,3,FALSE)</f>
        <v>Aug</v>
      </c>
    </row>
    <row r="483" spans="1:17" ht="15.6" x14ac:dyDescent="0.3">
      <c r="A483" s="21" t="s">
        <v>1887</v>
      </c>
      <c r="B483" t="str">
        <f>VLOOKUP($A483,'Customer Names'!$A$2:$D$2336,3,FALSE)</f>
        <v>Malcolm J</v>
      </c>
      <c r="C483">
        <f>VLOOKUP($A483,'Medical Examinations'!$A$1:$J$2336,2,FALSE)</f>
        <v>37.299999999999997</v>
      </c>
      <c r="D483">
        <f>VLOOKUP($A483,'Medical Examinations'!$A$1:$J$2336,3,FALSE)</f>
        <v>7.79</v>
      </c>
      <c r="E483" t="str">
        <f>VLOOKUP($A483,'Medical Examinations'!$A$1:$J$2336,4,FALSE)</f>
        <v>Yes</v>
      </c>
      <c r="F483" t="str">
        <f>VLOOKUP($A483,'Medical Examinations'!$A$1:$J$2336,5,FALSE)</f>
        <v>No</v>
      </c>
      <c r="G483" t="str">
        <f>VLOOKUP($A483,'Medical Examinations'!$A$1:$J$2336,6,FALSE)</f>
        <v>No</v>
      </c>
      <c r="H483">
        <f>VLOOKUP($A483,'Medical Examinations'!$A$1:$J$2336,7,FALSE)</f>
        <v>0</v>
      </c>
      <c r="I483" t="str">
        <f>VLOOKUP($A483,'Medical Examinations'!$A$1:$J$2336,8,FALSE)</f>
        <v>No</v>
      </c>
      <c r="J483" t="str">
        <f>VLOOKUP($A483,'Medical Examinations'!$A$1:$J$2336,9,FALSE)</f>
        <v>Obesity</v>
      </c>
      <c r="K483" t="str">
        <f>VLOOKUP($A483,'Medical Examinations'!$A$1:$J$2336,10,FALSE)</f>
        <v>Diabetes</v>
      </c>
      <c r="L483">
        <f>VLOOKUP($A483,'Hospitalisation Details'!$A$1:$O$2344,2,FALSE)</f>
        <v>17</v>
      </c>
      <c r="M483" s="6" t="str">
        <f>VLOOKUP($A483,'Hospitalisation Details'!$A$1:$O$2344,5,FALSE)</f>
        <v>17-Dec-1967</v>
      </c>
      <c r="N483" s="28">
        <f>VLOOKUP($A483,'Hospitalisation Details'!$A$1:$O$2344,6,FALSE)</f>
        <v>55</v>
      </c>
      <c r="O483" s="28">
        <f>VLOOKUP($A483,'Hospitalisation Details'!$A$1:$O$2344,7,FALSE)</f>
        <v>0</v>
      </c>
      <c r="P483" s="28">
        <f>VLOOKUP($A483,'Hospitalisation Details'!$A$1:$O$2344,8,FALSE)</f>
        <v>20630.28</v>
      </c>
      <c r="Q483" t="str">
        <f>VLOOKUP($A483,'Hospitalisation Details'!$A$1:$O$2344,3,FALSE)</f>
        <v>Dec</v>
      </c>
    </row>
    <row r="484" spans="1:17" ht="15.6" x14ac:dyDescent="0.3">
      <c r="A484" s="21" t="s">
        <v>1886</v>
      </c>
      <c r="B484" t="str">
        <f>VLOOKUP($A484,'Customer Names'!$A$2:$D$2336,3,FALSE)</f>
        <v>Margaret B</v>
      </c>
      <c r="C484">
        <f>VLOOKUP($A484,'Medical Examinations'!$A$1:$J$2336,2,FALSE)</f>
        <v>54.47</v>
      </c>
      <c r="D484">
        <f>VLOOKUP($A484,'Medical Examinations'!$A$1:$J$2336,3,FALSE)</f>
        <v>4.49</v>
      </c>
      <c r="E484" t="str">
        <f>VLOOKUP($A484,'Medical Examinations'!$A$1:$J$2336,4,FALSE)</f>
        <v>Yes</v>
      </c>
      <c r="F484" t="str">
        <f>VLOOKUP($A484,'Medical Examinations'!$A$1:$J$2336,5,FALSE)</f>
        <v>No</v>
      </c>
      <c r="G484" t="str">
        <f>VLOOKUP($A484,'Medical Examinations'!$A$1:$J$2336,6,FALSE)</f>
        <v>No</v>
      </c>
      <c r="H484">
        <f>VLOOKUP($A484,'Medical Examinations'!$A$1:$J$2336,7,FALSE)</f>
        <v>2</v>
      </c>
      <c r="I484" t="str">
        <f>VLOOKUP($A484,'Medical Examinations'!$A$1:$J$2336,8,FALSE)</f>
        <v>No</v>
      </c>
      <c r="J484" t="str">
        <f>VLOOKUP($A484,'Medical Examinations'!$A$1:$J$2336,9,FALSE)</f>
        <v>Obesity</v>
      </c>
      <c r="K484" t="str">
        <f>VLOOKUP($A484,'Medical Examinations'!$A$1:$J$2336,10,FALSE)</f>
        <v>Normal</v>
      </c>
      <c r="L484">
        <f>VLOOKUP($A484,'Hospitalisation Details'!$A$1:$O$2344,2,FALSE)</f>
        <v>9</v>
      </c>
      <c r="M484" s="6" t="str">
        <f>VLOOKUP($A484,'Hospitalisation Details'!$A$1:$O$2344,5,FALSE)</f>
        <v>9-Jul-1966</v>
      </c>
      <c r="N484" s="28">
        <f>VLOOKUP($A484,'Hospitalisation Details'!$A$1:$O$2344,6,FALSE)</f>
        <v>56</v>
      </c>
      <c r="O484" s="28">
        <f>VLOOKUP($A484,'Hospitalisation Details'!$A$1:$O$2344,7,FALSE)</f>
        <v>0</v>
      </c>
      <c r="P484" s="28">
        <f>VLOOKUP($A484,'Hospitalisation Details'!$A$1:$O$2344,8,FALSE)</f>
        <v>20568.32</v>
      </c>
      <c r="Q484" t="str">
        <f>VLOOKUP($A484,'Hospitalisation Details'!$A$1:$O$2344,3,FALSE)</f>
        <v>Jul</v>
      </c>
    </row>
    <row r="485" spans="1:17" ht="15.6" x14ac:dyDescent="0.3">
      <c r="A485" s="21" t="s">
        <v>1885</v>
      </c>
      <c r="B485" t="str">
        <f>VLOOKUP($A485,'Customer Names'!$A$2:$D$2336,3,FALSE)</f>
        <v>Helen</v>
      </c>
      <c r="C485">
        <f>VLOOKUP($A485,'Medical Examinations'!$A$1:$J$2336,2,FALSE)</f>
        <v>38.06</v>
      </c>
      <c r="D485">
        <f>VLOOKUP($A485,'Medical Examinations'!$A$1:$J$2336,3,FALSE)</f>
        <v>5.24</v>
      </c>
      <c r="E485" t="str">
        <f>VLOOKUP($A485,'Medical Examinations'!$A$1:$J$2336,4,FALSE)</f>
        <v>Yes</v>
      </c>
      <c r="F485" t="str">
        <f>VLOOKUP($A485,'Medical Examinations'!$A$1:$J$2336,5,FALSE)</f>
        <v>No</v>
      </c>
      <c r="G485" t="str">
        <f>VLOOKUP($A485,'Medical Examinations'!$A$1:$J$2336,6,FALSE)</f>
        <v>Yes</v>
      </c>
      <c r="H485">
        <f>VLOOKUP($A485,'Medical Examinations'!$A$1:$J$2336,7,FALSE)</f>
        <v>1</v>
      </c>
      <c r="I485" t="str">
        <f>VLOOKUP($A485,'Medical Examinations'!$A$1:$J$2336,8,FALSE)</f>
        <v>No</v>
      </c>
      <c r="J485" t="str">
        <f>VLOOKUP($A485,'Medical Examinations'!$A$1:$J$2336,9,FALSE)</f>
        <v>Obesity</v>
      </c>
      <c r="K485" t="str">
        <f>VLOOKUP($A485,'Medical Examinations'!$A$1:$J$2336,10,FALSE)</f>
        <v>Normal</v>
      </c>
      <c r="L485">
        <f>VLOOKUP($A485,'Hospitalisation Details'!$A$1:$O$2344,2,FALSE)</f>
        <v>13</v>
      </c>
      <c r="M485" s="6" t="str">
        <f>VLOOKUP($A485,'Hospitalisation Details'!$A$1:$O$2344,5,FALSE)</f>
        <v>13-Oct-1969</v>
      </c>
      <c r="N485" s="28">
        <f>VLOOKUP($A485,'Hospitalisation Details'!$A$1:$O$2344,6,FALSE)</f>
        <v>53</v>
      </c>
      <c r="O485" s="28">
        <f>VLOOKUP($A485,'Hospitalisation Details'!$A$1:$O$2344,7,FALSE)</f>
        <v>3</v>
      </c>
      <c r="P485" s="28">
        <f>VLOOKUP($A485,'Hospitalisation Details'!$A$1:$O$2344,8,FALSE)</f>
        <v>20463</v>
      </c>
      <c r="Q485" t="str">
        <f>VLOOKUP($A485,'Hospitalisation Details'!$A$1:$O$2344,3,FALSE)</f>
        <v>Oct</v>
      </c>
    </row>
    <row r="486" spans="1:17" ht="15.6" x14ac:dyDescent="0.3">
      <c r="A486" s="21" t="s">
        <v>1884</v>
      </c>
      <c r="B486" t="str">
        <f>VLOOKUP($A486,'Customer Names'!$A$2:$D$2336,3,FALSE)</f>
        <v>Matthew</v>
      </c>
      <c r="C486">
        <f>VLOOKUP($A486,'Medical Examinations'!$A$1:$J$2336,2,FALSE)</f>
        <v>51.47</v>
      </c>
      <c r="D486">
        <f>VLOOKUP($A486,'Medical Examinations'!$A$1:$J$2336,3,FALSE)</f>
        <v>9.6</v>
      </c>
      <c r="E486" t="str">
        <f>VLOOKUP($A486,'Medical Examinations'!$A$1:$J$2336,4,FALSE)</f>
        <v>No</v>
      </c>
      <c r="F486" t="str">
        <f>VLOOKUP($A486,'Medical Examinations'!$A$1:$J$2336,5,FALSE)</f>
        <v>No</v>
      </c>
      <c r="G486" t="str">
        <f>VLOOKUP($A486,'Medical Examinations'!$A$1:$J$2336,6,FALSE)</f>
        <v>No</v>
      </c>
      <c r="H486">
        <f>VLOOKUP($A486,'Medical Examinations'!$A$1:$J$2336,7,FALSE)</f>
        <v>0</v>
      </c>
      <c r="I486" t="str">
        <f>VLOOKUP($A486,'Medical Examinations'!$A$1:$J$2336,8,FALSE)</f>
        <v>No</v>
      </c>
      <c r="J486" t="str">
        <f>VLOOKUP($A486,'Medical Examinations'!$A$1:$J$2336,9,FALSE)</f>
        <v>Obesity</v>
      </c>
      <c r="K486" t="str">
        <f>VLOOKUP($A486,'Medical Examinations'!$A$1:$J$2336,10,FALSE)</f>
        <v>Diabetes</v>
      </c>
      <c r="L486">
        <f>VLOOKUP($A486,'Hospitalisation Details'!$A$1:$O$2344,2,FALSE)</f>
        <v>18</v>
      </c>
      <c r="M486" s="6" t="str">
        <f>VLOOKUP($A486,'Hospitalisation Details'!$A$1:$O$2344,5,FALSE)</f>
        <v>18-Oct-1962</v>
      </c>
      <c r="N486" s="28">
        <f>VLOOKUP($A486,'Hospitalisation Details'!$A$1:$O$2344,6,FALSE)</f>
        <v>60</v>
      </c>
      <c r="O486" s="28">
        <f>VLOOKUP($A486,'Hospitalisation Details'!$A$1:$O$2344,7,FALSE)</f>
        <v>0</v>
      </c>
      <c r="P486" s="28">
        <f>VLOOKUP($A486,'Hospitalisation Details'!$A$1:$O$2344,8,FALSE)</f>
        <v>20446.849999999999</v>
      </c>
      <c r="Q486" t="str">
        <f>VLOOKUP($A486,'Hospitalisation Details'!$A$1:$O$2344,3,FALSE)</f>
        <v>Oct</v>
      </c>
    </row>
    <row r="487" spans="1:17" ht="15.6" x14ac:dyDescent="0.3">
      <c r="A487" s="21" t="s">
        <v>1883</v>
      </c>
      <c r="B487" t="str">
        <f>VLOOKUP($A487,'Customer Names'!$A$2:$D$2336,3,FALSE)</f>
        <v>Jeff</v>
      </c>
      <c r="C487">
        <f>VLOOKUP($A487,'Medical Examinations'!$A$1:$J$2336,2,FALSE)</f>
        <v>29.8</v>
      </c>
      <c r="D487">
        <f>VLOOKUP($A487,'Medical Examinations'!$A$1:$J$2336,3,FALSE)</f>
        <v>5.78</v>
      </c>
      <c r="E487" t="str">
        <f>VLOOKUP($A487,'Medical Examinations'!$A$1:$J$2336,4,FALSE)</f>
        <v>Yes</v>
      </c>
      <c r="F487" t="str">
        <f>VLOOKUP($A487,'Medical Examinations'!$A$1:$J$2336,5,FALSE)</f>
        <v>No</v>
      </c>
      <c r="G487" t="str">
        <f>VLOOKUP($A487,'Medical Examinations'!$A$1:$J$2336,6,FALSE)</f>
        <v>No</v>
      </c>
      <c r="H487">
        <f>VLOOKUP($A487,'Medical Examinations'!$A$1:$J$2336,7,FALSE)</f>
        <v>0</v>
      </c>
      <c r="I487" t="str">
        <f>VLOOKUP($A487,'Medical Examinations'!$A$1:$J$2336,8,FALSE)</f>
        <v>No</v>
      </c>
      <c r="J487" t="str">
        <f>VLOOKUP($A487,'Medical Examinations'!$A$1:$J$2336,9,FALSE)</f>
        <v>Over Weight</v>
      </c>
      <c r="K487" t="str">
        <f>VLOOKUP($A487,'Medical Examinations'!$A$1:$J$2336,10,FALSE)</f>
        <v>Prediabetes</v>
      </c>
      <c r="L487">
        <f>VLOOKUP($A487,'Hospitalisation Details'!$A$1:$O$2344,2,FALSE)</f>
        <v>12</v>
      </c>
      <c r="M487" s="6" t="str">
        <f>VLOOKUP($A487,'Hospitalisation Details'!$A$1:$O$2344,5,FALSE)</f>
        <v>12-Jul-1985</v>
      </c>
      <c r="N487" s="28">
        <f>VLOOKUP($A487,'Hospitalisation Details'!$A$1:$O$2344,6,FALSE)</f>
        <v>37</v>
      </c>
      <c r="O487" s="28">
        <f>VLOOKUP($A487,'Hospitalisation Details'!$A$1:$O$2344,7,FALSE)</f>
        <v>0</v>
      </c>
      <c r="P487" s="28">
        <f>VLOOKUP($A487,'Hospitalisation Details'!$A$1:$O$2344,8,FALSE)</f>
        <v>20420.599999999999</v>
      </c>
      <c r="Q487" t="str">
        <f>VLOOKUP($A487,'Hospitalisation Details'!$A$1:$O$2344,3,FALSE)</f>
        <v>Jul</v>
      </c>
    </row>
    <row r="488" spans="1:17" ht="15.6" x14ac:dyDescent="0.3">
      <c r="A488" s="21" t="s">
        <v>1882</v>
      </c>
      <c r="B488" t="str">
        <f>VLOOKUP($A488,'Customer Names'!$A$2:$D$2336,3,FALSE)</f>
        <v>Tara R</v>
      </c>
      <c r="C488">
        <f>VLOOKUP($A488,'Medical Examinations'!$A$1:$J$2336,2,FALSE)</f>
        <v>49.77</v>
      </c>
      <c r="D488">
        <f>VLOOKUP($A488,'Medical Examinations'!$A$1:$J$2336,3,FALSE)</f>
        <v>7.02</v>
      </c>
      <c r="E488" t="str">
        <f>VLOOKUP($A488,'Medical Examinations'!$A$1:$J$2336,4,FALSE)</f>
        <v>No</v>
      </c>
      <c r="F488" t="str">
        <f>VLOOKUP($A488,'Medical Examinations'!$A$1:$J$2336,5,FALSE)</f>
        <v>No</v>
      </c>
      <c r="G488" t="str">
        <f>VLOOKUP($A488,'Medical Examinations'!$A$1:$J$2336,6,FALSE)</f>
        <v>No</v>
      </c>
      <c r="H488">
        <f>VLOOKUP($A488,'Medical Examinations'!$A$1:$J$2336,7,FALSE)</f>
        <v>0</v>
      </c>
      <c r="I488" t="str">
        <f>VLOOKUP($A488,'Medical Examinations'!$A$1:$J$2336,8,FALSE)</f>
        <v>No</v>
      </c>
      <c r="J488" t="str">
        <f>VLOOKUP($A488,'Medical Examinations'!$A$1:$J$2336,9,FALSE)</f>
        <v>Obesity</v>
      </c>
      <c r="K488" t="str">
        <f>VLOOKUP($A488,'Medical Examinations'!$A$1:$J$2336,10,FALSE)</f>
        <v>Diabetes</v>
      </c>
      <c r="L488">
        <f>VLOOKUP($A488,'Hospitalisation Details'!$A$1:$O$2344,2,FALSE)</f>
        <v>2</v>
      </c>
      <c r="M488" s="6" t="str">
        <f>VLOOKUP($A488,'Hospitalisation Details'!$A$1:$O$2344,5,FALSE)</f>
        <v>2-Jul-1962</v>
      </c>
      <c r="N488" s="28">
        <f>VLOOKUP($A488,'Hospitalisation Details'!$A$1:$O$2344,6,FALSE)</f>
        <v>60</v>
      </c>
      <c r="O488" s="28">
        <f>VLOOKUP($A488,'Hospitalisation Details'!$A$1:$O$2344,7,FALSE)</f>
        <v>0</v>
      </c>
      <c r="P488" s="28">
        <f>VLOOKUP($A488,'Hospitalisation Details'!$A$1:$O$2344,8,FALSE)</f>
        <v>20354.5</v>
      </c>
      <c r="Q488" t="str">
        <f>VLOOKUP($A488,'Hospitalisation Details'!$A$1:$O$2344,3,FALSE)</f>
        <v>Jul</v>
      </c>
    </row>
    <row r="489" spans="1:17" ht="15.6" x14ac:dyDescent="0.3">
      <c r="A489" s="21" t="s">
        <v>1881</v>
      </c>
      <c r="B489" t="str">
        <f>VLOOKUP($A489,'Customer Names'!$A$2:$D$2336,3,FALSE)</f>
        <v>Kristin</v>
      </c>
      <c r="C489">
        <f>VLOOKUP($A489,'Medical Examinations'!$A$1:$J$2336,2,FALSE)</f>
        <v>25.555</v>
      </c>
      <c r="D489">
        <f>VLOOKUP($A489,'Medical Examinations'!$A$1:$J$2336,3,FALSE)</f>
        <v>4.09</v>
      </c>
      <c r="E489" t="str">
        <f>VLOOKUP($A489,'Medical Examinations'!$A$1:$J$2336,4,FALSE)</f>
        <v>Yes</v>
      </c>
      <c r="F489" t="str">
        <f>VLOOKUP($A489,'Medical Examinations'!$A$1:$J$2336,5,FALSE)</f>
        <v>No</v>
      </c>
      <c r="G489" t="str">
        <f>VLOOKUP($A489,'Medical Examinations'!$A$1:$J$2336,6,FALSE)</f>
        <v>No</v>
      </c>
      <c r="H489">
        <f>VLOOKUP($A489,'Medical Examinations'!$A$1:$J$2336,7,FALSE)</f>
        <v>0</v>
      </c>
      <c r="I489" t="str">
        <f>VLOOKUP($A489,'Medical Examinations'!$A$1:$J$2336,8,FALSE)</f>
        <v>Yes</v>
      </c>
      <c r="J489" t="str">
        <f>VLOOKUP($A489,'Medical Examinations'!$A$1:$J$2336,9,FALSE)</f>
        <v>Over Weight</v>
      </c>
      <c r="K489" t="str">
        <f>VLOOKUP($A489,'Medical Examinations'!$A$1:$J$2336,10,FALSE)</f>
        <v>Normal</v>
      </c>
      <c r="L489">
        <f>VLOOKUP($A489,'Hospitalisation Details'!$A$1:$O$2344,2,FALSE)</f>
        <v>17</v>
      </c>
      <c r="M489" s="6" t="str">
        <f>VLOOKUP($A489,'Hospitalisation Details'!$A$1:$O$2344,5,FALSE)</f>
        <v>17-Sep-1985</v>
      </c>
      <c r="N489" s="28">
        <f>VLOOKUP($A489,'Hospitalisation Details'!$A$1:$O$2344,6,FALSE)</f>
        <v>37</v>
      </c>
      <c r="O489" s="28">
        <f>VLOOKUP($A489,'Hospitalisation Details'!$A$1:$O$2344,7,FALSE)</f>
        <v>1</v>
      </c>
      <c r="P489" s="28">
        <f>VLOOKUP($A489,'Hospitalisation Details'!$A$1:$O$2344,8,FALSE)</f>
        <v>20296.86</v>
      </c>
      <c r="Q489" t="str">
        <f>VLOOKUP($A489,'Hospitalisation Details'!$A$1:$O$2344,3,FALSE)</f>
        <v>Sep</v>
      </c>
    </row>
    <row r="490" spans="1:17" ht="15.6" x14ac:dyDescent="0.3">
      <c r="A490" s="21" t="s">
        <v>1880</v>
      </c>
      <c r="B490" t="str">
        <f>VLOOKUP($A490,'Customer Names'!$A$2:$D$2336,3,FALSE)</f>
        <v>Timothy</v>
      </c>
      <c r="C490">
        <f>VLOOKUP($A490,'Medical Examinations'!$A$1:$J$2336,2,FALSE)</f>
        <v>29.64</v>
      </c>
      <c r="D490">
        <f>VLOOKUP($A490,'Medical Examinations'!$A$1:$J$2336,3,FALSE)</f>
        <v>4.93</v>
      </c>
      <c r="E490" t="str">
        <f>VLOOKUP($A490,'Medical Examinations'!$A$1:$J$2336,4,FALSE)</f>
        <v>No</v>
      </c>
      <c r="F490" t="str">
        <f>VLOOKUP($A490,'Medical Examinations'!$A$1:$J$2336,5,FALSE)</f>
        <v>No</v>
      </c>
      <c r="G490" t="str">
        <f>VLOOKUP($A490,'Medical Examinations'!$A$1:$J$2336,6,FALSE)</f>
        <v>Yes</v>
      </c>
      <c r="H490">
        <f>VLOOKUP($A490,'Medical Examinations'!$A$1:$J$2336,7,FALSE)</f>
        <v>1</v>
      </c>
      <c r="I490" t="str">
        <f>VLOOKUP($A490,'Medical Examinations'!$A$1:$J$2336,8,FALSE)</f>
        <v>No</v>
      </c>
      <c r="J490" t="str">
        <f>VLOOKUP($A490,'Medical Examinations'!$A$1:$J$2336,9,FALSE)</f>
        <v>Over Weight</v>
      </c>
      <c r="K490" t="str">
        <f>VLOOKUP($A490,'Medical Examinations'!$A$1:$J$2336,10,FALSE)</f>
        <v>Normal</v>
      </c>
      <c r="L490">
        <f>VLOOKUP($A490,'Hospitalisation Details'!$A$1:$O$2344,2,FALSE)</f>
        <v>7</v>
      </c>
      <c r="M490" s="6" t="str">
        <f>VLOOKUP($A490,'Hospitalisation Details'!$A$1:$O$2344,5,FALSE)</f>
        <v>7-Sep-1993</v>
      </c>
      <c r="N490" s="28">
        <f>VLOOKUP($A490,'Hospitalisation Details'!$A$1:$O$2344,6,FALSE)</f>
        <v>29</v>
      </c>
      <c r="O490" s="28">
        <f>VLOOKUP($A490,'Hospitalisation Details'!$A$1:$O$2344,7,FALSE)</f>
        <v>1</v>
      </c>
      <c r="P490" s="28">
        <f>VLOOKUP($A490,'Hospitalisation Details'!$A$1:$O$2344,8,FALSE)</f>
        <v>20277.810000000001</v>
      </c>
      <c r="Q490" t="str">
        <f>VLOOKUP($A490,'Hospitalisation Details'!$A$1:$O$2344,3,FALSE)</f>
        <v>Sep</v>
      </c>
    </row>
    <row r="491" spans="1:17" ht="15.6" x14ac:dyDescent="0.3">
      <c r="A491" s="21" t="s">
        <v>1879</v>
      </c>
      <c r="B491" t="str">
        <f>VLOOKUP($A491,'Customer Names'!$A$2:$D$2336,3,FALSE)</f>
        <v>Scott</v>
      </c>
      <c r="C491">
        <f>VLOOKUP($A491,'Medical Examinations'!$A$1:$J$2336,2,FALSE)</f>
        <v>53.93</v>
      </c>
      <c r="D491">
        <f>VLOOKUP($A491,'Medical Examinations'!$A$1:$J$2336,3,FALSE)</f>
        <v>5.34</v>
      </c>
      <c r="E491" t="str">
        <f>VLOOKUP($A491,'Medical Examinations'!$A$1:$J$2336,4,FALSE)</f>
        <v>Yes</v>
      </c>
      <c r="F491" t="str">
        <f>VLOOKUP($A491,'Medical Examinations'!$A$1:$J$2336,5,FALSE)</f>
        <v>No</v>
      </c>
      <c r="G491" t="str">
        <f>VLOOKUP($A491,'Medical Examinations'!$A$1:$J$2336,6,FALSE)</f>
        <v>No</v>
      </c>
      <c r="H491">
        <f>VLOOKUP($A491,'Medical Examinations'!$A$1:$J$2336,7,FALSE)</f>
        <v>2</v>
      </c>
      <c r="I491" t="str">
        <f>VLOOKUP($A491,'Medical Examinations'!$A$1:$J$2336,8,FALSE)</f>
        <v>No</v>
      </c>
      <c r="J491" t="str">
        <f>VLOOKUP($A491,'Medical Examinations'!$A$1:$J$2336,9,FALSE)</f>
        <v>Obesity</v>
      </c>
      <c r="K491" t="str">
        <f>VLOOKUP($A491,'Medical Examinations'!$A$1:$J$2336,10,FALSE)</f>
        <v>Normal</v>
      </c>
      <c r="L491">
        <f>VLOOKUP($A491,'Hospitalisation Details'!$A$1:$O$2344,2,FALSE)</f>
        <v>22</v>
      </c>
      <c r="M491" s="6" t="str">
        <f>VLOOKUP($A491,'Hospitalisation Details'!$A$1:$O$2344,5,FALSE)</f>
        <v>22-Aug-1966</v>
      </c>
      <c r="N491" s="28">
        <f>VLOOKUP($A491,'Hospitalisation Details'!$A$1:$O$2344,6,FALSE)</f>
        <v>56</v>
      </c>
      <c r="O491" s="28">
        <f>VLOOKUP($A491,'Hospitalisation Details'!$A$1:$O$2344,7,FALSE)</f>
        <v>0</v>
      </c>
      <c r="P491" s="28">
        <f>VLOOKUP($A491,'Hospitalisation Details'!$A$1:$O$2344,8,FALSE)</f>
        <v>20253.84</v>
      </c>
      <c r="Q491" t="str">
        <f>VLOOKUP($A491,'Hospitalisation Details'!$A$1:$O$2344,3,FALSE)</f>
        <v>Aug</v>
      </c>
    </row>
    <row r="492" spans="1:17" ht="15.6" x14ac:dyDescent="0.3">
      <c r="A492" s="21" t="s">
        <v>1878</v>
      </c>
      <c r="B492" t="str">
        <f>VLOOKUP($A492,'Customer Names'!$A$2:$D$2336,3,FALSE)</f>
        <v>Carly E</v>
      </c>
      <c r="C492">
        <f>VLOOKUP($A492,'Medical Examinations'!$A$1:$J$2336,2,FALSE)</f>
        <v>28.024999999999999</v>
      </c>
      <c r="D492">
        <f>VLOOKUP($A492,'Medical Examinations'!$A$1:$J$2336,3,FALSE)</f>
        <v>5.65</v>
      </c>
      <c r="E492" t="str">
        <f>VLOOKUP($A492,'Medical Examinations'!$A$1:$J$2336,4,FALSE)</f>
        <v>No</v>
      </c>
      <c r="F492" t="str">
        <f>VLOOKUP($A492,'Medical Examinations'!$A$1:$J$2336,5,FALSE)</f>
        <v>No</v>
      </c>
      <c r="G492" t="str">
        <f>VLOOKUP($A492,'Medical Examinations'!$A$1:$J$2336,6,FALSE)</f>
        <v>No</v>
      </c>
      <c r="H492">
        <f>VLOOKUP($A492,'Medical Examinations'!$A$1:$J$2336,7,FALSE)</f>
        <v>1</v>
      </c>
      <c r="I492" t="str">
        <f>VLOOKUP($A492,'Medical Examinations'!$A$1:$J$2336,8,FALSE)</f>
        <v>Yes</v>
      </c>
      <c r="J492" t="str">
        <f>VLOOKUP($A492,'Medical Examinations'!$A$1:$J$2336,9,FALSE)</f>
        <v>Over Weight</v>
      </c>
      <c r="K492" t="str">
        <f>VLOOKUP($A492,'Medical Examinations'!$A$1:$J$2336,10,FALSE)</f>
        <v>Normal</v>
      </c>
      <c r="L492">
        <f>VLOOKUP($A492,'Hospitalisation Details'!$A$1:$O$2344,2,FALSE)</f>
        <v>17</v>
      </c>
      <c r="M492" s="6" t="str">
        <f>VLOOKUP($A492,'Hospitalisation Details'!$A$1:$O$2344,5,FALSE)</f>
        <v>17-Oct-1987</v>
      </c>
      <c r="N492" s="28">
        <f>VLOOKUP($A492,'Hospitalisation Details'!$A$1:$O$2344,6,FALSE)</f>
        <v>35</v>
      </c>
      <c r="O492" s="28">
        <f>VLOOKUP($A492,'Hospitalisation Details'!$A$1:$O$2344,7,FALSE)</f>
        <v>0</v>
      </c>
      <c r="P492" s="28">
        <f>VLOOKUP($A492,'Hospitalisation Details'!$A$1:$O$2344,8,FALSE)</f>
        <v>20234.849999999999</v>
      </c>
      <c r="Q492" t="str">
        <f>VLOOKUP($A492,'Hospitalisation Details'!$A$1:$O$2344,3,FALSE)</f>
        <v>Oct</v>
      </c>
    </row>
    <row r="493" spans="1:17" ht="15.6" x14ac:dyDescent="0.3">
      <c r="A493" s="21" t="s">
        <v>1877</v>
      </c>
      <c r="B493" t="str">
        <f>VLOOKUP($A493,'Customer Names'!$A$2:$D$2336,3,FALSE)</f>
        <v>Lisa</v>
      </c>
      <c r="C493">
        <f>VLOOKUP($A493,'Medical Examinations'!$A$1:$J$2336,2,FALSE)</f>
        <v>27.5</v>
      </c>
      <c r="D493">
        <f>VLOOKUP($A493,'Medical Examinations'!$A$1:$J$2336,3,FALSE)</f>
        <v>4.49</v>
      </c>
      <c r="E493" t="str">
        <f>VLOOKUP($A493,'Medical Examinations'!$A$1:$J$2336,4,FALSE)</f>
        <v>No</v>
      </c>
      <c r="F493" t="str">
        <f>VLOOKUP($A493,'Medical Examinations'!$A$1:$J$2336,5,FALSE)</f>
        <v>No</v>
      </c>
      <c r="G493" t="str">
        <f>VLOOKUP($A493,'Medical Examinations'!$A$1:$J$2336,6,FALSE)</f>
        <v>No</v>
      </c>
      <c r="H493">
        <f>VLOOKUP($A493,'Medical Examinations'!$A$1:$J$2336,7,FALSE)</f>
        <v>0</v>
      </c>
      <c r="I493" t="str">
        <f>VLOOKUP($A493,'Medical Examinations'!$A$1:$J$2336,8,FALSE)</f>
        <v>No</v>
      </c>
      <c r="J493" t="str">
        <f>VLOOKUP($A493,'Medical Examinations'!$A$1:$J$2336,9,FALSE)</f>
        <v>Over Weight</v>
      </c>
      <c r="K493" t="str">
        <f>VLOOKUP($A493,'Medical Examinations'!$A$1:$J$2336,10,FALSE)</f>
        <v>Normal</v>
      </c>
      <c r="L493">
        <f>VLOOKUP($A493,'Hospitalisation Details'!$A$1:$O$2344,2,FALSE)</f>
        <v>8</v>
      </c>
      <c r="M493" s="6" t="str">
        <f>VLOOKUP($A493,'Hospitalisation Details'!$A$1:$O$2344,5,FALSE)</f>
        <v>8-Jun-1994</v>
      </c>
      <c r="N493" s="28">
        <f>VLOOKUP($A493,'Hospitalisation Details'!$A$1:$O$2344,6,FALSE)</f>
        <v>29</v>
      </c>
      <c r="O493" s="28">
        <f>VLOOKUP($A493,'Hospitalisation Details'!$A$1:$O$2344,7,FALSE)</f>
        <v>2</v>
      </c>
      <c r="P493" s="28">
        <f>VLOOKUP($A493,'Hospitalisation Details'!$A$1:$O$2344,8,FALSE)</f>
        <v>20177.669999999998</v>
      </c>
      <c r="Q493" t="str">
        <f>VLOOKUP($A493,'Hospitalisation Details'!$A$1:$O$2344,3,FALSE)</f>
        <v>Jun</v>
      </c>
    </row>
    <row r="494" spans="1:17" ht="15.6" x14ac:dyDescent="0.3">
      <c r="A494" s="21" t="s">
        <v>1876</v>
      </c>
      <c r="B494" t="str">
        <f>VLOOKUP($A494,'Customer Names'!$A$2:$D$2336,3,FALSE)</f>
        <v>Stacey</v>
      </c>
      <c r="C494">
        <f>VLOOKUP($A494,'Medical Examinations'!$A$1:$J$2336,2,FALSE)</f>
        <v>21.8</v>
      </c>
      <c r="D494">
        <f>VLOOKUP($A494,'Medical Examinations'!$A$1:$J$2336,3,FALSE)</f>
        <v>10.55</v>
      </c>
      <c r="E494" t="str">
        <f>VLOOKUP($A494,'Medical Examinations'!$A$1:$J$2336,4,FALSE)</f>
        <v>No</v>
      </c>
      <c r="F494" t="str">
        <f>VLOOKUP($A494,'Medical Examinations'!$A$1:$J$2336,5,FALSE)</f>
        <v>No</v>
      </c>
      <c r="G494" t="str">
        <f>VLOOKUP($A494,'Medical Examinations'!$A$1:$J$2336,6,FALSE)</f>
        <v>No</v>
      </c>
      <c r="H494">
        <f>VLOOKUP($A494,'Medical Examinations'!$A$1:$J$2336,7,FALSE)</f>
        <v>0</v>
      </c>
      <c r="I494" t="str">
        <f>VLOOKUP($A494,'Medical Examinations'!$A$1:$J$2336,8,FALSE)</f>
        <v>Yes</v>
      </c>
      <c r="J494" t="str">
        <f>VLOOKUP($A494,'Medical Examinations'!$A$1:$J$2336,9,FALSE)</f>
        <v>Normal Weight</v>
      </c>
      <c r="K494" t="str">
        <f>VLOOKUP($A494,'Medical Examinations'!$A$1:$J$2336,10,FALSE)</f>
        <v>Diabetes</v>
      </c>
      <c r="L494">
        <f>VLOOKUP($A494,'Hospitalisation Details'!$A$1:$O$2344,2,FALSE)</f>
        <v>9</v>
      </c>
      <c r="M494" s="6" t="str">
        <f>VLOOKUP($A494,'Hospitalisation Details'!$A$1:$O$2344,5,FALSE)</f>
        <v>9-Jul-2002</v>
      </c>
      <c r="N494" s="28">
        <f>VLOOKUP($A494,'Hospitalisation Details'!$A$1:$O$2344,6,FALSE)</f>
        <v>20</v>
      </c>
      <c r="O494" s="28">
        <f>VLOOKUP($A494,'Hospitalisation Details'!$A$1:$O$2344,7,FALSE)</f>
        <v>0</v>
      </c>
      <c r="P494" s="28">
        <f>VLOOKUP($A494,'Hospitalisation Details'!$A$1:$O$2344,8,FALSE)</f>
        <v>20167.34</v>
      </c>
      <c r="Q494" t="str">
        <f>VLOOKUP($A494,'Hospitalisation Details'!$A$1:$O$2344,3,FALSE)</f>
        <v>Jul</v>
      </c>
    </row>
    <row r="495" spans="1:17" ht="15.6" x14ac:dyDescent="0.3">
      <c r="A495" s="21" t="s">
        <v>1875</v>
      </c>
      <c r="B495" t="str">
        <f>VLOOKUP($A495,'Customer Names'!$A$2:$D$2336,3,FALSE)</f>
        <v>Louis</v>
      </c>
      <c r="C495">
        <f>VLOOKUP($A495,'Medical Examinations'!$A$1:$J$2336,2,FALSE)</f>
        <v>26.41</v>
      </c>
      <c r="D495">
        <f>VLOOKUP($A495,'Medical Examinations'!$A$1:$J$2336,3,FALSE)</f>
        <v>4.92</v>
      </c>
      <c r="E495" t="str">
        <f>VLOOKUP($A495,'Medical Examinations'!$A$1:$J$2336,4,FALSE)</f>
        <v>Yes</v>
      </c>
      <c r="F495" t="str">
        <f>VLOOKUP($A495,'Medical Examinations'!$A$1:$J$2336,5,FALSE)</f>
        <v>No</v>
      </c>
      <c r="G495" t="str">
        <f>VLOOKUP($A495,'Medical Examinations'!$A$1:$J$2336,6,FALSE)</f>
        <v>Yes</v>
      </c>
      <c r="H495">
        <f>VLOOKUP($A495,'Medical Examinations'!$A$1:$J$2336,7,FALSE)</f>
        <v>1</v>
      </c>
      <c r="I495" t="str">
        <f>VLOOKUP($A495,'Medical Examinations'!$A$1:$J$2336,8,FALSE)</f>
        <v>Yes</v>
      </c>
      <c r="J495" t="str">
        <f>VLOOKUP($A495,'Medical Examinations'!$A$1:$J$2336,9,FALSE)</f>
        <v>Over Weight</v>
      </c>
      <c r="K495" t="str">
        <f>VLOOKUP($A495,'Medical Examinations'!$A$1:$J$2336,10,FALSE)</f>
        <v>Normal</v>
      </c>
      <c r="L495">
        <f>VLOOKUP($A495,'Hospitalisation Details'!$A$1:$O$2344,2,FALSE)</f>
        <v>6</v>
      </c>
      <c r="M495" s="6" t="str">
        <f>VLOOKUP($A495,'Hospitalisation Details'!$A$1:$O$2344,5,FALSE)</f>
        <v>6-Oct-1983</v>
      </c>
      <c r="N495" s="28">
        <f>VLOOKUP($A495,'Hospitalisation Details'!$A$1:$O$2344,6,FALSE)</f>
        <v>39</v>
      </c>
      <c r="O495" s="28">
        <f>VLOOKUP($A495,'Hospitalisation Details'!$A$1:$O$2344,7,FALSE)</f>
        <v>0</v>
      </c>
      <c r="P495" s="28">
        <f>VLOOKUP($A495,'Hospitalisation Details'!$A$1:$O$2344,8,FALSE)</f>
        <v>20149.32</v>
      </c>
      <c r="Q495" t="str">
        <f>VLOOKUP($A495,'Hospitalisation Details'!$A$1:$O$2344,3,FALSE)</f>
        <v>Oct</v>
      </c>
    </row>
    <row r="496" spans="1:17" ht="15.6" x14ac:dyDescent="0.3">
      <c r="A496" s="21" t="s">
        <v>1874</v>
      </c>
      <c r="B496" t="str">
        <f>VLOOKUP($A496,'Customer Names'!$A$2:$D$2336,3,FALSE)</f>
        <v>Brian R</v>
      </c>
      <c r="C496">
        <f>VLOOKUP($A496,'Medical Examinations'!$A$1:$J$2336,2,FALSE)</f>
        <v>27.835000000000001</v>
      </c>
      <c r="D496">
        <f>VLOOKUP($A496,'Medical Examinations'!$A$1:$J$2336,3,FALSE)</f>
        <v>5.9</v>
      </c>
      <c r="E496" t="str">
        <f>VLOOKUP($A496,'Medical Examinations'!$A$1:$J$2336,4,FALSE)</f>
        <v>Yes</v>
      </c>
      <c r="F496" t="str">
        <f>VLOOKUP($A496,'Medical Examinations'!$A$1:$J$2336,5,FALSE)</f>
        <v>No</v>
      </c>
      <c r="G496" t="str">
        <f>VLOOKUP($A496,'Medical Examinations'!$A$1:$J$2336,6,FALSE)</f>
        <v>No</v>
      </c>
      <c r="H496">
        <f>VLOOKUP($A496,'Medical Examinations'!$A$1:$J$2336,7,FALSE)</f>
        <v>1</v>
      </c>
      <c r="I496" t="str">
        <f>VLOOKUP($A496,'Medical Examinations'!$A$1:$J$2336,8,FALSE)</f>
        <v>Yes</v>
      </c>
      <c r="J496" t="str">
        <f>VLOOKUP($A496,'Medical Examinations'!$A$1:$J$2336,9,FALSE)</f>
        <v>Over Weight</v>
      </c>
      <c r="K496" t="str">
        <f>VLOOKUP($A496,'Medical Examinations'!$A$1:$J$2336,10,FALSE)</f>
        <v>Prediabetes</v>
      </c>
      <c r="L496">
        <f>VLOOKUP($A496,'Hospitalisation Details'!$A$1:$O$2344,2,FALSE)</f>
        <v>25</v>
      </c>
      <c r="M496" s="6" t="str">
        <f>VLOOKUP($A496,'Hospitalisation Details'!$A$1:$O$2344,5,FALSE)</f>
        <v>25-Jul-1988</v>
      </c>
      <c r="N496" s="28">
        <f>VLOOKUP($A496,'Hospitalisation Details'!$A$1:$O$2344,6,FALSE)</f>
        <v>34</v>
      </c>
      <c r="O496" s="28">
        <f>VLOOKUP($A496,'Hospitalisation Details'!$A$1:$O$2344,7,FALSE)</f>
        <v>1</v>
      </c>
      <c r="P496" s="28">
        <f>VLOOKUP($A496,'Hospitalisation Details'!$A$1:$O$2344,8,FALSE)</f>
        <v>20009.63</v>
      </c>
      <c r="Q496" t="str">
        <f>VLOOKUP($A496,'Hospitalisation Details'!$A$1:$O$2344,3,FALSE)</f>
        <v>Jul</v>
      </c>
    </row>
    <row r="497" spans="1:17" ht="15.6" x14ac:dyDescent="0.3">
      <c r="A497" s="21" t="s">
        <v>1873</v>
      </c>
      <c r="B497" t="str">
        <f>VLOOKUP($A497,'Customer Names'!$A$2:$D$2336,3,FALSE)</f>
        <v>Jessica</v>
      </c>
      <c r="C497">
        <f>VLOOKUP($A497,'Medical Examinations'!$A$1:$J$2336,2,FALSE)</f>
        <v>51.74</v>
      </c>
      <c r="D497">
        <f>VLOOKUP($A497,'Medical Examinations'!$A$1:$J$2336,3,FALSE)</f>
        <v>4.9800000000000004</v>
      </c>
      <c r="E497" t="str">
        <f>VLOOKUP($A497,'Medical Examinations'!$A$1:$J$2336,4,FALSE)</f>
        <v>Yes</v>
      </c>
      <c r="F497" t="str">
        <f>VLOOKUP($A497,'Medical Examinations'!$A$1:$J$2336,5,FALSE)</f>
        <v>No</v>
      </c>
      <c r="G497" t="str">
        <f>VLOOKUP($A497,'Medical Examinations'!$A$1:$J$2336,6,FALSE)</f>
        <v>No</v>
      </c>
      <c r="H497">
        <f>VLOOKUP($A497,'Medical Examinations'!$A$1:$J$2336,7,FALSE)</f>
        <v>2</v>
      </c>
      <c r="I497" t="str">
        <f>VLOOKUP($A497,'Medical Examinations'!$A$1:$J$2336,8,FALSE)</f>
        <v>No</v>
      </c>
      <c r="J497" t="str">
        <f>VLOOKUP($A497,'Medical Examinations'!$A$1:$J$2336,9,FALSE)</f>
        <v>Obesity</v>
      </c>
      <c r="K497" t="str">
        <f>VLOOKUP($A497,'Medical Examinations'!$A$1:$J$2336,10,FALSE)</f>
        <v>Normal</v>
      </c>
      <c r="L497">
        <f>VLOOKUP($A497,'Hospitalisation Details'!$A$1:$O$2344,2,FALSE)</f>
        <v>10</v>
      </c>
      <c r="M497" s="6" t="str">
        <f>VLOOKUP($A497,'Hospitalisation Details'!$A$1:$O$2344,5,FALSE)</f>
        <v>10-Aug-1966</v>
      </c>
      <c r="N497" s="28">
        <f>VLOOKUP($A497,'Hospitalisation Details'!$A$1:$O$2344,6,FALSE)</f>
        <v>56</v>
      </c>
      <c r="O497" s="28">
        <f>VLOOKUP($A497,'Hospitalisation Details'!$A$1:$O$2344,7,FALSE)</f>
        <v>0</v>
      </c>
      <c r="P497" s="28">
        <f>VLOOKUP($A497,'Hospitalisation Details'!$A$1:$O$2344,8,FALSE)</f>
        <v>19995.29</v>
      </c>
      <c r="Q497" t="str">
        <f>VLOOKUP($A497,'Hospitalisation Details'!$A$1:$O$2344,3,FALSE)</f>
        <v>Aug</v>
      </c>
    </row>
    <row r="498" spans="1:17" ht="15.6" x14ac:dyDescent="0.3">
      <c r="A498" s="21" t="s">
        <v>1872</v>
      </c>
      <c r="B498" t="str">
        <f>VLOOKUP($A498,'Customer Names'!$A$2:$D$2336,3,FALSE)</f>
        <v>Dawn M</v>
      </c>
      <c r="C498">
        <f>VLOOKUP($A498,'Medical Examinations'!$A$1:$J$2336,2,FALSE)</f>
        <v>23.37</v>
      </c>
      <c r="D498">
        <f>VLOOKUP($A498,'Medical Examinations'!$A$1:$J$2336,3,FALSE)</f>
        <v>5.8</v>
      </c>
      <c r="E498" t="str">
        <f>VLOOKUP($A498,'Medical Examinations'!$A$1:$J$2336,4,FALSE)</f>
        <v>No</v>
      </c>
      <c r="F498" t="str">
        <f>VLOOKUP($A498,'Medical Examinations'!$A$1:$J$2336,5,FALSE)</f>
        <v>No</v>
      </c>
      <c r="G498" t="str">
        <f>VLOOKUP($A498,'Medical Examinations'!$A$1:$J$2336,6,FALSE)</f>
        <v>No</v>
      </c>
      <c r="H498">
        <f>VLOOKUP($A498,'Medical Examinations'!$A$1:$J$2336,7,FALSE)</f>
        <v>0</v>
      </c>
      <c r="I498" t="str">
        <f>VLOOKUP($A498,'Medical Examinations'!$A$1:$J$2336,8,FALSE)</f>
        <v>Yes</v>
      </c>
      <c r="J498" t="str">
        <f>VLOOKUP($A498,'Medical Examinations'!$A$1:$J$2336,9,FALSE)</f>
        <v>Normal Weight</v>
      </c>
      <c r="K498" t="str">
        <f>VLOOKUP($A498,'Medical Examinations'!$A$1:$J$2336,10,FALSE)</f>
        <v>Prediabetes</v>
      </c>
      <c r="L498">
        <f>VLOOKUP($A498,'Hospitalisation Details'!$A$1:$O$2344,2,FALSE)</f>
        <v>9</v>
      </c>
      <c r="M498" s="6" t="str">
        <f>VLOOKUP($A498,'Hospitalisation Details'!$A$1:$O$2344,5,FALSE)</f>
        <v>9-Oct-1980</v>
      </c>
      <c r="N498" s="28">
        <f>VLOOKUP($A498,'Hospitalisation Details'!$A$1:$O$2344,6,FALSE)</f>
        <v>42</v>
      </c>
      <c r="O498" s="28">
        <f>VLOOKUP($A498,'Hospitalisation Details'!$A$1:$O$2344,7,FALSE)</f>
        <v>0</v>
      </c>
      <c r="P498" s="28">
        <f>VLOOKUP($A498,'Hospitalisation Details'!$A$1:$O$2344,8,FALSE)</f>
        <v>19964.75</v>
      </c>
      <c r="Q498" t="str">
        <f>VLOOKUP($A498,'Hospitalisation Details'!$A$1:$O$2344,3,FALSE)</f>
        <v>Oct</v>
      </c>
    </row>
    <row r="499" spans="1:17" ht="15.6" x14ac:dyDescent="0.3">
      <c r="A499" s="21" t="s">
        <v>1871</v>
      </c>
      <c r="B499" t="str">
        <f>VLOOKUP($A499,'Customer Names'!$A$2:$D$2336,3,FALSE)</f>
        <v>Chris</v>
      </c>
      <c r="C499">
        <f>VLOOKUP($A499,'Medical Examinations'!$A$1:$J$2336,2,FALSE)</f>
        <v>29.7</v>
      </c>
      <c r="D499">
        <f>VLOOKUP($A499,'Medical Examinations'!$A$1:$J$2336,3,FALSE)</f>
        <v>6.21</v>
      </c>
      <c r="E499" t="str">
        <f>VLOOKUP($A499,'Medical Examinations'!$A$1:$J$2336,4,FALSE)</f>
        <v>Yes</v>
      </c>
      <c r="F499" t="str">
        <f>VLOOKUP($A499,'Medical Examinations'!$A$1:$J$2336,5,FALSE)</f>
        <v>No</v>
      </c>
      <c r="G499" t="str">
        <f>VLOOKUP($A499,'Medical Examinations'!$A$1:$J$2336,6,FALSE)</f>
        <v>Yes</v>
      </c>
      <c r="H499">
        <f>VLOOKUP($A499,'Medical Examinations'!$A$1:$J$2336,7,FALSE)</f>
        <v>1</v>
      </c>
      <c r="I499" t="str">
        <f>VLOOKUP($A499,'Medical Examinations'!$A$1:$J$2336,8,FALSE)</f>
        <v>Yes</v>
      </c>
      <c r="J499" t="str">
        <f>VLOOKUP($A499,'Medical Examinations'!$A$1:$J$2336,9,FALSE)</f>
        <v>Over Weight</v>
      </c>
      <c r="K499" t="str">
        <f>VLOOKUP($A499,'Medical Examinations'!$A$1:$J$2336,10,FALSE)</f>
        <v>Prediabetes</v>
      </c>
      <c r="L499">
        <f>VLOOKUP($A499,'Hospitalisation Details'!$A$1:$O$2344,2,FALSE)</f>
        <v>18</v>
      </c>
      <c r="M499" s="6" t="str">
        <f>VLOOKUP($A499,'Hospitalisation Details'!$A$1:$O$2344,5,FALSE)</f>
        <v>18-Oct-1997</v>
      </c>
      <c r="N499" s="28">
        <f>VLOOKUP($A499,'Hospitalisation Details'!$A$1:$O$2344,6,FALSE)</f>
        <v>25</v>
      </c>
      <c r="O499" s="28">
        <f>VLOOKUP($A499,'Hospitalisation Details'!$A$1:$O$2344,7,FALSE)</f>
        <v>3</v>
      </c>
      <c r="P499" s="28">
        <f>VLOOKUP($A499,'Hospitalisation Details'!$A$1:$O$2344,8,FALSE)</f>
        <v>19933.46</v>
      </c>
      <c r="Q499" t="str">
        <f>VLOOKUP($A499,'Hospitalisation Details'!$A$1:$O$2344,3,FALSE)</f>
        <v>Oct</v>
      </c>
    </row>
    <row r="500" spans="1:17" ht="15.6" x14ac:dyDescent="0.3">
      <c r="A500" s="21" t="s">
        <v>1870</v>
      </c>
      <c r="B500" t="str">
        <f>VLOOKUP($A500,'Customer Names'!$A$2:$D$2336,3,FALSE)</f>
        <v>Karen</v>
      </c>
      <c r="C500">
        <f>VLOOKUP($A500,'Medical Examinations'!$A$1:$J$2336,2,FALSE)</f>
        <v>20.045000000000002</v>
      </c>
      <c r="D500">
        <f>VLOOKUP($A500,'Medical Examinations'!$A$1:$J$2336,3,FALSE)</f>
        <v>6.17</v>
      </c>
      <c r="E500" t="str">
        <f>VLOOKUP($A500,'Medical Examinations'!$A$1:$J$2336,4,FALSE)</f>
        <v>No</v>
      </c>
      <c r="F500" t="str">
        <f>VLOOKUP($A500,'Medical Examinations'!$A$1:$J$2336,5,FALSE)</f>
        <v>No</v>
      </c>
      <c r="G500" t="str">
        <f>VLOOKUP($A500,'Medical Examinations'!$A$1:$J$2336,6,FALSE)</f>
        <v>Yes</v>
      </c>
      <c r="H500">
        <f>VLOOKUP($A500,'Medical Examinations'!$A$1:$J$2336,7,FALSE)</f>
        <v>1</v>
      </c>
      <c r="I500" t="str">
        <f>VLOOKUP($A500,'Medical Examinations'!$A$1:$J$2336,8,FALSE)</f>
        <v>Yes</v>
      </c>
      <c r="J500" t="str">
        <f>VLOOKUP($A500,'Medical Examinations'!$A$1:$J$2336,9,FALSE)</f>
        <v>Normal Weight</v>
      </c>
      <c r="K500" t="str">
        <f>VLOOKUP($A500,'Medical Examinations'!$A$1:$J$2336,10,FALSE)</f>
        <v>Prediabetes</v>
      </c>
      <c r="L500">
        <f>VLOOKUP($A500,'Hospitalisation Details'!$A$1:$O$2344,2,FALSE)</f>
        <v>30</v>
      </c>
      <c r="M500" s="6" t="str">
        <f>VLOOKUP($A500,'Hospitalisation Details'!$A$1:$O$2344,5,FALSE)</f>
        <v>30-Oct-1979</v>
      </c>
      <c r="N500" s="28">
        <f>VLOOKUP($A500,'Hospitalisation Details'!$A$1:$O$2344,6,FALSE)</f>
        <v>43</v>
      </c>
      <c r="O500" s="28">
        <f>VLOOKUP($A500,'Hospitalisation Details'!$A$1:$O$2344,7,FALSE)</f>
        <v>2</v>
      </c>
      <c r="P500" s="28">
        <f>VLOOKUP($A500,'Hospitalisation Details'!$A$1:$O$2344,8,FALSE)</f>
        <v>19798.05</v>
      </c>
      <c r="Q500" t="str">
        <f>VLOOKUP($A500,'Hospitalisation Details'!$A$1:$O$2344,3,FALSE)</f>
        <v>Oct</v>
      </c>
    </row>
    <row r="501" spans="1:17" ht="15.6" x14ac:dyDescent="0.3">
      <c r="A501" s="21" t="s">
        <v>1869</v>
      </c>
      <c r="B501" t="str">
        <f>VLOOKUP($A501,'Customer Names'!$A$2:$D$2336,3,FALSE)</f>
        <v>Jessica</v>
      </c>
      <c r="C501">
        <f>VLOOKUP($A501,'Medical Examinations'!$A$1:$J$2336,2,FALSE)</f>
        <v>27.83</v>
      </c>
      <c r="D501">
        <f>VLOOKUP($A501,'Medical Examinations'!$A$1:$J$2336,3,FALSE)</f>
        <v>5.36</v>
      </c>
      <c r="E501" t="str">
        <f>VLOOKUP($A501,'Medical Examinations'!$A$1:$J$2336,4,FALSE)</f>
        <v>No</v>
      </c>
      <c r="F501" t="str">
        <f>VLOOKUP($A501,'Medical Examinations'!$A$1:$J$2336,5,FALSE)</f>
        <v>No</v>
      </c>
      <c r="G501" t="str">
        <f>VLOOKUP($A501,'Medical Examinations'!$A$1:$J$2336,6,FALSE)</f>
        <v>No</v>
      </c>
      <c r="H501">
        <f>VLOOKUP($A501,'Medical Examinations'!$A$1:$J$2336,7,FALSE)</f>
        <v>2</v>
      </c>
      <c r="I501" t="str">
        <f>VLOOKUP($A501,'Medical Examinations'!$A$1:$J$2336,8,FALSE)</f>
        <v>No</v>
      </c>
      <c r="J501" t="str">
        <f>VLOOKUP($A501,'Medical Examinations'!$A$1:$J$2336,9,FALSE)</f>
        <v>Over Weight</v>
      </c>
      <c r="K501" t="str">
        <f>VLOOKUP($A501,'Medical Examinations'!$A$1:$J$2336,10,FALSE)</f>
        <v>Normal</v>
      </c>
      <c r="L501">
        <f>VLOOKUP($A501,'Hospitalisation Details'!$A$1:$O$2344,2,FALSE)</f>
        <v>14</v>
      </c>
      <c r="M501" s="6" t="str">
        <f>VLOOKUP($A501,'Hospitalisation Details'!$A$1:$O$2344,5,FALSE)</f>
        <v>14-Jun-1972</v>
      </c>
      <c r="N501" s="28">
        <f>VLOOKUP($A501,'Hospitalisation Details'!$A$1:$O$2344,6,FALSE)</f>
        <v>50</v>
      </c>
      <c r="O501" s="28">
        <f>VLOOKUP($A501,'Hospitalisation Details'!$A$1:$O$2344,7,FALSE)</f>
        <v>3</v>
      </c>
      <c r="P501" s="28">
        <f>VLOOKUP($A501,'Hospitalisation Details'!$A$1:$O$2344,8,FALSE)</f>
        <v>19749.38</v>
      </c>
      <c r="Q501" t="str">
        <f>VLOOKUP($A501,'Hospitalisation Details'!$A$1:$O$2344,3,FALSE)</f>
        <v>Jun</v>
      </c>
    </row>
    <row r="502" spans="1:17" ht="15.6" x14ac:dyDescent="0.3">
      <c r="A502" s="21" t="s">
        <v>1868</v>
      </c>
      <c r="B502" t="str">
        <f>VLOOKUP($A502,'Customer Names'!$A$2:$D$2336,3,FALSE)</f>
        <v>Mathieu</v>
      </c>
      <c r="C502">
        <f>VLOOKUP($A502,'Medical Examinations'!$A$1:$J$2336,2,FALSE)</f>
        <v>28.93</v>
      </c>
      <c r="D502">
        <f>VLOOKUP($A502,'Medical Examinations'!$A$1:$J$2336,3,FALSE)</f>
        <v>5.2</v>
      </c>
      <c r="E502" t="str">
        <f>VLOOKUP($A502,'Medical Examinations'!$A$1:$J$2336,4,FALSE)</f>
        <v>No</v>
      </c>
      <c r="F502" t="str">
        <f>VLOOKUP($A502,'Medical Examinations'!$A$1:$J$2336,5,FALSE)</f>
        <v>No</v>
      </c>
      <c r="G502" t="str">
        <f>VLOOKUP($A502,'Medical Examinations'!$A$1:$J$2336,6,FALSE)</f>
        <v>No</v>
      </c>
      <c r="H502">
        <f>VLOOKUP($A502,'Medical Examinations'!$A$1:$J$2336,7,FALSE)</f>
        <v>0</v>
      </c>
      <c r="I502" t="str">
        <f>VLOOKUP($A502,'Medical Examinations'!$A$1:$J$2336,8,FALSE)</f>
        <v>Yes</v>
      </c>
      <c r="J502" t="str">
        <f>VLOOKUP($A502,'Medical Examinations'!$A$1:$J$2336,9,FALSE)</f>
        <v>Over Weight</v>
      </c>
      <c r="K502" t="str">
        <f>VLOOKUP($A502,'Medical Examinations'!$A$1:$J$2336,10,FALSE)</f>
        <v>Normal</v>
      </c>
      <c r="L502">
        <f>VLOOKUP($A502,'Hospitalisation Details'!$A$1:$O$2344,2,FALSE)</f>
        <v>8</v>
      </c>
      <c r="M502" s="6" t="str">
        <f>VLOOKUP($A502,'Hospitalisation Details'!$A$1:$O$2344,5,FALSE)</f>
        <v>8-Aug-1990</v>
      </c>
      <c r="N502" s="28">
        <f>VLOOKUP($A502,'Hospitalisation Details'!$A$1:$O$2344,6,FALSE)</f>
        <v>32</v>
      </c>
      <c r="O502" s="28">
        <f>VLOOKUP($A502,'Hospitalisation Details'!$A$1:$O$2344,7,FALSE)</f>
        <v>1</v>
      </c>
      <c r="P502" s="28">
        <f>VLOOKUP($A502,'Hospitalisation Details'!$A$1:$O$2344,8,FALSE)</f>
        <v>19719.689999999999</v>
      </c>
      <c r="Q502" t="str">
        <f>VLOOKUP($A502,'Hospitalisation Details'!$A$1:$O$2344,3,FALSE)</f>
        <v>Aug</v>
      </c>
    </row>
    <row r="503" spans="1:17" ht="15.6" x14ac:dyDescent="0.3">
      <c r="A503" s="21" t="s">
        <v>1867</v>
      </c>
      <c r="B503" t="str">
        <f>VLOOKUP($A503,'Customer Names'!$A$2:$D$2336,3,FALSE)</f>
        <v>Kam S</v>
      </c>
      <c r="C503">
        <f>VLOOKUP($A503,'Medical Examinations'!$A$1:$J$2336,2,FALSE)</f>
        <v>33.82</v>
      </c>
      <c r="D503">
        <f>VLOOKUP($A503,'Medical Examinations'!$A$1:$J$2336,3,FALSE)</f>
        <v>5.42</v>
      </c>
      <c r="E503" t="str">
        <f>VLOOKUP($A503,'Medical Examinations'!$A$1:$J$2336,4,FALSE)</f>
        <v>No</v>
      </c>
      <c r="F503" t="str">
        <f>VLOOKUP($A503,'Medical Examinations'!$A$1:$J$2336,5,FALSE)</f>
        <v>No</v>
      </c>
      <c r="G503" t="str">
        <f>VLOOKUP($A503,'Medical Examinations'!$A$1:$J$2336,6,FALSE)</f>
        <v>No</v>
      </c>
      <c r="H503">
        <f>VLOOKUP($A503,'Medical Examinations'!$A$1:$J$2336,7,FALSE)</f>
        <v>0</v>
      </c>
      <c r="I503" t="str">
        <f>VLOOKUP($A503,'Medical Examinations'!$A$1:$J$2336,8,FALSE)</f>
        <v>No</v>
      </c>
      <c r="J503" t="str">
        <f>VLOOKUP($A503,'Medical Examinations'!$A$1:$J$2336,9,FALSE)</f>
        <v>Obesity</v>
      </c>
      <c r="K503" t="str">
        <f>VLOOKUP($A503,'Medical Examinations'!$A$1:$J$2336,10,FALSE)</f>
        <v>Normal</v>
      </c>
      <c r="L503">
        <f>VLOOKUP($A503,'Hospitalisation Details'!$A$1:$O$2344,2,FALSE)</f>
        <v>27</v>
      </c>
      <c r="M503" s="6" t="str">
        <f>VLOOKUP($A503,'Hospitalisation Details'!$A$1:$O$2344,5,FALSE)</f>
        <v>27-Aug-1994</v>
      </c>
      <c r="N503" s="28">
        <f>VLOOKUP($A503,'Hospitalisation Details'!$A$1:$O$2344,6,FALSE)</f>
        <v>28</v>
      </c>
      <c r="O503" s="28">
        <f>VLOOKUP($A503,'Hospitalisation Details'!$A$1:$O$2344,7,FALSE)</f>
        <v>0</v>
      </c>
      <c r="P503" s="28">
        <f>VLOOKUP($A503,'Hospitalisation Details'!$A$1:$O$2344,8,FALSE)</f>
        <v>19673.34</v>
      </c>
      <c r="Q503" t="str">
        <f>VLOOKUP($A503,'Hospitalisation Details'!$A$1:$O$2344,3,FALSE)</f>
        <v>Aug</v>
      </c>
    </row>
    <row r="504" spans="1:17" ht="15.6" x14ac:dyDescent="0.3">
      <c r="A504" s="21" t="s">
        <v>1866</v>
      </c>
      <c r="B504" t="str">
        <f>VLOOKUP($A504,'Customer Names'!$A$2:$D$2336,3,FALSE)</f>
        <v>Valerie A</v>
      </c>
      <c r="C504">
        <f>VLOOKUP($A504,'Medical Examinations'!$A$1:$J$2336,2,FALSE)</f>
        <v>20.234999999999999</v>
      </c>
      <c r="D504">
        <f>VLOOKUP($A504,'Medical Examinations'!$A$1:$J$2336,3,FALSE)</f>
        <v>6.84</v>
      </c>
      <c r="E504" t="str">
        <f>VLOOKUP($A504,'Medical Examinations'!$A$1:$J$2336,4,FALSE)</f>
        <v>No</v>
      </c>
      <c r="F504" t="str">
        <f>VLOOKUP($A504,'Medical Examinations'!$A$1:$J$2336,5,FALSE)</f>
        <v>No</v>
      </c>
      <c r="G504" t="str">
        <f>VLOOKUP($A504,'Medical Examinations'!$A$1:$J$2336,6,FALSE)</f>
        <v>No</v>
      </c>
      <c r="H504">
        <f>VLOOKUP($A504,'Medical Examinations'!$A$1:$J$2336,7,FALSE)</f>
        <v>0</v>
      </c>
      <c r="I504" t="str">
        <f>VLOOKUP($A504,'Medical Examinations'!$A$1:$J$2336,8,FALSE)</f>
        <v>Yes</v>
      </c>
      <c r="J504" t="str">
        <f>VLOOKUP($A504,'Medical Examinations'!$A$1:$J$2336,9,FALSE)</f>
        <v>Normal Weight</v>
      </c>
      <c r="K504" t="str">
        <f>VLOOKUP($A504,'Medical Examinations'!$A$1:$J$2336,10,FALSE)</f>
        <v>Diabetes</v>
      </c>
      <c r="L504">
        <f>VLOOKUP($A504,'Hospitalisation Details'!$A$1:$O$2344,2,FALSE)</f>
        <v>24</v>
      </c>
      <c r="M504" s="6" t="str">
        <f>VLOOKUP($A504,'Hospitalisation Details'!$A$1:$O$2344,5,FALSE)</f>
        <v>24-Sep-1978</v>
      </c>
      <c r="N504" s="28">
        <f>VLOOKUP($A504,'Hospitalisation Details'!$A$1:$O$2344,6,FALSE)</f>
        <v>44</v>
      </c>
      <c r="O504" s="28">
        <f>VLOOKUP($A504,'Hospitalisation Details'!$A$1:$O$2344,7,FALSE)</f>
        <v>1</v>
      </c>
      <c r="P504" s="28">
        <f>VLOOKUP($A504,'Hospitalisation Details'!$A$1:$O$2344,8,FALSE)</f>
        <v>19594.810000000001</v>
      </c>
      <c r="Q504" t="str">
        <f>VLOOKUP($A504,'Hospitalisation Details'!$A$1:$O$2344,3,FALSE)</f>
        <v>Sep</v>
      </c>
    </row>
    <row r="505" spans="1:17" ht="15.6" x14ac:dyDescent="0.3">
      <c r="A505" s="21" t="s">
        <v>1865</v>
      </c>
      <c r="B505" t="str">
        <f>VLOOKUP($A505,'Customer Names'!$A$2:$D$2336,3,FALSE)</f>
        <v>Freya R</v>
      </c>
      <c r="C505">
        <f>VLOOKUP($A505,'Medical Examinations'!$A$1:$J$2336,2,FALSE)</f>
        <v>49.2</v>
      </c>
      <c r="D505">
        <f>VLOOKUP($A505,'Medical Examinations'!$A$1:$J$2336,3,FALSE)</f>
        <v>10.9</v>
      </c>
      <c r="E505" t="str">
        <f>VLOOKUP($A505,'Medical Examinations'!$A$1:$J$2336,4,FALSE)</f>
        <v>Yes</v>
      </c>
      <c r="F505" t="str">
        <f>VLOOKUP($A505,'Medical Examinations'!$A$1:$J$2336,5,FALSE)</f>
        <v>No</v>
      </c>
      <c r="G505" t="str">
        <f>VLOOKUP($A505,'Medical Examinations'!$A$1:$J$2336,6,FALSE)</f>
        <v>Yes</v>
      </c>
      <c r="H505">
        <f>VLOOKUP($A505,'Medical Examinations'!$A$1:$J$2336,7,FALSE)</f>
        <v>1</v>
      </c>
      <c r="I505" t="str">
        <f>VLOOKUP($A505,'Medical Examinations'!$A$1:$J$2336,8,FALSE)</f>
        <v>No</v>
      </c>
      <c r="J505" t="str">
        <f>VLOOKUP($A505,'Medical Examinations'!$A$1:$J$2336,9,FALSE)</f>
        <v>Obesity</v>
      </c>
      <c r="K505" t="str">
        <f>VLOOKUP($A505,'Medical Examinations'!$A$1:$J$2336,10,FALSE)</f>
        <v>Diabetes</v>
      </c>
      <c r="L505">
        <f>VLOOKUP($A505,'Hospitalisation Details'!$A$1:$O$2344,2,FALSE)</f>
        <v>14</v>
      </c>
      <c r="M505" s="6" t="str">
        <f>VLOOKUP($A505,'Hospitalisation Details'!$A$1:$O$2344,5,FALSE)</f>
        <v>14-Jul-1963</v>
      </c>
      <c r="N505" s="28">
        <f>VLOOKUP($A505,'Hospitalisation Details'!$A$1:$O$2344,6,FALSE)</f>
        <v>59</v>
      </c>
      <c r="O505" s="28">
        <f>VLOOKUP($A505,'Hospitalisation Details'!$A$1:$O$2344,7,FALSE)</f>
        <v>0</v>
      </c>
      <c r="P505" s="28">
        <f>VLOOKUP($A505,'Hospitalisation Details'!$A$1:$O$2344,8,FALSE)</f>
        <v>19551.34</v>
      </c>
      <c r="Q505" t="str">
        <f>VLOOKUP($A505,'Hospitalisation Details'!$A$1:$O$2344,3,FALSE)</f>
        <v>Jul</v>
      </c>
    </row>
    <row r="506" spans="1:17" ht="15.6" x14ac:dyDescent="0.3">
      <c r="A506" s="21" t="s">
        <v>1864</v>
      </c>
      <c r="B506" t="str">
        <f>VLOOKUP($A506,'Customer Names'!$A$2:$D$2336,3,FALSE)</f>
        <v>Jennifer</v>
      </c>
      <c r="C506">
        <f>VLOOKUP($A506,'Medical Examinations'!$A$1:$J$2336,2,FALSE)</f>
        <v>26.4</v>
      </c>
      <c r="D506">
        <f>VLOOKUP($A506,'Medical Examinations'!$A$1:$J$2336,3,FALSE)</f>
        <v>4.87</v>
      </c>
      <c r="E506" t="str">
        <f>VLOOKUP($A506,'Medical Examinations'!$A$1:$J$2336,4,FALSE)</f>
        <v>Yes</v>
      </c>
      <c r="F506" t="str">
        <f>VLOOKUP($A506,'Medical Examinations'!$A$1:$J$2336,5,FALSE)</f>
        <v>No</v>
      </c>
      <c r="G506" t="str">
        <f>VLOOKUP($A506,'Medical Examinations'!$A$1:$J$2336,6,FALSE)</f>
        <v>No</v>
      </c>
      <c r="H506">
        <f>VLOOKUP($A506,'Medical Examinations'!$A$1:$J$2336,7,FALSE)</f>
        <v>0</v>
      </c>
      <c r="I506" t="str">
        <f>VLOOKUP($A506,'Medical Examinations'!$A$1:$J$2336,8,FALSE)</f>
        <v>Yes</v>
      </c>
      <c r="J506" t="str">
        <f>VLOOKUP($A506,'Medical Examinations'!$A$1:$J$2336,9,FALSE)</f>
        <v>Over Weight</v>
      </c>
      <c r="K506" t="str">
        <f>VLOOKUP($A506,'Medical Examinations'!$A$1:$J$2336,10,FALSE)</f>
        <v>Normal</v>
      </c>
      <c r="L506">
        <f>VLOOKUP($A506,'Hospitalisation Details'!$A$1:$O$2344,2,FALSE)</f>
        <v>17</v>
      </c>
      <c r="M506" s="6" t="str">
        <f>VLOOKUP($A506,'Hospitalisation Details'!$A$1:$O$2344,5,FALSE)</f>
        <v>17-Sep-1985</v>
      </c>
      <c r="N506" s="28">
        <f>VLOOKUP($A506,'Hospitalisation Details'!$A$1:$O$2344,6,FALSE)</f>
        <v>37</v>
      </c>
      <c r="O506" s="28">
        <f>VLOOKUP($A506,'Hospitalisation Details'!$A$1:$O$2344,7,FALSE)</f>
        <v>0</v>
      </c>
      <c r="P506" s="28">
        <f>VLOOKUP($A506,'Hospitalisation Details'!$A$1:$O$2344,8,FALSE)</f>
        <v>19539.240000000002</v>
      </c>
      <c r="Q506" t="str">
        <f>VLOOKUP($A506,'Hospitalisation Details'!$A$1:$O$2344,3,FALSE)</f>
        <v>Sep</v>
      </c>
    </row>
    <row r="507" spans="1:17" ht="15.6" x14ac:dyDescent="0.3">
      <c r="A507" s="21" t="s">
        <v>1863</v>
      </c>
      <c r="B507" t="str">
        <f>VLOOKUP($A507,'Customer Names'!$A$2:$D$2336,3,FALSE)</f>
        <v>Kara</v>
      </c>
      <c r="C507">
        <f>VLOOKUP($A507,'Medical Examinations'!$A$1:$J$2336,2,FALSE)</f>
        <v>28.38</v>
      </c>
      <c r="D507">
        <f>VLOOKUP($A507,'Medical Examinations'!$A$1:$J$2336,3,FALSE)</f>
        <v>6.07</v>
      </c>
      <c r="E507" t="str">
        <f>VLOOKUP($A507,'Medical Examinations'!$A$1:$J$2336,4,FALSE)</f>
        <v>No</v>
      </c>
      <c r="F507" t="str">
        <f>VLOOKUP($A507,'Medical Examinations'!$A$1:$J$2336,5,FALSE)</f>
        <v>No</v>
      </c>
      <c r="G507" t="str">
        <f>VLOOKUP($A507,'Medical Examinations'!$A$1:$J$2336,6,FALSE)</f>
        <v>No</v>
      </c>
      <c r="H507">
        <f>VLOOKUP($A507,'Medical Examinations'!$A$1:$J$2336,7,FALSE)</f>
        <v>1</v>
      </c>
      <c r="I507" t="str">
        <f>VLOOKUP($A507,'Medical Examinations'!$A$1:$J$2336,8,FALSE)</f>
        <v>Yes</v>
      </c>
      <c r="J507" t="str">
        <f>VLOOKUP($A507,'Medical Examinations'!$A$1:$J$2336,9,FALSE)</f>
        <v>Over Weight</v>
      </c>
      <c r="K507" t="str">
        <f>VLOOKUP($A507,'Medical Examinations'!$A$1:$J$2336,10,FALSE)</f>
        <v>Prediabetes</v>
      </c>
      <c r="L507">
        <f>VLOOKUP($A507,'Hospitalisation Details'!$A$1:$O$2344,2,FALSE)</f>
        <v>19</v>
      </c>
      <c r="M507" s="6" t="str">
        <f>VLOOKUP($A507,'Hospitalisation Details'!$A$1:$O$2344,5,FALSE)</f>
        <v>19-Aug-1992</v>
      </c>
      <c r="N507" s="28">
        <f>VLOOKUP($A507,'Hospitalisation Details'!$A$1:$O$2344,6,FALSE)</f>
        <v>30</v>
      </c>
      <c r="O507" s="28">
        <f>VLOOKUP($A507,'Hospitalisation Details'!$A$1:$O$2344,7,FALSE)</f>
        <v>1</v>
      </c>
      <c r="P507" s="28">
        <f>VLOOKUP($A507,'Hospitalisation Details'!$A$1:$O$2344,8,FALSE)</f>
        <v>19521.97</v>
      </c>
      <c r="Q507" t="str">
        <f>VLOOKUP($A507,'Hospitalisation Details'!$A$1:$O$2344,3,FALSE)</f>
        <v>Aug</v>
      </c>
    </row>
    <row r="508" spans="1:17" ht="15.6" x14ac:dyDescent="0.3">
      <c r="A508" s="21" t="s">
        <v>1862</v>
      </c>
      <c r="B508" t="str">
        <f>VLOOKUP($A508,'Customer Names'!$A$2:$D$2336,3,FALSE)</f>
        <v>Bradley A</v>
      </c>
      <c r="C508">
        <f>VLOOKUP($A508,'Medical Examinations'!$A$1:$J$2336,2,FALSE)</f>
        <v>24.64</v>
      </c>
      <c r="D508">
        <f>VLOOKUP($A508,'Medical Examinations'!$A$1:$J$2336,3,FALSE)</f>
        <v>4.33</v>
      </c>
      <c r="E508" t="str">
        <f>VLOOKUP($A508,'Medical Examinations'!$A$1:$J$2336,4,FALSE)</f>
        <v>No</v>
      </c>
      <c r="F508" t="str">
        <f>VLOOKUP($A508,'Medical Examinations'!$A$1:$J$2336,5,FALSE)</f>
        <v>No</v>
      </c>
      <c r="G508" t="str">
        <f>VLOOKUP($A508,'Medical Examinations'!$A$1:$J$2336,6,FALSE)</f>
        <v>No</v>
      </c>
      <c r="H508">
        <f>VLOOKUP($A508,'Medical Examinations'!$A$1:$J$2336,7,FALSE)</f>
        <v>0</v>
      </c>
      <c r="I508" t="str">
        <f>VLOOKUP($A508,'Medical Examinations'!$A$1:$J$2336,8,FALSE)</f>
        <v>Yes</v>
      </c>
      <c r="J508" t="str">
        <f>VLOOKUP($A508,'Medical Examinations'!$A$1:$J$2336,9,FALSE)</f>
        <v>Normal Weight</v>
      </c>
      <c r="K508" t="str">
        <f>VLOOKUP($A508,'Medical Examinations'!$A$1:$J$2336,10,FALSE)</f>
        <v>Normal</v>
      </c>
      <c r="L508">
        <f>VLOOKUP($A508,'Hospitalisation Details'!$A$1:$O$2344,2,FALSE)</f>
        <v>8</v>
      </c>
      <c r="M508" s="6" t="str">
        <f>VLOOKUP($A508,'Hospitalisation Details'!$A$1:$O$2344,5,FALSE)</f>
        <v>8-Nov-1980</v>
      </c>
      <c r="N508" s="28">
        <f>VLOOKUP($A508,'Hospitalisation Details'!$A$1:$O$2344,6,FALSE)</f>
        <v>42</v>
      </c>
      <c r="O508" s="28">
        <f>VLOOKUP($A508,'Hospitalisation Details'!$A$1:$O$2344,7,FALSE)</f>
        <v>0</v>
      </c>
      <c r="P508" s="28">
        <f>VLOOKUP($A508,'Hospitalisation Details'!$A$1:$O$2344,8,FALSE)</f>
        <v>19515.54</v>
      </c>
      <c r="Q508" t="str">
        <f>VLOOKUP($A508,'Hospitalisation Details'!$A$1:$O$2344,3,FALSE)</f>
        <v>Nov</v>
      </c>
    </row>
    <row r="509" spans="1:17" ht="15.6" x14ac:dyDescent="0.3">
      <c r="A509" s="21" t="s">
        <v>1861</v>
      </c>
      <c r="B509" t="str">
        <f>VLOOKUP($A509,'Customer Names'!$A$2:$D$2336,3,FALSE)</f>
        <v>Brendan</v>
      </c>
      <c r="C509">
        <f>VLOOKUP($A509,'Medical Examinations'!$A$1:$J$2336,2,FALSE)</f>
        <v>39.71</v>
      </c>
      <c r="D509">
        <f>VLOOKUP($A509,'Medical Examinations'!$A$1:$J$2336,3,FALSE)</f>
        <v>5.83</v>
      </c>
      <c r="E509" t="str">
        <f>VLOOKUP($A509,'Medical Examinations'!$A$1:$J$2336,4,FALSE)</f>
        <v>No</v>
      </c>
      <c r="F509" t="str">
        <f>VLOOKUP($A509,'Medical Examinations'!$A$1:$J$2336,5,FALSE)</f>
        <v>No</v>
      </c>
      <c r="G509" t="str">
        <f>VLOOKUP($A509,'Medical Examinations'!$A$1:$J$2336,6,FALSE)</f>
        <v>No</v>
      </c>
      <c r="H509">
        <f>VLOOKUP($A509,'Medical Examinations'!$A$1:$J$2336,7,FALSE)</f>
        <v>1</v>
      </c>
      <c r="I509" t="str">
        <f>VLOOKUP($A509,'Medical Examinations'!$A$1:$J$2336,8,FALSE)</f>
        <v>No</v>
      </c>
      <c r="J509" t="str">
        <f>VLOOKUP($A509,'Medical Examinations'!$A$1:$J$2336,9,FALSE)</f>
        <v>Obesity</v>
      </c>
      <c r="K509" t="str">
        <f>VLOOKUP($A509,'Medical Examinations'!$A$1:$J$2336,10,FALSE)</f>
        <v>Prediabetes</v>
      </c>
      <c r="L509">
        <f>VLOOKUP($A509,'Hospitalisation Details'!$A$1:$O$2344,2,FALSE)</f>
        <v>30</v>
      </c>
      <c r="M509" s="6" t="str">
        <f>VLOOKUP($A509,'Hospitalisation Details'!$A$1:$O$2344,5,FALSE)</f>
        <v>30-Nov-1987</v>
      </c>
      <c r="N509" s="28">
        <f>VLOOKUP($A509,'Hospitalisation Details'!$A$1:$O$2344,6,FALSE)</f>
        <v>35</v>
      </c>
      <c r="O509" s="28">
        <f>VLOOKUP($A509,'Hospitalisation Details'!$A$1:$O$2344,7,FALSE)</f>
        <v>4</v>
      </c>
      <c r="P509" s="28">
        <f>VLOOKUP($A509,'Hospitalisation Details'!$A$1:$O$2344,8,FALSE)</f>
        <v>19496.72</v>
      </c>
      <c r="Q509" t="str">
        <f>VLOOKUP($A509,'Hospitalisation Details'!$A$1:$O$2344,3,FALSE)</f>
        <v>Nov</v>
      </c>
    </row>
    <row r="510" spans="1:17" ht="15.6" x14ac:dyDescent="0.3">
      <c r="A510" s="21" t="s">
        <v>1860</v>
      </c>
      <c r="B510" t="str">
        <f>VLOOKUP($A510,'Customer Names'!$A$2:$D$2336,3,FALSE)</f>
        <v>Amber R</v>
      </c>
      <c r="C510">
        <f>VLOOKUP($A510,'Medical Examinations'!$A$1:$J$2336,2,FALSE)</f>
        <v>22.22</v>
      </c>
      <c r="D510">
        <f>VLOOKUP($A510,'Medical Examinations'!$A$1:$J$2336,3,FALSE)</f>
        <v>5.5</v>
      </c>
      <c r="E510" t="str">
        <f>VLOOKUP($A510,'Medical Examinations'!$A$1:$J$2336,4,FALSE)</f>
        <v>No</v>
      </c>
      <c r="F510" t="str">
        <f>VLOOKUP($A510,'Medical Examinations'!$A$1:$J$2336,5,FALSE)</f>
        <v>No</v>
      </c>
      <c r="G510" t="str">
        <f>VLOOKUP($A510,'Medical Examinations'!$A$1:$J$2336,6,FALSE)</f>
        <v>No</v>
      </c>
      <c r="H510">
        <f>VLOOKUP($A510,'Medical Examinations'!$A$1:$J$2336,7,FALSE)</f>
        <v>0</v>
      </c>
      <c r="I510" t="str">
        <f>VLOOKUP($A510,'Medical Examinations'!$A$1:$J$2336,8,FALSE)</f>
        <v>Yes</v>
      </c>
      <c r="J510" t="str">
        <f>VLOOKUP($A510,'Medical Examinations'!$A$1:$J$2336,9,FALSE)</f>
        <v>Normal Weight</v>
      </c>
      <c r="K510" t="str">
        <f>VLOOKUP($A510,'Medical Examinations'!$A$1:$J$2336,10,FALSE)</f>
        <v>Normal</v>
      </c>
      <c r="L510">
        <f>VLOOKUP($A510,'Hospitalisation Details'!$A$1:$O$2344,2,FALSE)</f>
        <v>15</v>
      </c>
      <c r="M510" s="6" t="str">
        <f>VLOOKUP($A510,'Hospitalisation Details'!$A$1:$O$2344,5,FALSE)</f>
        <v>15-Dec-1982</v>
      </c>
      <c r="N510" s="28">
        <f>VLOOKUP($A510,'Hospitalisation Details'!$A$1:$O$2344,6,FALSE)</f>
        <v>40</v>
      </c>
      <c r="O510" s="28">
        <f>VLOOKUP($A510,'Hospitalisation Details'!$A$1:$O$2344,7,FALSE)</f>
        <v>2</v>
      </c>
      <c r="P510" s="28">
        <f>VLOOKUP($A510,'Hospitalisation Details'!$A$1:$O$2344,8,FALSE)</f>
        <v>19444.27</v>
      </c>
      <c r="Q510" t="str">
        <f>VLOOKUP($A510,'Hospitalisation Details'!$A$1:$O$2344,3,FALSE)</f>
        <v>Dec</v>
      </c>
    </row>
    <row r="511" spans="1:17" ht="15.6" x14ac:dyDescent="0.3">
      <c r="A511" s="21" t="s">
        <v>1859</v>
      </c>
      <c r="B511" t="str">
        <f>VLOOKUP($A511,'Customer Names'!$A$2:$D$2336,3,FALSE)</f>
        <v>Sean K</v>
      </c>
      <c r="C511">
        <f>VLOOKUP($A511,'Medical Examinations'!$A$1:$J$2336,2,FALSE)</f>
        <v>33.344999999999999</v>
      </c>
      <c r="D511">
        <f>VLOOKUP($A511,'Medical Examinations'!$A$1:$J$2336,3,FALSE)</f>
        <v>4.79</v>
      </c>
      <c r="E511" t="str">
        <f>VLOOKUP($A511,'Medical Examinations'!$A$1:$J$2336,4,FALSE)</f>
        <v>No</v>
      </c>
      <c r="F511" t="str">
        <f>VLOOKUP($A511,'Medical Examinations'!$A$1:$J$2336,5,FALSE)</f>
        <v>No</v>
      </c>
      <c r="G511" t="str">
        <f>VLOOKUP($A511,'Medical Examinations'!$A$1:$J$2336,6,FALSE)</f>
        <v>Yes</v>
      </c>
      <c r="H511">
        <f>VLOOKUP($A511,'Medical Examinations'!$A$1:$J$2336,7,FALSE)</f>
        <v>1</v>
      </c>
      <c r="I511" t="str">
        <f>VLOOKUP($A511,'Medical Examinations'!$A$1:$J$2336,8,FALSE)</f>
        <v>No</v>
      </c>
      <c r="J511" t="str">
        <f>VLOOKUP($A511,'Medical Examinations'!$A$1:$J$2336,9,FALSE)</f>
        <v>Obesity</v>
      </c>
      <c r="K511" t="str">
        <f>VLOOKUP($A511,'Medical Examinations'!$A$1:$J$2336,10,FALSE)</f>
        <v>Normal</v>
      </c>
      <c r="L511">
        <f>VLOOKUP($A511,'Hospitalisation Details'!$A$1:$O$2344,2,FALSE)</f>
        <v>6</v>
      </c>
      <c r="M511" s="6" t="str">
        <f>VLOOKUP($A511,'Hospitalisation Details'!$A$1:$O$2344,5,FALSE)</f>
        <v>6-Sep-1993</v>
      </c>
      <c r="N511" s="28">
        <f>VLOOKUP($A511,'Hospitalisation Details'!$A$1:$O$2344,6,FALSE)</f>
        <v>29</v>
      </c>
      <c r="O511" s="28">
        <f>VLOOKUP($A511,'Hospitalisation Details'!$A$1:$O$2344,7,FALSE)</f>
        <v>2</v>
      </c>
      <c r="P511" s="28">
        <f>VLOOKUP($A511,'Hospitalisation Details'!$A$1:$O$2344,8,FALSE)</f>
        <v>19442.349999999999</v>
      </c>
      <c r="Q511" t="str">
        <f>VLOOKUP($A511,'Hospitalisation Details'!$A$1:$O$2344,3,FALSE)</f>
        <v>Sep</v>
      </c>
    </row>
    <row r="512" spans="1:17" ht="15.6" x14ac:dyDescent="0.3">
      <c r="A512" s="21" t="s">
        <v>1858</v>
      </c>
      <c r="B512" t="str">
        <f>VLOOKUP($A512,'Customer Names'!$A$2:$D$2336,3,FALSE)</f>
        <v>Rick</v>
      </c>
      <c r="C512">
        <f>VLOOKUP($A512,'Medical Examinations'!$A$1:$J$2336,2,FALSE)</f>
        <v>24.42</v>
      </c>
      <c r="D512">
        <f>VLOOKUP($A512,'Medical Examinations'!$A$1:$J$2336,3,FALSE)</f>
        <v>5.81</v>
      </c>
      <c r="E512" t="str">
        <f>VLOOKUP($A512,'Medical Examinations'!$A$1:$J$2336,4,FALSE)</f>
        <v>No</v>
      </c>
      <c r="F512" t="str">
        <f>VLOOKUP($A512,'Medical Examinations'!$A$1:$J$2336,5,FALSE)</f>
        <v>No</v>
      </c>
      <c r="G512" t="str">
        <f>VLOOKUP($A512,'Medical Examinations'!$A$1:$J$2336,6,FALSE)</f>
        <v>No</v>
      </c>
      <c r="H512">
        <f>VLOOKUP($A512,'Medical Examinations'!$A$1:$J$2336,7,FALSE)</f>
        <v>1</v>
      </c>
      <c r="I512" t="str">
        <f>VLOOKUP($A512,'Medical Examinations'!$A$1:$J$2336,8,FALSE)</f>
        <v>Yes</v>
      </c>
      <c r="J512" t="str">
        <f>VLOOKUP($A512,'Medical Examinations'!$A$1:$J$2336,9,FALSE)</f>
        <v>Normal Weight</v>
      </c>
      <c r="K512" t="str">
        <f>VLOOKUP($A512,'Medical Examinations'!$A$1:$J$2336,10,FALSE)</f>
        <v>Prediabetes</v>
      </c>
      <c r="L512">
        <f>VLOOKUP($A512,'Hospitalisation Details'!$A$1:$O$2344,2,FALSE)</f>
        <v>30</v>
      </c>
      <c r="M512" s="6" t="str">
        <f>VLOOKUP($A512,'Hospitalisation Details'!$A$1:$O$2344,5,FALSE)</f>
        <v>30-Jun-1987</v>
      </c>
      <c r="N512" s="28">
        <f>VLOOKUP($A512,'Hospitalisation Details'!$A$1:$O$2344,6,FALSE)</f>
        <v>35</v>
      </c>
      <c r="O512" s="28">
        <f>VLOOKUP($A512,'Hospitalisation Details'!$A$1:$O$2344,7,FALSE)</f>
        <v>3</v>
      </c>
      <c r="P512" s="28">
        <f>VLOOKUP($A512,'Hospitalisation Details'!$A$1:$O$2344,8,FALSE)</f>
        <v>19362</v>
      </c>
      <c r="Q512" t="str">
        <f>VLOOKUP($A512,'Hospitalisation Details'!$A$1:$O$2344,3,FALSE)</f>
        <v>Jun</v>
      </c>
    </row>
    <row r="513" spans="1:17" ht="15.6" x14ac:dyDescent="0.3">
      <c r="A513" s="21" t="s">
        <v>1857</v>
      </c>
      <c r="B513" t="str">
        <f>VLOOKUP($A513,'Customer Names'!$A$2:$D$2336,3,FALSE)</f>
        <v>Matthew</v>
      </c>
      <c r="C513">
        <f>VLOOKUP($A513,'Medical Examinations'!$A$1:$J$2336,2,FALSE)</f>
        <v>29.81</v>
      </c>
      <c r="D513">
        <f>VLOOKUP($A513,'Medical Examinations'!$A$1:$J$2336,3,FALSE)</f>
        <v>5.58</v>
      </c>
      <c r="E513" t="str">
        <f>VLOOKUP($A513,'Medical Examinations'!$A$1:$J$2336,4,FALSE)</f>
        <v>No</v>
      </c>
      <c r="F513" t="str">
        <f>VLOOKUP($A513,'Medical Examinations'!$A$1:$J$2336,5,FALSE)</f>
        <v>No</v>
      </c>
      <c r="G513" t="str">
        <f>VLOOKUP($A513,'Medical Examinations'!$A$1:$J$2336,6,FALSE)</f>
        <v>No</v>
      </c>
      <c r="H513">
        <f>VLOOKUP($A513,'Medical Examinations'!$A$1:$J$2336,7,FALSE)</f>
        <v>0</v>
      </c>
      <c r="I513" t="str">
        <f>VLOOKUP($A513,'Medical Examinations'!$A$1:$J$2336,8,FALSE)</f>
        <v>Yes</v>
      </c>
      <c r="J513" t="str">
        <f>VLOOKUP($A513,'Medical Examinations'!$A$1:$J$2336,9,FALSE)</f>
        <v>Over Weight</v>
      </c>
      <c r="K513" t="str">
        <f>VLOOKUP($A513,'Medical Examinations'!$A$1:$J$2336,10,FALSE)</f>
        <v>Normal</v>
      </c>
      <c r="L513">
        <f>VLOOKUP($A513,'Hospitalisation Details'!$A$1:$O$2344,2,FALSE)</f>
        <v>24</v>
      </c>
      <c r="M513" s="6" t="str">
        <f>VLOOKUP($A513,'Hospitalisation Details'!$A$1:$O$2344,5,FALSE)</f>
        <v>24-Aug-1991</v>
      </c>
      <c r="N513" s="28">
        <f>VLOOKUP($A513,'Hospitalisation Details'!$A$1:$O$2344,6,FALSE)</f>
        <v>31</v>
      </c>
      <c r="O513" s="28">
        <f>VLOOKUP($A513,'Hospitalisation Details'!$A$1:$O$2344,7,FALSE)</f>
        <v>0</v>
      </c>
      <c r="P513" s="28">
        <f>VLOOKUP($A513,'Hospitalisation Details'!$A$1:$O$2344,8,FALSE)</f>
        <v>19350.37</v>
      </c>
      <c r="Q513" t="str">
        <f>VLOOKUP($A513,'Hospitalisation Details'!$A$1:$O$2344,3,FALSE)</f>
        <v>Aug</v>
      </c>
    </row>
    <row r="514" spans="1:17" ht="15.6" x14ac:dyDescent="0.3">
      <c r="A514" s="21" t="s">
        <v>1856</v>
      </c>
      <c r="B514" t="str">
        <f>VLOOKUP($A514,'Customer Names'!$A$2:$D$2336,3,FALSE)</f>
        <v>Brady</v>
      </c>
      <c r="C514">
        <f>VLOOKUP($A514,'Medical Examinations'!$A$1:$J$2336,2,FALSE)</f>
        <v>51.18</v>
      </c>
      <c r="D514">
        <f>VLOOKUP($A514,'Medical Examinations'!$A$1:$J$2336,3,FALSE)</f>
        <v>4.4000000000000004</v>
      </c>
      <c r="E514" t="str">
        <f>VLOOKUP($A514,'Medical Examinations'!$A$1:$J$2336,4,FALSE)</f>
        <v>Yes</v>
      </c>
      <c r="F514" t="str">
        <f>VLOOKUP($A514,'Medical Examinations'!$A$1:$J$2336,5,FALSE)</f>
        <v>No</v>
      </c>
      <c r="G514" t="str">
        <f>VLOOKUP($A514,'Medical Examinations'!$A$1:$J$2336,6,FALSE)</f>
        <v>No</v>
      </c>
      <c r="H514">
        <f>VLOOKUP($A514,'Medical Examinations'!$A$1:$J$2336,7,FALSE)</f>
        <v>2</v>
      </c>
      <c r="I514" t="str">
        <f>VLOOKUP($A514,'Medical Examinations'!$A$1:$J$2336,8,FALSE)</f>
        <v>No</v>
      </c>
      <c r="J514" t="str">
        <f>VLOOKUP($A514,'Medical Examinations'!$A$1:$J$2336,9,FALSE)</f>
        <v>Obesity</v>
      </c>
      <c r="K514" t="str">
        <f>VLOOKUP($A514,'Medical Examinations'!$A$1:$J$2336,10,FALSE)</f>
        <v>Normal</v>
      </c>
      <c r="L514">
        <f>VLOOKUP($A514,'Hospitalisation Details'!$A$1:$O$2344,2,FALSE)</f>
        <v>15</v>
      </c>
      <c r="M514" s="6" t="str">
        <f>VLOOKUP($A514,'Hospitalisation Details'!$A$1:$O$2344,5,FALSE)</f>
        <v>15-Nov-1966</v>
      </c>
      <c r="N514" s="28">
        <f>VLOOKUP($A514,'Hospitalisation Details'!$A$1:$O$2344,6,FALSE)</f>
        <v>56</v>
      </c>
      <c r="O514" s="28">
        <f>VLOOKUP($A514,'Hospitalisation Details'!$A$1:$O$2344,7,FALSE)</f>
        <v>0</v>
      </c>
      <c r="P514" s="28">
        <f>VLOOKUP($A514,'Hospitalisation Details'!$A$1:$O$2344,8,FALSE)</f>
        <v>19321.060000000001</v>
      </c>
      <c r="Q514" t="str">
        <f>VLOOKUP($A514,'Hospitalisation Details'!$A$1:$O$2344,3,FALSE)</f>
        <v>Nov</v>
      </c>
    </row>
    <row r="515" spans="1:17" ht="15.6" x14ac:dyDescent="0.3">
      <c r="A515" s="21" t="s">
        <v>1855</v>
      </c>
      <c r="B515" t="str">
        <f>VLOOKUP($A515,'Customer Names'!$A$2:$D$2336,3,FALSE)</f>
        <v>Kameko</v>
      </c>
      <c r="C515">
        <f>VLOOKUP($A515,'Medical Examinations'!$A$1:$J$2336,2,FALSE)</f>
        <v>51.37</v>
      </c>
      <c r="D515">
        <f>VLOOKUP($A515,'Medical Examinations'!$A$1:$J$2336,3,FALSE)</f>
        <v>8.18</v>
      </c>
      <c r="E515" t="str">
        <f>VLOOKUP($A515,'Medical Examinations'!$A$1:$J$2336,4,FALSE)</f>
        <v>Yes</v>
      </c>
      <c r="F515" t="str">
        <f>VLOOKUP($A515,'Medical Examinations'!$A$1:$J$2336,5,FALSE)</f>
        <v>No</v>
      </c>
      <c r="G515" t="str">
        <f>VLOOKUP($A515,'Medical Examinations'!$A$1:$J$2336,6,FALSE)</f>
        <v>No</v>
      </c>
      <c r="H515">
        <f>VLOOKUP($A515,'Medical Examinations'!$A$1:$J$2336,7,FALSE)</f>
        <v>0</v>
      </c>
      <c r="I515" t="str">
        <f>VLOOKUP($A515,'Medical Examinations'!$A$1:$J$2336,8,FALSE)</f>
        <v>No</v>
      </c>
      <c r="J515" t="str">
        <f>VLOOKUP($A515,'Medical Examinations'!$A$1:$J$2336,9,FALSE)</f>
        <v>Obesity</v>
      </c>
      <c r="K515" t="str">
        <f>VLOOKUP($A515,'Medical Examinations'!$A$1:$J$2336,10,FALSE)</f>
        <v>Diabetes</v>
      </c>
      <c r="L515">
        <f>VLOOKUP($A515,'Hospitalisation Details'!$A$1:$O$2344,2,FALSE)</f>
        <v>29</v>
      </c>
      <c r="M515" s="6" t="str">
        <f>VLOOKUP($A515,'Hospitalisation Details'!$A$1:$O$2344,5,FALSE)</f>
        <v>29-Jul-1967</v>
      </c>
      <c r="N515" s="28">
        <f>VLOOKUP($A515,'Hospitalisation Details'!$A$1:$O$2344,6,FALSE)</f>
        <v>55</v>
      </c>
      <c r="O515" s="28">
        <f>VLOOKUP($A515,'Hospitalisation Details'!$A$1:$O$2344,7,FALSE)</f>
        <v>0</v>
      </c>
      <c r="P515" s="28">
        <f>VLOOKUP($A515,'Hospitalisation Details'!$A$1:$O$2344,8,FALSE)</f>
        <v>19259.96</v>
      </c>
      <c r="Q515" t="str">
        <f>VLOOKUP($A515,'Hospitalisation Details'!$A$1:$O$2344,3,FALSE)</f>
        <v>Jul</v>
      </c>
    </row>
    <row r="516" spans="1:17" ht="15.6" x14ac:dyDescent="0.3">
      <c r="A516" s="21" t="s">
        <v>1854</v>
      </c>
      <c r="B516" t="str">
        <f>VLOOKUP($A516,'Customer Names'!$A$2:$D$2336,3,FALSE)</f>
        <v>Jeremy A</v>
      </c>
      <c r="C516">
        <f>VLOOKUP($A516,'Medical Examinations'!$A$1:$J$2336,2,FALSE)</f>
        <v>36.19</v>
      </c>
      <c r="D516">
        <f>VLOOKUP($A516,'Medical Examinations'!$A$1:$J$2336,3,FALSE)</f>
        <v>5.52</v>
      </c>
      <c r="E516" t="str">
        <f>VLOOKUP($A516,'Medical Examinations'!$A$1:$J$2336,4,FALSE)</f>
        <v>Yes</v>
      </c>
      <c r="F516" t="str">
        <f>VLOOKUP($A516,'Medical Examinations'!$A$1:$J$2336,5,FALSE)</f>
        <v>No</v>
      </c>
      <c r="G516" t="str">
        <f>VLOOKUP($A516,'Medical Examinations'!$A$1:$J$2336,6,FALSE)</f>
        <v>No</v>
      </c>
      <c r="H516">
        <f>VLOOKUP($A516,'Medical Examinations'!$A$1:$J$2336,7,FALSE)</f>
        <v>0</v>
      </c>
      <c r="I516" t="str">
        <f>VLOOKUP($A516,'Medical Examinations'!$A$1:$J$2336,8,FALSE)</f>
        <v>No</v>
      </c>
      <c r="J516" t="str">
        <f>VLOOKUP($A516,'Medical Examinations'!$A$1:$J$2336,9,FALSE)</f>
        <v>Obesity</v>
      </c>
      <c r="K516" t="str">
        <f>VLOOKUP($A516,'Medical Examinations'!$A$1:$J$2336,10,FALSE)</f>
        <v>Normal</v>
      </c>
      <c r="L516">
        <f>VLOOKUP($A516,'Hospitalisation Details'!$A$1:$O$2344,2,FALSE)</f>
        <v>28</v>
      </c>
      <c r="M516" s="6" t="str">
        <f>VLOOKUP($A516,'Hospitalisation Details'!$A$1:$O$2344,5,FALSE)</f>
        <v>28-Dec-1985</v>
      </c>
      <c r="N516" s="28">
        <f>VLOOKUP($A516,'Hospitalisation Details'!$A$1:$O$2344,6,FALSE)</f>
        <v>37</v>
      </c>
      <c r="O516" s="28">
        <f>VLOOKUP($A516,'Hospitalisation Details'!$A$1:$O$2344,7,FALSE)</f>
        <v>0</v>
      </c>
      <c r="P516" s="28">
        <f>VLOOKUP($A516,'Hospitalisation Details'!$A$1:$O$2344,8,FALSE)</f>
        <v>19214.71</v>
      </c>
      <c r="Q516" t="str">
        <f>VLOOKUP($A516,'Hospitalisation Details'!$A$1:$O$2344,3,FALSE)</f>
        <v>Dec</v>
      </c>
    </row>
    <row r="517" spans="1:17" ht="15.6" x14ac:dyDescent="0.3">
      <c r="A517" s="21" t="s">
        <v>1853</v>
      </c>
      <c r="B517" t="str">
        <f>VLOOKUP($A517,'Customer Names'!$A$2:$D$2336,3,FALSE)</f>
        <v>Daniel</v>
      </c>
      <c r="C517">
        <f>VLOOKUP($A517,'Medical Examinations'!$A$1:$J$2336,2,FALSE)</f>
        <v>25.9</v>
      </c>
      <c r="D517">
        <f>VLOOKUP($A517,'Medical Examinations'!$A$1:$J$2336,3,FALSE)</f>
        <v>4.84</v>
      </c>
      <c r="E517" t="str">
        <f>VLOOKUP($A517,'Medical Examinations'!$A$1:$J$2336,4,FALSE)</f>
        <v>No</v>
      </c>
      <c r="F517" t="str">
        <f>VLOOKUP($A517,'Medical Examinations'!$A$1:$J$2336,5,FALSE)</f>
        <v>No</v>
      </c>
      <c r="G517" t="str">
        <f>VLOOKUP($A517,'Medical Examinations'!$A$1:$J$2336,6,FALSE)</f>
        <v>No</v>
      </c>
      <c r="H517">
        <f>VLOOKUP($A517,'Medical Examinations'!$A$1:$J$2336,7,FALSE)</f>
        <v>0</v>
      </c>
      <c r="I517" t="str">
        <f>VLOOKUP($A517,'Medical Examinations'!$A$1:$J$2336,8,FALSE)</f>
        <v>Yes</v>
      </c>
      <c r="J517" t="str">
        <f>VLOOKUP($A517,'Medical Examinations'!$A$1:$J$2336,9,FALSE)</f>
        <v>Over Weight</v>
      </c>
      <c r="K517" t="str">
        <f>VLOOKUP($A517,'Medical Examinations'!$A$1:$J$2336,10,FALSE)</f>
        <v>Normal</v>
      </c>
      <c r="L517">
        <f>VLOOKUP($A517,'Hospitalisation Details'!$A$1:$O$2344,2,FALSE)</f>
        <v>16</v>
      </c>
      <c r="M517" s="6" t="str">
        <f>VLOOKUP($A517,'Hospitalisation Details'!$A$1:$O$2344,5,FALSE)</f>
        <v>16-Sep-1991</v>
      </c>
      <c r="N517" s="28">
        <f>VLOOKUP($A517,'Hospitalisation Details'!$A$1:$O$2344,6,FALSE)</f>
        <v>31</v>
      </c>
      <c r="O517" s="28">
        <f>VLOOKUP($A517,'Hospitalisation Details'!$A$1:$O$2344,7,FALSE)</f>
        <v>3</v>
      </c>
      <c r="P517" s="28">
        <f>VLOOKUP($A517,'Hospitalisation Details'!$A$1:$O$2344,8,FALSE)</f>
        <v>19199.939999999999</v>
      </c>
      <c r="Q517" t="str">
        <f>VLOOKUP($A517,'Hospitalisation Details'!$A$1:$O$2344,3,FALSE)</f>
        <v>Sep</v>
      </c>
    </row>
    <row r="518" spans="1:17" ht="15.6" x14ac:dyDescent="0.3">
      <c r="A518" s="21" t="s">
        <v>1852</v>
      </c>
      <c r="B518" t="str">
        <f>VLOOKUP($A518,'Customer Names'!$A$2:$D$2336,3,FALSE)</f>
        <v>Amanda</v>
      </c>
      <c r="C518">
        <f>VLOOKUP($A518,'Medical Examinations'!$A$1:$J$2336,2,FALSE)</f>
        <v>35.72</v>
      </c>
      <c r="D518">
        <f>VLOOKUP($A518,'Medical Examinations'!$A$1:$J$2336,3,FALSE)</f>
        <v>4.08</v>
      </c>
      <c r="E518" t="str">
        <f>VLOOKUP($A518,'Medical Examinations'!$A$1:$J$2336,4,FALSE)</f>
        <v>No</v>
      </c>
      <c r="F518" t="str">
        <f>VLOOKUP($A518,'Medical Examinations'!$A$1:$J$2336,5,FALSE)</f>
        <v>No</v>
      </c>
      <c r="G518" t="str">
        <f>VLOOKUP($A518,'Medical Examinations'!$A$1:$J$2336,6,FALSE)</f>
        <v>Yes</v>
      </c>
      <c r="H518">
        <f>VLOOKUP($A518,'Medical Examinations'!$A$1:$J$2336,7,FALSE)</f>
        <v>1</v>
      </c>
      <c r="I518" t="str">
        <f>VLOOKUP($A518,'Medical Examinations'!$A$1:$J$2336,8,FALSE)</f>
        <v>No</v>
      </c>
      <c r="J518" t="str">
        <f>VLOOKUP($A518,'Medical Examinations'!$A$1:$J$2336,9,FALSE)</f>
        <v>Obesity</v>
      </c>
      <c r="K518" t="str">
        <f>VLOOKUP($A518,'Medical Examinations'!$A$1:$J$2336,10,FALSE)</f>
        <v>Normal</v>
      </c>
      <c r="L518">
        <f>VLOOKUP($A518,'Hospitalisation Details'!$A$1:$O$2344,2,FALSE)</f>
        <v>2</v>
      </c>
      <c r="M518" s="6" t="str">
        <f>VLOOKUP($A518,'Hospitalisation Details'!$A$1:$O$2344,5,FALSE)</f>
        <v>2-Jul-1979</v>
      </c>
      <c r="N518" s="28">
        <f>VLOOKUP($A518,'Hospitalisation Details'!$A$1:$O$2344,6,FALSE)</f>
        <v>43</v>
      </c>
      <c r="O518" s="28">
        <f>VLOOKUP($A518,'Hospitalisation Details'!$A$1:$O$2344,7,FALSE)</f>
        <v>2</v>
      </c>
      <c r="P518" s="28">
        <f>VLOOKUP($A518,'Hospitalisation Details'!$A$1:$O$2344,8,FALSE)</f>
        <v>19144.580000000002</v>
      </c>
      <c r="Q518" t="str">
        <f>VLOOKUP($A518,'Hospitalisation Details'!$A$1:$O$2344,3,FALSE)</f>
        <v>Jul</v>
      </c>
    </row>
    <row r="519" spans="1:17" ht="15.6" x14ac:dyDescent="0.3">
      <c r="A519" s="21" t="s">
        <v>1851</v>
      </c>
      <c r="B519" t="str">
        <f>VLOOKUP($A519,'Customer Names'!$A$2:$D$2336,3,FALSE)</f>
        <v>Karen</v>
      </c>
      <c r="C519">
        <f>VLOOKUP($A519,'Medical Examinations'!$A$1:$J$2336,2,FALSE)</f>
        <v>27.94</v>
      </c>
      <c r="D519">
        <f>VLOOKUP($A519,'Medical Examinations'!$A$1:$J$2336,3,FALSE)</f>
        <v>4.4800000000000004</v>
      </c>
      <c r="E519" t="str">
        <f>VLOOKUP($A519,'Medical Examinations'!$A$1:$J$2336,4,FALSE)</f>
        <v>No</v>
      </c>
      <c r="F519" t="str">
        <f>VLOOKUP($A519,'Medical Examinations'!$A$1:$J$2336,5,FALSE)</f>
        <v>No</v>
      </c>
      <c r="G519" t="str">
        <f>VLOOKUP($A519,'Medical Examinations'!$A$1:$J$2336,6,FALSE)</f>
        <v>Yes</v>
      </c>
      <c r="H519">
        <f>VLOOKUP($A519,'Medical Examinations'!$A$1:$J$2336,7,FALSE)</f>
        <v>1</v>
      </c>
      <c r="I519" t="str">
        <f>VLOOKUP($A519,'Medical Examinations'!$A$1:$J$2336,8,FALSE)</f>
        <v>Yes</v>
      </c>
      <c r="J519" t="str">
        <f>VLOOKUP($A519,'Medical Examinations'!$A$1:$J$2336,9,FALSE)</f>
        <v>Over Weight</v>
      </c>
      <c r="K519" t="str">
        <f>VLOOKUP($A519,'Medical Examinations'!$A$1:$J$2336,10,FALSE)</f>
        <v>Normal</v>
      </c>
      <c r="L519">
        <f>VLOOKUP($A519,'Hospitalisation Details'!$A$1:$O$2344,2,FALSE)</f>
        <v>28</v>
      </c>
      <c r="M519" s="6" t="str">
        <f>VLOOKUP($A519,'Hospitalisation Details'!$A$1:$O$2344,5,FALSE)</f>
        <v>28-Sep-1993</v>
      </c>
      <c r="N519" s="28">
        <f>VLOOKUP($A519,'Hospitalisation Details'!$A$1:$O$2344,6,FALSE)</f>
        <v>29</v>
      </c>
      <c r="O519" s="28">
        <f>VLOOKUP($A519,'Hospitalisation Details'!$A$1:$O$2344,7,FALSE)</f>
        <v>1</v>
      </c>
      <c r="P519" s="28">
        <f>VLOOKUP($A519,'Hospitalisation Details'!$A$1:$O$2344,8,FALSE)</f>
        <v>19107.78</v>
      </c>
      <c r="Q519" t="str">
        <f>VLOOKUP($A519,'Hospitalisation Details'!$A$1:$O$2344,3,FALSE)</f>
        <v>Sep</v>
      </c>
    </row>
    <row r="520" spans="1:17" ht="15.6" x14ac:dyDescent="0.3">
      <c r="A520" s="21" t="s">
        <v>1850</v>
      </c>
      <c r="B520" t="str">
        <f>VLOOKUP($A520,'Customer Names'!$A$2:$D$2336,3,FALSE)</f>
        <v>Gregory</v>
      </c>
      <c r="C520">
        <f>VLOOKUP($A520,'Medical Examinations'!$A$1:$J$2336,2,FALSE)</f>
        <v>27.1</v>
      </c>
      <c r="D520">
        <f>VLOOKUP($A520,'Medical Examinations'!$A$1:$J$2336,3,FALSE)</f>
        <v>5.73</v>
      </c>
      <c r="E520" t="str">
        <f>VLOOKUP($A520,'Medical Examinations'!$A$1:$J$2336,4,FALSE)</f>
        <v>No</v>
      </c>
      <c r="F520" t="str">
        <f>VLOOKUP($A520,'Medical Examinations'!$A$1:$J$2336,5,FALSE)</f>
        <v>No</v>
      </c>
      <c r="G520" t="str">
        <f>VLOOKUP($A520,'Medical Examinations'!$A$1:$J$2336,6,FALSE)</f>
        <v>No</v>
      </c>
      <c r="H520">
        <f>VLOOKUP($A520,'Medical Examinations'!$A$1:$J$2336,7,FALSE)</f>
        <v>0</v>
      </c>
      <c r="I520" t="str">
        <f>VLOOKUP($A520,'Medical Examinations'!$A$1:$J$2336,8,FALSE)</f>
        <v>Yes</v>
      </c>
      <c r="J520" t="str">
        <f>VLOOKUP($A520,'Medical Examinations'!$A$1:$J$2336,9,FALSE)</f>
        <v>Over Weight</v>
      </c>
      <c r="K520" t="str">
        <f>VLOOKUP($A520,'Medical Examinations'!$A$1:$J$2336,10,FALSE)</f>
        <v>Prediabetes</v>
      </c>
      <c r="L520">
        <f>VLOOKUP($A520,'Hospitalisation Details'!$A$1:$O$2344,2,FALSE)</f>
        <v>5</v>
      </c>
      <c r="M520" s="6" t="str">
        <f>VLOOKUP($A520,'Hospitalisation Details'!$A$1:$O$2344,5,FALSE)</f>
        <v>5-Jun-1989</v>
      </c>
      <c r="N520" s="28">
        <f>VLOOKUP($A520,'Hospitalisation Details'!$A$1:$O$2344,6,FALSE)</f>
        <v>34</v>
      </c>
      <c r="O520" s="28">
        <f>VLOOKUP($A520,'Hospitalisation Details'!$A$1:$O$2344,7,FALSE)</f>
        <v>1</v>
      </c>
      <c r="P520" s="28">
        <f>VLOOKUP($A520,'Hospitalisation Details'!$A$1:$O$2344,8,FALSE)</f>
        <v>19040.88</v>
      </c>
      <c r="Q520" t="str">
        <f>VLOOKUP($A520,'Hospitalisation Details'!$A$1:$O$2344,3,FALSE)</f>
        <v>Jun</v>
      </c>
    </row>
    <row r="521" spans="1:17" ht="15.6" x14ac:dyDescent="0.3">
      <c r="A521" s="21" t="s">
        <v>1849</v>
      </c>
      <c r="B521" t="str">
        <f>VLOOKUP($A521,'Customer Names'!$A$2:$D$2336,3,FALSE)</f>
        <v>Sabine</v>
      </c>
      <c r="C521">
        <f>VLOOKUP($A521,'Medical Examinations'!$A$1:$J$2336,2,FALSE)</f>
        <v>18.3</v>
      </c>
      <c r="D521">
        <f>VLOOKUP($A521,'Medical Examinations'!$A$1:$J$2336,3,FALSE)</f>
        <v>5.46</v>
      </c>
      <c r="E521" t="str">
        <f>VLOOKUP($A521,'Medical Examinations'!$A$1:$J$2336,4,FALSE)</f>
        <v>Yes</v>
      </c>
      <c r="F521" t="str">
        <f>VLOOKUP($A521,'Medical Examinations'!$A$1:$J$2336,5,FALSE)</f>
        <v>No</v>
      </c>
      <c r="G521" t="str">
        <f>VLOOKUP($A521,'Medical Examinations'!$A$1:$J$2336,6,FALSE)</f>
        <v>Yes</v>
      </c>
      <c r="H521">
        <f>VLOOKUP($A521,'Medical Examinations'!$A$1:$J$2336,7,FALSE)</f>
        <v>1</v>
      </c>
      <c r="I521" t="str">
        <f>VLOOKUP($A521,'Medical Examinations'!$A$1:$J$2336,8,FALSE)</f>
        <v>Yes</v>
      </c>
      <c r="J521" t="str">
        <f>VLOOKUP($A521,'Medical Examinations'!$A$1:$J$2336,9,FALSE)</f>
        <v>Under Weight</v>
      </c>
      <c r="K521" t="str">
        <f>VLOOKUP($A521,'Medical Examinations'!$A$1:$J$2336,10,FALSE)</f>
        <v>Normal</v>
      </c>
      <c r="L521">
        <f>VLOOKUP($A521,'Hospitalisation Details'!$A$1:$O$2344,2,FALSE)</f>
        <v>19</v>
      </c>
      <c r="M521" s="6" t="str">
        <f>VLOOKUP($A521,'Hospitalisation Details'!$A$1:$O$2344,5,FALSE)</f>
        <v>19-Dec-1983</v>
      </c>
      <c r="N521" s="28">
        <f>VLOOKUP($A521,'Hospitalisation Details'!$A$1:$O$2344,6,FALSE)</f>
        <v>39</v>
      </c>
      <c r="O521" s="28">
        <f>VLOOKUP($A521,'Hospitalisation Details'!$A$1:$O$2344,7,FALSE)</f>
        <v>5</v>
      </c>
      <c r="P521" s="28">
        <f>VLOOKUP($A521,'Hospitalisation Details'!$A$1:$O$2344,8,FALSE)</f>
        <v>19023.259999999998</v>
      </c>
      <c r="Q521" t="str">
        <f>VLOOKUP($A521,'Hospitalisation Details'!$A$1:$O$2344,3,FALSE)</f>
        <v>Dec</v>
      </c>
    </row>
    <row r="522" spans="1:17" ht="15.6" x14ac:dyDescent="0.3">
      <c r="A522" s="21" t="s">
        <v>1848</v>
      </c>
      <c r="B522" t="str">
        <f>VLOOKUP($A522,'Customer Names'!$A$2:$D$2336,3,FALSE)</f>
        <v>Joseph</v>
      </c>
      <c r="C522">
        <f>VLOOKUP($A522,'Medical Examinations'!$A$1:$J$2336,2,FALSE)</f>
        <v>25.3</v>
      </c>
      <c r="D522">
        <f>VLOOKUP($A522,'Medical Examinations'!$A$1:$J$2336,3,FALSE)</f>
        <v>5.0199999999999996</v>
      </c>
      <c r="E522" t="str">
        <f>VLOOKUP($A522,'Medical Examinations'!$A$1:$J$2336,4,FALSE)</f>
        <v>Yes</v>
      </c>
      <c r="F522" t="str">
        <f>VLOOKUP($A522,'Medical Examinations'!$A$1:$J$2336,5,FALSE)</f>
        <v>No</v>
      </c>
      <c r="G522" t="str">
        <f>VLOOKUP($A522,'Medical Examinations'!$A$1:$J$2336,6,FALSE)</f>
        <v>No</v>
      </c>
      <c r="H522">
        <f>VLOOKUP($A522,'Medical Examinations'!$A$1:$J$2336,7,FALSE)</f>
        <v>1</v>
      </c>
      <c r="I522" t="str">
        <f>VLOOKUP($A522,'Medical Examinations'!$A$1:$J$2336,8,FALSE)</f>
        <v>Yes</v>
      </c>
      <c r="J522" t="str">
        <f>VLOOKUP($A522,'Medical Examinations'!$A$1:$J$2336,9,FALSE)</f>
        <v>Over Weight</v>
      </c>
      <c r="K522" t="str">
        <f>VLOOKUP($A522,'Medical Examinations'!$A$1:$J$2336,10,FALSE)</f>
        <v>Normal</v>
      </c>
      <c r="L522">
        <f>VLOOKUP($A522,'Hospitalisation Details'!$A$1:$O$2344,2,FALSE)</f>
        <v>24</v>
      </c>
      <c r="M522" s="6" t="str">
        <f>VLOOKUP($A522,'Hospitalisation Details'!$A$1:$O$2344,5,FALSE)</f>
        <v>24-Oct-1988</v>
      </c>
      <c r="N522" s="28">
        <f>VLOOKUP($A522,'Hospitalisation Details'!$A$1:$O$2344,6,FALSE)</f>
        <v>34</v>
      </c>
      <c r="O522" s="28">
        <f>VLOOKUP($A522,'Hospitalisation Details'!$A$1:$O$2344,7,FALSE)</f>
        <v>2</v>
      </c>
      <c r="P522" s="28">
        <f>VLOOKUP($A522,'Hospitalisation Details'!$A$1:$O$2344,8,FALSE)</f>
        <v>18972.5</v>
      </c>
      <c r="Q522" t="str">
        <f>VLOOKUP($A522,'Hospitalisation Details'!$A$1:$O$2344,3,FALSE)</f>
        <v>Oct</v>
      </c>
    </row>
    <row r="523" spans="1:17" ht="15.6" x14ac:dyDescent="0.3">
      <c r="A523" s="21" t="s">
        <v>1847</v>
      </c>
      <c r="B523" t="str">
        <f>VLOOKUP($A523,'Customer Names'!$A$2:$D$2336,3,FALSE)</f>
        <v>Adam</v>
      </c>
      <c r="C523">
        <f>VLOOKUP($A523,'Medical Examinations'!$A$1:$J$2336,2,FALSE)</f>
        <v>38.83</v>
      </c>
      <c r="D523">
        <f>VLOOKUP($A523,'Medical Examinations'!$A$1:$J$2336,3,FALSE)</f>
        <v>6.36</v>
      </c>
      <c r="E523" t="str">
        <f>VLOOKUP($A523,'Medical Examinations'!$A$1:$J$2336,4,FALSE)</f>
        <v>No</v>
      </c>
      <c r="F523" t="str">
        <f>VLOOKUP($A523,'Medical Examinations'!$A$1:$J$2336,5,FALSE)</f>
        <v>No</v>
      </c>
      <c r="G523" t="str">
        <f>VLOOKUP($A523,'Medical Examinations'!$A$1:$J$2336,6,FALSE)</f>
        <v>No</v>
      </c>
      <c r="H523">
        <f>VLOOKUP($A523,'Medical Examinations'!$A$1:$J$2336,7,FALSE)</f>
        <v>1</v>
      </c>
      <c r="I523" t="str">
        <f>VLOOKUP($A523,'Medical Examinations'!$A$1:$J$2336,8,FALSE)</f>
        <v>No</v>
      </c>
      <c r="J523" t="str">
        <f>VLOOKUP($A523,'Medical Examinations'!$A$1:$J$2336,9,FALSE)</f>
        <v>Obesity</v>
      </c>
      <c r="K523" t="str">
        <f>VLOOKUP($A523,'Medical Examinations'!$A$1:$J$2336,10,FALSE)</f>
        <v>Prediabetes</v>
      </c>
      <c r="L523">
        <f>VLOOKUP($A523,'Hospitalisation Details'!$A$1:$O$2344,2,FALSE)</f>
        <v>30</v>
      </c>
      <c r="M523" s="6" t="str">
        <f>VLOOKUP($A523,'Hospitalisation Details'!$A$1:$O$2344,5,FALSE)</f>
        <v>30-Nov-1992</v>
      </c>
      <c r="N523" s="28">
        <f>VLOOKUP($A523,'Hospitalisation Details'!$A$1:$O$2344,6,FALSE)</f>
        <v>30</v>
      </c>
      <c r="O523" s="28">
        <f>VLOOKUP($A523,'Hospitalisation Details'!$A$1:$O$2344,7,FALSE)</f>
        <v>1</v>
      </c>
      <c r="P523" s="28">
        <f>VLOOKUP($A523,'Hospitalisation Details'!$A$1:$O$2344,8,FALSE)</f>
        <v>18963.169999999998</v>
      </c>
      <c r="Q523" t="str">
        <f>VLOOKUP($A523,'Hospitalisation Details'!$A$1:$O$2344,3,FALSE)</f>
        <v>Nov</v>
      </c>
    </row>
    <row r="524" spans="1:17" ht="15.6" x14ac:dyDescent="0.3">
      <c r="A524" s="21" t="s">
        <v>1846</v>
      </c>
      <c r="B524" t="str">
        <f>VLOOKUP($A524,'Customer Names'!$A$2:$D$2336,3,FALSE)</f>
        <v>Karolyn A</v>
      </c>
      <c r="C524">
        <f>VLOOKUP($A524,'Medical Examinations'!$A$1:$J$2336,2,FALSE)</f>
        <v>27.6</v>
      </c>
      <c r="D524">
        <f>VLOOKUP($A524,'Medical Examinations'!$A$1:$J$2336,3,FALSE)</f>
        <v>5.36</v>
      </c>
      <c r="E524" t="str">
        <f>VLOOKUP($A524,'Medical Examinations'!$A$1:$J$2336,4,FALSE)</f>
        <v>No</v>
      </c>
      <c r="F524" t="str">
        <f>VLOOKUP($A524,'Medical Examinations'!$A$1:$J$2336,5,FALSE)</f>
        <v>No</v>
      </c>
      <c r="G524" t="str">
        <f>VLOOKUP($A524,'Medical Examinations'!$A$1:$J$2336,6,FALSE)</f>
        <v>No</v>
      </c>
      <c r="H524">
        <f>VLOOKUP($A524,'Medical Examinations'!$A$1:$J$2336,7,FALSE)</f>
        <v>1</v>
      </c>
      <c r="I524" t="str">
        <f>VLOOKUP($A524,'Medical Examinations'!$A$1:$J$2336,8,FALSE)</f>
        <v>No</v>
      </c>
      <c r="J524" t="str">
        <f>VLOOKUP($A524,'Medical Examinations'!$A$1:$J$2336,9,FALSE)</f>
        <v>Over Weight</v>
      </c>
      <c r="K524" t="str">
        <f>VLOOKUP($A524,'Medical Examinations'!$A$1:$J$2336,10,FALSE)</f>
        <v>Normal</v>
      </c>
      <c r="L524">
        <f>VLOOKUP($A524,'Hospitalisation Details'!$A$1:$O$2344,2,FALSE)</f>
        <v>6</v>
      </c>
      <c r="M524" s="6" t="str">
        <f>VLOOKUP($A524,'Hospitalisation Details'!$A$1:$O$2344,5,FALSE)</f>
        <v>6-Aug-1998</v>
      </c>
      <c r="N524" s="28">
        <f>VLOOKUP($A524,'Hospitalisation Details'!$A$1:$O$2344,6,FALSE)</f>
        <v>24</v>
      </c>
      <c r="O524" s="28">
        <f>VLOOKUP($A524,'Hospitalisation Details'!$A$1:$O$2344,7,FALSE)</f>
        <v>0</v>
      </c>
      <c r="P524" s="28">
        <f>VLOOKUP($A524,'Hospitalisation Details'!$A$1:$O$2344,8,FALSE)</f>
        <v>18955.22</v>
      </c>
      <c r="Q524" t="str">
        <f>VLOOKUP($A524,'Hospitalisation Details'!$A$1:$O$2344,3,FALSE)</f>
        <v>Aug</v>
      </c>
    </row>
    <row r="525" spans="1:17" ht="15.6" x14ac:dyDescent="0.3">
      <c r="A525" s="21" t="s">
        <v>1845</v>
      </c>
      <c r="B525" t="str">
        <f>VLOOKUP($A525,'Customer Names'!$A$2:$D$2336,3,FALSE)</f>
        <v>Anita L</v>
      </c>
      <c r="C525">
        <f>VLOOKUP($A525,'Medical Examinations'!$A$1:$J$2336,2,FALSE)</f>
        <v>46.4</v>
      </c>
      <c r="D525">
        <f>VLOOKUP($A525,'Medical Examinations'!$A$1:$J$2336,3,FALSE)</f>
        <v>8.3699999999999992</v>
      </c>
      <c r="E525" t="str">
        <f>VLOOKUP($A525,'Medical Examinations'!$A$1:$J$2336,4,FALSE)</f>
        <v>Yes</v>
      </c>
      <c r="F525" t="str">
        <f>VLOOKUP($A525,'Medical Examinations'!$A$1:$J$2336,5,FALSE)</f>
        <v>No</v>
      </c>
      <c r="G525" t="str">
        <f>VLOOKUP($A525,'Medical Examinations'!$A$1:$J$2336,6,FALSE)</f>
        <v>Yes</v>
      </c>
      <c r="H525">
        <f>VLOOKUP($A525,'Medical Examinations'!$A$1:$J$2336,7,FALSE)</f>
        <v>1</v>
      </c>
      <c r="I525" t="str">
        <f>VLOOKUP($A525,'Medical Examinations'!$A$1:$J$2336,8,FALSE)</f>
        <v>No</v>
      </c>
      <c r="J525" t="str">
        <f>VLOOKUP($A525,'Medical Examinations'!$A$1:$J$2336,9,FALSE)</f>
        <v>Obesity</v>
      </c>
      <c r="K525" t="str">
        <f>VLOOKUP($A525,'Medical Examinations'!$A$1:$J$2336,10,FALSE)</f>
        <v>Diabetes</v>
      </c>
      <c r="L525">
        <f>VLOOKUP($A525,'Hospitalisation Details'!$A$1:$O$2344,2,FALSE)</f>
        <v>20</v>
      </c>
      <c r="M525" s="6" t="str">
        <f>VLOOKUP($A525,'Hospitalisation Details'!$A$1:$O$2344,5,FALSE)</f>
        <v>20-Oct-1963</v>
      </c>
      <c r="N525" s="28">
        <f>VLOOKUP($A525,'Hospitalisation Details'!$A$1:$O$2344,6,FALSE)</f>
        <v>59</v>
      </c>
      <c r="O525" s="28">
        <f>VLOOKUP($A525,'Hospitalisation Details'!$A$1:$O$2344,7,FALSE)</f>
        <v>0</v>
      </c>
      <c r="P525" s="28">
        <f>VLOOKUP($A525,'Hospitalisation Details'!$A$1:$O$2344,8,FALSE)</f>
        <v>18954.560000000001</v>
      </c>
      <c r="Q525" t="str">
        <f>VLOOKUP($A525,'Hospitalisation Details'!$A$1:$O$2344,3,FALSE)</f>
        <v>Oct</v>
      </c>
    </row>
    <row r="526" spans="1:17" ht="15.6" x14ac:dyDescent="0.3">
      <c r="A526" s="21" t="s">
        <v>1844</v>
      </c>
      <c r="B526" t="str">
        <f>VLOOKUP($A526,'Customer Names'!$A$2:$D$2336,3,FALSE)</f>
        <v>Laura E</v>
      </c>
      <c r="C526">
        <f>VLOOKUP($A526,'Medical Examinations'!$A$1:$J$2336,2,FALSE)</f>
        <v>51.92</v>
      </c>
      <c r="D526">
        <f>VLOOKUP($A526,'Medical Examinations'!$A$1:$J$2336,3,FALSE)</f>
        <v>5.18</v>
      </c>
      <c r="E526" t="str">
        <f>VLOOKUP($A526,'Medical Examinations'!$A$1:$J$2336,4,FALSE)</f>
        <v>Yes</v>
      </c>
      <c r="F526" t="str">
        <f>VLOOKUP($A526,'Medical Examinations'!$A$1:$J$2336,5,FALSE)</f>
        <v>No</v>
      </c>
      <c r="G526" t="str">
        <f>VLOOKUP($A526,'Medical Examinations'!$A$1:$J$2336,6,FALSE)</f>
        <v>Yes</v>
      </c>
      <c r="H526">
        <f>VLOOKUP($A526,'Medical Examinations'!$A$1:$J$2336,7,FALSE)</f>
        <v>1</v>
      </c>
      <c r="I526" t="str">
        <f>VLOOKUP($A526,'Medical Examinations'!$A$1:$J$2336,8,FALSE)</f>
        <v>No</v>
      </c>
      <c r="J526" t="str">
        <f>VLOOKUP($A526,'Medical Examinations'!$A$1:$J$2336,9,FALSE)</f>
        <v>Obesity</v>
      </c>
      <c r="K526" t="str">
        <f>VLOOKUP($A526,'Medical Examinations'!$A$1:$J$2336,10,FALSE)</f>
        <v>Normal</v>
      </c>
      <c r="L526">
        <f>VLOOKUP($A526,'Hospitalisation Details'!$A$1:$O$2344,2,FALSE)</f>
        <v>3</v>
      </c>
      <c r="M526" s="6" t="str">
        <f>VLOOKUP($A526,'Hospitalisation Details'!$A$1:$O$2344,5,FALSE)</f>
        <v>3-Aug-1969</v>
      </c>
      <c r="N526" s="28">
        <f>VLOOKUP($A526,'Hospitalisation Details'!$A$1:$O$2344,6,FALSE)</f>
        <v>53</v>
      </c>
      <c r="O526" s="28">
        <f>VLOOKUP($A526,'Hospitalisation Details'!$A$1:$O$2344,7,FALSE)</f>
        <v>0</v>
      </c>
      <c r="P526" s="28">
        <f>VLOOKUP($A526,'Hospitalisation Details'!$A$1:$O$2344,8,FALSE)</f>
        <v>18932.810000000001</v>
      </c>
      <c r="Q526" t="str">
        <f>VLOOKUP($A526,'Hospitalisation Details'!$A$1:$O$2344,3,FALSE)</f>
        <v>Aug</v>
      </c>
    </row>
    <row r="527" spans="1:17" ht="15.6" x14ac:dyDescent="0.3">
      <c r="A527" s="21" t="s">
        <v>1843</v>
      </c>
      <c r="B527" t="str">
        <f>VLOOKUP($A527,'Customer Names'!$A$2:$D$2336,3,FALSE)</f>
        <v>Sarah</v>
      </c>
      <c r="C527">
        <f>VLOOKUP($A527,'Medical Examinations'!$A$1:$J$2336,2,FALSE)</f>
        <v>32.395000000000003</v>
      </c>
      <c r="D527">
        <f>VLOOKUP($A527,'Medical Examinations'!$A$1:$J$2336,3,FALSE)</f>
        <v>5.68</v>
      </c>
      <c r="E527" t="str">
        <f>VLOOKUP($A527,'Medical Examinations'!$A$1:$J$2336,4,FALSE)</f>
        <v>Yes</v>
      </c>
      <c r="F527" t="str">
        <f>VLOOKUP($A527,'Medical Examinations'!$A$1:$J$2336,5,FALSE)</f>
        <v>No</v>
      </c>
      <c r="G527" t="str">
        <f>VLOOKUP($A527,'Medical Examinations'!$A$1:$J$2336,6,FALSE)</f>
        <v>No</v>
      </c>
      <c r="H527">
        <f>VLOOKUP($A527,'Medical Examinations'!$A$1:$J$2336,7,FALSE)</f>
        <v>1</v>
      </c>
      <c r="I527" t="str">
        <f>VLOOKUP($A527,'Medical Examinations'!$A$1:$J$2336,8,FALSE)</f>
        <v>No</v>
      </c>
      <c r="J527" t="str">
        <f>VLOOKUP($A527,'Medical Examinations'!$A$1:$J$2336,9,FALSE)</f>
        <v>Obesity</v>
      </c>
      <c r="K527" t="str">
        <f>VLOOKUP($A527,'Medical Examinations'!$A$1:$J$2336,10,FALSE)</f>
        <v>Normal</v>
      </c>
      <c r="L527">
        <f>VLOOKUP($A527,'Hospitalisation Details'!$A$1:$O$2344,2,FALSE)</f>
        <v>27</v>
      </c>
      <c r="M527" s="6" t="str">
        <f>VLOOKUP($A527,'Hospitalisation Details'!$A$1:$O$2344,5,FALSE)</f>
        <v>27-Sep-1995</v>
      </c>
      <c r="N527" s="28">
        <f>VLOOKUP($A527,'Hospitalisation Details'!$A$1:$O$2344,6,FALSE)</f>
        <v>27</v>
      </c>
      <c r="O527" s="28">
        <f>VLOOKUP($A527,'Hospitalisation Details'!$A$1:$O$2344,7,FALSE)</f>
        <v>1</v>
      </c>
      <c r="P527" s="28">
        <f>VLOOKUP($A527,'Hospitalisation Details'!$A$1:$O$2344,8,FALSE)</f>
        <v>18903.490000000002</v>
      </c>
      <c r="Q527" t="str">
        <f>VLOOKUP($A527,'Hospitalisation Details'!$A$1:$O$2344,3,FALSE)</f>
        <v>Sep</v>
      </c>
    </row>
    <row r="528" spans="1:17" ht="15.6" x14ac:dyDescent="0.3">
      <c r="A528" s="21" t="s">
        <v>1842</v>
      </c>
      <c r="B528" t="str">
        <f>VLOOKUP($A528,'Customer Names'!$A$2:$D$2336,3,FALSE)</f>
        <v>Ashley E</v>
      </c>
      <c r="C528">
        <f>VLOOKUP($A528,'Medical Examinations'!$A$1:$J$2336,2,FALSE)</f>
        <v>46.19</v>
      </c>
      <c r="D528">
        <f>VLOOKUP($A528,'Medical Examinations'!$A$1:$J$2336,3,FALSE)</f>
        <v>7.31</v>
      </c>
      <c r="E528" t="str">
        <f>VLOOKUP($A528,'Medical Examinations'!$A$1:$J$2336,4,FALSE)</f>
        <v>Yes</v>
      </c>
      <c r="F528" t="str">
        <f>VLOOKUP($A528,'Medical Examinations'!$A$1:$J$2336,5,FALSE)</f>
        <v>No</v>
      </c>
      <c r="G528" t="str">
        <f>VLOOKUP($A528,'Medical Examinations'!$A$1:$J$2336,6,FALSE)</f>
        <v>Yes</v>
      </c>
      <c r="H528">
        <f>VLOOKUP($A528,'Medical Examinations'!$A$1:$J$2336,7,FALSE)</f>
        <v>1</v>
      </c>
      <c r="I528" t="str">
        <f>VLOOKUP($A528,'Medical Examinations'!$A$1:$J$2336,8,FALSE)</f>
        <v>No</v>
      </c>
      <c r="J528" t="str">
        <f>VLOOKUP($A528,'Medical Examinations'!$A$1:$J$2336,9,FALSE)</f>
        <v>Obesity</v>
      </c>
      <c r="K528" t="str">
        <f>VLOOKUP($A528,'Medical Examinations'!$A$1:$J$2336,10,FALSE)</f>
        <v>Diabetes</v>
      </c>
      <c r="L528">
        <f>VLOOKUP($A528,'Hospitalisation Details'!$A$1:$O$2344,2,FALSE)</f>
        <v>6</v>
      </c>
      <c r="M528" s="6" t="str">
        <f>VLOOKUP($A528,'Hospitalisation Details'!$A$1:$O$2344,5,FALSE)</f>
        <v>6-Dec-1963</v>
      </c>
      <c r="N528" s="28">
        <f>VLOOKUP($A528,'Hospitalisation Details'!$A$1:$O$2344,6,FALSE)</f>
        <v>59</v>
      </c>
      <c r="O528" s="28">
        <f>VLOOKUP($A528,'Hospitalisation Details'!$A$1:$O$2344,7,FALSE)</f>
        <v>0</v>
      </c>
      <c r="P528" s="28">
        <f>VLOOKUP($A528,'Hospitalisation Details'!$A$1:$O$2344,8,FALSE)</f>
        <v>18883.330000000002</v>
      </c>
      <c r="Q528" t="str">
        <f>VLOOKUP($A528,'Hospitalisation Details'!$A$1:$O$2344,3,FALSE)</f>
        <v>Dec</v>
      </c>
    </row>
    <row r="529" spans="1:17" ht="15.6" x14ac:dyDescent="0.3">
      <c r="A529" s="21" t="s">
        <v>1841</v>
      </c>
      <c r="B529" t="str">
        <f>VLOOKUP($A529,'Customer Names'!$A$2:$D$2336,3,FALSE)</f>
        <v>Lindsey</v>
      </c>
      <c r="C529">
        <f>VLOOKUP($A529,'Medical Examinations'!$A$1:$J$2336,2,FALSE)</f>
        <v>27.93</v>
      </c>
      <c r="D529">
        <f>VLOOKUP($A529,'Medical Examinations'!$A$1:$J$2336,3,FALSE)</f>
        <v>4.67</v>
      </c>
      <c r="E529" t="str">
        <f>VLOOKUP($A529,'Medical Examinations'!$A$1:$J$2336,4,FALSE)</f>
        <v>No</v>
      </c>
      <c r="F529" t="str">
        <f>VLOOKUP($A529,'Medical Examinations'!$A$1:$J$2336,5,FALSE)</f>
        <v>No</v>
      </c>
      <c r="G529" t="str">
        <f>VLOOKUP($A529,'Medical Examinations'!$A$1:$J$2336,6,FALSE)</f>
        <v>Yes</v>
      </c>
      <c r="H529">
        <f>VLOOKUP($A529,'Medical Examinations'!$A$1:$J$2336,7,FALSE)</f>
        <v>1</v>
      </c>
      <c r="I529" t="str">
        <f>VLOOKUP($A529,'Medical Examinations'!$A$1:$J$2336,8,FALSE)</f>
        <v>No</v>
      </c>
      <c r="J529" t="str">
        <f>VLOOKUP($A529,'Medical Examinations'!$A$1:$J$2336,9,FALSE)</f>
        <v>Over Weight</v>
      </c>
      <c r="K529" t="str">
        <f>VLOOKUP($A529,'Medical Examinations'!$A$1:$J$2336,10,FALSE)</f>
        <v>Normal</v>
      </c>
      <c r="L529">
        <f>VLOOKUP($A529,'Hospitalisation Details'!$A$1:$O$2344,2,FALSE)</f>
        <v>24</v>
      </c>
      <c r="M529" s="6" t="str">
        <f>VLOOKUP($A529,'Hospitalisation Details'!$A$1:$O$2344,5,FALSE)</f>
        <v>24-Jul-2003</v>
      </c>
      <c r="N529" s="28">
        <f>VLOOKUP($A529,'Hospitalisation Details'!$A$1:$O$2344,6,FALSE)</f>
        <v>19</v>
      </c>
      <c r="O529" s="28">
        <f>VLOOKUP($A529,'Hospitalisation Details'!$A$1:$O$2344,7,FALSE)</f>
        <v>3</v>
      </c>
      <c r="P529" s="28">
        <f>VLOOKUP($A529,'Hospitalisation Details'!$A$1:$O$2344,8,FALSE)</f>
        <v>18838.7</v>
      </c>
      <c r="Q529" t="str">
        <f>VLOOKUP($A529,'Hospitalisation Details'!$A$1:$O$2344,3,FALSE)</f>
        <v>Jul</v>
      </c>
    </row>
    <row r="530" spans="1:17" ht="15.6" x14ac:dyDescent="0.3">
      <c r="A530" s="21" t="s">
        <v>1840</v>
      </c>
      <c r="B530" t="str">
        <f>VLOOKUP($A530,'Customer Names'!$A$2:$D$2336,3,FALSE)</f>
        <v>Alan</v>
      </c>
      <c r="C530">
        <f>VLOOKUP($A530,'Medical Examinations'!$A$1:$J$2336,2,FALSE)</f>
        <v>45.62</v>
      </c>
      <c r="D530">
        <f>VLOOKUP($A530,'Medical Examinations'!$A$1:$J$2336,3,FALSE)</f>
        <v>6.87</v>
      </c>
      <c r="E530" t="str">
        <f>VLOOKUP($A530,'Medical Examinations'!$A$1:$J$2336,4,FALSE)</f>
        <v>No</v>
      </c>
      <c r="F530" t="str">
        <f>VLOOKUP($A530,'Medical Examinations'!$A$1:$J$2336,5,FALSE)</f>
        <v>No</v>
      </c>
      <c r="G530" t="str">
        <f>VLOOKUP($A530,'Medical Examinations'!$A$1:$J$2336,6,FALSE)</f>
        <v>No</v>
      </c>
      <c r="H530">
        <f>VLOOKUP($A530,'Medical Examinations'!$A$1:$J$2336,7,FALSE)</f>
        <v>0</v>
      </c>
      <c r="I530" t="str">
        <f>VLOOKUP($A530,'Medical Examinations'!$A$1:$J$2336,8,FALSE)</f>
        <v>No</v>
      </c>
      <c r="J530" t="str">
        <f>VLOOKUP($A530,'Medical Examinations'!$A$1:$J$2336,9,FALSE)</f>
        <v>Obesity</v>
      </c>
      <c r="K530" t="str">
        <f>VLOOKUP($A530,'Medical Examinations'!$A$1:$J$2336,10,FALSE)</f>
        <v>Diabetes</v>
      </c>
      <c r="L530">
        <f>VLOOKUP($A530,'Hospitalisation Details'!$A$1:$O$2344,2,FALSE)</f>
        <v>18</v>
      </c>
      <c r="M530" s="6" t="str">
        <f>VLOOKUP($A530,'Hospitalisation Details'!$A$1:$O$2344,5,FALSE)</f>
        <v>18-Dec-1962</v>
      </c>
      <c r="N530" s="28">
        <f>VLOOKUP($A530,'Hospitalisation Details'!$A$1:$O$2344,6,FALSE)</f>
        <v>60</v>
      </c>
      <c r="O530" s="28">
        <f>VLOOKUP($A530,'Hospitalisation Details'!$A$1:$O$2344,7,FALSE)</f>
        <v>0</v>
      </c>
      <c r="P530" s="28">
        <f>VLOOKUP($A530,'Hospitalisation Details'!$A$1:$O$2344,8,FALSE)</f>
        <v>18815.53</v>
      </c>
      <c r="Q530" t="str">
        <f>VLOOKUP($A530,'Hospitalisation Details'!$A$1:$O$2344,3,FALSE)</f>
        <v>Dec</v>
      </c>
    </row>
    <row r="531" spans="1:17" ht="15.6" x14ac:dyDescent="0.3">
      <c r="A531" s="21" t="s">
        <v>1839</v>
      </c>
      <c r="B531" t="str">
        <f>VLOOKUP($A531,'Customer Names'!$A$2:$D$2336,3,FALSE)</f>
        <v>Dan R</v>
      </c>
      <c r="C531">
        <f>VLOOKUP($A531,'Medical Examinations'!$A$1:$J$2336,2,FALSE)</f>
        <v>35.31</v>
      </c>
      <c r="D531">
        <f>VLOOKUP($A531,'Medical Examinations'!$A$1:$J$2336,3,FALSE)</f>
        <v>5.87</v>
      </c>
      <c r="E531" t="str">
        <f>VLOOKUP($A531,'Medical Examinations'!$A$1:$J$2336,4,FALSE)</f>
        <v>No</v>
      </c>
      <c r="F531" t="str">
        <f>VLOOKUP($A531,'Medical Examinations'!$A$1:$J$2336,5,FALSE)</f>
        <v>No</v>
      </c>
      <c r="G531" t="str">
        <f>VLOOKUP($A531,'Medical Examinations'!$A$1:$J$2336,6,FALSE)</f>
        <v>Yes</v>
      </c>
      <c r="H531">
        <f>VLOOKUP($A531,'Medical Examinations'!$A$1:$J$2336,7,FALSE)</f>
        <v>1</v>
      </c>
      <c r="I531" t="str">
        <f>VLOOKUP($A531,'Medical Examinations'!$A$1:$J$2336,8,FALSE)</f>
        <v>No</v>
      </c>
      <c r="J531" t="str">
        <f>VLOOKUP($A531,'Medical Examinations'!$A$1:$J$2336,9,FALSE)</f>
        <v>Obesity</v>
      </c>
      <c r="K531" t="str">
        <f>VLOOKUP($A531,'Medical Examinations'!$A$1:$J$2336,10,FALSE)</f>
        <v>Prediabetes</v>
      </c>
      <c r="L531">
        <f>VLOOKUP($A531,'Hospitalisation Details'!$A$1:$O$2344,2,FALSE)</f>
        <v>15</v>
      </c>
      <c r="M531" s="6" t="str">
        <f>VLOOKUP($A531,'Hospitalisation Details'!$A$1:$O$2344,5,FALSE)</f>
        <v>15-Oct-1979</v>
      </c>
      <c r="N531" s="28">
        <f>VLOOKUP($A531,'Hospitalisation Details'!$A$1:$O$2344,6,FALSE)</f>
        <v>43</v>
      </c>
      <c r="O531" s="28">
        <f>VLOOKUP($A531,'Hospitalisation Details'!$A$1:$O$2344,7,FALSE)</f>
        <v>2</v>
      </c>
      <c r="P531" s="28">
        <f>VLOOKUP($A531,'Hospitalisation Details'!$A$1:$O$2344,8,FALSE)</f>
        <v>18806.150000000001</v>
      </c>
      <c r="Q531" t="str">
        <f>VLOOKUP($A531,'Hospitalisation Details'!$A$1:$O$2344,3,FALSE)</f>
        <v>Oct</v>
      </c>
    </row>
    <row r="532" spans="1:17" ht="15.6" x14ac:dyDescent="0.3">
      <c r="A532" s="21" t="s">
        <v>1838</v>
      </c>
      <c r="B532" t="str">
        <f>VLOOKUP($A532,'Customer Names'!$A$2:$D$2336,3,FALSE)</f>
        <v>Katie</v>
      </c>
      <c r="C532">
        <f>VLOOKUP($A532,'Medical Examinations'!$A$1:$J$2336,2,FALSE)</f>
        <v>30.4</v>
      </c>
      <c r="D532">
        <f>VLOOKUP($A532,'Medical Examinations'!$A$1:$J$2336,3,FALSE)</f>
        <v>4.07</v>
      </c>
      <c r="E532" t="str">
        <f>VLOOKUP($A532,'Medical Examinations'!$A$1:$J$2336,4,FALSE)</f>
        <v>Yes</v>
      </c>
      <c r="F532" t="str">
        <f>VLOOKUP($A532,'Medical Examinations'!$A$1:$J$2336,5,FALSE)</f>
        <v>No</v>
      </c>
      <c r="G532" t="str">
        <f>VLOOKUP($A532,'Medical Examinations'!$A$1:$J$2336,6,FALSE)</f>
        <v>No</v>
      </c>
      <c r="H532">
        <f>VLOOKUP($A532,'Medical Examinations'!$A$1:$J$2336,7,FALSE)</f>
        <v>1</v>
      </c>
      <c r="I532" t="str">
        <f>VLOOKUP($A532,'Medical Examinations'!$A$1:$J$2336,8,FALSE)</f>
        <v>No</v>
      </c>
      <c r="J532" t="str">
        <f>VLOOKUP($A532,'Medical Examinations'!$A$1:$J$2336,9,FALSE)</f>
        <v>Obesity</v>
      </c>
      <c r="K532" t="str">
        <f>VLOOKUP($A532,'Medical Examinations'!$A$1:$J$2336,10,FALSE)</f>
        <v>Normal</v>
      </c>
      <c r="L532">
        <f>VLOOKUP($A532,'Hospitalisation Details'!$A$1:$O$2344,2,FALSE)</f>
        <v>28</v>
      </c>
      <c r="M532" s="6" t="str">
        <f>VLOOKUP($A532,'Hospitalisation Details'!$A$1:$O$2344,5,FALSE)</f>
        <v>28-Nov-1995</v>
      </c>
      <c r="N532" s="28">
        <f>VLOOKUP($A532,'Hospitalisation Details'!$A$1:$O$2344,6,FALSE)</f>
        <v>27</v>
      </c>
      <c r="O532" s="28">
        <f>VLOOKUP($A532,'Hospitalisation Details'!$A$1:$O$2344,7,FALSE)</f>
        <v>3</v>
      </c>
      <c r="P532" s="28">
        <f>VLOOKUP($A532,'Hospitalisation Details'!$A$1:$O$2344,8,FALSE)</f>
        <v>18804.75</v>
      </c>
      <c r="Q532" t="str">
        <f>VLOOKUP($A532,'Hospitalisation Details'!$A$1:$O$2344,3,FALSE)</f>
        <v>Nov</v>
      </c>
    </row>
    <row r="533" spans="1:17" ht="15.6" x14ac:dyDescent="0.3">
      <c r="A533" s="21" t="s">
        <v>1837</v>
      </c>
      <c r="B533" t="str">
        <f>VLOOKUP($A533,'Customer Names'!$A$2:$D$2336,3,FALSE)</f>
        <v>Eric</v>
      </c>
      <c r="C533">
        <f>VLOOKUP($A533,'Medical Examinations'!$A$1:$J$2336,2,FALSE)</f>
        <v>20.13</v>
      </c>
      <c r="D533">
        <f>VLOOKUP($A533,'Medical Examinations'!$A$1:$J$2336,3,FALSE)</f>
        <v>6.47</v>
      </c>
      <c r="E533" t="str">
        <f>VLOOKUP($A533,'Medical Examinations'!$A$1:$J$2336,4,FALSE)</f>
        <v>No</v>
      </c>
      <c r="F533" t="str">
        <f>VLOOKUP($A533,'Medical Examinations'!$A$1:$J$2336,5,FALSE)</f>
        <v>No</v>
      </c>
      <c r="G533" t="str">
        <f>VLOOKUP($A533,'Medical Examinations'!$A$1:$J$2336,6,FALSE)</f>
        <v>Yes</v>
      </c>
      <c r="H533">
        <f>VLOOKUP($A533,'Medical Examinations'!$A$1:$J$2336,7,FALSE)</f>
        <v>1</v>
      </c>
      <c r="I533" t="str">
        <f>VLOOKUP($A533,'Medical Examinations'!$A$1:$J$2336,8,FALSE)</f>
        <v>Yes</v>
      </c>
      <c r="J533" t="str">
        <f>VLOOKUP($A533,'Medical Examinations'!$A$1:$J$2336,9,FALSE)</f>
        <v>Normal Weight</v>
      </c>
      <c r="K533" t="str">
        <f>VLOOKUP($A533,'Medical Examinations'!$A$1:$J$2336,10,FALSE)</f>
        <v>Diabetes</v>
      </c>
      <c r="L533">
        <f>VLOOKUP($A533,'Hospitalisation Details'!$A$1:$O$2344,2,FALSE)</f>
        <v>19</v>
      </c>
      <c r="M533" s="6" t="str">
        <f>VLOOKUP($A533,'Hospitalisation Details'!$A$1:$O$2344,5,FALSE)</f>
        <v>19-Nov-1979</v>
      </c>
      <c r="N533" s="28">
        <f>VLOOKUP($A533,'Hospitalisation Details'!$A$1:$O$2344,6,FALSE)</f>
        <v>43</v>
      </c>
      <c r="O533" s="28">
        <f>VLOOKUP($A533,'Hospitalisation Details'!$A$1:$O$2344,7,FALSE)</f>
        <v>2</v>
      </c>
      <c r="P533" s="28">
        <f>VLOOKUP($A533,'Hospitalisation Details'!$A$1:$O$2344,8,FALSE)</f>
        <v>18767.740000000002</v>
      </c>
      <c r="Q533" t="str">
        <f>VLOOKUP($A533,'Hospitalisation Details'!$A$1:$O$2344,3,FALSE)</f>
        <v>Nov</v>
      </c>
    </row>
    <row r="534" spans="1:17" ht="15.6" x14ac:dyDescent="0.3">
      <c r="A534" s="21" t="s">
        <v>1836</v>
      </c>
      <c r="B534" t="str">
        <f>VLOOKUP($A534,'Customer Names'!$A$2:$D$2336,3,FALSE)</f>
        <v>Cathryn</v>
      </c>
      <c r="C534">
        <f>VLOOKUP($A534,'Medical Examinations'!$A$1:$J$2336,2,FALSE)</f>
        <v>23.655000000000001</v>
      </c>
      <c r="D534">
        <f>VLOOKUP($A534,'Medical Examinations'!$A$1:$J$2336,3,FALSE)</f>
        <v>5.14</v>
      </c>
      <c r="E534" t="str">
        <f>VLOOKUP($A534,'Medical Examinations'!$A$1:$J$2336,4,FALSE)</f>
        <v>No</v>
      </c>
      <c r="F534" t="str">
        <f>VLOOKUP($A534,'Medical Examinations'!$A$1:$J$2336,5,FALSE)</f>
        <v>No</v>
      </c>
      <c r="G534" t="str">
        <f>VLOOKUP($A534,'Medical Examinations'!$A$1:$J$2336,6,FALSE)</f>
        <v>No</v>
      </c>
      <c r="H534">
        <f>VLOOKUP($A534,'Medical Examinations'!$A$1:$J$2336,7,FALSE)</f>
        <v>1</v>
      </c>
      <c r="I534" t="str">
        <f>VLOOKUP($A534,'Medical Examinations'!$A$1:$J$2336,8,FALSE)</f>
        <v>Yes</v>
      </c>
      <c r="J534" t="str">
        <f>VLOOKUP($A534,'Medical Examinations'!$A$1:$J$2336,9,FALSE)</f>
        <v>Normal Weight</v>
      </c>
      <c r="K534" t="str">
        <f>VLOOKUP($A534,'Medical Examinations'!$A$1:$J$2336,10,FALSE)</f>
        <v>Normal</v>
      </c>
      <c r="L534">
        <f>VLOOKUP($A534,'Hospitalisation Details'!$A$1:$O$2344,2,FALSE)</f>
        <v>27</v>
      </c>
      <c r="M534" s="6" t="str">
        <f>VLOOKUP($A534,'Hospitalisation Details'!$A$1:$O$2344,5,FALSE)</f>
        <v>27-Dec-1992</v>
      </c>
      <c r="N534" s="28">
        <f>VLOOKUP($A534,'Hospitalisation Details'!$A$1:$O$2344,6,FALSE)</f>
        <v>30</v>
      </c>
      <c r="O534" s="28">
        <f>VLOOKUP($A534,'Hospitalisation Details'!$A$1:$O$2344,7,FALSE)</f>
        <v>3</v>
      </c>
      <c r="P534" s="28">
        <f>VLOOKUP($A534,'Hospitalisation Details'!$A$1:$O$2344,8,FALSE)</f>
        <v>18765.88</v>
      </c>
      <c r="Q534" t="str">
        <f>VLOOKUP($A534,'Hospitalisation Details'!$A$1:$O$2344,3,FALSE)</f>
        <v>Dec</v>
      </c>
    </row>
    <row r="535" spans="1:17" ht="15.6" x14ac:dyDescent="0.3">
      <c r="A535" s="21" t="s">
        <v>1835</v>
      </c>
      <c r="B535" t="str">
        <f>VLOOKUP($A535,'Customer Names'!$A$2:$D$2336,3,FALSE)</f>
        <v>Brendan</v>
      </c>
      <c r="C535">
        <f>VLOOKUP($A535,'Medical Examinations'!$A$1:$J$2336,2,FALSE)</f>
        <v>49.05</v>
      </c>
      <c r="D535">
        <f>VLOOKUP($A535,'Medical Examinations'!$A$1:$J$2336,3,FALSE)</f>
        <v>9.77</v>
      </c>
      <c r="E535" t="str">
        <f>VLOOKUP($A535,'Medical Examinations'!$A$1:$J$2336,4,FALSE)</f>
        <v>Yes</v>
      </c>
      <c r="F535" t="str">
        <f>VLOOKUP($A535,'Medical Examinations'!$A$1:$J$2336,5,FALSE)</f>
        <v>No</v>
      </c>
      <c r="G535" t="str">
        <f>VLOOKUP($A535,'Medical Examinations'!$A$1:$J$2336,6,FALSE)</f>
        <v>No</v>
      </c>
      <c r="H535">
        <f>VLOOKUP($A535,'Medical Examinations'!$A$1:$J$2336,7,FALSE)</f>
        <v>0</v>
      </c>
      <c r="I535" t="str">
        <f>VLOOKUP($A535,'Medical Examinations'!$A$1:$J$2336,8,FALSE)</f>
        <v>No</v>
      </c>
      <c r="J535" t="str">
        <f>VLOOKUP($A535,'Medical Examinations'!$A$1:$J$2336,9,FALSE)</f>
        <v>Obesity</v>
      </c>
      <c r="K535" t="str">
        <f>VLOOKUP($A535,'Medical Examinations'!$A$1:$J$2336,10,FALSE)</f>
        <v>Diabetes</v>
      </c>
      <c r="L535">
        <f>VLOOKUP($A535,'Hospitalisation Details'!$A$1:$O$2344,2,FALSE)</f>
        <v>30</v>
      </c>
      <c r="M535" s="6" t="str">
        <f>VLOOKUP($A535,'Hospitalisation Details'!$A$1:$O$2344,5,FALSE)</f>
        <v>30-Aug-1967</v>
      </c>
      <c r="N535" s="28">
        <f>VLOOKUP($A535,'Hospitalisation Details'!$A$1:$O$2344,6,FALSE)</f>
        <v>55</v>
      </c>
      <c r="O535" s="28">
        <f>VLOOKUP($A535,'Hospitalisation Details'!$A$1:$O$2344,7,FALSE)</f>
        <v>0</v>
      </c>
      <c r="P535" s="28">
        <f>VLOOKUP($A535,'Hospitalisation Details'!$A$1:$O$2344,8,FALSE)</f>
        <v>18694.689999999999</v>
      </c>
      <c r="Q535" t="str">
        <f>VLOOKUP($A535,'Hospitalisation Details'!$A$1:$O$2344,3,FALSE)</f>
        <v>Aug</v>
      </c>
    </row>
    <row r="536" spans="1:17" ht="15.6" x14ac:dyDescent="0.3">
      <c r="A536" s="21" t="s">
        <v>1834</v>
      </c>
      <c r="B536" t="str">
        <f>VLOOKUP($A536,'Customer Names'!$A$2:$D$2336,3,FALSE)</f>
        <v>Shauna</v>
      </c>
      <c r="C536">
        <f>VLOOKUP($A536,'Medical Examinations'!$A$1:$J$2336,2,FALSE)</f>
        <v>51.94</v>
      </c>
      <c r="D536">
        <f>VLOOKUP($A536,'Medical Examinations'!$A$1:$J$2336,3,FALSE)</f>
        <v>8.8000000000000007</v>
      </c>
      <c r="E536" t="str">
        <f>VLOOKUP($A536,'Medical Examinations'!$A$1:$J$2336,4,FALSE)</f>
        <v>Yes</v>
      </c>
      <c r="F536" t="str">
        <f>VLOOKUP($A536,'Medical Examinations'!$A$1:$J$2336,5,FALSE)</f>
        <v>No</v>
      </c>
      <c r="G536" t="str">
        <f>VLOOKUP($A536,'Medical Examinations'!$A$1:$J$2336,6,FALSE)</f>
        <v>No</v>
      </c>
      <c r="H536">
        <f>VLOOKUP($A536,'Medical Examinations'!$A$1:$J$2336,7,FALSE)</f>
        <v>2</v>
      </c>
      <c r="I536" t="str">
        <f>VLOOKUP($A536,'Medical Examinations'!$A$1:$J$2336,8,FALSE)</f>
        <v>No</v>
      </c>
      <c r="J536" t="str">
        <f>VLOOKUP($A536,'Medical Examinations'!$A$1:$J$2336,9,FALSE)</f>
        <v>Obesity</v>
      </c>
      <c r="K536" t="str">
        <f>VLOOKUP($A536,'Medical Examinations'!$A$1:$J$2336,10,FALSE)</f>
        <v>Diabetes</v>
      </c>
      <c r="L536">
        <f>VLOOKUP($A536,'Hospitalisation Details'!$A$1:$O$2344,2,FALSE)</f>
        <v>17</v>
      </c>
      <c r="M536" s="6" t="str">
        <f>VLOOKUP($A536,'Hospitalisation Details'!$A$1:$O$2344,5,FALSE)</f>
        <v>17-Oct-1970</v>
      </c>
      <c r="N536" s="28">
        <f>VLOOKUP($A536,'Hospitalisation Details'!$A$1:$O$2344,6,FALSE)</f>
        <v>52</v>
      </c>
      <c r="O536" s="28">
        <f>VLOOKUP($A536,'Hospitalisation Details'!$A$1:$O$2344,7,FALSE)</f>
        <v>0</v>
      </c>
      <c r="P536" s="28">
        <f>VLOOKUP($A536,'Hospitalisation Details'!$A$1:$O$2344,8,FALSE)</f>
        <v>18682.740000000002</v>
      </c>
      <c r="Q536" t="str">
        <f>VLOOKUP($A536,'Hospitalisation Details'!$A$1:$O$2344,3,FALSE)</f>
        <v>Oct</v>
      </c>
    </row>
    <row r="537" spans="1:17" ht="15.6" x14ac:dyDescent="0.3">
      <c r="A537" s="21" t="s">
        <v>1833</v>
      </c>
      <c r="B537" t="str">
        <f>VLOOKUP($A537,'Customer Names'!$A$2:$D$2336,3,FALSE)</f>
        <v>Terence</v>
      </c>
      <c r="C537">
        <f>VLOOKUP($A537,'Medical Examinations'!$A$1:$J$2336,2,FALSE)</f>
        <v>29.83</v>
      </c>
      <c r="D537">
        <f>VLOOKUP($A537,'Medical Examinations'!$A$1:$J$2336,3,FALSE)</f>
        <v>5.84</v>
      </c>
      <c r="E537" t="str">
        <f>VLOOKUP($A537,'Medical Examinations'!$A$1:$J$2336,4,FALSE)</f>
        <v>No</v>
      </c>
      <c r="F537" t="str">
        <f>VLOOKUP($A537,'Medical Examinations'!$A$1:$J$2336,5,FALSE)</f>
        <v>No</v>
      </c>
      <c r="G537" t="str">
        <f>VLOOKUP($A537,'Medical Examinations'!$A$1:$J$2336,6,FALSE)</f>
        <v>No</v>
      </c>
      <c r="H537">
        <f>VLOOKUP($A537,'Medical Examinations'!$A$1:$J$2336,7,FALSE)</f>
        <v>1</v>
      </c>
      <c r="I537" t="str">
        <f>VLOOKUP($A537,'Medical Examinations'!$A$1:$J$2336,8,FALSE)</f>
        <v>Yes</v>
      </c>
      <c r="J537" t="str">
        <f>VLOOKUP($A537,'Medical Examinations'!$A$1:$J$2336,9,FALSE)</f>
        <v>Over Weight</v>
      </c>
      <c r="K537" t="str">
        <f>VLOOKUP($A537,'Medical Examinations'!$A$1:$J$2336,10,FALSE)</f>
        <v>Prediabetes</v>
      </c>
      <c r="L537">
        <f>VLOOKUP($A537,'Hospitalisation Details'!$A$1:$O$2344,2,FALSE)</f>
        <v>23</v>
      </c>
      <c r="M537" s="6" t="str">
        <f>VLOOKUP($A537,'Hospitalisation Details'!$A$1:$O$2344,5,FALSE)</f>
        <v>23-Sep-1998</v>
      </c>
      <c r="N537" s="28">
        <f>VLOOKUP($A537,'Hospitalisation Details'!$A$1:$O$2344,6,FALSE)</f>
        <v>24</v>
      </c>
      <c r="O537" s="28">
        <f>VLOOKUP($A537,'Hospitalisation Details'!$A$1:$O$2344,7,FALSE)</f>
        <v>0</v>
      </c>
      <c r="P537" s="28">
        <f>VLOOKUP($A537,'Hospitalisation Details'!$A$1:$O$2344,8,FALSE)</f>
        <v>18648.419999999998</v>
      </c>
      <c r="Q537" t="str">
        <f>VLOOKUP($A537,'Hospitalisation Details'!$A$1:$O$2344,3,FALSE)</f>
        <v>Sep</v>
      </c>
    </row>
    <row r="538" spans="1:17" ht="15.6" x14ac:dyDescent="0.3">
      <c r="A538" s="21" t="s">
        <v>1832</v>
      </c>
      <c r="B538" t="str">
        <f>VLOOKUP($A538,'Customer Names'!$A$2:$D$2336,3,FALSE)</f>
        <v>Marisol</v>
      </c>
      <c r="C538">
        <f>VLOOKUP($A538,'Medical Examinations'!$A$1:$J$2336,2,FALSE)</f>
        <v>22.6</v>
      </c>
      <c r="D538">
        <f>VLOOKUP($A538,'Medical Examinations'!$A$1:$J$2336,3,FALSE)</f>
        <v>10.43</v>
      </c>
      <c r="E538" t="str">
        <f>VLOOKUP($A538,'Medical Examinations'!$A$1:$J$2336,4,FALSE)</f>
        <v>Yes</v>
      </c>
      <c r="F538" t="str">
        <f>VLOOKUP($A538,'Medical Examinations'!$A$1:$J$2336,5,FALSE)</f>
        <v>No</v>
      </c>
      <c r="G538" t="str">
        <f>VLOOKUP($A538,'Medical Examinations'!$A$1:$J$2336,6,FALSE)</f>
        <v>No</v>
      </c>
      <c r="H538">
        <f>VLOOKUP($A538,'Medical Examinations'!$A$1:$J$2336,7,FALSE)</f>
        <v>1</v>
      </c>
      <c r="I538" t="str">
        <f>VLOOKUP($A538,'Medical Examinations'!$A$1:$J$2336,8,FALSE)</f>
        <v>Yes</v>
      </c>
      <c r="J538" t="str">
        <f>VLOOKUP($A538,'Medical Examinations'!$A$1:$J$2336,9,FALSE)</f>
        <v>Normal Weight</v>
      </c>
      <c r="K538" t="str">
        <f>VLOOKUP($A538,'Medical Examinations'!$A$1:$J$2336,10,FALSE)</f>
        <v>Diabetes</v>
      </c>
      <c r="L538">
        <f>VLOOKUP($A538,'Hospitalisation Details'!$A$1:$O$2344,2,FALSE)</f>
        <v>12</v>
      </c>
      <c r="M538" s="6" t="str">
        <f>VLOOKUP($A538,'Hospitalisation Details'!$A$1:$O$2344,5,FALSE)</f>
        <v>12-Aug-1986</v>
      </c>
      <c r="N538" s="28">
        <f>VLOOKUP($A538,'Hospitalisation Details'!$A$1:$O$2344,6,FALSE)</f>
        <v>36</v>
      </c>
      <c r="O538" s="28">
        <f>VLOOKUP($A538,'Hospitalisation Details'!$A$1:$O$2344,7,FALSE)</f>
        <v>2</v>
      </c>
      <c r="P538" s="28">
        <f>VLOOKUP($A538,'Hospitalisation Details'!$A$1:$O$2344,8,FALSE)</f>
        <v>18608.259999999998</v>
      </c>
      <c r="Q538" t="str">
        <f>VLOOKUP($A538,'Hospitalisation Details'!$A$1:$O$2344,3,FALSE)</f>
        <v>Aug</v>
      </c>
    </row>
    <row r="539" spans="1:17" ht="15.6" x14ac:dyDescent="0.3">
      <c r="A539" s="21" t="s">
        <v>1831</v>
      </c>
      <c r="B539" t="str">
        <f>VLOOKUP($A539,'Customer Names'!$A$2:$D$2336,3,FALSE)</f>
        <v>Lindsay</v>
      </c>
      <c r="C539">
        <f>VLOOKUP($A539,'Medical Examinations'!$A$1:$J$2336,2,FALSE)</f>
        <v>46.69</v>
      </c>
      <c r="D539">
        <f>VLOOKUP($A539,'Medical Examinations'!$A$1:$J$2336,3,FALSE)</f>
        <v>4.25</v>
      </c>
      <c r="E539" t="str">
        <f>VLOOKUP($A539,'Medical Examinations'!$A$1:$J$2336,4,FALSE)</f>
        <v>Yes</v>
      </c>
      <c r="F539" t="str">
        <f>VLOOKUP($A539,'Medical Examinations'!$A$1:$J$2336,5,FALSE)</f>
        <v>No</v>
      </c>
      <c r="G539" t="str">
        <f>VLOOKUP($A539,'Medical Examinations'!$A$1:$J$2336,6,FALSE)</f>
        <v>No</v>
      </c>
      <c r="H539">
        <f>VLOOKUP($A539,'Medical Examinations'!$A$1:$J$2336,7,FALSE)</f>
        <v>1</v>
      </c>
      <c r="I539" t="str">
        <f>VLOOKUP($A539,'Medical Examinations'!$A$1:$J$2336,8,FALSE)</f>
        <v>No</v>
      </c>
      <c r="J539" t="str">
        <f>VLOOKUP($A539,'Medical Examinations'!$A$1:$J$2336,9,FALSE)</f>
        <v>Obesity</v>
      </c>
      <c r="K539" t="str">
        <f>VLOOKUP($A539,'Medical Examinations'!$A$1:$J$2336,10,FALSE)</f>
        <v>Normal</v>
      </c>
      <c r="L539">
        <f>VLOOKUP($A539,'Hospitalisation Details'!$A$1:$O$2344,2,FALSE)</f>
        <v>26</v>
      </c>
      <c r="M539" s="6" t="str">
        <f>VLOOKUP($A539,'Hospitalisation Details'!$A$1:$O$2344,5,FALSE)</f>
        <v>26-Sep-1964</v>
      </c>
      <c r="N539" s="28">
        <f>VLOOKUP($A539,'Hospitalisation Details'!$A$1:$O$2344,6,FALSE)</f>
        <v>58</v>
      </c>
      <c r="O539" s="28">
        <f>VLOOKUP($A539,'Hospitalisation Details'!$A$1:$O$2344,7,FALSE)</f>
        <v>0</v>
      </c>
      <c r="P539" s="28">
        <f>VLOOKUP($A539,'Hospitalisation Details'!$A$1:$O$2344,8,FALSE)</f>
        <v>18443.11</v>
      </c>
      <c r="Q539" t="str">
        <f>VLOOKUP($A539,'Hospitalisation Details'!$A$1:$O$2344,3,FALSE)</f>
        <v>Sep</v>
      </c>
    </row>
    <row r="540" spans="1:17" ht="15.6" x14ac:dyDescent="0.3">
      <c r="A540" s="21" t="s">
        <v>1830</v>
      </c>
      <c r="B540" t="str">
        <f>VLOOKUP($A540,'Customer Names'!$A$2:$D$2336,3,FALSE)</f>
        <v>Katie</v>
      </c>
      <c r="C540">
        <f>VLOOKUP($A540,'Medical Examinations'!$A$1:$J$2336,2,FALSE)</f>
        <v>28.49</v>
      </c>
      <c r="D540">
        <f>VLOOKUP($A540,'Medical Examinations'!$A$1:$J$2336,3,FALSE)</f>
        <v>4.8899999999999997</v>
      </c>
      <c r="E540" t="str">
        <f>VLOOKUP($A540,'Medical Examinations'!$A$1:$J$2336,4,FALSE)</f>
        <v>No</v>
      </c>
      <c r="F540" t="str">
        <f>VLOOKUP($A540,'Medical Examinations'!$A$1:$J$2336,5,FALSE)</f>
        <v>No</v>
      </c>
      <c r="G540" t="str">
        <f>VLOOKUP($A540,'Medical Examinations'!$A$1:$J$2336,6,FALSE)</f>
        <v>No</v>
      </c>
      <c r="H540">
        <f>VLOOKUP($A540,'Medical Examinations'!$A$1:$J$2336,7,FALSE)</f>
        <v>0</v>
      </c>
      <c r="I540" t="str">
        <f>VLOOKUP($A540,'Medical Examinations'!$A$1:$J$2336,8,FALSE)</f>
        <v>Yes</v>
      </c>
      <c r="J540" t="str">
        <f>VLOOKUP($A540,'Medical Examinations'!$A$1:$J$2336,9,FALSE)</f>
        <v>Over Weight</v>
      </c>
      <c r="K540" t="str">
        <f>VLOOKUP($A540,'Medical Examinations'!$A$1:$J$2336,10,FALSE)</f>
        <v>Normal</v>
      </c>
      <c r="L540">
        <f>VLOOKUP($A540,'Hospitalisation Details'!$A$1:$O$2344,2,FALSE)</f>
        <v>15</v>
      </c>
      <c r="M540" s="6" t="str">
        <f>VLOOKUP($A540,'Hospitalisation Details'!$A$1:$O$2344,5,FALSE)</f>
        <v>15-Dec-1999</v>
      </c>
      <c r="N540" s="28">
        <f>VLOOKUP($A540,'Hospitalisation Details'!$A$1:$O$2344,6,FALSE)</f>
        <v>23</v>
      </c>
      <c r="O540" s="28">
        <f>VLOOKUP($A540,'Hospitalisation Details'!$A$1:$O$2344,7,FALSE)</f>
        <v>1</v>
      </c>
      <c r="P540" s="28">
        <f>VLOOKUP($A540,'Hospitalisation Details'!$A$1:$O$2344,8,FALSE)</f>
        <v>18328.240000000002</v>
      </c>
      <c r="Q540" t="str">
        <f>VLOOKUP($A540,'Hospitalisation Details'!$A$1:$O$2344,3,FALSE)</f>
        <v>Dec</v>
      </c>
    </row>
    <row r="541" spans="1:17" ht="15.6" x14ac:dyDescent="0.3">
      <c r="A541" s="21" t="s">
        <v>1829</v>
      </c>
      <c r="B541" t="str">
        <f>VLOOKUP($A541,'Customer Names'!$A$2:$D$2336,3,FALSE)</f>
        <v>Daniel</v>
      </c>
      <c r="C541">
        <f>VLOOKUP($A541,'Medical Examinations'!$A$1:$J$2336,2,FALSE)</f>
        <v>28.5</v>
      </c>
      <c r="D541">
        <f>VLOOKUP($A541,'Medical Examinations'!$A$1:$J$2336,3,FALSE)</f>
        <v>5.55</v>
      </c>
      <c r="E541" t="str">
        <f>VLOOKUP($A541,'Medical Examinations'!$A$1:$J$2336,4,FALSE)</f>
        <v>Yes</v>
      </c>
      <c r="F541" t="str">
        <f>VLOOKUP($A541,'Medical Examinations'!$A$1:$J$2336,5,FALSE)</f>
        <v>No</v>
      </c>
      <c r="G541" t="str">
        <f>VLOOKUP($A541,'Medical Examinations'!$A$1:$J$2336,6,FALSE)</f>
        <v>No</v>
      </c>
      <c r="H541">
        <f>VLOOKUP($A541,'Medical Examinations'!$A$1:$J$2336,7,FALSE)</f>
        <v>1</v>
      </c>
      <c r="I541" t="str">
        <f>VLOOKUP($A541,'Medical Examinations'!$A$1:$J$2336,8,FALSE)</f>
        <v>Yes</v>
      </c>
      <c r="J541" t="str">
        <f>VLOOKUP($A541,'Medical Examinations'!$A$1:$J$2336,9,FALSE)</f>
        <v>Over Weight</v>
      </c>
      <c r="K541" t="str">
        <f>VLOOKUP($A541,'Medical Examinations'!$A$1:$J$2336,10,FALSE)</f>
        <v>Normal</v>
      </c>
      <c r="L541">
        <f>VLOOKUP($A541,'Hospitalisation Details'!$A$1:$O$2344,2,FALSE)</f>
        <v>4</v>
      </c>
      <c r="M541" s="6" t="str">
        <f>VLOOKUP($A541,'Hospitalisation Details'!$A$1:$O$2344,5,FALSE)</f>
        <v>4-Jul-1995</v>
      </c>
      <c r="N541" s="28">
        <f>VLOOKUP($A541,'Hospitalisation Details'!$A$1:$O$2344,6,FALSE)</f>
        <v>27</v>
      </c>
      <c r="O541" s="28">
        <f>VLOOKUP($A541,'Hospitalisation Details'!$A$1:$O$2344,7,FALSE)</f>
        <v>0</v>
      </c>
      <c r="P541" s="28">
        <f>VLOOKUP($A541,'Hospitalisation Details'!$A$1:$O$2344,8,FALSE)</f>
        <v>18310.740000000002</v>
      </c>
      <c r="Q541" t="str">
        <f>VLOOKUP($A541,'Hospitalisation Details'!$A$1:$O$2344,3,FALSE)</f>
        <v>Jul</v>
      </c>
    </row>
    <row r="542" spans="1:17" ht="15.6" x14ac:dyDescent="0.3">
      <c r="A542" s="21" t="s">
        <v>1828</v>
      </c>
      <c r="B542" t="str">
        <f>VLOOKUP($A542,'Customer Names'!$A$2:$D$2336,3,FALSE)</f>
        <v>Brett W</v>
      </c>
      <c r="C542">
        <f>VLOOKUP($A542,'Medical Examinations'!$A$1:$J$2336,2,FALSE)</f>
        <v>24.4</v>
      </c>
      <c r="D542">
        <f>VLOOKUP($A542,'Medical Examinations'!$A$1:$J$2336,3,FALSE)</f>
        <v>4.5199999999999996</v>
      </c>
      <c r="E542" t="str">
        <f>VLOOKUP($A542,'Medical Examinations'!$A$1:$J$2336,4,FALSE)</f>
        <v>No</v>
      </c>
      <c r="F542" t="str">
        <f>VLOOKUP($A542,'Medical Examinations'!$A$1:$J$2336,5,FALSE)</f>
        <v>No</v>
      </c>
      <c r="G542" t="str">
        <f>VLOOKUP($A542,'Medical Examinations'!$A$1:$J$2336,6,FALSE)</f>
        <v>No</v>
      </c>
      <c r="H542">
        <f>VLOOKUP($A542,'Medical Examinations'!$A$1:$J$2336,7,FALSE)</f>
        <v>1</v>
      </c>
      <c r="I542" t="str">
        <f>VLOOKUP($A542,'Medical Examinations'!$A$1:$J$2336,8,FALSE)</f>
        <v>Yes</v>
      </c>
      <c r="J542" t="str">
        <f>VLOOKUP($A542,'Medical Examinations'!$A$1:$J$2336,9,FALSE)</f>
        <v>Normal Weight</v>
      </c>
      <c r="K542" t="str">
        <f>VLOOKUP($A542,'Medical Examinations'!$A$1:$J$2336,10,FALSE)</f>
        <v>Normal</v>
      </c>
      <c r="L542">
        <f>VLOOKUP($A542,'Hospitalisation Details'!$A$1:$O$2344,2,FALSE)</f>
        <v>25</v>
      </c>
      <c r="M542" s="6" t="str">
        <f>VLOOKUP($A542,'Hospitalisation Details'!$A$1:$O$2344,5,FALSE)</f>
        <v>25-Dec-1992</v>
      </c>
      <c r="N542" s="28">
        <f>VLOOKUP($A542,'Hospitalisation Details'!$A$1:$O$2344,6,FALSE)</f>
        <v>30</v>
      </c>
      <c r="O542" s="28">
        <f>VLOOKUP($A542,'Hospitalisation Details'!$A$1:$O$2344,7,FALSE)</f>
        <v>3</v>
      </c>
      <c r="P542" s="28">
        <f>VLOOKUP($A542,'Hospitalisation Details'!$A$1:$O$2344,8,FALSE)</f>
        <v>18259.22</v>
      </c>
      <c r="Q542" t="str">
        <f>VLOOKUP($A542,'Hospitalisation Details'!$A$1:$O$2344,3,FALSE)</f>
        <v>Dec</v>
      </c>
    </row>
    <row r="543" spans="1:17" ht="15.6" x14ac:dyDescent="0.3">
      <c r="A543" s="21" t="s">
        <v>1827</v>
      </c>
      <c r="B543" t="str">
        <f>VLOOKUP($A543,'Customer Names'!$A$2:$D$2336,3,FALSE)</f>
        <v>Dylan J</v>
      </c>
      <c r="C543">
        <f>VLOOKUP($A543,'Medical Examinations'!$A$1:$J$2336,2,FALSE)</f>
        <v>29.15</v>
      </c>
      <c r="D543">
        <f>VLOOKUP($A543,'Medical Examinations'!$A$1:$J$2336,3,FALSE)</f>
        <v>4.45</v>
      </c>
      <c r="E543" t="str">
        <f>VLOOKUP($A543,'Medical Examinations'!$A$1:$J$2336,4,FALSE)</f>
        <v>Yes</v>
      </c>
      <c r="F543" t="str">
        <f>VLOOKUP($A543,'Medical Examinations'!$A$1:$J$2336,5,FALSE)</f>
        <v>No</v>
      </c>
      <c r="G543" t="str">
        <f>VLOOKUP($A543,'Medical Examinations'!$A$1:$J$2336,6,FALSE)</f>
        <v>No</v>
      </c>
      <c r="H543">
        <f>VLOOKUP($A543,'Medical Examinations'!$A$1:$J$2336,7,FALSE)</f>
        <v>1</v>
      </c>
      <c r="I543" t="str">
        <f>VLOOKUP($A543,'Medical Examinations'!$A$1:$J$2336,8,FALSE)</f>
        <v>Yes</v>
      </c>
      <c r="J543" t="str">
        <f>VLOOKUP($A543,'Medical Examinations'!$A$1:$J$2336,9,FALSE)</f>
        <v>Over Weight</v>
      </c>
      <c r="K543" t="str">
        <f>VLOOKUP($A543,'Medical Examinations'!$A$1:$J$2336,10,FALSE)</f>
        <v>Normal</v>
      </c>
      <c r="L543">
        <f>VLOOKUP($A543,'Hospitalisation Details'!$A$1:$O$2344,2,FALSE)</f>
        <v>3</v>
      </c>
      <c r="M543" s="6" t="str">
        <f>VLOOKUP($A543,'Hospitalisation Details'!$A$1:$O$2344,5,FALSE)</f>
        <v>3-Aug-1995</v>
      </c>
      <c r="N543" s="28">
        <f>VLOOKUP($A543,'Hospitalisation Details'!$A$1:$O$2344,6,FALSE)</f>
        <v>27</v>
      </c>
      <c r="O543" s="28">
        <f>VLOOKUP($A543,'Hospitalisation Details'!$A$1:$O$2344,7,FALSE)</f>
        <v>0</v>
      </c>
      <c r="P543" s="28">
        <f>VLOOKUP($A543,'Hospitalisation Details'!$A$1:$O$2344,8,FALSE)</f>
        <v>18246.5</v>
      </c>
      <c r="Q543" t="str">
        <f>VLOOKUP($A543,'Hospitalisation Details'!$A$1:$O$2344,3,FALSE)</f>
        <v>Aug</v>
      </c>
    </row>
    <row r="544" spans="1:17" ht="15.6" x14ac:dyDescent="0.3">
      <c r="A544" s="21" t="s">
        <v>1826</v>
      </c>
      <c r="B544" t="str">
        <f>VLOOKUP($A544,'Customer Names'!$A$2:$D$2336,3,FALSE)</f>
        <v>Elizabeth</v>
      </c>
      <c r="C544">
        <f>VLOOKUP($A544,'Medical Examinations'!$A$1:$J$2336,2,FALSE)</f>
        <v>27.28</v>
      </c>
      <c r="D544">
        <f>VLOOKUP($A544,'Medical Examinations'!$A$1:$J$2336,3,FALSE)</f>
        <v>4.72</v>
      </c>
      <c r="E544" t="str">
        <f>VLOOKUP($A544,'Medical Examinations'!$A$1:$J$2336,4,FALSE)</f>
        <v>No</v>
      </c>
      <c r="F544" t="str">
        <f>VLOOKUP($A544,'Medical Examinations'!$A$1:$J$2336,5,FALSE)</f>
        <v>Yes</v>
      </c>
      <c r="G544" t="str">
        <f>VLOOKUP($A544,'Medical Examinations'!$A$1:$J$2336,6,FALSE)</f>
        <v>No</v>
      </c>
      <c r="H544">
        <f>VLOOKUP($A544,'Medical Examinations'!$A$1:$J$2336,7,FALSE)</f>
        <v>1</v>
      </c>
      <c r="I544" t="str">
        <f>VLOOKUP($A544,'Medical Examinations'!$A$1:$J$2336,8,FALSE)</f>
        <v>Yes</v>
      </c>
      <c r="J544" t="str">
        <f>VLOOKUP($A544,'Medical Examinations'!$A$1:$J$2336,9,FALSE)</f>
        <v>Over Weight</v>
      </c>
      <c r="K544" t="str">
        <f>VLOOKUP($A544,'Medical Examinations'!$A$1:$J$2336,10,FALSE)</f>
        <v>Normal</v>
      </c>
      <c r="L544">
        <f>VLOOKUP($A544,'Hospitalisation Details'!$A$1:$O$2344,2,FALSE)</f>
        <v>10</v>
      </c>
      <c r="M544" s="6" t="str">
        <f>VLOOKUP($A544,'Hospitalisation Details'!$A$1:$O$2344,5,FALSE)</f>
        <v>10-Sep-2004</v>
      </c>
      <c r="N544" s="28">
        <f>VLOOKUP($A544,'Hospitalisation Details'!$A$1:$O$2344,6,FALSE)</f>
        <v>18</v>
      </c>
      <c r="O544" s="28">
        <f>VLOOKUP($A544,'Hospitalisation Details'!$A$1:$O$2344,7,FALSE)</f>
        <v>3</v>
      </c>
      <c r="P544" s="28">
        <f>VLOOKUP($A544,'Hospitalisation Details'!$A$1:$O$2344,8,FALSE)</f>
        <v>18223.45</v>
      </c>
      <c r="Q544" t="str">
        <f>VLOOKUP($A544,'Hospitalisation Details'!$A$1:$O$2344,3,FALSE)</f>
        <v>Sep</v>
      </c>
    </row>
    <row r="545" spans="1:17" ht="15.6" x14ac:dyDescent="0.3">
      <c r="A545" s="21" t="s">
        <v>1825</v>
      </c>
      <c r="B545" t="str">
        <f>VLOOKUP($A545,'Customer Names'!$A$2:$D$2336,3,FALSE)</f>
        <v>Brooke M</v>
      </c>
      <c r="C545">
        <f>VLOOKUP($A545,'Medical Examinations'!$A$1:$J$2336,2,FALSE)</f>
        <v>32.229999999999997</v>
      </c>
      <c r="D545">
        <f>VLOOKUP($A545,'Medical Examinations'!$A$1:$J$2336,3,FALSE)</f>
        <v>4.6500000000000004</v>
      </c>
      <c r="E545" t="str">
        <f>VLOOKUP($A545,'Medical Examinations'!$A$1:$J$2336,4,FALSE)</f>
        <v>Yes</v>
      </c>
      <c r="F545" t="str">
        <f>VLOOKUP($A545,'Medical Examinations'!$A$1:$J$2336,5,FALSE)</f>
        <v>No</v>
      </c>
      <c r="G545" t="str">
        <f>VLOOKUP($A545,'Medical Examinations'!$A$1:$J$2336,6,FALSE)</f>
        <v>Yes</v>
      </c>
      <c r="H545">
        <f>VLOOKUP($A545,'Medical Examinations'!$A$1:$J$2336,7,FALSE)</f>
        <v>1</v>
      </c>
      <c r="I545" t="str">
        <f>VLOOKUP($A545,'Medical Examinations'!$A$1:$J$2336,8,FALSE)</f>
        <v>No</v>
      </c>
      <c r="J545" t="str">
        <f>VLOOKUP($A545,'Medical Examinations'!$A$1:$J$2336,9,FALSE)</f>
        <v>Obesity</v>
      </c>
      <c r="K545" t="str">
        <f>VLOOKUP($A545,'Medical Examinations'!$A$1:$J$2336,10,FALSE)</f>
        <v>Normal</v>
      </c>
      <c r="L545">
        <f>VLOOKUP($A545,'Hospitalisation Details'!$A$1:$O$2344,2,FALSE)</f>
        <v>15</v>
      </c>
      <c r="M545" s="6" t="str">
        <f>VLOOKUP($A545,'Hospitalisation Details'!$A$1:$O$2344,5,FALSE)</f>
        <v>15-Jun-1997</v>
      </c>
      <c r="N545" s="28">
        <f>VLOOKUP($A545,'Hospitalisation Details'!$A$1:$O$2344,6,FALSE)</f>
        <v>25</v>
      </c>
      <c r="O545" s="28">
        <f>VLOOKUP($A545,'Hospitalisation Details'!$A$1:$O$2344,7,FALSE)</f>
        <v>1</v>
      </c>
      <c r="P545" s="28">
        <f>VLOOKUP($A545,'Hospitalisation Details'!$A$1:$O$2344,8,FALSE)</f>
        <v>18218.16</v>
      </c>
      <c r="Q545" t="str">
        <f>VLOOKUP($A545,'Hospitalisation Details'!$A$1:$O$2344,3,FALSE)</f>
        <v>Jun</v>
      </c>
    </row>
    <row r="546" spans="1:17" ht="15.6" x14ac:dyDescent="0.3">
      <c r="A546" s="21" t="s">
        <v>1824</v>
      </c>
      <c r="B546" t="str">
        <f>VLOOKUP($A546,'Customer Names'!$A$2:$D$2336,3,FALSE)</f>
        <v>Teiko</v>
      </c>
      <c r="C546">
        <f>VLOOKUP($A546,'Medical Examinations'!$A$1:$J$2336,2,FALSE)</f>
        <v>44.2</v>
      </c>
      <c r="D546">
        <f>VLOOKUP($A546,'Medical Examinations'!$A$1:$J$2336,3,FALSE)</f>
        <v>11.34</v>
      </c>
      <c r="E546" t="str">
        <f>VLOOKUP($A546,'Medical Examinations'!$A$1:$J$2336,4,FALSE)</f>
        <v>Yes</v>
      </c>
      <c r="F546" t="str">
        <f>VLOOKUP($A546,'Medical Examinations'!$A$1:$J$2336,5,FALSE)</f>
        <v>No</v>
      </c>
      <c r="G546" t="str">
        <f>VLOOKUP($A546,'Medical Examinations'!$A$1:$J$2336,6,FALSE)</f>
        <v>Yes</v>
      </c>
      <c r="H546">
        <f>VLOOKUP($A546,'Medical Examinations'!$A$1:$J$2336,7,FALSE)</f>
        <v>1</v>
      </c>
      <c r="I546" t="str">
        <f>VLOOKUP($A546,'Medical Examinations'!$A$1:$J$2336,8,FALSE)</f>
        <v>No</v>
      </c>
      <c r="J546" t="str">
        <f>VLOOKUP($A546,'Medical Examinations'!$A$1:$J$2336,9,FALSE)</f>
        <v>Obesity</v>
      </c>
      <c r="K546" t="str">
        <f>VLOOKUP($A546,'Medical Examinations'!$A$1:$J$2336,10,FALSE)</f>
        <v>Diabetes</v>
      </c>
      <c r="L546">
        <f>VLOOKUP($A546,'Hospitalisation Details'!$A$1:$O$2344,2,FALSE)</f>
        <v>4</v>
      </c>
      <c r="M546" s="6" t="str">
        <f>VLOOKUP($A546,'Hospitalisation Details'!$A$1:$O$2344,5,FALSE)</f>
        <v>4-Jul-1963</v>
      </c>
      <c r="N546" s="28">
        <f>VLOOKUP($A546,'Hospitalisation Details'!$A$1:$O$2344,6,FALSE)</f>
        <v>59</v>
      </c>
      <c r="O546" s="28">
        <f>VLOOKUP($A546,'Hospitalisation Details'!$A$1:$O$2344,7,FALSE)</f>
        <v>0</v>
      </c>
      <c r="P546" s="28">
        <f>VLOOKUP($A546,'Hospitalisation Details'!$A$1:$O$2344,8,FALSE)</f>
        <v>18208.34</v>
      </c>
      <c r="Q546" t="str">
        <f>VLOOKUP($A546,'Hospitalisation Details'!$A$1:$O$2344,3,FALSE)</f>
        <v>Jul</v>
      </c>
    </row>
    <row r="547" spans="1:17" ht="15.6" x14ac:dyDescent="0.3">
      <c r="A547" s="21" t="s">
        <v>1823</v>
      </c>
      <c r="B547" t="str">
        <f>VLOOKUP($A547,'Customer Names'!$A$2:$D$2336,3,FALSE)</f>
        <v>Zachary</v>
      </c>
      <c r="C547">
        <f>VLOOKUP($A547,'Medical Examinations'!$A$1:$J$2336,2,FALSE)</f>
        <v>29.734999999999999</v>
      </c>
      <c r="D547">
        <f>VLOOKUP($A547,'Medical Examinations'!$A$1:$J$2336,3,FALSE)</f>
        <v>4.53</v>
      </c>
      <c r="E547" t="str">
        <f>VLOOKUP($A547,'Medical Examinations'!$A$1:$J$2336,4,FALSE)</f>
        <v>No</v>
      </c>
      <c r="F547" t="str">
        <f>VLOOKUP($A547,'Medical Examinations'!$A$1:$J$2336,5,FALSE)</f>
        <v>No</v>
      </c>
      <c r="G547" t="str">
        <f>VLOOKUP($A547,'Medical Examinations'!$A$1:$J$2336,6,FALSE)</f>
        <v>Yes</v>
      </c>
      <c r="H547">
        <f>VLOOKUP($A547,'Medical Examinations'!$A$1:$J$2336,7,FALSE)</f>
        <v>1</v>
      </c>
      <c r="I547" t="str">
        <f>VLOOKUP($A547,'Medical Examinations'!$A$1:$J$2336,8,FALSE)</f>
        <v>No</v>
      </c>
      <c r="J547" t="str">
        <f>VLOOKUP($A547,'Medical Examinations'!$A$1:$J$2336,9,FALSE)</f>
        <v>Over Weight</v>
      </c>
      <c r="K547" t="str">
        <f>VLOOKUP($A547,'Medical Examinations'!$A$1:$J$2336,10,FALSE)</f>
        <v>Normal</v>
      </c>
      <c r="L547">
        <f>VLOOKUP($A547,'Hospitalisation Details'!$A$1:$O$2344,2,FALSE)</f>
        <v>12</v>
      </c>
      <c r="M547" s="6" t="str">
        <f>VLOOKUP($A547,'Hospitalisation Details'!$A$1:$O$2344,5,FALSE)</f>
        <v>12-Jul-1993</v>
      </c>
      <c r="N547" s="28">
        <f>VLOOKUP($A547,'Hospitalisation Details'!$A$1:$O$2344,6,FALSE)</f>
        <v>29</v>
      </c>
      <c r="O547" s="28">
        <f>VLOOKUP($A547,'Hospitalisation Details'!$A$1:$O$2344,7,FALSE)</f>
        <v>2</v>
      </c>
      <c r="P547" s="28">
        <f>VLOOKUP($A547,'Hospitalisation Details'!$A$1:$O$2344,8,FALSE)</f>
        <v>18157.88</v>
      </c>
      <c r="Q547" t="str">
        <f>VLOOKUP($A547,'Hospitalisation Details'!$A$1:$O$2344,3,FALSE)</f>
        <v>Jul</v>
      </c>
    </row>
    <row r="548" spans="1:17" ht="15.6" x14ac:dyDescent="0.3">
      <c r="A548" s="21" t="s">
        <v>1822</v>
      </c>
      <c r="B548" t="str">
        <f>VLOOKUP($A548,'Customer Names'!$A$2:$D$2336,3,FALSE)</f>
        <v>Johannah</v>
      </c>
      <c r="C548">
        <f>VLOOKUP($A548,'Medical Examinations'!$A$1:$J$2336,2,FALSE)</f>
        <v>28.31</v>
      </c>
      <c r="D548">
        <f>VLOOKUP($A548,'Medical Examinations'!$A$1:$J$2336,3,FALSE)</f>
        <v>6.35</v>
      </c>
      <c r="E548" t="str">
        <f>VLOOKUP($A548,'Medical Examinations'!$A$1:$J$2336,4,FALSE)</f>
        <v>No</v>
      </c>
      <c r="F548" t="str">
        <f>VLOOKUP($A548,'Medical Examinations'!$A$1:$J$2336,5,FALSE)</f>
        <v>No</v>
      </c>
      <c r="G548" t="str">
        <f>VLOOKUP($A548,'Medical Examinations'!$A$1:$J$2336,6,FALSE)</f>
        <v>No</v>
      </c>
      <c r="H548">
        <f>VLOOKUP($A548,'Medical Examinations'!$A$1:$J$2336,7,FALSE)</f>
        <v>0</v>
      </c>
      <c r="I548" t="str">
        <f>VLOOKUP($A548,'Medical Examinations'!$A$1:$J$2336,8,FALSE)</f>
        <v>Yes</v>
      </c>
      <c r="J548" t="str">
        <f>VLOOKUP($A548,'Medical Examinations'!$A$1:$J$2336,9,FALSE)</f>
        <v>Over Weight</v>
      </c>
      <c r="K548" t="str">
        <f>VLOOKUP($A548,'Medical Examinations'!$A$1:$J$2336,10,FALSE)</f>
        <v>Prediabetes</v>
      </c>
      <c r="L548">
        <f>VLOOKUP($A548,'Hospitalisation Details'!$A$1:$O$2344,2,FALSE)</f>
        <v>24</v>
      </c>
      <c r="M548" s="6" t="str">
        <f>VLOOKUP($A548,'Hospitalisation Details'!$A$1:$O$2344,5,FALSE)</f>
        <v>24-Oct-1999</v>
      </c>
      <c r="N548" s="28">
        <f>VLOOKUP($A548,'Hospitalisation Details'!$A$1:$O$2344,6,FALSE)</f>
        <v>23</v>
      </c>
      <c r="O548" s="28">
        <f>VLOOKUP($A548,'Hospitalisation Details'!$A$1:$O$2344,7,FALSE)</f>
        <v>0</v>
      </c>
      <c r="P548" s="28">
        <f>VLOOKUP($A548,'Hospitalisation Details'!$A$1:$O$2344,8,FALSE)</f>
        <v>18033.97</v>
      </c>
      <c r="Q548" t="str">
        <f>VLOOKUP($A548,'Hospitalisation Details'!$A$1:$O$2344,3,FALSE)</f>
        <v>Oct</v>
      </c>
    </row>
    <row r="549" spans="1:17" ht="15.6" x14ac:dyDescent="0.3">
      <c r="A549" s="21" t="s">
        <v>1821</v>
      </c>
      <c r="B549" t="str">
        <f>VLOOKUP($A549,'Customer Names'!$A$2:$D$2336,3,FALSE)</f>
        <v>Ryan A</v>
      </c>
      <c r="C549">
        <f>VLOOKUP($A549,'Medical Examinations'!$A$1:$J$2336,2,FALSE)</f>
        <v>46.62</v>
      </c>
      <c r="D549">
        <f>VLOOKUP($A549,'Medical Examinations'!$A$1:$J$2336,3,FALSE)</f>
        <v>8.51</v>
      </c>
      <c r="E549" t="str">
        <f>VLOOKUP($A549,'Medical Examinations'!$A$1:$J$2336,4,FALSE)</f>
        <v>No</v>
      </c>
      <c r="F549" t="str">
        <f>VLOOKUP($A549,'Medical Examinations'!$A$1:$J$2336,5,FALSE)</f>
        <v>No</v>
      </c>
      <c r="G549" t="str">
        <f>VLOOKUP($A549,'Medical Examinations'!$A$1:$J$2336,6,FALSE)</f>
        <v>No</v>
      </c>
      <c r="H549">
        <f>VLOOKUP($A549,'Medical Examinations'!$A$1:$J$2336,7,FALSE)</f>
        <v>0</v>
      </c>
      <c r="I549" t="str">
        <f>VLOOKUP($A549,'Medical Examinations'!$A$1:$J$2336,8,FALSE)</f>
        <v>No</v>
      </c>
      <c r="J549" t="str">
        <f>VLOOKUP($A549,'Medical Examinations'!$A$1:$J$2336,9,FALSE)</f>
        <v>Obesity</v>
      </c>
      <c r="K549" t="str">
        <f>VLOOKUP($A549,'Medical Examinations'!$A$1:$J$2336,10,FALSE)</f>
        <v>Diabetes</v>
      </c>
      <c r="L549">
        <f>VLOOKUP($A549,'Hospitalisation Details'!$A$1:$O$2344,2,FALSE)</f>
        <v>17</v>
      </c>
      <c r="M549" s="6" t="str">
        <f>VLOOKUP($A549,'Hospitalisation Details'!$A$1:$O$2344,5,FALSE)</f>
        <v>17-Oct-1965</v>
      </c>
      <c r="N549" s="28">
        <f>VLOOKUP($A549,'Hospitalisation Details'!$A$1:$O$2344,6,FALSE)</f>
        <v>57</v>
      </c>
      <c r="O549" s="28">
        <f>VLOOKUP($A549,'Hospitalisation Details'!$A$1:$O$2344,7,FALSE)</f>
        <v>0</v>
      </c>
      <c r="P549" s="28">
        <f>VLOOKUP($A549,'Hospitalisation Details'!$A$1:$O$2344,8,FALSE)</f>
        <v>18031.189999999999</v>
      </c>
      <c r="Q549" t="str">
        <f>VLOOKUP($A549,'Hospitalisation Details'!$A$1:$O$2344,3,FALSE)</f>
        <v>Oct</v>
      </c>
    </row>
    <row r="550" spans="1:17" ht="15.6" x14ac:dyDescent="0.3">
      <c r="A550" s="21" t="s">
        <v>1820</v>
      </c>
      <c r="B550" t="str">
        <f>VLOOKUP($A550,'Customer Names'!$A$2:$D$2336,3,FALSE)</f>
        <v>Andres Sr</v>
      </c>
      <c r="C550">
        <f>VLOOKUP($A550,'Medical Examinations'!$A$1:$J$2336,2,FALSE)</f>
        <v>51.75</v>
      </c>
      <c r="D550">
        <f>VLOOKUP($A550,'Medical Examinations'!$A$1:$J$2336,3,FALSE)</f>
        <v>8.59</v>
      </c>
      <c r="E550" t="str">
        <f>VLOOKUP($A550,'Medical Examinations'!$A$1:$J$2336,4,FALSE)</f>
        <v>Yes</v>
      </c>
      <c r="F550" t="str">
        <f>VLOOKUP($A550,'Medical Examinations'!$A$1:$J$2336,5,FALSE)</f>
        <v>No</v>
      </c>
      <c r="G550" t="str">
        <f>VLOOKUP($A550,'Medical Examinations'!$A$1:$J$2336,6,FALSE)</f>
        <v>No</v>
      </c>
      <c r="H550">
        <f>VLOOKUP($A550,'Medical Examinations'!$A$1:$J$2336,7,FALSE)</f>
        <v>1</v>
      </c>
      <c r="I550" t="str">
        <f>VLOOKUP($A550,'Medical Examinations'!$A$1:$J$2336,8,FALSE)</f>
        <v>No</v>
      </c>
      <c r="J550" t="str">
        <f>VLOOKUP($A550,'Medical Examinations'!$A$1:$J$2336,9,FALSE)</f>
        <v>Obesity</v>
      </c>
      <c r="K550" t="str">
        <f>VLOOKUP($A550,'Medical Examinations'!$A$1:$J$2336,10,FALSE)</f>
        <v>Diabetes</v>
      </c>
      <c r="L550">
        <f>VLOOKUP($A550,'Hospitalisation Details'!$A$1:$O$2344,2,FALSE)</f>
        <v>27</v>
      </c>
      <c r="M550" s="6" t="str">
        <f>VLOOKUP($A550,'Hospitalisation Details'!$A$1:$O$2344,5,FALSE)</f>
        <v>27-Jun-1975</v>
      </c>
      <c r="N550" s="28">
        <f>VLOOKUP($A550,'Hospitalisation Details'!$A$1:$O$2344,6,FALSE)</f>
        <v>47</v>
      </c>
      <c r="O550" s="28">
        <f>VLOOKUP($A550,'Hospitalisation Details'!$A$1:$O$2344,7,FALSE)</f>
        <v>1</v>
      </c>
      <c r="P550" s="28">
        <f>VLOOKUP($A550,'Hospitalisation Details'!$A$1:$O$2344,8,FALSE)</f>
        <v>18031.16</v>
      </c>
      <c r="Q550" t="str">
        <f>VLOOKUP($A550,'Hospitalisation Details'!$A$1:$O$2344,3,FALSE)</f>
        <v>Jun</v>
      </c>
    </row>
    <row r="551" spans="1:17" ht="15.6" x14ac:dyDescent="0.3">
      <c r="A551" s="21" t="s">
        <v>1819</v>
      </c>
      <c r="B551" t="str">
        <f>VLOOKUP($A551,'Customer Names'!$A$2:$D$2336,3,FALSE)</f>
        <v>Bryan</v>
      </c>
      <c r="C551">
        <f>VLOOKUP($A551,'Medical Examinations'!$A$1:$J$2336,2,FALSE)</f>
        <v>25.7</v>
      </c>
      <c r="D551">
        <f>VLOOKUP($A551,'Medical Examinations'!$A$1:$J$2336,3,FALSE)</f>
        <v>4.13</v>
      </c>
      <c r="E551" t="str">
        <f>VLOOKUP($A551,'Medical Examinations'!$A$1:$J$2336,4,FALSE)</f>
        <v>Yes</v>
      </c>
      <c r="F551" t="str">
        <f>VLOOKUP($A551,'Medical Examinations'!$A$1:$J$2336,5,FALSE)</f>
        <v>No</v>
      </c>
      <c r="G551" t="str">
        <f>VLOOKUP($A551,'Medical Examinations'!$A$1:$J$2336,6,FALSE)</f>
        <v>No</v>
      </c>
      <c r="H551">
        <f>VLOOKUP($A551,'Medical Examinations'!$A$1:$J$2336,7,FALSE)</f>
        <v>0</v>
      </c>
      <c r="I551" t="str">
        <f>VLOOKUP($A551,'Medical Examinations'!$A$1:$J$2336,8,FALSE)</f>
        <v>Yes</v>
      </c>
      <c r="J551" t="str">
        <f>VLOOKUP($A551,'Medical Examinations'!$A$1:$J$2336,9,FALSE)</f>
        <v>Over Weight</v>
      </c>
      <c r="K551" t="str">
        <f>VLOOKUP($A551,'Medical Examinations'!$A$1:$J$2336,10,FALSE)</f>
        <v>Normal</v>
      </c>
      <c r="L551">
        <f>VLOOKUP($A551,'Hospitalisation Details'!$A$1:$O$2344,2,FALSE)</f>
        <v>28</v>
      </c>
      <c r="M551" s="6" t="str">
        <f>VLOOKUP($A551,'Hospitalisation Details'!$A$1:$O$2344,5,FALSE)</f>
        <v>28-Sep-2001</v>
      </c>
      <c r="N551" s="28">
        <f>VLOOKUP($A551,'Hospitalisation Details'!$A$1:$O$2344,6,FALSE)</f>
        <v>21</v>
      </c>
      <c r="O551" s="28">
        <f>VLOOKUP($A551,'Hospitalisation Details'!$A$1:$O$2344,7,FALSE)</f>
        <v>4</v>
      </c>
      <c r="P551" s="28">
        <f>VLOOKUP($A551,'Hospitalisation Details'!$A$1:$O$2344,8,FALSE)</f>
        <v>17942.11</v>
      </c>
      <c r="Q551" t="str">
        <f>VLOOKUP($A551,'Hospitalisation Details'!$A$1:$O$2344,3,FALSE)</f>
        <v>Sep</v>
      </c>
    </row>
    <row r="552" spans="1:17" ht="15.6" x14ac:dyDescent="0.3">
      <c r="A552" s="21" t="s">
        <v>1818</v>
      </c>
      <c r="B552" t="str">
        <f>VLOOKUP($A552,'Customer Names'!$A$2:$D$2336,3,FALSE)</f>
        <v>Lizette</v>
      </c>
      <c r="C552">
        <f>VLOOKUP($A552,'Medical Examinations'!$A$1:$J$2336,2,FALSE)</f>
        <v>31.79</v>
      </c>
      <c r="D552">
        <f>VLOOKUP($A552,'Medical Examinations'!$A$1:$J$2336,3,FALSE)</f>
        <v>4.55</v>
      </c>
      <c r="E552" t="str">
        <f>VLOOKUP($A552,'Medical Examinations'!$A$1:$J$2336,4,FALSE)</f>
        <v>No</v>
      </c>
      <c r="F552" t="str">
        <f>VLOOKUP($A552,'Medical Examinations'!$A$1:$J$2336,5,FALSE)</f>
        <v>No</v>
      </c>
      <c r="G552" t="str">
        <f>VLOOKUP($A552,'Medical Examinations'!$A$1:$J$2336,6,FALSE)</f>
        <v>No</v>
      </c>
      <c r="H552">
        <f>VLOOKUP($A552,'Medical Examinations'!$A$1:$J$2336,7,FALSE)</f>
        <v>0</v>
      </c>
      <c r="I552" t="str">
        <f>VLOOKUP($A552,'Medical Examinations'!$A$1:$J$2336,8,FALSE)</f>
        <v>No</v>
      </c>
      <c r="J552" t="str">
        <f>VLOOKUP($A552,'Medical Examinations'!$A$1:$J$2336,9,FALSE)</f>
        <v>Obesity</v>
      </c>
      <c r="K552" t="str">
        <f>VLOOKUP($A552,'Medical Examinations'!$A$1:$J$2336,10,FALSE)</f>
        <v>Normal</v>
      </c>
      <c r="L552">
        <f>VLOOKUP($A552,'Hospitalisation Details'!$A$1:$O$2344,2,FALSE)</f>
        <v>17</v>
      </c>
      <c r="M552" s="6" t="str">
        <f>VLOOKUP($A552,'Hospitalisation Details'!$A$1:$O$2344,5,FALSE)</f>
        <v>17-Oct-1977</v>
      </c>
      <c r="N552" s="28">
        <f>VLOOKUP($A552,'Hospitalisation Details'!$A$1:$O$2344,6,FALSE)</f>
        <v>45</v>
      </c>
      <c r="O552" s="28">
        <f>VLOOKUP($A552,'Hospitalisation Details'!$A$1:$O$2344,7,FALSE)</f>
        <v>0</v>
      </c>
      <c r="P552" s="28">
        <f>VLOOKUP($A552,'Hospitalisation Details'!$A$1:$O$2344,8,FALSE)</f>
        <v>17929.3</v>
      </c>
      <c r="Q552" t="str">
        <f>VLOOKUP($A552,'Hospitalisation Details'!$A$1:$O$2344,3,FALSE)</f>
        <v>Oct</v>
      </c>
    </row>
    <row r="553" spans="1:17" ht="15.6" x14ac:dyDescent="0.3">
      <c r="A553" s="21" t="s">
        <v>1817</v>
      </c>
      <c r="B553" t="str">
        <f>VLOOKUP($A553,'Customer Names'!$A$2:$D$2336,3,FALSE)</f>
        <v>Don</v>
      </c>
      <c r="C553">
        <f>VLOOKUP($A553,'Medical Examinations'!$A$1:$J$2336,2,FALSE)</f>
        <v>24.795000000000002</v>
      </c>
      <c r="D553">
        <f>VLOOKUP($A553,'Medical Examinations'!$A$1:$J$2336,3,FALSE)</f>
        <v>4.5199999999999996</v>
      </c>
      <c r="E553" t="str">
        <f>VLOOKUP($A553,'Medical Examinations'!$A$1:$J$2336,4,FALSE)</f>
        <v>No</v>
      </c>
      <c r="F553" t="str">
        <f>VLOOKUP($A553,'Medical Examinations'!$A$1:$J$2336,5,FALSE)</f>
        <v>No</v>
      </c>
      <c r="G553" t="str">
        <f>VLOOKUP($A553,'Medical Examinations'!$A$1:$J$2336,6,FALSE)</f>
        <v>No</v>
      </c>
      <c r="H553">
        <f>VLOOKUP($A553,'Medical Examinations'!$A$1:$J$2336,7,FALSE)</f>
        <v>0</v>
      </c>
      <c r="I553" t="str">
        <f>VLOOKUP($A553,'Medical Examinations'!$A$1:$J$2336,8,FALSE)</f>
        <v>Yes</v>
      </c>
      <c r="J553" t="str">
        <f>VLOOKUP($A553,'Medical Examinations'!$A$1:$J$2336,9,FALSE)</f>
        <v>Normal Weight</v>
      </c>
      <c r="K553" t="str">
        <f>VLOOKUP($A553,'Medical Examinations'!$A$1:$J$2336,10,FALSE)</f>
        <v>Normal</v>
      </c>
      <c r="L553">
        <f>VLOOKUP($A553,'Hospitalisation Details'!$A$1:$O$2344,2,FALSE)</f>
        <v>4</v>
      </c>
      <c r="M553" s="6" t="str">
        <f>VLOOKUP($A553,'Hospitalisation Details'!$A$1:$O$2344,5,FALSE)</f>
        <v>4-Dec-1989</v>
      </c>
      <c r="N553" s="28">
        <f>VLOOKUP($A553,'Hospitalisation Details'!$A$1:$O$2344,6,FALSE)</f>
        <v>33</v>
      </c>
      <c r="O553" s="28">
        <f>VLOOKUP($A553,'Hospitalisation Details'!$A$1:$O$2344,7,FALSE)</f>
        <v>0</v>
      </c>
      <c r="P553" s="28">
        <f>VLOOKUP($A553,'Hospitalisation Details'!$A$1:$O$2344,8,FALSE)</f>
        <v>17904.53</v>
      </c>
      <c r="Q553" t="str">
        <f>VLOOKUP($A553,'Hospitalisation Details'!$A$1:$O$2344,3,FALSE)</f>
        <v>Dec</v>
      </c>
    </row>
    <row r="554" spans="1:17" ht="15.6" x14ac:dyDescent="0.3">
      <c r="A554" s="21" t="s">
        <v>1816</v>
      </c>
      <c r="B554" t="str">
        <f>VLOOKUP($A554,'Customer Names'!$A$2:$D$2336,3,FALSE)</f>
        <v>Jeb</v>
      </c>
      <c r="C554">
        <f>VLOOKUP($A554,'Medical Examinations'!$A$1:$J$2336,2,FALSE)</f>
        <v>53.98</v>
      </c>
      <c r="D554">
        <f>VLOOKUP($A554,'Medical Examinations'!$A$1:$J$2336,3,FALSE)</f>
        <v>5.07</v>
      </c>
      <c r="E554" t="str">
        <f>VLOOKUP($A554,'Medical Examinations'!$A$1:$J$2336,4,FALSE)</f>
        <v>No</v>
      </c>
      <c r="F554" t="str">
        <f>VLOOKUP($A554,'Medical Examinations'!$A$1:$J$2336,5,FALSE)</f>
        <v>No</v>
      </c>
      <c r="G554" t="str">
        <f>VLOOKUP($A554,'Medical Examinations'!$A$1:$J$2336,6,FALSE)</f>
        <v>Yes</v>
      </c>
      <c r="H554">
        <f>VLOOKUP($A554,'Medical Examinations'!$A$1:$J$2336,7,FALSE)</f>
        <v>1</v>
      </c>
      <c r="I554" t="str">
        <f>VLOOKUP($A554,'Medical Examinations'!$A$1:$J$2336,8,FALSE)</f>
        <v>No</v>
      </c>
      <c r="J554" t="str">
        <f>VLOOKUP($A554,'Medical Examinations'!$A$1:$J$2336,9,FALSE)</f>
        <v>Obesity</v>
      </c>
      <c r="K554" t="str">
        <f>VLOOKUP($A554,'Medical Examinations'!$A$1:$J$2336,10,FALSE)</f>
        <v>Normal</v>
      </c>
      <c r="L554">
        <f>VLOOKUP($A554,'Hospitalisation Details'!$A$1:$O$2344,2,FALSE)</f>
        <v>12</v>
      </c>
      <c r="M554" s="6" t="str">
        <f>VLOOKUP($A554,'Hospitalisation Details'!$A$1:$O$2344,5,FALSE)</f>
        <v>12-Nov-1979</v>
      </c>
      <c r="N554" s="28">
        <f>VLOOKUP($A554,'Hospitalisation Details'!$A$1:$O$2344,6,FALSE)</f>
        <v>43</v>
      </c>
      <c r="O554" s="28">
        <f>VLOOKUP($A554,'Hospitalisation Details'!$A$1:$O$2344,7,FALSE)</f>
        <v>2</v>
      </c>
      <c r="P554" s="28">
        <f>VLOOKUP($A554,'Hospitalisation Details'!$A$1:$O$2344,8,FALSE)</f>
        <v>17882.669999999998</v>
      </c>
      <c r="Q554" t="str">
        <f>VLOOKUP($A554,'Hospitalisation Details'!$A$1:$O$2344,3,FALSE)</f>
        <v>Nov</v>
      </c>
    </row>
    <row r="555" spans="1:17" ht="15.6" x14ac:dyDescent="0.3">
      <c r="A555" s="21" t="s">
        <v>1815</v>
      </c>
      <c r="B555" t="str">
        <f>VLOOKUP($A555,'Customer Names'!$A$2:$D$2336,3,FALSE)</f>
        <v>Amy R</v>
      </c>
      <c r="C555">
        <f>VLOOKUP($A555,'Medical Examinations'!$A$1:$J$2336,2,FALSE)</f>
        <v>41.325000000000003</v>
      </c>
      <c r="D555">
        <f>VLOOKUP($A555,'Medical Examinations'!$A$1:$J$2336,3,FALSE)</f>
        <v>4.04</v>
      </c>
      <c r="E555" t="str">
        <f>VLOOKUP($A555,'Medical Examinations'!$A$1:$J$2336,4,FALSE)</f>
        <v>Yes</v>
      </c>
      <c r="F555" t="str">
        <f>VLOOKUP($A555,'Medical Examinations'!$A$1:$J$2336,5,FALSE)</f>
        <v>No</v>
      </c>
      <c r="G555" t="str">
        <f>VLOOKUP($A555,'Medical Examinations'!$A$1:$J$2336,6,FALSE)</f>
        <v>Yes</v>
      </c>
      <c r="H555">
        <f>VLOOKUP($A555,'Medical Examinations'!$A$1:$J$2336,7,FALSE)</f>
        <v>1</v>
      </c>
      <c r="I555" t="str">
        <f>VLOOKUP($A555,'Medical Examinations'!$A$1:$J$2336,8,FALSE)</f>
        <v>No</v>
      </c>
      <c r="J555" t="str">
        <f>VLOOKUP($A555,'Medical Examinations'!$A$1:$J$2336,9,FALSE)</f>
        <v>Obesity</v>
      </c>
      <c r="K555" t="str">
        <f>VLOOKUP($A555,'Medical Examinations'!$A$1:$J$2336,10,FALSE)</f>
        <v>Normal</v>
      </c>
      <c r="L555">
        <f>VLOOKUP($A555,'Hospitalisation Details'!$A$1:$O$2344,2,FALSE)</f>
        <v>26</v>
      </c>
      <c r="M555" s="6" t="str">
        <f>VLOOKUP($A555,'Hospitalisation Details'!$A$1:$O$2344,5,FALSE)</f>
        <v>26-Aug-1997</v>
      </c>
      <c r="N555" s="28">
        <f>VLOOKUP($A555,'Hospitalisation Details'!$A$1:$O$2344,6,FALSE)</f>
        <v>25</v>
      </c>
      <c r="O555" s="28">
        <f>VLOOKUP($A555,'Hospitalisation Details'!$A$1:$O$2344,7,FALSE)</f>
        <v>0</v>
      </c>
      <c r="P555" s="28">
        <f>VLOOKUP($A555,'Hospitalisation Details'!$A$1:$O$2344,8,FALSE)</f>
        <v>17878.900000000001</v>
      </c>
      <c r="Q555" t="str">
        <f>VLOOKUP($A555,'Hospitalisation Details'!$A$1:$O$2344,3,FALSE)</f>
        <v>Aug</v>
      </c>
    </row>
    <row r="556" spans="1:17" ht="15.6" x14ac:dyDescent="0.3">
      <c r="A556" s="21" t="s">
        <v>1814</v>
      </c>
      <c r="B556" t="str">
        <f>VLOOKUP($A556,'Customer Names'!$A$2:$D$2336,3,FALSE)</f>
        <v>Brian</v>
      </c>
      <c r="C556">
        <f>VLOOKUP($A556,'Medical Examinations'!$A$1:$J$2336,2,FALSE)</f>
        <v>51.65</v>
      </c>
      <c r="D556">
        <f>VLOOKUP($A556,'Medical Examinations'!$A$1:$J$2336,3,FALSE)</f>
        <v>5.3</v>
      </c>
      <c r="E556" t="str">
        <f>VLOOKUP($A556,'Medical Examinations'!$A$1:$J$2336,4,FALSE)</f>
        <v>Yes</v>
      </c>
      <c r="F556" t="str">
        <f>VLOOKUP($A556,'Medical Examinations'!$A$1:$J$2336,5,FALSE)</f>
        <v>No</v>
      </c>
      <c r="G556" t="str">
        <f>VLOOKUP($A556,'Medical Examinations'!$A$1:$J$2336,6,FALSE)</f>
        <v>No</v>
      </c>
      <c r="H556">
        <f>VLOOKUP($A556,'Medical Examinations'!$A$1:$J$2336,7,FALSE)</f>
        <v>0</v>
      </c>
      <c r="I556" t="str">
        <f>VLOOKUP($A556,'Medical Examinations'!$A$1:$J$2336,8,FALSE)</f>
        <v>No</v>
      </c>
      <c r="J556" t="str">
        <f>VLOOKUP($A556,'Medical Examinations'!$A$1:$J$2336,9,FALSE)</f>
        <v>Obesity</v>
      </c>
      <c r="K556" t="str">
        <f>VLOOKUP($A556,'Medical Examinations'!$A$1:$J$2336,10,FALSE)</f>
        <v>Normal</v>
      </c>
      <c r="L556">
        <f>VLOOKUP($A556,'Hospitalisation Details'!$A$1:$O$2344,2,FALSE)</f>
        <v>12</v>
      </c>
      <c r="M556" s="6" t="str">
        <f>VLOOKUP($A556,'Hospitalisation Details'!$A$1:$O$2344,5,FALSE)</f>
        <v>12-Dec-1976</v>
      </c>
      <c r="N556" s="28">
        <f>VLOOKUP($A556,'Hospitalisation Details'!$A$1:$O$2344,6,FALSE)</f>
        <v>46</v>
      </c>
      <c r="O556" s="28">
        <f>VLOOKUP($A556,'Hospitalisation Details'!$A$1:$O$2344,7,FALSE)</f>
        <v>2</v>
      </c>
      <c r="P556" s="28">
        <f>VLOOKUP($A556,'Hospitalisation Details'!$A$1:$O$2344,8,FALSE)</f>
        <v>17862.919999999998</v>
      </c>
      <c r="Q556" t="str">
        <f>VLOOKUP($A556,'Hospitalisation Details'!$A$1:$O$2344,3,FALSE)</f>
        <v>Dec</v>
      </c>
    </row>
    <row r="557" spans="1:17" ht="15.6" x14ac:dyDescent="0.3">
      <c r="A557" s="21" t="s">
        <v>1813</v>
      </c>
      <c r="B557" t="str">
        <f>VLOOKUP($A557,'Customer Names'!$A$2:$D$2336,3,FALSE)</f>
        <v>Mike G</v>
      </c>
      <c r="C557">
        <f>VLOOKUP($A557,'Medical Examinations'!$A$1:$J$2336,2,FALSE)</f>
        <v>44.52</v>
      </c>
      <c r="D557">
        <f>VLOOKUP($A557,'Medical Examinations'!$A$1:$J$2336,3,FALSE)</f>
        <v>8.64</v>
      </c>
      <c r="E557" t="str">
        <f>VLOOKUP($A557,'Medical Examinations'!$A$1:$J$2336,4,FALSE)</f>
        <v>Yes</v>
      </c>
      <c r="F557" t="str">
        <f>VLOOKUP($A557,'Medical Examinations'!$A$1:$J$2336,5,FALSE)</f>
        <v>No</v>
      </c>
      <c r="G557" t="str">
        <f>VLOOKUP($A557,'Medical Examinations'!$A$1:$J$2336,6,FALSE)</f>
        <v>Yes</v>
      </c>
      <c r="H557">
        <f>VLOOKUP($A557,'Medical Examinations'!$A$1:$J$2336,7,FALSE)</f>
        <v>1</v>
      </c>
      <c r="I557" t="str">
        <f>VLOOKUP($A557,'Medical Examinations'!$A$1:$J$2336,8,FALSE)</f>
        <v>No</v>
      </c>
      <c r="J557" t="str">
        <f>VLOOKUP($A557,'Medical Examinations'!$A$1:$J$2336,9,FALSE)</f>
        <v>Obesity</v>
      </c>
      <c r="K557" t="str">
        <f>VLOOKUP($A557,'Medical Examinations'!$A$1:$J$2336,10,FALSE)</f>
        <v>Diabetes</v>
      </c>
      <c r="L557">
        <f>VLOOKUP($A557,'Hospitalisation Details'!$A$1:$O$2344,2,FALSE)</f>
        <v>8</v>
      </c>
      <c r="M557" s="6" t="str">
        <f>VLOOKUP($A557,'Hospitalisation Details'!$A$1:$O$2344,5,FALSE)</f>
        <v>8-Dec-1963</v>
      </c>
      <c r="N557" s="28">
        <f>VLOOKUP($A557,'Hospitalisation Details'!$A$1:$O$2344,6,FALSE)</f>
        <v>59</v>
      </c>
      <c r="O557" s="28">
        <f>VLOOKUP($A557,'Hospitalisation Details'!$A$1:$O$2344,7,FALSE)</f>
        <v>0</v>
      </c>
      <c r="P557" s="28">
        <f>VLOOKUP($A557,'Hospitalisation Details'!$A$1:$O$2344,8,FALSE)</f>
        <v>17832.599999999999</v>
      </c>
      <c r="Q557" t="str">
        <f>VLOOKUP($A557,'Hospitalisation Details'!$A$1:$O$2344,3,FALSE)</f>
        <v>Dec</v>
      </c>
    </row>
    <row r="558" spans="1:17" ht="15.6" x14ac:dyDescent="0.3">
      <c r="A558" s="21" t="s">
        <v>1812</v>
      </c>
      <c r="B558" t="str">
        <f>VLOOKUP($A558,'Customer Names'!$A$2:$D$2336,3,FALSE)</f>
        <v>Simonezitrone Sr</v>
      </c>
      <c r="C558">
        <f>VLOOKUP($A558,'Medical Examinations'!$A$1:$J$2336,2,FALSE)</f>
        <v>53.29</v>
      </c>
      <c r="D558">
        <f>VLOOKUP($A558,'Medical Examinations'!$A$1:$J$2336,3,FALSE)</f>
        <v>4.03</v>
      </c>
      <c r="E558" t="str">
        <f>VLOOKUP($A558,'Medical Examinations'!$A$1:$J$2336,4,FALSE)</f>
        <v>No</v>
      </c>
      <c r="F558" t="str">
        <f>VLOOKUP($A558,'Medical Examinations'!$A$1:$J$2336,5,FALSE)</f>
        <v>No</v>
      </c>
      <c r="G558" t="str">
        <f>VLOOKUP($A558,'Medical Examinations'!$A$1:$J$2336,6,FALSE)</f>
        <v>Yes</v>
      </c>
      <c r="H558">
        <f>VLOOKUP($A558,'Medical Examinations'!$A$1:$J$2336,7,FALSE)</f>
        <v>1</v>
      </c>
      <c r="I558" t="str">
        <f>VLOOKUP($A558,'Medical Examinations'!$A$1:$J$2336,8,FALSE)</f>
        <v>No</v>
      </c>
      <c r="J558" t="str">
        <f>VLOOKUP($A558,'Medical Examinations'!$A$1:$J$2336,9,FALSE)</f>
        <v>Obesity</v>
      </c>
      <c r="K558" t="str">
        <f>VLOOKUP($A558,'Medical Examinations'!$A$1:$J$2336,10,FALSE)</f>
        <v>Normal</v>
      </c>
      <c r="L558">
        <f>VLOOKUP($A558,'Hospitalisation Details'!$A$1:$O$2344,2,FALSE)</f>
        <v>10</v>
      </c>
      <c r="M558" s="6" t="str">
        <f>VLOOKUP($A558,'Hospitalisation Details'!$A$1:$O$2344,5,FALSE)</f>
        <v>10-Oct-1979</v>
      </c>
      <c r="N558" s="28">
        <f>VLOOKUP($A558,'Hospitalisation Details'!$A$1:$O$2344,6,FALSE)</f>
        <v>43</v>
      </c>
      <c r="O558" s="28">
        <f>VLOOKUP($A558,'Hospitalisation Details'!$A$1:$O$2344,7,FALSE)</f>
        <v>2</v>
      </c>
      <c r="P558" s="28">
        <f>VLOOKUP($A558,'Hospitalisation Details'!$A$1:$O$2344,8,FALSE)</f>
        <v>17779.939999999999</v>
      </c>
      <c r="Q558" t="str">
        <f>VLOOKUP($A558,'Hospitalisation Details'!$A$1:$O$2344,3,FALSE)</f>
        <v>Oct</v>
      </c>
    </row>
    <row r="559" spans="1:17" ht="15.6" x14ac:dyDescent="0.3">
      <c r="A559" s="21" t="s">
        <v>1811</v>
      </c>
      <c r="B559" t="str">
        <f>VLOOKUP($A559,'Customer Names'!$A$2:$D$2336,3,FALSE)</f>
        <v>Nicholas</v>
      </c>
      <c r="C559">
        <f>VLOOKUP($A559,'Medical Examinations'!$A$1:$J$2336,2,FALSE)</f>
        <v>46.63</v>
      </c>
      <c r="D559">
        <f>VLOOKUP($A559,'Medical Examinations'!$A$1:$J$2336,3,FALSE)</f>
        <v>4.26</v>
      </c>
      <c r="E559" t="str">
        <f>VLOOKUP($A559,'Medical Examinations'!$A$1:$J$2336,4,FALSE)</f>
        <v>Yes</v>
      </c>
      <c r="F559" t="str">
        <f>VLOOKUP($A559,'Medical Examinations'!$A$1:$J$2336,5,FALSE)</f>
        <v>No</v>
      </c>
      <c r="G559" t="str">
        <f>VLOOKUP($A559,'Medical Examinations'!$A$1:$J$2336,6,FALSE)</f>
        <v>No</v>
      </c>
      <c r="H559">
        <f>VLOOKUP($A559,'Medical Examinations'!$A$1:$J$2336,7,FALSE)</f>
        <v>2</v>
      </c>
      <c r="I559" t="str">
        <f>VLOOKUP($A559,'Medical Examinations'!$A$1:$J$2336,8,FALSE)</f>
        <v>No</v>
      </c>
      <c r="J559" t="str">
        <f>VLOOKUP($A559,'Medical Examinations'!$A$1:$J$2336,9,FALSE)</f>
        <v>Obesity</v>
      </c>
      <c r="K559" t="str">
        <f>VLOOKUP($A559,'Medical Examinations'!$A$1:$J$2336,10,FALSE)</f>
        <v>Normal</v>
      </c>
      <c r="L559">
        <f>VLOOKUP($A559,'Hospitalisation Details'!$A$1:$O$2344,2,FALSE)</f>
        <v>21</v>
      </c>
      <c r="M559" s="6" t="str">
        <f>VLOOKUP($A559,'Hospitalisation Details'!$A$1:$O$2344,5,FALSE)</f>
        <v>21-Jun-1966</v>
      </c>
      <c r="N559" s="28">
        <f>VLOOKUP($A559,'Hospitalisation Details'!$A$1:$O$2344,6,FALSE)</f>
        <v>56</v>
      </c>
      <c r="O559" s="28">
        <f>VLOOKUP($A559,'Hospitalisation Details'!$A$1:$O$2344,7,FALSE)</f>
        <v>0</v>
      </c>
      <c r="P559" s="28">
        <f>VLOOKUP($A559,'Hospitalisation Details'!$A$1:$O$2344,8,FALSE)</f>
        <v>17777.73</v>
      </c>
      <c r="Q559" t="str">
        <f>VLOOKUP($A559,'Hospitalisation Details'!$A$1:$O$2344,3,FALSE)</f>
        <v>Jun</v>
      </c>
    </row>
    <row r="560" spans="1:17" ht="15.6" x14ac:dyDescent="0.3">
      <c r="A560" s="21" t="s">
        <v>1810</v>
      </c>
      <c r="B560" t="str">
        <f>VLOOKUP($A560,'Customer Names'!$A$2:$D$2336,3,FALSE)</f>
        <v>Angela M</v>
      </c>
      <c r="C560">
        <f>VLOOKUP($A560,'Medical Examinations'!$A$1:$J$2336,2,FALSE)</f>
        <v>28.88</v>
      </c>
      <c r="D560">
        <f>VLOOKUP($A560,'Medical Examinations'!$A$1:$J$2336,3,FALSE)</f>
        <v>5.35</v>
      </c>
      <c r="E560" t="str">
        <f>VLOOKUP($A560,'Medical Examinations'!$A$1:$J$2336,4,FALSE)</f>
        <v>No</v>
      </c>
      <c r="F560" t="str">
        <f>VLOOKUP($A560,'Medical Examinations'!$A$1:$J$2336,5,FALSE)</f>
        <v>No</v>
      </c>
      <c r="G560" t="str">
        <f>VLOOKUP($A560,'Medical Examinations'!$A$1:$J$2336,6,FALSE)</f>
        <v>Yes</v>
      </c>
      <c r="H560">
        <f>VLOOKUP($A560,'Medical Examinations'!$A$1:$J$2336,7,FALSE)</f>
        <v>1</v>
      </c>
      <c r="I560" t="str">
        <f>VLOOKUP($A560,'Medical Examinations'!$A$1:$J$2336,8,FALSE)</f>
        <v>Yes</v>
      </c>
      <c r="J560" t="str">
        <f>VLOOKUP($A560,'Medical Examinations'!$A$1:$J$2336,9,FALSE)</f>
        <v>Over Weight</v>
      </c>
      <c r="K560" t="str">
        <f>VLOOKUP($A560,'Medical Examinations'!$A$1:$J$2336,10,FALSE)</f>
        <v>Normal</v>
      </c>
      <c r="L560">
        <f>VLOOKUP($A560,'Hospitalisation Details'!$A$1:$O$2344,2,FALSE)</f>
        <v>14</v>
      </c>
      <c r="M560" s="6" t="str">
        <f>VLOOKUP($A560,'Hospitalisation Details'!$A$1:$O$2344,5,FALSE)</f>
        <v>14-Jul-2003</v>
      </c>
      <c r="N560" s="28">
        <f>VLOOKUP($A560,'Hospitalisation Details'!$A$1:$O$2344,6,FALSE)</f>
        <v>19</v>
      </c>
      <c r="O560" s="28">
        <f>VLOOKUP($A560,'Hospitalisation Details'!$A$1:$O$2344,7,FALSE)</f>
        <v>0</v>
      </c>
      <c r="P560" s="28">
        <f>VLOOKUP($A560,'Hospitalisation Details'!$A$1:$O$2344,8,FALSE)</f>
        <v>17748.509999999998</v>
      </c>
      <c r="Q560" t="str">
        <f>VLOOKUP($A560,'Hospitalisation Details'!$A$1:$O$2344,3,FALSE)</f>
        <v>Jul</v>
      </c>
    </row>
    <row r="561" spans="1:17" ht="15.6" x14ac:dyDescent="0.3">
      <c r="A561" s="21" t="s">
        <v>1809</v>
      </c>
      <c r="B561" t="str">
        <f>VLOOKUP($A561,'Customer Names'!$A$2:$D$2336,3,FALSE)</f>
        <v>Oz</v>
      </c>
      <c r="C561">
        <f>VLOOKUP($A561,'Medical Examinations'!$A$1:$J$2336,2,FALSE)</f>
        <v>23.98</v>
      </c>
      <c r="D561">
        <f>VLOOKUP($A561,'Medical Examinations'!$A$1:$J$2336,3,FALSE)</f>
        <v>4.9000000000000004</v>
      </c>
      <c r="E561" t="str">
        <f>VLOOKUP($A561,'Medical Examinations'!$A$1:$J$2336,4,FALSE)</f>
        <v>No</v>
      </c>
      <c r="F561" t="str">
        <f>VLOOKUP($A561,'Medical Examinations'!$A$1:$J$2336,5,FALSE)</f>
        <v>No</v>
      </c>
      <c r="G561" t="str">
        <f>VLOOKUP($A561,'Medical Examinations'!$A$1:$J$2336,6,FALSE)</f>
        <v>No</v>
      </c>
      <c r="H561">
        <f>VLOOKUP($A561,'Medical Examinations'!$A$1:$J$2336,7,FALSE)</f>
        <v>0</v>
      </c>
      <c r="I561" t="str">
        <f>VLOOKUP($A561,'Medical Examinations'!$A$1:$J$2336,8,FALSE)</f>
        <v>No</v>
      </c>
      <c r="J561" t="str">
        <f>VLOOKUP($A561,'Medical Examinations'!$A$1:$J$2336,9,FALSE)</f>
        <v>Normal Weight</v>
      </c>
      <c r="K561" t="str">
        <f>VLOOKUP($A561,'Medical Examinations'!$A$1:$J$2336,10,FALSE)</f>
        <v>Normal</v>
      </c>
      <c r="L561">
        <f>VLOOKUP($A561,'Hospitalisation Details'!$A$1:$O$2344,2,FALSE)</f>
        <v>1</v>
      </c>
      <c r="M561" s="6" t="str">
        <f>VLOOKUP($A561,'Hospitalisation Details'!$A$1:$O$2344,5,FALSE)</f>
        <v>1-Jul-1994</v>
      </c>
      <c r="N561" s="28">
        <f>VLOOKUP($A561,'Hospitalisation Details'!$A$1:$O$2344,6,FALSE)</f>
        <v>28</v>
      </c>
      <c r="O561" s="28">
        <f>VLOOKUP($A561,'Hospitalisation Details'!$A$1:$O$2344,7,FALSE)</f>
        <v>3</v>
      </c>
      <c r="P561" s="28">
        <f>VLOOKUP($A561,'Hospitalisation Details'!$A$1:$O$2344,8,FALSE)</f>
        <v>17663.14</v>
      </c>
      <c r="Q561" t="str">
        <f>VLOOKUP($A561,'Hospitalisation Details'!$A$1:$O$2344,3,FALSE)</f>
        <v>Jul</v>
      </c>
    </row>
    <row r="562" spans="1:17" ht="15.6" x14ac:dyDescent="0.3">
      <c r="A562" s="21" t="s">
        <v>1808</v>
      </c>
      <c r="B562" t="str">
        <f>VLOOKUP($A562,'Customer Names'!$A$2:$D$2336,3,FALSE)</f>
        <v>Erin M</v>
      </c>
      <c r="C562">
        <f>VLOOKUP($A562,'Medical Examinations'!$A$1:$J$2336,2,FALSE)</f>
        <v>23.65</v>
      </c>
      <c r="D562">
        <f>VLOOKUP($A562,'Medical Examinations'!$A$1:$J$2336,3,FALSE)</f>
        <v>4.5</v>
      </c>
      <c r="E562" t="str">
        <f>VLOOKUP($A562,'Medical Examinations'!$A$1:$J$2336,4,FALSE)</f>
        <v>No</v>
      </c>
      <c r="F562" t="str">
        <f>VLOOKUP($A562,'Medical Examinations'!$A$1:$J$2336,5,FALSE)</f>
        <v>No</v>
      </c>
      <c r="G562" t="str">
        <f>VLOOKUP($A562,'Medical Examinations'!$A$1:$J$2336,6,FALSE)</f>
        <v>No</v>
      </c>
      <c r="H562">
        <f>VLOOKUP($A562,'Medical Examinations'!$A$1:$J$2336,7,FALSE)</f>
        <v>0</v>
      </c>
      <c r="I562" t="str">
        <f>VLOOKUP($A562,'Medical Examinations'!$A$1:$J$2336,8,FALSE)</f>
        <v>No</v>
      </c>
      <c r="J562" t="str">
        <f>VLOOKUP($A562,'Medical Examinations'!$A$1:$J$2336,9,FALSE)</f>
        <v>Normal Weight</v>
      </c>
      <c r="K562" t="str">
        <f>VLOOKUP($A562,'Medical Examinations'!$A$1:$J$2336,10,FALSE)</f>
        <v>Normal</v>
      </c>
      <c r="L562">
        <f>VLOOKUP($A562,'Hospitalisation Details'!$A$1:$O$2344,2,FALSE)</f>
        <v>25</v>
      </c>
      <c r="M562" s="6" t="str">
        <f>VLOOKUP($A562,'Hospitalisation Details'!$A$1:$O$2344,5,FALSE)</f>
        <v>25-Oct-1990</v>
      </c>
      <c r="N562" s="28">
        <f>VLOOKUP($A562,'Hospitalisation Details'!$A$1:$O$2344,6,FALSE)</f>
        <v>32</v>
      </c>
      <c r="O562" s="28">
        <f>VLOOKUP($A562,'Hospitalisation Details'!$A$1:$O$2344,7,FALSE)</f>
        <v>1</v>
      </c>
      <c r="P562" s="28">
        <f>VLOOKUP($A562,'Hospitalisation Details'!$A$1:$O$2344,8,FALSE)</f>
        <v>17626.240000000002</v>
      </c>
      <c r="Q562" t="str">
        <f>VLOOKUP($A562,'Hospitalisation Details'!$A$1:$O$2344,3,FALSE)</f>
        <v>Oct</v>
      </c>
    </row>
    <row r="563" spans="1:17" ht="15.6" x14ac:dyDescent="0.3">
      <c r="A563" s="21" t="s">
        <v>1807</v>
      </c>
      <c r="B563" t="str">
        <f>VLOOKUP($A563,'Customer Names'!$A$2:$D$2336,3,FALSE)</f>
        <v>Bobby E</v>
      </c>
      <c r="C563">
        <f>VLOOKUP($A563,'Medical Examinations'!$A$1:$J$2336,2,FALSE)</f>
        <v>49.09</v>
      </c>
      <c r="D563">
        <f>VLOOKUP($A563,'Medical Examinations'!$A$1:$J$2336,3,FALSE)</f>
        <v>8.3800000000000008</v>
      </c>
      <c r="E563" t="str">
        <f>VLOOKUP($A563,'Medical Examinations'!$A$1:$J$2336,4,FALSE)</f>
        <v>Yes</v>
      </c>
      <c r="F563" t="str">
        <f>VLOOKUP($A563,'Medical Examinations'!$A$1:$J$2336,5,FALSE)</f>
        <v>No</v>
      </c>
      <c r="G563" t="str">
        <f>VLOOKUP($A563,'Medical Examinations'!$A$1:$J$2336,6,FALSE)</f>
        <v>No</v>
      </c>
      <c r="H563">
        <f>VLOOKUP($A563,'Medical Examinations'!$A$1:$J$2336,7,FALSE)</f>
        <v>2</v>
      </c>
      <c r="I563" t="str">
        <f>VLOOKUP($A563,'Medical Examinations'!$A$1:$J$2336,8,FALSE)</f>
        <v>No</v>
      </c>
      <c r="J563" t="str">
        <f>VLOOKUP($A563,'Medical Examinations'!$A$1:$J$2336,9,FALSE)</f>
        <v>Obesity</v>
      </c>
      <c r="K563" t="str">
        <f>VLOOKUP($A563,'Medical Examinations'!$A$1:$J$2336,10,FALSE)</f>
        <v>Diabetes</v>
      </c>
      <c r="L563">
        <f>VLOOKUP($A563,'Hospitalisation Details'!$A$1:$O$2344,2,FALSE)</f>
        <v>26</v>
      </c>
      <c r="M563" s="6" t="str">
        <f>VLOOKUP($A563,'Hospitalisation Details'!$A$1:$O$2344,5,FALSE)</f>
        <v>26-Jul-1970</v>
      </c>
      <c r="N563" s="28">
        <f>VLOOKUP($A563,'Hospitalisation Details'!$A$1:$O$2344,6,FALSE)</f>
        <v>52</v>
      </c>
      <c r="O563" s="28">
        <f>VLOOKUP($A563,'Hospitalisation Details'!$A$1:$O$2344,7,FALSE)</f>
        <v>0</v>
      </c>
      <c r="P563" s="28">
        <f>VLOOKUP($A563,'Hospitalisation Details'!$A$1:$O$2344,8,FALSE)</f>
        <v>17584.72</v>
      </c>
      <c r="Q563" t="str">
        <f>VLOOKUP($A563,'Hospitalisation Details'!$A$1:$O$2344,3,FALSE)</f>
        <v>Jul</v>
      </c>
    </row>
    <row r="564" spans="1:17" ht="15.6" x14ac:dyDescent="0.3">
      <c r="A564" s="21" t="s">
        <v>1806</v>
      </c>
      <c r="B564" t="str">
        <f>VLOOKUP($A564,'Customer Names'!$A$2:$D$2336,3,FALSE)</f>
        <v>Daniel P</v>
      </c>
      <c r="C564">
        <f>VLOOKUP($A564,'Medical Examinations'!$A$1:$J$2336,2,FALSE)</f>
        <v>28.024999999999999</v>
      </c>
      <c r="D564">
        <f>VLOOKUP($A564,'Medical Examinations'!$A$1:$J$2336,3,FALSE)</f>
        <v>7.03</v>
      </c>
      <c r="E564" t="str">
        <f>VLOOKUP($A564,'Medical Examinations'!$A$1:$J$2336,4,FALSE)</f>
        <v>No</v>
      </c>
      <c r="F564" t="str">
        <f>VLOOKUP($A564,'Medical Examinations'!$A$1:$J$2336,5,FALSE)</f>
        <v>No</v>
      </c>
      <c r="G564" t="str">
        <f>VLOOKUP($A564,'Medical Examinations'!$A$1:$J$2336,6,FALSE)</f>
        <v>No</v>
      </c>
      <c r="H564">
        <f>VLOOKUP($A564,'Medical Examinations'!$A$1:$J$2336,7,FALSE)</f>
        <v>0</v>
      </c>
      <c r="I564" t="str">
        <f>VLOOKUP($A564,'Medical Examinations'!$A$1:$J$2336,8,FALSE)</f>
        <v>Yes</v>
      </c>
      <c r="J564" t="str">
        <f>VLOOKUP($A564,'Medical Examinations'!$A$1:$J$2336,9,FALSE)</f>
        <v>Over Weight</v>
      </c>
      <c r="K564" t="str">
        <f>VLOOKUP($A564,'Medical Examinations'!$A$1:$J$2336,10,FALSE)</f>
        <v>Diabetes</v>
      </c>
      <c r="L564">
        <f>VLOOKUP($A564,'Hospitalisation Details'!$A$1:$O$2344,2,FALSE)</f>
        <v>25</v>
      </c>
      <c r="M564" s="6" t="str">
        <f>VLOOKUP($A564,'Hospitalisation Details'!$A$1:$O$2344,5,FALSE)</f>
        <v>25-Aug-2002</v>
      </c>
      <c r="N564" s="28">
        <f>VLOOKUP($A564,'Hospitalisation Details'!$A$1:$O$2344,6,FALSE)</f>
        <v>20</v>
      </c>
      <c r="O564" s="28">
        <f>VLOOKUP($A564,'Hospitalisation Details'!$A$1:$O$2344,7,FALSE)</f>
        <v>1</v>
      </c>
      <c r="P564" s="28">
        <f>VLOOKUP($A564,'Hospitalisation Details'!$A$1:$O$2344,8,FALSE)</f>
        <v>17560.38</v>
      </c>
      <c r="Q564" t="str">
        <f>VLOOKUP($A564,'Hospitalisation Details'!$A$1:$O$2344,3,FALSE)</f>
        <v>Aug</v>
      </c>
    </row>
    <row r="565" spans="1:17" ht="15.6" x14ac:dyDescent="0.3">
      <c r="A565" s="21" t="s">
        <v>1805</v>
      </c>
      <c r="B565" t="str">
        <f>VLOOKUP($A565,'Customer Names'!$A$2:$D$2336,3,FALSE)</f>
        <v>Marie E</v>
      </c>
      <c r="C565">
        <f>VLOOKUP($A565,'Medical Examinations'!$A$1:$J$2336,2,FALSE)</f>
        <v>43.32</v>
      </c>
      <c r="D565">
        <f>VLOOKUP($A565,'Medical Examinations'!$A$1:$J$2336,3,FALSE)</f>
        <v>8.75</v>
      </c>
      <c r="E565" t="str">
        <f>VLOOKUP($A565,'Medical Examinations'!$A$1:$J$2336,4,FALSE)</f>
        <v>Yes</v>
      </c>
      <c r="F565" t="str">
        <f>VLOOKUP($A565,'Medical Examinations'!$A$1:$J$2336,5,FALSE)</f>
        <v>No</v>
      </c>
      <c r="G565" t="str">
        <f>VLOOKUP($A565,'Medical Examinations'!$A$1:$J$2336,6,FALSE)</f>
        <v>Yes</v>
      </c>
      <c r="H565">
        <f>VLOOKUP($A565,'Medical Examinations'!$A$1:$J$2336,7,FALSE)</f>
        <v>1</v>
      </c>
      <c r="I565" t="str">
        <f>VLOOKUP($A565,'Medical Examinations'!$A$1:$J$2336,8,FALSE)</f>
        <v>No</v>
      </c>
      <c r="J565" t="str">
        <f>VLOOKUP($A565,'Medical Examinations'!$A$1:$J$2336,9,FALSE)</f>
        <v>Obesity</v>
      </c>
      <c r="K565" t="str">
        <f>VLOOKUP($A565,'Medical Examinations'!$A$1:$J$2336,10,FALSE)</f>
        <v>Diabetes</v>
      </c>
      <c r="L565">
        <f>VLOOKUP($A565,'Hospitalisation Details'!$A$1:$O$2344,2,FALSE)</f>
        <v>16</v>
      </c>
      <c r="M565" s="6" t="str">
        <f>VLOOKUP($A565,'Hospitalisation Details'!$A$1:$O$2344,5,FALSE)</f>
        <v>16-Nov-1963</v>
      </c>
      <c r="N565" s="28">
        <f>VLOOKUP($A565,'Hospitalisation Details'!$A$1:$O$2344,6,FALSE)</f>
        <v>59</v>
      </c>
      <c r="O565" s="28">
        <f>VLOOKUP($A565,'Hospitalisation Details'!$A$1:$O$2344,7,FALSE)</f>
        <v>0</v>
      </c>
      <c r="P565" s="28">
        <f>VLOOKUP($A565,'Hospitalisation Details'!$A$1:$O$2344,8,FALSE)</f>
        <v>17556.88</v>
      </c>
      <c r="Q565" t="str">
        <f>VLOOKUP($A565,'Hospitalisation Details'!$A$1:$O$2344,3,FALSE)</f>
        <v>Nov</v>
      </c>
    </row>
    <row r="566" spans="1:17" ht="15.6" x14ac:dyDescent="0.3">
      <c r="A566" s="21" t="s">
        <v>1804</v>
      </c>
      <c r="B566" t="str">
        <f>VLOOKUP($A566,'Customer Names'!$A$2:$D$2336,3,FALSE)</f>
        <v>Katie</v>
      </c>
      <c r="C566">
        <f>VLOOKUP($A566,'Medical Examinations'!$A$1:$J$2336,2,FALSE)</f>
        <v>45.92</v>
      </c>
      <c r="D566">
        <f>VLOOKUP($A566,'Medical Examinations'!$A$1:$J$2336,3,FALSE)</f>
        <v>9.51</v>
      </c>
      <c r="E566" t="str">
        <f>VLOOKUP($A566,'Medical Examinations'!$A$1:$J$2336,4,FALSE)</f>
        <v>No</v>
      </c>
      <c r="F566" t="str">
        <f>VLOOKUP($A566,'Medical Examinations'!$A$1:$J$2336,5,FALSE)</f>
        <v>No</v>
      </c>
      <c r="G566" t="str">
        <f>VLOOKUP($A566,'Medical Examinations'!$A$1:$J$2336,6,FALSE)</f>
        <v>No</v>
      </c>
      <c r="H566">
        <f>VLOOKUP($A566,'Medical Examinations'!$A$1:$J$2336,7,FALSE)</f>
        <v>0</v>
      </c>
      <c r="I566" t="str">
        <f>VLOOKUP($A566,'Medical Examinations'!$A$1:$J$2336,8,FALSE)</f>
        <v>No</v>
      </c>
      <c r="J566" t="str">
        <f>VLOOKUP($A566,'Medical Examinations'!$A$1:$J$2336,9,FALSE)</f>
        <v>Obesity</v>
      </c>
      <c r="K566" t="str">
        <f>VLOOKUP($A566,'Medical Examinations'!$A$1:$J$2336,10,FALSE)</f>
        <v>Diabetes</v>
      </c>
      <c r="L566">
        <f>VLOOKUP($A566,'Hospitalisation Details'!$A$1:$O$2344,2,FALSE)</f>
        <v>12</v>
      </c>
      <c r="M566" s="6" t="str">
        <f>VLOOKUP($A566,'Hospitalisation Details'!$A$1:$O$2344,5,FALSE)</f>
        <v>12-Jul-1968</v>
      </c>
      <c r="N566" s="28">
        <f>VLOOKUP($A566,'Hospitalisation Details'!$A$1:$O$2344,6,FALSE)</f>
        <v>54</v>
      </c>
      <c r="O566" s="28">
        <f>VLOOKUP($A566,'Hospitalisation Details'!$A$1:$O$2344,7,FALSE)</f>
        <v>0</v>
      </c>
      <c r="P566" s="28">
        <f>VLOOKUP($A566,'Hospitalisation Details'!$A$1:$O$2344,8,FALSE)</f>
        <v>17507.47</v>
      </c>
      <c r="Q566" t="str">
        <f>VLOOKUP($A566,'Hospitalisation Details'!$A$1:$O$2344,3,FALSE)</f>
        <v>Jul</v>
      </c>
    </row>
    <row r="567" spans="1:17" ht="15.6" x14ac:dyDescent="0.3">
      <c r="A567" s="21" t="s">
        <v>1803</v>
      </c>
      <c r="B567" t="str">
        <f>VLOOKUP($A567,'Customer Names'!$A$2:$D$2336,3,FALSE)</f>
        <v>Eric D</v>
      </c>
      <c r="C567">
        <f>VLOOKUP($A567,'Medical Examinations'!$A$1:$J$2336,2,FALSE)</f>
        <v>44.03</v>
      </c>
      <c r="D567">
        <f>VLOOKUP($A567,'Medical Examinations'!$A$1:$J$2336,3,FALSE)</f>
        <v>9.36</v>
      </c>
      <c r="E567" t="str">
        <f>VLOOKUP($A567,'Medical Examinations'!$A$1:$J$2336,4,FALSE)</f>
        <v>No</v>
      </c>
      <c r="F567" t="str">
        <f>VLOOKUP($A567,'Medical Examinations'!$A$1:$J$2336,5,FALSE)</f>
        <v>No</v>
      </c>
      <c r="G567" t="str">
        <f>VLOOKUP($A567,'Medical Examinations'!$A$1:$J$2336,6,FALSE)</f>
        <v>No</v>
      </c>
      <c r="H567">
        <f>VLOOKUP($A567,'Medical Examinations'!$A$1:$J$2336,7,FALSE)</f>
        <v>0</v>
      </c>
      <c r="I567" t="str">
        <f>VLOOKUP($A567,'Medical Examinations'!$A$1:$J$2336,8,FALSE)</f>
        <v>No</v>
      </c>
      <c r="J567" t="str">
        <f>VLOOKUP($A567,'Medical Examinations'!$A$1:$J$2336,9,FALSE)</f>
        <v>Obesity</v>
      </c>
      <c r="K567" t="str">
        <f>VLOOKUP($A567,'Medical Examinations'!$A$1:$J$2336,10,FALSE)</f>
        <v>Diabetes</v>
      </c>
      <c r="L567">
        <f>VLOOKUP($A567,'Hospitalisation Details'!$A$1:$O$2344,2,FALSE)</f>
        <v>16</v>
      </c>
      <c r="M567" s="6" t="str">
        <f>VLOOKUP($A567,'Hospitalisation Details'!$A$1:$O$2344,5,FALSE)</f>
        <v>16-Jun-1965</v>
      </c>
      <c r="N567" s="28">
        <f>VLOOKUP($A567,'Hospitalisation Details'!$A$1:$O$2344,6,FALSE)</f>
        <v>57</v>
      </c>
      <c r="O567" s="28">
        <f>VLOOKUP($A567,'Hospitalisation Details'!$A$1:$O$2344,7,FALSE)</f>
        <v>0</v>
      </c>
      <c r="P567" s="28">
        <f>VLOOKUP($A567,'Hospitalisation Details'!$A$1:$O$2344,8,FALSE)</f>
        <v>17505.650000000001</v>
      </c>
      <c r="Q567" t="str">
        <f>VLOOKUP($A567,'Hospitalisation Details'!$A$1:$O$2344,3,FALSE)</f>
        <v>Jun</v>
      </c>
    </row>
    <row r="568" spans="1:17" ht="15.6" x14ac:dyDescent="0.3">
      <c r="A568" s="21" t="s">
        <v>1802</v>
      </c>
      <c r="B568" t="str">
        <f>VLOOKUP($A568,'Customer Names'!$A$2:$D$2336,3,FALSE)</f>
        <v>Tara</v>
      </c>
      <c r="C568">
        <f>VLOOKUP($A568,'Medical Examinations'!$A$1:$J$2336,2,FALSE)</f>
        <v>24.6</v>
      </c>
      <c r="D568">
        <f>VLOOKUP($A568,'Medical Examinations'!$A$1:$J$2336,3,FALSE)</f>
        <v>4.8099999999999996</v>
      </c>
      <c r="E568" t="str">
        <f>VLOOKUP($A568,'Medical Examinations'!$A$1:$J$2336,4,FALSE)</f>
        <v>No</v>
      </c>
      <c r="F568" t="str">
        <f>VLOOKUP($A568,'Medical Examinations'!$A$1:$J$2336,5,FALSE)</f>
        <v>No</v>
      </c>
      <c r="G568" t="str">
        <f>VLOOKUP($A568,'Medical Examinations'!$A$1:$J$2336,6,FALSE)</f>
        <v>No</v>
      </c>
      <c r="H568">
        <f>VLOOKUP($A568,'Medical Examinations'!$A$1:$J$2336,7,FALSE)</f>
        <v>0</v>
      </c>
      <c r="I568" t="str">
        <f>VLOOKUP($A568,'Medical Examinations'!$A$1:$J$2336,8,FALSE)</f>
        <v>Yes</v>
      </c>
      <c r="J568" t="str">
        <f>VLOOKUP($A568,'Medical Examinations'!$A$1:$J$2336,9,FALSE)</f>
        <v>Normal Weight</v>
      </c>
      <c r="K568" t="str">
        <f>VLOOKUP($A568,'Medical Examinations'!$A$1:$J$2336,10,FALSE)</f>
        <v>Normal</v>
      </c>
      <c r="L568">
        <f>VLOOKUP($A568,'Hospitalisation Details'!$A$1:$O$2344,2,FALSE)</f>
        <v>29</v>
      </c>
      <c r="M568" s="6" t="str">
        <f>VLOOKUP($A568,'Hospitalisation Details'!$A$1:$O$2344,5,FALSE)</f>
        <v>29-Dec-1990</v>
      </c>
      <c r="N568" s="28">
        <f>VLOOKUP($A568,'Hospitalisation Details'!$A$1:$O$2344,6,FALSE)</f>
        <v>32</v>
      </c>
      <c r="O568" s="28">
        <f>VLOOKUP($A568,'Hospitalisation Details'!$A$1:$O$2344,7,FALSE)</f>
        <v>0</v>
      </c>
      <c r="P568" s="28">
        <f>VLOOKUP($A568,'Hospitalisation Details'!$A$1:$O$2344,8,FALSE)</f>
        <v>17496.310000000001</v>
      </c>
      <c r="Q568" t="str">
        <f>VLOOKUP($A568,'Hospitalisation Details'!$A$1:$O$2344,3,FALSE)</f>
        <v>Dec</v>
      </c>
    </row>
    <row r="569" spans="1:17" ht="15.6" x14ac:dyDescent="0.3">
      <c r="A569" s="21" t="s">
        <v>1801</v>
      </c>
      <c r="B569" t="str">
        <f>VLOOKUP($A569,'Customer Names'!$A$2:$D$2336,3,FALSE)</f>
        <v>Haley L</v>
      </c>
      <c r="C569">
        <f>VLOOKUP($A569,'Medical Examinations'!$A$1:$J$2336,2,FALSE)</f>
        <v>49.15</v>
      </c>
      <c r="D569">
        <f>VLOOKUP($A569,'Medical Examinations'!$A$1:$J$2336,3,FALSE)</f>
        <v>8.08</v>
      </c>
      <c r="E569" t="str">
        <f>VLOOKUP($A569,'Medical Examinations'!$A$1:$J$2336,4,FALSE)</f>
        <v>No</v>
      </c>
      <c r="F569" t="str">
        <f>VLOOKUP($A569,'Medical Examinations'!$A$1:$J$2336,5,FALSE)</f>
        <v>No</v>
      </c>
      <c r="G569" t="str">
        <f>VLOOKUP($A569,'Medical Examinations'!$A$1:$J$2336,6,FALSE)</f>
        <v>No</v>
      </c>
      <c r="H569">
        <f>VLOOKUP($A569,'Medical Examinations'!$A$1:$J$2336,7,FALSE)</f>
        <v>0</v>
      </c>
      <c r="I569" t="str">
        <f>VLOOKUP($A569,'Medical Examinations'!$A$1:$J$2336,8,FALSE)</f>
        <v>No</v>
      </c>
      <c r="J569" t="str">
        <f>VLOOKUP($A569,'Medical Examinations'!$A$1:$J$2336,9,FALSE)</f>
        <v>Obesity</v>
      </c>
      <c r="K569" t="str">
        <f>VLOOKUP($A569,'Medical Examinations'!$A$1:$J$2336,10,FALSE)</f>
        <v>Diabetes</v>
      </c>
      <c r="L569">
        <f>VLOOKUP($A569,'Hospitalisation Details'!$A$1:$O$2344,2,FALSE)</f>
        <v>8</v>
      </c>
      <c r="M569" s="6" t="str">
        <f>VLOOKUP($A569,'Hospitalisation Details'!$A$1:$O$2344,5,FALSE)</f>
        <v>8-Jun-1971</v>
      </c>
      <c r="N569" s="28">
        <f>VLOOKUP($A569,'Hospitalisation Details'!$A$1:$O$2344,6,FALSE)</f>
        <v>52</v>
      </c>
      <c r="O569" s="28">
        <f>VLOOKUP($A569,'Hospitalisation Details'!$A$1:$O$2344,7,FALSE)</f>
        <v>0</v>
      </c>
      <c r="P569" s="28">
        <f>VLOOKUP($A569,'Hospitalisation Details'!$A$1:$O$2344,8,FALSE)</f>
        <v>17479.53</v>
      </c>
      <c r="Q569" t="str">
        <f>VLOOKUP($A569,'Hospitalisation Details'!$A$1:$O$2344,3,FALSE)</f>
        <v>Jun</v>
      </c>
    </row>
    <row r="570" spans="1:17" ht="15.6" x14ac:dyDescent="0.3">
      <c r="A570" s="21" t="s">
        <v>1800</v>
      </c>
      <c r="B570" t="str">
        <f>VLOOKUP($A570,'Customer Names'!$A$2:$D$2336,3,FALSE)</f>
        <v>Kayla B</v>
      </c>
      <c r="C570">
        <f>VLOOKUP($A570,'Medical Examinations'!$A$1:$J$2336,2,FALSE)</f>
        <v>28.31</v>
      </c>
      <c r="D570">
        <f>VLOOKUP($A570,'Medical Examinations'!$A$1:$J$2336,3,FALSE)</f>
        <v>6.29</v>
      </c>
      <c r="E570" t="str">
        <f>VLOOKUP($A570,'Medical Examinations'!$A$1:$J$2336,4,FALSE)</f>
        <v>No</v>
      </c>
      <c r="F570" t="str">
        <f>VLOOKUP($A570,'Medical Examinations'!$A$1:$J$2336,5,FALSE)</f>
        <v>No</v>
      </c>
      <c r="G570" t="str">
        <f>VLOOKUP($A570,'Medical Examinations'!$A$1:$J$2336,6,FALSE)</f>
        <v>Yes</v>
      </c>
      <c r="H570">
        <f>VLOOKUP($A570,'Medical Examinations'!$A$1:$J$2336,7,FALSE)</f>
        <v>1</v>
      </c>
      <c r="I570" t="str">
        <f>VLOOKUP($A570,'Medical Examinations'!$A$1:$J$2336,8,FALSE)</f>
        <v>Yes</v>
      </c>
      <c r="J570" t="str">
        <f>VLOOKUP($A570,'Medical Examinations'!$A$1:$J$2336,9,FALSE)</f>
        <v>Over Weight</v>
      </c>
      <c r="K570" t="str">
        <f>VLOOKUP($A570,'Medical Examinations'!$A$1:$J$2336,10,FALSE)</f>
        <v>Prediabetes</v>
      </c>
      <c r="L570">
        <f>VLOOKUP($A570,'Hospitalisation Details'!$A$1:$O$2344,2,FALSE)</f>
        <v>2</v>
      </c>
      <c r="M570" s="6" t="str">
        <f>VLOOKUP($A570,'Hospitalisation Details'!$A$1:$O$2344,5,FALSE)</f>
        <v>2-Nov-2003</v>
      </c>
      <c r="N570" s="28">
        <f>VLOOKUP($A570,'Hospitalisation Details'!$A$1:$O$2344,6,FALSE)</f>
        <v>19</v>
      </c>
      <c r="O570" s="28">
        <f>VLOOKUP($A570,'Hospitalisation Details'!$A$1:$O$2344,7,FALSE)</f>
        <v>0</v>
      </c>
      <c r="P570" s="28">
        <f>VLOOKUP($A570,'Hospitalisation Details'!$A$1:$O$2344,8,FALSE)</f>
        <v>17468.98</v>
      </c>
      <c r="Q570" t="str">
        <f>VLOOKUP($A570,'Hospitalisation Details'!$A$1:$O$2344,3,FALSE)</f>
        <v>Nov</v>
      </c>
    </row>
    <row r="571" spans="1:17" ht="15.6" x14ac:dyDescent="0.3">
      <c r="A571" s="21" t="s">
        <v>1799</v>
      </c>
      <c r="B571" t="str">
        <f>VLOOKUP($A571,'Customer Names'!$A$2:$D$2336,3,FALSE)</f>
        <v>Mark D</v>
      </c>
      <c r="C571">
        <f>VLOOKUP($A571,'Medical Examinations'!$A$1:$J$2336,2,FALSE)</f>
        <v>22.99</v>
      </c>
      <c r="D571">
        <f>VLOOKUP($A571,'Medical Examinations'!$A$1:$J$2336,3,FALSE)</f>
        <v>6.29</v>
      </c>
      <c r="E571" t="str">
        <f>VLOOKUP($A571,'Medical Examinations'!$A$1:$J$2336,4,FALSE)</f>
        <v>No</v>
      </c>
      <c r="F571" t="str">
        <f>VLOOKUP($A571,'Medical Examinations'!$A$1:$J$2336,5,FALSE)</f>
        <v>No</v>
      </c>
      <c r="G571" t="str">
        <f>VLOOKUP($A571,'Medical Examinations'!$A$1:$J$2336,6,FALSE)</f>
        <v>No</v>
      </c>
      <c r="H571">
        <f>VLOOKUP($A571,'Medical Examinations'!$A$1:$J$2336,7,FALSE)</f>
        <v>1</v>
      </c>
      <c r="I571" t="str">
        <f>VLOOKUP($A571,'Medical Examinations'!$A$1:$J$2336,8,FALSE)</f>
        <v>Yes</v>
      </c>
      <c r="J571" t="str">
        <f>VLOOKUP($A571,'Medical Examinations'!$A$1:$J$2336,9,FALSE)</f>
        <v>Normal Weight</v>
      </c>
      <c r="K571" t="str">
        <f>VLOOKUP($A571,'Medical Examinations'!$A$1:$J$2336,10,FALSE)</f>
        <v>Prediabetes</v>
      </c>
      <c r="L571">
        <f>VLOOKUP($A571,'Hospitalisation Details'!$A$1:$O$2344,2,FALSE)</f>
        <v>18</v>
      </c>
      <c r="M571" s="6" t="str">
        <f>VLOOKUP($A571,'Hospitalisation Details'!$A$1:$O$2344,5,FALSE)</f>
        <v>18-Oct-1992</v>
      </c>
      <c r="N571" s="28">
        <f>VLOOKUP($A571,'Hospitalisation Details'!$A$1:$O$2344,6,FALSE)</f>
        <v>30</v>
      </c>
      <c r="O571" s="28">
        <f>VLOOKUP($A571,'Hospitalisation Details'!$A$1:$O$2344,7,FALSE)</f>
        <v>2</v>
      </c>
      <c r="P571" s="28">
        <f>VLOOKUP($A571,'Hospitalisation Details'!$A$1:$O$2344,8,FALSE)</f>
        <v>17361.77</v>
      </c>
      <c r="Q571" t="str">
        <f>VLOOKUP($A571,'Hospitalisation Details'!$A$1:$O$2344,3,FALSE)</f>
        <v>Oct</v>
      </c>
    </row>
    <row r="572" spans="1:17" ht="15.6" x14ac:dyDescent="0.3">
      <c r="A572" s="21" t="s">
        <v>1798</v>
      </c>
      <c r="B572" t="str">
        <f>VLOOKUP($A572,'Customer Names'!$A$2:$D$2336,3,FALSE)</f>
        <v>Patrick J</v>
      </c>
      <c r="C572">
        <f>VLOOKUP($A572,'Medical Examinations'!$A$1:$J$2336,2,FALSE)</f>
        <v>29.07</v>
      </c>
      <c r="D572">
        <f>VLOOKUP($A572,'Medical Examinations'!$A$1:$J$2336,3,FALSE)</f>
        <v>5.12</v>
      </c>
      <c r="E572" t="str">
        <f>VLOOKUP($A572,'Medical Examinations'!$A$1:$J$2336,4,FALSE)</f>
        <v>No</v>
      </c>
      <c r="F572" t="str">
        <f>VLOOKUP($A572,'Medical Examinations'!$A$1:$J$2336,5,FALSE)</f>
        <v>No</v>
      </c>
      <c r="G572" t="str">
        <f>VLOOKUP($A572,'Medical Examinations'!$A$1:$J$2336,6,FALSE)</f>
        <v>Yes</v>
      </c>
      <c r="H572">
        <f>VLOOKUP($A572,'Medical Examinations'!$A$1:$J$2336,7,FALSE)</f>
        <v>1</v>
      </c>
      <c r="I572" t="str">
        <f>VLOOKUP($A572,'Medical Examinations'!$A$1:$J$2336,8,FALSE)</f>
        <v>Yes</v>
      </c>
      <c r="J572" t="str">
        <f>VLOOKUP($A572,'Medical Examinations'!$A$1:$J$2336,9,FALSE)</f>
        <v>Over Weight</v>
      </c>
      <c r="K572" t="str">
        <f>VLOOKUP($A572,'Medical Examinations'!$A$1:$J$2336,10,FALSE)</f>
        <v>Normal</v>
      </c>
      <c r="L572">
        <f>VLOOKUP($A572,'Hospitalisation Details'!$A$1:$O$2344,2,FALSE)</f>
        <v>1</v>
      </c>
      <c r="M572" s="6" t="str">
        <f>VLOOKUP($A572,'Hospitalisation Details'!$A$1:$O$2344,5,FALSE)</f>
        <v>1-Nov-2003</v>
      </c>
      <c r="N572" s="28">
        <f>VLOOKUP($A572,'Hospitalisation Details'!$A$1:$O$2344,6,FALSE)</f>
        <v>19</v>
      </c>
      <c r="O572" s="28">
        <f>VLOOKUP($A572,'Hospitalisation Details'!$A$1:$O$2344,7,FALSE)</f>
        <v>0</v>
      </c>
      <c r="P572" s="28">
        <f>VLOOKUP($A572,'Hospitalisation Details'!$A$1:$O$2344,8,FALSE)</f>
        <v>17352.68</v>
      </c>
      <c r="Q572" t="str">
        <f>VLOOKUP($A572,'Hospitalisation Details'!$A$1:$O$2344,3,FALSE)</f>
        <v>Nov</v>
      </c>
    </row>
    <row r="573" spans="1:17" ht="15.6" x14ac:dyDescent="0.3">
      <c r="A573" s="21" t="s">
        <v>1797</v>
      </c>
      <c r="B573" t="str">
        <f>VLOOKUP($A573,'Customer Names'!$A$2:$D$2336,3,FALSE)</f>
        <v>Alejandro</v>
      </c>
      <c r="C573">
        <f>VLOOKUP($A573,'Medical Examinations'!$A$1:$J$2336,2,FALSE)</f>
        <v>42.02</v>
      </c>
      <c r="D573">
        <f>VLOOKUP($A573,'Medical Examinations'!$A$1:$J$2336,3,FALSE)</f>
        <v>9.9499999999999993</v>
      </c>
      <c r="E573" t="str">
        <f>VLOOKUP($A573,'Medical Examinations'!$A$1:$J$2336,4,FALSE)</f>
        <v>Yes</v>
      </c>
      <c r="F573" t="str">
        <f>VLOOKUP($A573,'Medical Examinations'!$A$1:$J$2336,5,FALSE)</f>
        <v>No</v>
      </c>
      <c r="G573" t="str">
        <f>VLOOKUP($A573,'Medical Examinations'!$A$1:$J$2336,6,FALSE)</f>
        <v>Yes</v>
      </c>
      <c r="H573">
        <f>VLOOKUP($A573,'Medical Examinations'!$A$1:$J$2336,7,FALSE)</f>
        <v>1</v>
      </c>
      <c r="I573" t="str">
        <f>VLOOKUP($A573,'Medical Examinations'!$A$1:$J$2336,8,FALSE)</f>
        <v>No</v>
      </c>
      <c r="J573" t="str">
        <f>VLOOKUP($A573,'Medical Examinations'!$A$1:$J$2336,9,FALSE)</f>
        <v>Obesity</v>
      </c>
      <c r="K573" t="str">
        <f>VLOOKUP($A573,'Medical Examinations'!$A$1:$J$2336,10,FALSE)</f>
        <v>Diabetes</v>
      </c>
      <c r="L573">
        <f>VLOOKUP($A573,'Hospitalisation Details'!$A$1:$O$2344,2,FALSE)</f>
        <v>12</v>
      </c>
      <c r="M573" s="6" t="str">
        <f>VLOOKUP($A573,'Hospitalisation Details'!$A$1:$O$2344,5,FALSE)</f>
        <v>12-Jul-1963</v>
      </c>
      <c r="N573" s="28">
        <f>VLOOKUP($A573,'Hospitalisation Details'!$A$1:$O$2344,6,FALSE)</f>
        <v>59</v>
      </c>
      <c r="O573" s="28">
        <f>VLOOKUP($A573,'Hospitalisation Details'!$A$1:$O$2344,7,FALSE)</f>
        <v>0</v>
      </c>
      <c r="P573" s="28">
        <f>VLOOKUP($A573,'Hospitalisation Details'!$A$1:$O$2344,8,FALSE)</f>
        <v>17337.580000000002</v>
      </c>
      <c r="Q573" t="str">
        <f>VLOOKUP($A573,'Hospitalisation Details'!$A$1:$O$2344,3,FALSE)</f>
        <v>Jul</v>
      </c>
    </row>
    <row r="574" spans="1:17" ht="15.6" x14ac:dyDescent="0.3">
      <c r="A574" s="21" t="s">
        <v>1796</v>
      </c>
      <c r="B574" t="str">
        <f>VLOOKUP($A574,'Customer Names'!$A$2:$D$2336,3,FALSE)</f>
        <v>Beth A</v>
      </c>
      <c r="C574">
        <f>VLOOKUP($A574,'Medical Examinations'!$A$1:$J$2336,2,FALSE)</f>
        <v>49.07</v>
      </c>
      <c r="D574">
        <f>VLOOKUP($A574,'Medical Examinations'!$A$1:$J$2336,3,FALSE)</f>
        <v>9.08</v>
      </c>
      <c r="E574" t="str">
        <f>VLOOKUP($A574,'Medical Examinations'!$A$1:$J$2336,4,FALSE)</f>
        <v>Yes</v>
      </c>
      <c r="F574" t="str">
        <f>VLOOKUP($A574,'Medical Examinations'!$A$1:$J$2336,5,FALSE)</f>
        <v>No</v>
      </c>
      <c r="G574" t="str">
        <f>VLOOKUP($A574,'Medical Examinations'!$A$1:$J$2336,6,FALSE)</f>
        <v>No</v>
      </c>
      <c r="H574">
        <f>VLOOKUP($A574,'Medical Examinations'!$A$1:$J$2336,7,FALSE)</f>
        <v>1</v>
      </c>
      <c r="I574" t="str">
        <f>VLOOKUP($A574,'Medical Examinations'!$A$1:$J$2336,8,FALSE)</f>
        <v>No</v>
      </c>
      <c r="J574" t="str">
        <f>VLOOKUP($A574,'Medical Examinations'!$A$1:$J$2336,9,FALSE)</f>
        <v>Obesity</v>
      </c>
      <c r="K574" t="str">
        <f>VLOOKUP($A574,'Medical Examinations'!$A$1:$J$2336,10,FALSE)</f>
        <v>Diabetes</v>
      </c>
      <c r="L574">
        <f>VLOOKUP($A574,'Hospitalisation Details'!$A$1:$O$2344,2,FALSE)</f>
        <v>25</v>
      </c>
      <c r="M574" s="6" t="str">
        <f>VLOOKUP($A574,'Hospitalisation Details'!$A$1:$O$2344,5,FALSE)</f>
        <v>25-Aug-1975</v>
      </c>
      <c r="N574" s="28">
        <f>VLOOKUP($A574,'Hospitalisation Details'!$A$1:$O$2344,6,FALSE)</f>
        <v>47</v>
      </c>
      <c r="O574" s="28">
        <f>VLOOKUP($A574,'Hospitalisation Details'!$A$1:$O$2344,7,FALSE)</f>
        <v>1</v>
      </c>
      <c r="P574" s="28">
        <f>VLOOKUP($A574,'Hospitalisation Details'!$A$1:$O$2344,8,FALSE)</f>
        <v>17253.43</v>
      </c>
      <c r="Q574" t="str">
        <f>VLOOKUP($A574,'Hospitalisation Details'!$A$1:$O$2344,3,FALSE)</f>
        <v>Aug</v>
      </c>
    </row>
    <row r="575" spans="1:17" ht="15.6" x14ac:dyDescent="0.3">
      <c r="A575" s="21" t="s">
        <v>1795</v>
      </c>
      <c r="B575" t="str">
        <f>VLOOKUP($A575,'Customer Names'!$A$2:$D$2336,3,FALSE)</f>
        <v>Jason R</v>
      </c>
      <c r="C575">
        <f>VLOOKUP($A575,'Medical Examinations'!$A$1:$J$2336,2,FALSE)</f>
        <v>19.8</v>
      </c>
      <c r="D575">
        <f>VLOOKUP($A575,'Medical Examinations'!$A$1:$J$2336,3,FALSE)</f>
        <v>4.82</v>
      </c>
      <c r="E575" t="str">
        <f>VLOOKUP($A575,'Medical Examinations'!$A$1:$J$2336,4,FALSE)</f>
        <v>No</v>
      </c>
      <c r="F575" t="str">
        <f>VLOOKUP($A575,'Medical Examinations'!$A$1:$J$2336,5,FALSE)</f>
        <v>No</v>
      </c>
      <c r="G575" t="str">
        <f>VLOOKUP($A575,'Medical Examinations'!$A$1:$J$2336,6,FALSE)</f>
        <v>No</v>
      </c>
      <c r="H575">
        <f>VLOOKUP($A575,'Medical Examinations'!$A$1:$J$2336,7,FALSE)</f>
        <v>0</v>
      </c>
      <c r="I575" t="str">
        <f>VLOOKUP($A575,'Medical Examinations'!$A$1:$J$2336,8,FALSE)</f>
        <v>Yes</v>
      </c>
      <c r="J575" t="str">
        <f>VLOOKUP($A575,'Medical Examinations'!$A$1:$J$2336,9,FALSE)</f>
        <v>Normal Weight</v>
      </c>
      <c r="K575" t="str">
        <f>VLOOKUP($A575,'Medical Examinations'!$A$1:$J$2336,10,FALSE)</f>
        <v>Normal</v>
      </c>
      <c r="L575">
        <f>VLOOKUP($A575,'Hospitalisation Details'!$A$1:$O$2344,2,FALSE)</f>
        <v>22</v>
      </c>
      <c r="M575" s="6" t="str">
        <f>VLOOKUP($A575,'Hospitalisation Details'!$A$1:$O$2344,5,FALSE)</f>
        <v>22-Oct-1982</v>
      </c>
      <c r="N575" s="28">
        <f>VLOOKUP($A575,'Hospitalisation Details'!$A$1:$O$2344,6,FALSE)</f>
        <v>40</v>
      </c>
      <c r="O575" s="28">
        <f>VLOOKUP($A575,'Hospitalisation Details'!$A$1:$O$2344,7,FALSE)</f>
        <v>1</v>
      </c>
      <c r="P575" s="28">
        <f>VLOOKUP($A575,'Hospitalisation Details'!$A$1:$O$2344,8,FALSE)</f>
        <v>17179.52</v>
      </c>
      <c r="Q575" t="str">
        <f>VLOOKUP($A575,'Hospitalisation Details'!$A$1:$O$2344,3,FALSE)</f>
        <v>Oct</v>
      </c>
    </row>
    <row r="576" spans="1:17" ht="15.6" x14ac:dyDescent="0.3">
      <c r="A576" s="21" t="s">
        <v>1794</v>
      </c>
      <c r="B576" t="str">
        <f>VLOOKUP($A576,'Customer Names'!$A$2:$D$2336,3,FALSE)</f>
        <v>Yoshinori</v>
      </c>
      <c r="C576">
        <f>VLOOKUP($A576,'Medical Examinations'!$A$1:$J$2336,2,FALSE)</f>
        <v>27.36</v>
      </c>
      <c r="D576">
        <f>VLOOKUP($A576,'Medical Examinations'!$A$1:$J$2336,3,FALSE)</f>
        <v>4.6500000000000004</v>
      </c>
      <c r="E576" t="str">
        <f>VLOOKUP($A576,'Medical Examinations'!$A$1:$J$2336,4,FALSE)</f>
        <v>No</v>
      </c>
      <c r="F576" t="str">
        <f>VLOOKUP($A576,'Medical Examinations'!$A$1:$J$2336,5,FALSE)</f>
        <v>Yes</v>
      </c>
      <c r="G576" t="str">
        <f>VLOOKUP($A576,'Medical Examinations'!$A$1:$J$2336,6,FALSE)</f>
        <v>No</v>
      </c>
      <c r="H576">
        <f>VLOOKUP($A576,'Medical Examinations'!$A$1:$J$2336,7,FALSE)</f>
        <v>1</v>
      </c>
      <c r="I576" t="str">
        <f>VLOOKUP($A576,'Medical Examinations'!$A$1:$J$2336,8,FALSE)</f>
        <v>Yes</v>
      </c>
      <c r="J576" t="str">
        <f>VLOOKUP($A576,'Medical Examinations'!$A$1:$J$2336,9,FALSE)</f>
        <v>Over Weight</v>
      </c>
      <c r="K576" t="str">
        <f>VLOOKUP($A576,'Medical Examinations'!$A$1:$J$2336,10,FALSE)</f>
        <v>Normal</v>
      </c>
      <c r="L576">
        <f>VLOOKUP($A576,'Hospitalisation Details'!$A$1:$O$2344,2,FALSE)</f>
        <v>18</v>
      </c>
      <c r="M576" s="6" t="str">
        <f>VLOOKUP($A576,'Hospitalisation Details'!$A$1:$O$2344,5,FALSE)</f>
        <v>18-Aug-2004</v>
      </c>
      <c r="N576" s="28">
        <f>VLOOKUP($A576,'Hospitalisation Details'!$A$1:$O$2344,6,FALSE)</f>
        <v>18</v>
      </c>
      <c r="O576" s="28">
        <f>VLOOKUP($A576,'Hospitalisation Details'!$A$1:$O$2344,7,FALSE)</f>
        <v>1</v>
      </c>
      <c r="P576" s="28">
        <f>VLOOKUP($A576,'Hospitalisation Details'!$A$1:$O$2344,8,FALSE)</f>
        <v>17178.68</v>
      </c>
      <c r="Q576" t="str">
        <f>VLOOKUP($A576,'Hospitalisation Details'!$A$1:$O$2344,3,FALSE)</f>
        <v>Aug</v>
      </c>
    </row>
    <row r="577" spans="1:17" ht="15.6" x14ac:dyDescent="0.3">
      <c r="A577" s="21" t="s">
        <v>1793</v>
      </c>
      <c r="B577" t="str">
        <f>VLOOKUP($A577,'Customer Names'!$A$2:$D$2336,3,FALSE)</f>
        <v>Adrienne G</v>
      </c>
      <c r="C577">
        <f>VLOOKUP($A577,'Medical Examinations'!$A$1:$J$2336,2,FALSE)</f>
        <v>42.95</v>
      </c>
      <c r="D577">
        <f>VLOOKUP($A577,'Medical Examinations'!$A$1:$J$2336,3,FALSE)</f>
        <v>5.16</v>
      </c>
      <c r="E577" t="str">
        <f>VLOOKUP($A577,'Medical Examinations'!$A$1:$J$2336,4,FALSE)</f>
        <v>Yes</v>
      </c>
      <c r="F577" t="str">
        <f>VLOOKUP($A577,'Medical Examinations'!$A$1:$J$2336,5,FALSE)</f>
        <v>No</v>
      </c>
      <c r="G577" t="str">
        <f>VLOOKUP($A577,'Medical Examinations'!$A$1:$J$2336,6,FALSE)</f>
        <v>No</v>
      </c>
      <c r="H577">
        <f>VLOOKUP($A577,'Medical Examinations'!$A$1:$J$2336,7,FALSE)</f>
        <v>1</v>
      </c>
      <c r="I577" t="str">
        <f>VLOOKUP($A577,'Medical Examinations'!$A$1:$J$2336,8,FALSE)</f>
        <v>No</v>
      </c>
      <c r="J577" t="str">
        <f>VLOOKUP($A577,'Medical Examinations'!$A$1:$J$2336,9,FALSE)</f>
        <v>Obesity</v>
      </c>
      <c r="K577" t="str">
        <f>VLOOKUP($A577,'Medical Examinations'!$A$1:$J$2336,10,FALSE)</f>
        <v>Normal</v>
      </c>
      <c r="L577">
        <f>VLOOKUP($A577,'Hospitalisation Details'!$A$1:$O$2344,2,FALSE)</f>
        <v>7</v>
      </c>
      <c r="M577" s="6" t="str">
        <f>VLOOKUP($A577,'Hospitalisation Details'!$A$1:$O$2344,5,FALSE)</f>
        <v>7-Jun-1964</v>
      </c>
      <c r="N577" s="28">
        <f>VLOOKUP($A577,'Hospitalisation Details'!$A$1:$O$2344,6,FALSE)</f>
        <v>59</v>
      </c>
      <c r="O577" s="28">
        <f>VLOOKUP($A577,'Hospitalisation Details'!$A$1:$O$2344,7,FALSE)</f>
        <v>0</v>
      </c>
      <c r="P577" s="28">
        <f>VLOOKUP($A577,'Hospitalisation Details'!$A$1:$O$2344,8,FALSE)</f>
        <v>17174.52</v>
      </c>
      <c r="Q577" t="str">
        <f>VLOOKUP($A577,'Hospitalisation Details'!$A$1:$O$2344,3,FALSE)</f>
        <v>Jun</v>
      </c>
    </row>
    <row r="578" spans="1:17" ht="15.6" x14ac:dyDescent="0.3">
      <c r="A578" s="21" t="s">
        <v>1792</v>
      </c>
      <c r="B578" t="str">
        <f>VLOOKUP($A578,'Customer Names'!$A$2:$D$2336,3,FALSE)</f>
        <v>Meredith</v>
      </c>
      <c r="C578">
        <f>VLOOKUP($A578,'Medical Examinations'!$A$1:$J$2336,2,FALSE)</f>
        <v>42.66</v>
      </c>
      <c r="D578">
        <f>VLOOKUP($A578,'Medical Examinations'!$A$1:$J$2336,3,FALSE)</f>
        <v>10.44</v>
      </c>
      <c r="E578" t="str">
        <f>VLOOKUP($A578,'Medical Examinations'!$A$1:$J$2336,4,FALSE)</f>
        <v>No</v>
      </c>
      <c r="F578" t="str">
        <f>VLOOKUP($A578,'Medical Examinations'!$A$1:$J$2336,5,FALSE)</f>
        <v>No</v>
      </c>
      <c r="G578" t="str">
        <f>VLOOKUP($A578,'Medical Examinations'!$A$1:$J$2336,6,FALSE)</f>
        <v>No</v>
      </c>
      <c r="H578">
        <f>VLOOKUP($A578,'Medical Examinations'!$A$1:$J$2336,7,FALSE)</f>
        <v>0</v>
      </c>
      <c r="I578" t="str">
        <f>VLOOKUP($A578,'Medical Examinations'!$A$1:$J$2336,8,FALSE)</f>
        <v>No</v>
      </c>
      <c r="J578" t="str">
        <f>VLOOKUP($A578,'Medical Examinations'!$A$1:$J$2336,9,FALSE)</f>
        <v>Obesity</v>
      </c>
      <c r="K578" t="str">
        <f>VLOOKUP($A578,'Medical Examinations'!$A$1:$J$2336,10,FALSE)</f>
        <v>Diabetes</v>
      </c>
      <c r="L578">
        <f>VLOOKUP($A578,'Hospitalisation Details'!$A$1:$O$2344,2,FALSE)</f>
        <v>16</v>
      </c>
      <c r="M578" s="6" t="str">
        <f>VLOOKUP($A578,'Hospitalisation Details'!$A$1:$O$2344,5,FALSE)</f>
        <v>16-Sep-1965</v>
      </c>
      <c r="N578" s="28">
        <f>VLOOKUP($A578,'Hospitalisation Details'!$A$1:$O$2344,6,FALSE)</f>
        <v>57</v>
      </c>
      <c r="O578" s="28">
        <f>VLOOKUP($A578,'Hospitalisation Details'!$A$1:$O$2344,7,FALSE)</f>
        <v>0</v>
      </c>
      <c r="P578" s="28">
        <f>VLOOKUP($A578,'Hospitalisation Details'!$A$1:$O$2344,8,FALSE)</f>
        <v>17172.27</v>
      </c>
      <c r="Q578" t="str">
        <f>VLOOKUP($A578,'Hospitalisation Details'!$A$1:$O$2344,3,FALSE)</f>
        <v>Sep</v>
      </c>
    </row>
    <row r="579" spans="1:17" ht="15.6" x14ac:dyDescent="0.3">
      <c r="A579" s="21" t="s">
        <v>1791</v>
      </c>
      <c r="B579" t="str">
        <f>VLOOKUP($A579,'Customer Names'!$A$2:$D$2336,3,FALSE)</f>
        <v>Junyong</v>
      </c>
      <c r="C579">
        <f>VLOOKUP($A579,'Medical Examinations'!$A$1:$J$2336,2,FALSE)</f>
        <v>33.630000000000003</v>
      </c>
      <c r="D579">
        <f>VLOOKUP($A579,'Medical Examinations'!$A$1:$J$2336,3,FALSE)</f>
        <v>5.69</v>
      </c>
      <c r="E579" t="str">
        <f>VLOOKUP($A579,'Medical Examinations'!$A$1:$J$2336,4,FALSE)</f>
        <v>No</v>
      </c>
      <c r="F579" t="str">
        <f>VLOOKUP($A579,'Medical Examinations'!$A$1:$J$2336,5,FALSE)</f>
        <v>No</v>
      </c>
      <c r="G579" t="str">
        <f>VLOOKUP($A579,'Medical Examinations'!$A$1:$J$2336,6,FALSE)</f>
        <v>No</v>
      </c>
      <c r="H579">
        <f>VLOOKUP($A579,'Medical Examinations'!$A$1:$J$2336,7,FALSE)</f>
        <v>1</v>
      </c>
      <c r="I579" t="str">
        <f>VLOOKUP($A579,'Medical Examinations'!$A$1:$J$2336,8,FALSE)</f>
        <v>No</v>
      </c>
      <c r="J579" t="str">
        <f>VLOOKUP($A579,'Medical Examinations'!$A$1:$J$2336,9,FALSE)</f>
        <v>Obesity</v>
      </c>
      <c r="K579" t="str">
        <f>VLOOKUP($A579,'Medical Examinations'!$A$1:$J$2336,10,FALSE)</f>
        <v>Normal</v>
      </c>
      <c r="L579">
        <f>VLOOKUP($A579,'Hospitalisation Details'!$A$1:$O$2344,2,FALSE)</f>
        <v>3</v>
      </c>
      <c r="M579" s="6" t="str">
        <f>VLOOKUP($A579,'Hospitalisation Details'!$A$1:$O$2344,5,FALSE)</f>
        <v>3-Jun-1998</v>
      </c>
      <c r="N579" s="28">
        <f>VLOOKUP($A579,'Hospitalisation Details'!$A$1:$O$2344,6,FALSE)</f>
        <v>25</v>
      </c>
      <c r="O579" s="28">
        <f>VLOOKUP($A579,'Hospitalisation Details'!$A$1:$O$2344,7,FALSE)</f>
        <v>4</v>
      </c>
      <c r="P579" s="28">
        <f>VLOOKUP($A579,'Hospitalisation Details'!$A$1:$O$2344,8,FALSE)</f>
        <v>17128.43</v>
      </c>
      <c r="Q579" t="str">
        <f>VLOOKUP($A579,'Hospitalisation Details'!$A$1:$O$2344,3,FALSE)</f>
        <v>Jun</v>
      </c>
    </row>
    <row r="580" spans="1:17" ht="15.6" x14ac:dyDescent="0.3">
      <c r="A580" s="21" t="s">
        <v>1790</v>
      </c>
      <c r="B580" t="str">
        <f>VLOOKUP($A580,'Customer Names'!$A$2:$D$2336,3,FALSE)</f>
        <v>Kristen A</v>
      </c>
      <c r="C580">
        <f>VLOOKUP($A580,'Medical Examinations'!$A$1:$J$2336,2,FALSE)</f>
        <v>26.84</v>
      </c>
      <c r="D580">
        <f>VLOOKUP($A580,'Medical Examinations'!$A$1:$J$2336,3,FALSE)</f>
        <v>6.5</v>
      </c>
      <c r="E580" t="str">
        <f>VLOOKUP($A580,'Medical Examinations'!$A$1:$J$2336,4,FALSE)</f>
        <v>No</v>
      </c>
      <c r="F580" t="str">
        <f>VLOOKUP($A580,'Medical Examinations'!$A$1:$J$2336,5,FALSE)</f>
        <v>No</v>
      </c>
      <c r="G580" t="str">
        <f>VLOOKUP($A580,'Medical Examinations'!$A$1:$J$2336,6,FALSE)</f>
        <v>No</v>
      </c>
      <c r="H580">
        <f>VLOOKUP($A580,'Medical Examinations'!$A$1:$J$2336,7,FALSE)</f>
        <v>0</v>
      </c>
      <c r="I580" t="str">
        <f>VLOOKUP($A580,'Medical Examinations'!$A$1:$J$2336,8,FALSE)</f>
        <v>Yes</v>
      </c>
      <c r="J580" t="str">
        <f>VLOOKUP($A580,'Medical Examinations'!$A$1:$J$2336,9,FALSE)</f>
        <v>Over Weight</v>
      </c>
      <c r="K580" t="str">
        <f>VLOOKUP($A580,'Medical Examinations'!$A$1:$J$2336,10,FALSE)</f>
        <v>Diabetes</v>
      </c>
      <c r="L580">
        <f>VLOOKUP($A580,'Hospitalisation Details'!$A$1:$O$2344,2,FALSE)</f>
        <v>28</v>
      </c>
      <c r="M580" s="6" t="str">
        <f>VLOOKUP($A580,'Hospitalisation Details'!$A$1:$O$2344,5,FALSE)</f>
        <v>28-Jun-2002</v>
      </c>
      <c r="N580" s="28">
        <f>VLOOKUP($A580,'Hospitalisation Details'!$A$1:$O$2344,6,FALSE)</f>
        <v>20</v>
      </c>
      <c r="O580" s="28">
        <f>VLOOKUP($A580,'Hospitalisation Details'!$A$1:$O$2344,7,FALSE)</f>
        <v>1</v>
      </c>
      <c r="P580" s="28">
        <f>VLOOKUP($A580,'Hospitalisation Details'!$A$1:$O$2344,8,FALSE)</f>
        <v>17085.27</v>
      </c>
      <c r="Q580" t="str">
        <f>VLOOKUP($A580,'Hospitalisation Details'!$A$1:$O$2344,3,FALSE)</f>
        <v>Jun</v>
      </c>
    </row>
    <row r="581" spans="1:17" ht="15.6" x14ac:dyDescent="0.3">
      <c r="A581" s="21" t="s">
        <v>1789</v>
      </c>
      <c r="B581" t="str">
        <f>VLOOKUP($A581,'Customer Names'!$A$2:$D$2336,3,FALSE)</f>
        <v>Maria I</v>
      </c>
      <c r="C581">
        <f>VLOOKUP($A581,'Medical Examinations'!$A$1:$J$2336,2,FALSE)</f>
        <v>28.3</v>
      </c>
      <c r="D581">
        <f>VLOOKUP($A581,'Medical Examinations'!$A$1:$J$2336,3,FALSE)</f>
        <v>5.73</v>
      </c>
      <c r="E581" t="str">
        <f>VLOOKUP($A581,'Medical Examinations'!$A$1:$J$2336,4,FALSE)</f>
        <v>No</v>
      </c>
      <c r="F581" t="str">
        <f>VLOOKUP($A581,'Medical Examinations'!$A$1:$J$2336,5,FALSE)</f>
        <v>No</v>
      </c>
      <c r="G581" t="str">
        <f>VLOOKUP($A581,'Medical Examinations'!$A$1:$J$2336,6,FALSE)</f>
        <v>Yes</v>
      </c>
      <c r="H581">
        <f>VLOOKUP($A581,'Medical Examinations'!$A$1:$J$2336,7,FALSE)</f>
        <v>1</v>
      </c>
      <c r="I581" t="str">
        <f>VLOOKUP($A581,'Medical Examinations'!$A$1:$J$2336,8,FALSE)</f>
        <v>Yes</v>
      </c>
      <c r="J581" t="str">
        <f>VLOOKUP($A581,'Medical Examinations'!$A$1:$J$2336,9,FALSE)</f>
        <v>Over Weight</v>
      </c>
      <c r="K581" t="str">
        <f>VLOOKUP($A581,'Medical Examinations'!$A$1:$J$2336,10,FALSE)</f>
        <v>Prediabetes</v>
      </c>
      <c r="L581">
        <f>VLOOKUP($A581,'Hospitalisation Details'!$A$1:$O$2344,2,FALSE)</f>
        <v>26</v>
      </c>
      <c r="M581" s="6" t="str">
        <f>VLOOKUP($A581,'Hospitalisation Details'!$A$1:$O$2344,5,FALSE)</f>
        <v>26-Dec-2003</v>
      </c>
      <c r="N581" s="28">
        <f>VLOOKUP($A581,'Hospitalisation Details'!$A$1:$O$2344,6,FALSE)</f>
        <v>19</v>
      </c>
      <c r="O581" s="28">
        <f>VLOOKUP($A581,'Hospitalisation Details'!$A$1:$O$2344,7,FALSE)</f>
        <v>0</v>
      </c>
      <c r="P581" s="28">
        <f>VLOOKUP($A581,'Hospitalisation Details'!$A$1:$O$2344,8,FALSE)</f>
        <v>17081.080000000002</v>
      </c>
      <c r="Q581" t="str">
        <f>VLOOKUP($A581,'Hospitalisation Details'!$A$1:$O$2344,3,FALSE)</f>
        <v>Dec</v>
      </c>
    </row>
    <row r="582" spans="1:17" ht="15.6" x14ac:dyDescent="0.3">
      <c r="A582" s="21" t="s">
        <v>1788</v>
      </c>
      <c r="B582" t="str">
        <f>VLOOKUP($A582,'Customer Names'!$A$2:$D$2336,3,FALSE)</f>
        <v>Jonathan</v>
      </c>
      <c r="C582">
        <f>VLOOKUP($A582,'Medical Examinations'!$A$1:$J$2336,2,FALSE)</f>
        <v>27.06</v>
      </c>
      <c r="D582">
        <f>VLOOKUP($A582,'Medical Examinations'!$A$1:$J$2336,3,FALSE)</f>
        <v>5.74</v>
      </c>
      <c r="E582" t="str">
        <f>VLOOKUP($A582,'Medical Examinations'!$A$1:$J$2336,4,FALSE)</f>
        <v>Yes</v>
      </c>
      <c r="F582" t="str">
        <f>VLOOKUP($A582,'Medical Examinations'!$A$1:$J$2336,5,FALSE)</f>
        <v>No</v>
      </c>
      <c r="G582" t="str">
        <f>VLOOKUP($A582,'Medical Examinations'!$A$1:$J$2336,6,FALSE)</f>
        <v>No</v>
      </c>
      <c r="H582">
        <f>VLOOKUP($A582,'Medical Examinations'!$A$1:$J$2336,7,FALSE)</f>
        <v>0</v>
      </c>
      <c r="I582" t="str">
        <f>VLOOKUP($A582,'Medical Examinations'!$A$1:$J$2336,8,FALSE)</f>
        <v>Yes</v>
      </c>
      <c r="J582" t="str">
        <f>VLOOKUP($A582,'Medical Examinations'!$A$1:$J$2336,9,FALSE)</f>
        <v>Over Weight</v>
      </c>
      <c r="K582" t="str">
        <f>VLOOKUP($A582,'Medical Examinations'!$A$1:$J$2336,10,FALSE)</f>
        <v>Prediabetes</v>
      </c>
      <c r="L582">
        <f>VLOOKUP($A582,'Hospitalisation Details'!$A$1:$O$2344,2,FALSE)</f>
        <v>10</v>
      </c>
      <c r="M582" s="6" t="str">
        <f>VLOOKUP($A582,'Hospitalisation Details'!$A$1:$O$2344,5,FALSE)</f>
        <v>10-Jun-1996</v>
      </c>
      <c r="N582" s="28">
        <f>VLOOKUP($A582,'Hospitalisation Details'!$A$1:$O$2344,6,FALSE)</f>
        <v>26</v>
      </c>
      <c r="O582" s="28">
        <f>VLOOKUP($A582,'Hospitalisation Details'!$A$1:$O$2344,7,FALSE)</f>
        <v>0</v>
      </c>
      <c r="P582" s="28">
        <f>VLOOKUP($A582,'Hospitalisation Details'!$A$1:$O$2344,8,FALSE)</f>
        <v>17043.34</v>
      </c>
      <c r="Q582" t="str">
        <f>VLOOKUP($A582,'Hospitalisation Details'!$A$1:$O$2344,3,FALSE)</f>
        <v>Jun</v>
      </c>
    </row>
    <row r="583" spans="1:17" ht="15.6" x14ac:dyDescent="0.3">
      <c r="A583" s="21" t="s">
        <v>1787</v>
      </c>
      <c r="B583" t="str">
        <f>VLOOKUP($A583,'Customer Names'!$A$2:$D$2336,3,FALSE)</f>
        <v>Phil</v>
      </c>
      <c r="C583">
        <f>VLOOKUP($A583,'Medical Examinations'!$A$1:$J$2336,2,FALSE)</f>
        <v>47.13</v>
      </c>
      <c r="D583">
        <f>VLOOKUP($A583,'Medical Examinations'!$A$1:$J$2336,3,FALSE)</f>
        <v>8.6999999999999993</v>
      </c>
      <c r="E583" t="str">
        <f>VLOOKUP($A583,'Medical Examinations'!$A$1:$J$2336,4,FALSE)</f>
        <v>No</v>
      </c>
      <c r="F583" t="str">
        <f>VLOOKUP($A583,'Medical Examinations'!$A$1:$J$2336,5,FALSE)</f>
        <v>No</v>
      </c>
      <c r="G583" t="str">
        <f>VLOOKUP($A583,'Medical Examinations'!$A$1:$J$2336,6,FALSE)</f>
        <v>No</v>
      </c>
      <c r="H583">
        <f>VLOOKUP($A583,'Medical Examinations'!$A$1:$J$2336,7,FALSE)</f>
        <v>0</v>
      </c>
      <c r="I583" t="str">
        <f>VLOOKUP($A583,'Medical Examinations'!$A$1:$J$2336,8,FALSE)</f>
        <v>No</v>
      </c>
      <c r="J583" t="str">
        <f>VLOOKUP($A583,'Medical Examinations'!$A$1:$J$2336,9,FALSE)</f>
        <v>Obesity</v>
      </c>
      <c r="K583" t="str">
        <f>VLOOKUP($A583,'Medical Examinations'!$A$1:$J$2336,10,FALSE)</f>
        <v>Diabetes</v>
      </c>
      <c r="L583">
        <f>VLOOKUP($A583,'Hospitalisation Details'!$A$1:$O$2344,2,FALSE)</f>
        <v>22</v>
      </c>
      <c r="M583" s="6" t="str">
        <f>VLOOKUP($A583,'Hospitalisation Details'!$A$1:$O$2344,5,FALSE)</f>
        <v>22-Aug-1971</v>
      </c>
      <c r="N583" s="28">
        <f>VLOOKUP($A583,'Hospitalisation Details'!$A$1:$O$2344,6,FALSE)</f>
        <v>51</v>
      </c>
      <c r="O583" s="28">
        <f>VLOOKUP($A583,'Hospitalisation Details'!$A$1:$O$2344,7,FALSE)</f>
        <v>0</v>
      </c>
      <c r="P583" s="28">
        <f>VLOOKUP($A583,'Hospitalisation Details'!$A$1:$O$2344,8,FALSE)</f>
        <v>17016.009999999998</v>
      </c>
      <c r="Q583" t="str">
        <f>VLOOKUP($A583,'Hospitalisation Details'!$A$1:$O$2344,3,FALSE)</f>
        <v>Aug</v>
      </c>
    </row>
    <row r="584" spans="1:17" ht="15.6" x14ac:dyDescent="0.3">
      <c r="A584" s="21" t="s">
        <v>1786</v>
      </c>
      <c r="B584" t="str">
        <f>VLOOKUP($A584,'Customer Names'!$A$2:$D$2336,3,FALSE)</f>
        <v>Benjamina C</v>
      </c>
      <c r="C584">
        <f>VLOOKUP($A584,'Medical Examinations'!$A$1:$J$2336,2,FALSE)</f>
        <v>51.72</v>
      </c>
      <c r="D584">
        <f>VLOOKUP($A584,'Medical Examinations'!$A$1:$J$2336,3,FALSE)</f>
        <v>5.09</v>
      </c>
      <c r="E584" t="str">
        <f>VLOOKUP($A584,'Medical Examinations'!$A$1:$J$2336,4,FALSE)</f>
        <v>No</v>
      </c>
      <c r="F584" t="str">
        <f>VLOOKUP($A584,'Medical Examinations'!$A$1:$J$2336,5,FALSE)</f>
        <v>No</v>
      </c>
      <c r="G584" t="str">
        <f>VLOOKUP($A584,'Medical Examinations'!$A$1:$J$2336,6,FALSE)</f>
        <v>No</v>
      </c>
      <c r="H584">
        <f>VLOOKUP($A584,'Medical Examinations'!$A$1:$J$2336,7,FALSE)</f>
        <v>0</v>
      </c>
      <c r="I584" t="str">
        <f>VLOOKUP($A584,'Medical Examinations'!$A$1:$J$2336,8,FALSE)</f>
        <v>No</v>
      </c>
      <c r="J584" t="str">
        <f>VLOOKUP($A584,'Medical Examinations'!$A$1:$J$2336,9,FALSE)</f>
        <v>Obesity</v>
      </c>
      <c r="K584" t="str">
        <f>VLOOKUP($A584,'Medical Examinations'!$A$1:$J$2336,10,FALSE)</f>
        <v>Normal</v>
      </c>
      <c r="L584">
        <f>VLOOKUP($A584,'Hospitalisation Details'!$A$1:$O$2344,2,FALSE)</f>
        <v>16</v>
      </c>
      <c r="M584" s="6" t="str">
        <f>VLOOKUP($A584,'Hospitalisation Details'!$A$1:$O$2344,5,FALSE)</f>
        <v>16-Jul-1980</v>
      </c>
      <c r="N584" s="28">
        <f>VLOOKUP($A584,'Hospitalisation Details'!$A$1:$O$2344,6,FALSE)</f>
        <v>42</v>
      </c>
      <c r="O584" s="28">
        <f>VLOOKUP($A584,'Hospitalisation Details'!$A$1:$O$2344,7,FALSE)</f>
        <v>2</v>
      </c>
      <c r="P584" s="28">
        <f>VLOOKUP($A584,'Hospitalisation Details'!$A$1:$O$2344,8,FALSE)</f>
        <v>16990.55</v>
      </c>
      <c r="Q584" t="str">
        <f>VLOOKUP($A584,'Hospitalisation Details'!$A$1:$O$2344,3,FALSE)</f>
        <v>Jul</v>
      </c>
    </row>
    <row r="585" spans="1:17" ht="15.6" x14ac:dyDescent="0.3">
      <c r="A585" s="21" t="s">
        <v>1785</v>
      </c>
      <c r="B585" t="str">
        <f>VLOOKUP($A585,'Customer Names'!$A$2:$D$2336,3,FALSE)</f>
        <v>Christopher</v>
      </c>
      <c r="C585">
        <f>VLOOKUP($A585,'Medical Examinations'!$A$1:$J$2336,2,FALSE)</f>
        <v>48.59</v>
      </c>
      <c r="D585">
        <f>VLOOKUP($A585,'Medical Examinations'!$A$1:$J$2336,3,FALSE)</f>
        <v>5.57</v>
      </c>
      <c r="E585" t="str">
        <f>VLOOKUP($A585,'Medical Examinations'!$A$1:$J$2336,4,FALSE)</f>
        <v>No</v>
      </c>
      <c r="F585" t="str">
        <f>VLOOKUP($A585,'Medical Examinations'!$A$1:$J$2336,5,FALSE)</f>
        <v>No</v>
      </c>
      <c r="G585" t="str">
        <f>VLOOKUP($A585,'Medical Examinations'!$A$1:$J$2336,6,FALSE)</f>
        <v>No</v>
      </c>
      <c r="H585">
        <f>VLOOKUP($A585,'Medical Examinations'!$A$1:$J$2336,7,FALSE)</f>
        <v>0</v>
      </c>
      <c r="I585" t="str">
        <f>VLOOKUP($A585,'Medical Examinations'!$A$1:$J$2336,8,FALSE)</f>
        <v>No</v>
      </c>
      <c r="J585" t="str">
        <f>VLOOKUP($A585,'Medical Examinations'!$A$1:$J$2336,9,FALSE)</f>
        <v>Obesity</v>
      </c>
      <c r="K585" t="str">
        <f>VLOOKUP($A585,'Medical Examinations'!$A$1:$J$2336,10,FALSE)</f>
        <v>Normal</v>
      </c>
      <c r="L585">
        <f>VLOOKUP($A585,'Hospitalisation Details'!$A$1:$O$2344,2,FALSE)</f>
        <v>25</v>
      </c>
      <c r="M585" s="6" t="str">
        <f>VLOOKUP($A585,'Hospitalisation Details'!$A$1:$O$2344,5,FALSE)</f>
        <v>25-Aug-1977</v>
      </c>
      <c r="N585" s="28">
        <f>VLOOKUP($A585,'Hospitalisation Details'!$A$1:$O$2344,6,FALSE)</f>
        <v>45</v>
      </c>
      <c r="O585" s="28">
        <f>VLOOKUP($A585,'Hospitalisation Details'!$A$1:$O$2344,7,FALSE)</f>
        <v>2</v>
      </c>
      <c r="P585" s="28">
        <f>VLOOKUP($A585,'Hospitalisation Details'!$A$1:$O$2344,8,FALSE)</f>
        <v>16921.09</v>
      </c>
      <c r="Q585" t="str">
        <f>VLOOKUP($A585,'Hospitalisation Details'!$A$1:$O$2344,3,FALSE)</f>
        <v>Aug</v>
      </c>
    </row>
    <row r="586" spans="1:17" ht="15.6" x14ac:dyDescent="0.3">
      <c r="A586" s="21" t="s">
        <v>1784</v>
      </c>
      <c r="B586" t="str">
        <f>VLOOKUP($A586,'Customer Names'!$A$2:$D$2336,3,FALSE)</f>
        <v>Alison B</v>
      </c>
      <c r="C586">
        <f>VLOOKUP($A586,'Medical Examinations'!$A$1:$J$2336,2,FALSE)</f>
        <v>45.18</v>
      </c>
      <c r="D586">
        <f>VLOOKUP($A586,'Medical Examinations'!$A$1:$J$2336,3,FALSE)</f>
        <v>10.87</v>
      </c>
      <c r="E586" t="str">
        <f>VLOOKUP($A586,'Medical Examinations'!$A$1:$J$2336,4,FALSE)</f>
        <v>No</v>
      </c>
      <c r="F586" t="str">
        <f>VLOOKUP($A586,'Medical Examinations'!$A$1:$J$2336,5,FALSE)</f>
        <v>No</v>
      </c>
      <c r="G586" t="str">
        <f>VLOOKUP($A586,'Medical Examinations'!$A$1:$J$2336,6,FALSE)</f>
        <v>No</v>
      </c>
      <c r="H586">
        <f>VLOOKUP($A586,'Medical Examinations'!$A$1:$J$2336,7,FALSE)</f>
        <v>0</v>
      </c>
      <c r="I586" t="str">
        <f>VLOOKUP($A586,'Medical Examinations'!$A$1:$J$2336,8,FALSE)</f>
        <v>No</v>
      </c>
      <c r="J586" t="str">
        <f>VLOOKUP($A586,'Medical Examinations'!$A$1:$J$2336,9,FALSE)</f>
        <v>Obesity</v>
      </c>
      <c r="K586" t="str">
        <f>VLOOKUP($A586,'Medical Examinations'!$A$1:$J$2336,10,FALSE)</f>
        <v>Diabetes</v>
      </c>
      <c r="L586">
        <f>VLOOKUP($A586,'Hospitalisation Details'!$A$1:$O$2344,2,FALSE)</f>
        <v>21</v>
      </c>
      <c r="M586" s="6" t="str">
        <f>VLOOKUP($A586,'Hospitalisation Details'!$A$1:$O$2344,5,FALSE)</f>
        <v>21-Oct-1968</v>
      </c>
      <c r="N586" s="28">
        <f>VLOOKUP($A586,'Hospitalisation Details'!$A$1:$O$2344,6,FALSE)</f>
        <v>54</v>
      </c>
      <c r="O586" s="28">
        <f>VLOOKUP($A586,'Hospitalisation Details'!$A$1:$O$2344,7,FALSE)</f>
        <v>0</v>
      </c>
      <c r="P586" s="28">
        <f>VLOOKUP($A586,'Hospitalisation Details'!$A$1:$O$2344,8,FALSE)</f>
        <v>16903.5</v>
      </c>
      <c r="Q586" t="str">
        <f>VLOOKUP($A586,'Hospitalisation Details'!$A$1:$O$2344,3,FALSE)</f>
        <v>Oct</v>
      </c>
    </row>
    <row r="587" spans="1:17" ht="15.6" x14ac:dyDescent="0.3">
      <c r="A587" s="21" t="s">
        <v>1783</v>
      </c>
      <c r="B587" t="str">
        <f>VLOOKUP($A587,'Customer Names'!$A$2:$D$2336,3,FALSE)</f>
        <v>Caroline</v>
      </c>
      <c r="C587">
        <f>VLOOKUP($A587,'Medical Examinations'!$A$1:$J$2336,2,FALSE)</f>
        <v>27.9</v>
      </c>
      <c r="D587">
        <f>VLOOKUP($A587,'Medical Examinations'!$A$1:$J$2336,3,FALSE)</f>
        <v>6.02</v>
      </c>
      <c r="E587" t="str">
        <f>VLOOKUP($A587,'Medical Examinations'!$A$1:$J$2336,4,FALSE)</f>
        <v>No</v>
      </c>
      <c r="F587" t="str">
        <f>VLOOKUP($A587,'Medical Examinations'!$A$1:$J$2336,5,FALSE)</f>
        <v>No</v>
      </c>
      <c r="G587" t="str">
        <f>VLOOKUP($A587,'Medical Examinations'!$A$1:$J$2336,6,FALSE)</f>
        <v>Yes</v>
      </c>
      <c r="H587">
        <f>VLOOKUP($A587,'Medical Examinations'!$A$1:$J$2336,7,FALSE)</f>
        <v>1</v>
      </c>
      <c r="I587" t="str">
        <f>VLOOKUP($A587,'Medical Examinations'!$A$1:$J$2336,8,FALSE)</f>
        <v>Yes</v>
      </c>
      <c r="J587" t="str">
        <f>VLOOKUP($A587,'Medical Examinations'!$A$1:$J$2336,9,FALSE)</f>
        <v>Over Weight</v>
      </c>
      <c r="K587" t="str">
        <f>VLOOKUP($A587,'Medical Examinations'!$A$1:$J$2336,10,FALSE)</f>
        <v>Prediabetes</v>
      </c>
      <c r="L587">
        <f>VLOOKUP($A587,'Hospitalisation Details'!$A$1:$O$2344,2,FALSE)</f>
        <v>10</v>
      </c>
      <c r="M587" s="6" t="str">
        <f>VLOOKUP($A587,'Hospitalisation Details'!$A$1:$O$2344,5,FALSE)</f>
        <v>10-Sep-2003</v>
      </c>
      <c r="N587" s="28">
        <f>VLOOKUP($A587,'Hospitalisation Details'!$A$1:$O$2344,6,FALSE)</f>
        <v>19</v>
      </c>
      <c r="O587" s="28">
        <f>VLOOKUP($A587,'Hospitalisation Details'!$A$1:$O$2344,7,FALSE)</f>
        <v>0</v>
      </c>
      <c r="P587" s="28">
        <f>VLOOKUP($A587,'Hospitalisation Details'!$A$1:$O$2344,8,FALSE)</f>
        <v>16884.919999999998</v>
      </c>
      <c r="Q587" t="str">
        <f>VLOOKUP($A587,'Hospitalisation Details'!$A$1:$O$2344,3,FALSE)</f>
        <v>Sep</v>
      </c>
    </row>
    <row r="588" spans="1:17" ht="15.6" x14ac:dyDescent="0.3">
      <c r="A588" s="21" t="s">
        <v>1782</v>
      </c>
      <c r="B588" t="str">
        <f>VLOOKUP($A588,'Customer Names'!$A$2:$D$2336,3,FALSE)</f>
        <v>Alexis N</v>
      </c>
      <c r="C588">
        <f>VLOOKUP($A588,'Medical Examinations'!$A$1:$J$2336,2,FALSE)</f>
        <v>51.33</v>
      </c>
      <c r="D588">
        <f>VLOOKUP($A588,'Medical Examinations'!$A$1:$J$2336,3,FALSE)</f>
        <v>7</v>
      </c>
      <c r="E588" t="str">
        <f>VLOOKUP($A588,'Medical Examinations'!$A$1:$J$2336,4,FALSE)</f>
        <v>No</v>
      </c>
      <c r="F588" t="str">
        <f>VLOOKUP($A588,'Medical Examinations'!$A$1:$J$2336,5,FALSE)</f>
        <v>No</v>
      </c>
      <c r="G588" t="str">
        <f>VLOOKUP($A588,'Medical Examinations'!$A$1:$J$2336,6,FALSE)</f>
        <v>No</v>
      </c>
      <c r="H588">
        <f>VLOOKUP($A588,'Medical Examinations'!$A$1:$J$2336,7,FALSE)</f>
        <v>0</v>
      </c>
      <c r="I588" t="str">
        <f>VLOOKUP($A588,'Medical Examinations'!$A$1:$J$2336,8,FALSE)</f>
        <v>No</v>
      </c>
      <c r="J588" t="str">
        <f>VLOOKUP($A588,'Medical Examinations'!$A$1:$J$2336,9,FALSE)</f>
        <v>Obesity</v>
      </c>
      <c r="K588" t="str">
        <f>VLOOKUP($A588,'Medical Examinations'!$A$1:$J$2336,10,FALSE)</f>
        <v>Diabetes</v>
      </c>
      <c r="L588">
        <f>VLOOKUP($A588,'Hospitalisation Details'!$A$1:$O$2344,2,FALSE)</f>
        <v>8</v>
      </c>
      <c r="M588" s="6" t="str">
        <f>VLOOKUP($A588,'Hospitalisation Details'!$A$1:$O$2344,5,FALSE)</f>
        <v>8-Aug-1974</v>
      </c>
      <c r="N588" s="28">
        <f>VLOOKUP($A588,'Hospitalisation Details'!$A$1:$O$2344,6,FALSE)</f>
        <v>48</v>
      </c>
      <c r="O588" s="28">
        <f>VLOOKUP($A588,'Hospitalisation Details'!$A$1:$O$2344,7,FALSE)</f>
        <v>0</v>
      </c>
      <c r="P588" s="28">
        <f>VLOOKUP($A588,'Hospitalisation Details'!$A$1:$O$2344,8,FALSE)</f>
        <v>16841.32</v>
      </c>
      <c r="Q588" t="str">
        <f>VLOOKUP($A588,'Hospitalisation Details'!$A$1:$O$2344,3,FALSE)</f>
        <v>Aug</v>
      </c>
    </row>
    <row r="589" spans="1:17" ht="15.6" x14ac:dyDescent="0.3">
      <c r="A589" s="21" t="s">
        <v>1781</v>
      </c>
      <c r="B589" t="str">
        <f>VLOOKUP($A589,'Customer Names'!$A$2:$D$2336,3,FALSE)</f>
        <v>Shanda L</v>
      </c>
      <c r="C589">
        <f>VLOOKUP($A589,'Medical Examinations'!$A$1:$J$2336,2,FALSE)</f>
        <v>30.59</v>
      </c>
      <c r="D589">
        <f>VLOOKUP($A589,'Medical Examinations'!$A$1:$J$2336,3,FALSE)</f>
        <v>5.56</v>
      </c>
      <c r="E589" t="str">
        <f>VLOOKUP($A589,'Medical Examinations'!$A$1:$J$2336,4,FALSE)</f>
        <v>Yes</v>
      </c>
      <c r="F589" t="str">
        <f>VLOOKUP($A589,'Medical Examinations'!$A$1:$J$2336,5,FALSE)</f>
        <v>No</v>
      </c>
      <c r="G589" t="str">
        <f>VLOOKUP($A589,'Medical Examinations'!$A$1:$J$2336,6,FALSE)</f>
        <v>No</v>
      </c>
      <c r="H589">
        <f>VLOOKUP($A589,'Medical Examinations'!$A$1:$J$2336,7,FALSE)</f>
        <v>1</v>
      </c>
      <c r="I589" t="str">
        <f>VLOOKUP($A589,'Medical Examinations'!$A$1:$J$2336,8,FALSE)</f>
        <v>No</v>
      </c>
      <c r="J589" t="str">
        <f>VLOOKUP($A589,'Medical Examinations'!$A$1:$J$2336,9,FALSE)</f>
        <v>Obesity</v>
      </c>
      <c r="K589" t="str">
        <f>VLOOKUP($A589,'Medical Examinations'!$A$1:$J$2336,10,FALSE)</f>
        <v>Normal</v>
      </c>
      <c r="L589">
        <f>VLOOKUP($A589,'Hospitalisation Details'!$A$1:$O$2344,2,FALSE)</f>
        <v>19</v>
      </c>
      <c r="M589" s="6" t="str">
        <f>VLOOKUP($A589,'Hospitalisation Details'!$A$1:$O$2344,5,FALSE)</f>
        <v>19-Oct-1995</v>
      </c>
      <c r="N589" s="28">
        <f>VLOOKUP($A589,'Hospitalisation Details'!$A$1:$O$2344,6,FALSE)</f>
        <v>27</v>
      </c>
      <c r="O589" s="28">
        <f>VLOOKUP($A589,'Hospitalisation Details'!$A$1:$O$2344,7,FALSE)</f>
        <v>1</v>
      </c>
      <c r="P589" s="28">
        <f>VLOOKUP($A589,'Hospitalisation Details'!$A$1:$O$2344,8,FALSE)</f>
        <v>16796.41</v>
      </c>
      <c r="Q589" t="str">
        <f>VLOOKUP($A589,'Hospitalisation Details'!$A$1:$O$2344,3,FALSE)</f>
        <v>Oct</v>
      </c>
    </row>
    <row r="590" spans="1:17" ht="15.6" x14ac:dyDescent="0.3">
      <c r="A590" s="21" t="s">
        <v>1780</v>
      </c>
      <c r="B590" t="str">
        <f>VLOOKUP($A590,'Customer Names'!$A$2:$D$2336,3,FALSE)</f>
        <v>Lacey</v>
      </c>
      <c r="C590">
        <f>VLOOKUP($A590,'Medical Examinations'!$A$1:$J$2336,2,FALSE)</f>
        <v>39.229999999999997</v>
      </c>
      <c r="D590">
        <f>VLOOKUP($A590,'Medical Examinations'!$A$1:$J$2336,3,FALSE)</f>
        <v>8.4499999999999993</v>
      </c>
      <c r="E590" t="str">
        <f>VLOOKUP($A590,'Medical Examinations'!$A$1:$J$2336,4,FALSE)</f>
        <v>No</v>
      </c>
      <c r="F590" t="str">
        <f>VLOOKUP($A590,'Medical Examinations'!$A$1:$J$2336,5,FALSE)</f>
        <v>No</v>
      </c>
      <c r="G590" t="str">
        <f>VLOOKUP($A590,'Medical Examinations'!$A$1:$J$2336,6,FALSE)</f>
        <v>No</v>
      </c>
      <c r="H590">
        <f>VLOOKUP($A590,'Medical Examinations'!$A$1:$J$2336,7,FALSE)</f>
        <v>0</v>
      </c>
      <c r="I590" t="str">
        <f>VLOOKUP($A590,'Medical Examinations'!$A$1:$J$2336,8,FALSE)</f>
        <v>No</v>
      </c>
      <c r="J590" t="str">
        <f>VLOOKUP($A590,'Medical Examinations'!$A$1:$J$2336,9,FALSE)</f>
        <v>Obesity</v>
      </c>
      <c r="K590" t="str">
        <f>VLOOKUP($A590,'Medical Examinations'!$A$1:$J$2336,10,FALSE)</f>
        <v>Diabetes</v>
      </c>
      <c r="L590">
        <f>VLOOKUP($A590,'Hospitalisation Details'!$A$1:$O$2344,2,FALSE)</f>
        <v>29</v>
      </c>
      <c r="M590" s="6" t="str">
        <f>VLOOKUP($A590,'Hospitalisation Details'!$A$1:$O$2344,5,FALSE)</f>
        <v>29-Jul-1962</v>
      </c>
      <c r="N590" s="28">
        <f>VLOOKUP($A590,'Hospitalisation Details'!$A$1:$O$2344,6,FALSE)</f>
        <v>60</v>
      </c>
      <c r="O590" s="28">
        <f>VLOOKUP($A590,'Hospitalisation Details'!$A$1:$O$2344,7,FALSE)</f>
        <v>0</v>
      </c>
      <c r="P590" s="28">
        <f>VLOOKUP($A590,'Hospitalisation Details'!$A$1:$O$2344,8,FALSE)</f>
        <v>16779.400000000001</v>
      </c>
      <c r="Q590" t="str">
        <f>VLOOKUP($A590,'Hospitalisation Details'!$A$1:$O$2344,3,FALSE)</f>
        <v>Jul</v>
      </c>
    </row>
    <row r="591" spans="1:17" ht="15.6" x14ac:dyDescent="0.3">
      <c r="A591" s="21" t="s">
        <v>1779</v>
      </c>
      <c r="B591" t="str">
        <f>VLOOKUP($A591,'Customer Names'!$A$2:$D$2336,3,FALSE)</f>
        <v>Laurette</v>
      </c>
      <c r="C591">
        <f>VLOOKUP($A591,'Medical Examinations'!$A$1:$J$2336,2,FALSE)</f>
        <v>19.094999999999999</v>
      </c>
      <c r="D591">
        <f>VLOOKUP($A591,'Medical Examinations'!$A$1:$J$2336,3,FALSE)</f>
        <v>6.19</v>
      </c>
      <c r="E591" t="str">
        <f>VLOOKUP($A591,'Medical Examinations'!$A$1:$J$2336,4,FALSE)</f>
        <v>No</v>
      </c>
      <c r="F591" t="str">
        <f>VLOOKUP($A591,'Medical Examinations'!$A$1:$J$2336,5,FALSE)</f>
        <v>No</v>
      </c>
      <c r="G591" t="str">
        <f>VLOOKUP($A591,'Medical Examinations'!$A$1:$J$2336,6,FALSE)</f>
        <v>No</v>
      </c>
      <c r="H591">
        <f>VLOOKUP($A591,'Medical Examinations'!$A$1:$J$2336,7,FALSE)</f>
        <v>0</v>
      </c>
      <c r="I591" t="str">
        <f>VLOOKUP($A591,'Medical Examinations'!$A$1:$J$2336,8,FALSE)</f>
        <v>Yes</v>
      </c>
      <c r="J591" t="str">
        <f>VLOOKUP($A591,'Medical Examinations'!$A$1:$J$2336,9,FALSE)</f>
        <v>Normal Weight</v>
      </c>
      <c r="K591" t="str">
        <f>VLOOKUP($A591,'Medical Examinations'!$A$1:$J$2336,10,FALSE)</f>
        <v>Prediabetes</v>
      </c>
      <c r="L591">
        <f>VLOOKUP($A591,'Hospitalisation Details'!$A$1:$O$2344,2,FALSE)</f>
        <v>23</v>
      </c>
      <c r="M591" s="6" t="str">
        <f>VLOOKUP($A591,'Hospitalisation Details'!$A$1:$O$2344,5,FALSE)</f>
        <v>23-Sep-1989</v>
      </c>
      <c r="N591" s="28">
        <f>VLOOKUP($A591,'Hospitalisation Details'!$A$1:$O$2344,6,FALSE)</f>
        <v>33</v>
      </c>
      <c r="O591" s="28">
        <f>VLOOKUP($A591,'Hospitalisation Details'!$A$1:$O$2344,7,FALSE)</f>
        <v>2</v>
      </c>
      <c r="P591" s="28">
        <f>VLOOKUP($A591,'Hospitalisation Details'!$A$1:$O$2344,8,FALSE)</f>
        <v>16776.3</v>
      </c>
      <c r="Q591" t="str">
        <f>VLOOKUP($A591,'Hospitalisation Details'!$A$1:$O$2344,3,FALSE)</f>
        <v>Sep</v>
      </c>
    </row>
    <row r="592" spans="1:17" ht="15.6" x14ac:dyDescent="0.3">
      <c r="A592" s="21" t="s">
        <v>1778</v>
      </c>
      <c r="B592" t="str">
        <f>VLOOKUP($A592,'Customer Names'!$A$2:$D$2336,3,FALSE)</f>
        <v>Jason</v>
      </c>
      <c r="C592">
        <f>VLOOKUP($A592,'Medical Examinations'!$A$1:$J$2336,2,FALSE)</f>
        <v>49.72</v>
      </c>
      <c r="D592">
        <f>VLOOKUP($A592,'Medical Examinations'!$A$1:$J$2336,3,FALSE)</f>
        <v>7.71</v>
      </c>
      <c r="E592" t="str">
        <f>VLOOKUP($A592,'Medical Examinations'!$A$1:$J$2336,4,FALSE)</f>
        <v>No</v>
      </c>
      <c r="F592" t="str">
        <f>VLOOKUP($A592,'Medical Examinations'!$A$1:$J$2336,5,FALSE)</f>
        <v>No</v>
      </c>
      <c r="G592" t="str">
        <f>VLOOKUP($A592,'Medical Examinations'!$A$1:$J$2336,6,FALSE)</f>
        <v>No</v>
      </c>
      <c r="H592">
        <f>VLOOKUP($A592,'Medical Examinations'!$A$1:$J$2336,7,FALSE)</f>
        <v>0</v>
      </c>
      <c r="I592" t="str">
        <f>VLOOKUP($A592,'Medical Examinations'!$A$1:$J$2336,8,FALSE)</f>
        <v>No</v>
      </c>
      <c r="J592" t="str">
        <f>VLOOKUP($A592,'Medical Examinations'!$A$1:$J$2336,9,FALSE)</f>
        <v>Obesity</v>
      </c>
      <c r="K592" t="str">
        <f>VLOOKUP($A592,'Medical Examinations'!$A$1:$J$2336,10,FALSE)</f>
        <v>Diabetes</v>
      </c>
      <c r="L592">
        <f>VLOOKUP($A592,'Hospitalisation Details'!$A$1:$O$2344,2,FALSE)</f>
        <v>28</v>
      </c>
      <c r="M592" s="6" t="str">
        <f>VLOOKUP($A592,'Hospitalisation Details'!$A$1:$O$2344,5,FALSE)</f>
        <v>28-Aug-1974</v>
      </c>
      <c r="N592" s="28">
        <f>VLOOKUP($A592,'Hospitalisation Details'!$A$1:$O$2344,6,FALSE)</f>
        <v>48</v>
      </c>
      <c r="O592" s="28">
        <f>VLOOKUP($A592,'Hospitalisation Details'!$A$1:$O$2344,7,FALSE)</f>
        <v>0</v>
      </c>
      <c r="P592" s="28">
        <f>VLOOKUP($A592,'Hospitalisation Details'!$A$1:$O$2344,8,FALSE)</f>
        <v>16770.990000000002</v>
      </c>
      <c r="Q592" t="str">
        <f>VLOOKUP($A592,'Hospitalisation Details'!$A$1:$O$2344,3,FALSE)</f>
        <v>Aug</v>
      </c>
    </row>
    <row r="593" spans="1:17" ht="15.6" x14ac:dyDescent="0.3">
      <c r="A593" s="21" t="s">
        <v>1777</v>
      </c>
      <c r="B593" t="str">
        <f>VLOOKUP($A593,'Customer Names'!$A$2:$D$2336,3,FALSE)</f>
        <v>Mary</v>
      </c>
      <c r="C593">
        <f>VLOOKUP($A593,'Medical Examinations'!$A$1:$J$2336,2,FALSE)</f>
        <v>21.754999999999999</v>
      </c>
      <c r="D593">
        <f>VLOOKUP($A593,'Medical Examinations'!$A$1:$J$2336,3,FALSE)</f>
        <v>4.63</v>
      </c>
      <c r="E593" t="str">
        <f>VLOOKUP($A593,'Medical Examinations'!$A$1:$J$2336,4,FALSE)</f>
        <v>No</v>
      </c>
      <c r="F593" t="str">
        <f>VLOOKUP($A593,'Medical Examinations'!$A$1:$J$2336,5,FALSE)</f>
        <v>No</v>
      </c>
      <c r="G593" t="str">
        <f>VLOOKUP($A593,'Medical Examinations'!$A$1:$J$2336,6,FALSE)</f>
        <v>Yes</v>
      </c>
      <c r="H593">
        <f>VLOOKUP($A593,'Medical Examinations'!$A$1:$J$2336,7,FALSE)</f>
        <v>1</v>
      </c>
      <c r="I593" t="str">
        <f>VLOOKUP($A593,'Medical Examinations'!$A$1:$J$2336,8,FALSE)</f>
        <v>Yes</v>
      </c>
      <c r="J593" t="str">
        <f>VLOOKUP($A593,'Medical Examinations'!$A$1:$J$2336,9,FALSE)</f>
        <v>Normal Weight</v>
      </c>
      <c r="K593" t="str">
        <f>VLOOKUP($A593,'Medical Examinations'!$A$1:$J$2336,10,FALSE)</f>
        <v>Normal</v>
      </c>
      <c r="L593">
        <f>VLOOKUP($A593,'Hospitalisation Details'!$A$1:$O$2344,2,FALSE)</f>
        <v>5</v>
      </c>
      <c r="M593" s="6" t="str">
        <f>VLOOKUP($A593,'Hospitalisation Details'!$A$1:$O$2344,5,FALSE)</f>
        <v>5-Nov-1993</v>
      </c>
      <c r="N593" s="28">
        <f>VLOOKUP($A593,'Hospitalisation Details'!$A$1:$O$2344,6,FALSE)</f>
        <v>29</v>
      </c>
      <c r="O593" s="28">
        <f>VLOOKUP($A593,'Hospitalisation Details'!$A$1:$O$2344,7,FALSE)</f>
        <v>1</v>
      </c>
      <c r="P593" s="28">
        <f>VLOOKUP($A593,'Hospitalisation Details'!$A$1:$O$2344,8,FALSE)</f>
        <v>16657.72</v>
      </c>
      <c r="Q593" t="str">
        <f>VLOOKUP($A593,'Hospitalisation Details'!$A$1:$O$2344,3,FALSE)</f>
        <v>Nov</v>
      </c>
    </row>
    <row r="594" spans="1:17" ht="15.6" x14ac:dyDescent="0.3">
      <c r="A594" s="21" t="s">
        <v>1776</v>
      </c>
      <c r="B594" t="str">
        <f>VLOOKUP($A594,'Customer Names'!$A$2:$D$2336,3,FALSE)</f>
        <v>Kati A</v>
      </c>
      <c r="C594">
        <f>VLOOKUP($A594,'Medical Examinations'!$A$1:$J$2336,2,FALSE)</f>
        <v>48.39</v>
      </c>
      <c r="D594">
        <f>VLOOKUP($A594,'Medical Examinations'!$A$1:$J$2336,3,FALSE)</f>
        <v>4.6100000000000003</v>
      </c>
      <c r="E594" t="str">
        <f>VLOOKUP($A594,'Medical Examinations'!$A$1:$J$2336,4,FALSE)</f>
        <v>No</v>
      </c>
      <c r="F594" t="str">
        <f>VLOOKUP($A594,'Medical Examinations'!$A$1:$J$2336,5,FALSE)</f>
        <v>No</v>
      </c>
      <c r="G594" t="str">
        <f>VLOOKUP($A594,'Medical Examinations'!$A$1:$J$2336,6,FALSE)</f>
        <v>No</v>
      </c>
      <c r="H594">
        <f>VLOOKUP($A594,'Medical Examinations'!$A$1:$J$2336,7,FALSE)</f>
        <v>0</v>
      </c>
      <c r="I594" t="str">
        <f>VLOOKUP($A594,'Medical Examinations'!$A$1:$J$2336,8,FALSE)</f>
        <v>No</v>
      </c>
      <c r="J594" t="str">
        <f>VLOOKUP($A594,'Medical Examinations'!$A$1:$J$2336,9,FALSE)</f>
        <v>Obesity</v>
      </c>
      <c r="K594" t="str">
        <f>VLOOKUP($A594,'Medical Examinations'!$A$1:$J$2336,10,FALSE)</f>
        <v>Normal</v>
      </c>
      <c r="L594">
        <f>VLOOKUP($A594,'Hospitalisation Details'!$A$1:$O$2344,2,FALSE)</f>
        <v>25</v>
      </c>
      <c r="M594" s="6" t="str">
        <f>VLOOKUP($A594,'Hospitalisation Details'!$A$1:$O$2344,5,FALSE)</f>
        <v>25-Sep-1977</v>
      </c>
      <c r="N594" s="28">
        <f>VLOOKUP($A594,'Hospitalisation Details'!$A$1:$O$2344,6,FALSE)</f>
        <v>45</v>
      </c>
      <c r="O594" s="28">
        <f>VLOOKUP($A594,'Hospitalisation Details'!$A$1:$O$2344,7,FALSE)</f>
        <v>2</v>
      </c>
      <c r="P594" s="28">
        <f>VLOOKUP($A594,'Hospitalisation Details'!$A$1:$O$2344,8,FALSE)</f>
        <v>16631.61</v>
      </c>
      <c r="Q594" t="str">
        <f>VLOOKUP($A594,'Hospitalisation Details'!$A$1:$O$2344,3,FALSE)</f>
        <v>Sep</v>
      </c>
    </row>
    <row r="595" spans="1:17" ht="15.6" x14ac:dyDescent="0.3">
      <c r="A595" s="21" t="s">
        <v>1775</v>
      </c>
      <c r="B595" t="str">
        <f>VLOOKUP($A595,'Customer Names'!$A$2:$D$2336,3,FALSE)</f>
        <v>Kelly J</v>
      </c>
      <c r="C595">
        <f>VLOOKUP($A595,'Medical Examinations'!$A$1:$J$2336,2,FALSE)</f>
        <v>47.15</v>
      </c>
      <c r="D595">
        <f>VLOOKUP($A595,'Medical Examinations'!$A$1:$J$2336,3,FALSE)</f>
        <v>9.5299999999999994</v>
      </c>
      <c r="E595" t="str">
        <f>VLOOKUP($A595,'Medical Examinations'!$A$1:$J$2336,4,FALSE)</f>
        <v>Yes</v>
      </c>
      <c r="F595" t="str">
        <f>VLOOKUP($A595,'Medical Examinations'!$A$1:$J$2336,5,FALSE)</f>
        <v>No</v>
      </c>
      <c r="G595" t="str">
        <f>VLOOKUP($A595,'Medical Examinations'!$A$1:$J$2336,6,FALSE)</f>
        <v>No</v>
      </c>
      <c r="H595">
        <f>VLOOKUP($A595,'Medical Examinations'!$A$1:$J$2336,7,FALSE)</f>
        <v>1</v>
      </c>
      <c r="I595" t="str">
        <f>VLOOKUP($A595,'Medical Examinations'!$A$1:$J$2336,8,FALSE)</f>
        <v>No</v>
      </c>
      <c r="J595" t="str">
        <f>VLOOKUP($A595,'Medical Examinations'!$A$1:$J$2336,9,FALSE)</f>
        <v>Obesity</v>
      </c>
      <c r="K595" t="str">
        <f>VLOOKUP($A595,'Medical Examinations'!$A$1:$J$2336,10,FALSE)</f>
        <v>Diabetes</v>
      </c>
      <c r="L595">
        <f>VLOOKUP($A595,'Hospitalisation Details'!$A$1:$O$2344,2,FALSE)</f>
        <v>24</v>
      </c>
      <c r="M595" s="6" t="str">
        <f>VLOOKUP($A595,'Hospitalisation Details'!$A$1:$O$2344,5,FALSE)</f>
        <v>24-Jul-1975</v>
      </c>
      <c r="N595" s="28">
        <f>VLOOKUP($A595,'Hospitalisation Details'!$A$1:$O$2344,6,FALSE)</f>
        <v>47</v>
      </c>
      <c r="O595" s="28">
        <f>VLOOKUP($A595,'Hospitalisation Details'!$A$1:$O$2344,7,FALSE)</f>
        <v>1</v>
      </c>
      <c r="P595" s="28">
        <f>VLOOKUP($A595,'Hospitalisation Details'!$A$1:$O$2344,8,FALSE)</f>
        <v>16602.18</v>
      </c>
      <c r="Q595" t="str">
        <f>VLOOKUP($A595,'Hospitalisation Details'!$A$1:$O$2344,3,FALSE)</f>
        <v>Jul</v>
      </c>
    </row>
    <row r="596" spans="1:17" ht="15.6" x14ac:dyDescent="0.3">
      <c r="A596" s="21" t="s">
        <v>1774</v>
      </c>
      <c r="B596" t="str">
        <f>VLOOKUP($A596,'Customer Names'!$A$2:$D$2336,3,FALSE)</f>
        <v>Greer D</v>
      </c>
      <c r="C596">
        <f>VLOOKUP($A596,'Medical Examinations'!$A$1:$J$2336,2,FALSE)</f>
        <v>47.59</v>
      </c>
      <c r="D596">
        <f>VLOOKUP($A596,'Medical Examinations'!$A$1:$J$2336,3,FALSE)</f>
        <v>11.43</v>
      </c>
      <c r="E596" t="str">
        <f>VLOOKUP($A596,'Medical Examinations'!$A$1:$J$2336,4,FALSE)</f>
        <v>Yes</v>
      </c>
      <c r="F596" t="str">
        <f>VLOOKUP($A596,'Medical Examinations'!$A$1:$J$2336,5,FALSE)</f>
        <v>No</v>
      </c>
      <c r="G596" t="str">
        <f>VLOOKUP($A596,'Medical Examinations'!$A$1:$J$2336,6,FALSE)</f>
        <v>No</v>
      </c>
      <c r="H596">
        <f>VLOOKUP($A596,'Medical Examinations'!$A$1:$J$2336,7,FALSE)</f>
        <v>2</v>
      </c>
      <c r="I596" t="str">
        <f>VLOOKUP($A596,'Medical Examinations'!$A$1:$J$2336,8,FALSE)</f>
        <v>No</v>
      </c>
      <c r="J596" t="str">
        <f>VLOOKUP($A596,'Medical Examinations'!$A$1:$J$2336,9,FALSE)</f>
        <v>Obesity</v>
      </c>
      <c r="K596" t="str">
        <f>VLOOKUP($A596,'Medical Examinations'!$A$1:$J$2336,10,FALSE)</f>
        <v>Diabetes</v>
      </c>
      <c r="L596">
        <f>VLOOKUP($A596,'Hospitalisation Details'!$A$1:$O$2344,2,FALSE)</f>
        <v>10</v>
      </c>
      <c r="M596" s="6" t="str">
        <f>VLOOKUP($A596,'Hospitalisation Details'!$A$1:$O$2344,5,FALSE)</f>
        <v>10-Jul-1970</v>
      </c>
      <c r="N596" s="28">
        <f>VLOOKUP($A596,'Hospitalisation Details'!$A$1:$O$2344,6,FALSE)</f>
        <v>52</v>
      </c>
      <c r="O596" s="28">
        <f>VLOOKUP($A596,'Hospitalisation Details'!$A$1:$O$2344,7,FALSE)</f>
        <v>0</v>
      </c>
      <c r="P596" s="28">
        <f>VLOOKUP($A596,'Hospitalisation Details'!$A$1:$O$2344,8,FALSE)</f>
        <v>16600.16</v>
      </c>
      <c r="Q596" t="str">
        <f>VLOOKUP($A596,'Hospitalisation Details'!$A$1:$O$2344,3,FALSE)</f>
        <v>Jul</v>
      </c>
    </row>
    <row r="597" spans="1:17" ht="15.6" x14ac:dyDescent="0.3">
      <c r="A597" s="21" t="s">
        <v>1773</v>
      </c>
      <c r="B597" t="str">
        <f>VLOOKUP($A597,'Customer Names'!$A$2:$D$2336,3,FALSE)</f>
        <v>Brent</v>
      </c>
      <c r="C597">
        <f>VLOOKUP($A597,'Medical Examinations'!$A$1:$J$2336,2,FALSE)</f>
        <v>39.81</v>
      </c>
      <c r="D597">
        <f>VLOOKUP($A597,'Medical Examinations'!$A$1:$J$2336,3,FALSE)</f>
        <v>7.65</v>
      </c>
      <c r="E597" t="str">
        <f>VLOOKUP($A597,'Medical Examinations'!$A$1:$J$2336,4,FALSE)</f>
        <v>Yes</v>
      </c>
      <c r="F597" t="str">
        <f>VLOOKUP($A597,'Medical Examinations'!$A$1:$J$2336,5,FALSE)</f>
        <v>No</v>
      </c>
      <c r="G597" t="str">
        <f>VLOOKUP($A597,'Medical Examinations'!$A$1:$J$2336,6,FALSE)</f>
        <v>Yes</v>
      </c>
      <c r="H597">
        <f>VLOOKUP($A597,'Medical Examinations'!$A$1:$J$2336,7,FALSE)</f>
        <v>1</v>
      </c>
      <c r="I597" t="str">
        <f>VLOOKUP($A597,'Medical Examinations'!$A$1:$J$2336,8,FALSE)</f>
        <v>No</v>
      </c>
      <c r="J597" t="str">
        <f>VLOOKUP($A597,'Medical Examinations'!$A$1:$J$2336,9,FALSE)</f>
        <v>Obesity</v>
      </c>
      <c r="K597" t="str">
        <f>VLOOKUP($A597,'Medical Examinations'!$A$1:$J$2336,10,FALSE)</f>
        <v>Diabetes</v>
      </c>
      <c r="L597">
        <f>VLOOKUP($A597,'Hospitalisation Details'!$A$1:$O$2344,2,FALSE)</f>
        <v>25</v>
      </c>
      <c r="M597" s="6" t="str">
        <f>VLOOKUP($A597,'Hospitalisation Details'!$A$1:$O$2344,5,FALSE)</f>
        <v>25-Jun-1963</v>
      </c>
      <c r="N597" s="28">
        <f>VLOOKUP($A597,'Hospitalisation Details'!$A$1:$O$2344,6,FALSE)</f>
        <v>59</v>
      </c>
      <c r="O597" s="28">
        <f>VLOOKUP($A597,'Hospitalisation Details'!$A$1:$O$2344,7,FALSE)</f>
        <v>0</v>
      </c>
      <c r="P597" s="28">
        <f>VLOOKUP($A597,'Hospitalisation Details'!$A$1:$O$2344,8,FALSE)</f>
        <v>16587.96</v>
      </c>
      <c r="Q597" t="str">
        <f>VLOOKUP($A597,'Hospitalisation Details'!$A$1:$O$2344,3,FALSE)</f>
        <v>Jun</v>
      </c>
    </row>
    <row r="598" spans="1:17" ht="15.6" x14ac:dyDescent="0.3">
      <c r="A598" s="21" t="s">
        <v>1772</v>
      </c>
      <c r="B598" t="str">
        <f>VLOOKUP($A598,'Customer Names'!$A$2:$D$2336,3,FALSE)</f>
        <v>Eugene M</v>
      </c>
      <c r="C598">
        <f>VLOOKUP($A598,'Medical Examinations'!$A$1:$J$2336,2,FALSE)</f>
        <v>31.02</v>
      </c>
      <c r="D598">
        <f>VLOOKUP($A598,'Medical Examinations'!$A$1:$J$2336,3,FALSE)</f>
        <v>5.87</v>
      </c>
      <c r="E598" t="str">
        <f>VLOOKUP($A598,'Medical Examinations'!$A$1:$J$2336,4,FALSE)</f>
        <v>Yes</v>
      </c>
      <c r="F598" t="str">
        <f>VLOOKUP($A598,'Medical Examinations'!$A$1:$J$2336,5,FALSE)</f>
        <v>No</v>
      </c>
      <c r="G598" t="str">
        <f>VLOOKUP($A598,'Medical Examinations'!$A$1:$J$2336,6,FALSE)</f>
        <v>No</v>
      </c>
      <c r="H598">
        <f>VLOOKUP($A598,'Medical Examinations'!$A$1:$J$2336,7,FALSE)</f>
        <v>0</v>
      </c>
      <c r="I598" t="str">
        <f>VLOOKUP($A598,'Medical Examinations'!$A$1:$J$2336,8,FALSE)</f>
        <v>No</v>
      </c>
      <c r="J598" t="str">
        <f>VLOOKUP($A598,'Medical Examinations'!$A$1:$J$2336,9,FALSE)</f>
        <v>Obesity</v>
      </c>
      <c r="K598" t="str">
        <f>VLOOKUP($A598,'Medical Examinations'!$A$1:$J$2336,10,FALSE)</f>
        <v>Prediabetes</v>
      </c>
      <c r="L598">
        <f>VLOOKUP($A598,'Hospitalisation Details'!$A$1:$O$2344,2,FALSE)</f>
        <v>25</v>
      </c>
      <c r="M598" s="6" t="str">
        <f>VLOOKUP($A598,'Hospitalisation Details'!$A$1:$O$2344,5,FALSE)</f>
        <v>25-Jun-2001</v>
      </c>
      <c r="N598" s="28">
        <f>VLOOKUP($A598,'Hospitalisation Details'!$A$1:$O$2344,6,FALSE)</f>
        <v>21</v>
      </c>
      <c r="O598" s="28">
        <f>VLOOKUP($A598,'Hospitalisation Details'!$A$1:$O$2344,7,FALSE)</f>
        <v>0</v>
      </c>
      <c r="P598" s="28">
        <f>VLOOKUP($A598,'Hospitalisation Details'!$A$1:$O$2344,8,FALSE)</f>
        <v>16586.5</v>
      </c>
      <c r="Q598" t="str">
        <f>VLOOKUP($A598,'Hospitalisation Details'!$A$1:$O$2344,3,FALSE)</f>
        <v>Jun</v>
      </c>
    </row>
    <row r="599" spans="1:17" ht="15.6" x14ac:dyDescent="0.3">
      <c r="A599" s="21" t="s">
        <v>1771</v>
      </c>
      <c r="B599" t="str">
        <f>VLOOKUP($A599,'Customer Names'!$A$2:$D$2336,3,FALSE)</f>
        <v>Erin D</v>
      </c>
      <c r="C599">
        <f>VLOOKUP($A599,'Medical Examinations'!$A$1:$J$2336,2,FALSE)</f>
        <v>24.75</v>
      </c>
      <c r="D599">
        <f>VLOOKUP($A599,'Medical Examinations'!$A$1:$J$2336,3,FALSE)</f>
        <v>4.3600000000000003</v>
      </c>
      <c r="E599" t="str">
        <f>VLOOKUP($A599,'Medical Examinations'!$A$1:$J$2336,4,FALSE)</f>
        <v>Yes</v>
      </c>
      <c r="F599" t="str">
        <f>VLOOKUP($A599,'Medical Examinations'!$A$1:$J$2336,5,FALSE)</f>
        <v>No</v>
      </c>
      <c r="G599" t="str">
        <f>VLOOKUP($A599,'Medical Examinations'!$A$1:$J$2336,6,FALSE)</f>
        <v>No</v>
      </c>
      <c r="H599">
        <f>VLOOKUP($A599,'Medical Examinations'!$A$1:$J$2336,7,FALSE)</f>
        <v>1</v>
      </c>
      <c r="I599" t="str">
        <f>VLOOKUP($A599,'Medical Examinations'!$A$1:$J$2336,8,FALSE)</f>
        <v>Yes</v>
      </c>
      <c r="J599" t="str">
        <f>VLOOKUP($A599,'Medical Examinations'!$A$1:$J$2336,9,FALSE)</f>
        <v>Normal Weight</v>
      </c>
      <c r="K599" t="str">
        <f>VLOOKUP($A599,'Medical Examinations'!$A$1:$J$2336,10,FALSE)</f>
        <v>Normal</v>
      </c>
      <c r="L599">
        <f>VLOOKUP($A599,'Hospitalisation Details'!$A$1:$O$2344,2,FALSE)</f>
        <v>23</v>
      </c>
      <c r="M599" s="6" t="str">
        <f>VLOOKUP($A599,'Hospitalisation Details'!$A$1:$O$2344,5,FALSE)</f>
        <v>23-Dec-1995</v>
      </c>
      <c r="N599" s="28">
        <f>VLOOKUP($A599,'Hospitalisation Details'!$A$1:$O$2344,6,FALSE)</f>
        <v>27</v>
      </c>
      <c r="O599" s="28">
        <f>VLOOKUP($A599,'Hospitalisation Details'!$A$1:$O$2344,7,FALSE)</f>
        <v>0</v>
      </c>
      <c r="P599" s="28">
        <f>VLOOKUP($A599,'Hospitalisation Details'!$A$1:$O$2344,8,FALSE)</f>
        <v>16577.78</v>
      </c>
      <c r="Q599" t="str">
        <f>VLOOKUP($A599,'Hospitalisation Details'!$A$1:$O$2344,3,FALSE)</f>
        <v>Dec</v>
      </c>
    </row>
    <row r="600" spans="1:17" ht="15.6" x14ac:dyDescent="0.3">
      <c r="A600" s="21" t="s">
        <v>1770</v>
      </c>
      <c r="B600" t="str">
        <f>VLOOKUP($A600,'Customer Names'!$A$2:$D$2336,3,FALSE)</f>
        <v>Kamilla</v>
      </c>
      <c r="C600">
        <f>VLOOKUP($A600,'Medical Examinations'!$A$1:$J$2336,2,FALSE)</f>
        <v>30.114999999999998</v>
      </c>
      <c r="D600">
        <f>VLOOKUP($A600,'Medical Examinations'!$A$1:$J$2336,3,FALSE)</f>
        <v>10.119999999999999</v>
      </c>
      <c r="E600" t="str">
        <f>VLOOKUP($A600,'Medical Examinations'!$A$1:$J$2336,4,FALSE)</f>
        <v>No</v>
      </c>
      <c r="F600" t="str">
        <f>VLOOKUP($A600,'Medical Examinations'!$A$1:$J$2336,5,FALSE)</f>
        <v>No</v>
      </c>
      <c r="G600" t="str">
        <f>VLOOKUP($A600,'Medical Examinations'!$A$1:$J$2336,6,FALSE)</f>
        <v>No</v>
      </c>
      <c r="H600">
        <f>VLOOKUP($A600,'Medical Examinations'!$A$1:$J$2336,7,FALSE)</f>
        <v>3</v>
      </c>
      <c r="I600" t="str">
        <f>VLOOKUP($A600,'Medical Examinations'!$A$1:$J$2336,8,FALSE)</f>
        <v>No</v>
      </c>
      <c r="J600" t="str">
        <f>VLOOKUP($A600,'Medical Examinations'!$A$1:$J$2336,9,FALSE)</f>
        <v>Obesity</v>
      </c>
      <c r="K600" t="str">
        <f>VLOOKUP($A600,'Medical Examinations'!$A$1:$J$2336,10,FALSE)</f>
        <v>Diabetes</v>
      </c>
      <c r="L600">
        <f>VLOOKUP($A600,'Hospitalisation Details'!$A$1:$O$2344,2,FALSE)</f>
        <v>10</v>
      </c>
      <c r="M600" s="6" t="str">
        <f>VLOOKUP($A600,'Hospitalisation Details'!$A$1:$O$2344,5,FALSE)</f>
        <v>10-Oct-1958</v>
      </c>
      <c r="N600" s="28">
        <f>VLOOKUP($A600,'Hospitalisation Details'!$A$1:$O$2344,6,FALSE)</f>
        <v>64</v>
      </c>
      <c r="O600" s="28">
        <f>VLOOKUP($A600,'Hospitalisation Details'!$A$1:$O$2344,7,FALSE)</f>
        <v>3</v>
      </c>
      <c r="P600" s="28">
        <f>VLOOKUP($A600,'Hospitalisation Details'!$A$1:$O$2344,8,FALSE)</f>
        <v>16455.71</v>
      </c>
      <c r="Q600" t="str">
        <f>VLOOKUP($A600,'Hospitalisation Details'!$A$1:$O$2344,3,FALSE)</f>
        <v>Oct</v>
      </c>
    </row>
    <row r="601" spans="1:17" ht="15.6" x14ac:dyDescent="0.3">
      <c r="A601" s="21" t="s">
        <v>1769</v>
      </c>
      <c r="B601" t="str">
        <f>VLOOKUP($A601,'Customer Names'!$A$2:$D$2336,3,FALSE)</f>
        <v>Wayne I</v>
      </c>
      <c r="C601">
        <f>VLOOKUP($A601,'Medical Examinations'!$A$1:$J$2336,2,FALSE)</f>
        <v>26.03</v>
      </c>
      <c r="D601">
        <f>VLOOKUP($A601,'Medical Examinations'!$A$1:$J$2336,3,FALSE)</f>
        <v>4.01</v>
      </c>
      <c r="E601" t="str">
        <f>VLOOKUP($A601,'Medical Examinations'!$A$1:$J$2336,4,FALSE)</f>
        <v>No</v>
      </c>
      <c r="F601" t="str">
        <f>VLOOKUP($A601,'Medical Examinations'!$A$1:$J$2336,5,FALSE)</f>
        <v>No</v>
      </c>
      <c r="G601" t="str">
        <f>VLOOKUP($A601,'Medical Examinations'!$A$1:$J$2336,6,FALSE)</f>
        <v>Yes</v>
      </c>
      <c r="H601">
        <f>VLOOKUP($A601,'Medical Examinations'!$A$1:$J$2336,7,FALSE)</f>
        <v>1</v>
      </c>
      <c r="I601" t="str">
        <f>VLOOKUP($A601,'Medical Examinations'!$A$1:$J$2336,8,FALSE)</f>
        <v>Yes</v>
      </c>
      <c r="J601" t="str">
        <f>VLOOKUP($A601,'Medical Examinations'!$A$1:$J$2336,9,FALSE)</f>
        <v>Over Weight</v>
      </c>
      <c r="K601" t="str">
        <f>VLOOKUP($A601,'Medical Examinations'!$A$1:$J$2336,10,FALSE)</f>
        <v>Normal</v>
      </c>
      <c r="L601">
        <f>VLOOKUP($A601,'Hospitalisation Details'!$A$1:$O$2344,2,FALSE)</f>
        <v>20</v>
      </c>
      <c r="M601" s="6" t="str">
        <f>VLOOKUP($A601,'Hospitalisation Details'!$A$1:$O$2344,5,FALSE)</f>
        <v>20-Dec-2003</v>
      </c>
      <c r="N601" s="28">
        <f>VLOOKUP($A601,'Hospitalisation Details'!$A$1:$O$2344,6,FALSE)</f>
        <v>19</v>
      </c>
      <c r="O601" s="28">
        <f>VLOOKUP($A601,'Hospitalisation Details'!$A$1:$O$2344,7,FALSE)</f>
        <v>1</v>
      </c>
      <c r="P601" s="28">
        <f>VLOOKUP($A601,'Hospitalisation Details'!$A$1:$O$2344,8,FALSE)</f>
        <v>16450.89</v>
      </c>
      <c r="Q601" t="str">
        <f>VLOOKUP($A601,'Hospitalisation Details'!$A$1:$O$2344,3,FALSE)</f>
        <v>Dec</v>
      </c>
    </row>
    <row r="602" spans="1:17" ht="15.6" x14ac:dyDescent="0.3">
      <c r="A602" s="21" t="s">
        <v>1768</v>
      </c>
      <c r="B602" t="str">
        <f>VLOOKUP($A602,'Customer Names'!$A$2:$D$2336,3,FALSE)</f>
        <v>Tracy L</v>
      </c>
      <c r="C602">
        <f>VLOOKUP($A602,'Medical Examinations'!$A$1:$J$2336,2,FALSE)</f>
        <v>20.045000000000002</v>
      </c>
      <c r="D602">
        <f>VLOOKUP($A602,'Medical Examinations'!$A$1:$J$2336,3,FALSE)</f>
        <v>4.7699999999999996</v>
      </c>
      <c r="E602" t="str">
        <f>VLOOKUP($A602,'Medical Examinations'!$A$1:$J$2336,4,FALSE)</f>
        <v>Yes</v>
      </c>
      <c r="F602" t="str">
        <f>VLOOKUP($A602,'Medical Examinations'!$A$1:$J$2336,5,FALSE)</f>
        <v>No</v>
      </c>
      <c r="G602" t="str">
        <f>VLOOKUP($A602,'Medical Examinations'!$A$1:$J$2336,6,FALSE)</f>
        <v>No</v>
      </c>
      <c r="H602">
        <f>VLOOKUP($A602,'Medical Examinations'!$A$1:$J$2336,7,FALSE)</f>
        <v>1</v>
      </c>
      <c r="I602" t="str">
        <f>VLOOKUP($A602,'Medical Examinations'!$A$1:$J$2336,8,FALSE)</f>
        <v>Yes</v>
      </c>
      <c r="J602" t="str">
        <f>VLOOKUP($A602,'Medical Examinations'!$A$1:$J$2336,9,FALSE)</f>
        <v>Normal Weight</v>
      </c>
      <c r="K602" t="str">
        <f>VLOOKUP($A602,'Medical Examinations'!$A$1:$J$2336,10,FALSE)</f>
        <v>Normal</v>
      </c>
      <c r="L602">
        <f>VLOOKUP($A602,'Hospitalisation Details'!$A$1:$O$2344,2,FALSE)</f>
        <v>28</v>
      </c>
      <c r="M602" s="6" t="str">
        <f>VLOOKUP($A602,'Hospitalisation Details'!$A$1:$O$2344,5,FALSE)</f>
        <v>28-Sep-1995</v>
      </c>
      <c r="N602" s="28">
        <f>VLOOKUP($A602,'Hospitalisation Details'!$A$1:$O$2344,6,FALSE)</f>
        <v>27</v>
      </c>
      <c r="O602" s="28">
        <f>VLOOKUP($A602,'Hospitalisation Details'!$A$1:$O$2344,7,FALSE)</f>
        <v>3</v>
      </c>
      <c r="P602" s="28">
        <f>VLOOKUP($A602,'Hospitalisation Details'!$A$1:$O$2344,8,FALSE)</f>
        <v>16420.490000000002</v>
      </c>
      <c r="Q602" t="str">
        <f>VLOOKUP($A602,'Hospitalisation Details'!$A$1:$O$2344,3,FALSE)</f>
        <v>Sep</v>
      </c>
    </row>
    <row r="603" spans="1:17" ht="15.6" x14ac:dyDescent="0.3">
      <c r="A603" s="21" t="s">
        <v>1767</v>
      </c>
      <c r="B603" t="str">
        <f>VLOOKUP($A603,'Customer Names'!$A$2:$D$2336,3,FALSE)</f>
        <v>Heather</v>
      </c>
      <c r="C603">
        <f>VLOOKUP($A603,'Medical Examinations'!$A$1:$J$2336,2,FALSE)</f>
        <v>40.24</v>
      </c>
      <c r="D603">
        <f>VLOOKUP($A603,'Medical Examinations'!$A$1:$J$2336,3,FALSE)</f>
        <v>6.83</v>
      </c>
      <c r="E603" t="str">
        <f>VLOOKUP($A603,'Medical Examinations'!$A$1:$J$2336,4,FALSE)</f>
        <v>No</v>
      </c>
      <c r="F603" t="str">
        <f>VLOOKUP($A603,'Medical Examinations'!$A$1:$J$2336,5,FALSE)</f>
        <v>No</v>
      </c>
      <c r="G603" t="str">
        <f>VLOOKUP($A603,'Medical Examinations'!$A$1:$J$2336,6,FALSE)</f>
        <v>No</v>
      </c>
      <c r="H603">
        <f>VLOOKUP($A603,'Medical Examinations'!$A$1:$J$2336,7,FALSE)</f>
        <v>0</v>
      </c>
      <c r="I603" t="str">
        <f>VLOOKUP($A603,'Medical Examinations'!$A$1:$J$2336,8,FALSE)</f>
        <v>No</v>
      </c>
      <c r="J603" t="str">
        <f>VLOOKUP($A603,'Medical Examinations'!$A$1:$J$2336,9,FALSE)</f>
        <v>Obesity</v>
      </c>
      <c r="K603" t="str">
        <f>VLOOKUP($A603,'Medical Examinations'!$A$1:$J$2336,10,FALSE)</f>
        <v>Diabetes</v>
      </c>
      <c r="L603">
        <f>VLOOKUP($A603,'Hospitalisation Details'!$A$1:$O$2344,2,FALSE)</f>
        <v>5</v>
      </c>
      <c r="M603" s="6" t="str">
        <f>VLOOKUP($A603,'Hospitalisation Details'!$A$1:$O$2344,5,FALSE)</f>
        <v>5-Dec-1965</v>
      </c>
      <c r="N603" s="28">
        <f>VLOOKUP($A603,'Hospitalisation Details'!$A$1:$O$2344,6,FALSE)</f>
        <v>57</v>
      </c>
      <c r="O603" s="28">
        <f>VLOOKUP($A603,'Hospitalisation Details'!$A$1:$O$2344,7,FALSE)</f>
        <v>0</v>
      </c>
      <c r="P603" s="28">
        <f>VLOOKUP($A603,'Hospitalisation Details'!$A$1:$O$2344,8,FALSE)</f>
        <v>16351.42</v>
      </c>
      <c r="Q603" t="str">
        <f>VLOOKUP($A603,'Hospitalisation Details'!$A$1:$O$2344,3,FALSE)</f>
        <v>Dec</v>
      </c>
    </row>
    <row r="604" spans="1:17" ht="15.6" x14ac:dyDescent="0.3">
      <c r="A604" s="21" t="s">
        <v>1766</v>
      </c>
      <c r="B604" t="str">
        <f>VLOOKUP($A604,'Customer Names'!$A$2:$D$2336,3,FALSE)</f>
        <v>Megan C</v>
      </c>
      <c r="C604">
        <f>VLOOKUP($A604,'Medical Examinations'!$A$1:$J$2336,2,FALSE)</f>
        <v>43.15</v>
      </c>
      <c r="D604">
        <f>VLOOKUP($A604,'Medical Examinations'!$A$1:$J$2336,3,FALSE)</f>
        <v>6.14</v>
      </c>
      <c r="E604" t="str">
        <f>VLOOKUP($A604,'Medical Examinations'!$A$1:$J$2336,4,FALSE)</f>
        <v>Yes</v>
      </c>
      <c r="F604" t="str">
        <f>VLOOKUP($A604,'Medical Examinations'!$A$1:$J$2336,5,FALSE)</f>
        <v>No</v>
      </c>
      <c r="G604" t="str">
        <f>VLOOKUP($A604,'Medical Examinations'!$A$1:$J$2336,6,FALSE)</f>
        <v>Yes</v>
      </c>
      <c r="H604">
        <f>VLOOKUP($A604,'Medical Examinations'!$A$1:$J$2336,7,FALSE)</f>
        <v>1</v>
      </c>
      <c r="I604" t="str">
        <f>VLOOKUP($A604,'Medical Examinations'!$A$1:$J$2336,8,FALSE)</f>
        <v>No</v>
      </c>
      <c r="J604" t="str">
        <f>VLOOKUP($A604,'Medical Examinations'!$A$1:$J$2336,9,FALSE)</f>
        <v>Obesity</v>
      </c>
      <c r="K604" t="str">
        <f>VLOOKUP($A604,'Medical Examinations'!$A$1:$J$2336,10,FALSE)</f>
        <v>Prediabetes</v>
      </c>
      <c r="L604">
        <f>VLOOKUP($A604,'Hospitalisation Details'!$A$1:$O$2344,2,FALSE)</f>
        <v>8</v>
      </c>
      <c r="M604" s="6" t="str">
        <f>VLOOKUP($A604,'Hospitalisation Details'!$A$1:$O$2344,5,FALSE)</f>
        <v>8-Aug-1969</v>
      </c>
      <c r="N604" s="28">
        <f>VLOOKUP($A604,'Hospitalisation Details'!$A$1:$O$2344,6,FALSE)</f>
        <v>53</v>
      </c>
      <c r="O604" s="28">
        <f>VLOOKUP($A604,'Hospitalisation Details'!$A$1:$O$2344,7,FALSE)</f>
        <v>0</v>
      </c>
      <c r="P604" s="28">
        <f>VLOOKUP($A604,'Hospitalisation Details'!$A$1:$O$2344,8,FALSE)</f>
        <v>16311.05</v>
      </c>
      <c r="Q604" t="str">
        <f>VLOOKUP($A604,'Hospitalisation Details'!$A$1:$O$2344,3,FALSE)</f>
        <v>Aug</v>
      </c>
    </row>
    <row r="605" spans="1:17" ht="15.6" x14ac:dyDescent="0.3">
      <c r="A605" s="21" t="s">
        <v>1765</v>
      </c>
      <c r="B605" t="str">
        <f>VLOOKUP($A605,'Customer Names'!$A$2:$D$2336,3,FALSE)</f>
        <v>Jonathan</v>
      </c>
      <c r="C605">
        <f>VLOOKUP($A605,'Medical Examinations'!$A$1:$J$2336,2,FALSE)</f>
        <v>27.7</v>
      </c>
      <c r="D605">
        <f>VLOOKUP($A605,'Medical Examinations'!$A$1:$J$2336,3,FALSE)</f>
        <v>5.6</v>
      </c>
      <c r="E605" t="str">
        <f>VLOOKUP($A605,'Medical Examinations'!$A$1:$J$2336,4,FALSE)</f>
        <v>No</v>
      </c>
      <c r="F605" t="str">
        <f>VLOOKUP($A605,'Medical Examinations'!$A$1:$J$2336,5,FALSE)</f>
        <v>No</v>
      </c>
      <c r="G605" t="str">
        <f>VLOOKUP($A605,'Medical Examinations'!$A$1:$J$2336,6,FALSE)</f>
        <v>Yes</v>
      </c>
      <c r="H605">
        <f>VLOOKUP($A605,'Medical Examinations'!$A$1:$J$2336,7,FALSE)</f>
        <v>1</v>
      </c>
      <c r="I605" t="str">
        <f>VLOOKUP($A605,'Medical Examinations'!$A$1:$J$2336,8,FALSE)</f>
        <v>Yes</v>
      </c>
      <c r="J605" t="str">
        <f>VLOOKUP($A605,'Medical Examinations'!$A$1:$J$2336,9,FALSE)</f>
        <v>Over Weight</v>
      </c>
      <c r="K605" t="str">
        <f>VLOOKUP($A605,'Medical Examinations'!$A$1:$J$2336,10,FALSE)</f>
        <v>Normal</v>
      </c>
      <c r="L605">
        <f>VLOOKUP($A605,'Hospitalisation Details'!$A$1:$O$2344,2,FALSE)</f>
        <v>24</v>
      </c>
      <c r="M605" s="6" t="str">
        <f>VLOOKUP($A605,'Hospitalisation Details'!$A$1:$O$2344,5,FALSE)</f>
        <v>24-Aug-2003</v>
      </c>
      <c r="N605" s="28">
        <f>VLOOKUP($A605,'Hospitalisation Details'!$A$1:$O$2344,6,FALSE)</f>
        <v>19</v>
      </c>
      <c r="O605" s="28">
        <f>VLOOKUP($A605,'Hospitalisation Details'!$A$1:$O$2344,7,FALSE)</f>
        <v>0</v>
      </c>
      <c r="P605" s="28">
        <f>VLOOKUP($A605,'Hospitalisation Details'!$A$1:$O$2344,8,FALSE)</f>
        <v>16297.85</v>
      </c>
      <c r="Q605" t="str">
        <f>VLOOKUP($A605,'Hospitalisation Details'!$A$1:$O$2344,3,FALSE)</f>
        <v>Aug</v>
      </c>
    </row>
    <row r="606" spans="1:17" ht="15.6" x14ac:dyDescent="0.3">
      <c r="A606" s="21" t="s">
        <v>1764</v>
      </c>
      <c r="B606" t="str">
        <f>VLOOKUP($A606,'Customer Names'!$A$2:$D$2336,3,FALSE)</f>
        <v>Greg D</v>
      </c>
      <c r="C606">
        <f>VLOOKUP($A606,'Medical Examinations'!$A$1:$J$2336,2,FALSE)</f>
        <v>45.68</v>
      </c>
      <c r="D606">
        <f>VLOOKUP($A606,'Medical Examinations'!$A$1:$J$2336,3,FALSE)</f>
        <v>4.8</v>
      </c>
      <c r="E606" t="str">
        <f>VLOOKUP($A606,'Medical Examinations'!$A$1:$J$2336,4,FALSE)</f>
        <v>No</v>
      </c>
      <c r="F606" t="str">
        <f>VLOOKUP($A606,'Medical Examinations'!$A$1:$J$2336,5,FALSE)</f>
        <v>No</v>
      </c>
      <c r="G606" t="str">
        <f>VLOOKUP($A606,'Medical Examinations'!$A$1:$J$2336,6,FALSE)</f>
        <v>No</v>
      </c>
      <c r="H606">
        <f>VLOOKUP($A606,'Medical Examinations'!$A$1:$J$2336,7,FALSE)</f>
        <v>2</v>
      </c>
      <c r="I606" t="str">
        <f>VLOOKUP($A606,'Medical Examinations'!$A$1:$J$2336,8,FALSE)</f>
        <v>No</v>
      </c>
      <c r="J606" t="str">
        <f>VLOOKUP($A606,'Medical Examinations'!$A$1:$J$2336,9,FALSE)</f>
        <v>Obesity</v>
      </c>
      <c r="K606" t="str">
        <f>VLOOKUP($A606,'Medical Examinations'!$A$1:$J$2336,10,FALSE)</f>
        <v>Normal</v>
      </c>
      <c r="L606">
        <f>VLOOKUP($A606,'Hospitalisation Details'!$A$1:$O$2344,2,FALSE)</f>
        <v>30</v>
      </c>
      <c r="M606" s="6" t="str">
        <f>VLOOKUP($A606,'Hospitalisation Details'!$A$1:$O$2344,5,FALSE)</f>
        <v>30-Jul-1972</v>
      </c>
      <c r="N606" s="28">
        <f>VLOOKUP($A606,'Hospitalisation Details'!$A$1:$O$2344,6,FALSE)</f>
        <v>50</v>
      </c>
      <c r="O606" s="28">
        <f>VLOOKUP($A606,'Hospitalisation Details'!$A$1:$O$2344,7,FALSE)</f>
        <v>0</v>
      </c>
      <c r="P606" s="28">
        <f>VLOOKUP($A606,'Hospitalisation Details'!$A$1:$O$2344,8,FALSE)</f>
        <v>16267.32</v>
      </c>
      <c r="Q606" t="str">
        <f>VLOOKUP($A606,'Hospitalisation Details'!$A$1:$O$2344,3,FALSE)</f>
        <v>Jul</v>
      </c>
    </row>
    <row r="607" spans="1:17" ht="15.6" x14ac:dyDescent="0.3">
      <c r="A607" s="21" t="s">
        <v>1763</v>
      </c>
      <c r="B607" t="str">
        <f>VLOOKUP($A607,'Customer Names'!$A$2:$D$2336,3,FALSE)</f>
        <v>Steven L</v>
      </c>
      <c r="C607">
        <f>VLOOKUP($A607,'Medical Examinations'!$A$1:$J$2336,2,FALSE)</f>
        <v>27.3</v>
      </c>
      <c r="D607">
        <f>VLOOKUP($A607,'Medical Examinations'!$A$1:$J$2336,3,FALSE)</f>
        <v>11.89</v>
      </c>
      <c r="E607" t="str">
        <f>VLOOKUP($A607,'Medical Examinations'!$A$1:$J$2336,4,FALSE)</f>
        <v>No</v>
      </c>
      <c r="F607" t="str">
        <f>VLOOKUP($A607,'Medical Examinations'!$A$1:$J$2336,5,FALSE)</f>
        <v>No</v>
      </c>
      <c r="G607" t="str">
        <f>VLOOKUP($A607,'Medical Examinations'!$A$1:$J$2336,6,FALSE)</f>
        <v>No</v>
      </c>
      <c r="H607">
        <f>VLOOKUP($A607,'Medical Examinations'!$A$1:$J$2336,7,FALSE)</f>
        <v>0</v>
      </c>
      <c r="I607" t="str">
        <f>VLOOKUP($A607,'Medical Examinations'!$A$1:$J$2336,8,FALSE)</f>
        <v>Yes</v>
      </c>
      <c r="J607" t="str">
        <f>VLOOKUP($A607,'Medical Examinations'!$A$1:$J$2336,9,FALSE)</f>
        <v>Over Weight</v>
      </c>
      <c r="K607" t="str">
        <f>VLOOKUP($A607,'Medical Examinations'!$A$1:$J$2336,10,FALSE)</f>
        <v>Diabetes</v>
      </c>
      <c r="L607">
        <f>VLOOKUP($A607,'Hospitalisation Details'!$A$1:$O$2344,2,FALSE)</f>
        <v>8</v>
      </c>
      <c r="M607" s="6" t="str">
        <f>VLOOKUP($A607,'Hospitalisation Details'!$A$1:$O$2344,5,FALSE)</f>
        <v>8-Sep-2002</v>
      </c>
      <c r="N607" s="28">
        <f>VLOOKUP($A607,'Hospitalisation Details'!$A$1:$O$2344,6,FALSE)</f>
        <v>20</v>
      </c>
      <c r="O607" s="28">
        <f>VLOOKUP($A607,'Hospitalisation Details'!$A$1:$O$2344,7,FALSE)</f>
        <v>0</v>
      </c>
      <c r="P607" s="28">
        <f>VLOOKUP($A607,'Hospitalisation Details'!$A$1:$O$2344,8,FALSE)</f>
        <v>16232.85</v>
      </c>
      <c r="Q607" t="str">
        <f>VLOOKUP($A607,'Hospitalisation Details'!$A$1:$O$2344,3,FALSE)</f>
        <v>Sep</v>
      </c>
    </row>
    <row r="608" spans="1:17" ht="15.6" x14ac:dyDescent="0.3">
      <c r="A608" s="21" t="s">
        <v>1762</v>
      </c>
      <c r="B608" t="str">
        <f>VLOOKUP($A608,'Customer Names'!$A$2:$D$2336,3,FALSE)</f>
        <v>Gianfilippo</v>
      </c>
      <c r="C608">
        <f>VLOOKUP($A608,'Medical Examinations'!$A$1:$J$2336,2,FALSE)</f>
        <v>54.45</v>
      </c>
      <c r="D608">
        <f>VLOOKUP($A608,'Medical Examinations'!$A$1:$J$2336,3,FALSE)</f>
        <v>4.7300000000000004</v>
      </c>
      <c r="E608" t="str">
        <f>VLOOKUP($A608,'Medical Examinations'!$A$1:$J$2336,4,FALSE)</f>
        <v>Yes</v>
      </c>
      <c r="F608" t="str">
        <f>VLOOKUP($A608,'Medical Examinations'!$A$1:$J$2336,5,FALSE)</f>
        <v>No</v>
      </c>
      <c r="G608" t="str">
        <f>VLOOKUP($A608,'Medical Examinations'!$A$1:$J$2336,6,FALSE)</f>
        <v>No</v>
      </c>
      <c r="H608">
        <f>VLOOKUP($A608,'Medical Examinations'!$A$1:$J$2336,7,FALSE)</f>
        <v>1</v>
      </c>
      <c r="I608" t="str">
        <f>VLOOKUP($A608,'Medical Examinations'!$A$1:$J$2336,8,FALSE)</f>
        <v>No</v>
      </c>
      <c r="J608" t="str">
        <f>VLOOKUP($A608,'Medical Examinations'!$A$1:$J$2336,9,FALSE)</f>
        <v>Obesity</v>
      </c>
      <c r="K608" t="str">
        <f>VLOOKUP($A608,'Medical Examinations'!$A$1:$J$2336,10,FALSE)</f>
        <v>Normal</v>
      </c>
      <c r="L608">
        <f>VLOOKUP($A608,'Hospitalisation Details'!$A$1:$O$2344,2,FALSE)</f>
        <v>21</v>
      </c>
      <c r="M608" s="6" t="str">
        <f>VLOOKUP($A608,'Hospitalisation Details'!$A$1:$O$2344,5,FALSE)</f>
        <v>21-Aug-1988</v>
      </c>
      <c r="N608" s="28">
        <f>VLOOKUP($A608,'Hospitalisation Details'!$A$1:$O$2344,6,FALSE)</f>
        <v>34</v>
      </c>
      <c r="O608" s="28">
        <f>VLOOKUP($A608,'Hospitalisation Details'!$A$1:$O$2344,7,FALSE)</f>
        <v>3</v>
      </c>
      <c r="P608" s="28">
        <f>VLOOKUP($A608,'Hospitalisation Details'!$A$1:$O$2344,8,FALSE)</f>
        <v>16205.88</v>
      </c>
      <c r="Q608" t="str">
        <f>VLOOKUP($A608,'Hospitalisation Details'!$A$1:$O$2344,3,FALSE)</f>
        <v>Aug</v>
      </c>
    </row>
    <row r="609" spans="1:17" ht="15.6" x14ac:dyDescent="0.3">
      <c r="A609" s="21" t="s">
        <v>1761</v>
      </c>
      <c r="B609" t="str">
        <f>VLOOKUP($A609,'Customer Names'!$A$2:$D$2336,3,FALSE)</f>
        <v>Hector</v>
      </c>
      <c r="C609">
        <f>VLOOKUP($A609,'Medical Examinations'!$A$1:$J$2336,2,FALSE)</f>
        <v>54.43</v>
      </c>
      <c r="D609">
        <f>VLOOKUP($A609,'Medical Examinations'!$A$1:$J$2336,3,FALSE)</f>
        <v>4.6100000000000003</v>
      </c>
      <c r="E609" t="str">
        <f>VLOOKUP($A609,'Medical Examinations'!$A$1:$J$2336,4,FALSE)</f>
        <v>Yes</v>
      </c>
      <c r="F609" t="str">
        <f>VLOOKUP($A609,'Medical Examinations'!$A$1:$J$2336,5,FALSE)</f>
        <v>No</v>
      </c>
      <c r="G609" t="str">
        <f>VLOOKUP($A609,'Medical Examinations'!$A$1:$J$2336,6,FALSE)</f>
        <v>No</v>
      </c>
      <c r="H609">
        <f>VLOOKUP($A609,'Medical Examinations'!$A$1:$J$2336,7,FALSE)</f>
        <v>1</v>
      </c>
      <c r="I609" t="str">
        <f>VLOOKUP($A609,'Medical Examinations'!$A$1:$J$2336,8,FALSE)</f>
        <v>No</v>
      </c>
      <c r="J609" t="str">
        <f>VLOOKUP($A609,'Medical Examinations'!$A$1:$J$2336,9,FALSE)</f>
        <v>Obesity</v>
      </c>
      <c r="K609" t="str">
        <f>VLOOKUP($A609,'Medical Examinations'!$A$1:$J$2336,10,FALSE)</f>
        <v>Normal</v>
      </c>
      <c r="L609">
        <f>VLOOKUP($A609,'Hospitalisation Details'!$A$1:$O$2344,2,FALSE)</f>
        <v>6</v>
      </c>
      <c r="M609" s="6" t="str">
        <f>VLOOKUP($A609,'Hospitalisation Details'!$A$1:$O$2344,5,FALSE)</f>
        <v>6-Aug-1988</v>
      </c>
      <c r="N609" s="28">
        <f>VLOOKUP($A609,'Hospitalisation Details'!$A$1:$O$2344,6,FALSE)</f>
        <v>34</v>
      </c>
      <c r="O609" s="28">
        <f>VLOOKUP($A609,'Hospitalisation Details'!$A$1:$O$2344,7,FALSE)</f>
        <v>3</v>
      </c>
      <c r="P609" s="28">
        <f>VLOOKUP($A609,'Hospitalisation Details'!$A$1:$O$2344,8,FALSE)</f>
        <v>16199.1</v>
      </c>
      <c r="Q609" t="str">
        <f>VLOOKUP($A609,'Hospitalisation Details'!$A$1:$O$2344,3,FALSE)</f>
        <v>Aug</v>
      </c>
    </row>
    <row r="610" spans="1:17" ht="15.6" x14ac:dyDescent="0.3">
      <c r="A610" s="21" t="s">
        <v>1760</v>
      </c>
      <c r="B610" t="str">
        <f>VLOOKUP($A610,'Customer Names'!$A$2:$D$2336,3,FALSE)</f>
        <v>Mark W</v>
      </c>
      <c r="C610">
        <f>VLOOKUP($A610,'Medical Examinations'!$A$1:$J$2336,2,FALSE)</f>
        <v>48.01</v>
      </c>
      <c r="D610">
        <f>VLOOKUP($A610,'Medical Examinations'!$A$1:$J$2336,3,FALSE)</f>
        <v>7.3</v>
      </c>
      <c r="E610" t="str">
        <f>VLOOKUP($A610,'Medical Examinations'!$A$1:$J$2336,4,FALSE)</f>
        <v>No</v>
      </c>
      <c r="F610" t="str">
        <f>VLOOKUP($A610,'Medical Examinations'!$A$1:$J$2336,5,FALSE)</f>
        <v>No</v>
      </c>
      <c r="G610" t="str">
        <f>VLOOKUP($A610,'Medical Examinations'!$A$1:$J$2336,6,FALSE)</f>
        <v>No</v>
      </c>
      <c r="H610">
        <f>VLOOKUP($A610,'Medical Examinations'!$A$1:$J$2336,7,FALSE)</f>
        <v>0</v>
      </c>
      <c r="I610" t="str">
        <f>VLOOKUP($A610,'Medical Examinations'!$A$1:$J$2336,8,FALSE)</f>
        <v>No</v>
      </c>
      <c r="J610" t="str">
        <f>VLOOKUP($A610,'Medical Examinations'!$A$1:$J$2336,9,FALSE)</f>
        <v>Obesity</v>
      </c>
      <c r="K610" t="str">
        <f>VLOOKUP($A610,'Medical Examinations'!$A$1:$J$2336,10,FALSE)</f>
        <v>Diabetes</v>
      </c>
      <c r="L610">
        <f>VLOOKUP($A610,'Hospitalisation Details'!$A$1:$O$2344,2,FALSE)</f>
        <v>11</v>
      </c>
      <c r="M610" s="6" t="str">
        <f>VLOOKUP($A610,'Hospitalisation Details'!$A$1:$O$2344,5,FALSE)</f>
        <v>11-Sep-1974</v>
      </c>
      <c r="N610" s="28">
        <f>VLOOKUP($A610,'Hospitalisation Details'!$A$1:$O$2344,6,FALSE)</f>
        <v>48</v>
      </c>
      <c r="O610" s="28">
        <f>VLOOKUP($A610,'Hospitalisation Details'!$A$1:$O$2344,7,FALSE)</f>
        <v>0</v>
      </c>
      <c r="P610" s="28">
        <f>VLOOKUP($A610,'Hospitalisation Details'!$A$1:$O$2344,8,FALSE)</f>
        <v>16190.97</v>
      </c>
      <c r="Q610" t="str">
        <f>VLOOKUP($A610,'Hospitalisation Details'!$A$1:$O$2344,3,FALSE)</f>
        <v>Sep</v>
      </c>
    </row>
    <row r="611" spans="1:17" ht="15.6" x14ac:dyDescent="0.3">
      <c r="A611" s="21" t="s">
        <v>1759</v>
      </c>
      <c r="B611" t="str">
        <f>VLOOKUP($A611,'Customer Names'!$A$2:$D$2336,3,FALSE)</f>
        <v>Aubri</v>
      </c>
      <c r="C611">
        <f>VLOOKUP($A611,'Medical Examinations'!$A$1:$J$2336,2,FALSE)</f>
        <v>48.32</v>
      </c>
      <c r="D611">
        <f>VLOOKUP($A611,'Medical Examinations'!$A$1:$J$2336,3,FALSE)</f>
        <v>5.88</v>
      </c>
      <c r="E611" t="str">
        <f>VLOOKUP($A611,'Medical Examinations'!$A$1:$J$2336,4,FALSE)</f>
        <v>No</v>
      </c>
      <c r="F611" t="str">
        <f>VLOOKUP($A611,'Medical Examinations'!$A$1:$J$2336,5,FALSE)</f>
        <v>No</v>
      </c>
      <c r="G611" t="str">
        <f>VLOOKUP($A611,'Medical Examinations'!$A$1:$J$2336,6,FALSE)</f>
        <v>No</v>
      </c>
      <c r="H611">
        <f>VLOOKUP($A611,'Medical Examinations'!$A$1:$J$2336,7,FALSE)</f>
        <v>0</v>
      </c>
      <c r="I611" t="str">
        <f>VLOOKUP($A611,'Medical Examinations'!$A$1:$J$2336,8,FALSE)</f>
        <v>No</v>
      </c>
      <c r="J611" t="str">
        <f>VLOOKUP($A611,'Medical Examinations'!$A$1:$J$2336,9,FALSE)</f>
        <v>Obesity</v>
      </c>
      <c r="K611" t="str">
        <f>VLOOKUP($A611,'Medical Examinations'!$A$1:$J$2336,10,FALSE)</f>
        <v>Prediabetes</v>
      </c>
      <c r="L611">
        <f>VLOOKUP($A611,'Hospitalisation Details'!$A$1:$O$2344,2,FALSE)</f>
        <v>6</v>
      </c>
      <c r="M611" s="6" t="str">
        <f>VLOOKUP($A611,'Hospitalisation Details'!$A$1:$O$2344,5,FALSE)</f>
        <v>6-Jul-1982</v>
      </c>
      <c r="N611" s="28">
        <f>VLOOKUP($A611,'Hospitalisation Details'!$A$1:$O$2344,6,FALSE)</f>
        <v>40</v>
      </c>
      <c r="O611" s="28">
        <f>VLOOKUP($A611,'Hospitalisation Details'!$A$1:$O$2344,7,FALSE)</f>
        <v>3</v>
      </c>
      <c r="P611" s="28">
        <f>VLOOKUP($A611,'Hospitalisation Details'!$A$1:$O$2344,8,FALSE)</f>
        <v>16152.04</v>
      </c>
      <c r="Q611" t="str">
        <f>VLOOKUP($A611,'Hospitalisation Details'!$A$1:$O$2344,3,FALSE)</f>
        <v>Jul</v>
      </c>
    </row>
    <row r="612" spans="1:17" ht="15.6" x14ac:dyDescent="0.3">
      <c r="A612" s="21" t="s">
        <v>1758</v>
      </c>
      <c r="B612" t="str">
        <f>VLOOKUP($A612,'Customer Names'!$A$2:$D$2336,3,FALSE)</f>
        <v>Justin</v>
      </c>
      <c r="C612">
        <f>VLOOKUP($A612,'Medical Examinations'!$A$1:$J$2336,2,FALSE)</f>
        <v>22.895</v>
      </c>
      <c r="D612">
        <f>VLOOKUP($A612,'Medical Examinations'!$A$1:$J$2336,3,FALSE)</f>
        <v>4.0599999999999996</v>
      </c>
      <c r="E612" t="str">
        <f>VLOOKUP($A612,'Medical Examinations'!$A$1:$J$2336,4,FALSE)</f>
        <v>No</v>
      </c>
      <c r="F612" t="str">
        <f>VLOOKUP($A612,'Medical Examinations'!$A$1:$J$2336,5,FALSE)</f>
        <v>No</v>
      </c>
      <c r="G612" t="str">
        <f>VLOOKUP($A612,'Medical Examinations'!$A$1:$J$2336,6,FALSE)</f>
        <v>Yes</v>
      </c>
      <c r="H612">
        <f>VLOOKUP($A612,'Medical Examinations'!$A$1:$J$2336,7,FALSE)</f>
        <v>1</v>
      </c>
      <c r="I612" t="str">
        <f>VLOOKUP($A612,'Medical Examinations'!$A$1:$J$2336,8,FALSE)</f>
        <v>Yes</v>
      </c>
      <c r="J612" t="str">
        <f>VLOOKUP($A612,'Medical Examinations'!$A$1:$J$2336,9,FALSE)</f>
        <v>Normal Weight</v>
      </c>
      <c r="K612" t="str">
        <f>VLOOKUP($A612,'Medical Examinations'!$A$1:$J$2336,10,FALSE)</f>
        <v>Normal</v>
      </c>
      <c r="L612">
        <f>VLOOKUP($A612,'Hospitalisation Details'!$A$1:$O$2344,2,FALSE)</f>
        <v>12</v>
      </c>
      <c r="M612" s="6" t="str">
        <f>VLOOKUP($A612,'Hospitalisation Details'!$A$1:$O$2344,5,FALSE)</f>
        <v>12-Dec-1993</v>
      </c>
      <c r="N612" s="28">
        <f>VLOOKUP($A612,'Hospitalisation Details'!$A$1:$O$2344,6,FALSE)</f>
        <v>29</v>
      </c>
      <c r="O612" s="28">
        <f>VLOOKUP($A612,'Hospitalisation Details'!$A$1:$O$2344,7,FALSE)</f>
        <v>0</v>
      </c>
      <c r="P612" s="28">
        <f>VLOOKUP($A612,'Hospitalisation Details'!$A$1:$O$2344,8,FALSE)</f>
        <v>16138.76</v>
      </c>
      <c r="Q612" t="str">
        <f>VLOOKUP($A612,'Hospitalisation Details'!$A$1:$O$2344,3,FALSE)</f>
        <v>Dec</v>
      </c>
    </row>
    <row r="613" spans="1:17" ht="15.6" x14ac:dyDescent="0.3">
      <c r="A613" s="21" t="s">
        <v>1757</v>
      </c>
      <c r="B613" t="str">
        <f>VLOOKUP($A613,'Customer Names'!$A$2:$D$2336,3,FALSE)</f>
        <v>Megan A</v>
      </c>
      <c r="C613">
        <f>VLOOKUP($A613,'Medical Examinations'!$A$1:$J$2336,2,FALSE)</f>
        <v>54.85</v>
      </c>
      <c r="D613">
        <f>VLOOKUP($A613,'Medical Examinations'!$A$1:$J$2336,3,FALSE)</f>
        <v>4.9000000000000004</v>
      </c>
      <c r="E613" t="str">
        <f>VLOOKUP($A613,'Medical Examinations'!$A$1:$J$2336,4,FALSE)</f>
        <v>No</v>
      </c>
      <c r="F613" t="str">
        <f>VLOOKUP($A613,'Medical Examinations'!$A$1:$J$2336,5,FALSE)</f>
        <v>No</v>
      </c>
      <c r="G613" t="str">
        <f>VLOOKUP($A613,'Medical Examinations'!$A$1:$J$2336,6,FALSE)</f>
        <v>No</v>
      </c>
      <c r="H613">
        <f>VLOOKUP($A613,'Medical Examinations'!$A$1:$J$2336,7,FALSE)</f>
        <v>1</v>
      </c>
      <c r="I613" t="str">
        <f>VLOOKUP($A613,'Medical Examinations'!$A$1:$J$2336,8,FALSE)</f>
        <v>No</v>
      </c>
      <c r="J613" t="str">
        <f>VLOOKUP($A613,'Medical Examinations'!$A$1:$J$2336,9,FALSE)</f>
        <v>Obesity</v>
      </c>
      <c r="K613" t="str">
        <f>VLOOKUP($A613,'Medical Examinations'!$A$1:$J$2336,10,FALSE)</f>
        <v>Normal</v>
      </c>
      <c r="L613">
        <f>VLOOKUP($A613,'Hospitalisation Details'!$A$1:$O$2344,2,FALSE)</f>
        <v>6</v>
      </c>
      <c r="M613" s="6" t="str">
        <f>VLOOKUP($A613,'Hospitalisation Details'!$A$1:$O$2344,5,FALSE)</f>
        <v>6-Oct-1987</v>
      </c>
      <c r="N613" s="28">
        <f>VLOOKUP($A613,'Hospitalisation Details'!$A$1:$O$2344,6,FALSE)</f>
        <v>35</v>
      </c>
      <c r="O613" s="28">
        <f>VLOOKUP($A613,'Hospitalisation Details'!$A$1:$O$2344,7,FALSE)</f>
        <v>3</v>
      </c>
      <c r="P613" s="28">
        <f>VLOOKUP($A613,'Hospitalisation Details'!$A$1:$O$2344,8,FALSE)</f>
        <v>16122.65</v>
      </c>
      <c r="Q613" t="str">
        <f>VLOOKUP($A613,'Hospitalisation Details'!$A$1:$O$2344,3,FALSE)</f>
        <v>Oct</v>
      </c>
    </row>
    <row r="614" spans="1:17" ht="15.6" x14ac:dyDescent="0.3">
      <c r="A614" s="21" t="s">
        <v>1756</v>
      </c>
      <c r="B614" t="str">
        <f>VLOOKUP($A614,'Customer Names'!$A$2:$D$2336,3,FALSE)</f>
        <v>Erika M</v>
      </c>
      <c r="C614">
        <f>VLOOKUP($A614,'Medical Examinations'!$A$1:$J$2336,2,FALSE)</f>
        <v>21.85</v>
      </c>
      <c r="D614">
        <f>VLOOKUP($A614,'Medical Examinations'!$A$1:$J$2336,3,FALSE)</f>
        <v>5.52</v>
      </c>
      <c r="E614" t="str">
        <f>VLOOKUP($A614,'Medical Examinations'!$A$1:$J$2336,4,FALSE)</f>
        <v>No</v>
      </c>
      <c r="F614" t="str">
        <f>VLOOKUP($A614,'Medical Examinations'!$A$1:$J$2336,5,FALSE)</f>
        <v>No</v>
      </c>
      <c r="G614" t="str">
        <f>VLOOKUP($A614,'Medical Examinations'!$A$1:$J$2336,6,FALSE)</f>
        <v>Yes</v>
      </c>
      <c r="H614">
        <f>VLOOKUP($A614,'Medical Examinations'!$A$1:$J$2336,7,FALSE)</f>
        <v>1</v>
      </c>
      <c r="I614" t="str">
        <f>VLOOKUP($A614,'Medical Examinations'!$A$1:$J$2336,8,FALSE)</f>
        <v>Yes</v>
      </c>
      <c r="J614" t="str">
        <f>VLOOKUP($A614,'Medical Examinations'!$A$1:$J$2336,9,FALSE)</f>
        <v>Normal Weight</v>
      </c>
      <c r="K614" t="str">
        <f>VLOOKUP($A614,'Medical Examinations'!$A$1:$J$2336,10,FALSE)</f>
        <v>Normal</v>
      </c>
      <c r="L614">
        <f>VLOOKUP($A614,'Hospitalisation Details'!$A$1:$O$2344,2,FALSE)</f>
        <v>8</v>
      </c>
      <c r="M614" s="6" t="str">
        <f>VLOOKUP($A614,'Hospitalisation Details'!$A$1:$O$2344,5,FALSE)</f>
        <v>8-Aug-1993</v>
      </c>
      <c r="N614" s="28">
        <f>VLOOKUP($A614,'Hospitalisation Details'!$A$1:$O$2344,6,FALSE)</f>
        <v>29</v>
      </c>
      <c r="O614" s="28">
        <f>VLOOKUP($A614,'Hospitalisation Details'!$A$1:$O$2344,7,FALSE)</f>
        <v>0</v>
      </c>
      <c r="P614" s="28">
        <f>VLOOKUP($A614,'Hospitalisation Details'!$A$1:$O$2344,8,FALSE)</f>
        <v>16115.3</v>
      </c>
      <c r="Q614" t="str">
        <f>VLOOKUP($A614,'Hospitalisation Details'!$A$1:$O$2344,3,FALSE)</f>
        <v>Aug</v>
      </c>
    </row>
    <row r="615" spans="1:17" ht="15.6" x14ac:dyDescent="0.3">
      <c r="A615" s="21" t="s">
        <v>1755</v>
      </c>
      <c r="B615" t="str">
        <f>VLOOKUP($A615,'Customer Names'!$A$2:$D$2336,3,FALSE)</f>
        <v>Daniel G</v>
      </c>
      <c r="C615">
        <f>VLOOKUP($A615,'Medical Examinations'!$A$1:$J$2336,2,FALSE)</f>
        <v>51.86</v>
      </c>
      <c r="D615">
        <f>VLOOKUP($A615,'Medical Examinations'!$A$1:$J$2336,3,FALSE)</f>
        <v>5.2</v>
      </c>
      <c r="E615" t="str">
        <f>VLOOKUP($A615,'Medical Examinations'!$A$1:$J$2336,4,FALSE)</f>
        <v>Yes</v>
      </c>
      <c r="F615" t="str">
        <f>VLOOKUP($A615,'Medical Examinations'!$A$1:$J$2336,5,FALSE)</f>
        <v>No</v>
      </c>
      <c r="G615" t="str">
        <f>VLOOKUP($A615,'Medical Examinations'!$A$1:$J$2336,6,FALSE)</f>
        <v>No</v>
      </c>
      <c r="H615">
        <f>VLOOKUP($A615,'Medical Examinations'!$A$1:$J$2336,7,FALSE)</f>
        <v>0</v>
      </c>
      <c r="I615" t="str">
        <f>VLOOKUP($A615,'Medical Examinations'!$A$1:$J$2336,8,FALSE)</f>
        <v>No</v>
      </c>
      <c r="J615" t="str">
        <f>VLOOKUP($A615,'Medical Examinations'!$A$1:$J$2336,9,FALSE)</f>
        <v>Obesity</v>
      </c>
      <c r="K615" t="str">
        <f>VLOOKUP($A615,'Medical Examinations'!$A$1:$J$2336,10,FALSE)</f>
        <v>Normal</v>
      </c>
      <c r="L615">
        <f>VLOOKUP($A615,'Hospitalisation Details'!$A$1:$O$2344,2,FALSE)</f>
        <v>27</v>
      </c>
      <c r="M615" s="6" t="str">
        <f>VLOOKUP($A615,'Hospitalisation Details'!$A$1:$O$2344,5,FALSE)</f>
        <v>27-Aug-1985</v>
      </c>
      <c r="N615" s="28">
        <f>VLOOKUP($A615,'Hospitalisation Details'!$A$1:$O$2344,6,FALSE)</f>
        <v>37</v>
      </c>
      <c r="O615" s="28">
        <f>VLOOKUP($A615,'Hospitalisation Details'!$A$1:$O$2344,7,FALSE)</f>
        <v>3</v>
      </c>
      <c r="P615" s="28">
        <f>VLOOKUP($A615,'Hospitalisation Details'!$A$1:$O$2344,8,FALSE)</f>
        <v>16097.94</v>
      </c>
      <c r="Q615" t="str">
        <f>VLOOKUP($A615,'Hospitalisation Details'!$A$1:$O$2344,3,FALSE)</f>
        <v>Aug</v>
      </c>
    </row>
    <row r="616" spans="1:17" ht="15.6" x14ac:dyDescent="0.3">
      <c r="A616" s="21" t="s">
        <v>1754</v>
      </c>
      <c r="B616" t="str">
        <f>VLOOKUP($A616,'Customer Names'!$A$2:$D$2336,3,FALSE)</f>
        <v>Devin C</v>
      </c>
      <c r="C616">
        <f>VLOOKUP($A616,'Medical Examinations'!$A$1:$J$2336,2,FALSE)</f>
        <v>39.049999999999997</v>
      </c>
      <c r="D616">
        <f>VLOOKUP($A616,'Medical Examinations'!$A$1:$J$2336,3,FALSE)</f>
        <v>7.59</v>
      </c>
      <c r="E616" t="str">
        <f>VLOOKUP($A616,'Medical Examinations'!$A$1:$J$2336,4,FALSE)</f>
        <v>No</v>
      </c>
      <c r="F616" t="str">
        <f>VLOOKUP($A616,'Medical Examinations'!$A$1:$J$2336,5,FALSE)</f>
        <v>No</v>
      </c>
      <c r="G616" t="str">
        <f>VLOOKUP($A616,'Medical Examinations'!$A$1:$J$2336,6,FALSE)</f>
        <v>No</v>
      </c>
      <c r="H616">
        <f>VLOOKUP($A616,'Medical Examinations'!$A$1:$J$2336,7,FALSE)</f>
        <v>3</v>
      </c>
      <c r="I616" t="str">
        <f>VLOOKUP($A616,'Medical Examinations'!$A$1:$J$2336,8,FALSE)</f>
        <v>No</v>
      </c>
      <c r="J616" t="str">
        <f>VLOOKUP($A616,'Medical Examinations'!$A$1:$J$2336,9,FALSE)</f>
        <v>Obesity</v>
      </c>
      <c r="K616" t="str">
        <f>VLOOKUP($A616,'Medical Examinations'!$A$1:$J$2336,10,FALSE)</f>
        <v>Diabetes</v>
      </c>
      <c r="L616">
        <f>VLOOKUP($A616,'Hospitalisation Details'!$A$1:$O$2344,2,FALSE)</f>
        <v>21</v>
      </c>
      <c r="M616" s="6" t="str">
        <f>VLOOKUP($A616,'Hospitalisation Details'!$A$1:$O$2344,5,FALSE)</f>
        <v>21-Jun-1958</v>
      </c>
      <c r="N616" s="28">
        <f>VLOOKUP($A616,'Hospitalisation Details'!$A$1:$O$2344,6,FALSE)</f>
        <v>64</v>
      </c>
      <c r="O616" s="28">
        <f>VLOOKUP($A616,'Hospitalisation Details'!$A$1:$O$2344,7,FALSE)</f>
        <v>3</v>
      </c>
      <c r="P616" s="28">
        <f>VLOOKUP($A616,'Hospitalisation Details'!$A$1:$O$2344,8,FALSE)</f>
        <v>16085.13</v>
      </c>
      <c r="Q616" t="str">
        <f>VLOOKUP($A616,'Hospitalisation Details'!$A$1:$O$2344,3,FALSE)</f>
        <v>Jun</v>
      </c>
    </row>
    <row r="617" spans="1:17" ht="15.6" x14ac:dyDescent="0.3">
      <c r="A617" s="21" t="s">
        <v>1753</v>
      </c>
      <c r="B617" t="str">
        <f>VLOOKUP($A617,'Customer Names'!$A$2:$D$2336,3,FALSE)</f>
        <v>Louise A</v>
      </c>
      <c r="C617">
        <f>VLOOKUP($A617,'Medical Examinations'!$A$1:$J$2336,2,FALSE)</f>
        <v>31.824999999999999</v>
      </c>
      <c r="D617">
        <f>VLOOKUP($A617,'Medical Examinations'!$A$1:$J$2336,3,FALSE)</f>
        <v>8.2799999999999994</v>
      </c>
      <c r="E617" t="str">
        <f>VLOOKUP($A617,'Medical Examinations'!$A$1:$J$2336,4,FALSE)</f>
        <v>No</v>
      </c>
      <c r="F617" t="str">
        <f>VLOOKUP($A617,'Medical Examinations'!$A$1:$J$2336,5,FALSE)</f>
        <v>No</v>
      </c>
      <c r="G617" t="str">
        <f>VLOOKUP($A617,'Medical Examinations'!$A$1:$J$2336,6,FALSE)</f>
        <v>No</v>
      </c>
      <c r="H617">
        <f>VLOOKUP($A617,'Medical Examinations'!$A$1:$J$2336,7,FALSE)</f>
        <v>3</v>
      </c>
      <c r="I617" t="str">
        <f>VLOOKUP($A617,'Medical Examinations'!$A$1:$J$2336,8,FALSE)</f>
        <v>No</v>
      </c>
      <c r="J617" t="str">
        <f>VLOOKUP($A617,'Medical Examinations'!$A$1:$J$2336,9,FALSE)</f>
        <v>Obesity</v>
      </c>
      <c r="K617" t="str">
        <f>VLOOKUP($A617,'Medical Examinations'!$A$1:$J$2336,10,FALSE)</f>
        <v>Diabetes</v>
      </c>
      <c r="L617">
        <f>VLOOKUP($A617,'Hospitalisation Details'!$A$1:$O$2344,2,FALSE)</f>
        <v>22</v>
      </c>
      <c r="M617" s="6" t="str">
        <f>VLOOKUP($A617,'Hospitalisation Details'!$A$1:$O$2344,5,FALSE)</f>
        <v>22-Oct-1958</v>
      </c>
      <c r="N617" s="28">
        <f>VLOOKUP($A617,'Hospitalisation Details'!$A$1:$O$2344,6,FALSE)</f>
        <v>64</v>
      </c>
      <c r="O617" s="28">
        <f>VLOOKUP($A617,'Hospitalisation Details'!$A$1:$O$2344,7,FALSE)</f>
        <v>2</v>
      </c>
      <c r="P617" s="28">
        <f>VLOOKUP($A617,'Hospitalisation Details'!$A$1:$O$2344,8,FALSE)</f>
        <v>16069.08</v>
      </c>
      <c r="Q617" t="str">
        <f>VLOOKUP($A617,'Hospitalisation Details'!$A$1:$O$2344,3,FALSE)</f>
        <v>Oct</v>
      </c>
    </row>
    <row r="618" spans="1:17" ht="15.6" x14ac:dyDescent="0.3">
      <c r="A618" s="21" t="s">
        <v>1752</v>
      </c>
      <c r="B618" t="str">
        <f>VLOOKUP($A618,'Customer Names'!$A$2:$D$2336,3,FALSE)</f>
        <v>Sarah</v>
      </c>
      <c r="C618">
        <f>VLOOKUP($A618,'Medical Examinations'!$A$1:$J$2336,2,FALSE)</f>
        <v>46.43</v>
      </c>
      <c r="D618">
        <f>VLOOKUP($A618,'Medical Examinations'!$A$1:$J$2336,3,FALSE)</f>
        <v>6.72</v>
      </c>
      <c r="E618" t="str">
        <f>VLOOKUP($A618,'Medical Examinations'!$A$1:$J$2336,4,FALSE)</f>
        <v>No</v>
      </c>
      <c r="F618" t="str">
        <f>VLOOKUP($A618,'Medical Examinations'!$A$1:$J$2336,5,FALSE)</f>
        <v>No</v>
      </c>
      <c r="G618" t="str">
        <f>VLOOKUP($A618,'Medical Examinations'!$A$1:$J$2336,6,FALSE)</f>
        <v>No</v>
      </c>
      <c r="H618">
        <f>VLOOKUP($A618,'Medical Examinations'!$A$1:$J$2336,7,FALSE)</f>
        <v>0</v>
      </c>
      <c r="I618" t="str">
        <f>VLOOKUP($A618,'Medical Examinations'!$A$1:$J$2336,8,FALSE)</f>
        <v>No</v>
      </c>
      <c r="J618" t="str">
        <f>VLOOKUP($A618,'Medical Examinations'!$A$1:$J$2336,9,FALSE)</f>
        <v>Obesity</v>
      </c>
      <c r="K618" t="str">
        <f>VLOOKUP($A618,'Medical Examinations'!$A$1:$J$2336,10,FALSE)</f>
        <v>Diabetes</v>
      </c>
      <c r="L618">
        <f>VLOOKUP($A618,'Hospitalisation Details'!$A$1:$O$2344,2,FALSE)</f>
        <v>16</v>
      </c>
      <c r="M618" s="6" t="str">
        <f>VLOOKUP($A618,'Hospitalisation Details'!$A$1:$O$2344,5,FALSE)</f>
        <v>16-Sep-1978</v>
      </c>
      <c r="N618" s="28">
        <f>VLOOKUP($A618,'Hospitalisation Details'!$A$1:$O$2344,6,FALSE)</f>
        <v>44</v>
      </c>
      <c r="O618" s="28">
        <f>VLOOKUP($A618,'Hospitalisation Details'!$A$1:$O$2344,7,FALSE)</f>
        <v>2</v>
      </c>
      <c r="P618" s="28">
        <f>VLOOKUP($A618,'Hospitalisation Details'!$A$1:$O$2344,8,FALSE)</f>
        <v>16062.89</v>
      </c>
      <c r="Q618" t="str">
        <f>VLOOKUP($A618,'Hospitalisation Details'!$A$1:$O$2344,3,FALSE)</f>
        <v>Sep</v>
      </c>
    </row>
    <row r="619" spans="1:17" ht="15.6" x14ac:dyDescent="0.3">
      <c r="A619" s="21" t="s">
        <v>1751</v>
      </c>
      <c r="B619" t="str">
        <f>VLOOKUP($A619,'Customer Names'!$A$2:$D$2336,3,FALSE)</f>
        <v>Amy</v>
      </c>
      <c r="C619">
        <f>VLOOKUP($A619,'Medical Examinations'!$A$1:$J$2336,2,FALSE)</f>
        <v>53.63</v>
      </c>
      <c r="D619">
        <f>VLOOKUP($A619,'Medical Examinations'!$A$1:$J$2336,3,FALSE)</f>
        <v>5.47</v>
      </c>
      <c r="E619" t="str">
        <f>VLOOKUP($A619,'Medical Examinations'!$A$1:$J$2336,4,FALSE)</f>
        <v>Yes</v>
      </c>
      <c r="F619" t="str">
        <f>VLOOKUP($A619,'Medical Examinations'!$A$1:$J$2336,5,FALSE)</f>
        <v>No</v>
      </c>
      <c r="G619" t="str">
        <f>VLOOKUP($A619,'Medical Examinations'!$A$1:$J$2336,6,FALSE)</f>
        <v>No</v>
      </c>
      <c r="H619">
        <f>VLOOKUP($A619,'Medical Examinations'!$A$1:$J$2336,7,FALSE)</f>
        <v>1</v>
      </c>
      <c r="I619" t="str">
        <f>VLOOKUP($A619,'Medical Examinations'!$A$1:$J$2336,8,FALSE)</f>
        <v>No</v>
      </c>
      <c r="J619" t="str">
        <f>VLOOKUP($A619,'Medical Examinations'!$A$1:$J$2336,9,FALSE)</f>
        <v>Obesity</v>
      </c>
      <c r="K619" t="str">
        <f>VLOOKUP($A619,'Medical Examinations'!$A$1:$J$2336,10,FALSE)</f>
        <v>Normal</v>
      </c>
      <c r="L619">
        <f>VLOOKUP($A619,'Hospitalisation Details'!$A$1:$O$2344,2,FALSE)</f>
        <v>5</v>
      </c>
      <c r="M619" s="6" t="str">
        <f>VLOOKUP($A619,'Hospitalisation Details'!$A$1:$O$2344,5,FALSE)</f>
        <v>5-Dec-1988</v>
      </c>
      <c r="N619" s="28">
        <f>VLOOKUP($A619,'Hospitalisation Details'!$A$1:$O$2344,6,FALSE)</f>
        <v>34</v>
      </c>
      <c r="O619" s="28">
        <f>VLOOKUP($A619,'Hospitalisation Details'!$A$1:$O$2344,7,FALSE)</f>
        <v>3</v>
      </c>
      <c r="P619" s="28">
        <f>VLOOKUP($A619,'Hospitalisation Details'!$A$1:$O$2344,8,FALSE)</f>
        <v>16059.06</v>
      </c>
      <c r="Q619" t="str">
        <f>VLOOKUP($A619,'Hospitalisation Details'!$A$1:$O$2344,3,FALSE)</f>
        <v>Dec</v>
      </c>
    </row>
    <row r="620" spans="1:17" ht="15.6" x14ac:dyDescent="0.3">
      <c r="A620" s="21" t="s">
        <v>1750</v>
      </c>
      <c r="B620" t="str">
        <f>VLOOKUP($A620,'Customer Names'!$A$2:$D$2336,3,FALSE)</f>
        <v>Brittany L</v>
      </c>
      <c r="C620">
        <f>VLOOKUP($A620,'Medical Examinations'!$A$1:$J$2336,2,FALSE)</f>
        <v>48.7</v>
      </c>
      <c r="D620">
        <f>VLOOKUP($A620,'Medical Examinations'!$A$1:$J$2336,3,FALSE)</f>
        <v>4.71</v>
      </c>
      <c r="E620" t="str">
        <f>VLOOKUP($A620,'Medical Examinations'!$A$1:$J$2336,4,FALSE)</f>
        <v>No</v>
      </c>
      <c r="F620" t="str">
        <f>VLOOKUP($A620,'Medical Examinations'!$A$1:$J$2336,5,FALSE)</f>
        <v>No</v>
      </c>
      <c r="G620" t="str">
        <f>VLOOKUP($A620,'Medical Examinations'!$A$1:$J$2336,6,FALSE)</f>
        <v>No</v>
      </c>
      <c r="H620">
        <f>VLOOKUP($A620,'Medical Examinations'!$A$1:$J$2336,7,FALSE)</f>
        <v>0</v>
      </c>
      <c r="I620" t="str">
        <f>VLOOKUP($A620,'Medical Examinations'!$A$1:$J$2336,8,FALSE)</f>
        <v>No</v>
      </c>
      <c r="J620" t="str">
        <f>VLOOKUP($A620,'Medical Examinations'!$A$1:$J$2336,9,FALSE)</f>
        <v>Obesity</v>
      </c>
      <c r="K620" t="str">
        <f>VLOOKUP($A620,'Medical Examinations'!$A$1:$J$2336,10,FALSE)</f>
        <v>Normal</v>
      </c>
      <c r="L620">
        <f>VLOOKUP($A620,'Hospitalisation Details'!$A$1:$O$2344,2,FALSE)</f>
        <v>19</v>
      </c>
      <c r="M620" s="6" t="str">
        <f>VLOOKUP($A620,'Hospitalisation Details'!$A$1:$O$2344,5,FALSE)</f>
        <v>19-Sep-1980</v>
      </c>
      <c r="N620" s="28">
        <f>VLOOKUP($A620,'Hospitalisation Details'!$A$1:$O$2344,6,FALSE)</f>
        <v>42</v>
      </c>
      <c r="O620" s="28">
        <f>VLOOKUP($A620,'Hospitalisation Details'!$A$1:$O$2344,7,FALSE)</f>
        <v>2</v>
      </c>
      <c r="P620" s="28">
        <f>VLOOKUP($A620,'Hospitalisation Details'!$A$1:$O$2344,8,FALSE)</f>
        <v>15966.19</v>
      </c>
      <c r="Q620" t="str">
        <f>VLOOKUP($A620,'Hospitalisation Details'!$A$1:$O$2344,3,FALSE)</f>
        <v>Sep</v>
      </c>
    </row>
    <row r="621" spans="1:17" ht="15.6" x14ac:dyDescent="0.3">
      <c r="A621" s="21" t="s">
        <v>1749</v>
      </c>
      <c r="B621" t="str">
        <f>VLOOKUP($A621,'Customer Names'!$A$2:$D$2336,3,FALSE)</f>
        <v>Jessica L</v>
      </c>
      <c r="C621">
        <f>VLOOKUP($A621,'Medical Examinations'!$A$1:$J$2336,2,FALSE)</f>
        <v>48.81</v>
      </c>
      <c r="D621">
        <f>VLOOKUP($A621,'Medical Examinations'!$A$1:$J$2336,3,FALSE)</f>
        <v>5.49</v>
      </c>
      <c r="E621" t="str">
        <f>VLOOKUP($A621,'Medical Examinations'!$A$1:$J$2336,4,FALSE)</f>
        <v>No</v>
      </c>
      <c r="F621" t="str">
        <f>VLOOKUP($A621,'Medical Examinations'!$A$1:$J$2336,5,FALSE)</f>
        <v>No</v>
      </c>
      <c r="G621" t="str">
        <f>VLOOKUP($A621,'Medical Examinations'!$A$1:$J$2336,6,FALSE)</f>
        <v>No</v>
      </c>
      <c r="H621">
        <f>VLOOKUP($A621,'Medical Examinations'!$A$1:$J$2336,7,FALSE)</f>
        <v>0</v>
      </c>
      <c r="I621" t="str">
        <f>VLOOKUP($A621,'Medical Examinations'!$A$1:$J$2336,8,FALSE)</f>
        <v>No</v>
      </c>
      <c r="J621" t="str">
        <f>VLOOKUP($A621,'Medical Examinations'!$A$1:$J$2336,9,FALSE)</f>
        <v>Obesity</v>
      </c>
      <c r="K621" t="str">
        <f>VLOOKUP($A621,'Medical Examinations'!$A$1:$J$2336,10,FALSE)</f>
        <v>Normal</v>
      </c>
      <c r="L621">
        <f>VLOOKUP($A621,'Hospitalisation Details'!$A$1:$O$2344,2,FALSE)</f>
        <v>24</v>
      </c>
      <c r="M621" s="6" t="str">
        <f>VLOOKUP($A621,'Hospitalisation Details'!$A$1:$O$2344,5,FALSE)</f>
        <v>24-Jul-1982</v>
      </c>
      <c r="N621" s="28">
        <f>VLOOKUP($A621,'Hospitalisation Details'!$A$1:$O$2344,6,FALSE)</f>
        <v>40</v>
      </c>
      <c r="O621" s="28">
        <f>VLOOKUP($A621,'Hospitalisation Details'!$A$1:$O$2344,7,FALSE)</f>
        <v>3</v>
      </c>
      <c r="P621" s="28">
        <f>VLOOKUP($A621,'Hospitalisation Details'!$A$1:$O$2344,8,FALSE)</f>
        <v>15965.29</v>
      </c>
      <c r="Q621" t="str">
        <f>VLOOKUP($A621,'Hospitalisation Details'!$A$1:$O$2344,3,FALSE)</f>
        <v>Jul</v>
      </c>
    </row>
    <row r="622" spans="1:17" ht="15.6" x14ac:dyDescent="0.3">
      <c r="A622" s="21" t="s">
        <v>1748</v>
      </c>
      <c r="B622" t="str">
        <f>VLOOKUP($A622,'Customer Names'!$A$2:$D$2336,3,FALSE)</f>
        <v>Kristina K</v>
      </c>
      <c r="C622">
        <f>VLOOKUP($A622,'Medical Examinations'!$A$1:$J$2336,2,FALSE)</f>
        <v>47.53</v>
      </c>
      <c r="D622">
        <f>VLOOKUP($A622,'Medical Examinations'!$A$1:$J$2336,3,FALSE)</f>
        <v>4.72</v>
      </c>
      <c r="E622" t="str">
        <f>VLOOKUP($A622,'Medical Examinations'!$A$1:$J$2336,4,FALSE)</f>
        <v>No</v>
      </c>
      <c r="F622" t="str">
        <f>VLOOKUP($A622,'Medical Examinations'!$A$1:$J$2336,5,FALSE)</f>
        <v>No</v>
      </c>
      <c r="G622" t="str">
        <f>VLOOKUP($A622,'Medical Examinations'!$A$1:$J$2336,6,FALSE)</f>
        <v>No</v>
      </c>
      <c r="H622">
        <f>VLOOKUP($A622,'Medical Examinations'!$A$1:$J$2336,7,FALSE)</f>
        <v>0</v>
      </c>
      <c r="I622" t="str">
        <f>VLOOKUP($A622,'Medical Examinations'!$A$1:$J$2336,8,FALSE)</f>
        <v>No</v>
      </c>
      <c r="J622" t="str">
        <f>VLOOKUP($A622,'Medical Examinations'!$A$1:$J$2336,9,FALSE)</f>
        <v>Obesity</v>
      </c>
      <c r="K622" t="str">
        <f>VLOOKUP($A622,'Medical Examinations'!$A$1:$J$2336,10,FALSE)</f>
        <v>Normal</v>
      </c>
      <c r="L622">
        <f>VLOOKUP($A622,'Hospitalisation Details'!$A$1:$O$2344,2,FALSE)</f>
        <v>12</v>
      </c>
      <c r="M622" s="6" t="str">
        <f>VLOOKUP($A622,'Hospitalisation Details'!$A$1:$O$2344,5,FALSE)</f>
        <v>12-Oct-1980</v>
      </c>
      <c r="N622" s="28">
        <f>VLOOKUP($A622,'Hospitalisation Details'!$A$1:$O$2344,6,FALSE)</f>
        <v>42</v>
      </c>
      <c r="O622" s="28">
        <f>VLOOKUP($A622,'Hospitalisation Details'!$A$1:$O$2344,7,FALSE)</f>
        <v>2</v>
      </c>
      <c r="P622" s="28">
        <f>VLOOKUP($A622,'Hospitalisation Details'!$A$1:$O$2344,8,FALSE)</f>
        <v>15922.29</v>
      </c>
      <c r="Q622" t="str">
        <f>VLOOKUP($A622,'Hospitalisation Details'!$A$1:$O$2344,3,FALSE)</f>
        <v>Oct</v>
      </c>
    </row>
    <row r="623" spans="1:17" ht="15.6" x14ac:dyDescent="0.3">
      <c r="A623" s="21" t="s">
        <v>1747</v>
      </c>
      <c r="B623" t="str">
        <f>VLOOKUP($A623,'Customer Names'!$A$2:$D$2336,3,FALSE)</f>
        <v>Brad</v>
      </c>
      <c r="C623">
        <f>VLOOKUP($A623,'Medical Examinations'!$A$1:$J$2336,2,FALSE)</f>
        <v>36.85</v>
      </c>
      <c r="D623">
        <f>VLOOKUP($A623,'Medical Examinations'!$A$1:$J$2336,3,FALSE)</f>
        <v>6.7</v>
      </c>
      <c r="E623" t="str">
        <f>VLOOKUP($A623,'Medical Examinations'!$A$1:$J$2336,4,FALSE)</f>
        <v>No</v>
      </c>
      <c r="F623" t="str">
        <f>VLOOKUP($A623,'Medical Examinations'!$A$1:$J$2336,5,FALSE)</f>
        <v>No</v>
      </c>
      <c r="G623" t="str">
        <f>VLOOKUP($A623,'Medical Examinations'!$A$1:$J$2336,6,FALSE)</f>
        <v>No</v>
      </c>
      <c r="H623">
        <f>VLOOKUP($A623,'Medical Examinations'!$A$1:$J$2336,7,FALSE)</f>
        <v>0</v>
      </c>
      <c r="I623" t="str">
        <f>VLOOKUP($A623,'Medical Examinations'!$A$1:$J$2336,8,FALSE)</f>
        <v>No</v>
      </c>
      <c r="J623" t="str">
        <f>VLOOKUP($A623,'Medical Examinations'!$A$1:$J$2336,9,FALSE)</f>
        <v>Obesity</v>
      </c>
      <c r="K623" t="str">
        <f>VLOOKUP($A623,'Medical Examinations'!$A$1:$J$2336,10,FALSE)</f>
        <v>Diabetes</v>
      </c>
      <c r="L623">
        <f>VLOOKUP($A623,'Hospitalisation Details'!$A$1:$O$2344,2,FALSE)</f>
        <v>25</v>
      </c>
      <c r="M623" s="6" t="str">
        <f>VLOOKUP($A623,'Hospitalisation Details'!$A$1:$O$2344,5,FALSE)</f>
        <v>25-Dec-1962</v>
      </c>
      <c r="N623" s="28">
        <f>VLOOKUP($A623,'Hospitalisation Details'!$A$1:$O$2344,6,FALSE)</f>
        <v>60</v>
      </c>
      <c r="O623" s="28">
        <f>VLOOKUP($A623,'Hospitalisation Details'!$A$1:$O$2344,7,FALSE)</f>
        <v>0</v>
      </c>
      <c r="P623" s="28">
        <f>VLOOKUP($A623,'Hospitalisation Details'!$A$1:$O$2344,8,FALSE)</f>
        <v>15840.81</v>
      </c>
      <c r="Q623" t="str">
        <f>VLOOKUP($A623,'Hospitalisation Details'!$A$1:$O$2344,3,FALSE)</f>
        <v>Dec</v>
      </c>
    </row>
    <row r="624" spans="1:17" ht="15.6" x14ac:dyDescent="0.3">
      <c r="A624" s="21" t="s">
        <v>1746</v>
      </c>
      <c r="B624" t="str">
        <f>VLOOKUP($A624,'Customer Names'!$A$2:$D$2336,3,FALSE)</f>
        <v>Margaret O</v>
      </c>
      <c r="C624">
        <f>VLOOKUP($A624,'Medical Examinations'!$A$1:$J$2336,2,FALSE)</f>
        <v>29.3</v>
      </c>
      <c r="D624">
        <f>VLOOKUP($A624,'Medical Examinations'!$A$1:$J$2336,3,FALSE)</f>
        <v>5.5</v>
      </c>
      <c r="E624" t="str">
        <f>VLOOKUP($A624,'Medical Examinations'!$A$1:$J$2336,4,FALSE)</f>
        <v>No</v>
      </c>
      <c r="F624" t="str">
        <f>VLOOKUP($A624,'Medical Examinations'!$A$1:$J$2336,5,FALSE)</f>
        <v>No</v>
      </c>
      <c r="G624" t="str">
        <f>VLOOKUP($A624,'Medical Examinations'!$A$1:$J$2336,6,FALSE)</f>
        <v>No</v>
      </c>
      <c r="H624">
        <f>VLOOKUP($A624,'Medical Examinations'!$A$1:$J$2336,7,FALSE)</f>
        <v>0</v>
      </c>
      <c r="I624" t="str">
        <f>VLOOKUP($A624,'Medical Examinations'!$A$1:$J$2336,8,FALSE)</f>
        <v>No</v>
      </c>
      <c r="J624" t="str">
        <f>VLOOKUP($A624,'Medical Examinations'!$A$1:$J$2336,9,FALSE)</f>
        <v>Over Weight</v>
      </c>
      <c r="K624" t="str">
        <f>VLOOKUP($A624,'Medical Examinations'!$A$1:$J$2336,10,FALSE)</f>
        <v>Normal</v>
      </c>
      <c r="L624">
        <f>VLOOKUP($A624,'Hospitalisation Details'!$A$1:$O$2344,2,FALSE)</f>
        <v>11</v>
      </c>
      <c r="M624" s="6" t="str">
        <f>VLOOKUP($A624,'Hospitalisation Details'!$A$1:$O$2344,5,FALSE)</f>
        <v>11-Nov-1982</v>
      </c>
      <c r="N624" s="28">
        <f>VLOOKUP($A624,'Hospitalisation Details'!$A$1:$O$2344,6,FALSE)</f>
        <v>40</v>
      </c>
      <c r="O624" s="28">
        <f>VLOOKUP($A624,'Hospitalisation Details'!$A$1:$O$2344,7,FALSE)</f>
        <v>4</v>
      </c>
      <c r="P624" s="28">
        <f>VLOOKUP($A624,'Hospitalisation Details'!$A$1:$O$2344,8,FALSE)</f>
        <v>15828.82</v>
      </c>
      <c r="Q624" t="str">
        <f>VLOOKUP($A624,'Hospitalisation Details'!$A$1:$O$2344,3,FALSE)</f>
        <v>Nov</v>
      </c>
    </row>
    <row r="625" spans="1:17" ht="15.6" x14ac:dyDescent="0.3">
      <c r="A625" s="21" t="s">
        <v>1745</v>
      </c>
      <c r="B625" t="str">
        <f>VLOOKUP($A625,'Customer Names'!$A$2:$D$2336,3,FALSE)</f>
        <v>Craig R</v>
      </c>
      <c r="C625">
        <f>VLOOKUP($A625,'Medical Examinations'!$A$1:$J$2336,2,FALSE)</f>
        <v>19.3</v>
      </c>
      <c r="D625">
        <f>VLOOKUP($A625,'Medical Examinations'!$A$1:$J$2336,3,FALSE)</f>
        <v>4.46</v>
      </c>
      <c r="E625" t="str">
        <f>VLOOKUP($A625,'Medical Examinations'!$A$1:$J$2336,4,FALSE)</f>
        <v>No</v>
      </c>
      <c r="F625" t="str">
        <f>VLOOKUP($A625,'Medical Examinations'!$A$1:$J$2336,5,FALSE)</f>
        <v>No</v>
      </c>
      <c r="G625" t="str">
        <f>VLOOKUP($A625,'Medical Examinations'!$A$1:$J$2336,6,FALSE)</f>
        <v>No</v>
      </c>
      <c r="H625">
        <f>VLOOKUP($A625,'Medical Examinations'!$A$1:$J$2336,7,FALSE)</f>
        <v>1</v>
      </c>
      <c r="I625" t="str">
        <f>VLOOKUP($A625,'Medical Examinations'!$A$1:$J$2336,8,FALSE)</f>
        <v>Yes</v>
      </c>
      <c r="J625" t="str">
        <f>VLOOKUP($A625,'Medical Examinations'!$A$1:$J$2336,9,FALSE)</f>
        <v>Normal Weight</v>
      </c>
      <c r="K625" t="str">
        <f>VLOOKUP($A625,'Medical Examinations'!$A$1:$J$2336,10,FALSE)</f>
        <v>Normal</v>
      </c>
      <c r="L625">
        <f>VLOOKUP($A625,'Hospitalisation Details'!$A$1:$O$2344,2,FALSE)</f>
        <v>26</v>
      </c>
      <c r="M625" s="6" t="str">
        <f>VLOOKUP($A625,'Hospitalisation Details'!$A$1:$O$2344,5,FALSE)</f>
        <v>26-Jun-1984</v>
      </c>
      <c r="N625" s="28">
        <f>VLOOKUP($A625,'Hospitalisation Details'!$A$1:$O$2344,6,FALSE)</f>
        <v>38</v>
      </c>
      <c r="O625" s="28">
        <f>VLOOKUP($A625,'Hospitalisation Details'!$A$1:$O$2344,7,FALSE)</f>
        <v>0</v>
      </c>
      <c r="P625" s="28">
        <f>VLOOKUP($A625,'Hospitalisation Details'!$A$1:$O$2344,8,FALSE)</f>
        <v>15820.7</v>
      </c>
      <c r="Q625" t="str">
        <f>VLOOKUP($A625,'Hospitalisation Details'!$A$1:$O$2344,3,FALSE)</f>
        <v>Jun</v>
      </c>
    </row>
    <row r="626" spans="1:17" ht="15.6" x14ac:dyDescent="0.3">
      <c r="A626" s="21" t="s">
        <v>1744</v>
      </c>
      <c r="B626" t="str">
        <f>VLOOKUP($A626,'Customer Names'!$A$2:$D$2336,3,FALSE)</f>
        <v>Simo</v>
      </c>
      <c r="C626">
        <f>VLOOKUP($A626,'Medical Examinations'!$A$1:$J$2336,2,FALSE)</f>
        <v>24.13</v>
      </c>
      <c r="D626">
        <f>VLOOKUP($A626,'Medical Examinations'!$A$1:$J$2336,3,FALSE)</f>
        <v>5.29</v>
      </c>
      <c r="E626" t="str">
        <f>VLOOKUP($A626,'Medical Examinations'!$A$1:$J$2336,4,FALSE)</f>
        <v>Yes</v>
      </c>
      <c r="F626" t="str">
        <f>VLOOKUP($A626,'Medical Examinations'!$A$1:$J$2336,5,FALSE)</f>
        <v>No</v>
      </c>
      <c r="G626" t="str">
        <f>VLOOKUP($A626,'Medical Examinations'!$A$1:$J$2336,6,FALSE)</f>
        <v>Yes</v>
      </c>
      <c r="H626">
        <f>VLOOKUP($A626,'Medical Examinations'!$A$1:$J$2336,7,FALSE)</f>
        <v>1</v>
      </c>
      <c r="I626" t="str">
        <f>VLOOKUP($A626,'Medical Examinations'!$A$1:$J$2336,8,FALSE)</f>
        <v>Yes</v>
      </c>
      <c r="J626" t="str">
        <f>VLOOKUP($A626,'Medical Examinations'!$A$1:$J$2336,9,FALSE)</f>
        <v>Normal Weight</v>
      </c>
      <c r="K626" t="str">
        <f>VLOOKUP($A626,'Medical Examinations'!$A$1:$J$2336,10,FALSE)</f>
        <v>Normal</v>
      </c>
      <c r="L626">
        <f>VLOOKUP($A626,'Hospitalisation Details'!$A$1:$O$2344,2,FALSE)</f>
        <v>9</v>
      </c>
      <c r="M626" s="6" t="str">
        <f>VLOOKUP($A626,'Hospitalisation Details'!$A$1:$O$2344,5,FALSE)</f>
        <v>9-Oct-1997</v>
      </c>
      <c r="N626" s="28">
        <f>VLOOKUP($A626,'Hospitalisation Details'!$A$1:$O$2344,6,FALSE)</f>
        <v>25</v>
      </c>
      <c r="O626" s="28">
        <f>VLOOKUP($A626,'Hospitalisation Details'!$A$1:$O$2344,7,FALSE)</f>
        <v>0</v>
      </c>
      <c r="P626" s="28">
        <f>VLOOKUP($A626,'Hospitalisation Details'!$A$1:$O$2344,8,FALSE)</f>
        <v>15817.99</v>
      </c>
      <c r="Q626" t="str">
        <f>VLOOKUP($A626,'Hospitalisation Details'!$A$1:$O$2344,3,FALSE)</f>
        <v>Oct</v>
      </c>
    </row>
    <row r="627" spans="1:17" ht="15.6" x14ac:dyDescent="0.3">
      <c r="A627" s="21" t="s">
        <v>1743</v>
      </c>
      <c r="B627" t="str">
        <f>VLOOKUP($A627,'Customer Names'!$A$2:$D$2336,3,FALSE)</f>
        <v>Christopher J</v>
      </c>
      <c r="C627">
        <f>VLOOKUP($A627,'Medical Examinations'!$A$1:$J$2336,2,FALSE)</f>
        <v>46.7</v>
      </c>
      <c r="D627">
        <f>VLOOKUP($A627,'Medical Examinations'!$A$1:$J$2336,3,FALSE)</f>
        <v>10.99</v>
      </c>
      <c r="E627" t="str">
        <f>VLOOKUP($A627,'Medical Examinations'!$A$1:$J$2336,4,FALSE)</f>
        <v>No</v>
      </c>
      <c r="F627" t="str">
        <f>VLOOKUP($A627,'Medical Examinations'!$A$1:$J$2336,5,FALSE)</f>
        <v>No</v>
      </c>
      <c r="G627" t="str">
        <f>VLOOKUP($A627,'Medical Examinations'!$A$1:$J$2336,6,FALSE)</f>
        <v>No</v>
      </c>
      <c r="H627">
        <f>VLOOKUP($A627,'Medical Examinations'!$A$1:$J$2336,7,FALSE)</f>
        <v>0</v>
      </c>
      <c r="I627" t="str">
        <f>VLOOKUP($A627,'Medical Examinations'!$A$1:$J$2336,8,FALSE)</f>
        <v>No</v>
      </c>
      <c r="J627" t="str">
        <f>VLOOKUP($A627,'Medical Examinations'!$A$1:$J$2336,9,FALSE)</f>
        <v>Obesity</v>
      </c>
      <c r="K627" t="str">
        <f>VLOOKUP($A627,'Medical Examinations'!$A$1:$J$2336,10,FALSE)</f>
        <v>Diabetes</v>
      </c>
      <c r="L627">
        <f>VLOOKUP($A627,'Hospitalisation Details'!$A$1:$O$2344,2,FALSE)</f>
        <v>29</v>
      </c>
      <c r="M627" s="6" t="str">
        <f>VLOOKUP($A627,'Hospitalisation Details'!$A$1:$O$2344,5,FALSE)</f>
        <v>29-Aug-1974</v>
      </c>
      <c r="N627" s="28">
        <f>VLOOKUP($A627,'Hospitalisation Details'!$A$1:$O$2344,6,FALSE)</f>
        <v>48</v>
      </c>
      <c r="O627" s="28">
        <f>VLOOKUP($A627,'Hospitalisation Details'!$A$1:$O$2344,7,FALSE)</f>
        <v>0</v>
      </c>
      <c r="P627" s="28">
        <f>VLOOKUP($A627,'Hospitalisation Details'!$A$1:$O$2344,8,FALSE)</f>
        <v>15746.62</v>
      </c>
      <c r="Q627" t="str">
        <f>VLOOKUP($A627,'Hospitalisation Details'!$A$1:$O$2344,3,FALSE)</f>
        <v>Aug</v>
      </c>
    </row>
    <row r="628" spans="1:17" ht="15.6" x14ac:dyDescent="0.3">
      <c r="A628" s="21" t="s">
        <v>1742</v>
      </c>
      <c r="B628" t="str">
        <f>VLOOKUP($A628,'Customer Names'!$A$2:$D$2336,3,FALSE)</f>
        <v>Mario Sr</v>
      </c>
      <c r="C628">
        <f>VLOOKUP($A628,'Medical Examinations'!$A$1:$J$2336,2,FALSE)</f>
        <v>45.27</v>
      </c>
      <c r="D628">
        <f>VLOOKUP($A628,'Medical Examinations'!$A$1:$J$2336,3,FALSE)</f>
        <v>5.2</v>
      </c>
      <c r="E628" t="str">
        <f>VLOOKUP($A628,'Medical Examinations'!$A$1:$J$2336,4,FALSE)</f>
        <v>Yes</v>
      </c>
      <c r="F628" t="str">
        <f>VLOOKUP($A628,'Medical Examinations'!$A$1:$J$2336,5,FALSE)</f>
        <v>No</v>
      </c>
      <c r="G628" t="str">
        <f>VLOOKUP($A628,'Medical Examinations'!$A$1:$J$2336,6,FALSE)</f>
        <v>No</v>
      </c>
      <c r="H628">
        <f>VLOOKUP($A628,'Medical Examinations'!$A$1:$J$2336,7,FALSE)</f>
        <v>0</v>
      </c>
      <c r="I628" t="str">
        <f>VLOOKUP($A628,'Medical Examinations'!$A$1:$J$2336,8,FALSE)</f>
        <v>No</v>
      </c>
      <c r="J628" t="str">
        <f>VLOOKUP($A628,'Medical Examinations'!$A$1:$J$2336,9,FALSE)</f>
        <v>Obesity</v>
      </c>
      <c r="K628" t="str">
        <f>VLOOKUP($A628,'Medical Examinations'!$A$1:$J$2336,10,FALSE)</f>
        <v>Normal</v>
      </c>
      <c r="L628">
        <f>VLOOKUP($A628,'Hospitalisation Details'!$A$1:$O$2344,2,FALSE)</f>
        <v>20</v>
      </c>
      <c r="M628" s="6" t="str">
        <f>VLOOKUP($A628,'Hospitalisation Details'!$A$1:$O$2344,5,FALSE)</f>
        <v>20-Sep-1976</v>
      </c>
      <c r="N628" s="28">
        <f>VLOOKUP($A628,'Hospitalisation Details'!$A$1:$O$2344,6,FALSE)</f>
        <v>46</v>
      </c>
      <c r="O628" s="28">
        <f>VLOOKUP($A628,'Hospitalisation Details'!$A$1:$O$2344,7,FALSE)</f>
        <v>2</v>
      </c>
      <c r="P628" s="28">
        <f>VLOOKUP($A628,'Hospitalisation Details'!$A$1:$O$2344,8,FALSE)</f>
        <v>15698.86</v>
      </c>
      <c r="Q628" t="str">
        <f>VLOOKUP($A628,'Hospitalisation Details'!$A$1:$O$2344,3,FALSE)</f>
        <v>Sep</v>
      </c>
    </row>
    <row r="629" spans="1:17" ht="15.6" x14ac:dyDescent="0.3">
      <c r="A629" s="21" t="s">
        <v>1741</v>
      </c>
      <c r="B629" t="str">
        <f>VLOOKUP($A629,'Customer Names'!$A$2:$D$2336,3,FALSE)</f>
        <v>Meghann R</v>
      </c>
      <c r="C629">
        <f>VLOOKUP($A629,'Medical Examinations'!$A$1:$J$2336,2,FALSE)</f>
        <v>44.29</v>
      </c>
      <c r="D629">
        <f>VLOOKUP($A629,'Medical Examinations'!$A$1:$J$2336,3,FALSE)</f>
        <v>9.66</v>
      </c>
      <c r="E629" t="str">
        <f>VLOOKUP($A629,'Medical Examinations'!$A$1:$J$2336,4,FALSE)</f>
        <v>No</v>
      </c>
      <c r="F629" t="str">
        <f>VLOOKUP($A629,'Medical Examinations'!$A$1:$J$2336,5,FALSE)</f>
        <v>No</v>
      </c>
      <c r="G629" t="str">
        <f>VLOOKUP($A629,'Medical Examinations'!$A$1:$J$2336,6,FALSE)</f>
        <v>No</v>
      </c>
      <c r="H629">
        <f>VLOOKUP($A629,'Medical Examinations'!$A$1:$J$2336,7,FALSE)</f>
        <v>2</v>
      </c>
      <c r="I629" t="str">
        <f>VLOOKUP($A629,'Medical Examinations'!$A$1:$J$2336,8,FALSE)</f>
        <v>No</v>
      </c>
      <c r="J629" t="str">
        <f>VLOOKUP($A629,'Medical Examinations'!$A$1:$J$2336,9,FALSE)</f>
        <v>Obesity</v>
      </c>
      <c r="K629" t="str">
        <f>VLOOKUP($A629,'Medical Examinations'!$A$1:$J$2336,10,FALSE)</f>
        <v>Diabetes</v>
      </c>
      <c r="L629">
        <f>VLOOKUP($A629,'Hospitalisation Details'!$A$1:$O$2344,2,FALSE)</f>
        <v>26</v>
      </c>
      <c r="M629" s="6" t="str">
        <f>VLOOKUP($A629,'Hospitalisation Details'!$A$1:$O$2344,5,FALSE)</f>
        <v>26-Jun-1973</v>
      </c>
      <c r="N629" s="28">
        <f>VLOOKUP($A629,'Hospitalisation Details'!$A$1:$O$2344,6,FALSE)</f>
        <v>49</v>
      </c>
      <c r="O629" s="28">
        <f>VLOOKUP($A629,'Hospitalisation Details'!$A$1:$O$2344,7,FALSE)</f>
        <v>0</v>
      </c>
      <c r="P629" s="28">
        <f>VLOOKUP($A629,'Hospitalisation Details'!$A$1:$O$2344,8,FALSE)</f>
        <v>15670.3</v>
      </c>
      <c r="Q629" t="str">
        <f>VLOOKUP($A629,'Hospitalisation Details'!$A$1:$O$2344,3,FALSE)</f>
        <v>Jun</v>
      </c>
    </row>
    <row r="630" spans="1:17" ht="15.6" x14ac:dyDescent="0.3">
      <c r="A630" s="21" t="s">
        <v>1740</v>
      </c>
      <c r="B630" t="str">
        <f>VLOOKUP($A630,'Customer Names'!$A$2:$D$2336,3,FALSE)</f>
        <v>Scott M</v>
      </c>
      <c r="C630">
        <f>VLOOKUP($A630,'Medical Examinations'!$A$1:$J$2336,2,FALSE)</f>
        <v>54.59</v>
      </c>
      <c r="D630">
        <f>VLOOKUP($A630,'Medical Examinations'!$A$1:$J$2336,3,FALSE)</f>
        <v>4.22</v>
      </c>
      <c r="E630" t="str">
        <f>VLOOKUP($A630,'Medical Examinations'!$A$1:$J$2336,4,FALSE)</f>
        <v>Yes</v>
      </c>
      <c r="F630" t="str">
        <f>VLOOKUP($A630,'Medical Examinations'!$A$1:$J$2336,5,FALSE)</f>
        <v>No</v>
      </c>
      <c r="G630" t="str">
        <f>VLOOKUP($A630,'Medical Examinations'!$A$1:$J$2336,6,FALSE)</f>
        <v>No</v>
      </c>
      <c r="H630">
        <f>VLOOKUP($A630,'Medical Examinations'!$A$1:$J$2336,7,FALSE)</f>
        <v>1</v>
      </c>
      <c r="I630" t="str">
        <f>VLOOKUP($A630,'Medical Examinations'!$A$1:$J$2336,8,FALSE)</f>
        <v>No</v>
      </c>
      <c r="J630" t="str">
        <f>VLOOKUP($A630,'Medical Examinations'!$A$1:$J$2336,9,FALSE)</f>
        <v>Obesity</v>
      </c>
      <c r="K630" t="str">
        <f>VLOOKUP($A630,'Medical Examinations'!$A$1:$J$2336,10,FALSE)</f>
        <v>Normal</v>
      </c>
      <c r="L630">
        <f>VLOOKUP($A630,'Hospitalisation Details'!$A$1:$O$2344,2,FALSE)</f>
        <v>22</v>
      </c>
      <c r="M630" s="6" t="str">
        <f>VLOOKUP($A630,'Hospitalisation Details'!$A$1:$O$2344,5,FALSE)</f>
        <v>22-Dec-1988</v>
      </c>
      <c r="N630" s="28">
        <f>VLOOKUP($A630,'Hospitalisation Details'!$A$1:$O$2344,6,FALSE)</f>
        <v>34</v>
      </c>
      <c r="O630" s="28">
        <f>VLOOKUP($A630,'Hospitalisation Details'!$A$1:$O$2344,7,FALSE)</f>
        <v>3</v>
      </c>
      <c r="P630" s="28">
        <f>VLOOKUP($A630,'Hospitalisation Details'!$A$1:$O$2344,8,FALSE)</f>
        <v>15646.28</v>
      </c>
      <c r="Q630" t="str">
        <f>VLOOKUP($A630,'Hospitalisation Details'!$A$1:$O$2344,3,FALSE)</f>
        <v>Dec</v>
      </c>
    </row>
    <row r="631" spans="1:17" ht="15.6" x14ac:dyDescent="0.3">
      <c r="A631" s="21" t="s">
        <v>1739</v>
      </c>
      <c r="B631" t="str">
        <f>VLOOKUP($A631,'Customer Names'!$A$2:$D$2336,3,FALSE)</f>
        <v>Caitlin E</v>
      </c>
      <c r="C631">
        <f>VLOOKUP($A631,'Medical Examinations'!$A$1:$J$2336,2,FALSE)</f>
        <v>32.965000000000003</v>
      </c>
      <c r="D631">
        <f>VLOOKUP($A631,'Medical Examinations'!$A$1:$J$2336,3,FALSE)</f>
        <v>11.78</v>
      </c>
      <c r="E631" t="str">
        <f>VLOOKUP($A631,'Medical Examinations'!$A$1:$J$2336,4,FALSE)</f>
        <v>No</v>
      </c>
      <c r="F631" t="str">
        <f>VLOOKUP($A631,'Medical Examinations'!$A$1:$J$2336,5,FALSE)</f>
        <v>No</v>
      </c>
      <c r="G631" t="str">
        <f>VLOOKUP($A631,'Medical Examinations'!$A$1:$J$2336,6,FALSE)</f>
        <v>No</v>
      </c>
      <c r="H631">
        <f>VLOOKUP($A631,'Medical Examinations'!$A$1:$J$2336,7,FALSE)</f>
        <v>0</v>
      </c>
      <c r="I631" t="str">
        <f>VLOOKUP($A631,'Medical Examinations'!$A$1:$J$2336,8,FALSE)</f>
        <v>No</v>
      </c>
      <c r="J631" t="str">
        <f>VLOOKUP($A631,'Medical Examinations'!$A$1:$J$2336,9,FALSE)</f>
        <v>Obesity</v>
      </c>
      <c r="K631" t="str">
        <f>VLOOKUP($A631,'Medical Examinations'!$A$1:$J$2336,10,FALSE)</f>
        <v>Diabetes</v>
      </c>
      <c r="L631">
        <f>VLOOKUP($A631,'Hospitalisation Details'!$A$1:$O$2344,2,FALSE)</f>
        <v>6</v>
      </c>
      <c r="M631" s="6" t="str">
        <f>VLOOKUP($A631,'Hospitalisation Details'!$A$1:$O$2344,5,FALSE)</f>
        <v>6-Jun-1960</v>
      </c>
      <c r="N631" s="28">
        <f>VLOOKUP($A631,'Hospitalisation Details'!$A$1:$O$2344,6,FALSE)</f>
        <v>63</v>
      </c>
      <c r="O631" s="28">
        <f>VLOOKUP($A631,'Hospitalisation Details'!$A$1:$O$2344,7,FALSE)</f>
        <v>3</v>
      </c>
      <c r="P631" s="28">
        <f>VLOOKUP($A631,'Hospitalisation Details'!$A$1:$O$2344,8,FALSE)</f>
        <v>15612.19</v>
      </c>
      <c r="Q631" t="str">
        <f>VLOOKUP($A631,'Hospitalisation Details'!$A$1:$O$2344,3,FALSE)</f>
        <v>Jun</v>
      </c>
    </row>
    <row r="632" spans="1:17" ht="15.6" x14ac:dyDescent="0.3">
      <c r="A632" s="21" t="s">
        <v>1738</v>
      </c>
      <c r="B632" t="str">
        <f>VLOOKUP($A632,'Customer Names'!$A$2:$D$2336,3,FALSE)</f>
        <v>Samantha A</v>
      </c>
      <c r="C632">
        <f>VLOOKUP($A632,'Medical Examinations'!$A$1:$J$2336,2,FALSE)</f>
        <v>38.049999999999997</v>
      </c>
      <c r="D632">
        <f>VLOOKUP($A632,'Medical Examinations'!$A$1:$J$2336,3,FALSE)</f>
        <v>9.6199999999999992</v>
      </c>
      <c r="E632" t="str">
        <f>VLOOKUP($A632,'Medical Examinations'!$A$1:$J$2336,4,FALSE)</f>
        <v>No</v>
      </c>
      <c r="F632" t="str">
        <f>VLOOKUP($A632,'Medical Examinations'!$A$1:$J$2336,5,FALSE)</f>
        <v>No</v>
      </c>
      <c r="G632" t="str">
        <f>VLOOKUP($A632,'Medical Examinations'!$A$1:$J$2336,6,FALSE)</f>
        <v>No</v>
      </c>
      <c r="H632">
        <f>VLOOKUP($A632,'Medical Examinations'!$A$1:$J$2336,7,FALSE)</f>
        <v>0</v>
      </c>
      <c r="I632" t="str">
        <f>VLOOKUP($A632,'Medical Examinations'!$A$1:$J$2336,8,FALSE)</f>
        <v>No</v>
      </c>
      <c r="J632" t="str">
        <f>VLOOKUP($A632,'Medical Examinations'!$A$1:$J$2336,9,FALSE)</f>
        <v>Obesity</v>
      </c>
      <c r="K632" t="str">
        <f>VLOOKUP($A632,'Medical Examinations'!$A$1:$J$2336,10,FALSE)</f>
        <v>Diabetes</v>
      </c>
      <c r="L632">
        <f>VLOOKUP($A632,'Hospitalisation Details'!$A$1:$O$2344,2,FALSE)</f>
        <v>28</v>
      </c>
      <c r="M632" s="6" t="str">
        <f>VLOOKUP($A632,'Hospitalisation Details'!$A$1:$O$2344,5,FALSE)</f>
        <v>28-Oct-1965</v>
      </c>
      <c r="N632" s="28">
        <f>VLOOKUP($A632,'Hospitalisation Details'!$A$1:$O$2344,6,FALSE)</f>
        <v>57</v>
      </c>
      <c r="O632" s="28">
        <f>VLOOKUP($A632,'Hospitalisation Details'!$A$1:$O$2344,7,FALSE)</f>
        <v>0</v>
      </c>
      <c r="P632" s="28">
        <f>VLOOKUP($A632,'Hospitalisation Details'!$A$1:$O$2344,8,FALSE)</f>
        <v>15608.58</v>
      </c>
      <c r="Q632" t="str">
        <f>VLOOKUP($A632,'Hospitalisation Details'!$A$1:$O$2344,3,FALSE)</f>
        <v>Oct</v>
      </c>
    </row>
    <row r="633" spans="1:17" ht="15.6" x14ac:dyDescent="0.3">
      <c r="A633" s="21" t="s">
        <v>1737</v>
      </c>
      <c r="B633" t="str">
        <f>VLOOKUP($A633,'Customer Names'!$A$2:$D$2336,3,FALSE)</f>
        <v>Erik</v>
      </c>
      <c r="C633">
        <f>VLOOKUP($A633,'Medical Examinations'!$A$1:$J$2336,2,FALSE)</f>
        <v>46.14</v>
      </c>
      <c r="D633">
        <f>VLOOKUP($A633,'Medical Examinations'!$A$1:$J$2336,3,FALSE)</f>
        <v>10.78</v>
      </c>
      <c r="E633" t="str">
        <f>VLOOKUP($A633,'Medical Examinations'!$A$1:$J$2336,4,FALSE)</f>
        <v>No</v>
      </c>
      <c r="F633" t="str">
        <f>VLOOKUP($A633,'Medical Examinations'!$A$1:$J$2336,5,FALSE)</f>
        <v>No</v>
      </c>
      <c r="G633" t="str">
        <f>VLOOKUP($A633,'Medical Examinations'!$A$1:$J$2336,6,FALSE)</f>
        <v>No</v>
      </c>
      <c r="H633">
        <f>VLOOKUP($A633,'Medical Examinations'!$A$1:$J$2336,7,FALSE)</f>
        <v>0</v>
      </c>
      <c r="I633" t="str">
        <f>VLOOKUP($A633,'Medical Examinations'!$A$1:$J$2336,8,FALSE)</f>
        <v>No</v>
      </c>
      <c r="J633" t="str">
        <f>VLOOKUP($A633,'Medical Examinations'!$A$1:$J$2336,9,FALSE)</f>
        <v>Obesity</v>
      </c>
      <c r="K633" t="str">
        <f>VLOOKUP($A633,'Medical Examinations'!$A$1:$J$2336,10,FALSE)</f>
        <v>Diabetes</v>
      </c>
      <c r="L633">
        <f>VLOOKUP($A633,'Hospitalisation Details'!$A$1:$O$2344,2,FALSE)</f>
        <v>30</v>
      </c>
      <c r="M633" s="6" t="str">
        <f>VLOOKUP($A633,'Hospitalisation Details'!$A$1:$O$2344,5,FALSE)</f>
        <v>30-Jul-1974</v>
      </c>
      <c r="N633" s="28">
        <f>VLOOKUP($A633,'Hospitalisation Details'!$A$1:$O$2344,6,FALSE)</f>
        <v>48</v>
      </c>
      <c r="O633" s="28">
        <f>VLOOKUP($A633,'Hospitalisation Details'!$A$1:$O$2344,7,FALSE)</f>
        <v>0</v>
      </c>
      <c r="P633" s="28">
        <f>VLOOKUP($A633,'Hospitalisation Details'!$A$1:$O$2344,8,FALSE)</f>
        <v>15556.67</v>
      </c>
      <c r="Q633" t="str">
        <f>VLOOKUP($A633,'Hospitalisation Details'!$A$1:$O$2344,3,FALSE)</f>
        <v>Jul</v>
      </c>
    </row>
    <row r="634" spans="1:17" ht="15.6" x14ac:dyDescent="0.3">
      <c r="A634" s="21" t="s">
        <v>1736</v>
      </c>
      <c r="B634" t="str">
        <f>VLOOKUP($A634,'Customer Names'!$A$2:$D$2336,3,FALSE)</f>
        <v>Christopher</v>
      </c>
      <c r="C634">
        <f>VLOOKUP($A634,'Medical Examinations'!$A$1:$J$2336,2,FALSE)</f>
        <v>41.325000000000003</v>
      </c>
      <c r="D634">
        <f>VLOOKUP($A634,'Medical Examinations'!$A$1:$J$2336,3,FALSE)</f>
        <v>5.1100000000000003</v>
      </c>
      <c r="E634" t="str">
        <f>VLOOKUP($A634,'Medical Examinations'!$A$1:$J$2336,4,FALSE)</f>
        <v>Yes</v>
      </c>
      <c r="F634" t="str">
        <f>VLOOKUP($A634,'Medical Examinations'!$A$1:$J$2336,5,FALSE)</f>
        <v>No</v>
      </c>
      <c r="G634" t="str">
        <f>VLOOKUP($A634,'Medical Examinations'!$A$1:$J$2336,6,FALSE)</f>
        <v>No</v>
      </c>
      <c r="H634">
        <f>VLOOKUP($A634,'Medical Examinations'!$A$1:$J$2336,7,FALSE)</f>
        <v>2</v>
      </c>
      <c r="I634" t="str">
        <f>VLOOKUP($A634,'Medical Examinations'!$A$1:$J$2336,8,FALSE)</f>
        <v>No</v>
      </c>
      <c r="J634" t="str">
        <f>VLOOKUP($A634,'Medical Examinations'!$A$1:$J$2336,9,FALSE)</f>
        <v>Obesity</v>
      </c>
      <c r="K634" t="str">
        <f>VLOOKUP($A634,'Medical Examinations'!$A$1:$J$2336,10,FALSE)</f>
        <v>Normal</v>
      </c>
      <c r="L634">
        <f>VLOOKUP($A634,'Hospitalisation Details'!$A$1:$O$2344,2,FALSE)</f>
        <v>2</v>
      </c>
      <c r="M634" s="6" t="str">
        <f>VLOOKUP($A634,'Hospitalisation Details'!$A$1:$O$2344,5,FALSE)</f>
        <v>2-Oct-1959</v>
      </c>
      <c r="N634" s="28">
        <f>VLOOKUP($A634,'Hospitalisation Details'!$A$1:$O$2344,6,FALSE)</f>
        <v>63</v>
      </c>
      <c r="O634" s="28">
        <f>VLOOKUP($A634,'Hospitalisation Details'!$A$1:$O$2344,7,FALSE)</f>
        <v>3</v>
      </c>
      <c r="P634" s="28">
        <f>VLOOKUP($A634,'Hospitalisation Details'!$A$1:$O$2344,8,FALSE)</f>
        <v>15555.19</v>
      </c>
      <c r="Q634" t="str">
        <f>VLOOKUP($A634,'Hospitalisation Details'!$A$1:$O$2344,3,FALSE)</f>
        <v>Oct</v>
      </c>
    </row>
    <row r="635" spans="1:17" ht="15.6" x14ac:dyDescent="0.3">
      <c r="A635" s="21" t="s">
        <v>1735</v>
      </c>
      <c r="B635" t="str">
        <f>VLOOKUP($A635,'Customer Names'!$A$2:$D$2336,3,FALSE)</f>
        <v>Maya</v>
      </c>
      <c r="C635">
        <f>VLOOKUP($A635,'Medical Examinations'!$A$1:$J$2336,2,FALSE)</f>
        <v>44.64</v>
      </c>
      <c r="D635">
        <f>VLOOKUP($A635,'Medical Examinations'!$A$1:$J$2336,3,FALSE)</f>
        <v>7.18</v>
      </c>
      <c r="E635" t="str">
        <f>VLOOKUP($A635,'Medical Examinations'!$A$1:$J$2336,4,FALSE)</f>
        <v>No</v>
      </c>
      <c r="F635" t="str">
        <f>VLOOKUP($A635,'Medical Examinations'!$A$1:$J$2336,5,FALSE)</f>
        <v>No</v>
      </c>
      <c r="G635" t="str">
        <f>VLOOKUP($A635,'Medical Examinations'!$A$1:$J$2336,6,FALSE)</f>
        <v>No</v>
      </c>
      <c r="H635">
        <f>VLOOKUP($A635,'Medical Examinations'!$A$1:$J$2336,7,FALSE)</f>
        <v>0</v>
      </c>
      <c r="I635" t="str">
        <f>VLOOKUP($A635,'Medical Examinations'!$A$1:$J$2336,8,FALSE)</f>
        <v>No</v>
      </c>
      <c r="J635" t="str">
        <f>VLOOKUP($A635,'Medical Examinations'!$A$1:$J$2336,9,FALSE)</f>
        <v>Obesity</v>
      </c>
      <c r="K635" t="str">
        <f>VLOOKUP($A635,'Medical Examinations'!$A$1:$J$2336,10,FALSE)</f>
        <v>Diabetes</v>
      </c>
      <c r="L635">
        <f>VLOOKUP($A635,'Hospitalisation Details'!$A$1:$O$2344,2,FALSE)</f>
        <v>28</v>
      </c>
      <c r="M635" s="6" t="str">
        <f>VLOOKUP($A635,'Hospitalisation Details'!$A$1:$O$2344,5,FALSE)</f>
        <v>28-Jun-1974</v>
      </c>
      <c r="N635" s="28">
        <f>VLOOKUP($A635,'Hospitalisation Details'!$A$1:$O$2344,6,FALSE)</f>
        <v>48</v>
      </c>
      <c r="O635" s="28">
        <f>VLOOKUP($A635,'Hospitalisation Details'!$A$1:$O$2344,7,FALSE)</f>
        <v>0</v>
      </c>
      <c r="P635" s="28">
        <f>VLOOKUP($A635,'Hospitalisation Details'!$A$1:$O$2344,8,FALSE)</f>
        <v>15532.16</v>
      </c>
      <c r="Q635" t="str">
        <f>VLOOKUP($A635,'Hospitalisation Details'!$A$1:$O$2344,3,FALSE)</f>
        <v>Jun</v>
      </c>
    </row>
    <row r="636" spans="1:17" ht="15.6" x14ac:dyDescent="0.3">
      <c r="A636" s="21" t="s">
        <v>1734</v>
      </c>
      <c r="B636" t="str">
        <f>VLOOKUP($A636,'Customer Names'!$A$2:$D$2336,3,FALSE)</f>
        <v>Zachary T</v>
      </c>
      <c r="C636">
        <f>VLOOKUP($A636,'Medical Examinations'!$A$1:$J$2336,2,FALSE)</f>
        <v>25.175000000000001</v>
      </c>
      <c r="D636">
        <f>VLOOKUP($A636,'Medical Examinations'!$A$1:$J$2336,3,FALSE)</f>
        <v>4.96</v>
      </c>
      <c r="E636" t="str">
        <f>VLOOKUP($A636,'Medical Examinations'!$A$1:$J$2336,4,FALSE)</f>
        <v>No</v>
      </c>
      <c r="F636" t="str">
        <f>VLOOKUP($A636,'Medical Examinations'!$A$1:$J$2336,5,FALSE)</f>
        <v>Yes</v>
      </c>
      <c r="G636" t="str">
        <f>VLOOKUP($A636,'Medical Examinations'!$A$1:$J$2336,6,FALSE)</f>
        <v>No</v>
      </c>
      <c r="H636">
        <f>VLOOKUP($A636,'Medical Examinations'!$A$1:$J$2336,7,FALSE)</f>
        <v>1</v>
      </c>
      <c r="I636" t="str">
        <f>VLOOKUP($A636,'Medical Examinations'!$A$1:$J$2336,8,FALSE)</f>
        <v>No</v>
      </c>
      <c r="J636" t="str">
        <f>VLOOKUP($A636,'Medical Examinations'!$A$1:$J$2336,9,FALSE)</f>
        <v>Over Weight</v>
      </c>
      <c r="K636" t="str">
        <f>VLOOKUP($A636,'Medical Examinations'!$A$1:$J$2336,10,FALSE)</f>
        <v>Normal</v>
      </c>
      <c r="L636">
        <f>VLOOKUP($A636,'Hospitalisation Details'!$A$1:$O$2344,2,FALSE)</f>
        <v>17</v>
      </c>
      <c r="M636" s="6" t="str">
        <f>VLOOKUP($A636,'Hospitalisation Details'!$A$1:$O$2344,5,FALSE)</f>
        <v>17-Jul-2004</v>
      </c>
      <c r="N636" s="28">
        <f>VLOOKUP($A636,'Hospitalisation Details'!$A$1:$O$2344,6,FALSE)</f>
        <v>18</v>
      </c>
      <c r="O636" s="28">
        <f>VLOOKUP($A636,'Hospitalisation Details'!$A$1:$O$2344,7,FALSE)</f>
        <v>0</v>
      </c>
      <c r="P636" s="28">
        <f>VLOOKUP($A636,'Hospitalisation Details'!$A$1:$O$2344,8,FALSE)</f>
        <v>15518.18</v>
      </c>
      <c r="Q636" t="str">
        <f>VLOOKUP($A636,'Hospitalisation Details'!$A$1:$O$2344,3,FALSE)</f>
        <v>Jul</v>
      </c>
    </row>
    <row r="637" spans="1:17" ht="15.6" x14ac:dyDescent="0.3">
      <c r="A637" s="21" t="s">
        <v>1733</v>
      </c>
      <c r="B637" t="str">
        <f>VLOOKUP($A637,'Customer Names'!$A$2:$D$2336,3,FALSE)</f>
        <v>Hilda</v>
      </c>
      <c r="C637">
        <f>VLOOKUP($A637,'Medical Examinations'!$A$1:$J$2336,2,FALSE)</f>
        <v>43.11</v>
      </c>
      <c r="D637">
        <f>VLOOKUP($A637,'Medical Examinations'!$A$1:$J$2336,3,FALSE)</f>
        <v>4.67</v>
      </c>
      <c r="E637" t="str">
        <f>VLOOKUP($A637,'Medical Examinations'!$A$1:$J$2336,4,FALSE)</f>
        <v>Yes</v>
      </c>
      <c r="F637" t="str">
        <f>VLOOKUP($A637,'Medical Examinations'!$A$1:$J$2336,5,FALSE)</f>
        <v>No</v>
      </c>
      <c r="G637" t="str">
        <f>VLOOKUP($A637,'Medical Examinations'!$A$1:$J$2336,6,FALSE)</f>
        <v>No</v>
      </c>
      <c r="H637">
        <f>VLOOKUP($A637,'Medical Examinations'!$A$1:$J$2336,7,FALSE)</f>
        <v>0</v>
      </c>
      <c r="I637" t="str">
        <f>VLOOKUP($A637,'Medical Examinations'!$A$1:$J$2336,8,FALSE)</f>
        <v>No</v>
      </c>
      <c r="J637" t="str">
        <f>VLOOKUP($A637,'Medical Examinations'!$A$1:$J$2336,9,FALSE)</f>
        <v>Obesity</v>
      </c>
      <c r="K637" t="str">
        <f>VLOOKUP($A637,'Medical Examinations'!$A$1:$J$2336,10,FALSE)</f>
        <v>Normal</v>
      </c>
      <c r="L637">
        <f>VLOOKUP($A637,'Hospitalisation Details'!$A$1:$O$2344,2,FALSE)</f>
        <v>20</v>
      </c>
      <c r="M637" s="6" t="str">
        <f>VLOOKUP($A637,'Hospitalisation Details'!$A$1:$O$2344,5,FALSE)</f>
        <v>20-Jul-1976</v>
      </c>
      <c r="N637" s="28">
        <f>VLOOKUP($A637,'Hospitalisation Details'!$A$1:$O$2344,6,FALSE)</f>
        <v>46</v>
      </c>
      <c r="O637" s="28">
        <f>VLOOKUP($A637,'Hospitalisation Details'!$A$1:$O$2344,7,FALSE)</f>
        <v>2</v>
      </c>
      <c r="P637" s="28">
        <f>VLOOKUP($A637,'Hospitalisation Details'!$A$1:$O$2344,8,FALSE)</f>
        <v>15450.48</v>
      </c>
      <c r="Q637" t="str">
        <f>VLOOKUP($A637,'Hospitalisation Details'!$A$1:$O$2344,3,FALSE)</f>
        <v>Jul</v>
      </c>
    </row>
    <row r="638" spans="1:17" ht="15.6" x14ac:dyDescent="0.3">
      <c r="A638" s="21" t="s">
        <v>1732</v>
      </c>
      <c r="B638" t="str">
        <f>VLOOKUP($A638,'Customer Names'!$A$2:$D$2336,3,FALSE)</f>
        <v>Stephanie</v>
      </c>
      <c r="C638">
        <f>VLOOKUP($A638,'Medical Examinations'!$A$1:$J$2336,2,FALSE)</f>
        <v>53.32</v>
      </c>
      <c r="D638">
        <f>VLOOKUP($A638,'Medical Examinations'!$A$1:$J$2336,3,FALSE)</f>
        <v>5.0599999999999996</v>
      </c>
      <c r="E638" t="str">
        <f>VLOOKUP($A638,'Medical Examinations'!$A$1:$J$2336,4,FALSE)</f>
        <v>No</v>
      </c>
      <c r="F638" t="str">
        <f>VLOOKUP($A638,'Medical Examinations'!$A$1:$J$2336,5,FALSE)</f>
        <v>No</v>
      </c>
      <c r="G638" t="str">
        <f>VLOOKUP($A638,'Medical Examinations'!$A$1:$J$2336,6,FALSE)</f>
        <v>No</v>
      </c>
      <c r="H638">
        <f>VLOOKUP($A638,'Medical Examinations'!$A$1:$J$2336,7,FALSE)</f>
        <v>0</v>
      </c>
      <c r="I638" t="str">
        <f>VLOOKUP($A638,'Medical Examinations'!$A$1:$J$2336,8,FALSE)</f>
        <v>No</v>
      </c>
      <c r="J638" t="str">
        <f>VLOOKUP($A638,'Medical Examinations'!$A$1:$J$2336,9,FALSE)</f>
        <v>Obesity</v>
      </c>
      <c r="K638" t="str">
        <f>VLOOKUP($A638,'Medical Examinations'!$A$1:$J$2336,10,FALSE)</f>
        <v>Normal</v>
      </c>
      <c r="L638">
        <f>VLOOKUP($A638,'Hospitalisation Details'!$A$1:$O$2344,2,FALSE)</f>
        <v>25</v>
      </c>
      <c r="M638" s="6" t="str">
        <f>VLOOKUP($A638,'Hospitalisation Details'!$A$1:$O$2344,5,FALSE)</f>
        <v>25-Oct-1990</v>
      </c>
      <c r="N638" s="28">
        <f>VLOOKUP($A638,'Hospitalisation Details'!$A$1:$O$2344,6,FALSE)</f>
        <v>32</v>
      </c>
      <c r="O638" s="28">
        <f>VLOOKUP($A638,'Hospitalisation Details'!$A$1:$O$2344,7,FALSE)</f>
        <v>3</v>
      </c>
      <c r="P638" s="28">
        <f>VLOOKUP($A638,'Hospitalisation Details'!$A$1:$O$2344,8,FALSE)</f>
        <v>15440.2</v>
      </c>
      <c r="Q638" t="str">
        <f>VLOOKUP($A638,'Hospitalisation Details'!$A$1:$O$2344,3,FALSE)</f>
        <v>Oct</v>
      </c>
    </row>
    <row r="639" spans="1:17" ht="15.6" x14ac:dyDescent="0.3">
      <c r="A639" s="21" t="s">
        <v>1731</v>
      </c>
      <c r="B639" t="str">
        <f>VLOOKUP($A639,'Customer Names'!$A$2:$D$2336,3,FALSE)</f>
        <v>Doug</v>
      </c>
      <c r="C639">
        <f>VLOOKUP($A639,'Medical Examinations'!$A$1:$J$2336,2,FALSE)</f>
        <v>38.04</v>
      </c>
      <c r="D639">
        <f>VLOOKUP($A639,'Medical Examinations'!$A$1:$J$2336,3,FALSE)</f>
        <v>5.0199999999999996</v>
      </c>
      <c r="E639" t="str">
        <f>VLOOKUP($A639,'Medical Examinations'!$A$1:$J$2336,4,FALSE)</f>
        <v>Yes</v>
      </c>
      <c r="F639" t="str">
        <f>VLOOKUP($A639,'Medical Examinations'!$A$1:$J$2336,5,FALSE)</f>
        <v>No</v>
      </c>
      <c r="G639" t="str">
        <f>VLOOKUP($A639,'Medical Examinations'!$A$1:$J$2336,6,FALSE)</f>
        <v>No</v>
      </c>
      <c r="H639">
        <f>VLOOKUP($A639,'Medical Examinations'!$A$1:$J$2336,7,FALSE)</f>
        <v>1</v>
      </c>
      <c r="I639" t="str">
        <f>VLOOKUP($A639,'Medical Examinations'!$A$1:$J$2336,8,FALSE)</f>
        <v>No</v>
      </c>
      <c r="J639" t="str">
        <f>VLOOKUP($A639,'Medical Examinations'!$A$1:$J$2336,9,FALSE)</f>
        <v>Obesity</v>
      </c>
      <c r="K639" t="str">
        <f>VLOOKUP($A639,'Medical Examinations'!$A$1:$J$2336,10,FALSE)</f>
        <v>Normal</v>
      </c>
      <c r="L639">
        <f>VLOOKUP($A639,'Hospitalisation Details'!$A$1:$O$2344,2,FALSE)</f>
        <v>4</v>
      </c>
      <c r="M639" s="6" t="str">
        <f>VLOOKUP($A639,'Hospitalisation Details'!$A$1:$O$2344,5,FALSE)</f>
        <v>4-Sep-1964</v>
      </c>
      <c r="N639" s="28">
        <f>VLOOKUP($A639,'Hospitalisation Details'!$A$1:$O$2344,6,FALSE)</f>
        <v>58</v>
      </c>
      <c r="O639" s="28">
        <f>VLOOKUP($A639,'Hospitalisation Details'!$A$1:$O$2344,7,FALSE)</f>
        <v>0</v>
      </c>
      <c r="P639" s="28">
        <f>VLOOKUP($A639,'Hospitalisation Details'!$A$1:$O$2344,8,FALSE)</f>
        <v>15377.77</v>
      </c>
      <c r="Q639" t="str">
        <f>VLOOKUP($A639,'Hospitalisation Details'!$A$1:$O$2344,3,FALSE)</f>
        <v>Sep</v>
      </c>
    </row>
    <row r="640" spans="1:17" ht="15.6" x14ac:dyDescent="0.3">
      <c r="A640" s="21" t="s">
        <v>1730</v>
      </c>
      <c r="B640" t="str">
        <f>VLOOKUP($A640,'Customer Names'!$A$2:$D$2336,3,FALSE)</f>
        <v>Bethany N</v>
      </c>
      <c r="C640">
        <f>VLOOKUP($A640,'Medical Examinations'!$A$1:$J$2336,2,FALSE)</f>
        <v>37.9</v>
      </c>
      <c r="D640">
        <f>VLOOKUP($A640,'Medical Examinations'!$A$1:$J$2336,3,FALSE)</f>
        <v>7.76</v>
      </c>
      <c r="E640" t="str">
        <f>VLOOKUP($A640,'Medical Examinations'!$A$1:$J$2336,4,FALSE)</f>
        <v>No</v>
      </c>
      <c r="F640" t="str">
        <f>VLOOKUP($A640,'Medical Examinations'!$A$1:$J$2336,5,FALSE)</f>
        <v>No</v>
      </c>
      <c r="G640" t="str">
        <f>VLOOKUP($A640,'Medical Examinations'!$A$1:$J$2336,6,FALSE)</f>
        <v>No</v>
      </c>
      <c r="H640">
        <f>VLOOKUP($A640,'Medical Examinations'!$A$1:$J$2336,7,FALSE)</f>
        <v>0</v>
      </c>
      <c r="I640" t="str">
        <f>VLOOKUP($A640,'Medical Examinations'!$A$1:$J$2336,8,FALSE)</f>
        <v>No</v>
      </c>
      <c r="J640" t="str">
        <f>VLOOKUP($A640,'Medical Examinations'!$A$1:$J$2336,9,FALSE)</f>
        <v>Obesity</v>
      </c>
      <c r="K640" t="str">
        <f>VLOOKUP($A640,'Medical Examinations'!$A$1:$J$2336,10,FALSE)</f>
        <v>Diabetes</v>
      </c>
      <c r="L640">
        <f>VLOOKUP($A640,'Hospitalisation Details'!$A$1:$O$2344,2,FALSE)</f>
        <v>6</v>
      </c>
      <c r="M640" s="6" t="str">
        <f>VLOOKUP($A640,'Hospitalisation Details'!$A$1:$O$2344,5,FALSE)</f>
        <v>6-Sep-1962</v>
      </c>
      <c r="N640" s="28">
        <f>VLOOKUP($A640,'Hospitalisation Details'!$A$1:$O$2344,6,FALSE)</f>
        <v>60</v>
      </c>
      <c r="O640" s="28">
        <f>VLOOKUP($A640,'Hospitalisation Details'!$A$1:$O$2344,7,FALSE)</f>
        <v>0</v>
      </c>
      <c r="P640" s="28">
        <f>VLOOKUP($A640,'Hospitalisation Details'!$A$1:$O$2344,8,FALSE)</f>
        <v>15368.22</v>
      </c>
      <c r="Q640" t="str">
        <f>VLOOKUP($A640,'Hospitalisation Details'!$A$1:$O$2344,3,FALSE)</f>
        <v>Sep</v>
      </c>
    </row>
    <row r="641" spans="1:17" ht="15.6" x14ac:dyDescent="0.3">
      <c r="A641" s="21" t="s">
        <v>1729</v>
      </c>
      <c r="B641" t="str">
        <f>VLOOKUP($A641,'Customer Names'!$A$2:$D$2336,3,FALSE)</f>
        <v>Sandra H</v>
      </c>
      <c r="C641">
        <f>VLOOKUP($A641,'Medical Examinations'!$A$1:$J$2336,2,FALSE)</f>
        <v>39.6</v>
      </c>
      <c r="D641">
        <f>VLOOKUP($A641,'Medical Examinations'!$A$1:$J$2336,3,FALSE)</f>
        <v>9.32</v>
      </c>
      <c r="E641" t="str">
        <f>VLOOKUP($A641,'Medical Examinations'!$A$1:$J$2336,4,FALSE)</f>
        <v>No</v>
      </c>
      <c r="F641" t="str">
        <f>VLOOKUP($A641,'Medical Examinations'!$A$1:$J$2336,5,FALSE)</f>
        <v>No</v>
      </c>
      <c r="G641" t="str">
        <f>VLOOKUP($A641,'Medical Examinations'!$A$1:$J$2336,6,FALSE)</f>
        <v>No</v>
      </c>
      <c r="H641">
        <f>VLOOKUP($A641,'Medical Examinations'!$A$1:$J$2336,7,FALSE)</f>
        <v>0</v>
      </c>
      <c r="I641" t="str">
        <f>VLOOKUP($A641,'Medical Examinations'!$A$1:$J$2336,8,FALSE)</f>
        <v>No</v>
      </c>
      <c r="J641" t="str">
        <f>VLOOKUP($A641,'Medical Examinations'!$A$1:$J$2336,9,FALSE)</f>
        <v>Obesity</v>
      </c>
      <c r="K641" t="str">
        <f>VLOOKUP($A641,'Medical Examinations'!$A$1:$J$2336,10,FALSE)</f>
        <v>Diabetes</v>
      </c>
      <c r="L641">
        <f>VLOOKUP($A641,'Hospitalisation Details'!$A$1:$O$2344,2,FALSE)</f>
        <v>18</v>
      </c>
      <c r="M641" s="6" t="str">
        <f>VLOOKUP($A641,'Hospitalisation Details'!$A$1:$O$2344,5,FALSE)</f>
        <v>18-Jul-1968</v>
      </c>
      <c r="N641" s="28">
        <f>VLOOKUP($A641,'Hospitalisation Details'!$A$1:$O$2344,6,FALSE)</f>
        <v>54</v>
      </c>
      <c r="O641" s="28">
        <f>VLOOKUP($A641,'Hospitalisation Details'!$A$1:$O$2344,7,FALSE)</f>
        <v>0</v>
      </c>
      <c r="P641" s="28">
        <f>VLOOKUP($A641,'Hospitalisation Details'!$A$1:$O$2344,8,FALSE)</f>
        <v>15363.77</v>
      </c>
      <c r="Q641" t="str">
        <f>VLOOKUP($A641,'Hospitalisation Details'!$A$1:$O$2344,3,FALSE)</f>
        <v>Jul</v>
      </c>
    </row>
    <row r="642" spans="1:17" ht="15.6" x14ac:dyDescent="0.3">
      <c r="A642" s="21" t="s">
        <v>1728</v>
      </c>
      <c r="B642" t="str">
        <f>VLOOKUP($A642,'Customer Names'!$A$2:$D$2336,3,FALSE)</f>
        <v>Takuo</v>
      </c>
      <c r="C642">
        <f>VLOOKUP($A642,'Medical Examinations'!$A$1:$J$2336,2,FALSE)</f>
        <v>50.92</v>
      </c>
      <c r="D642">
        <f>VLOOKUP($A642,'Medical Examinations'!$A$1:$J$2336,3,FALSE)</f>
        <v>5.31</v>
      </c>
      <c r="E642" t="str">
        <f>VLOOKUP($A642,'Medical Examinations'!$A$1:$J$2336,4,FALSE)</f>
        <v>Yes</v>
      </c>
      <c r="F642" t="str">
        <f>VLOOKUP($A642,'Medical Examinations'!$A$1:$J$2336,5,FALSE)</f>
        <v>No</v>
      </c>
      <c r="G642" t="str">
        <f>VLOOKUP($A642,'Medical Examinations'!$A$1:$J$2336,6,FALSE)</f>
        <v>No</v>
      </c>
      <c r="H642">
        <f>VLOOKUP($A642,'Medical Examinations'!$A$1:$J$2336,7,FALSE)</f>
        <v>1</v>
      </c>
      <c r="I642" t="str">
        <f>VLOOKUP($A642,'Medical Examinations'!$A$1:$J$2336,8,FALSE)</f>
        <v>No</v>
      </c>
      <c r="J642" t="str">
        <f>VLOOKUP($A642,'Medical Examinations'!$A$1:$J$2336,9,FALSE)</f>
        <v>Obesity</v>
      </c>
      <c r="K642" t="str">
        <f>VLOOKUP($A642,'Medical Examinations'!$A$1:$J$2336,10,FALSE)</f>
        <v>Normal</v>
      </c>
      <c r="L642">
        <f>VLOOKUP($A642,'Hospitalisation Details'!$A$1:$O$2344,2,FALSE)</f>
        <v>17</v>
      </c>
      <c r="M642" s="6" t="str">
        <f>VLOOKUP($A642,'Hospitalisation Details'!$A$1:$O$2344,5,FALSE)</f>
        <v>17-Dec-1988</v>
      </c>
      <c r="N642" s="28">
        <f>VLOOKUP($A642,'Hospitalisation Details'!$A$1:$O$2344,6,FALSE)</f>
        <v>34</v>
      </c>
      <c r="O642" s="28">
        <f>VLOOKUP($A642,'Hospitalisation Details'!$A$1:$O$2344,7,FALSE)</f>
        <v>3</v>
      </c>
      <c r="P642" s="28">
        <f>VLOOKUP($A642,'Hospitalisation Details'!$A$1:$O$2344,8,FALSE)</f>
        <v>15361.5</v>
      </c>
      <c r="Q642" t="str">
        <f>VLOOKUP($A642,'Hospitalisation Details'!$A$1:$O$2344,3,FALSE)</f>
        <v>Dec</v>
      </c>
    </row>
    <row r="643" spans="1:17" ht="15.6" x14ac:dyDescent="0.3">
      <c r="A643" s="21" t="s">
        <v>1727</v>
      </c>
      <c r="B643" t="str">
        <f>VLOOKUP($A643,'Customer Names'!$A$2:$D$2336,3,FALSE)</f>
        <v>Kelly A</v>
      </c>
      <c r="C643">
        <f>VLOOKUP($A643,'Medical Examinations'!$A$1:$J$2336,2,FALSE)</f>
        <v>21.85</v>
      </c>
      <c r="D643">
        <f>VLOOKUP($A643,'Medical Examinations'!$A$1:$J$2336,3,FALSE)</f>
        <v>5.56</v>
      </c>
      <c r="E643" t="str">
        <f>VLOOKUP($A643,'Medical Examinations'!$A$1:$J$2336,4,FALSE)</f>
        <v>Yes</v>
      </c>
      <c r="F643" t="str">
        <f>VLOOKUP($A643,'Medical Examinations'!$A$1:$J$2336,5,FALSE)</f>
        <v>No</v>
      </c>
      <c r="G643" t="str">
        <f>VLOOKUP($A643,'Medical Examinations'!$A$1:$J$2336,6,FALSE)</f>
        <v>No</v>
      </c>
      <c r="H643">
        <f>VLOOKUP($A643,'Medical Examinations'!$A$1:$J$2336,7,FALSE)</f>
        <v>0</v>
      </c>
      <c r="I643" t="str">
        <f>VLOOKUP($A643,'Medical Examinations'!$A$1:$J$2336,8,FALSE)</f>
        <v>Yes</v>
      </c>
      <c r="J643" t="str">
        <f>VLOOKUP($A643,'Medical Examinations'!$A$1:$J$2336,9,FALSE)</f>
        <v>Normal Weight</v>
      </c>
      <c r="K643" t="str">
        <f>VLOOKUP($A643,'Medical Examinations'!$A$1:$J$2336,10,FALSE)</f>
        <v>Normal</v>
      </c>
      <c r="L643">
        <f>VLOOKUP($A643,'Hospitalisation Details'!$A$1:$O$2344,2,FALSE)</f>
        <v>14</v>
      </c>
      <c r="M643" s="6" t="str">
        <f>VLOOKUP($A643,'Hospitalisation Details'!$A$1:$O$2344,5,FALSE)</f>
        <v>14-Jul-2001</v>
      </c>
      <c r="N643" s="28">
        <f>VLOOKUP($A643,'Hospitalisation Details'!$A$1:$O$2344,6,FALSE)</f>
        <v>21</v>
      </c>
      <c r="O643" s="28">
        <f>VLOOKUP($A643,'Hospitalisation Details'!$A$1:$O$2344,7,FALSE)</f>
        <v>1</v>
      </c>
      <c r="P643" s="28">
        <f>VLOOKUP($A643,'Hospitalisation Details'!$A$1:$O$2344,8,FALSE)</f>
        <v>15359.1</v>
      </c>
      <c r="Q643" t="str">
        <f>VLOOKUP($A643,'Hospitalisation Details'!$A$1:$O$2344,3,FALSE)</f>
        <v>Jul</v>
      </c>
    </row>
    <row r="644" spans="1:17" ht="15.6" x14ac:dyDescent="0.3">
      <c r="A644" s="21" t="s">
        <v>1726</v>
      </c>
      <c r="B644" t="str">
        <f>VLOOKUP($A644,'Customer Names'!$A$2:$D$2336,3,FALSE)</f>
        <v>Scott</v>
      </c>
      <c r="C644">
        <f>VLOOKUP($A644,'Medical Examinations'!$A$1:$J$2336,2,FALSE)</f>
        <v>36.08</v>
      </c>
      <c r="D644">
        <f>VLOOKUP($A644,'Medical Examinations'!$A$1:$J$2336,3,FALSE)</f>
        <v>7.11</v>
      </c>
      <c r="E644" t="str">
        <f>VLOOKUP($A644,'Medical Examinations'!$A$1:$J$2336,4,FALSE)</f>
        <v>Yes</v>
      </c>
      <c r="F644" t="str">
        <f>VLOOKUP($A644,'Medical Examinations'!$A$1:$J$2336,5,FALSE)</f>
        <v>No</v>
      </c>
      <c r="G644" t="str">
        <f>VLOOKUP($A644,'Medical Examinations'!$A$1:$J$2336,6,FALSE)</f>
        <v>Yes</v>
      </c>
      <c r="H644">
        <f>VLOOKUP($A644,'Medical Examinations'!$A$1:$J$2336,7,FALSE)</f>
        <v>1</v>
      </c>
      <c r="I644" t="str">
        <f>VLOOKUP($A644,'Medical Examinations'!$A$1:$J$2336,8,FALSE)</f>
        <v>No</v>
      </c>
      <c r="J644" t="str">
        <f>VLOOKUP($A644,'Medical Examinations'!$A$1:$J$2336,9,FALSE)</f>
        <v>Obesity</v>
      </c>
      <c r="K644" t="str">
        <f>VLOOKUP($A644,'Medical Examinations'!$A$1:$J$2336,10,FALSE)</f>
        <v>Diabetes</v>
      </c>
      <c r="L644">
        <f>VLOOKUP($A644,'Hospitalisation Details'!$A$1:$O$2344,2,FALSE)</f>
        <v>13</v>
      </c>
      <c r="M644" s="6" t="str">
        <f>VLOOKUP($A644,'Hospitalisation Details'!$A$1:$O$2344,5,FALSE)</f>
        <v>13-Dec-1963</v>
      </c>
      <c r="N644" s="28">
        <f>VLOOKUP($A644,'Hospitalisation Details'!$A$1:$O$2344,6,FALSE)</f>
        <v>59</v>
      </c>
      <c r="O644" s="28">
        <f>VLOOKUP($A644,'Hospitalisation Details'!$A$1:$O$2344,7,FALSE)</f>
        <v>0</v>
      </c>
      <c r="P644" s="28">
        <f>VLOOKUP($A644,'Hospitalisation Details'!$A$1:$O$2344,8,FALSE)</f>
        <v>15322.77</v>
      </c>
      <c r="Q644" t="str">
        <f>VLOOKUP($A644,'Hospitalisation Details'!$A$1:$O$2344,3,FALSE)</f>
        <v>Dec</v>
      </c>
    </row>
    <row r="645" spans="1:17" ht="15.6" x14ac:dyDescent="0.3">
      <c r="A645" s="21" t="s">
        <v>1725</v>
      </c>
      <c r="B645" t="str">
        <f>VLOOKUP($A645,'Customer Names'!$A$2:$D$2336,3,FALSE)</f>
        <v>Benoit</v>
      </c>
      <c r="C645">
        <f>VLOOKUP($A645,'Medical Examinations'!$A$1:$J$2336,2,FALSE)</f>
        <v>40.44</v>
      </c>
      <c r="D645">
        <f>VLOOKUP($A645,'Medical Examinations'!$A$1:$J$2336,3,FALSE)</f>
        <v>5.13</v>
      </c>
      <c r="E645" t="str">
        <f>VLOOKUP($A645,'Medical Examinations'!$A$1:$J$2336,4,FALSE)</f>
        <v>Yes</v>
      </c>
      <c r="F645" t="str">
        <f>VLOOKUP($A645,'Medical Examinations'!$A$1:$J$2336,5,FALSE)</f>
        <v>No</v>
      </c>
      <c r="G645" t="str">
        <f>VLOOKUP($A645,'Medical Examinations'!$A$1:$J$2336,6,FALSE)</f>
        <v>Yes</v>
      </c>
      <c r="H645">
        <f>VLOOKUP($A645,'Medical Examinations'!$A$1:$J$2336,7,FALSE)</f>
        <v>1</v>
      </c>
      <c r="I645" t="str">
        <f>VLOOKUP($A645,'Medical Examinations'!$A$1:$J$2336,8,FALSE)</f>
        <v>No</v>
      </c>
      <c r="J645" t="str">
        <f>VLOOKUP($A645,'Medical Examinations'!$A$1:$J$2336,9,FALSE)</f>
        <v>Obesity</v>
      </c>
      <c r="K645" t="str">
        <f>VLOOKUP($A645,'Medical Examinations'!$A$1:$J$2336,10,FALSE)</f>
        <v>Normal</v>
      </c>
      <c r="L645">
        <f>VLOOKUP($A645,'Hospitalisation Details'!$A$1:$O$2344,2,FALSE)</f>
        <v>16</v>
      </c>
      <c r="M645" s="6" t="str">
        <f>VLOOKUP($A645,'Hospitalisation Details'!$A$1:$O$2344,5,FALSE)</f>
        <v>16-Sep-1969</v>
      </c>
      <c r="N645" s="28">
        <f>VLOOKUP($A645,'Hospitalisation Details'!$A$1:$O$2344,6,FALSE)</f>
        <v>53</v>
      </c>
      <c r="O645" s="28">
        <f>VLOOKUP($A645,'Hospitalisation Details'!$A$1:$O$2344,7,FALSE)</f>
        <v>0</v>
      </c>
      <c r="P645" s="28">
        <f>VLOOKUP($A645,'Hospitalisation Details'!$A$1:$O$2344,8,FALSE)</f>
        <v>15260.52</v>
      </c>
      <c r="Q645" t="str">
        <f>VLOOKUP($A645,'Hospitalisation Details'!$A$1:$O$2344,3,FALSE)</f>
        <v>Sep</v>
      </c>
    </row>
    <row r="646" spans="1:17" ht="15.6" x14ac:dyDescent="0.3">
      <c r="A646" s="21" t="s">
        <v>1724</v>
      </c>
      <c r="B646" t="str">
        <f>VLOOKUP($A646,'Customer Names'!$A$2:$D$2336,3,FALSE)</f>
        <v>Elizabeth M</v>
      </c>
      <c r="C646">
        <f>VLOOKUP($A646,'Medical Examinations'!$A$1:$J$2336,2,FALSE)</f>
        <v>38.094999999999999</v>
      </c>
      <c r="D646">
        <f>VLOOKUP($A646,'Medical Examinations'!$A$1:$J$2336,3,FALSE)</f>
        <v>10.199999999999999</v>
      </c>
      <c r="E646" t="str">
        <f>VLOOKUP($A646,'Medical Examinations'!$A$1:$J$2336,4,FALSE)</f>
        <v>No</v>
      </c>
      <c r="F646" t="str">
        <f>VLOOKUP($A646,'Medical Examinations'!$A$1:$J$2336,5,FALSE)</f>
        <v>No</v>
      </c>
      <c r="G646" t="str">
        <f>VLOOKUP($A646,'Medical Examinations'!$A$1:$J$2336,6,FALSE)</f>
        <v>No</v>
      </c>
      <c r="H646">
        <f>VLOOKUP($A646,'Medical Examinations'!$A$1:$J$2336,7,FALSE)</f>
        <v>0</v>
      </c>
      <c r="I646" t="str">
        <f>VLOOKUP($A646,'Medical Examinations'!$A$1:$J$2336,8,FALSE)</f>
        <v>No</v>
      </c>
      <c r="J646" t="str">
        <f>VLOOKUP($A646,'Medical Examinations'!$A$1:$J$2336,9,FALSE)</f>
        <v>Obesity</v>
      </c>
      <c r="K646" t="str">
        <f>VLOOKUP($A646,'Medical Examinations'!$A$1:$J$2336,10,FALSE)</f>
        <v>Diabetes</v>
      </c>
      <c r="L646">
        <f>VLOOKUP($A646,'Hospitalisation Details'!$A$1:$O$2344,2,FALSE)</f>
        <v>25</v>
      </c>
      <c r="M646" s="6" t="str">
        <f>VLOOKUP($A646,'Hospitalisation Details'!$A$1:$O$2344,5,FALSE)</f>
        <v>25-Jul-1960</v>
      </c>
      <c r="N646" s="28">
        <f>VLOOKUP($A646,'Hospitalisation Details'!$A$1:$O$2344,6,FALSE)</f>
        <v>62</v>
      </c>
      <c r="O646" s="28">
        <f>VLOOKUP($A646,'Hospitalisation Details'!$A$1:$O$2344,7,FALSE)</f>
        <v>2</v>
      </c>
      <c r="P646" s="28">
        <f>VLOOKUP($A646,'Hospitalisation Details'!$A$1:$O$2344,8,FALSE)</f>
        <v>15230.32</v>
      </c>
      <c r="Q646" t="str">
        <f>VLOOKUP($A646,'Hospitalisation Details'!$A$1:$O$2344,3,FALSE)</f>
        <v>Jul</v>
      </c>
    </row>
    <row r="647" spans="1:17" ht="15.6" x14ac:dyDescent="0.3">
      <c r="A647" s="21" t="s">
        <v>1723</v>
      </c>
      <c r="B647" t="str">
        <f>VLOOKUP($A647,'Customer Names'!$A$2:$D$2336,3,FALSE)</f>
        <v>Jessica A</v>
      </c>
      <c r="C647">
        <f>VLOOKUP($A647,'Medical Examinations'!$A$1:$J$2336,2,FALSE)</f>
        <v>44.95</v>
      </c>
      <c r="D647">
        <f>VLOOKUP($A647,'Medical Examinations'!$A$1:$J$2336,3,FALSE)</f>
        <v>10.4</v>
      </c>
      <c r="E647" t="str">
        <f>VLOOKUP($A647,'Medical Examinations'!$A$1:$J$2336,4,FALSE)</f>
        <v>No</v>
      </c>
      <c r="F647" t="str">
        <f>VLOOKUP($A647,'Medical Examinations'!$A$1:$J$2336,5,FALSE)</f>
        <v>No</v>
      </c>
      <c r="G647" t="str">
        <f>VLOOKUP($A647,'Medical Examinations'!$A$1:$J$2336,6,FALSE)</f>
        <v>No</v>
      </c>
      <c r="H647">
        <f>VLOOKUP($A647,'Medical Examinations'!$A$1:$J$2336,7,FALSE)</f>
        <v>0</v>
      </c>
      <c r="I647" t="str">
        <f>VLOOKUP($A647,'Medical Examinations'!$A$1:$J$2336,8,FALSE)</f>
        <v>No</v>
      </c>
      <c r="J647" t="str">
        <f>VLOOKUP($A647,'Medical Examinations'!$A$1:$J$2336,9,FALSE)</f>
        <v>Obesity</v>
      </c>
      <c r="K647" t="str">
        <f>VLOOKUP($A647,'Medical Examinations'!$A$1:$J$2336,10,FALSE)</f>
        <v>Diabetes</v>
      </c>
      <c r="L647">
        <f>VLOOKUP($A647,'Hospitalisation Details'!$A$1:$O$2344,2,FALSE)</f>
        <v>23</v>
      </c>
      <c r="M647" s="6" t="str">
        <f>VLOOKUP($A647,'Hospitalisation Details'!$A$1:$O$2344,5,FALSE)</f>
        <v>23-Nov-1978</v>
      </c>
      <c r="N647" s="28">
        <f>VLOOKUP($A647,'Hospitalisation Details'!$A$1:$O$2344,6,FALSE)</f>
        <v>44</v>
      </c>
      <c r="O647" s="28">
        <f>VLOOKUP($A647,'Hospitalisation Details'!$A$1:$O$2344,7,FALSE)</f>
        <v>2</v>
      </c>
      <c r="P647" s="28">
        <f>VLOOKUP($A647,'Hospitalisation Details'!$A$1:$O$2344,8,FALSE)</f>
        <v>15207.92</v>
      </c>
      <c r="Q647" t="str">
        <f>VLOOKUP($A647,'Hospitalisation Details'!$A$1:$O$2344,3,FALSE)</f>
        <v>Nov</v>
      </c>
    </row>
    <row r="648" spans="1:17" ht="15.6" x14ac:dyDescent="0.3">
      <c r="A648" s="21" t="s">
        <v>1722</v>
      </c>
      <c r="B648" t="str">
        <f>VLOOKUP($A648,'Customer Names'!$A$2:$D$2336,3,FALSE)</f>
        <v>Monica K</v>
      </c>
      <c r="C648">
        <f>VLOOKUP($A648,'Medical Examinations'!$A$1:$J$2336,2,FALSE)</f>
        <v>35.54</v>
      </c>
      <c r="D648">
        <f>VLOOKUP($A648,'Medical Examinations'!$A$1:$J$2336,3,FALSE)</f>
        <v>10.67</v>
      </c>
      <c r="E648" t="str">
        <f>VLOOKUP($A648,'Medical Examinations'!$A$1:$J$2336,4,FALSE)</f>
        <v>No</v>
      </c>
      <c r="F648" t="str">
        <f>VLOOKUP($A648,'Medical Examinations'!$A$1:$J$2336,5,FALSE)</f>
        <v>No</v>
      </c>
      <c r="G648" t="str">
        <f>VLOOKUP($A648,'Medical Examinations'!$A$1:$J$2336,6,FALSE)</f>
        <v>No</v>
      </c>
      <c r="H648">
        <f>VLOOKUP($A648,'Medical Examinations'!$A$1:$J$2336,7,FALSE)</f>
        <v>0</v>
      </c>
      <c r="I648" t="str">
        <f>VLOOKUP($A648,'Medical Examinations'!$A$1:$J$2336,8,FALSE)</f>
        <v>No</v>
      </c>
      <c r="J648" t="str">
        <f>VLOOKUP($A648,'Medical Examinations'!$A$1:$J$2336,9,FALSE)</f>
        <v>Obesity</v>
      </c>
      <c r="K648" t="str">
        <f>VLOOKUP($A648,'Medical Examinations'!$A$1:$J$2336,10,FALSE)</f>
        <v>Diabetes</v>
      </c>
      <c r="L648">
        <f>VLOOKUP($A648,'Hospitalisation Details'!$A$1:$O$2344,2,FALSE)</f>
        <v>17</v>
      </c>
      <c r="M648" s="6" t="str">
        <f>VLOOKUP($A648,'Hospitalisation Details'!$A$1:$O$2344,5,FALSE)</f>
        <v>17-Jun-1962</v>
      </c>
      <c r="N648" s="28">
        <f>VLOOKUP($A648,'Hospitalisation Details'!$A$1:$O$2344,6,FALSE)</f>
        <v>60</v>
      </c>
      <c r="O648" s="28">
        <f>VLOOKUP($A648,'Hospitalisation Details'!$A$1:$O$2344,7,FALSE)</f>
        <v>0</v>
      </c>
      <c r="P648" s="28">
        <f>VLOOKUP($A648,'Hospitalisation Details'!$A$1:$O$2344,8,FALSE)</f>
        <v>15174.81</v>
      </c>
      <c r="Q648" t="str">
        <f>VLOOKUP($A648,'Hospitalisation Details'!$A$1:$O$2344,3,FALSE)</f>
        <v>Jun</v>
      </c>
    </row>
    <row r="649" spans="1:17" ht="15.6" x14ac:dyDescent="0.3">
      <c r="A649" s="21" t="s">
        <v>1721</v>
      </c>
      <c r="B649" t="str">
        <f>VLOOKUP($A649,'Customer Names'!$A$2:$D$2336,3,FALSE)</f>
        <v>Kevin L</v>
      </c>
      <c r="C649">
        <f>VLOOKUP($A649,'Medical Examinations'!$A$1:$J$2336,2,FALSE)</f>
        <v>39.799999999999997</v>
      </c>
      <c r="D649">
        <f>VLOOKUP($A649,'Medical Examinations'!$A$1:$J$2336,3,FALSE)</f>
        <v>4.6500000000000004</v>
      </c>
      <c r="E649" t="str">
        <f>VLOOKUP($A649,'Medical Examinations'!$A$1:$J$2336,4,FALSE)</f>
        <v>Yes</v>
      </c>
      <c r="F649" t="str">
        <f>VLOOKUP($A649,'Medical Examinations'!$A$1:$J$2336,5,FALSE)</f>
        <v>No</v>
      </c>
      <c r="G649" t="str">
        <f>VLOOKUP($A649,'Medical Examinations'!$A$1:$J$2336,6,FALSE)</f>
        <v>No</v>
      </c>
      <c r="H649">
        <f>VLOOKUP($A649,'Medical Examinations'!$A$1:$J$2336,7,FALSE)</f>
        <v>2</v>
      </c>
      <c r="I649" t="str">
        <f>VLOOKUP($A649,'Medical Examinations'!$A$1:$J$2336,8,FALSE)</f>
        <v>No</v>
      </c>
      <c r="J649" t="str">
        <f>VLOOKUP($A649,'Medical Examinations'!$A$1:$J$2336,9,FALSE)</f>
        <v>Obesity</v>
      </c>
      <c r="K649" t="str">
        <f>VLOOKUP($A649,'Medical Examinations'!$A$1:$J$2336,10,FALSE)</f>
        <v>Normal</v>
      </c>
      <c r="L649">
        <f>VLOOKUP($A649,'Hospitalisation Details'!$A$1:$O$2344,2,FALSE)</f>
        <v>3</v>
      </c>
      <c r="M649" s="6" t="str">
        <f>VLOOKUP($A649,'Hospitalisation Details'!$A$1:$O$2344,5,FALSE)</f>
        <v>3-Dec-1959</v>
      </c>
      <c r="N649" s="28">
        <f>VLOOKUP($A649,'Hospitalisation Details'!$A$1:$O$2344,6,FALSE)</f>
        <v>63</v>
      </c>
      <c r="O649" s="28">
        <f>VLOOKUP($A649,'Hospitalisation Details'!$A$1:$O$2344,7,FALSE)</f>
        <v>3</v>
      </c>
      <c r="P649" s="28">
        <f>VLOOKUP($A649,'Hospitalisation Details'!$A$1:$O$2344,8,FALSE)</f>
        <v>15170.07</v>
      </c>
      <c r="Q649" t="str">
        <f>VLOOKUP($A649,'Hospitalisation Details'!$A$1:$O$2344,3,FALSE)</f>
        <v>Dec</v>
      </c>
    </row>
    <row r="650" spans="1:17" ht="15.6" x14ac:dyDescent="0.3">
      <c r="A650" s="21" t="s">
        <v>1720</v>
      </c>
      <c r="B650" t="str">
        <f>VLOOKUP($A650,'Customer Names'!$A$2:$D$2336,3,FALSE)</f>
        <v>Gregory</v>
      </c>
      <c r="C650">
        <f>VLOOKUP($A650,'Medical Examinations'!$A$1:$J$2336,2,FALSE)</f>
        <v>33.659999999999997</v>
      </c>
      <c r="D650">
        <f>VLOOKUP($A650,'Medical Examinations'!$A$1:$J$2336,3,FALSE)</f>
        <v>5.65</v>
      </c>
      <c r="E650" t="str">
        <f>VLOOKUP($A650,'Medical Examinations'!$A$1:$J$2336,4,FALSE)</f>
        <v>Yes</v>
      </c>
      <c r="F650" t="str">
        <f>VLOOKUP($A650,'Medical Examinations'!$A$1:$J$2336,5,FALSE)</f>
        <v>No</v>
      </c>
      <c r="G650" t="str">
        <f>VLOOKUP($A650,'Medical Examinations'!$A$1:$J$2336,6,FALSE)</f>
        <v>No</v>
      </c>
      <c r="H650">
        <f>VLOOKUP($A650,'Medical Examinations'!$A$1:$J$2336,7,FALSE)</f>
        <v>2</v>
      </c>
      <c r="I650" t="str">
        <f>VLOOKUP($A650,'Medical Examinations'!$A$1:$J$2336,8,FALSE)</f>
        <v>No</v>
      </c>
      <c r="J650" t="str">
        <f>VLOOKUP($A650,'Medical Examinations'!$A$1:$J$2336,9,FALSE)</f>
        <v>Obesity</v>
      </c>
      <c r="K650" t="str">
        <f>VLOOKUP($A650,'Medical Examinations'!$A$1:$J$2336,10,FALSE)</f>
        <v>Normal</v>
      </c>
      <c r="L650">
        <f>VLOOKUP($A650,'Hospitalisation Details'!$A$1:$O$2344,2,FALSE)</f>
        <v>4</v>
      </c>
      <c r="M650" s="6" t="str">
        <f>VLOOKUP($A650,'Hospitalisation Details'!$A$1:$O$2344,5,FALSE)</f>
        <v>4-Jun-1959</v>
      </c>
      <c r="N650" s="28">
        <f>VLOOKUP($A650,'Hospitalisation Details'!$A$1:$O$2344,6,FALSE)</f>
        <v>64</v>
      </c>
      <c r="O650" s="28">
        <f>VLOOKUP($A650,'Hospitalisation Details'!$A$1:$O$2344,7,FALSE)</f>
        <v>3</v>
      </c>
      <c r="P650" s="28">
        <f>VLOOKUP($A650,'Hospitalisation Details'!$A$1:$O$2344,8,FALSE)</f>
        <v>15161.53</v>
      </c>
      <c r="Q650" t="str">
        <f>VLOOKUP($A650,'Hospitalisation Details'!$A$1:$O$2344,3,FALSE)</f>
        <v>Jun</v>
      </c>
    </row>
    <row r="651" spans="1:17" ht="15.6" x14ac:dyDescent="0.3">
      <c r="A651" s="21" t="s">
        <v>1719</v>
      </c>
      <c r="B651" t="str">
        <f>VLOOKUP($A651,'Customer Names'!$A$2:$D$2336,3,FALSE)</f>
        <v>Della</v>
      </c>
      <c r="C651">
        <f>VLOOKUP($A651,'Medical Examinations'!$A$1:$J$2336,2,FALSE)</f>
        <v>35.5</v>
      </c>
      <c r="D651">
        <f>VLOOKUP($A651,'Medical Examinations'!$A$1:$J$2336,3,FALSE)</f>
        <v>11.97</v>
      </c>
      <c r="E651" t="str">
        <f>VLOOKUP($A651,'Medical Examinations'!$A$1:$J$2336,4,FALSE)</f>
        <v>No</v>
      </c>
      <c r="F651" t="str">
        <f>VLOOKUP($A651,'Medical Examinations'!$A$1:$J$2336,5,FALSE)</f>
        <v>No</v>
      </c>
      <c r="G651" t="str">
        <f>VLOOKUP($A651,'Medical Examinations'!$A$1:$J$2336,6,FALSE)</f>
        <v>No</v>
      </c>
      <c r="H651">
        <f>VLOOKUP($A651,'Medical Examinations'!$A$1:$J$2336,7,FALSE)</f>
        <v>0</v>
      </c>
      <c r="I651" t="str">
        <f>VLOOKUP($A651,'Medical Examinations'!$A$1:$J$2336,8,FALSE)</f>
        <v>No</v>
      </c>
      <c r="J651" t="str">
        <f>VLOOKUP($A651,'Medical Examinations'!$A$1:$J$2336,9,FALSE)</f>
        <v>Obesity</v>
      </c>
      <c r="K651" t="str">
        <f>VLOOKUP($A651,'Medical Examinations'!$A$1:$J$2336,10,FALSE)</f>
        <v>Diabetes</v>
      </c>
      <c r="L651">
        <f>VLOOKUP($A651,'Hospitalisation Details'!$A$1:$O$2344,2,FALSE)</f>
        <v>25</v>
      </c>
      <c r="M651" s="6" t="str">
        <f>VLOOKUP($A651,'Hospitalisation Details'!$A$1:$O$2344,5,FALSE)</f>
        <v>25-Oct-1962</v>
      </c>
      <c r="N651" s="28">
        <f>VLOOKUP($A651,'Hospitalisation Details'!$A$1:$O$2344,6,FALSE)</f>
        <v>60</v>
      </c>
      <c r="O651" s="28">
        <f>VLOOKUP($A651,'Hospitalisation Details'!$A$1:$O$2344,7,FALSE)</f>
        <v>0</v>
      </c>
      <c r="P651" s="28">
        <f>VLOOKUP($A651,'Hospitalisation Details'!$A$1:$O$2344,8,FALSE)</f>
        <v>15161.25</v>
      </c>
      <c r="Q651" t="str">
        <f>VLOOKUP($A651,'Hospitalisation Details'!$A$1:$O$2344,3,FALSE)</f>
        <v>Oct</v>
      </c>
    </row>
    <row r="652" spans="1:17" ht="15.6" x14ac:dyDescent="0.3">
      <c r="A652" s="21" t="s">
        <v>1718</v>
      </c>
      <c r="B652" t="str">
        <f>VLOOKUP($A652,'Customer Names'!$A$2:$D$2336,3,FALSE)</f>
        <v>David</v>
      </c>
      <c r="C652">
        <f>VLOOKUP($A652,'Medical Examinations'!$A$1:$J$2336,2,FALSE)</f>
        <v>41.63</v>
      </c>
      <c r="D652">
        <f>VLOOKUP($A652,'Medical Examinations'!$A$1:$J$2336,3,FALSE)</f>
        <v>6.71</v>
      </c>
      <c r="E652" t="str">
        <f>VLOOKUP($A652,'Medical Examinations'!$A$1:$J$2336,4,FALSE)</f>
        <v>No</v>
      </c>
      <c r="F652" t="str">
        <f>VLOOKUP($A652,'Medical Examinations'!$A$1:$J$2336,5,FALSE)</f>
        <v>No</v>
      </c>
      <c r="G652" t="str">
        <f>VLOOKUP($A652,'Medical Examinations'!$A$1:$J$2336,6,FALSE)</f>
        <v>No</v>
      </c>
      <c r="H652">
        <f>VLOOKUP($A652,'Medical Examinations'!$A$1:$J$2336,7,FALSE)</f>
        <v>0</v>
      </c>
      <c r="I652" t="str">
        <f>VLOOKUP($A652,'Medical Examinations'!$A$1:$J$2336,8,FALSE)</f>
        <v>No</v>
      </c>
      <c r="J652" t="str">
        <f>VLOOKUP($A652,'Medical Examinations'!$A$1:$J$2336,9,FALSE)</f>
        <v>Obesity</v>
      </c>
      <c r="K652" t="str">
        <f>VLOOKUP($A652,'Medical Examinations'!$A$1:$J$2336,10,FALSE)</f>
        <v>Diabetes</v>
      </c>
      <c r="L652">
        <f>VLOOKUP($A652,'Hospitalisation Details'!$A$1:$O$2344,2,FALSE)</f>
        <v>25</v>
      </c>
      <c r="M652" s="6" t="str">
        <f>VLOOKUP($A652,'Hospitalisation Details'!$A$1:$O$2344,5,FALSE)</f>
        <v>25-Nov-1971</v>
      </c>
      <c r="N652" s="28">
        <f>VLOOKUP($A652,'Hospitalisation Details'!$A$1:$O$2344,6,FALSE)</f>
        <v>51</v>
      </c>
      <c r="O652" s="28">
        <f>VLOOKUP($A652,'Hospitalisation Details'!$A$1:$O$2344,7,FALSE)</f>
        <v>0</v>
      </c>
      <c r="P652" s="28">
        <f>VLOOKUP($A652,'Hospitalisation Details'!$A$1:$O$2344,8,FALSE)</f>
        <v>15150.44</v>
      </c>
      <c r="Q652" t="str">
        <f>VLOOKUP($A652,'Hospitalisation Details'!$A$1:$O$2344,3,FALSE)</f>
        <v>Nov</v>
      </c>
    </row>
    <row r="653" spans="1:17" ht="15.6" x14ac:dyDescent="0.3">
      <c r="A653" s="21" t="s">
        <v>1717</v>
      </c>
      <c r="B653" t="str">
        <f>VLOOKUP($A653,'Customer Names'!$A$2:$D$2336,3,FALSE)</f>
        <v>Victoria</v>
      </c>
      <c r="C653">
        <f>VLOOKUP($A653,'Medical Examinations'!$A$1:$J$2336,2,FALSE)</f>
        <v>46.49</v>
      </c>
      <c r="D653">
        <f>VLOOKUP($A653,'Medical Examinations'!$A$1:$J$2336,3,FALSE)</f>
        <v>11.92</v>
      </c>
      <c r="E653" t="str">
        <f>VLOOKUP($A653,'Medical Examinations'!$A$1:$J$2336,4,FALSE)</f>
        <v>No</v>
      </c>
      <c r="F653" t="str">
        <f>VLOOKUP($A653,'Medical Examinations'!$A$1:$J$2336,5,FALSE)</f>
        <v>No</v>
      </c>
      <c r="G653" t="str">
        <f>VLOOKUP($A653,'Medical Examinations'!$A$1:$J$2336,6,FALSE)</f>
        <v>No</v>
      </c>
      <c r="H653">
        <f>VLOOKUP($A653,'Medical Examinations'!$A$1:$J$2336,7,FALSE)</f>
        <v>0</v>
      </c>
      <c r="I653" t="str">
        <f>VLOOKUP($A653,'Medical Examinations'!$A$1:$J$2336,8,FALSE)</f>
        <v>No</v>
      </c>
      <c r="J653" t="str">
        <f>VLOOKUP($A653,'Medical Examinations'!$A$1:$J$2336,9,FALSE)</f>
        <v>Obesity</v>
      </c>
      <c r="K653" t="str">
        <f>VLOOKUP($A653,'Medical Examinations'!$A$1:$J$2336,10,FALSE)</f>
        <v>Diabetes</v>
      </c>
      <c r="L653">
        <f>VLOOKUP($A653,'Hospitalisation Details'!$A$1:$O$2344,2,FALSE)</f>
        <v>5</v>
      </c>
      <c r="M653" s="6" t="str">
        <f>VLOOKUP($A653,'Hospitalisation Details'!$A$1:$O$2344,5,FALSE)</f>
        <v>5-Sep-1978</v>
      </c>
      <c r="N653" s="28">
        <f>VLOOKUP($A653,'Hospitalisation Details'!$A$1:$O$2344,6,FALSE)</f>
        <v>44</v>
      </c>
      <c r="O653" s="28">
        <f>VLOOKUP($A653,'Hospitalisation Details'!$A$1:$O$2344,7,FALSE)</f>
        <v>2</v>
      </c>
      <c r="P653" s="28">
        <f>VLOOKUP($A653,'Hospitalisation Details'!$A$1:$O$2344,8,FALSE)</f>
        <v>15123.19</v>
      </c>
      <c r="Q653" t="str">
        <f>VLOOKUP($A653,'Hospitalisation Details'!$A$1:$O$2344,3,FALSE)</f>
        <v>Sep</v>
      </c>
    </row>
    <row r="654" spans="1:17" ht="15.6" x14ac:dyDescent="0.3">
      <c r="A654" s="21" t="s">
        <v>1716</v>
      </c>
      <c r="B654" t="str">
        <f>VLOOKUP($A654,'Customer Names'!$A$2:$D$2336,3,FALSE)</f>
        <v>Tasos</v>
      </c>
      <c r="C654">
        <f>VLOOKUP($A654,'Medical Examinations'!$A$1:$J$2336,2,FALSE)</f>
        <v>43.29</v>
      </c>
      <c r="D654">
        <f>VLOOKUP($A654,'Medical Examinations'!$A$1:$J$2336,3,FALSE)</f>
        <v>5.35</v>
      </c>
      <c r="E654" t="str">
        <f>VLOOKUP($A654,'Medical Examinations'!$A$1:$J$2336,4,FALSE)</f>
        <v>No</v>
      </c>
      <c r="F654" t="str">
        <f>VLOOKUP($A654,'Medical Examinations'!$A$1:$J$2336,5,FALSE)</f>
        <v>No</v>
      </c>
      <c r="G654" t="str">
        <f>VLOOKUP($A654,'Medical Examinations'!$A$1:$J$2336,6,FALSE)</f>
        <v>No</v>
      </c>
      <c r="H654">
        <f>VLOOKUP($A654,'Medical Examinations'!$A$1:$J$2336,7,FALSE)</f>
        <v>2</v>
      </c>
      <c r="I654" t="str">
        <f>VLOOKUP($A654,'Medical Examinations'!$A$1:$J$2336,8,FALSE)</f>
        <v>No</v>
      </c>
      <c r="J654" t="str">
        <f>VLOOKUP($A654,'Medical Examinations'!$A$1:$J$2336,9,FALSE)</f>
        <v>Obesity</v>
      </c>
      <c r="K654" t="str">
        <f>VLOOKUP($A654,'Medical Examinations'!$A$1:$J$2336,10,FALSE)</f>
        <v>Normal</v>
      </c>
      <c r="L654">
        <f>VLOOKUP($A654,'Hospitalisation Details'!$A$1:$O$2344,2,FALSE)</f>
        <v>7</v>
      </c>
      <c r="M654" s="6" t="str">
        <f>VLOOKUP($A654,'Hospitalisation Details'!$A$1:$O$2344,5,FALSE)</f>
        <v>7-Nov-1972</v>
      </c>
      <c r="N654" s="28">
        <f>VLOOKUP($A654,'Hospitalisation Details'!$A$1:$O$2344,6,FALSE)</f>
        <v>50</v>
      </c>
      <c r="O654" s="28">
        <f>VLOOKUP($A654,'Hospitalisation Details'!$A$1:$O$2344,7,FALSE)</f>
        <v>0</v>
      </c>
      <c r="P654" s="28">
        <f>VLOOKUP($A654,'Hospitalisation Details'!$A$1:$O$2344,8,FALSE)</f>
        <v>15103.69</v>
      </c>
      <c r="Q654" t="str">
        <f>VLOOKUP($A654,'Hospitalisation Details'!$A$1:$O$2344,3,FALSE)</f>
        <v>Nov</v>
      </c>
    </row>
    <row r="655" spans="1:17" ht="15.6" x14ac:dyDescent="0.3">
      <c r="A655" s="21" t="s">
        <v>1715</v>
      </c>
      <c r="B655" t="str">
        <f>VLOOKUP($A655,'Customer Names'!$A$2:$D$2336,3,FALSE)</f>
        <v>Thomas</v>
      </c>
      <c r="C655">
        <f>VLOOKUP($A655,'Medical Examinations'!$A$1:$J$2336,2,FALSE)</f>
        <v>43.08</v>
      </c>
      <c r="D655">
        <f>VLOOKUP($A655,'Medical Examinations'!$A$1:$J$2336,3,FALSE)</f>
        <v>8.9600000000000009</v>
      </c>
      <c r="E655" t="str">
        <f>VLOOKUP($A655,'Medical Examinations'!$A$1:$J$2336,4,FALSE)</f>
        <v>Yes</v>
      </c>
      <c r="F655" t="str">
        <f>VLOOKUP($A655,'Medical Examinations'!$A$1:$J$2336,5,FALSE)</f>
        <v>No</v>
      </c>
      <c r="G655" t="str">
        <f>VLOOKUP($A655,'Medical Examinations'!$A$1:$J$2336,6,FALSE)</f>
        <v>No</v>
      </c>
      <c r="H655">
        <f>VLOOKUP($A655,'Medical Examinations'!$A$1:$J$2336,7,FALSE)</f>
        <v>1</v>
      </c>
      <c r="I655" t="str">
        <f>VLOOKUP($A655,'Medical Examinations'!$A$1:$J$2336,8,FALSE)</f>
        <v>No</v>
      </c>
      <c r="J655" t="str">
        <f>VLOOKUP($A655,'Medical Examinations'!$A$1:$J$2336,9,FALSE)</f>
        <v>Obesity</v>
      </c>
      <c r="K655" t="str">
        <f>VLOOKUP($A655,'Medical Examinations'!$A$1:$J$2336,10,FALSE)</f>
        <v>Diabetes</v>
      </c>
      <c r="L655">
        <f>VLOOKUP($A655,'Hospitalisation Details'!$A$1:$O$2344,2,FALSE)</f>
        <v>26</v>
      </c>
      <c r="M655" s="6" t="str">
        <f>VLOOKUP($A655,'Hospitalisation Details'!$A$1:$O$2344,5,FALSE)</f>
        <v>26-Oct-1975</v>
      </c>
      <c r="N655" s="28">
        <f>VLOOKUP($A655,'Hospitalisation Details'!$A$1:$O$2344,6,FALSE)</f>
        <v>47</v>
      </c>
      <c r="O655" s="28">
        <f>VLOOKUP($A655,'Hospitalisation Details'!$A$1:$O$2344,7,FALSE)</f>
        <v>1</v>
      </c>
      <c r="P655" s="28">
        <f>VLOOKUP($A655,'Hospitalisation Details'!$A$1:$O$2344,8,FALSE)</f>
        <v>15090.35</v>
      </c>
      <c r="Q655" t="str">
        <f>VLOOKUP($A655,'Hospitalisation Details'!$A$1:$O$2344,3,FALSE)</f>
        <v>Oct</v>
      </c>
    </row>
    <row r="656" spans="1:17" ht="15.6" x14ac:dyDescent="0.3">
      <c r="A656" s="21" t="s">
        <v>1714</v>
      </c>
      <c r="B656" t="str">
        <f>VLOOKUP($A656,'Customer Names'!$A$2:$D$2336,3,FALSE)</f>
        <v>Lukasz</v>
      </c>
      <c r="C656">
        <f>VLOOKUP($A656,'Medical Examinations'!$A$1:$J$2336,2,FALSE)</f>
        <v>39.07</v>
      </c>
      <c r="D656">
        <f>VLOOKUP($A656,'Medical Examinations'!$A$1:$J$2336,3,FALSE)</f>
        <v>11.93</v>
      </c>
      <c r="E656" t="str">
        <f>VLOOKUP($A656,'Medical Examinations'!$A$1:$J$2336,4,FALSE)</f>
        <v>No</v>
      </c>
      <c r="F656" t="str">
        <f>VLOOKUP($A656,'Medical Examinations'!$A$1:$J$2336,5,FALSE)</f>
        <v>No</v>
      </c>
      <c r="G656" t="str">
        <f>VLOOKUP($A656,'Medical Examinations'!$A$1:$J$2336,6,FALSE)</f>
        <v>No</v>
      </c>
      <c r="H656">
        <f>VLOOKUP($A656,'Medical Examinations'!$A$1:$J$2336,7,FALSE)</f>
        <v>0</v>
      </c>
      <c r="I656" t="str">
        <f>VLOOKUP($A656,'Medical Examinations'!$A$1:$J$2336,8,FALSE)</f>
        <v>No</v>
      </c>
      <c r="J656" t="str">
        <f>VLOOKUP($A656,'Medical Examinations'!$A$1:$J$2336,9,FALSE)</f>
        <v>Obesity</v>
      </c>
      <c r="K656" t="str">
        <f>VLOOKUP($A656,'Medical Examinations'!$A$1:$J$2336,10,FALSE)</f>
        <v>Diabetes</v>
      </c>
      <c r="L656">
        <f>VLOOKUP($A656,'Hospitalisation Details'!$A$1:$O$2344,2,FALSE)</f>
        <v>12</v>
      </c>
      <c r="M656" s="6" t="str">
        <f>VLOOKUP($A656,'Hospitalisation Details'!$A$1:$O$2344,5,FALSE)</f>
        <v>12-Jun-1968</v>
      </c>
      <c r="N656" s="28">
        <f>VLOOKUP($A656,'Hospitalisation Details'!$A$1:$O$2344,6,FALSE)</f>
        <v>54</v>
      </c>
      <c r="O656" s="28">
        <f>VLOOKUP($A656,'Hospitalisation Details'!$A$1:$O$2344,7,FALSE)</f>
        <v>0</v>
      </c>
      <c r="P656" s="28">
        <f>VLOOKUP($A656,'Hospitalisation Details'!$A$1:$O$2344,8,FALSE)</f>
        <v>15052.68</v>
      </c>
      <c r="Q656" t="str">
        <f>VLOOKUP($A656,'Hospitalisation Details'!$A$1:$O$2344,3,FALSE)</f>
        <v>Jun</v>
      </c>
    </row>
    <row r="657" spans="1:17" ht="15.6" x14ac:dyDescent="0.3">
      <c r="A657" s="21" t="s">
        <v>1713</v>
      </c>
      <c r="B657" t="str">
        <f>VLOOKUP($A657,'Customer Names'!$A$2:$D$2336,3,FALSE)</f>
        <v>Matthew A</v>
      </c>
      <c r="C657">
        <f>VLOOKUP($A657,'Medical Examinations'!$A$1:$J$2336,2,FALSE)</f>
        <v>41.3</v>
      </c>
      <c r="D657">
        <f>VLOOKUP($A657,'Medical Examinations'!$A$1:$J$2336,3,FALSE)</f>
        <v>9.59</v>
      </c>
      <c r="E657" t="str">
        <f>VLOOKUP($A657,'Medical Examinations'!$A$1:$J$2336,4,FALSE)</f>
        <v>No</v>
      </c>
      <c r="F657" t="str">
        <f>VLOOKUP($A657,'Medical Examinations'!$A$1:$J$2336,5,FALSE)</f>
        <v>No</v>
      </c>
      <c r="G657" t="str">
        <f>VLOOKUP($A657,'Medical Examinations'!$A$1:$J$2336,6,FALSE)</f>
        <v>No</v>
      </c>
      <c r="H657">
        <f>VLOOKUP($A657,'Medical Examinations'!$A$1:$J$2336,7,FALSE)</f>
        <v>0</v>
      </c>
      <c r="I657" t="str">
        <f>VLOOKUP($A657,'Medical Examinations'!$A$1:$J$2336,8,FALSE)</f>
        <v>No</v>
      </c>
      <c r="J657" t="str">
        <f>VLOOKUP($A657,'Medical Examinations'!$A$1:$J$2336,9,FALSE)</f>
        <v>Obesity</v>
      </c>
      <c r="K657" t="str">
        <f>VLOOKUP($A657,'Medical Examinations'!$A$1:$J$2336,10,FALSE)</f>
        <v>Diabetes</v>
      </c>
      <c r="L657">
        <f>VLOOKUP($A657,'Hospitalisation Details'!$A$1:$O$2344,2,FALSE)</f>
        <v>15</v>
      </c>
      <c r="M657" s="6" t="str">
        <f>VLOOKUP($A657,'Hospitalisation Details'!$A$1:$O$2344,5,FALSE)</f>
        <v>15-Aug-1971</v>
      </c>
      <c r="N657" s="28">
        <f>VLOOKUP($A657,'Hospitalisation Details'!$A$1:$O$2344,6,FALSE)</f>
        <v>51</v>
      </c>
      <c r="O657" s="28">
        <f>VLOOKUP($A657,'Hospitalisation Details'!$A$1:$O$2344,7,FALSE)</f>
        <v>0</v>
      </c>
      <c r="P657" s="28">
        <f>VLOOKUP($A657,'Hospitalisation Details'!$A$1:$O$2344,8,FALSE)</f>
        <v>15038.51</v>
      </c>
      <c r="Q657" t="str">
        <f>VLOOKUP($A657,'Hospitalisation Details'!$A$1:$O$2344,3,FALSE)</f>
        <v>Aug</v>
      </c>
    </row>
    <row r="658" spans="1:17" ht="15.6" x14ac:dyDescent="0.3">
      <c r="A658" s="21" t="s">
        <v>1712</v>
      </c>
      <c r="B658" t="str">
        <f>VLOOKUP($A658,'Customer Names'!$A$2:$D$2336,3,FALSE)</f>
        <v>Meta</v>
      </c>
      <c r="C658">
        <f>VLOOKUP($A658,'Medical Examinations'!$A$1:$J$2336,2,FALSE)</f>
        <v>42.95</v>
      </c>
      <c r="D658">
        <f>VLOOKUP($A658,'Medical Examinations'!$A$1:$J$2336,3,FALSE)</f>
        <v>11.88</v>
      </c>
      <c r="E658" t="str">
        <f>VLOOKUP($A658,'Medical Examinations'!$A$1:$J$2336,4,FALSE)</f>
        <v>Yes</v>
      </c>
      <c r="F658" t="str">
        <f>VLOOKUP($A658,'Medical Examinations'!$A$1:$J$2336,5,FALSE)</f>
        <v>No</v>
      </c>
      <c r="G658" t="str">
        <f>VLOOKUP($A658,'Medical Examinations'!$A$1:$J$2336,6,FALSE)</f>
        <v>No</v>
      </c>
      <c r="H658">
        <f>VLOOKUP($A658,'Medical Examinations'!$A$1:$J$2336,7,FALSE)</f>
        <v>2</v>
      </c>
      <c r="I658" t="str">
        <f>VLOOKUP($A658,'Medical Examinations'!$A$1:$J$2336,8,FALSE)</f>
        <v>No</v>
      </c>
      <c r="J658" t="str">
        <f>VLOOKUP($A658,'Medical Examinations'!$A$1:$J$2336,9,FALSE)</f>
        <v>Obesity</v>
      </c>
      <c r="K658" t="str">
        <f>VLOOKUP($A658,'Medical Examinations'!$A$1:$J$2336,10,FALSE)</f>
        <v>Diabetes</v>
      </c>
      <c r="L658">
        <f>VLOOKUP($A658,'Hospitalisation Details'!$A$1:$O$2344,2,FALSE)</f>
        <v>11</v>
      </c>
      <c r="M658" s="6" t="str">
        <f>VLOOKUP($A658,'Hospitalisation Details'!$A$1:$O$2344,5,FALSE)</f>
        <v>11-Sep-1970</v>
      </c>
      <c r="N658" s="28">
        <f>VLOOKUP($A658,'Hospitalisation Details'!$A$1:$O$2344,6,FALSE)</f>
        <v>52</v>
      </c>
      <c r="O658" s="28">
        <f>VLOOKUP($A658,'Hospitalisation Details'!$A$1:$O$2344,7,FALSE)</f>
        <v>0</v>
      </c>
      <c r="P658" s="28">
        <f>VLOOKUP($A658,'Hospitalisation Details'!$A$1:$O$2344,8,FALSE)</f>
        <v>15026.3</v>
      </c>
      <c r="Q658" t="str">
        <f>VLOOKUP($A658,'Hospitalisation Details'!$A$1:$O$2344,3,FALSE)</f>
        <v>Sep</v>
      </c>
    </row>
    <row r="659" spans="1:17" ht="15.6" x14ac:dyDescent="0.3">
      <c r="A659" s="21" t="s">
        <v>1711</v>
      </c>
      <c r="B659" t="str">
        <f>VLOOKUP($A659,'Customer Names'!$A$2:$D$2336,3,FALSE)</f>
        <v>Rachel E</v>
      </c>
      <c r="C659">
        <f>VLOOKUP($A659,'Medical Examinations'!$A$1:$J$2336,2,FALSE)</f>
        <v>46.96</v>
      </c>
      <c r="D659">
        <f>VLOOKUP($A659,'Medical Examinations'!$A$1:$J$2336,3,FALSE)</f>
        <v>4.6399999999999997</v>
      </c>
      <c r="E659" t="str">
        <f>VLOOKUP($A659,'Medical Examinations'!$A$1:$J$2336,4,FALSE)</f>
        <v>No</v>
      </c>
      <c r="F659" t="str">
        <f>VLOOKUP($A659,'Medical Examinations'!$A$1:$J$2336,5,FALSE)</f>
        <v>No</v>
      </c>
      <c r="G659" t="str">
        <f>VLOOKUP($A659,'Medical Examinations'!$A$1:$J$2336,6,FALSE)</f>
        <v>Yes</v>
      </c>
      <c r="H659">
        <f>VLOOKUP($A659,'Medical Examinations'!$A$1:$J$2336,7,FALSE)</f>
        <v>1</v>
      </c>
      <c r="I659" t="str">
        <f>VLOOKUP($A659,'Medical Examinations'!$A$1:$J$2336,8,FALSE)</f>
        <v>No</v>
      </c>
      <c r="J659" t="str">
        <f>VLOOKUP($A659,'Medical Examinations'!$A$1:$J$2336,9,FALSE)</f>
        <v>Obesity</v>
      </c>
      <c r="K659" t="str">
        <f>VLOOKUP($A659,'Medical Examinations'!$A$1:$J$2336,10,FALSE)</f>
        <v>Normal</v>
      </c>
      <c r="L659">
        <f>VLOOKUP($A659,'Hospitalisation Details'!$A$1:$O$2344,2,FALSE)</f>
        <v>25</v>
      </c>
      <c r="M659" s="6" t="str">
        <f>VLOOKUP($A659,'Hospitalisation Details'!$A$1:$O$2344,5,FALSE)</f>
        <v>25-Nov-1979</v>
      </c>
      <c r="N659" s="28">
        <f>VLOOKUP($A659,'Hospitalisation Details'!$A$1:$O$2344,6,FALSE)</f>
        <v>43</v>
      </c>
      <c r="O659" s="28">
        <f>VLOOKUP($A659,'Hospitalisation Details'!$A$1:$O$2344,7,FALSE)</f>
        <v>2</v>
      </c>
      <c r="P659" s="28">
        <f>VLOOKUP($A659,'Hospitalisation Details'!$A$1:$O$2344,8,FALSE)</f>
        <v>15025.76</v>
      </c>
      <c r="Q659" t="str">
        <f>VLOOKUP($A659,'Hospitalisation Details'!$A$1:$O$2344,3,FALSE)</f>
        <v>Nov</v>
      </c>
    </row>
    <row r="660" spans="1:17" ht="15.6" x14ac:dyDescent="0.3">
      <c r="A660" s="21" t="s">
        <v>1710</v>
      </c>
      <c r="B660" t="str">
        <f>VLOOKUP($A660,'Customer Names'!$A$2:$D$2336,3,FALSE)</f>
        <v>Angelica</v>
      </c>
      <c r="C660">
        <f>VLOOKUP($A660,'Medical Examinations'!$A$1:$J$2336,2,FALSE)</f>
        <v>30.495000000000001</v>
      </c>
      <c r="D660">
        <f>VLOOKUP($A660,'Medical Examinations'!$A$1:$J$2336,3,FALSE)</f>
        <v>9.5299999999999994</v>
      </c>
      <c r="E660" t="str">
        <f>VLOOKUP($A660,'Medical Examinations'!$A$1:$J$2336,4,FALSE)</f>
        <v>No</v>
      </c>
      <c r="F660" t="str">
        <f>VLOOKUP($A660,'Medical Examinations'!$A$1:$J$2336,5,FALSE)</f>
        <v>No</v>
      </c>
      <c r="G660" t="str">
        <f>VLOOKUP($A660,'Medical Examinations'!$A$1:$J$2336,6,FALSE)</f>
        <v>No</v>
      </c>
      <c r="H660">
        <f>VLOOKUP($A660,'Medical Examinations'!$A$1:$J$2336,7,FALSE)</f>
        <v>0</v>
      </c>
      <c r="I660" t="str">
        <f>VLOOKUP($A660,'Medical Examinations'!$A$1:$J$2336,8,FALSE)</f>
        <v>No</v>
      </c>
      <c r="J660" t="str">
        <f>VLOOKUP($A660,'Medical Examinations'!$A$1:$J$2336,9,FALSE)</f>
        <v>Obesity</v>
      </c>
      <c r="K660" t="str">
        <f>VLOOKUP($A660,'Medical Examinations'!$A$1:$J$2336,10,FALSE)</f>
        <v>Diabetes</v>
      </c>
      <c r="L660">
        <f>VLOOKUP($A660,'Hospitalisation Details'!$A$1:$O$2344,2,FALSE)</f>
        <v>8</v>
      </c>
      <c r="M660" s="6" t="str">
        <f>VLOOKUP($A660,'Hospitalisation Details'!$A$1:$O$2344,5,FALSE)</f>
        <v>8-Aug-1960</v>
      </c>
      <c r="N660" s="28">
        <f>VLOOKUP($A660,'Hospitalisation Details'!$A$1:$O$2344,6,FALSE)</f>
        <v>62</v>
      </c>
      <c r="O660" s="28">
        <f>VLOOKUP($A660,'Hospitalisation Details'!$A$1:$O$2344,7,FALSE)</f>
        <v>2</v>
      </c>
      <c r="P660" s="28">
        <f>VLOOKUP($A660,'Hospitalisation Details'!$A$1:$O$2344,8,FALSE)</f>
        <v>15019.76</v>
      </c>
      <c r="Q660" t="str">
        <f>VLOOKUP($A660,'Hospitalisation Details'!$A$1:$O$2344,3,FALSE)</f>
        <v>Aug</v>
      </c>
    </row>
    <row r="661" spans="1:17" ht="15.6" x14ac:dyDescent="0.3">
      <c r="A661" s="21" t="s">
        <v>1709</v>
      </c>
      <c r="B661" t="str">
        <f>VLOOKUP($A661,'Customer Names'!$A$2:$D$2336,3,FALSE)</f>
        <v>Kathleen</v>
      </c>
      <c r="C661">
        <f>VLOOKUP($A661,'Medical Examinations'!$A$1:$J$2336,2,FALSE)</f>
        <v>17.954999999999998</v>
      </c>
      <c r="D661">
        <f>VLOOKUP($A661,'Medical Examinations'!$A$1:$J$2336,3,FALSE)</f>
        <v>5.29</v>
      </c>
      <c r="E661" t="str">
        <f>VLOOKUP($A661,'Medical Examinations'!$A$1:$J$2336,4,FALSE)</f>
        <v>Yes</v>
      </c>
      <c r="F661" t="str">
        <f>VLOOKUP($A661,'Medical Examinations'!$A$1:$J$2336,5,FALSE)</f>
        <v>No</v>
      </c>
      <c r="G661" t="str">
        <f>VLOOKUP($A661,'Medical Examinations'!$A$1:$J$2336,6,FALSE)</f>
        <v>No</v>
      </c>
      <c r="H661">
        <f>VLOOKUP($A661,'Medical Examinations'!$A$1:$J$2336,7,FALSE)</f>
        <v>1</v>
      </c>
      <c r="I661" t="str">
        <f>VLOOKUP($A661,'Medical Examinations'!$A$1:$J$2336,8,FALSE)</f>
        <v>Yes</v>
      </c>
      <c r="J661" t="str">
        <f>VLOOKUP($A661,'Medical Examinations'!$A$1:$J$2336,9,FALSE)</f>
        <v>Under Weight</v>
      </c>
      <c r="K661" t="str">
        <f>VLOOKUP($A661,'Medical Examinations'!$A$1:$J$2336,10,FALSE)</f>
        <v>Normal</v>
      </c>
      <c r="L661">
        <f>VLOOKUP($A661,'Hospitalisation Details'!$A$1:$O$2344,2,FALSE)</f>
        <v>2</v>
      </c>
      <c r="M661" s="6" t="str">
        <f>VLOOKUP($A661,'Hospitalisation Details'!$A$1:$O$2344,5,FALSE)</f>
        <v>2-Aug-1995</v>
      </c>
      <c r="N661" s="28">
        <f>VLOOKUP($A661,'Hospitalisation Details'!$A$1:$O$2344,6,FALSE)</f>
        <v>27</v>
      </c>
      <c r="O661" s="28">
        <f>VLOOKUP($A661,'Hospitalisation Details'!$A$1:$O$2344,7,FALSE)</f>
        <v>2</v>
      </c>
      <c r="P661" s="28">
        <f>VLOOKUP($A661,'Hospitalisation Details'!$A$1:$O$2344,8,FALSE)</f>
        <v>15006.58</v>
      </c>
      <c r="Q661" t="str">
        <f>VLOOKUP($A661,'Hospitalisation Details'!$A$1:$O$2344,3,FALSE)</f>
        <v>Aug</v>
      </c>
    </row>
    <row r="662" spans="1:17" ht="15.6" x14ac:dyDescent="0.3">
      <c r="A662" s="21" t="s">
        <v>1708</v>
      </c>
      <c r="B662" t="str">
        <f>VLOOKUP($A662,'Customer Names'!$A$2:$D$2336,3,FALSE)</f>
        <v>Gabriel D</v>
      </c>
      <c r="C662">
        <f>VLOOKUP($A662,'Medical Examinations'!$A$1:$J$2336,2,FALSE)</f>
        <v>25.6</v>
      </c>
      <c r="D662">
        <f>VLOOKUP($A662,'Medical Examinations'!$A$1:$J$2336,3,FALSE)</f>
        <v>10.95</v>
      </c>
      <c r="E662" t="str">
        <f>VLOOKUP($A662,'Medical Examinations'!$A$1:$J$2336,4,FALSE)</f>
        <v>No</v>
      </c>
      <c r="F662" t="str">
        <f>VLOOKUP($A662,'Medical Examinations'!$A$1:$J$2336,5,FALSE)</f>
        <v>No</v>
      </c>
      <c r="G662" t="str">
        <f>VLOOKUP($A662,'Medical Examinations'!$A$1:$J$2336,6,FALSE)</f>
        <v>No</v>
      </c>
      <c r="H662">
        <f>VLOOKUP($A662,'Medical Examinations'!$A$1:$J$2336,7,FALSE)</f>
        <v>3</v>
      </c>
      <c r="I662" t="str">
        <f>VLOOKUP($A662,'Medical Examinations'!$A$1:$J$2336,8,FALSE)</f>
        <v>No</v>
      </c>
      <c r="J662" t="str">
        <f>VLOOKUP($A662,'Medical Examinations'!$A$1:$J$2336,9,FALSE)</f>
        <v>Over Weight</v>
      </c>
      <c r="K662" t="str">
        <f>VLOOKUP($A662,'Medical Examinations'!$A$1:$J$2336,10,FALSE)</f>
        <v>Diabetes</v>
      </c>
      <c r="L662">
        <f>VLOOKUP($A662,'Hospitalisation Details'!$A$1:$O$2344,2,FALSE)</f>
        <v>29</v>
      </c>
      <c r="M662" s="6" t="str">
        <f>VLOOKUP($A662,'Hospitalisation Details'!$A$1:$O$2344,5,FALSE)</f>
        <v>29-Jul-1958</v>
      </c>
      <c r="N662" s="28">
        <f>VLOOKUP($A662,'Hospitalisation Details'!$A$1:$O$2344,6,FALSE)</f>
        <v>64</v>
      </c>
      <c r="O662" s="28">
        <f>VLOOKUP($A662,'Hospitalisation Details'!$A$1:$O$2344,7,FALSE)</f>
        <v>2</v>
      </c>
      <c r="P662" s="28">
        <f>VLOOKUP($A662,'Hospitalisation Details'!$A$1:$O$2344,8,FALSE)</f>
        <v>14988.43</v>
      </c>
      <c r="Q662" t="str">
        <f>VLOOKUP($A662,'Hospitalisation Details'!$A$1:$O$2344,3,FALSE)</f>
        <v>Jul</v>
      </c>
    </row>
    <row r="663" spans="1:17" ht="15.6" x14ac:dyDescent="0.3">
      <c r="A663" s="21" t="s">
        <v>1707</v>
      </c>
      <c r="B663" t="str">
        <f>VLOOKUP($A663,'Customer Names'!$A$2:$D$2336,3,FALSE)</f>
        <v>Jeff T</v>
      </c>
      <c r="C663">
        <f>VLOOKUP($A663,'Medical Examinations'!$A$1:$J$2336,2,FALSE)</f>
        <v>34.21</v>
      </c>
      <c r="D663">
        <f>VLOOKUP($A663,'Medical Examinations'!$A$1:$J$2336,3,FALSE)</f>
        <v>9.17</v>
      </c>
      <c r="E663" t="str">
        <f>VLOOKUP($A663,'Medical Examinations'!$A$1:$J$2336,4,FALSE)</f>
        <v>No</v>
      </c>
      <c r="F663" t="str">
        <f>VLOOKUP($A663,'Medical Examinations'!$A$1:$J$2336,5,FALSE)</f>
        <v>No</v>
      </c>
      <c r="G663" t="str">
        <f>VLOOKUP($A663,'Medical Examinations'!$A$1:$J$2336,6,FALSE)</f>
        <v>No</v>
      </c>
      <c r="H663">
        <f>VLOOKUP($A663,'Medical Examinations'!$A$1:$J$2336,7,FALSE)</f>
        <v>0</v>
      </c>
      <c r="I663" t="str">
        <f>VLOOKUP($A663,'Medical Examinations'!$A$1:$J$2336,8,FALSE)</f>
        <v>No</v>
      </c>
      <c r="J663" t="str">
        <f>VLOOKUP($A663,'Medical Examinations'!$A$1:$J$2336,9,FALSE)</f>
        <v>Obesity</v>
      </c>
      <c r="K663" t="str">
        <f>VLOOKUP($A663,'Medical Examinations'!$A$1:$J$2336,10,FALSE)</f>
        <v>Diabetes</v>
      </c>
      <c r="L663">
        <f>VLOOKUP($A663,'Hospitalisation Details'!$A$1:$O$2344,2,FALSE)</f>
        <v>29</v>
      </c>
      <c r="M663" s="6" t="str">
        <f>VLOOKUP($A663,'Hospitalisation Details'!$A$1:$O$2344,5,FALSE)</f>
        <v>29-Nov-1962</v>
      </c>
      <c r="N663" s="28">
        <f>VLOOKUP($A663,'Hospitalisation Details'!$A$1:$O$2344,6,FALSE)</f>
        <v>60</v>
      </c>
      <c r="O663" s="28">
        <f>VLOOKUP($A663,'Hospitalisation Details'!$A$1:$O$2344,7,FALSE)</f>
        <v>0</v>
      </c>
      <c r="P663" s="28">
        <f>VLOOKUP($A663,'Hospitalisation Details'!$A$1:$O$2344,8,FALSE)</f>
        <v>14945.34</v>
      </c>
      <c r="Q663" t="str">
        <f>VLOOKUP($A663,'Hospitalisation Details'!$A$1:$O$2344,3,FALSE)</f>
        <v>Nov</v>
      </c>
    </row>
    <row r="664" spans="1:17" ht="15.6" x14ac:dyDescent="0.3">
      <c r="A664" s="21" t="s">
        <v>1706</v>
      </c>
      <c r="B664" t="str">
        <f>VLOOKUP($A664,'Customer Names'!$A$2:$D$2336,3,FALSE)</f>
        <v>Neil D</v>
      </c>
      <c r="C664">
        <f>VLOOKUP($A664,'Medical Examinations'!$A$1:$J$2336,2,FALSE)</f>
        <v>39.74</v>
      </c>
      <c r="D664">
        <f>VLOOKUP($A664,'Medical Examinations'!$A$1:$J$2336,3,FALSE)</f>
        <v>7.39</v>
      </c>
      <c r="E664" t="str">
        <f>VLOOKUP($A664,'Medical Examinations'!$A$1:$J$2336,4,FALSE)</f>
        <v>No</v>
      </c>
      <c r="F664" t="str">
        <f>VLOOKUP($A664,'Medical Examinations'!$A$1:$J$2336,5,FALSE)</f>
        <v>No</v>
      </c>
      <c r="G664" t="str">
        <f>VLOOKUP($A664,'Medical Examinations'!$A$1:$J$2336,6,FALSE)</f>
        <v>No</v>
      </c>
      <c r="H664">
        <f>VLOOKUP($A664,'Medical Examinations'!$A$1:$J$2336,7,FALSE)</f>
        <v>0</v>
      </c>
      <c r="I664" t="str">
        <f>VLOOKUP($A664,'Medical Examinations'!$A$1:$J$2336,8,FALSE)</f>
        <v>No</v>
      </c>
      <c r="J664" t="str">
        <f>VLOOKUP($A664,'Medical Examinations'!$A$1:$J$2336,9,FALSE)</f>
        <v>Obesity</v>
      </c>
      <c r="K664" t="str">
        <f>VLOOKUP($A664,'Medical Examinations'!$A$1:$J$2336,10,FALSE)</f>
        <v>Diabetes</v>
      </c>
      <c r="L664">
        <f>VLOOKUP($A664,'Hospitalisation Details'!$A$1:$O$2344,2,FALSE)</f>
        <v>8</v>
      </c>
      <c r="M664" s="6" t="str">
        <f>VLOOKUP($A664,'Hospitalisation Details'!$A$1:$O$2344,5,FALSE)</f>
        <v>8-Nov-1968</v>
      </c>
      <c r="N664" s="28">
        <f>VLOOKUP($A664,'Hospitalisation Details'!$A$1:$O$2344,6,FALSE)</f>
        <v>54</v>
      </c>
      <c r="O664" s="28">
        <f>VLOOKUP($A664,'Hospitalisation Details'!$A$1:$O$2344,7,FALSE)</f>
        <v>0</v>
      </c>
      <c r="P664" s="28">
        <f>VLOOKUP($A664,'Hospitalisation Details'!$A$1:$O$2344,8,FALSE)</f>
        <v>14926.97</v>
      </c>
      <c r="Q664" t="str">
        <f>VLOOKUP($A664,'Hospitalisation Details'!$A$1:$O$2344,3,FALSE)</f>
        <v>Nov</v>
      </c>
    </row>
    <row r="665" spans="1:17" ht="15.6" x14ac:dyDescent="0.3">
      <c r="A665" s="21" t="s">
        <v>1705</v>
      </c>
      <c r="B665" t="str">
        <f>VLOOKUP($A665,'Customer Names'!$A$2:$D$2336,3,FALSE)</f>
        <v>Katherine L</v>
      </c>
      <c r="C665">
        <f>VLOOKUP($A665,'Medical Examinations'!$A$1:$J$2336,2,FALSE)</f>
        <v>49.53</v>
      </c>
      <c r="D665">
        <f>VLOOKUP($A665,'Medical Examinations'!$A$1:$J$2336,3,FALSE)</f>
        <v>9.1300000000000008</v>
      </c>
      <c r="E665" t="str">
        <f>VLOOKUP($A665,'Medical Examinations'!$A$1:$J$2336,4,FALSE)</f>
        <v>Yes</v>
      </c>
      <c r="F665" t="str">
        <f>VLOOKUP($A665,'Medical Examinations'!$A$1:$J$2336,5,FALSE)</f>
        <v>No</v>
      </c>
      <c r="G665" t="str">
        <f>VLOOKUP($A665,'Medical Examinations'!$A$1:$J$2336,6,FALSE)</f>
        <v>No</v>
      </c>
      <c r="H665">
        <f>VLOOKUP($A665,'Medical Examinations'!$A$1:$J$2336,7,FALSE)</f>
        <v>0</v>
      </c>
      <c r="I665" t="str">
        <f>VLOOKUP($A665,'Medical Examinations'!$A$1:$J$2336,8,FALSE)</f>
        <v>No</v>
      </c>
      <c r="J665" t="str">
        <f>VLOOKUP($A665,'Medical Examinations'!$A$1:$J$2336,9,FALSE)</f>
        <v>Obesity</v>
      </c>
      <c r="K665" t="str">
        <f>VLOOKUP($A665,'Medical Examinations'!$A$1:$J$2336,10,FALSE)</f>
        <v>Diabetes</v>
      </c>
      <c r="L665">
        <f>VLOOKUP($A665,'Hospitalisation Details'!$A$1:$O$2344,2,FALSE)</f>
        <v>4</v>
      </c>
      <c r="M665" s="6" t="str">
        <f>VLOOKUP($A665,'Hospitalisation Details'!$A$1:$O$2344,5,FALSE)</f>
        <v>4-Jul-1981</v>
      </c>
      <c r="N665" s="28">
        <f>VLOOKUP($A665,'Hospitalisation Details'!$A$1:$O$2344,6,FALSE)</f>
        <v>41</v>
      </c>
      <c r="O665" s="28">
        <f>VLOOKUP($A665,'Hospitalisation Details'!$A$1:$O$2344,7,FALSE)</f>
        <v>1</v>
      </c>
      <c r="P665" s="28">
        <f>VLOOKUP($A665,'Hospitalisation Details'!$A$1:$O$2344,8,FALSE)</f>
        <v>14908.27</v>
      </c>
      <c r="Q665" t="str">
        <f>VLOOKUP($A665,'Hospitalisation Details'!$A$1:$O$2344,3,FALSE)</f>
        <v>Jul</v>
      </c>
    </row>
    <row r="666" spans="1:17" ht="15.6" x14ac:dyDescent="0.3">
      <c r="A666" s="21" t="s">
        <v>1704</v>
      </c>
      <c r="B666" t="str">
        <f>VLOOKUP($A666,'Customer Names'!$A$2:$D$2336,3,FALSE)</f>
        <v>Ariel E</v>
      </c>
      <c r="C666">
        <f>VLOOKUP($A666,'Medical Examinations'!$A$1:$J$2336,2,FALSE)</f>
        <v>39.33</v>
      </c>
      <c r="D666">
        <f>VLOOKUP($A666,'Medical Examinations'!$A$1:$J$2336,3,FALSE)</f>
        <v>10.4</v>
      </c>
      <c r="E666" t="str">
        <f>VLOOKUP($A666,'Medical Examinations'!$A$1:$J$2336,4,FALSE)</f>
        <v>No</v>
      </c>
      <c r="F666" t="str">
        <f>VLOOKUP($A666,'Medical Examinations'!$A$1:$J$2336,5,FALSE)</f>
        <v>No</v>
      </c>
      <c r="G666" t="str">
        <f>VLOOKUP($A666,'Medical Examinations'!$A$1:$J$2336,6,FALSE)</f>
        <v>No</v>
      </c>
      <c r="H666">
        <f>VLOOKUP($A666,'Medical Examinations'!$A$1:$J$2336,7,FALSE)</f>
        <v>3</v>
      </c>
      <c r="I666" t="str">
        <f>VLOOKUP($A666,'Medical Examinations'!$A$1:$J$2336,8,FALSE)</f>
        <v>No</v>
      </c>
      <c r="J666" t="str">
        <f>VLOOKUP($A666,'Medical Examinations'!$A$1:$J$2336,9,FALSE)</f>
        <v>Obesity</v>
      </c>
      <c r="K666" t="str">
        <f>VLOOKUP($A666,'Medical Examinations'!$A$1:$J$2336,10,FALSE)</f>
        <v>Diabetes</v>
      </c>
      <c r="L666">
        <f>VLOOKUP($A666,'Hospitalisation Details'!$A$1:$O$2344,2,FALSE)</f>
        <v>17</v>
      </c>
      <c r="M666" s="6" t="str">
        <f>VLOOKUP($A666,'Hospitalisation Details'!$A$1:$O$2344,5,FALSE)</f>
        <v>17-Oct-1958</v>
      </c>
      <c r="N666" s="28">
        <f>VLOOKUP($A666,'Hospitalisation Details'!$A$1:$O$2344,6,FALSE)</f>
        <v>64</v>
      </c>
      <c r="O666" s="28">
        <f>VLOOKUP($A666,'Hospitalisation Details'!$A$1:$O$2344,7,FALSE)</f>
        <v>0</v>
      </c>
      <c r="P666" s="28">
        <f>VLOOKUP($A666,'Hospitalisation Details'!$A$1:$O$2344,8,FALSE)</f>
        <v>14901.52</v>
      </c>
      <c r="Q666" t="str">
        <f>VLOOKUP($A666,'Hospitalisation Details'!$A$1:$O$2344,3,FALSE)</f>
        <v>Oct</v>
      </c>
    </row>
    <row r="667" spans="1:17" ht="15.6" x14ac:dyDescent="0.3">
      <c r="A667" s="21" t="s">
        <v>1703</v>
      </c>
      <c r="B667" t="str">
        <f>VLOOKUP($A667,'Customer Names'!$A$2:$D$2336,3,FALSE)</f>
        <v>Christopher P</v>
      </c>
      <c r="C667">
        <f>VLOOKUP($A667,'Medical Examinations'!$A$1:$J$2336,2,FALSE)</f>
        <v>39.979999999999997</v>
      </c>
      <c r="D667">
        <f>VLOOKUP($A667,'Medical Examinations'!$A$1:$J$2336,3,FALSE)</f>
        <v>9.4600000000000009</v>
      </c>
      <c r="E667" t="str">
        <f>VLOOKUP($A667,'Medical Examinations'!$A$1:$J$2336,4,FALSE)</f>
        <v>Yes</v>
      </c>
      <c r="F667" t="str">
        <f>VLOOKUP($A667,'Medical Examinations'!$A$1:$J$2336,5,FALSE)</f>
        <v>No</v>
      </c>
      <c r="G667" t="str">
        <f>VLOOKUP($A667,'Medical Examinations'!$A$1:$J$2336,6,FALSE)</f>
        <v>No</v>
      </c>
      <c r="H667">
        <f>VLOOKUP($A667,'Medical Examinations'!$A$1:$J$2336,7,FALSE)</f>
        <v>2</v>
      </c>
      <c r="I667" t="str">
        <f>VLOOKUP($A667,'Medical Examinations'!$A$1:$J$2336,8,FALSE)</f>
        <v>No</v>
      </c>
      <c r="J667" t="str">
        <f>VLOOKUP($A667,'Medical Examinations'!$A$1:$J$2336,9,FALSE)</f>
        <v>Obesity</v>
      </c>
      <c r="K667" t="str">
        <f>VLOOKUP($A667,'Medical Examinations'!$A$1:$J$2336,10,FALSE)</f>
        <v>Diabetes</v>
      </c>
      <c r="L667">
        <f>VLOOKUP($A667,'Hospitalisation Details'!$A$1:$O$2344,2,FALSE)</f>
        <v>11</v>
      </c>
      <c r="M667" s="6" t="str">
        <f>VLOOKUP($A667,'Hospitalisation Details'!$A$1:$O$2344,5,FALSE)</f>
        <v>11-Nov-1970</v>
      </c>
      <c r="N667" s="28">
        <f>VLOOKUP($A667,'Hospitalisation Details'!$A$1:$O$2344,6,FALSE)</f>
        <v>52</v>
      </c>
      <c r="O667" s="28">
        <f>VLOOKUP($A667,'Hospitalisation Details'!$A$1:$O$2344,7,FALSE)</f>
        <v>0</v>
      </c>
      <c r="P667" s="28">
        <f>VLOOKUP($A667,'Hospitalisation Details'!$A$1:$O$2344,8,FALSE)</f>
        <v>14847.63</v>
      </c>
      <c r="Q667" t="str">
        <f>VLOOKUP($A667,'Hospitalisation Details'!$A$1:$O$2344,3,FALSE)</f>
        <v>Nov</v>
      </c>
    </row>
    <row r="668" spans="1:17" ht="15.6" x14ac:dyDescent="0.3">
      <c r="A668" s="21" t="s">
        <v>1702</v>
      </c>
      <c r="B668" t="str">
        <f>VLOOKUP($A668,'Customer Names'!$A$2:$D$2336,3,FALSE)</f>
        <v>Erin M</v>
      </c>
      <c r="C668">
        <f>VLOOKUP($A668,'Medical Examinations'!$A$1:$J$2336,2,FALSE)</f>
        <v>46.51</v>
      </c>
      <c r="D668">
        <f>VLOOKUP($A668,'Medical Examinations'!$A$1:$J$2336,3,FALSE)</f>
        <v>8.69</v>
      </c>
      <c r="E668" t="str">
        <f>VLOOKUP($A668,'Medical Examinations'!$A$1:$J$2336,4,FALSE)</f>
        <v>Yes</v>
      </c>
      <c r="F668" t="str">
        <f>VLOOKUP($A668,'Medical Examinations'!$A$1:$J$2336,5,FALSE)</f>
        <v>No</v>
      </c>
      <c r="G668" t="str">
        <f>VLOOKUP($A668,'Medical Examinations'!$A$1:$J$2336,6,FALSE)</f>
        <v>No</v>
      </c>
      <c r="H668">
        <f>VLOOKUP($A668,'Medical Examinations'!$A$1:$J$2336,7,FALSE)</f>
        <v>0</v>
      </c>
      <c r="I668" t="str">
        <f>VLOOKUP($A668,'Medical Examinations'!$A$1:$J$2336,8,FALSE)</f>
        <v>No</v>
      </c>
      <c r="J668" t="str">
        <f>VLOOKUP($A668,'Medical Examinations'!$A$1:$J$2336,9,FALSE)</f>
        <v>Obesity</v>
      </c>
      <c r="K668" t="str">
        <f>VLOOKUP($A668,'Medical Examinations'!$A$1:$J$2336,10,FALSE)</f>
        <v>Diabetes</v>
      </c>
      <c r="L668">
        <f>VLOOKUP($A668,'Hospitalisation Details'!$A$1:$O$2344,2,FALSE)</f>
        <v>5</v>
      </c>
      <c r="M668" s="6" t="str">
        <f>VLOOKUP($A668,'Hospitalisation Details'!$A$1:$O$2344,5,FALSE)</f>
        <v>5-Jun-1981</v>
      </c>
      <c r="N668" s="28">
        <f>VLOOKUP($A668,'Hospitalisation Details'!$A$1:$O$2344,6,FALSE)</f>
        <v>42</v>
      </c>
      <c r="O668" s="28">
        <f>VLOOKUP($A668,'Hospitalisation Details'!$A$1:$O$2344,7,FALSE)</f>
        <v>1</v>
      </c>
      <c r="P668" s="28">
        <f>VLOOKUP($A668,'Hospitalisation Details'!$A$1:$O$2344,8,FALSE)</f>
        <v>14843.96</v>
      </c>
      <c r="Q668" t="str">
        <f>VLOOKUP($A668,'Hospitalisation Details'!$A$1:$O$2344,3,FALSE)</f>
        <v>Jun</v>
      </c>
    </row>
    <row r="669" spans="1:17" ht="15.6" x14ac:dyDescent="0.3">
      <c r="A669" s="21" t="s">
        <v>1701</v>
      </c>
      <c r="B669" t="str">
        <f>VLOOKUP($A669,'Customer Names'!$A$2:$D$2336,3,FALSE)</f>
        <v>Molly K</v>
      </c>
      <c r="C669">
        <f>VLOOKUP($A669,'Medical Examinations'!$A$1:$J$2336,2,FALSE)</f>
        <v>43.58</v>
      </c>
      <c r="D669">
        <f>VLOOKUP($A669,'Medical Examinations'!$A$1:$J$2336,3,FALSE)</f>
        <v>4.2300000000000004</v>
      </c>
      <c r="E669" t="str">
        <f>VLOOKUP($A669,'Medical Examinations'!$A$1:$J$2336,4,FALSE)</f>
        <v>No</v>
      </c>
      <c r="F669" t="str">
        <f>VLOOKUP($A669,'Medical Examinations'!$A$1:$J$2336,5,FALSE)</f>
        <v>No</v>
      </c>
      <c r="G669" t="str">
        <f>VLOOKUP($A669,'Medical Examinations'!$A$1:$J$2336,6,FALSE)</f>
        <v>Yes</v>
      </c>
      <c r="H669">
        <f>VLOOKUP($A669,'Medical Examinations'!$A$1:$J$2336,7,FALSE)</f>
        <v>1</v>
      </c>
      <c r="I669" t="str">
        <f>VLOOKUP($A669,'Medical Examinations'!$A$1:$J$2336,8,FALSE)</f>
        <v>No</v>
      </c>
      <c r="J669" t="str">
        <f>VLOOKUP($A669,'Medical Examinations'!$A$1:$J$2336,9,FALSE)</f>
        <v>Obesity</v>
      </c>
      <c r="K669" t="str">
        <f>VLOOKUP($A669,'Medical Examinations'!$A$1:$J$2336,10,FALSE)</f>
        <v>Normal</v>
      </c>
      <c r="L669">
        <f>VLOOKUP($A669,'Hospitalisation Details'!$A$1:$O$2344,2,FALSE)</f>
        <v>18</v>
      </c>
      <c r="M669" s="6" t="str">
        <f>VLOOKUP($A669,'Hospitalisation Details'!$A$1:$O$2344,5,FALSE)</f>
        <v>18-Oct-1979</v>
      </c>
      <c r="N669" s="28">
        <f>VLOOKUP($A669,'Hospitalisation Details'!$A$1:$O$2344,6,FALSE)</f>
        <v>43</v>
      </c>
      <c r="O669" s="28">
        <f>VLOOKUP($A669,'Hospitalisation Details'!$A$1:$O$2344,7,FALSE)</f>
        <v>2</v>
      </c>
      <c r="P669" s="28">
        <f>VLOOKUP($A669,'Hospitalisation Details'!$A$1:$O$2344,8,FALSE)</f>
        <v>14839.34</v>
      </c>
      <c r="Q669" t="str">
        <f>VLOOKUP($A669,'Hospitalisation Details'!$A$1:$O$2344,3,FALSE)</f>
        <v>Oct</v>
      </c>
    </row>
    <row r="670" spans="1:17" ht="15.6" x14ac:dyDescent="0.3">
      <c r="A670" s="21" t="s">
        <v>1700</v>
      </c>
      <c r="B670" t="str">
        <f>VLOOKUP($A670,'Customer Names'!$A$2:$D$2336,3,FALSE)</f>
        <v>Ryan J</v>
      </c>
      <c r="C670">
        <f>VLOOKUP($A670,'Medical Examinations'!$A$1:$J$2336,2,FALSE)</f>
        <v>42.28</v>
      </c>
      <c r="D670">
        <f>VLOOKUP($A670,'Medical Examinations'!$A$1:$J$2336,3,FALSE)</f>
        <v>9.16</v>
      </c>
      <c r="E670" t="str">
        <f>VLOOKUP($A670,'Medical Examinations'!$A$1:$J$2336,4,FALSE)</f>
        <v>Yes</v>
      </c>
      <c r="F670" t="str">
        <f>VLOOKUP($A670,'Medical Examinations'!$A$1:$J$2336,5,FALSE)</f>
        <v>No</v>
      </c>
      <c r="G670" t="str">
        <f>VLOOKUP($A670,'Medical Examinations'!$A$1:$J$2336,6,FALSE)</f>
        <v>No</v>
      </c>
      <c r="H670">
        <f>VLOOKUP($A670,'Medical Examinations'!$A$1:$J$2336,7,FALSE)</f>
        <v>1</v>
      </c>
      <c r="I670" t="str">
        <f>VLOOKUP($A670,'Medical Examinations'!$A$1:$J$2336,8,FALSE)</f>
        <v>No</v>
      </c>
      <c r="J670" t="str">
        <f>VLOOKUP($A670,'Medical Examinations'!$A$1:$J$2336,9,FALSE)</f>
        <v>Obesity</v>
      </c>
      <c r="K670" t="str">
        <f>VLOOKUP($A670,'Medical Examinations'!$A$1:$J$2336,10,FALSE)</f>
        <v>Diabetes</v>
      </c>
      <c r="L670">
        <f>VLOOKUP($A670,'Hospitalisation Details'!$A$1:$O$2344,2,FALSE)</f>
        <v>10</v>
      </c>
      <c r="M670" s="6" t="str">
        <f>VLOOKUP($A670,'Hospitalisation Details'!$A$1:$O$2344,5,FALSE)</f>
        <v>10-Dec-1975</v>
      </c>
      <c r="N670" s="28">
        <f>VLOOKUP($A670,'Hospitalisation Details'!$A$1:$O$2344,6,FALSE)</f>
        <v>47</v>
      </c>
      <c r="O670" s="28">
        <f>VLOOKUP($A670,'Hospitalisation Details'!$A$1:$O$2344,7,FALSE)</f>
        <v>1</v>
      </c>
      <c r="P670" s="28">
        <f>VLOOKUP($A670,'Hospitalisation Details'!$A$1:$O$2344,8,FALSE)</f>
        <v>14819</v>
      </c>
      <c r="Q670" t="str">
        <f>VLOOKUP($A670,'Hospitalisation Details'!$A$1:$O$2344,3,FALSE)</f>
        <v>Dec</v>
      </c>
    </row>
    <row r="671" spans="1:17" ht="15.6" x14ac:dyDescent="0.3">
      <c r="A671" s="21" t="s">
        <v>1699</v>
      </c>
      <c r="B671" t="str">
        <f>VLOOKUP($A671,'Customer Names'!$A$2:$D$2336,3,FALSE)</f>
        <v>Jennifer</v>
      </c>
      <c r="C671">
        <f>VLOOKUP($A671,'Medical Examinations'!$A$1:$J$2336,2,FALSE)</f>
        <v>35.520000000000003</v>
      </c>
      <c r="D671">
        <f>VLOOKUP($A671,'Medical Examinations'!$A$1:$J$2336,3,FALSE)</f>
        <v>8.26</v>
      </c>
      <c r="E671" t="str">
        <f>VLOOKUP($A671,'Medical Examinations'!$A$1:$J$2336,4,FALSE)</f>
        <v>No</v>
      </c>
      <c r="F671" t="str">
        <f>VLOOKUP($A671,'Medical Examinations'!$A$1:$J$2336,5,FALSE)</f>
        <v>No</v>
      </c>
      <c r="G671" t="str">
        <f>VLOOKUP($A671,'Medical Examinations'!$A$1:$J$2336,6,FALSE)</f>
        <v>No</v>
      </c>
      <c r="H671">
        <f>VLOOKUP($A671,'Medical Examinations'!$A$1:$J$2336,7,FALSE)</f>
        <v>0</v>
      </c>
      <c r="I671" t="str">
        <f>VLOOKUP($A671,'Medical Examinations'!$A$1:$J$2336,8,FALSE)</f>
        <v>No</v>
      </c>
      <c r="J671" t="str">
        <f>VLOOKUP($A671,'Medical Examinations'!$A$1:$J$2336,9,FALSE)</f>
        <v>Obesity</v>
      </c>
      <c r="K671" t="str">
        <f>VLOOKUP($A671,'Medical Examinations'!$A$1:$J$2336,10,FALSE)</f>
        <v>Diabetes</v>
      </c>
      <c r="L671">
        <f>VLOOKUP($A671,'Hospitalisation Details'!$A$1:$O$2344,2,FALSE)</f>
        <v>27</v>
      </c>
      <c r="M671" s="6" t="str">
        <f>VLOOKUP($A671,'Hospitalisation Details'!$A$1:$O$2344,5,FALSE)</f>
        <v>27-Jul-1965</v>
      </c>
      <c r="N671" s="28">
        <f>VLOOKUP($A671,'Hospitalisation Details'!$A$1:$O$2344,6,FALSE)</f>
        <v>57</v>
      </c>
      <c r="O671" s="28">
        <f>VLOOKUP($A671,'Hospitalisation Details'!$A$1:$O$2344,7,FALSE)</f>
        <v>0</v>
      </c>
      <c r="P671" s="28">
        <f>VLOOKUP($A671,'Hospitalisation Details'!$A$1:$O$2344,8,FALSE)</f>
        <v>14750.42</v>
      </c>
      <c r="Q671" t="str">
        <f>VLOOKUP($A671,'Hospitalisation Details'!$A$1:$O$2344,3,FALSE)</f>
        <v>Jul</v>
      </c>
    </row>
    <row r="672" spans="1:17" ht="15.6" x14ac:dyDescent="0.3">
      <c r="A672" s="21" t="s">
        <v>1698</v>
      </c>
      <c r="B672" t="str">
        <f>VLOOKUP($A672,'Customer Names'!$A$2:$D$2336,3,FALSE)</f>
        <v>Daniel M</v>
      </c>
      <c r="C672">
        <f>VLOOKUP($A672,'Medical Examinations'!$A$1:$J$2336,2,FALSE)</f>
        <v>33.6</v>
      </c>
      <c r="D672">
        <f>VLOOKUP($A672,'Medical Examinations'!$A$1:$J$2336,3,FALSE)</f>
        <v>11.25</v>
      </c>
      <c r="E672" t="str">
        <f>VLOOKUP($A672,'Medical Examinations'!$A$1:$J$2336,4,FALSE)</f>
        <v>No</v>
      </c>
      <c r="F672" t="str">
        <f>VLOOKUP($A672,'Medical Examinations'!$A$1:$J$2336,5,FALSE)</f>
        <v>No</v>
      </c>
      <c r="G672" t="str">
        <f>VLOOKUP($A672,'Medical Examinations'!$A$1:$J$2336,6,FALSE)</f>
        <v>No</v>
      </c>
      <c r="H672">
        <f>VLOOKUP($A672,'Medical Examinations'!$A$1:$J$2336,7,FALSE)</f>
        <v>0</v>
      </c>
      <c r="I672" t="str">
        <f>VLOOKUP($A672,'Medical Examinations'!$A$1:$J$2336,8,FALSE)</f>
        <v>No</v>
      </c>
      <c r="J672" t="str">
        <f>VLOOKUP($A672,'Medical Examinations'!$A$1:$J$2336,9,FALSE)</f>
        <v>Obesity</v>
      </c>
      <c r="K672" t="str">
        <f>VLOOKUP($A672,'Medical Examinations'!$A$1:$J$2336,10,FALSE)</f>
        <v>Diabetes</v>
      </c>
      <c r="L672">
        <f>VLOOKUP($A672,'Hospitalisation Details'!$A$1:$O$2344,2,FALSE)</f>
        <v>29</v>
      </c>
      <c r="M672" s="6" t="str">
        <f>VLOOKUP($A672,'Hospitalisation Details'!$A$1:$O$2344,5,FALSE)</f>
        <v>29-Jul-1962</v>
      </c>
      <c r="N672" s="28">
        <f>VLOOKUP($A672,'Hospitalisation Details'!$A$1:$O$2344,6,FALSE)</f>
        <v>60</v>
      </c>
      <c r="O672" s="28">
        <f>VLOOKUP($A672,'Hospitalisation Details'!$A$1:$O$2344,7,FALSE)</f>
        <v>0</v>
      </c>
      <c r="P672" s="28">
        <f>VLOOKUP($A672,'Hospitalisation Details'!$A$1:$O$2344,8,FALSE)</f>
        <v>14738.43</v>
      </c>
      <c r="Q672" t="str">
        <f>VLOOKUP($A672,'Hospitalisation Details'!$A$1:$O$2344,3,FALSE)</f>
        <v>Jul</v>
      </c>
    </row>
    <row r="673" spans="1:17" ht="15.6" x14ac:dyDescent="0.3">
      <c r="A673" s="21" t="s">
        <v>1697</v>
      </c>
      <c r="B673" t="str">
        <f>VLOOKUP($A673,'Customer Names'!$A$2:$D$2336,3,FALSE)</f>
        <v>Hiruni</v>
      </c>
      <c r="C673">
        <f>VLOOKUP($A673,'Medical Examinations'!$A$1:$J$2336,2,FALSE)</f>
        <v>22.42</v>
      </c>
      <c r="D673">
        <f>VLOOKUP($A673,'Medical Examinations'!$A$1:$J$2336,3,FALSE)</f>
        <v>6.74</v>
      </c>
      <c r="E673" t="str">
        <f>VLOOKUP($A673,'Medical Examinations'!$A$1:$J$2336,4,FALSE)</f>
        <v>No</v>
      </c>
      <c r="F673" t="str">
        <f>VLOOKUP($A673,'Medical Examinations'!$A$1:$J$2336,5,FALSE)</f>
        <v>No</v>
      </c>
      <c r="G673" t="str">
        <f>VLOOKUP($A673,'Medical Examinations'!$A$1:$J$2336,6,FALSE)</f>
        <v>No</v>
      </c>
      <c r="H673">
        <f>VLOOKUP($A673,'Medical Examinations'!$A$1:$J$2336,7,FALSE)</f>
        <v>0</v>
      </c>
      <c r="I673" t="str">
        <f>VLOOKUP($A673,'Medical Examinations'!$A$1:$J$2336,8,FALSE)</f>
        <v>Yes</v>
      </c>
      <c r="J673" t="str">
        <f>VLOOKUP($A673,'Medical Examinations'!$A$1:$J$2336,9,FALSE)</f>
        <v>Normal Weight</v>
      </c>
      <c r="K673" t="str">
        <f>VLOOKUP($A673,'Medical Examinations'!$A$1:$J$2336,10,FALSE)</f>
        <v>Diabetes</v>
      </c>
      <c r="L673">
        <f>VLOOKUP($A673,'Hospitalisation Details'!$A$1:$O$2344,2,FALSE)</f>
        <v>24</v>
      </c>
      <c r="M673" s="6" t="str">
        <f>VLOOKUP($A673,'Hospitalisation Details'!$A$1:$O$2344,5,FALSE)</f>
        <v>24-Sep-2002</v>
      </c>
      <c r="N673" s="28">
        <f>VLOOKUP($A673,'Hospitalisation Details'!$A$1:$O$2344,6,FALSE)</f>
        <v>20</v>
      </c>
      <c r="O673" s="28">
        <f>VLOOKUP($A673,'Hospitalisation Details'!$A$1:$O$2344,7,FALSE)</f>
        <v>0</v>
      </c>
      <c r="P673" s="28">
        <f>VLOOKUP($A673,'Hospitalisation Details'!$A$1:$O$2344,8,FALSE)</f>
        <v>14711.74</v>
      </c>
      <c r="Q673" t="str">
        <f>VLOOKUP($A673,'Hospitalisation Details'!$A$1:$O$2344,3,FALSE)</f>
        <v>Sep</v>
      </c>
    </row>
    <row r="674" spans="1:17" ht="15.6" x14ac:dyDescent="0.3">
      <c r="A674" s="21" t="s">
        <v>1696</v>
      </c>
      <c r="B674" t="str">
        <f>VLOOKUP($A674,'Customer Names'!$A$2:$D$2336,3,FALSE)</f>
        <v>Reina H</v>
      </c>
      <c r="C674">
        <f>VLOOKUP($A674,'Medical Examinations'!$A$1:$J$2336,2,FALSE)</f>
        <v>46.86</v>
      </c>
      <c r="D674">
        <f>VLOOKUP($A674,'Medical Examinations'!$A$1:$J$2336,3,FALSE)</f>
        <v>4.87</v>
      </c>
      <c r="E674" t="str">
        <f>VLOOKUP($A674,'Medical Examinations'!$A$1:$J$2336,4,FALSE)</f>
        <v>No</v>
      </c>
      <c r="F674" t="str">
        <f>VLOOKUP($A674,'Medical Examinations'!$A$1:$J$2336,5,FALSE)</f>
        <v>No</v>
      </c>
      <c r="G674" t="str">
        <f>VLOOKUP($A674,'Medical Examinations'!$A$1:$J$2336,6,FALSE)</f>
        <v>No</v>
      </c>
      <c r="H674">
        <f>VLOOKUP($A674,'Medical Examinations'!$A$1:$J$2336,7,FALSE)</f>
        <v>0</v>
      </c>
      <c r="I674" t="str">
        <f>VLOOKUP($A674,'Medical Examinations'!$A$1:$J$2336,8,FALSE)</f>
        <v>No</v>
      </c>
      <c r="J674" t="str">
        <f>VLOOKUP($A674,'Medical Examinations'!$A$1:$J$2336,9,FALSE)</f>
        <v>Obesity</v>
      </c>
      <c r="K674" t="str">
        <f>VLOOKUP($A674,'Medical Examinations'!$A$1:$J$2336,10,FALSE)</f>
        <v>Normal</v>
      </c>
      <c r="L674">
        <f>VLOOKUP($A674,'Hospitalisation Details'!$A$1:$O$2344,2,FALSE)</f>
        <v>4</v>
      </c>
      <c r="M674" s="6" t="str">
        <f>VLOOKUP($A674,'Hospitalisation Details'!$A$1:$O$2344,5,FALSE)</f>
        <v>4-Sep-1982</v>
      </c>
      <c r="N674" s="28">
        <f>VLOOKUP($A674,'Hospitalisation Details'!$A$1:$O$2344,6,FALSE)</f>
        <v>40</v>
      </c>
      <c r="O674" s="28">
        <f>VLOOKUP($A674,'Hospitalisation Details'!$A$1:$O$2344,7,FALSE)</f>
        <v>3</v>
      </c>
      <c r="P674" s="28">
        <f>VLOOKUP($A674,'Hospitalisation Details'!$A$1:$O$2344,8,FALSE)</f>
        <v>14696.77</v>
      </c>
      <c r="Q674" t="str">
        <f>VLOOKUP($A674,'Hospitalisation Details'!$A$1:$O$2344,3,FALSE)</f>
        <v>Sep</v>
      </c>
    </row>
    <row r="675" spans="1:17" ht="15.6" x14ac:dyDescent="0.3">
      <c r="A675" s="21" t="s">
        <v>1695</v>
      </c>
      <c r="B675" t="str">
        <f>VLOOKUP($A675,'Customer Names'!$A$2:$D$2336,3,FALSE)</f>
        <v>Kristi</v>
      </c>
      <c r="C675">
        <f>VLOOKUP($A675,'Medical Examinations'!$A$1:$J$2336,2,FALSE)</f>
        <v>32.965000000000003</v>
      </c>
      <c r="D675">
        <f>VLOOKUP($A675,'Medical Examinations'!$A$1:$J$2336,3,FALSE)</f>
        <v>6.68</v>
      </c>
      <c r="E675" t="str">
        <f>VLOOKUP($A675,'Medical Examinations'!$A$1:$J$2336,4,FALSE)</f>
        <v>No</v>
      </c>
      <c r="F675" t="str">
        <f>VLOOKUP($A675,'Medical Examinations'!$A$1:$J$2336,5,FALSE)</f>
        <v>No</v>
      </c>
      <c r="G675" t="str">
        <f>VLOOKUP($A675,'Medical Examinations'!$A$1:$J$2336,6,FALSE)</f>
        <v>No</v>
      </c>
      <c r="H675">
        <f>VLOOKUP($A675,'Medical Examinations'!$A$1:$J$2336,7,FALSE)</f>
        <v>3</v>
      </c>
      <c r="I675" t="str">
        <f>VLOOKUP($A675,'Medical Examinations'!$A$1:$J$2336,8,FALSE)</f>
        <v>No</v>
      </c>
      <c r="J675" t="str">
        <f>VLOOKUP($A675,'Medical Examinations'!$A$1:$J$2336,9,FALSE)</f>
        <v>Obesity</v>
      </c>
      <c r="K675" t="str">
        <f>VLOOKUP($A675,'Medical Examinations'!$A$1:$J$2336,10,FALSE)</f>
        <v>Diabetes</v>
      </c>
      <c r="L675">
        <f>VLOOKUP($A675,'Hospitalisation Details'!$A$1:$O$2344,2,FALSE)</f>
        <v>23</v>
      </c>
      <c r="M675" s="6" t="str">
        <f>VLOOKUP($A675,'Hospitalisation Details'!$A$1:$O$2344,5,FALSE)</f>
        <v>23-Jul-1958</v>
      </c>
      <c r="N675" s="28">
        <f>VLOOKUP($A675,'Hospitalisation Details'!$A$1:$O$2344,6,FALSE)</f>
        <v>64</v>
      </c>
      <c r="O675" s="28">
        <f>VLOOKUP($A675,'Hospitalisation Details'!$A$1:$O$2344,7,FALSE)</f>
        <v>0</v>
      </c>
      <c r="P675" s="28">
        <f>VLOOKUP($A675,'Hospitalisation Details'!$A$1:$O$2344,8,FALSE)</f>
        <v>14692.67</v>
      </c>
      <c r="Q675" t="str">
        <f>VLOOKUP($A675,'Hospitalisation Details'!$A$1:$O$2344,3,FALSE)</f>
        <v>Jul</v>
      </c>
    </row>
    <row r="676" spans="1:17" ht="15.6" x14ac:dyDescent="0.3">
      <c r="A676" s="21" t="s">
        <v>1694</v>
      </c>
      <c r="B676" t="str">
        <f>VLOOKUP($A676,'Customer Names'!$A$2:$D$2336,3,FALSE)</f>
        <v>Meredith L</v>
      </c>
      <c r="C676">
        <f>VLOOKUP($A676,'Medical Examinations'!$A$1:$J$2336,2,FALSE)</f>
        <v>39.340000000000003</v>
      </c>
      <c r="D676">
        <f>VLOOKUP($A676,'Medical Examinations'!$A$1:$J$2336,3,FALSE)</f>
        <v>5.0199999999999996</v>
      </c>
      <c r="E676" t="str">
        <f>VLOOKUP($A676,'Medical Examinations'!$A$1:$J$2336,4,FALSE)</f>
        <v>Yes</v>
      </c>
      <c r="F676" t="str">
        <f>VLOOKUP($A676,'Medical Examinations'!$A$1:$J$2336,5,FALSE)</f>
        <v>No</v>
      </c>
      <c r="G676" t="str">
        <f>VLOOKUP($A676,'Medical Examinations'!$A$1:$J$2336,6,FALSE)</f>
        <v>Yes</v>
      </c>
      <c r="H676">
        <f>VLOOKUP($A676,'Medical Examinations'!$A$1:$J$2336,7,FALSE)</f>
        <v>1</v>
      </c>
      <c r="I676" t="str">
        <f>VLOOKUP($A676,'Medical Examinations'!$A$1:$J$2336,8,FALSE)</f>
        <v>No</v>
      </c>
      <c r="J676" t="str">
        <f>VLOOKUP($A676,'Medical Examinations'!$A$1:$J$2336,9,FALSE)</f>
        <v>Obesity</v>
      </c>
      <c r="K676" t="str">
        <f>VLOOKUP($A676,'Medical Examinations'!$A$1:$J$2336,10,FALSE)</f>
        <v>Normal</v>
      </c>
      <c r="L676">
        <f>VLOOKUP($A676,'Hospitalisation Details'!$A$1:$O$2344,2,FALSE)</f>
        <v>20</v>
      </c>
      <c r="M676" s="6" t="str">
        <f>VLOOKUP($A676,'Hospitalisation Details'!$A$1:$O$2344,5,FALSE)</f>
        <v>20-Oct-1969</v>
      </c>
      <c r="N676" s="28">
        <f>VLOOKUP($A676,'Hospitalisation Details'!$A$1:$O$2344,6,FALSE)</f>
        <v>53</v>
      </c>
      <c r="O676" s="28">
        <f>VLOOKUP($A676,'Hospitalisation Details'!$A$1:$O$2344,7,FALSE)</f>
        <v>0</v>
      </c>
      <c r="P676" s="28">
        <f>VLOOKUP($A676,'Hospitalisation Details'!$A$1:$O$2344,8,FALSE)</f>
        <v>14665.75</v>
      </c>
      <c r="Q676" t="str">
        <f>VLOOKUP($A676,'Hospitalisation Details'!$A$1:$O$2344,3,FALSE)</f>
        <v>Oct</v>
      </c>
    </row>
    <row r="677" spans="1:17" ht="15.6" x14ac:dyDescent="0.3">
      <c r="A677" s="21" t="s">
        <v>1693</v>
      </c>
      <c r="B677" t="str">
        <f>VLOOKUP($A677,'Customer Names'!$A$2:$D$2336,3,FALSE)</f>
        <v>Jocelyn</v>
      </c>
      <c r="C677">
        <f>VLOOKUP($A677,'Medical Examinations'!$A$1:$J$2336,2,FALSE)</f>
        <v>47</v>
      </c>
      <c r="D677">
        <f>VLOOKUP($A677,'Medical Examinations'!$A$1:$J$2336,3,FALSE)</f>
        <v>10.64</v>
      </c>
      <c r="E677" t="str">
        <f>VLOOKUP($A677,'Medical Examinations'!$A$1:$J$2336,4,FALSE)</f>
        <v>Yes</v>
      </c>
      <c r="F677" t="str">
        <f>VLOOKUP($A677,'Medical Examinations'!$A$1:$J$2336,5,FALSE)</f>
        <v>No</v>
      </c>
      <c r="G677" t="str">
        <f>VLOOKUP($A677,'Medical Examinations'!$A$1:$J$2336,6,FALSE)</f>
        <v>No</v>
      </c>
      <c r="H677">
        <f>VLOOKUP($A677,'Medical Examinations'!$A$1:$J$2336,7,FALSE)</f>
        <v>0</v>
      </c>
      <c r="I677" t="str">
        <f>VLOOKUP($A677,'Medical Examinations'!$A$1:$J$2336,8,FALSE)</f>
        <v>No</v>
      </c>
      <c r="J677" t="str">
        <f>VLOOKUP($A677,'Medical Examinations'!$A$1:$J$2336,9,FALSE)</f>
        <v>Obesity</v>
      </c>
      <c r="K677" t="str">
        <f>VLOOKUP($A677,'Medical Examinations'!$A$1:$J$2336,10,FALSE)</f>
        <v>Diabetes</v>
      </c>
      <c r="L677">
        <f>VLOOKUP($A677,'Hospitalisation Details'!$A$1:$O$2344,2,FALSE)</f>
        <v>13</v>
      </c>
      <c r="M677" s="6" t="str">
        <f>VLOOKUP($A677,'Hospitalisation Details'!$A$1:$O$2344,5,FALSE)</f>
        <v>13-Nov-1981</v>
      </c>
      <c r="N677" s="28">
        <f>VLOOKUP($A677,'Hospitalisation Details'!$A$1:$O$2344,6,FALSE)</f>
        <v>41</v>
      </c>
      <c r="O677" s="28">
        <f>VLOOKUP($A677,'Hospitalisation Details'!$A$1:$O$2344,7,FALSE)</f>
        <v>1</v>
      </c>
      <c r="P677" s="28">
        <f>VLOOKUP($A677,'Hospitalisation Details'!$A$1:$O$2344,8,FALSE)</f>
        <v>14657.2</v>
      </c>
      <c r="Q677" t="str">
        <f>VLOOKUP($A677,'Hospitalisation Details'!$A$1:$O$2344,3,FALSE)</f>
        <v>Nov</v>
      </c>
    </row>
    <row r="678" spans="1:17" ht="15.6" x14ac:dyDescent="0.3">
      <c r="A678" s="21" t="s">
        <v>1692</v>
      </c>
      <c r="B678" t="str">
        <f>VLOOKUP($A678,'Customer Names'!$A$2:$D$2336,3,FALSE)</f>
        <v>Daphne</v>
      </c>
      <c r="C678">
        <f>VLOOKUP($A678,'Medical Examinations'!$A$1:$J$2336,2,FALSE)</f>
        <v>36.71</v>
      </c>
      <c r="D678">
        <f>VLOOKUP($A678,'Medical Examinations'!$A$1:$J$2336,3,FALSE)</f>
        <v>8.74</v>
      </c>
      <c r="E678" t="str">
        <f>VLOOKUP($A678,'Medical Examinations'!$A$1:$J$2336,4,FALSE)</f>
        <v>Yes</v>
      </c>
      <c r="F678" t="str">
        <f>VLOOKUP($A678,'Medical Examinations'!$A$1:$J$2336,5,FALSE)</f>
        <v>No</v>
      </c>
      <c r="G678" t="str">
        <f>VLOOKUP($A678,'Medical Examinations'!$A$1:$J$2336,6,FALSE)</f>
        <v>No</v>
      </c>
      <c r="H678">
        <f>VLOOKUP($A678,'Medical Examinations'!$A$1:$J$2336,7,FALSE)</f>
        <v>0</v>
      </c>
      <c r="I678" t="str">
        <f>VLOOKUP($A678,'Medical Examinations'!$A$1:$J$2336,8,FALSE)</f>
        <v>No</v>
      </c>
      <c r="J678" t="str">
        <f>VLOOKUP($A678,'Medical Examinations'!$A$1:$J$2336,9,FALSE)</f>
        <v>Obesity</v>
      </c>
      <c r="K678" t="str">
        <f>VLOOKUP($A678,'Medical Examinations'!$A$1:$J$2336,10,FALSE)</f>
        <v>Diabetes</v>
      </c>
      <c r="L678">
        <f>VLOOKUP($A678,'Hospitalisation Details'!$A$1:$O$2344,2,FALSE)</f>
        <v>1</v>
      </c>
      <c r="M678" s="6" t="str">
        <f>VLOOKUP($A678,'Hospitalisation Details'!$A$1:$O$2344,5,FALSE)</f>
        <v>1-Sep-1967</v>
      </c>
      <c r="N678" s="28">
        <f>VLOOKUP($A678,'Hospitalisation Details'!$A$1:$O$2344,6,FALSE)</f>
        <v>55</v>
      </c>
      <c r="O678" s="28">
        <f>VLOOKUP($A678,'Hospitalisation Details'!$A$1:$O$2344,7,FALSE)</f>
        <v>0</v>
      </c>
      <c r="P678" s="28">
        <f>VLOOKUP($A678,'Hospitalisation Details'!$A$1:$O$2344,8,FALSE)</f>
        <v>14640.35</v>
      </c>
      <c r="Q678" t="str">
        <f>VLOOKUP($A678,'Hospitalisation Details'!$A$1:$O$2344,3,FALSE)</f>
        <v>Sep</v>
      </c>
    </row>
    <row r="679" spans="1:17" ht="15.6" x14ac:dyDescent="0.3">
      <c r="A679" s="21" t="s">
        <v>1691</v>
      </c>
      <c r="B679" t="str">
        <f>VLOOKUP($A679,'Customer Names'!$A$2:$D$2336,3,FALSE)</f>
        <v>Margaret E</v>
      </c>
      <c r="C679">
        <f>VLOOKUP($A679,'Medical Examinations'!$A$1:$J$2336,2,FALSE)</f>
        <v>53.48</v>
      </c>
      <c r="D679">
        <f>VLOOKUP($A679,'Medical Examinations'!$A$1:$J$2336,3,FALSE)</f>
        <v>5.64</v>
      </c>
      <c r="E679" t="str">
        <f>VLOOKUP($A679,'Medical Examinations'!$A$1:$J$2336,4,FALSE)</f>
        <v>No</v>
      </c>
      <c r="F679" t="str">
        <f>VLOOKUP($A679,'Medical Examinations'!$A$1:$J$2336,5,FALSE)</f>
        <v>No</v>
      </c>
      <c r="G679" t="str">
        <f>VLOOKUP($A679,'Medical Examinations'!$A$1:$J$2336,6,FALSE)</f>
        <v>No</v>
      </c>
      <c r="H679">
        <f>VLOOKUP($A679,'Medical Examinations'!$A$1:$J$2336,7,FALSE)</f>
        <v>0</v>
      </c>
      <c r="I679" t="str">
        <f>VLOOKUP($A679,'Medical Examinations'!$A$1:$J$2336,8,FALSE)</f>
        <v>No</v>
      </c>
      <c r="J679" t="str">
        <f>VLOOKUP($A679,'Medical Examinations'!$A$1:$J$2336,9,FALSE)</f>
        <v>Obesity</v>
      </c>
      <c r="K679" t="str">
        <f>VLOOKUP($A679,'Medical Examinations'!$A$1:$J$2336,10,FALSE)</f>
        <v>Normal</v>
      </c>
      <c r="L679">
        <f>VLOOKUP($A679,'Hospitalisation Details'!$A$1:$O$2344,2,FALSE)</f>
        <v>21</v>
      </c>
      <c r="M679" s="6" t="str">
        <f>VLOOKUP($A679,'Hospitalisation Details'!$A$1:$O$2344,5,FALSE)</f>
        <v>21-Aug-1991</v>
      </c>
      <c r="N679" s="28">
        <f>VLOOKUP($A679,'Hospitalisation Details'!$A$1:$O$2344,6,FALSE)</f>
        <v>31</v>
      </c>
      <c r="O679" s="28">
        <f>VLOOKUP($A679,'Hospitalisation Details'!$A$1:$O$2344,7,FALSE)</f>
        <v>3</v>
      </c>
      <c r="P679" s="28">
        <f>VLOOKUP($A679,'Hospitalisation Details'!$A$1:$O$2344,8,FALSE)</f>
        <v>14630.52</v>
      </c>
      <c r="Q679" t="str">
        <f>VLOOKUP($A679,'Hospitalisation Details'!$A$1:$O$2344,3,FALSE)</f>
        <v>Aug</v>
      </c>
    </row>
    <row r="680" spans="1:17" ht="15.6" x14ac:dyDescent="0.3">
      <c r="A680" s="21" t="s">
        <v>1690</v>
      </c>
      <c r="B680" t="str">
        <f>VLOOKUP($A680,'Customer Names'!$A$2:$D$2336,3,FALSE)</f>
        <v>Mario J</v>
      </c>
      <c r="C680">
        <f>VLOOKUP($A680,'Medical Examinations'!$A$1:$J$2336,2,FALSE)</f>
        <v>35.5</v>
      </c>
      <c r="D680">
        <f>VLOOKUP($A680,'Medical Examinations'!$A$1:$J$2336,3,FALSE)</f>
        <v>10.37</v>
      </c>
      <c r="E680" t="str">
        <f>VLOOKUP($A680,'Medical Examinations'!$A$1:$J$2336,4,FALSE)</f>
        <v>No</v>
      </c>
      <c r="F680" t="str">
        <f>VLOOKUP($A680,'Medical Examinations'!$A$1:$J$2336,5,FALSE)</f>
        <v>No</v>
      </c>
      <c r="G680" t="str">
        <f>VLOOKUP($A680,'Medical Examinations'!$A$1:$J$2336,6,FALSE)</f>
        <v>No</v>
      </c>
      <c r="H680">
        <f>VLOOKUP($A680,'Medical Examinations'!$A$1:$J$2336,7,FALSE)</f>
        <v>0</v>
      </c>
      <c r="I680" t="str">
        <f>VLOOKUP($A680,'Medical Examinations'!$A$1:$J$2336,8,FALSE)</f>
        <v>No</v>
      </c>
      <c r="J680" t="str">
        <f>VLOOKUP($A680,'Medical Examinations'!$A$1:$J$2336,9,FALSE)</f>
        <v>Obesity</v>
      </c>
      <c r="K680" t="str">
        <f>VLOOKUP($A680,'Medical Examinations'!$A$1:$J$2336,10,FALSE)</f>
        <v>Diabetes</v>
      </c>
      <c r="L680">
        <f>VLOOKUP($A680,'Hospitalisation Details'!$A$1:$O$2344,2,FALSE)</f>
        <v>8</v>
      </c>
      <c r="M680" s="6" t="str">
        <f>VLOOKUP($A680,'Hospitalisation Details'!$A$1:$O$2344,5,FALSE)</f>
        <v>8-Nov-1965</v>
      </c>
      <c r="N680" s="28">
        <f>VLOOKUP($A680,'Hospitalisation Details'!$A$1:$O$2344,6,FALSE)</f>
        <v>57</v>
      </c>
      <c r="O680" s="28">
        <f>VLOOKUP($A680,'Hospitalisation Details'!$A$1:$O$2344,7,FALSE)</f>
        <v>0</v>
      </c>
      <c r="P680" s="28">
        <f>VLOOKUP($A680,'Hospitalisation Details'!$A$1:$O$2344,8,FALSE)</f>
        <v>14612.33</v>
      </c>
      <c r="Q680" t="str">
        <f>VLOOKUP($A680,'Hospitalisation Details'!$A$1:$O$2344,3,FALSE)</f>
        <v>Nov</v>
      </c>
    </row>
    <row r="681" spans="1:17" ht="15.6" x14ac:dyDescent="0.3">
      <c r="A681" s="21" t="s">
        <v>1689</v>
      </c>
      <c r="B681" t="str">
        <f>VLOOKUP($A681,'Customer Names'!$A$2:$D$2336,3,FALSE)</f>
        <v>Peter</v>
      </c>
      <c r="C681">
        <f>VLOOKUP($A681,'Medical Examinations'!$A$1:$J$2336,2,FALSE)</f>
        <v>36.979999999999997</v>
      </c>
      <c r="D681">
        <f>VLOOKUP($A681,'Medical Examinations'!$A$1:$J$2336,3,FALSE)</f>
        <v>9.56</v>
      </c>
      <c r="E681" t="str">
        <f>VLOOKUP($A681,'Medical Examinations'!$A$1:$J$2336,4,FALSE)</f>
        <v>Yes</v>
      </c>
      <c r="F681" t="str">
        <f>VLOOKUP($A681,'Medical Examinations'!$A$1:$J$2336,5,FALSE)</f>
        <v>No</v>
      </c>
      <c r="G681" t="str">
        <f>VLOOKUP($A681,'Medical Examinations'!$A$1:$J$2336,6,FALSE)</f>
        <v>No</v>
      </c>
      <c r="H681">
        <f>VLOOKUP($A681,'Medical Examinations'!$A$1:$J$2336,7,FALSE)</f>
        <v>0</v>
      </c>
      <c r="I681" t="str">
        <f>VLOOKUP($A681,'Medical Examinations'!$A$1:$J$2336,8,FALSE)</f>
        <v>No</v>
      </c>
      <c r="J681" t="str">
        <f>VLOOKUP($A681,'Medical Examinations'!$A$1:$J$2336,9,FALSE)</f>
        <v>Obesity</v>
      </c>
      <c r="K681" t="str">
        <f>VLOOKUP($A681,'Medical Examinations'!$A$1:$J$2336,10,FALSE)</f>
        <v>Diabetes</v>
      </c>
      <c r="L681">
        <f>VLOOKUP($A681,'Hospitalisation Details'!$A$1:$O$2344,2,FALSE)</f>
        <v>18</v>
      </c>
      <c r="M681" s="6" t="str">
        <f>VLOOKUP($A681,'Hospitalisation Details'!$A$1:$O$2344,5,FALSE)</f>
        <v>18-Jul-1967</v>
      </c>
      <c r="N681" s="28">
        <f>VLOOKUP($A681,'Hospitalisation Details'!$A$1:$O$2344,6,FALSE)</f>
        <v>55</v>
      </c>
      <c r="O681" s="28">
        <f>VLOOKUP($A681,'Hospitalisation Details'!$A$1:$O$2344,7,FALSE)</f>
        <v>0</v>
      </c>
      <c r="P681" s="28">
        <f>VLOOKUP($A681,'Hospitalisation Details'!$A$1:$O$2344,8,FALSE)</f>
        <v>14600.62</v>
      </c>
      <c r="Q681" t="str">
        <f>VLOOKUP($A681,'Hospitalisation Details'!$A$1:$O$2344,3,FALSE)</f>
        <v>Jul</v>
      </c>
    </row>
    <row r="682" spans="1:17" ht="15.6" x14ac:dyDescent="0.3">
      <c r="A682" s="21" t="s">
        <v>1688</v>
      </c>
      <c r="B682" t="str">
        <f>VLOOKUP($A682,'Customer Names'!$A$2:$D$2336,3,FALSE)</f>
        <v>Carolina</v>
      </c>
      <c r="C682">
        <f>VLOOKUP($A682,'Medical Examinations'!$A$1:$J$2336,2,FALSE)</f>
        <v>32.395000000000003</v>
      </c>
      <c r="D682">
        <f>VLOOKUP($A682,'Medical Examinations'!$A$1:$J$2336,3,FALSE)</f>
        <v>8.23</v>
      </c>
      <c r="E682" t="str">
        <f>VLOOKUP($A682,'Medical Examinations'!$A$1:$J$2336,4,FALSE)</f>
        <v>Yes</v>
      </c>
      <c r="F682" t="str">
        <f>VLOOKUP($A682,'Medical Examinations'!$A$1:$J$2336,5,FALSE)</f>
        <v>No</v>
      </c>
      <c r="G682" t="str">
        <f>VLOOKUP($A682,'Medical Examinations'!$A$1:$J$2336,6,FALSE)</f>
        <v>Yes</v>
      </c>
      <c r="H682">
        <f>VLOOKUP($A682,'Medical Examinations'!$A$1:$J$2336,7,FALSE)</f>
        <v>1</v>
      </c>
      <c r="I682" t="str">
        <f>VLOOKUP($A682,'Medical Examinations'!$A$1:$J$2336,8,FALSE)</f>
        <v>No</v>
      </c>
      <c r="J682" t="str">
        <f>VLOOKUP($A682,'Medical Examinations'!$A$1:$J$2336,9,FALSE)</f>
        <v>Obesity</v>
      </c>
      <c r="K682" t="str">
        <f>VLOOKUP($A682,'Medical Examinations'!$A$1:$J$2336,10,FALSE)</f>
        <v>Diabetes</v>
      </c>
      <c r="L682">
        <f>VLOOKUP($A682,'Hospitalisation Details'!$A$1:$O$2344,2,FALSE)</f>
        <v>14</v>
      </c>
      <c r="M682" s="6" t="str">
        <f>VLOOKUP($A682,'Hospitalisation Details'!$A$1:$O$2344,5,FALSE)</f>
        <v>14-Oct-1963</v>
      </c>
      <c r="N682" s="28">
        <f>VLOOKUP($A682,'Hospitalisation Details'!$A$1:$O$2344,6,FALSE)</f>
        <v>59</v>
      </c>
      <c r="O682" s="28">
        <f>VLOOKUP($A682,'Hospitalisation Details'!$A$1:$O$2344,7,FALSE)</f>
        <v>3</v>
      </c>
      <c r="P682" s="28">
        <f>VLOOKUP($A682,'Hospitalisation Details'!$A$1:$O$2344,8,FALSE)</f>
        <v>14590.63</v>
      </c>
      <c r="Q682" t="str">
        <f>VLOOKUP($A682,'Hospitalisation Details'!$A$1:$O$2344,3,FALSE)</f>
        <v>Oct</v>
      </c>
    </row>
    <row r="683" spans="1:17" ht="15.6" x14ac:dyDescent="0.3">
      <c r="A683" s="21" t="s">
        <v>1687</v>
      </c>
      <c r="B683" t="str">
        <f>VLOOKUP($A683,'Customer Names'!$A$2:$D$2336,3,FALSE)</f>
        <v>Jenny K</v>
      </c>
      <c r="C683">
        <f>VLOOKUP($A683,'Medical Examinations'!$A$1:$J$2336,2,FALSE)</f>
        <v>32.729999999999997</v>
      </c>
      <c r="D683">
        <f>VLOOKUP($A683,'Medical Examinations'!$A$1:$J$2336,3,FALSE)</f>
        <v>7.03</v>
      </c>
      <c r="E683" t="str">
        <f>VLOOKUP($A683,'Medical Examinations'!$A$1:$J$2336,4,FALSE)</f>
        <v>No</v>
      </c>
      <c r="F683" t="str">
        <f>VLOOKUP($A683,'Medical Examinations'!$A$1:$J$2336,5,FALSE)</f>
        <v>No</v>
      </c>
      <c r="G683" t="str">
        <f>VLOOKUP($A683,'Medical Examinations'!$A$1:$J$2336,6,FALSE)</f>
        <v>No</v>
      </c>
      <c r="H683">
        <f>VLOOKUP($A683,'Medical Examinations'!$A$1:$J$2336,7,FALSE)</f>
        <v>0</v>
      </c>
      <c r="I683" t="str">
        <f>VLOOKUP($A683,'Medical Examinations'!$A$1:$J$2336,8,FALSE)</f>
        <v>No</v>
      </c>
      <c r="J683" t="str">
        <f>VLOOKUP($A683,'Medical Examinations'!$A$1:$J$2336,9,FALSE)</f>
        <v>Obesity</v>
      </c>
      <c r="K683" t="str">
        <f>VLOOKUP($A683,'Medical Examinations'!$A$1:$J$2336,10,FALSE)</f>
        <v>Diabetes</v>
      </c>
      <c r="L683">
        <f>VLOOKUP($A683,'Hospitalisation Details'!$A$1:$O$2344,2,FALSE)</f>
        <v>3</v>
      </c>
      <c r="M683" s="6" t="str">
        <f>VLOOKUP($A683,'Hospitalisation Details'!$A$1:$O$2344,5,FALSE)</f>
        <v>3-Dec-1962</v>
      </c>
      <c r="N683" s="28">
        <f>VLOOKUP($A683,'Hospitalisation Details'!$A$1:$O$2344,6,FALSE)</f>
        <v>60</v>
      </c>
      <c r="O683" s="28">
        <f>VLOOKUP($A683,'Hospitalisation Details'!$A$1:$O$2344,7,FALSE)</f>
        <v>0</v>
      </c>
      <c r="P683" s="28">
        <f>VLOOKUP($A683,'Hospitalisation Details'!$A$1:$O$2344,8,FALSE)</f>
        <v>14574.64</v>
      </c>
      <c r="Q683" t="str">
        <f>VLOOKUP($A683,'Hospitalisation Details'!$A$1:$O$2344,3,FALSE)</f>
        <v>Dec</v>
      </c>
    </row>
    <row r="684" spans="1:17" ht="15.6" x14ac:dyDescent="0.3">
      <c r="A684" s="21" t="s">
        <v>1686</v>
      </c>
      <c r="B684" t="str">
        <f>VLOOKUP($A684,'Customer Names'!$A$2:$D$2336,3,FALSE)</f>
        <v>Jessica</v>
      </c>
      <c r="C684">
        <f>VLOOKUP($A684,'Medical Examinations'!$A$1:$J$2336,2,FALSE)</f>
        <v>20.52</v>
      </c>
      <c r="D684">
        <f>VLOOKUP($A684,'Medical Examinations'!$A$1:$J$2336,3,FALSE)</f>
        <v>5.45</v>
      </c>
      <c r="E684" t="str">
        <f>VLOOKUP($A684,'Medical Examinations'!$A$1:$J$2336,4,FALSE)</f>
        <v>No</v>
      </c>
      <c r="F684" t="str">
        <f>VLOOKUP($A684,'Medical Examinations'!$A$1:$J$2336,5,FALSE)</f>
        <v>No</v>
      </c>
      <c r="G684" t="str">
        <f>VLOOKUP($A684,'Medical Examinations'!$A$1:$J$2336,6,FALSE)</f>
        <v>No</v>
      </c>
      <c r="H684">
        <f>VLOOKUP($A684,'Medical Examinations'!$A$1:$J$2336,7,FALSE)</f>
        <v>1</v>
      </c>
      <c r="I684" t="str">
        <f>VLOOKUP($A684,'Medical Examinations'!$A$1:$J$2336,8,FALSE)</f>
        <v>Yes</v>
      </c>
      <c r="J684" t="str">
        <f>VLOOKUP($A684,'Medical Examinations'!$A$1:$J$2336,9,FALSE)</f>
        <v>Normal Weight</v>
      </c>
      <c r="K684" t="str">
        <f>VLOOKUP($A684,'Medical Examinations'!$A$1:$J$2336,10,FALSE)</f>
        <v>Normal</v>
      </c>
      <c r="L684">
        <f>VLOOKUP($A684,'Hospitalisation Details'!$A$1:$O$2344,2,FALSE)</f>
        <v>12</v>
      </c>
      <c r="M684" s="6" t="str">
        <f>VLOOKUP($A684,'Hospitalisation Details'!$A$1:$O$2344,5,FALSE)</f>
        <v>12-Sep-1998</v>
      </c>
      <c r="N684" s="28">
        <f>VLOOKUP($A684,'Hospitalisation Details'!$A$1:$O$2344,6,FALSE)</f>
        <v>24</v>
      </c>
      <c r="O684" s="28">
        <f>VLOOKUP($A684,'Hospitalisation Details'!$A$1:$O$2344,7,FALSE)</f>
        <v>0</v>
      </c>
      <c r="P684" s="28">
        <f>VLOOKUP($A684,'Hospitalisation Details'!$A$1:$O$2344,8,FALSE)</f>
        <v>14571.89</v>
      </c>
      <c r="Q684" t="str">
        <f>VLOOKUP($A684,'Hospitalisation Details'!$A$1:$O$2344,3,FALSE)</f>
        <v>Sep</v>
      </c>
    </row>
    <row r="685" spans="1:17" ht="15.6" x14ac:dyDescent="0.3">
      <c r="A685" s="21" t="s">
        <v>1685</v>
      </c>
      <c r="B685" t="str">
        <f>VLOOKUP($A685,'Customer Names'!$A$2:$D$2336,3,FALSE)</f>
        <v>Kimberly D</v>
      </c>
      <c r="C685">
        <f>VLOOKUP($A685,'Medical Examinations'!$A$1:$J$2336,2,FALSE)</f>
        <v>51.72</v>
      </c>
      <c r="D685">
        <f>VLOOKUP($A685,'Medical Examinations'!$A$1:$J$2336,3,FALSE)</f>
        <v>5.76</v>
      </c>
      <c r="E685" t="str">
        <f>VLOOKUP($A685,'Medical Examinations'!$A$1:$J$2336,4,FALSE)</f>
        <v>No</v>
      </c>
      <c r="F685" t="str">
        <f>VLOOKUP($A685,'Medical Examinations'!$A$1:$J$2336,5,FALSE)</f>
        <v>No</v>
      </c>
      <c r="G685" t="str">
        <f>VLOOKUP($A685,'Medical Examinations'!$A$1:$J$2336,6,FALSE)</f>
        <v>No</v>
      </c>
      <c r="H685">
        <f>VLOOKUP($A685,'Medical Examinations'!$A$1:$J$2336,7,FALSE)</f>
        <v>0</v>
      </c>
      <c r="I685" t="str">
        <f>VLOOKUP($A685,'Medical Examinations'!$A$1:$J$2336,8,FALSE)</f>
        <v>No</v>
      </c>
      <c r="J685" t="str">
        <f>VLOOKUP($A685,'Medical Examinations'!$A$1:$J$2336,9,FALSE)</f>
        <v>Obesity</v>
      </c>
      <c r="K685" t="str">
        <f>VLOOKUP($A685,'Medical Examinations'!$A$1:$J$2336,10,FALSE)</f>
        <v>Prediabetes</v>
      </c>
      <c r="L685">
        <f>VLOOKUP($A685,'Hospitalisation Details'!$A$1:$O$2344,2,FALSE)</f>
        <v>14</v>
      </c>
      <c r="M685" s="6" t="str">
        <f>VLOOKUP($A685,'Hospitalisation Details'!$A$1:$O$2344,5,FALSE)</f>
        <v>14-Jul-1989</v>
      </c>
      <c r="N685" s="28">
        <f>VLOOKUP($A685,'Hospitalisation Details'!$A$1:$O$2344,6,FALSE)</f>
        <v>33</v>
      </c>
      <c r="O685" s="28">
        <f>VLOOKUP($A685,'Hospitalisation Details'!$A$1:$O$2344,7,FALSE)</f>
        <v>3</v>
      </c>
      <c r="P685" s="28">
        <f>VLOOKUP($A685,'Hospitalisation Details'!$A$1:$O$2344,8,FALSE)</f>
        <v>14547.26</v>
      </c>
      <c r="Q685" t="str">
        <f>VLOOKUP($A685,'Hospitalisation Details'!$A$1:$O$2344,3,FALSE)</f>
        <v>Jul</v>
      </c>
    </row>
    <row r="686" spans="1:17" ht="15.6" x14ac:dyDescent="0.3">
      <c r="A686" s="21" t="s">
        <v>1684</v>
      </c>
      <c r="B686" t="str">
        <f>VLOOKUP($A686,'Customer Names'!$A$2:$D$2336,3,FALSE)</f>
        <v>Marc-Olivier</v>
      </c>
      <c r="C686">
        <f>VLOOKUP($A686,'Medical Examinations'!$A$1:$J$2336,2,FALSE)</f>
        <v>50.2</v>
      </c>
      <c r="D686">
        <f>VLOOKUP($A686,'Medical Examinations'!$A$1:$J$2336,3,FALSE)</f>
        <v>5.4</v>
      </c>
      <c r="E686" t="str">
        <f>VLOOKUP($A686,'Medical Examinations'!$A$1:$J$2336,4,FALSE)</f>
        <v>No</v>
      </c>
      <c r="F686" t="str">
        <f>VLOOKUP($A686,'Medical Examinations'!$A$1:$J$2336,5,FALSE)</f>
        <v>No</v>
      </c>
      <c r="G686" t="str">
        <f>VLOOKUP($A686,'Medical Examinations'!$A$1:$J$2336,6,FALSE)</f>
        <v>No</v>
      </c>
      <c r="H686">
        <f>VLOOKUP($A686,'Medical Examinations'!$A$1:$J$2336,7,FALSE)</f>
        <v>0</v>
      </c>
      <c r="I686" t="str">
        <f>VLOOKUP($A686,'Medical Examinations'!$A$1:$J$2336,8,FALSE)</f>
        <v>No</v>
      </c>
      <c r="J686" t="str">
        <f>VLOOKUP($A686,'Medical Examinations'!$A$1:$J$2336,9,FALSE)</f>
        <v>Obesity</v>
      </c>
      <c r="K686" t="str">
        <f>VLOOKUP($A686,'Medical Examinations'!$A$1:$J$2336,10,FALSE)</f>
        <v>Normal</v>
      </c>
      <c r="L686">
        <f>VLOOKUP($A686,'Hospitalisation Details'!$A$1:$O$2344,2,FALSE)</f>
        <v>22</v>
      </c>
      <c r="M686" s="6" t="str">
        <f>VLOOKUP($A686,'Hospitalisation Details'!$A$1:$O$2344,5,FALSE)</f>
        <v>22-Jul-1989</v>
      </c>
      <c r="N686" s="28">
        <f>VLOOKUP($A686,'Hospitalisation Details'!$A$1:$O$2344,6,FALSE)</f>
        <v>33</v>
      </c>
      <c r="O686" s="28">
        <f>VLOOKUP($A686,'Hospitalisation Details'!$A$1:$O$2344,7,FALSE)</f>
        <v>3</v>
      </c>
      <c r="P686" s="28">
        <f>VLOOKUP($A686,'Hospitalisation Details'!$A$1:$O$2344,8,FALSE)</f>
        <v>14507.46</v>
      </c>
      <c r="Q686" t="str">
        <f>VLOOKUP($A686,'Hospitalisation Details'!$A$1:$O$2344,3,FALSE)</f>
        <v>Jul</v>
      </c>
    </row>
    <row r="687" spans="1:17" ht="15.6" x14ac:dyDescent="0.3">
      <c r="A687" s="21" t="s">
        <v>1683</v>
      </c>
      <c r="B687" t="str">
        <f>VLOOKUP($A687,'Customer Names'!$A$2:$D$2336,3,FALSE)</f>
        <v>Russell J</v>
      </c>
      <c r="C687">
        <f>VLOOKUP($A687,'Medical Examinations'!$A$1:$J$2336,2,FALSE)</f>
        <v>25.52</v>
      </c>
      <c r="D687">
        <f>VLOOKUP($A687,'Medical Examinations'!$A$1:$J$2336,3,FALSE)</f>
        <v>6.35</v>
      </c>
      <c r="E687" t="str">
        <f>VLOOKUP($A687,'Medical Examinations'!$A$1:$J$2336,4,FALSE)</f>
        <v>No</v>
      </c>
      <c r="F687" t="str">
        <f>VLOOKUP($A687,'Medical Examinations'!$A$1:$J$2336,5,FALSE)</f>
        <v>No</v>
      </c>
      <c r="G687" t="str">
        <f>VLOOKUP($A687,'Medical Examinations'!$A$1:$J$2336,6,FALSE)</f>
        <v>Yes</v>
      </c>
      <c r="H687">
        <f>VLOOKUP($A687,'Medical Examinations'!$A$1:$J$2336,7,FALSE)</f>
        <v>1</v>
      </c>
      <c r="I687" t="str">
        <f>VLOOKUP($A687,'Medical Examinations'!$A$1:$J$2336,8,FALSE)</f>
        <v>No</v>
      </c>
      <c r="J687" t="str">
        <f>VLOOKUP($A687,'Medical Examinations'!$A$1:$J$2336,9,FALSE)</f>
        <v>Over Weight</v>
      </c>
      <c r="K687" t="str">
        <f>VLOOKUP($A687,'Medical Examinations'!$A$1:$J$2336,10,FALSE)</f>
        <v>Prediabetes</v>
      </c>
      <c r="L687">
        <f>VLOOKUP($A687,'Hospitalisation Details'!$A$1:$O$2344,2,FALSE)</f>
        <v>20</v>
      </c>
      <c r="M687" s="6" t="str">
        <f>VLOOKUP($A687,'Hospitalisation Details'!$A$1:$O$2344,5,FALSE)</f>
        <v>20-Oct-1979</v>
      </c>
      <c r="N687" s="28">
        <f>VLOOKUP($A687,'Hospitalisation Details'!$A$1:$O$2344,6,FALSE)</f>
        <v>43</v>
      </c>
      <c r="O687" s="28">
        <f>VLOOKUP($A687,'Hospitalisation Details'!$A$1:$O$2344,7,FALSE)</f>
        <v>5</v>
      </c>
      <c r="P687" s="28">
        <f>VLOOKUP($A687,'Hospitalisation Details'!$A$1:$O$2344,8,FALSE)</f>
        <v>14478.33</v>
      </c>
      <c r="Q687" t="str">
        <f>VLOOKUP($A687,'Hospitalisation Details'!$A$1:$O$2344,3,FALSE)</f>
        <v>Oct</v>
      </c>
    </row>
    <row r="688" spans="1:17" ht="15.6" x14ac:dyDescent="0.3">
      <c r="A688" s="21" t="s">
        <v>1682</v>
      </c>
      <c r="B688" t="str">
        <f>VLOOKUP($A688,'Customer Names'!$A$2:$D$2336,3,FALSE)</f>
        <v>Karine</v>
      </c>
      <c r="C688">
        <f>VLOOKUP($A688,'Medical Examinations'!$A$1:$J$2336,2,FALSE)</f>
        <v>35.200000000000003</v>
      </c>
      <c r="D688">
        <f>VLOOKUP($A688,'Medical Examinations'!$A$1:$J$2336,3,FALSE)</f>
        <v>6.26</v>
      </c>
      <c r="E688" t="str">
        <f>VLOOKUP($A688,'Medical Examinations'!$A$1:$J$2336,4,FALSE)</f>
        <v>Yes</v>
      </c>
      <c r="F688" t="str">
        <f>VLOOKUP($A688,'Medical Examinations'!$A$1:$J$2336,5,FALSE)</f>
        <v>No</v>
      </c>
      <c r="G688" t="str">
        <f>VLOOKUP($A688,'Medical Examinations'!$A$1:$J$2336,6,FALSE)</f>
        <v>No</v>
      </c>
      <c r="H688">
        <f>VLOOKUP($A688,'Medical Examinations'!$A$1:$J$2336,7,FALSE)</f>
        <v>2</v>
      </c>
      <c r="I688" t="str">
        <f>VLOOKUP($A688,'Medical Examinations'!$A$1:$J$2336,8,FALSE)</f>
        <v>No</v>
      </c>
      <c r="J688" t="str">
        <f>VLOOKUP($A688,'Medical Examinations'!$A$1:$J$2336,9,FALSE)</f>
        <v>Obesity</v>
      </c>
      <c r="K688" t="str">
        <f>VLOOKUP($A688,'Medical Examinations'!$A$1:$J$2336,10,FALSE)</f>
        <v>Prediabetes</v>
      </c>
      <c r="L688">
        <f>VLOOKUP($A688,'Hospitalisation Details'!$A$1:$O$2344,2,FALSE)</f>
        <v>20</v>
      </c>
      <c r="M688" s="6" t="str">
        <f>VLOOKUP($A688,'Hospitalisation Details'!$A$1:$O$2344,5,FALSE)</f>
        <v>20-Nov-1959</v>
      </c>
      <c r="N688" s="28">
        <f>VLOOKUP($A688,'Hospitalisation Details'!$A$1:$O$2344,6,FALSE)</f>
        <v>63</v>
      </c>
      <c r="O688" s="28">
        <f>VLOOKUP($A688,'Hospitalisation Details'!$A$1:$O$2344,7,FALSE)</f>
        <v>1</v>
      </c>
      <c r="P688" s="28">
        <f>VLOOKUP($A688,'Hospitalisation Details'!$A$1:$O$2344,8,FALSE)</f>
        <v>14474.68</v>
      </c>
      <c r="Q688" t="str">
        <f>VLOOKUP($A688,'Hospitalisation Details'!$A$1:$O$2344,3,FALSE)</f>
        <v>Nov</v>
      </c>
    </row>
    <row r="689" spans="1:17" ht="15.6" x14ac:dyDescent="0.3">
      <c r="A689" s="21" t="s">
        <v>1681</v>
      </c>
      <c r="B689" t="str">
        <f>VLOOKUP($A689,'Customer Names'!$A$2:$D$2336,3,FALSE)</f>
        <v>Cheryl</v>
      </c>
      <c r="C689">
        <f>VLOOKUP($A689,'Medical Examinations'!$A$1:$J$2336,2,FALSE)</f>
        <v>41.26</v>
      </c>
      <c r="D689">
        <f>VLOOKUP($A689,'Medical Examinations'!$A$1:$J$2336,3,FALSE)</f>
        <v>5.97</v>
      </c>
      <c r="E689" t="str">
        <f>VLOOKUP($A689,'Medical Examinations'!$A$1:$J$2336,4,FALSE)</f>
        <v>Yes</v>
      </c>
      <c r="F689" t="str">
        <f>VLOOKUP($A689,'Medical Examinations'!$A$1:$J$2336,5,FALSE)</f>
        <v>No</v>
      </c>
      <c r="G689" t="str">
        <f>VLOOKUP($A689,'Medical Examinations'!$A$1:$J$2336,6,FALSE)</f>
        <v>No</v>
      </c>
      <c r="H689">
        <f>VLOOKUP($A689,'Medical Examinations'!$A$1:$J$2336,7,FALSE)</f>
        <v>0</v>
      </c>
      <c r="I689" t="str">
        <f>VLOOKUP($A689,'Medical Examinations'!$A$1:$J$2336,8,FALSE)</f>
        <v>No</v>
      </c>
      <c r="J689" t="str">
        <f>VLOOKUP($A689,'Medical Examinations'!$A$1:$J$2336,9,FALSE)</f>
        <v>Obesity</v>
      </c>
      <c r="K689" t="str">
        <f>VLOOKUP($A689,'Medical Examinations'!$A$1:$J$2336,10,FALSE)</f>
        <v>Prediabetes</v>
      </c>
      <c r="L689">
        <f>VLOOKUP($A689,'Hospitalisation Details'!$A$1:$O$2344,2,FALSE)</f>
        <v>27</v>
      </c>
      <c r="M689" s="6" t="str">
        <f>VLOOKUP($A689,'Hospitalisation Details'!$A$1:$O$2344,5,FALSE)</f>
        <v>27-Nov-1976</v>
      </c>
      <c r="N689" s="28">
        <f>VLOOKUP($A689,'Hospitalisation Details'!$A$1:$O$2344,6,FALSE)</f>
        <v>46</v>
      </c>
      <c r="O689" s="28">
        <f>VLOOKUP($A689,'Hospitalisation Details'!$A$1:$O$2344,7,FALSE)</f>
        <v>2</v>
      </c>
      <c r="P689" s="28">
        <f>VLOOKUP($A689,'Hospitalisation Details'!$A$1:$O$2344,8,FALSE)</f>
        <v>14470.01</v>
      </c>
      <c r="Q689" t="str">
        <f>VLOOKUP($A689,'Hospitalisation Details'!$A$1:$O$2344,3,FALSE)</f>
        <v>Nov</v>
      </c>
    </row>
    <row r="690" spans="1:17" ht="15.6" x14ac:dyDescent="0.3">
      <c r="A690" s="21" t="s">
        <v>1680</v>
      </c>
      <c r="B690" t="str">
        <f>VLOOKUP($A690,'Customer Names'!$A$2:$D$2336,3,FALSE)</f>
        <v>Allison M</v>
      </c>
      <c r="C690">
        <f>VLOOKUP($A690,'Medical Examinations'!$A$1:$J$2336,2,FALSE)</f>
        <v>17.195</v>
      </c>
      <c r="D690">
        <f>VLOOKUP($A690,'Medical Examinations'!$A$1:$J$2336,3,FALSE)</f>
        <v>5.29</v>
      </c>
      <c r="E690" t="str">
        <f>VLOOKUP($A690,'Medical Examinations'!$A$1:$J$2336,4,FALSE)</f>
        <v>Yes</v>
      </c>
      <c r="F690" t="str">
        <f>VLOOKUP($A690,'Medical Examinations'!$A$1:$J$2336,5,FALSE)</f>
        <v>No</v>
      </c>
      <c r="G690" t="str">
        <f>VLOOKUP($A690,'Medical Examinations'!$A$1:$J$2336,6,FALSE)</f>
        <v>No</v>
      </c>
      <c r="H690">
        <f>VLOOKUP($A690,'Medical Examinations'!$A$1:$J$2336,7,FALSE)</f>
        <v>0</v>
      </c>
      <c r="I690" t="str">
        <f>VLOOKUP($A690,'Medical Examinations'!$A$1:$J$2336,8,FALSE)</f>
        <v>Yes</v>
      </c>
      <c r="J690" t="str">
        <f>VLOOKUP($A690,'Medical Examinations'!$A$1:$J$2336,9,FALSE)</f>
        <v>Under Weight</v>
      </c>
      <c r="K690" t="str">
        <f>VLOOKUP($A690,'Medical Examinations'!$A$1:$J$2336,10,FALSE)</f>
        <v>Normal</v>
      </c>
      <c r="L690">
        <f>VLOOKUP($A690,'Hospitalisation Details'!$A$1:$O$2344,2,FALSE)</f>
        <v>10</v>
      </c>
      <c r="M690" s="6" t="str">
        <f>VLOOKUP($A690,'Hospitalisation Details'!$A$1:$O$2344,5,FALSE)</f>
        <v>10-Nov-1996</v>
      </c>
      <c r="N690" s="28">
        <f>VLOOKUP($A690,'Hospitalisation Details'!$A$1:$O$2344,6,FALSE)</f>
        <v>26</v>
      </c>
      <c r="O690" s="28">
        <f>VLOOKUP($A690,'Hospitalisation Details'!$A$1:$O$2344,7,FALSE)</f>
        <v>2</v>
      </c>
      <c r="P690" s="28">
        <f>VLOOKUP($A690,'Hospitalisation Details'!$A$1:$O$2344,8,FALSE)</f>
        <v>14455.64</v>
      </c>
      <c r="Q690" t="str">
        <f>VLOOKUP($A690,'Hospitalisation Details'!$A$1:$O$2344,3,FALSE)</f>
        <v>Nov</v>
      </c>
    </row>
    <row r="691" spans="1:17" ht="15.6" x14ac:dyDescent="0.3">
      <c r="A691" s="21" t="s">
        <v>1679</v>
      </c>
      <c r="B691" t="str">
        <f>VLOOKUP($A691,'Customer Names'!$A$2:$D$2336,3,FALSE)</f>
        <v>Adriana</v>
      </c>
      <c r="C691">
        <f>VLOOKUP($A691,'Medical Examinations'!$A$1:$J$2336,2,FALSE)</f>
        <v>23.085000000000001</v>
      </c>
      <c r="D691">
        <f>VLOOKUP($A691,'Medical Examinations'!$A$1:$J$2336,3,FALSE)</f>
        <v>4.2699999999999996</v>
      </c>
      <c r="E691" t="str">
        <f>VLOOKUP($A691,'Medical Examinations'!$A$1:$J$2336,4,FALSE)</f>
        <v>Yes</v>
      </c>
      <c r="F691" t="str">
        <f>VLOOKUP($A691,'Medical Examinations'!$A$1:$J$2336,5,FALSE)</f>
        <v>No</v>
      </c>
      <c r="G691" t="str">
        <f>VLOOKUP($A691,'Medical Examinations'!$A$1:$J$2336,6,FALSE)</f>
        <v>No</v>
      </c>
      <c r="H691">
        <f>VLOOKUP($A691,'Medical Examinations'!$A$1:$J$2336,7,FALSE)</f>
        <v>2</v>
      </c>
      <c r="I691" t="str">
        <f>VLOOKUP($A691,'Medical Examinations'!$A$1:$J$2336,8,FALSE)</f>
        <v>No</v>
      </c>
      <c r="J691" t="str">
        <f>VLOOKUP($A691,'Medical Examinations'!$A$1:$J$2336,9,FALSE)</f>
        <v>Normal Weight</v>
      </c>
      <c r="K691" t="str">
        <f>VLOOKUP($A691,'Medical Examinations'!$A$1:$J$2336,10,FALSE)</f>
        <v>Normal</v>
      </c>
      <c r="L691">
        <f>VLOOKUP($A691,'Hospitalisation Details'!$A$1:$O$2344,2,FALSE)</f>
        <v>3</v>
      </c>
      <c r="M691" s="6" t="str">
        <f>VLOOKUP($A691,'Hospitalisation Details'!$A$1:$O$2344,5,FALSE)</f>
        <v>3-Aug-1959</v>
      </c>
      <c r="N691" s="28">
        <f>VLOOKUP($A691,'Hospitalisation Details'!$A$1:$O$2344,6,FALSE)</f>
        <v>63</v>
      </c>
      <c r="O691" s="28">
        <f>VLOOKUP($A691,'Hospitalisation Details'!$A$1:$O$2344,7,FALSE)</f>
        <v>0</v>
      </c>
      <c r="P691" s="28">
        <f>VLOOKUP($A691,'Hospitalisation Details'!$A$1:$O$2344,8,FALSE)</f>
        <v>14451.84</v>
      </c>
      <c r="Q691" t="str">
        <f>VLOOKUP($A691,'Hospitalisation Details'!$A$1:$O$2344,3,FALSE)</f>
        <v>Aug</v>
      </c>
    </row>
    <row r="692" spans="1:17" ht="15.6" x14ac:dyDescent="0.3">
      <c r="A692" s="21" t="s">
        <v>1678</v>
      </c>
      <c r="B692" t="str">
        <f>VLOOKUP($A692,'Customer Names'!$A$2:$D$2336,3,FALSE)</f>
        <v>Miranda J</v>
      </c>
      <c r="C692">
        <f>VLOOKUP($A692,'Medical Examinations'!$A$1:$J$2336,2,FALSE)</f>
        <v>21.66</v>
      </c>
      <c r="D692">
        <f>VLOOKUP($A692,'Medical Examinations'!$A$1:$J$2336,3,FALSE)</f>
        <v>5.2</v>
      </c>
      <c r="E692" t="str">
        <f>VLOOKUP($A692,'Medical Examinations'!$A$1:$J$2336,4,FALSE)</f>
        <v>Yes</v>
      </c>
      <c r="F692" t="str">
        <f>VLOOKUP($A692,'Medical Examinations'!$A$1:$J$2336,5,FALSE)</f>
        <v>No</v>
      </c>
      <c r="G692" t="str">
        <f>VLOOKUP($A692,'Medical Examinations'!$A$1:$J$2336,6,FALSE)</f>
        <v>No</v>
      </c>
      <c r="H692">
        <f>VLOOKUP($A692,'Medical Examinations'!$A$1:$J$2336,7,FALSE)</f>
        <v>2</v>
      </c>
      <c r="I692" t="str">
        <f>VLOOKUP($A692,'Medical Examinations'!$A$1:$J$2336,8,FALSE)</f>
        <v>No</v>
      </c>
      <c r="J692" t="str">
        <f>VLOOKUP($A692,'Medical Examinations'!$A$1:$J$2336,9,FALSE)</f>
        <v>Normal Weight</v>
      </c>
      <c r="K692" t="str">
        <f>VLOOKUP($A692,'Medical Examinations'!$A$1:$J$2336,10,FALSE)</f>
        <v>Normal</v>
      </c>
      <c r="L692">
        <f>VLOOKUP($A692,'Hospitalisation Details'!$A$1:$O$2344,2,FALSE)</f>
        <v>29</v>
      </c>
      <c r="M692" s="6" t="str">
        <f>VLOOKUP($A692,'Hospitalisation Details'!$A$1:$O$2344,5,FALSE)</f>
        <v>29-Jun-1959</v>
      </c>
      <c r="N692" s="28">
        <f>VLOOKUP($A692,'Hospitalisation Details'!$A$1:$O$2344,6,FALSE)</f>
        <v>63</v>
      </c>
      <c r="O692" s="28">
        <f>VLOOKUP($A692,'Hospitalisation Details'!$A$1:$O$2344,7,FALSE)</f>
        <v>0</v>
      </c>
      <c r="P692" s="28">
        <f>VLOOKUP($A692,'Hospitalisation Details'!$A$1:$O$2344,8,FALSE)</f>
        <v>14449.85</v>
      </c>
      <c r="Q692" t="str">
        <f>VLOOKUP($A692,'Hospitalisation Details'!$A$1:$O$2344,3,FALSE)</f>
        <v>Jun</v>
      </c>
    </row>
    <row r="693" spans="1:17" ht="15.6" x14ac:dyDescent="0.3">
      <c r="A693" s="21" t="s">
        <v>1677</v>
      </c>
      <c r="B693" t="str">
        <f>VLOOKUP($A693,'Customer Names'!$A$2:$D$2336,3,FALSE)</f>
        <v>Roberto</v>
      </c>
      <c r="C693">
        <f>VLOOKUP($A693,'Medical Examinations'!$A$1:$J$2336,2,FALSE)</f>
        <v>36.47</v>
      </c>
      <c r="D693">
        <f>VLOOKUP($A693,'Medical Examinations'!$A$1:$J$2336,3,FALSE)</f>
        <v>8.23</v>
      </c>
      <c r="E693" t="str">
        <f>VLOOKUP($A693,'Medical Examinations'!$A$1:$J$2336,4,FALSE)</f>
        <v>Yes</v>
      </c>
      <c r="F693" t="str">
        <f>VLOOKUP($A693,'Medical Examinations'!$A$1:$J$2336,5,FALSE)</f>
        <v>No</v>
      </c>
      <c r="G693" t="str">
        <f>VLOOKUP($A693,'Medical Examinations'!$A$1:$J$2336,6,FALSE)</f>
        <v>No</v>
      </c>
      <c r="H693">
        <f>VLOOKUP($A693,'Medical Examinations'!$A$1:$J$2336,7,FALSE)</f>
        <v>0</v>
      </c>
      <c r="I693" t="str">
        <f>VLOOKUP($A693,'Medical Examinations'!$A$1:$J$2336,8,FALSE)</f>
        <v>No</v>
      </c>
      <c r="J693" t="str">
        <f>VLOOKUP($A693,'Medical Examinations'!$A$1:$J$2336,9,FALSE)</f>
        <v>Obesity</v>
      </c>
      <c r="K693" t="str">
        <f>VLOOKUP($A693,'Medical Examinations'!$A$1:$J$2336,10,FALSE)</f>
        <v>Diabetes</v>
      </c>
      <c r="L693">
        <f>VLOOKUP($A693,'Hospitalisation Details'!$A$1:$O$2344,2,FALSE)</f>
        <v>4</v>
      </c>
      <c r="M693" s="6" t="str">
        <f>VLOOKUP($A693,'Hospitalisation Details'!$A$1:$O$2344,5,FALSE)</f>
        <v>4-Nov-1967</v>
      </c>
      <c r="N693" s="28">
        <f>VLOOKUP($A693,'Hospitalisation Details'!$A$1:$O$2344,6,FALSE)</f>
        <v>55</v>
      </c>
      <c r="O693" s="28">
        <f>VLOOKUP($A693,'Hospitalisation Details'!$A$1:$O$2344,7,FALSE)</f>
        <v>0</v>
      </c>
      <c r="P693" s="28">
        <f>VLOOKUP($A693,'Hospitalisation Details'!$A$1:$O$2344,8,FALSE)</f>
        <v>14427.63</v>
      </c>
      <c r="Q693" t="str">
        <f>VLOOKUP($A693,'Hospitalisation Details'!$A$1:$O$2344,3,FALSE)</f>
        <v>Nov</v>
      </c>
    </row>
    <row r="694" spans="1:17" ht="15.6" x14ac:dyDescent="0.3">
      <c r="A694" s="21" t="s">
        <v>1676</v>
      </c>
      <c r="B694" t="str">
        <f>VLOOKUP($A694,'Customer Names'!$A$2:$D$2336,3,FALSE)</f>
        <v>Rebecca B</v>
      </c>
      <c r="C694">
        <f>VLOOKUP($A694,'Medical Examinations'!$A$1:$J$2336,2,FALSE)</f>
        <v>36.08</v>
      </c>
      <c r="D694">
        <f>VLOOKUP($A694,'Medical Examinations'!$A$1:$J$2336,3,FALSE)</f>
        <v>10.33</v>
      </c>
      <c r="E694" t="str">
        <f>VLOOKUP($A694,'Medical Examinations'!$A$1:$J$2336,4,FALSE)</f>
        <v>Yes</v>
      </c>
      <c r="F694" t="str">
        <f>VLOOKUP($A694,'Medical Examinations'!$A$1:$J$2336,5,FALSE)</f>
        <v>No</v>
      </c>
      <c r="G694" t="str">
        <f>VLOOKUP($A694,'Medical Examinations'!$A$1:$J$2336,6,FALSE)</f>
        <v>No</v>
      </c>
      <c r="H694">
        <f>VLOOKUP($A694,'Medical Examinations'!$A$1:$J$2336,7,FALSE)</f>
        <v>0</v>
      </c>
      <c r="I694" t="str">
        <f>VLOOKUP($A694,'Medical Examinations'!$A$1:$J$2336,8,FALSE)</f>
        <v>No</v>
      </c>
      <c r="J694" t="str">
        <f>VLOOKUP($A694,'Medical Examinations'!$A$1:$J$2336,9,FALSE)</f>
        <v>Obesity</v>
      </c>
      <c r="K694" t="str">
        <f>VLOOKUP($A694,'Medical Examinations'!$A$1:$J$2336,10,FALSE)</f>
        <v>Diabetes</v>
      </c>
      <c r="L694">
        <f>VLOOKUP($A694,'Hospitalisation Details'!$A$1:$O$2344,2,FALSE)</f>
        <v>15</v>
      </c>
      <c r="M694" s="6" t="str">
        <f>VLOOKUP($A694,'Hospitalisation Details'!$A$1:$O$2344,5,FALSE)</f>
        <v>15-Aug-1967</v>
      </c>
      <c r="N694" s="28">
        <f>VLOOKUP($A694,'Hospitalisation Details'!$A$1:$O$2344,6,FALSE)</f>
        <v>55</v>
      </c>
      <c r="O694" s="28">
        <f>VLOOKUP($A694,'Hospitalisation Details'!$A$1:$O$2344,7,FALSE)</f>
        <v>0</v>
      </c>
      <c r="P694" s="28">
        <f>VLOOKUP($A694,'Hospitalisation Details'!$A$1:$O$2344,8,FALSE)</f>
        <v>14426.66</v>
      </c>
      <c r="Q694" t="str">
        <f>VLOOKUP($A694,'Hospitalisation Details'!$A$1:$O$2344,3,FALSE)</f>
        <v>Aug</v>
      </c>
    </row>
    <row r="695" spans="1:17" ht="15.6" x14ac:dyDescent="0.3">
      <c r="A695" s="21" t="s">
        <v>1675</v>
      </c>
      <c r="B695" t="str">
        <f>VLOOKUP($A695,'Customer Names'!$A$2:$D$2336,3,FALSE)</f>
        <v>Tiffany</v>
      </c>
      <c r="C695">
        <f>VLOOKUP($A695,'Medical Examinations'!$A$1:$J$2336,2,FALSE)</f>
        <v>23.18</v>
      </c>
      <c r="D695">
        <f>VLOOKUP($A695,'Medical Examinations'!$A$1:$J$2336,3,FALSE)</f>
        <v>6.13</v>
      </c>
      <c r="E695" t="str">
        <f>VLOOKUP($A695,'Medical Examinations'!$A$1:$J$2336,4,FALSE)</f>
        <v>No</v>
      </c>
      <c r="F695" t="str">
        <f>VLOOKUP($A695,'Medical Examinations'!$A$1:$J$2336,5,FALSE)</f>
        <v>No</v>
      </c>
      <c r="G695" t="str">
        <f>VLOOKUP($A695,'Medical Examinations'!$A$1:$J$2336,6,FALSE)</f>
        <v>No</v>
      </c>
      <c r="H695">
        <f>VLOOKUP($A695,'Medical Examinations'!$A$1:$J$2336,7,FALSE)</f>
        <v>0</v>
      </c>
      <c r="I695" t="str">
        <f>VLOOKUP($A695,'Medical Examinations'!$A$1:$J$2336,8,FALSE)</f>
        <v>No</v>
      </c>
      <c r="J695" t="str">
        <f>VLOOKUP($A695,'Medical Examinations'!$A$1:$J$2336,9,FALSE)</f>
        <v>Normal Weight</v>
      </c>
      <c r="K695" t="str">
        <f>VLOOKUP($A695,'Medical Examinations'!$A$1:$J$2336,10,FALSE)</f>
        <v>Prediabetes</v>
      </c>
      <c r="L695">
        <f>VLOOKUP($A695,'Hospitalisation Details'!$A$1:$O$2344,2,FALSE)</f>
        <v>10</v>
      </c>
      <c r="M695" s="6" t="str">
        <f>VLOOKUP($A695,'Hospitalisation Details'!$A$1:$O$2344,5,FALSE)</f>
        <v>10-Aug-1999</v>
      </c>
      <c r="N695" s="28">
        <f>VLOOKUP($A695,'Hospitalisation Details'!$A$1:$O$2344,6,FALSE)</f>
        <v>23</v>
      </c>
      <c r="O695" s="28">
        <f>VLOOKUP($A695,'Hospitalisation Details'!$A$1:$O$2344,7,FALSE)</f>
        <v>2</v>
      </c>
      <c r="P695" s="28">
        <f>VLOOKUP($A695,'Hospitalisation Details'!$A$1:$O$2344,8,FALSE)</f>
        <v>14426.07</v>
      </c>
      <c r="Q695" t="str">
        <f>VLOOKUP($A695,'Hospitalisation Details'!$A$1:$O$2344,3,FALSE)</f>
        <v>Aug</v>
      </c>
    </row>
    <row r="696" spans="1:17" ht="15.6" x14ac:dyDescent="0.3">
      <c r="A696" s="21" t="s">
        <v>1674</v>
      </c>
      <c r="B696" t="str">
        <f>VLOOKUP($A696,'Customer Names'!$A$2:$D$2336,3,FALSE)</f>
        <v>Alexander</v>
      </c>
      <c r="C696">
        <f>VLOOKUP($A696,'Medical Examinations'!$A$1:$J$2336,2,FALSE)</f>
        <v>39.159999999999997</v>
      </c>
      <c r="D696">
        <f>VLOOKUP($A696,'Medical Examinations'!$A$1:$J$2336,3,FALSE)</f>
        <v>8.08</v>
      </c>
      <c r="E696" t="str">
        <f>VLOOKUP($A696,'Medical Examinations'!$A$1:$J$2336,4,FALSE)</f>
        <v>No</v>
      </c>
      <c r="F696" t="str">
        <f>VLOOKUP($A696,'Medical Examinations'!$A$1:$J$2336,5,FALSE)</f>
        <v>No</v>
      </c>
      <c r="G696" t="str">
        <f>VLOOKUP($A696,'Medical Examinations'!$A$1:$J$2336,6,FALSE)</f>
        <v>No</v>
      </c>
      <c r="H696">
        <f>VLOOKUP($A696,'Medical Examinations'!$A$1:$J$2336,7,FALSE)</f>
        <v>3</v>
      </c>
      <c r="I696" t="str">
        <f>VLOOKUP($A696,'Medical Examinations'!$A$1:$J$2336,8,FALSE)</f>
        <v>No</v>
      </c>
      <c r="J696" t="str">
        <f>VLOOKUP($A696,'Medical Examinations'!$A$1:$J$2336,9,FALSE)</f>
        <v>Obesity</v>
      </c>
      <c r="K696" t="str">
        <f>VLOOKUP($A696,'Medical Examinations'!$A$1:$J$2336,10,FALSE)</f>
        <v>Diabetes</v>
      </c>
      <c r="L696">
        <f>VLOOKUP($A696,'Hospitalisation Details'!$A$1:$O$2344,2,FALSE)</f>
        <v>20</v>
      </c>
      <c r="M696" s="6" t="str">
        <f>VLOOKUP($A696,'Hospitalisation Details'!$A$1:$O$2344,5,FALSE)</f>
        <v>20-Sep-1958</v>
      </c>
      <c r="N696" s="28">
        <f>VLOOKUP($A696,'Hospitalisation Details'!$A$1:$O$2344,6,FALSE)</f>
        <v>64</v>
      </c>
      <c r="O696" s="28">
        <f>VLOOKUP($A696,'Hospitalisation Details'!$A$1:$O$2344,7,FALSE)</f>
        <v>1</v>
      </c>
      <c r="P696" s="28">
        <f>VLOOKUP($A696,'Hospitalisation Details'!$A$1:$O$2344,8,FALSE)</f>
        <v>14418.28</v>
      </c>
      <c r="Q696" t="str">
        <f>VLOOKUP($A696,'Hospitalisation Details'!$A$1:$O$2344,3,FALSE)</f>
        <v>Sep</v>
      </c>
    </row>
    <row r="697" spans="1:17" ht="15.6" x14ac:dyDescent="0.3">
      <c r="A697" s="21" t="s">
        <v>1673</v>
      </c>
      <c r="B697" t="str">
        <f>VLOOKUP($A697,'Customer Names'!$A$2:$D$2336,3,FALSE)</f>
        <v>Rich M</v>
      </c>
      <c r="C697">
        <f>VLOOKUP($A697,'Medical Examinations'!$A$1:$J$2336,2,FALSE)</f>
        <v>38.19</v>
      </c>
      <c r="D697">
        <f>VLOOKUP($A697,'Medical Examinations'!$A$1:$J$2336,3,FALSE)</f>
        <v>10.49</v>
      </c>
      <c r="E697" t="str">
        <f>VLOOKUP($A697,'Medical Examinations'!$A$1:$J$2336,4,FALSE)</f>
        <v>No</v>
      </c>
      <c r="F697" t="str">
        <f>VLOOKUP($A697,'Medical Examinations'!$A$1:$J$2336,5,FALSE)</f>
        <v>No</v>
      </c>
      <c r="G697" t="str">
        <f>VLOOKUP($A697,'Medical Examinations'!$A$1:$J$2336,6,FALSE)</f>
        <v>No</v>
      </c>
      <c r="H697">
        <f>VLOOKUP($A697,'Medical Examinations'!$A$1:$J$2336,7,FALSE)</f>
        <v>3</v>
      </c>
      <c r="I697" t="str">
        <f>VLOOKUP($A697,'Medical Examinations'!$A$1:$J$2336,8,FALSE)</f>
        <v>No</v>
      </c>
      <c r="J697" t="str">
        <f>VLOOKUP($A697,'Medical Examinations'!$A$1:$J$2336,9,FALSE)</f>
        <v>Obesity</v>
      </c>
      <c r="K697" t="str">
        <f>VLOOKUP($A697,'Medical Examinations'!$A$1:$J$2336,10,FALSE)</f>
        <v>Diabetes</v>
      </c>
      <c r="L697">
        <f>VLOOKUP($A697,'Hospitalisation Details'!$A$1:$O$2344,2,FALSE)</f>
        <v>29</v>
      </c>
      <c r="M697" s="6" t="str">
        <f>VLOOKUP($A697,'Hospitalisation Details'!$A$1:$O$2344,5,FALSE)</f>
        <v>29-Jul-1958</v>
      </c>
      <c r="N697" s="28">
        <f>VLOOKUP($A697,'Hospitalisation Details'!$A$1:$O$2344,6,FALSE)</f>
        <v>64</v>
      </c>
      <c r="O697" s="28">
        <f>VLOOKUP($A697,'Hospitalisation Details'!$A$1:$O$2344,7,FALSE)</f>
        <v>0</v>
      </c>
      <c r="P697" s="28">
        <f>VLOOKUP($A697,'Hospitalisation Details'!$A$1:$O$2344,8,FALSE)</f>
        <v>14410.93</v>
      </c>
      <c r="Q697" t="str">
        <f>VLOOKUP($A697,'Hospitalisation Details'!$A$1:$O$2344,3,FALSE)</f>
        <v>Jul</v>
      </c>
    </row>
    <row r="698" spans="1:17" ht="15.6" x14ac:dyDescent="0.3">
      <c r="A698" s="21" t="s">
        <v>1672</v>
      </c>
      <c r="B698" t="str">
        <f>VLOOKUP($A698,'Customer Names'!$A$2:$D$2336,3,FALSE)</f>
        <v>Aaron C</v>
      </c>
      <c r="C698">
        <f>VLOOKUP($A698,'Medical Examinations'!$A$1:$J$2336,2,FALSE)</f>
        <v>26.41</v>
      </c>
      <c r="D698">
        <f>VLOOKUP($A698,'Medical Examinations'!$A$1:$J$2336,3,FALSE)</f>
        <v>8.11</v>
      </c>
      <c r="E698" t="str">
        <f>VLOOKUP($A698,'Medical Examinations'!$A$1:$J$2336,4,FALSE)</f>
        <v>No</v>
      </c>
      <c r="F698" t="str">
        <f>VLOOKUP($A698,'Medical Examinations'!$A$1:$J$2336,5,FALSE)</f>
        <v>No</v>
      </c>
      <c r="G698" t="str">
        <f>VLOOKUP($A698,'Medical Examinations'!$A$1:$J$2336,6,FALSE)</f>
        <v>No</v>
      </c>
      <c r="H698">
        <f>VLOOKUP($A698,'Medical Examinations'!$A$1:$J$2336,7,FALSE)</f>
        <v>3</v>
      </c>
      <c r="I698" t="str">
        <f>VLOOKUP($A698,'Medical Examinations'!$A$1:$J$2336,8,FALSE)</f>
        <v>No</v>
      </c>
      <c r="J698" t="str">
        <f>VLOOKUP($A698,'Medical Examinations'!$A$1:$J$2336,9,FALSE)</f>
        <v>Over Weight</v>
      </c>
      <c r="K698" t="str">
        <f>VLOOKUP($A698,'Medical Examinations'!$A$1:$J$2336,10,FALSE)</f>
        <v>Diabetes</v>
      </c>
      <c r="L698">
        <f>VLOOKUP($A698,'Hospitalisation Details'!$A$1:$O$2344,2,FALSE)</f>
        <v>14</v>
      </c>
      <c r="M698" s="6" t="str">
        <f>VLOOKUP($A698,'Hospitalisation Details'!$A$1:$O$2344,5,FALSE)</f>
        <v>14-Sep-1958</v>
      </c>
      <c r="N698" s="28">
        <f>VLOOKUP($A698,'Hospitalisation Details'!$A$1:$O$2344,6,FALSE)</f>
        <v>64</v>
      </c>
      <c r="O698" s="28">
        <f>VLOOKUP($A698,'Hospitalisation Details'!$A$1:$O$2344,7,FALSE)</f>
        <v>0</v>
      </c>
      <c r="P698" s="28">
        <f>VLOOKUP($A698,'Hospitalisation Details'!$A$1:$O$2344,8,FALSE)</f>
        <v>14394.56</v>
      </c>
      <c r="Q698" t="str">
        <f>VLOOKUP($A698,'Hospitalisation Details'!$A$1:$O$2344,3,FALSE)</f>
        <v>Sep</v>
      </c>
    </row>
    <row r="699" spans="1:17" ht="15.6" x14ac:dyDescent="0.3">
      <c r="A699" s="21" t="s">
        <v>1671</v>
      </c>
      <c r="B699" t="str">
        <f>VLOOKUP($A699,'Customer Names'!$A$2:$D$2336,3,FALSE)</f>
        <v>Kate</v>
      </c>
      <c r="C699">
        <f>VLOOKUP($A699,'Medical Examinations'!$A$1:$J$2336,2,FALSE)</f>
        <v>28.785</v>
      </c>
      <c r="D699">
        <f>VLOOKUP($A699,'Medical Examinations'!$A$1:$J$2336,3,FALSE)</f>
        <v>6.6</v>
      </c>
      <c r="E699" t="str">
        <f>VLOOKUP($A699,'Medical Examinations'!$A$1:$J$2336,4,FALSE)</f>
        <v>No</v>
      </c>
      <c r="F699" t="str">
        <f>VLOOKUP($A699,'Medical Examinations'!$A$1:$J$2336,5,FALSE)</f>
        <v>No</v>
      </c>
      <c r="G699" t="str">
        <f>VLOOKUP($A699,'Medical Examinations'!$A$1:$J$2336,6,FALSE)</f>
        <v>No</v>
      </c>
      <c r="H699">
        <f>VLOOKUP($A699,'Medical Examinations'!$A$1:$J$2336,7,FALSE)</f>
        <v>0</v>
      </c>
      <c r="I699" t="str">
        <f>VLOOKUP($A699,'Medical Examinations'!$A$1:$J$2336,8,FALSE)</f>
        <v>No</v>
      </c>
      <c r="J699" t="str">
        <f>VLOOKUP($A699,'Medical Examinations'!$A$1:$J$2336,9,FALSE)</f>
        <v>Over Weight</v>
      </c>
      <c r="K699" t="str">
        <f>VLOOKUP($A699,'Medical Examinations'!$A$1:$J$2336,10,FALSE)</f>
        <v>Diabetes</v>
      </c>
      <c r="L699">
        <f>VLOOKUP($A699,'Hospitalisation Details'!$A$1:$O$2344,2,FALSE)</f>
        <v>22</v>
      </c>
      <c r="M699" s="6" t="str">
        <f>VLOOKUP($A699,'Hospitalisation Details'!$A$1:$O$2344,5,FALSE)</f>
        <v>22-Jun-1965</v>
      </c>
      <c r="N699" s="28">
        <f>VLOOKUP($A699,'Hospitalisation Details'!$A$1:$O$2344,6,FALSE)</f>
        <v>57</v>
      </c>
      <c r="O699" s="28">
        <f>VLOOKUP($A699,'Hospitalisation Details'!$A$1:$O$2344,7,FALSE)</f>
        <v>4</v>
      </c>
      <c r="P699" s="28">
        <f>VLOOKUP($A699,'Hospitalisation Details'!$A$1:$O$2344,8,FALSE)</f>
        <v>14394.4</v>
      </c>
      <c r="Q699" t="str">
        <f>VLOOKUP($A699,'Hospitalisation Details'!$A$1:$O$2344,3,FALSE)</f>
        <v>Jun</v>
      </c>
    </row>
    <row r="700" spans="1:17" ht="15.6" x14ac:dyDescent="0.3">
      <c r="A700" s="21" t="s">
        <v>1670</v>
      </c>
      <c r="B700" t="str">
        <f>VLOOKUP($A700,'Customer Names'!$A$2:$D$2336,3,FALSE)</f>
        <v>Maria M</v>
      </c>
      <c r="C700">
        <f>VLOOKUP($A700,'Medical Examinations'!$A$1:$J$2336,2,FALSE)</f>
        <v>26.695</v>
      </c>
      <c r="D700">
        <f>VLOOKUP($A700,'Medical Examinations'!$A$1:$J$2336,3,FALSE)</f>
        <v>10.14</v>
      </c>
      <c r="E700" t="str">
        <f>VLOOKUP($A700,'Medical Examinations'!$A$1:$J$2336,4,FALSE)</f>
        <v>Yes</v>
      </c>
      <c r="F700" t="str">
        <f>VLOOKUP($A700,'Medical Examinations'!$A$1:$J$2336,5,FALSE)</f>
        <v>No</v>
      </c>
      <c r="G700" t="str">
        <f>VLOOKUP($A700,'Medical Examinations'!$A$1:$J$2336,6,FALSE)</f>
        <v>Yes</v>
      </c>
      <c r="H700">
        <f>VLOOKUP($A700,'Medical Examinations'!$A$1:$J$2336,7,FALSE)</f>
        <v>1</v>
      </c>
      <c r="I700" t="str">
        <f>VLOOKUP($A700,'Medical Examinations'!$A$1:$J$2336,8,FALSE)</f>
        <v>No</v>
      </c>
      <c r="J700" t="str">
        <f>VLOOKUP($A700,'Medical Examinations'!$A$1:$J$2336,9,FALSE)</f>
        <v>Over Weight</v>
      </c>
      <c r="K700" t="str">
        <f>VLOOKUP($A700,'Medical Examinations'!$A$1:$J$2336,10,FALSE)</f>
        <v>Diabetes</v>
      </c>
      <c r="L700">
        <f>VLOOKUP($A700,'Hospitalisation Details'!$A$1:$O$2344,2,FALSE)</f>
        <v>16</v>
      </c>
      <c r="M700" s="6" t="str">
        <f>VLOOKUP($A700,'Hospitalisation Details'!$A$1:$O$2344,5,FALSE)</f>
        <v>16-Jul-1963</v>
      </c>
      <c r="N700" s="28">
        <f>VLOOKUP($A700,'Hospitalisation Details'!$A$1:$O$2344,6,FALSE)</f>
        <v>59</v>
      </c>
      <c r="O700" s="28">
        <f>VLOOKUP($A700,'Hospitalisation Details'!$A$1:$O$2344,7,FALSE)</f>
        <v>3</v>
      </c>
      <c r="P700" s="28">
        <f>VLOOKUP($A700,'Hospitalisation Details'!$A$1:$O$2344,8,FALSE)</f>
        <v>14382.71</v>
      </c>
      <c r="Q700" t="str">
        <f>VLOOKUP($A700,'Hospitalisation Details'!$A$1:$O$2344,3,FALSE)</f>
        <v>Jul</v>
      </c>
    </row>
    <row r="701" spans="1:17" ht="15.6" x14ac:dyDescent="0.3">
      <c r="A701" s="21" t="s">
        <v>1669</v>
      </c>
      <c r="B701" t="str">
        <f>VLOOKUP($A701,'Customer Names'!$A$2:$D$2336,3,FALSE)</f>
        <v>Daven W</v>
      </c>
      <c r="C701">
        <f>VLOOKUP($A701,'Medical Examinations'!$A$1:$J$2336,2,FALSE)</f>
        <v>32.799999999999997</v>
      </c>
      <c r="D701">
        <f>VLOOKUP($A701,'Medical Examinations'!$A$1:$J$2336,3,FALSE)</f>
        <v>6.06</v>
      </c>
      <c r="E701" t="str">
        <f>VLOOKUP($A701,'Medical Examinations'!$A$1:$J$2336,4,FALSE)</f>
        <v>Yes</v>
      </c>
      <c r="F701" t="str">
        <f>VLOOKUP($A701,'Medical Examinations'!$A$1:$J$2336,5,FALSE)</f>
        <v>No</v>
      </c>
      <c r="G701" t="str">
        <f>VLOOKUP($A701,'Medical Examinations'!$A$1:$J$2336,6,FALSE)</f>
        <v>No</v>
      </c>
      <c r="H701">
        <f>VLOOKUP($A701,'Medical Examinations'!$A$1:$J$2336,7,FALSE)</f>
        <v>1</v>
      </c>
      <c r="I701" t="str">
        <f>VLOOKUP($A701,'Medical Examinations'!$A$1:$J$2336,8,FALSE)</f>
        <v>No</v>
      </c>
      <c r="J701" t="str">
        <f>VLOOKUP($A701,'Medical Examinations'!$A$1:$J$2336,9,FALSE)</f>
        <v>Obesity</v>
      </c>
      <c r="K701" t="str">
        <f>VLOOKUP($A701,'Medical Examinations'!$A$1:$J$2336,10,FALSE)</f>
        <v>Prediabetes</v>
      </c>
      <c r="L701">
        <f>VLOOKUP($A701,'Hospitalisation Details'!$A$1:$O$2344,2,FALSE)</f>
        <v>16</v>
      </c>
      <c r="M701" s="6" t="str">
        <f>VLOOKUP($A701,'Hospitalisation Details'!$A$1:$O$2344,5,FALSE)</f>
        <v>16-Nov-1988</v>
      </c>
      <c r="N701" s="28">
        <f>VLOOKUP($A701,'Hospitalisation Details'!$A$1:$O$2344,6,FALSE)</f>
        <v>34</v>
      </c>
      <c r="O701" s="28">
        <f>VLOOKUP($A701,'Hospitalisation Details'!$A$1:$O$2344,7,FALSE)</f>
        <v>1</v>
      </c>
      <c r="P701" s="28">
        <f>VLOOKUP($A701,'Hospitalisation Details'!$A$1:$O$2344,8,FALSE)</f>
        <v>14358.36</v>
      </c>
      <c r="Q701" t="str">
        <f>VLOOKUP($A701,'Hospitalisation Details'!$A$1:$O$2344,3,FALSE)</f>
        <v>Nov</v>
      </c>
    </row>
    <row r="702" spans="1:17" ht="15.6" x14ac:dyDescent="0.3">
      <c r="A702" s="21" t="s">
        <v>1668</v>
      </c>
      <c r="B702" t="str">
        <f>VLOOKUP($A702,'Customer Names'!$A$2:$D$2336,3,FALSE)</f>
        <v>Brianne</v>
      </c>
      <c r="C702">
        <f>VLOOKUP($A702,'Medical Examinations'!$A$1:$J$2336,2,FALSE)</f>
        <v>35.869999999999997</v>
      </c>
      <c r="D702">
        <f>VLOOKUP($A702,'Medical Examinations'!$A$1:$J$2336,3,FALSE)</f>
        <v>9.91</v>
      </c>
      <c r="E702" t="str">
        <f>VLOOKUP($A702,'Medical Examinations'!$A$1:$J$2336,4,FALSE)</f>
        <v>Yes</v>
      </c>
      <c r="F702" t="str">
        <f>VLOOKUP($A702,'Medical Examinations'!$A$1:$J$2336,5,FALSE)</f>
        <v>No</v>
      </c>
      <c r="G702" t="str">
        <f>VLOOKUP($A702,'Medical Examinations'!$A$1:$J$2336,6,FALSE)</f>
        <v>No</v>
      </c>
      <c r="H702">
        <f>VLOOKUP($A702,'Medical Examinations'!$A$1:$J$2336,7,FALSE)</f>
        <v>0</v>
      </c>
      <c r="I702" t="str">
        <f>VLOOKUP($A702,'Medical Examinations'!$A$1:$J$2336,8,FALSE)</f>
        <v>No</v>
      </c>
      <c r="J702" t="str">
        <f>VLOOKUP($A702,'Medical Examinations'!$A$1:$J$2336,9,FALSE)</f>
        <v>Obesity</v>
      </c>
      <c r="K702" t="str">
        <f>VLOOKUP($A702,'Medical Examinations'!$A$1:$J$2336,10,FALSE)</f>
        <v>Diabetes</v>
      </c>
      <c r="L702">
        <f>VLOOKUP($A702,'Hospitalisation Details'!$A$1:$O$2344,2,FALSE)</f>
        <v>10</v>
      </c>
      <c r="M702" s="6" t="str">
        <f>VLOOKUP($A702,'Hospitalisation Details'!$A$1:$O$2344,5,FALSE)</f>
        <v>10-Oct-1967</v>
      </c>
      <c r="N702" s="28">
        <f>VLOOKUP($A702,'Hospitalisation Details'!$A$1:$O$2344,6,FALSE)</f>
        <v>55</v>
      </c>
      <c r="O702" s="28">
        <f>VLOOKUP($A702,'Hospitalisation Details'!$A$1:$O$2344,7,FALSE)</f>
        <v>0</v>
      </c>
      <c r="P702" s="28">
        <f>VLOOKUP($A702,'Hospitalisation Details'!$A$1:$O$2344,8,FALSE)</f>
        <v>14355.43</v>
      </c>
      <c r="Q702" t="str">
        <f>VLOOKUP($A702,'Hospitalisation Details'!$A$1:$O$2344,3,FALSE)</f>
        <v>Oct</v>
      </c>
    </row>
    <row r="703" spans="1:17" ht="15.6" x14ac:dyDescent="0.3">
      <c r="A703" s="21" t="s">
        <v>1667</v>
      </c>
      <c r="B703" t="str">
        <f>VLOOKUP($A703,'Customer Names'!$A$2:$D$2336,3,FALSE)</f>
        <v>Hiroki</v>
      </c>
      <c r="C703">
        <f>VLOOKUP($A703,'Medical Examinations'!$A$1:$J$2336,2,FALSE)</f>
        <v>21.66</v>
      </c>
      <c r="D703">
        <f>VLOOKUP($A703,'Medical Examinations'!$A$1:$J$2336,3,FALSE)</f>
        <v>4.1399999999999997</v>
      </c>
      <c r="E703" t="str">
        <f>VLOOKUP($A703,'Medical Examinations'!$A$1:$J$2336,4,FALSE)</f>
        <v>Yes</v>
      </c>
      <c r="F703" t="str">
        <f>VLOOKUP($A703,'Medical Examinations'!$A$1:$J$2336,5,FALSE)</f>
        <v>No</v>
      </c>
      <c r="G703" t="str">
        <f>VLOOKUP($A703,'Medical Examinations'!$A$1:$J$2336,6,FALSE)</f>
        <v>No</v>
      </c>
      <c r="H703">
        <f>VLOOKUP($A703,'Medical Examinations'!$A$1:$J$2336,7,FALSE)</f>
        <v>2</v>
      </c>
      <c r="I703" t="str">
        <f>VLOOKUP($A703,'Medical Examinations'!$A$1:$J$2336,8,FALSE)</f>
        <v>No</v>
      </c>
      <c r="J703" t="str">
        <f>VLOOKUP($A703,'Medical Examinations'!$A$1:$J$2336,9,FALSE)</f>
        <v>Normal Weight</v>
      </c>
      <c r="K703" t="str">
        <f>VLOOKUP($A703,'Medical Examinations'!$A$1:$J$2336,10,FALSE)</f>
        <v>Normal</v>
      </c>
      <c r="L703">
        <f>VLOOKUP($A703,'Hospitalisation Details'!$A$1:$O$2344,2,FALSE)</f>
        <v>24</v>
      </c>
      <c r="M703" s="6" t="str">
        <f>VLOOKUP($A703,'Hospitalisation Details'!$A$1:$O$2344,5,FALSE)</f>
        <v>24-Dec-1959</v>
      </c>
      <c r="N703" s="28">
        <f>VLOOKUP($A703,'Hospitalisation Details'!$A$1:$O$2344,6,FALSE)</f>
        <v>63</v>
      </c>
      <c r="O703" s="28">
        <f>VLOOKUP($A703,'Hospitalisation Details'!$A$1:$O$2344,7,FALSE)</f>
        <v>1</v>
      </c>
      <c r="P703" s="28">
        <f>VLOOKUP($A703,'Hospitalisation Details'!$A$1:$O$2344,8,FALSE)</f>
        <v>14349.85</v>
      </c>
      <c r="Q703" t="str">
        <f>VLOOKUP($A703,'Hospitalisation Details'!$A$1:$O$2344,3,FALSE)</f>
        <v>Dec</v>
      </c>
    </row>
    <row r="704" spans="1:17" ht="15.6" x14ac:dyDescent="0.3">
      <c r="A704" s="21" t="s">
        <v>1666</v>
      </c>
      <c r="B704" t="str">
        <f>VLOOKUP($A704,'Customer Names'!$A$2:$D$2336,3,FALSE)</f>
        <v>Anders</v>
      </c>
      <c r="C704">
        <f>VLOOKUP($A704,'Medical Examinations'!$A$1:$J$2336,2,FALSE)</f>
        <v>37.72</v>
      </c>
      <c r="D704">
        <f>VLOOKUP($A704,'Medical Examinations'!$A$1:$J$2336,3,FALSE)</f>
        <v>4.38</v>
      </c>
      <c r="E704" t="str">
        <f>VLOOKUP($A704,'Medical Examinations'!$A$1:$J$2336,4,FALSE)</f>
        <v>Yes</v>
      </c>
      <c r="F704" t="str">
        <f>VLOOKUP($A704,'Medical Examinations'!$A$1:$J$2336,5,FALSE)</f>
        <v>No</v>
      </c>
      <c r="G704" t="str">
        <f>VLOOKUP($A704,'Medical Examinations'!$A$1:$J$2336,6,FALSE)</f>
        <v>Yes</v>
      </c>
      <c r="H704">
        <f>VLOOKUP($A704,'Medical Examinations'!$A$1:$J$2336,7,FALSE)</f>
        <v>1</v>
      </c>
      <c r="I704" t="str">
        <f>VLOOKUP($A704,'Medical Examinations'!$A$1:$J$2336,8,FALSE)</f>
        <v>No</v>
      </c>
      <c r="J704" t="str">
        <f>VLOOKUP($A704,'Medical Examinations'!$A$1:$J$2336,9,FALSE)</f>
        <v>Obesity</v>
      </c>
      <c r="K704" t="str">
        <f>VLOOKUP($A704,'Medical Examinations'!$A$1:$J$2336,10,FALSE)</f>
        <v>Normal</v>
      </c>
      <c r="L704">
        <f>VLOOKUP($A704,'Hospitalisation Details'!$A$1:$O$2344,2,FALSE)</f>
        <v>26</v>
      </c>
      <c r="M704" s="6" t="str">
        <f>VLOOKUP($A704,'Hospitalisation Details'!$A$1:$O$2344,5,FALSE)</f>
        <v>26-Sep-1969</v>
      </c>
      <c r="N704" s="28">
        <f>VLOOKUP($A704,'Hospitalisation Details'!$A$1:$O$2344,6,FALSE)</f>
        <v>53</v>
      </c>
      <c r="O704" s="28">
        <f>VLOOKUP($A704,'Hospitalisation Details'!$A$1:$O$2344,7,FALSE)</f>
        <v>0</v>
      </c>
      <c r="P704" s="28">
        <f>VLOOKUP($A704,'Hospitalisation Details'!$A$1:$O$2344,8,FALSE)</f>
        <v>14337.91</v>
      </c>
      <c r="Q704" t="str">
        <f>VLOOKUP($A704,'Hospitalisation Details'!$A$1:$O$2344,3,FALSE)</f>
        <v>Sep</v>
      </c>
    </row>
    <row r="705" spans="1:17" ht="15.6" x14ac:dyDescent="0.3">
      <c r="A705" s="21" t="s">
        <v>1665</v>
      </c>
      <c r="B705" t="str">
        <f>VLOOKUP($A705,'Customer Names'!$A$2:$D$2336,3,FALSE)</f>
        <v>Danielle</v>
      </c>
      <c r="C705">
        <f>VLOOKUP($A705,'Medical Examinations'!$A$1:$J$2336,2,FALSE)</f>
        <v>39.700000000000003</v>
      </c>
      <c r="D705">
        <f>VLOOKUP($A705,'Medical Examinations'!$A$1:$J$2336,3,FALSE)</f>
        <v>9.83</v>
      </c>
      <c r="E705" t="str">
        <f>VLOOKUP($A705,'Medical Examinations'!$A$1:$J$2336,4,FALSE)</f>
        <v>No</v>
      </c>
      <c r="F705" t="str">
        <f>VLOOKUP($A705,'Medical Examinations'!$A$1:$J$2336,5,FALSE)</f>
        <v>No</v>
      </c>
      <c r="G705" t="str">
        <f>VLOOKUP($A705,'Medical Examinations'!$A$1:$J$2336,6,FALSE)</f>
        <v>No</v>
      </c>
      <c r="H705">
        <f>VLOOKUP($A705,'Medical Examinations'!$A$1:$J$2336,7,FALSE)</f>
        <v>3</v>
      </c>
      <c r="I705" t="str">
        <f>VLOOKUP($A705,'Medical Examinations'!$A$1:$J$2336,8,FALSE)</f>
        <v>No</v>
      </c>
      <c r="J705" t="str">
        <f>VLOOKUP($A705,'Medical Examinations'!$A$1:$J$2336,9,FALSE)</f>
        <v>Obesity</v>
      </c>
      <c r="K705" t="str">
        <f>VLOOKUP($A705,'Medical Examinations'!$A$1:$J$2336,10,FALSE)</f>
        <v>Diabetes</v>
      </c>
      <c r="L705">
        <f>VLOOKUP($A705,'Hospitalisation Details'!$A$1:$O$2344,2,FALSE)</f>
        <v>10</v>
      </c>
      <c r="M705" s="6" t="str">
        <f>VLOOKUP($A705,'Hospitalisation Details'!$A$1:$O$2344,5,FALSE)</f>
        <v>10-Jul-1958</v>
      </c>
      <c r="N705" s="28">
        <f>VLOOKUP($A705,'Hospitalisation Details'!$A$1:$O$2344,6,FALSE)</f>
        <v>64</v>
      </c>
      <c r="O705" s="28">
        <f>VLOOKUP($A705,'Hospitalisation Details'!$A$1:$O$2344,7,FALSE)</f>
        <v>0</v>
      </c>
      <c r="P705" s="28">
        <f>VLOOKUP($A705,'Hospitalisation Details'!$A$1:$O$2344,8,FALSE)</f>
        <v>14319.03</v>
      </c>
      <c r="Q705" t="str">
        <f>VLOOKUP($A705,'Hospitalisation Details'!$A$1:$O$2344,3,FALSE)</f>
        <v>Jul</v>
      </c>
    </row>
    <row r="706" spans="1:17" ht="15.6" x14ac:dyDescent="0.3">
      <c r="A706" s="21" t="s">
        <v>1664</v>
      </c>
      <c r="B706" t="str">
        <f>VLOOKUP($A706,'Customer Names'!$A$2:$D$2336,3,FALSE)</f>
        <v>Candace N</v>
      </c>
      <c r="C706">
        <f>VLOOKUP($A706,'Medical Examinations'!$A$1:$J$2336,2,FALSE)</f>
        <v>35.97</v>
      </c>
      <c r="D706">
        <f>VLOOKUP($A706,'Medical Examinations'!$A$1:$J$2336,3,FALSE)</f>
        <v>11.08</v>
      </c>
      <c r="E706" t="str">
        <f>VLOOKUP($A706,'Medical Examinations'!$A$1:$J$2336,4,FALSE)</f>
        <v>No</v>
      </c>
      <c r="F706" t="str">
        <f>VLOOKUP($A706,'Medical Examinations'!$A$1:$J$2336,5,FALSE)</f>
        <v>No</v>
      </c>
      <c r="G706" t="str">
        <f>VLOOKUP($A706,'Medical Examinations'!$A$1:$J$2336,6,FALSE)</f>
        <v>No</v>
      </c>
      <c r="H706">
        <f>VLOOKUP($A706,'Medical Examinations'!$A$1:$J$2336,7,FALSE)</f>
        <v>3</v>
      </c>
      <c r="I706" t="str">
        <f>VLOOKUP($A706,'Medical Examinations'!$A$1:$J$2336,8,FALSE)</f>
        <v>No</v>
      </c>
      <c r="J706" t="str">
        <f>VLOOKUP($A706,'Medical Examinations'!$A$1:$J$2336,9,FALSE)</f>
        <v>Obesity</v>
      </c>
      <c r="K706" t="str">
        <f>VLOOKUP($A706,'Medical Examinations'!$A$1:$J$2336,10,FALSE)</f>
        <v>Diabetes</v>
      </c>
      <c r="L706">
        <f>VLOOKUP($A706,'Hospitalisation Details'!$A$1:$O$2344,2,FALSE)</f>
        <v>15</v>
      </c>
      <c r="M706" s="6" t="str">
        <f>VLOOKUP($A706,'Hospitalisation Details'!$A$1:$O$2344,5,FALSE)</f>
        <v>15-Oct-1958</v>
      </c>
      <c r="N706" s="28">
        <f>VLOOKUP($A706,'Hospitalisation Details'!$A$1:$O$2344,6,FALSE)</f>
        <v>64</v>
      </c>
      <c r="O706" s="28">
        <f>VLOOKUP($A706,'Hospitalisation Details'!$A$1:$O$2344,7,FALSE)</f>
        <v>0</v>
      </c>
      <c r="P706" s="28">
        <f>VLOOKUP($A706,'Hospitalisation Details'!$A$1:$O$2344,8,FALSE)</f>
        <v>14313.85</v>
      </c>
      <c r="Q706" t="str">
        <f>VLOOKUP($A706,'Hospitalisation Details'!$A$1:$O$2344,3,FALSE)</f>
        <v>Oct</v>
      </c>
    </row>
    <row r="707" spans="1:17" ht="15.6" x14ac:dyDescent="0.3">
      <c r="A707" s="21" t="s">
        <v>1663</v>
      </c>
      <c r="B707" t="str">
        <f>VLOOKUP($A707,'Customer Names'!$A$2:$D$2336,3,FALSE)</f>
        <v>Bruno F</v>
      </c>
      <c r="C707">
        <f>VLOOKUP($A707,'Medical Examinations'!$A$1:$J$2336,2,FALSE)</f>
        <v>37.85</v>
      </c>
      <c r="D707">
        <f>VLOOKUP($A707,'Medical Examinations'!$A$1:$J$2336,3,FALSE)</f>
        <v>11.01</v>
      </c>
      <c r="E707" t="str">
        <f>VLOOKUP($A707,'Medical Examinations'!$A$1:$J$2336,4,FALSE)</f>
        <v>No</v>
      </c>
      <c r="F707" t="str">
        <f>VLOOKUP($A707,'Medical Examinations'!$A$1:$J$2336,5,FALSE)</f>
        <v>No</v>
      </c>
      <c r="G707" t="str">
        <f>VLOOKUP($A707,'Medical Examinations'!$A$1:$J$2336,6,FALSE)</f>
        <v>No</v>
      </c>
      <c r="H707">
        <f>VLOOKUP($A707,'Medical Examinations'!$A$1:$J$2336,7,FALSE)</f>
        <v>0</v>
      </c>
      <c r="I707" t="str">
        <f>VLOOKUP($A707,'Medical Examinations'!$A$1:$J$2336,8,FALSE)</f>
        <v>No</v>
      </c>
      <c r="J707" t="str">
        <f>VLOOKUP($A707,'Medical Examinations'!$A$1:$J$2336,9,FALSE)</f>
        <v>Obesity</v>
      </c>
      <c r="K707" t="str">
        <f>VLOOKUP($A707,'Medical Examinations'!$A$1:$J$2336,10,FALSE)</f>
        <v>Diabetes</v>
      </c>
      <c r="L707">
        <f>VLOOKUP($A707,'Hospitalisation Details'!$A$1:$O$2344,2,FALSE)</f>
        <v>15</v>
      </c>
      <c r="M707" s="6" t="str">
        <f>VLOOKUP($A707,'Hospitalisation Details'!$A$1:$O$2344,5,FALSE)</f>
        <v>15-Dec-1968</v>
      </c>
      <c r="N707" s="28">
        <f>VLOOKUP($A707,'Hospitalisation Details'!$A$1:$O$2344,6,FALSE)</f>
        <v>54</v>
      </c>
      <c r="O707" s="28">
        <f>VLOOKUP($A707,'Hospitalisation Details'!$A$1:$O$2344,7,FALSE)</f>
        <v>0</v>
      </c>
      <c r="P707" s="28">
        <f>VLOOKUP($A707,'Hospitalisation Details'!$A$1:$O$2344,8,FALSE)</f>
        <v>14285.9</v>
      </c>
      <c r="Q707" t="str">
        <f>VLOOKUP($A707,'Hospitalisation Details'!$A$1:$O$2344,3,FALSE)</f>
        <v>Dec</v>
      </c>
    </row>
    <row r="708" spans="1:17" ht="15.6" x14ac:dyDescent="0.3">
      <c r="A708" s="21" t="s">
        <v>1662</v>
      </c>
      <c r="B708" t="str">
        <f>VLOOKUP($A708,'Customer Names'!$A$2:$D$2336,3,FALSE)</f>
        <v>Emily</v>
      </c>
      <c r="C708">
        <f>VLOOKUP($A708,'Medical Examinations'!$A$1:$J$2336,2,FALSE)</f>
        <v>21.66</v>
      </c>
      <c r="D708">
        <f>VLOOKUP($A708,'Medical Examinations'!$A$1:$J$2336,3,FALSE)</f>
        <v>4.37</v>
      </c>
      <c r="E708" t="str">
        <f>VLOOKUP($A708,'Medical Examinations'!$A$1:$J$2336,4,FALSE)</f>
        <v>No</v>
      </c>
      <c r="F708" t="str">
        <f>VLOOKUP($A708,'Medical Examinations'!$A$1:$J$2336,5,FALSE)</f>
        <v>Yes</v>
      </c>
      <c r="G708" t="str">
        <f>VLOOKUP($A708,'Medical Examinations'!$A$1:$J$2336,6,FALSE)</f>
        <v>No</v>
      </c>
      <c r="H708">
        <f>VLOOKUP($A708,'Medical Examinations'!$A$1:$J$2336,7,FALSE)</f>
        <v>1</v>
      </c>
      <c r="I708" t="str">
        <f>VLOOKUP($A708,'Medical Examinations'!$A$1:$J$2336,8,FALSE)</f>
        <v>Yes</v>
      </c>
      <c r="J708" t="str">
        <f>VLOOKUP($A708,'Medical Examinations'!$A$1:$J$2336,9,FALSE)</f>
        <v>Normal Weight</v>
      </c>
      <c r="K708" t="str">
        <f>VLOOKUP($A708,'Medical Examinations'!$A$1:$J$2336,10,FALSE)</f>
        <v>Normal</v>
      </c>
      <c r="L708">
        <f>VLOOKUP($A708,'Hospitalisation Details'!$A$1:$O$2344,2,FALSE)</f>
        <v>6</v>
      </c>
      <c r="M708" s="6" t="str">
        <f>VLOOKUP($A708,'Hospitalisation Details'!$A$1:$O$2344,5,FALSE)</f>
        <v>6-Sep-2004</v>
      </c>
      <c r="N708" s="28">
        <f>VLOOKUP($A708,'Hospitalisation Details'!$A$1:$O$2344,6,FALSE)</f>
        <v>18</v>
      </c>
      <c r="O708" s="28">
        <f>VLOOKUP($A708,'Hospitalisation Details'!$A$1:$O$2344,7,FALSE)</f>
        <v>0</v>
      </c>
      <c r="P708" s="28">
        <f>VLOOKUP($A708,'Hospitalisation Details'!$A$1:$O$2344,8,FALSE)</f>
        <v>14283.46</v>
      </c>
      <c r="Q708" t="str">
        <f>VLOOKUP($A708,'Hospitalisation Details'!$A$1:$O$2344,3,FALSE)</f>
        <v>Sep</v>
      </c>
    </row>
    <row r="709" spans="1:17" ht="15.6" x14ac:dyDescent="0.3">
      <c r="A709" s="21" t="s">
        <v>1661</v>
      </c>
      <c r="B709" t="str">
        <f>VLOOKUP($A709,'Customer Names'!$A$2:$D$2336,3,FALSE)</f>
        <v>Katie</v>
      </c>
      <c r="C709">
        <f>VLOOKUP($A709,'Medical Examinations'!$A$1:$J$2336,2,FALSE)</f>
        <v>39.369999999999997</v>
      </c>
      <c r="D709">
        <f>VLOOKUP($A709,'Medical Examinations'!$A$1:$J$2336,3,FALSE)</f>
        <v>5.91</v>
      </c>
      <c r="E709" t="str">
        <f>VLOOKUP($A709,'Medical Examinations'!$A$1:$J$2336,4,FALSE)</f>
        <v>No</v>
      </c>
      <c r="F709" t="str">
        <f>VLOOKUP($A709,'Medical Examinations'!$A$1:$J$2336,5,FALSE)</f>
        <v>No</v>
      </c>
      <c r="G709" t="str">
        <f>VLOOKUP($A709,'Medical Examinations'!$A$1:$J$2336,6,FALSE)</f>
        <v>No</v>
      </c>
      <c r="H709">
        <f>VLOOKUP($A709,'Medical Examinations'!$A$1:$J$2336,7,FALSE)</f>
        <v>2</v>
      </c>
      <c r="I709" t="str">
        <f>VLOOKUP($A709,'Medical Examinations'!$A$1:$J$2336,8,FALSE)</f>
        <v>No</v>
      </c>
      <c r="J709" t="str">
        <f>VLOOKUP($A709,'Medical Examinations'!$A$1:$J$2336,9,FALSE)</f>
        <v>Obesity</v>
      </c>
      <c r="K709" t="str">
        <f>VLOOKUP($A709,'Medical Examinations'!$A$1:$J$2336,10,FALSE)</f>
        <v>Prediabetes</v>
      </c>
      <c r="L709">
        <f>VLOOKUP($A709,'Hospitalisation Details'!$A$1:$O$2344,2,FALSE)</f>
        <v>13</v>
      </c>
      <c r="M709" s="6" t="str">
        <f>VLOOKUP($A709,'Hospitalisation Details'!$A$1:$O$2344,5,FALSE)</f>
        <v>13-Jul-1972</v>
      </c>
      <c r="N709" s="28">
        <f>VLOOKUP($A709,'Hospitalisation Details'!$A$1:$O$2344,6,FALSE)</f>
        <v>50</v>
      </c>
      <c r="O709" s="28">
        <f>VLOOKUP($A709,'Hospitalisation Details'!$A$1:$O$2344,7,FALSE)</f>
        <v>0</v>
      </c>
      <c r="P709" s="28">
        <f>VLOOKUP($A709,'Hospitalisation Details'!$A$1:$O$2344,8,FALSE)</f>
        <v>14258.33</v>
      </c>
      <c r="Q709" t="str">
        <f>VLOOKUP($A709,'Hospitalisation Details'!$A$1:$O$2344,3,FALSE)</f>
        <v>Jul</v>
      </c>
    </row>
    <row r="710" spans="1:17" ht="15.6" x14ac:dyDescent="0.3">
      <c r="A710" s="21" t="s">
        <v>1660</v>
      </c>
      <c r="B710" t="str">
        <f>VLOOKUP($A710,'Customer Names'!$A$2:$D$2336,3,FALSE)</f>
        <v>Sally</v>
      </c>
      <c r="C710">
        <f>VLOOKUP($A710,'Medical Examinations'!$A$1:$J$2336,2,FALSE)</f>
        <v>40.880000000000003</v>
      </c>
      <c r="D710">
        <f>VLOOKUP($A710,'Medical Examinations'!$A$1:$J$2336,3,FALSE)</f>
        <v>7.65</v>
      </c>
      <c r="E710" t="str">
        <f>VLOOKUP($A710,'Medical Examinations'!$A$1:$J$2336,4,FALSE)</f>
        <v>No</v>
      </c>
      <c r="F710" t="str">
        <f>VLOOKUP($A710,'Medical Examinations'!$A$1:$J$2336,5,FALSE)</f>
        <v>No</v>
      </c>
      <c r="G710" t="str">
        <f>VLOOKUP($A710,'Medical Examinations'!$A$1:$J$2336,6,FALSE)</f>
        <v>No</v>
      </c>
      <c r="H710">
        <f>VLOOKUP($A710,'Medical Examinations'!$A$1:$J$2336,7,FALSE)</f>
        <v>0</v>
      </c>
      <c r="I710" t="str">
        <f>VLOOKUP($A710,'Medical Examinations'!$A$1:$J$2336,8,FALSE)</f>
        <v>No</v>
      </c>
      <c r="J710" t="str">
        <f>VLOOKUP($A710,'Medical Examinations'!$A$1:$J$2336,9,FALSE)</f>
        <v>Obesity</v>
      </c>
      <c r="K710" t="str">
        <f>VLOOKUP($A710,'Medical Examinations'!$A$1:$J$2336,10,FALSE)</f>
        <v>Diabetes</v>
      </c>
      <c r="L710">
        <f>VLOOKUP($A710,'Hospitalisation Details'!$A$1:$O$2344,2,FALSE)</f>
        <v>26</v>
      </c>
      <c r="M710" s="6" t="str">
        <f>VLOOKUP($A710,'Hospitalisation Details'!$A$1:$O$2344,5,FALSE)</f>
        <v>26-Dec-1974</v>
      </c>
      <c r="N710" s="28">
        <f>VLOOKUP($A710,'Hospitalisation Details'!$A$1:$O$2344,6,FALSE)</f>
        <v>48</v>
      </c>
      <c r="O710" s="28">
        <f>VLOOKUP($A710,'Hospitalisation Details'!$A$1:$O$2344,7,FALSE)</f>
        <v>0</v>
      </c>
      <c r="P710" s="28">
        <f>VLOOKUP($A710,'Hospitalisation Details'!$A$1:$O$2344,8,FALSE)</f>
        <v>14256.79</v>
      </c>
      <c r="Q710" t="str">
        <f>VLOOKUP($A710,'Hospitalisation Details'!$A$1:$O$2344,3,FALSE)</f>
        <v>Dec</v>
      </c>
    </row>
    <row r="711" spans="1:17" ht="15.6" x14ac:dyDescent="0.3">
      <c r="A711" s="21" t="s">
        <v>1659</v>
      </c>
      <c r="B711" t="str">
        <f>VLOOKUP($A711,'Customer Names'!$A$2:$D$2336,3,FALSE)</f>
        <v>Meaghan J</v>
      </c>
      <c r="C711">
        <f>VLOOKUP($A711,'Medical Examinations'!$A$1:$J$2336,2,FALSE)</f>
        <v>26.22</v>
      </c>
      <c r="D711">
        <f>VLOOKUP($A711,'Medical Examinations'!$A$1:$J$2336,3,FALSE)</f>
        <v>5.37</v>
      </c>
      <c r="E711" t="str">
        <f>VLOOKUP($A711,'Medical Examinations'!$A$1:$J$2336,4,FALSE)</f>
        <v>Yes</v>
      </c>
      <c r="F711" t="str">
        <f>VLOOKUP($A711,'Medical Examinations'!$A$1:$J$2336,5,FALSE)</f>
        <v>No</v>
      </c>
      <c r="G711" t="str">
        <f>VLOOKUP($A711,'Medical Examinations'!$A$1:$J$2336,6,FALSE)</f>
        <v>No</v>
      </c>
      <c r="H711">
        <f>VLOOKUP($A711,'Medical Examinations'!$A$1:$J$2336,7,FALSE)</f>
        <v>2</v>
      </c>
      <c r="I711" t="str">
        <f>VLOOKUP($A711,'Medical Examinations'!$A$1:$J$2336,8,FALSE)</f>
        <v>No</v>
      </c>
      <c r="J711" t="str">
        <f>VLOOKUP($A711,'Medical Examinations'!$A$1:$J$2336,9,FALSE)</f>
        <v>Over Weight</v>
      </c>
      <c r="K711" t="str">
        <f>VLOOKUP($A711,'Medical Examinations'!$A$1:$J$2336,10,FALSE)</f>
        <v>Normal</v>
      </c>
      <c r="L711">
        <f>VLOOKUP($A711,'Hospitalisation Details'!$A$1:$O$2344,2,FALSE)</f>
        <v>8</v>
      </c>
      <c r="M711" s="6" t="str">
        <f>VLOOKUP($A711,'Hospitalisation Details'!$A$1:$O$2344,5,FALSE)</f>
        <v>8-Nov-1959</v>
      </c>
      <c r="N711" s="28">
        <f>VLOOKUP($A711,'Hospitalisation Details'!$A$1:$O$2344,6,FALSE)</f>
        <v>63</v>
      </c>
      <c r="O711" s="28">
        <f>VLOOKUP($A711,'Hospitalisation Details'!$A$1:$O$2344,7,FALSE)</f>
        <v>0</v>
      </c>
      <c r="P711" s="28">
        <f>VLOOKUP($A711,'Hospitalisation Details'!$A$1:$O$2344,8,FALSE)</f>
        <v>14256.19</v>
      </c>
      <c r="Q711" t="str">
        <f>VLOOKUP($A711,'Hospitalisation Details'!$A$1:$O$2344,3,FALSE)</f>
        <v>Nov</v>
      </c>
    </row>
    <row r="712" spans="1:17" ht="15.6" x14ac:dyDescent="0.3">
      <c r="A712" s="21" t="s">
        <v>1658</v>
      </c>
      <c r="B712" t="str">
        <f>VLOOKUP($A712,'Customer Names'!$A$2:$D$2336,3,FALSE)</f>
        <v>Rina</v>
      </c>
      <c r="C712">
        <f>VLOOKUP($A712,'Medical Examinations'!$A$1:$J$2336,2,FALSE)</f>
        <v>25.08</v>
      </c>
      <c r="D712">
        <f>VLOOKUP($A712,'Medical Examinations'!$A$1:$J$2336,3,FALSE)</f>
        <v>5.75</v>
      </c>
      <c r="E712" t="str">
        <f>VLOOKUP($A712,'Medical Examinations'!$A$1:$J$2336,4,FALSE)</f>
        <v>Yes</v>
      </c>
      <c r="F712" t="str">
        <f>VLOOKUP($A712,'Medical Examinations'!$A$1:$J$2336,5,FALSE)</f>
        <v>No</v>
      </c>
      <c r="G712" t="str">
        <f>VLOOKUP($A712,'Medical Examinations'!$A$1:$J$2336,6,FALSE)</f>
        <v>No</v>
      </c>
      <c r="H712">
        <f>VLOOKUP($A712,'Medical Examinations'!$A$1:$J$2336,7,FALSE)</f>
        <v>2</v>
      </c>
      <c r="I712" t="str">
        <f>VLOOKUP($A712,'Medical Examinations'!$A$1:$J$2336,8,FALSE)</f>
        <v>No</v>
      </c>
      <c r="J712" t="str">
        <f>VLOOKUP($A712,'Medical Examinations'!$A$1:$J$2336,9,FALSE)</f>
        <v>Over Weight</v>
      </c>
      <c r="K712" t="str">
        <f>VLOOKUP($A712,'Medical Examinations'!$A$1:$J$2336,10,FALSE)</f>
        <v>Prediabetes</v>
      </c>
      <c r="L712">
        <f>VLOOKUP($A712,'Hospitalisation Details'!$A$1:$O$2344,2,FALSE)</f>
        <v>10</v>
      </c>
      <c r="M712" s="6" t="str">
        <f>VLOOKUP($A712,'Hospitalisation Details'!$A$1:$O$2344,5,FALSE)</f>
        <v>10-Oct-1959</v>
      </c>
      <c r="N712" s="28">
        <f>VLOOKUP($A712,'Hospitalisation Details'!$A$1:$O$2344,6,FALSE)</f>
        <v>63</v>
      </c>
      <c r="O712" s="28">
        <f>VLOOKUP($A712,'Hospitalisation Details'!$A$1:$O$2344,7,FALSE)</f>
        <v>0</v>
      </c>
      <c r="P712" s="28">
        <f>VLOOKUP($A712,'Hospitalisation Details'!$A$1:$O$2344,8,FALSE)</f>
        <v>14254.61</v>
      </c>
      <c r="Q712" t="str">
        <f>VLOOKUP($A712,'Hospitalisation Details'!$A$1:$O$2344,3,FALSE)</f>
        <v>Oct</v>
      </c>
    </row>
    <row r="713" spans="1:17" ht="15.6" x14ac:dyDescent="0.3">
      <c r="A713" s="21" t="s">
        <v>1657</v>
      </c>
      <c r="B713" t="str">
        <f>VLOOKUP($A713,'Customer Names'!$A$2:$D$2336,3,FALSE)</f>
        <v>Kristin P</v>
      </c>
      <c r="C713">
        <f>VLOOKUP($A713,'Medical Examinations'!$A$1:$J$2336,2,FALSE)</f>
        <v>39.1</v>
      </c>
      <c r="D713">
        <f>VLOOKUP($A713,'Medical Examinations'!$A$1:$J$2336,3,FALSE)</f>
        <v>6.79</v>
      </c>
      <c r="E713" t="str">
        <f>VLOOKUP($A713,'Medical Examinations'!$A$1:$J$2336,4,FALSE)</f>
        <v>Yes</v>
      </c>
      <c r="F713" t="str">
        <f>VLOOKUP($A713,'Medical Examinations'!$A$1:$J$2336,5,FALSE)</f>
        <v>No</v>
      </c>
      <c r="G713" t="str">
        <f>VLOOKUP($A713,'Medical Examinations'!$A$1:$J$2336,6,FALSE)</f>
        <v>No</v>
      </c>
      <c r="H713">
        <f>VLOOKUP($A713,'Medical Examinations'!$A$1:$J$2336,7,FALSE)</f>
        <v>2</v>
      </c>
      <c r="I713" t="str">
        <f>VLOOKUP($A713,'Medical Examinations'!$A$1:$J$2336,8,FALSE)</f>
        <v>No</v>
      </c>
      <c r="J713" t="str">
        <f>VLOOKUP($A713,'Medical Examinations'!$A$1:$J$2336,9,FALSE)</f>
        <v>Obesity</v>
      </c>
      <c r="K713" t="str">
        <f>VLOOKUP($A713,'Medical Examinations'!$A$1:$J$2336,10,FALSE)</f>
        <v>Diabetes</v>
      </c>
      <c r="L713">
        <f>VLOOKUP($A713,'Hospitalisation Details'!$A$1:$O$2344,2,FALSE)</f>
        <v>25</v>
      </c>
      <c r="M713" s="6" t="str">
        <f>VLOOKUP($A713,'Hospitalisation Details'!$A$1:$O$2344,5,FALSE)</f>
        <v>25-Sep-1961</v>
      </c>
      <c r="N713" s="28">
        <f>VLOOKUP($A713,'Hospitalisation Details'!$A$1:$O$2344,6,FALSE)</f>
        <v>61</v>
      </c>
      <c r="O713" s="28">
        <f>VLOOKUP($A713,'Hospitalisation Details'!$A$1:$O$2344,7,FALSE)</f>
        <v>2</v>
      </c>
      <c r="P713" s="28">
        <f>VLOOKUP($A713,'Hospitalisation Details'!$A$1:$O$2344,8,FALSE)</f>
        <v>14235.07</v>
      </c>
      <c r="Q713" t="str">
        <f>VLOOKUP($A713,'Hospitalisation Details'!$A$1:$O$2344,3,FALSE)</f>
        <v>Sep</v>
      </c>
    </row>
    <row r="714" spans="1:17" ht="15.6" x14ac:dyDescent="0.3">
      <c r="A714" s="21" t="s">
        <v>1656</v>
      </c>
      <c r="B714" t="str">
        <f>VLOOKUP($A714,'Customer Names'!$A$2:$D$2336,3,FALSE)</f>
        <v>Albert</v>
      </c>
      <c r="C714">
        <f>VLOOKUP($A714,'Medical Examinations'!$A$1:$J$2336,2,FALSE)</f>
        <v>37.905000000000001</v>
      </c>
      <c r="D714">
        <f>VLOOKUP($A714,'Medical Examinations'!$A$1:$J$2336,3,FALSE)</f>
        <v>7.03</v>
      </c>
      <c r="E714" t="str">
        <f>VLOOKUP($A714,'Medical Examinations'!$A$1:$J$2336,4,FALSE)</f>
        <v>No</v>
      </c>
      <c r="F714" t="str">
        <f>VLOOKUP($A714,'Medical Examinations'!$A$1:$J$2336,5,FALSE)</f>
        <v>No</v>
      </c>
      <c r="G714" t="str">
        <f>VLOOKUP($A714,'Medical Examinations'!$A$1:$J$2336,6,FALSE)</f>
        <v>No</v>
      </c>
      <c r="H714">
        <f>VLOOKUP($A714,'Medical Examinations'!$A$1:$J$2336,7,FALSE)</f>
        <v>3</v>
      </c>
      <c r="I714" t="str">
        <f>VLOOKUP($A714,'Medical Examinations'!$A$1:$J$2336,8,FALSE)</f>
        <v>No</v>
      </c>
      <c r="J714" t="str">
        <f>VLOOKUP($A714,'Medical Examinations'!$A$1:$J$2336,9,FALSE)</f>
        <v>Obesity</v>
      </c>
      <c r="K714" t="str">
        <f>VLOOKUP($A714,'Medical Examinations'!$A$1:$J$2336,10,FALSE)</f>
        <v>Diabetes</v>
      </c>
      <c r="L714">
        <f>VLOOKUP($A714,'Hospitalisation Details'!$A$1:$O$2344,2,FALSE)</f>
        <v>21</v>
      </c>
      <c r="M714" s="6" t="str">
        <f>VLOOKUP($A714,'Hospitalisation Details'!$A$1:$O$2344,5,FALSE)</f>
        <v>21-Sep-1958</v>
      </c>
      <c r="N714" s="28">
        <f>VLOOKUP($A714,'Hospitalisation Details'!$A$1:$O$2344,6,FALSE)</f>
        <v>64</v>
      </c>
      <c r="O714" s="28">
        <f>VLOOKUP($A714,'Hospitalisation Details'!$A$1:$O$2344,7,FALSE)</f>
        <v>0</v>
      </c>
      <c r="P714" s="28">
        <f>VLOOKUP($A714,'Hospitalisation Details'!$A$1:$O$2344,8,FALSE)</f>
        <v>14210.54</v>
      </c>
      <c r="Q714" t="str">
        <f>VLOOKUP($A714,'Hospitalisation Details'!$A$1:$O$2344,3,FALSE)</f>
        <v>Sep</v>
      </c>
    </row>
    <row r="715" spans="1:17" ht="15.6" x14ac:dyDescent="0.3">
      <c r="A715" s="21" t="s">
        <v>1655</v>
      </c>
      <c r="B715" t="str">
        <f>VLOOKUP($A715,'Customer Names'!$A$2:$D$2336,3,FALSE)</f>
        <v>Ashley</v>
      </c>
      <c r="C715">
        <f>VLOOKUP($A715,'Medical Examinations'!$A$1:$J$2336,2,FALSE)</f>
        <v>43.35</v>
      </c>
      <c r="D715">
        <f>VLOOKUP($A715,'Medical Examinations'!$A$1:$J$2336,3,FALSE)</f>
        <v>5.41</v>
      </c>
      <c r="E715" t="str">
        <f>VLOOKUP($A715,'Medical Examinations'!$A$1:$J$2336,4,FALSE)</f>
        <v>Yes</v>
      </c>
      <c r="F715" t="str">
        <f>VLOOKUP($A715,'Medical Examinations'!$A$1:$J$2336,5,FALSE)</f>
        <v>No</v>
      </c>
      <c r="G715" t="str">
        <f>VLOOKUP($A715,'Medical Examinations'!$A$1:$J$2336,6,FALSE)</f>
        <v>Yes</v>
      </c>
      <c r="H715">
        <f>VLOOKUP($A715,'Medical Examinations'!$A$1:$J$2336,7,FALSE)</f>
        <v>1</v>
      </c>
      <c r="I715" t="str">
        <f>VLOOKUP($A715,'Medical Examinations'!$A$1:$J$2336,8,FALSE)</f>
        <v>No</v>
      </c>
      <c r="J715" t="str">
        <f>VLOOKUP($A715,'Medical Examinations'!$A$1:$J$2336,9,FALSE)</f>
        <v>Obesity</v>
      </c>
      <c r="K715" t="str">
        <f>VLOOKUP($A715,'Medical Examinations'!$A$1:$J$2336,10,FALSE)</f>
        <v>Normal</v>
      </c>
      <c r="L715">
        <f>VLOOKUP($A715,'Hospitalisation Details'!$A$1:$O$2344,2,FALSE)</f>
        <v>17</v>
      </c>
      <c r="M715" s="6" t="str">
        <f>VLOOKUP($A715,'Hospitalisation Details'!$A$1:$O$2344,5,FALSE)</f>
        <v>17-Nov-1983</v>
      </c>
      <c r="N715" s="28">
        <f>VLOOKUP($A715,'Hospitalisation Details'!$A$1:$O$2344,6,FALSE)</f>
        <v>39</v>
      </c>
      <c r="O715" s="28">
        <f>VLOOKUP($A715,'Hospitalisation Details'!$A$1:$O$2344,7,FALSE)</f>
        <v>3</v>
      </c>
      <c r="P715" s="28">
        <f>VLOOKUP($A715,'Hospitalisation Details'!$A$1:$O$2344,8,FALSE)</f>
        <v>14209.4</v>
      </c>
      <c r="Q715" t="str">
        <f>VLOOKUP($A715,'Hospitalisation Details'!$A$1:$O$2344,3,FALSE)</f>
        <v>Nov</v>
      </c>
    </row>
    <row r="716" spans="1:17" ht="15.6" x14ac:dyDescent="0.3">
      <c r="A716" s="21" t="s">
        <v>1654</v>
      </c>
      <c r="B716" t="str">
        <f>VLOOKUP($A716,'Customer Names'!$A$2:$D$2336,3,FALSE)</f>
        <v>Shannon L</v>
      </c>
      <c r="C716">
        <f>VLOOKUP($A716,'Medical Examinations'!$A$1:$J$2336,2,FALSE)</f>
        <v>36.15</v>
      </c>
      <c r="D716">
        <f>VLOOKUP($A716,'Medical Examinations'!$A$1:$J$2336,3,FALSE)</f>
        <v>8.0500000000000007</v>
      </c>
      <c r="E716" t="str">
        <f>VLOOKUP($A716,'Medical Examinations'!$A$1:$J$2336,4,FALSE)</f>
        <v>No</v>
      </c>
      <c r="F716" t="str">
        <f>VLOOKUP($A716,'Medical Examinations'!$A$1:$J$2336,5,FALSE)</f>
        <v>No</v>
      </c>
      <c r="G716" t="str">
        <f>VLOOKUP($A716,'Medical Examinations'!$A$1:$J$2336,6,FALSE)</f>
        <v>No</v>
      </c>
      <c r="H716">
        <f>VLOOKUP($A716,'Medical Examinations'!$A$1:$J$2336,7,FALSE)</f>
        <v>0</v>
      </c>
      <c r="I716" t="str">
        <f>VLOOKUP($A716,'Medical Examinations'!$A$1:$J$2336,8,FALSE)</f>
        <v>No</v>
      </c>
      <c r="J716" t="str">
        <f>VLOOKUP($A716,'Medical Examinations'!$A$1:$J$2336,9,FALSE)</f>
        <v>Obesity</v>
      </c>
      <c r="K716" t="str">
        <f>VLOOKUP($A716,'Medical Examinations'!$A$1:$J$2336,10,FALSE)</f>
        <v>Diabetes</v>
      </c>
      <c r="L716">
        <f>VLOOKUP($A716,'Hospitalisation Details'!$A$1:$O$2344,2,FALSE)</f>
        <v>25</v>
      </c>
      <c r="M716" s="6" t="str">
        <f>VLOOKUP($A716,'Hospitalisation Details'!$A$1:$O$2344,5,FALSE)</f>
        <v>25-Dec-1968</v>
      </c>
      <c r="N716" s="28">
        <f>VLOOKUP($A716,'Hospitalisation Details'!$A$1:$O$2344,6,FALSE)</f>
        <v>54</v>
      </c>
      <c r="O716" s="28">
        <f>VLOOKUP($A716,'Hospitalisation Details'!$A$1:$O$2344,7,FALSE)</f>
        <v>0</v>
      </c>
      <c r="P716" s="28">
        <f>VLOOKUP($A716,'Hospitalisation Details'!$A$1:$O$2344,8,FALSE)</f>
        <v>14193.55</v>
      </c>
      <c r="Q716" t="str">
        <f>VLOOKUP($A716,'Hospitalisation Details'!$A$1:$O$2344,3,FALSE)</f>
        <v>Dec</v>
      </c>
    </row>
    <row r="717" spans="1:17" ht="15.6" x14ac:dyDescent="0.3">
      <c r="A717" s="21" t="s">
        <v>1653</v>
      </c>
      <c r="B717" t="str">
        <f>VLOOKUP($A717,'Customer Names'!$A$2:$D$2336,3,FALSE)</f>
        <v>Amy B</v>
      </c>
      <c r="C717">
        <f>VLOOKUP($A717,'Medical Examinations'!$A$1:$J$2336,2,FALSE)</f>
        <v>44.98</v>
      </c>
      <c r="D717">
        <f>VLOOKUP($A717,'Medical Examinations'!$A$1:$J$2336,3,FALSE)</f>
        <v>5.94</v>
      </c>
      <c r="E717" t="str">
        <f>VLOOKUP($A717,'Medical Examinations'!$A$1:$J$2336,4,FALSE)</f>
        <v>No</v>
      </c>
      <c r="F717" t="str">
        <f>VLOOKUP($A717,'Medical Examinations'!$A$1:$J$2336,5,FALSE)</f>
        <v>No</v>
      </c>
      <c r="G717" t="str">
        <f>VLOOKUP($A717,'Medical Examinations'!$A$1:$J$2336,6,FALSE)</f>
        <v>No</v>
      </c>
      <c r="H717">
        <f>VLOOKUP($A717,'Medical Examinations'!$A$1:$J$2336,7,FALSE)</f>
        <v>1</v>
      </c>
      <c r="I717" t="str">
        <f>VLOOKUP($A717,'Medical Examinations'!$A$1:$J$2336,8,FALSE)</f>
        <v>No</v>
      </c>
      <c r="J717" t="str">
        <f>VLOOKUP($A717,'Medical Examinations'!$A$1:$J$2336,9,FALSE)</f>
        <v>Obesity</v>
      </c>
      <c r="K717" t="str">
        <f>VLOOKUP($A717,'Medical Examinations'!$A$1:$J$2336,10,FALSE)</f>
        <v>Prediabetes</v>
      </c>
      <c r="L717">
        <f>VLOOKUP($A717,'Hospitalisation Details'!$A$1:$O$2344,2,FALSE)</f>
        <v>7</v>
      </c>
      <c r="M717" s="6" t="str">
        <f>VLOOKUP($A717,'Hospitalisation Details'!$A$1:$O$2344,5,FALSE)</f>
        <v>7-Jul-1984</v>
      </c>
      <c r="N717" s="28">
        <f>VLOOKUP($A717,'Hospitalisation Details'!$A$1:$O$2344,6,FALSE)</f>
        <v>38</v>
      </c>
      <c r="O717" s="28">
        <f>VLOOKUP($A717,'Hospitalisation Details'!$A$1:$O$2344,7,FALSE)</f>
        <v>3</v>
      </c>
      <c r="P717" s="28">
        <f>VLOOKUP($A717,'Hospitalisation Details'!$A$1:$O$2344,8,FALSE)</f>
        <v>14152.46</v>
      </c>
      <c r="Q717" t="str">
        <f>VLOOKUP($A717,'Hospitalisation Details'!$A$1:$O$2344,3,FALSE)</f>
        <v>Jul</v>
      </c>
    </row>
    <row r="718" spans="1:17" ht="15.6" x14ac:dyDescent="0.3">
      <c r="A718" s="21" t="s">
        <v>1652</v>
      </c>
      <c r="B718" t="str">
        <f>VLOOKUP($A718,'Customer Names'!$A$2:$D$2336,3,FALSE)</f>
        <v>A Danielle</v>
      </c>
      <c r="C718">
        <f>VLOOKUP($A718,'Medical Examinations'!$A$1:$J$2336,2,FALSE)</f>
        <v>38.28</v>
      </c>
      <c r="D718">
        <f>VLOOKUP($A718,'Medical Examinations'!$A$1:$J$2336,3,FALSE)</f>
        <v>5.51</v>
      </c>
      <c r="E718" t="str">
        <f>VLOOKUP($A718,'Medical Examinations'!$A$1:$J$2336,4,FALSE)</f>
        <v>No</v>
      </c>
      <c r="F718" t="str">
        <f>VLOOKUP($A718,'Medical Examinations'!$A$1:$J$2336,5,FALSE)</f>
        <v>Yes</v>
      </c>
      <c r="G718" t="str">
        <f>VLOOKUP($A718,'Medical Examinations'!$A$1:$J$2336,6,FALSE)</f>
        <v>No</v>
      </c>
      <c r="H718">
        <f>VLOOKUP($A718,'Medical Examinations'!$A$1:$J$2336,7,FALSE)</f>
        <v>1</v>
      </c>
      <c r="I718" t="str">
        <f>VLOOKUP($A718,'Medical Examinations'!$A$1:$J$2336,8,FALSE)</f>
        <v>No</v>
      </c>
      <c r="J718" t="str">
        <f>VLOOKUP($A718,'Medical Examinations'!$A$1:$J$2336,9,FALSE)</f>
        <v>Obesity</v>
      </c>
      <c r="K718" t="str">
        <f>VLOOKUP($A718,'Medical Examinations'!$A$1:$J$2336,10,FALSE)</f>
        <v>Normal</v>
      </c>
      <c r="L718">
        <f>VLOOKUP($A718,'Hospitalisation Details'!$A$1:$O$2344,2,FALSE)</f>
        <v>6</v>
      </c>
      <c r="M718" s="6" t="str">
        <f>VLOOKUP($A718,'Hospitalisation Details'!$A$1:$O$2344,5,FALSE)</f>
        <v>6-Jul-2004</v>
      </c>
      <c r="N718" s="28">
        <f>VLOOKUP($A718,'Hospitalisation Details'!$A$1:$O$2344,6,FALSE)</f>
        <v>18</v>
      </c>
      <c r="O718" s="28">
        <f>VLOOKUP($A718,'Hospitalisation Details'!$A$1:$O$2344,7,FALSE)</f>
        <v>0</v>
      </c>
      <c r="P718" s="28">
        <f>VLOOKUP($A718,'Hospitalisation Details'!$A$1:$O$2344,8,FALSE)</f>
        <v>14133.04</v>
      </c>
      <c r="Q718" t="str">
        <f>VLOOKUP($A718,'Hospitalisation Details'!$A$1:$O$2344,3,FALSE)</f>
        <v>Jul</v>
      </c>
    </row>
    <row r="719" spans="1:17" ht="15.6" x14ac:dyDescent="0.3">
      <c r="A719" s="21" t="s">
        <v>1651</v>
      </c>
      <c r="B719" t="str">
        <f>VLOOKUP($A719,'Customer Names'!$A$2:$D$2336,3,FALSE)</f>
        <v>Conrad F</v>
      </c>
      <c r="C719">
        <f>VLOOKUP($A719,'Medical Examinations'!$A$1:$J$2336,2,FALSE)</f>
        <v>32.299999999999997</v>
      </c>
      <c r="D719">
        <f>VLOOKUP($A719,'Medical Examinations'!$A$1:$J$2336,3,FALSE)</f>
        <v>6.55</v>
      </c>
      <c r="E719" t="str">
        <f>VLOOKUP($A719,'Medical Examinations'!$A$1:$J$2336,4,FALSE)</f>
        <v>Yes</v>
      </c>
      <c r="F719" t="str">
        <f>VLOOKUP($A719,'Medical Examinations'!$A$1:$J$2336,5,FALSE)</f>
        <v>No</v>
      </c>
      <c r="G719" t="str">
        <f>VLOOKUP($A719,'Medical Examinations'!$A$1:$J$2336,6,FALSE)</f>
        <v>No</v>
      </c>
      <c r="H719">
        <f>VLOOKUP($A719,'Medical Examinations'!$A$1:$J$2336,7,FALSE)</f>
        <v>2</v>
      </c>
      <c r="I719" t="str">
        <f>VLOOKUP($A719,'Medical Examinations'!$A$1:$J$2336,8,FALSE)</f>
        <v>No</v>
      </c>
      <c r="J719" t="str">
        <f>VLOOKUP($A719,'Medical Examinations'!$A$1:$J$2336,9,FALSE)</f>
        <v>Obesity</v>
      </c>
      <c r="K719" t="str">
        <f>VLOOKUP($A719,'Medical Examinations'!$A$1:$J$2336,10,FALSE)</f>
        <v>Diabetes</v>
      </c>
      <c r="L719">
        <f>VLOOKUP($A719,'Hospitalisation Details'!$A$1:$O$2344,2,FALSE)</f>
        <v>14</v>
      </c>
      <c r="M719" s="6" t="str">
        <f>VLOOKUP($A719,'Hospitalisation Details'!$A$1:$O$2344,5,FALSE)</f>
        <v>14-Jun-1961</v>
      </c>
      <c r="N719" s="28">
        <f>VLOOKUP($A719,'Hospitalisation Details'!$A$1:$O$2344,6,FALSE)</f>
        <v>61</v>
      </c>
      <c r="O719" s="28">
        <f>VLOOKUP($A719,'Hospitalisation Details'!$A$1:$O$2344,7,FALSE)</f>
        <v>2</v>
      </c>
      <c r="P719" s="28">
        <f>VLOOKUP($A719,'Hospitalisation Details'!$A$1:$O$2344,8,FALSE)</f>
        <v>14119.62</v>
      </c>
      <c r="Q719" t="str">
        <f>VLOOKUP($A719,'Hospitalisation Details'!$A$1:$O$2344,3,FALSE)</f>
        <v>Jun</v>
      </c>
    </row>
    <row r="720" spans="1:17" ht="15.6" x14ac:dyDescent="0.3">
      <c r="A720" s="21" t="s">
        <v>1650</v>
      </c>
      <c r="B720" t="str">
        <f>VLOOKUP($A720,'Customer Names'!$A$2:$D$2336,3,FALSE)</f>
        <v>Josh</v>
      </c>
      <c r="C720">
        <f>VLOOKUP($A720,'Medical Examinations'!$A$1:$J$2336,2,FALSE)</f>
        <v>39.51</v>
      </c>
      <c r="D720">
        <f>VLOOKUP($A720,'Medical Examinations'!$A$1:$J$2336,3,FALSE)</f>
        <v>5.79</v>
      </c>
      <c r="E720" t="str">
        <f>VLOOKUP($A720,'Medical Examinations'!$A$1:$J$2336,4,FALSE)</f>
        <v>Yes</v>
      </c>
      <c r="F720" t="str">
        <f>VLOOKUP($A720,'Medical Examinations'!$A$1:$J$2336,5,FALSE)</f>
        <v>No</v>
      </c>
      <c r="G720" t="str">
        <f>VLOOKUP($A720,'Medical Examinations'!$A$1:$J$2336,6,FALSE)</f>
        <v>No</v>
      </c>
      <c r="H720">
        <f>VLOOKUP($A720,'Medical Examinations'!$A$1:$J$2336,7,FALSE)</f>
        <v>0</v>
      </c>
      <c r="I720" t="str">
        <f>VLOOKUP($A720,'Medical Examinations'!$A$1:$J$2336,8,FALSE)</f>
        <v>No</v>
      </c>
      <c r="J720" t="str">
        <f>VLOOKUP($A720,'Medical Examinations'!$A$1:$J$2336,9,FALSE)</f>
        <v>Obesity</v>
      </c>
      <c r="K720" t="str">
        <f>VLOOKUP($A720,'Medical Examinations'!$A$1:$J$2336,10,FALSE)</f>
        <v>Prediabetes</v>
      </c>
      <c r="L720">
        <f>VLOOKUP($A720,'Hospitalisation Details'!$A$1:$O$2344,2,FALSE)</f>
        <v>26</v>
      </c>
      <c r="M720" s="6" t="str">
        <f>VLOOKUP($A720,'Hospitalisation Details'!$A$1:$O$2344,5,FALSE)</f>
        <v>26-Sep-1976</v>
      </c>
      <c r="N720" s="28">
        <f>VLOOKUP($A720,'Hospitalisation Details'!$A$1:$O$2344,6,FALSE)</f>
        <v>46</v>
      </c>
      <c r="O720" s="28">
        <f>VLOOKUP($A720,'Hospitalisation Details'!$A$1:$O$2344,7,FALSE)</f>
        <v>2</v>
      </c>
      <c r="P720" s="28">
        <f>VLOOKUP($A720,'Hospitalisation Details'!$A$1:$O$2344,8,FALSE)</f>
        <v>14098.07</v>
      </c>
      <c r="Q720" t="str">
        <f>VLOOKUP($A720,'Hospitalisation Details'!$A$1:$O$2344,3,FALSE)</f>
        <v>Sep</v>
      </c>
    </row>
    <row r="721" spans="1:17" ht="15.6" x14ac:dyDescent="0.3">
      <c r="A721" s="21" t="s">
        <v>1649</v>
      </c>
      <c r="B721" t="str">
        <f>VLOOKUP($A721,'Customer Names'!$A$2:$D$2336,3,FALSE)</f>
        <v>Maxime</v>
      </c>
      <c r="C721">
        <f>VLOOKUP($A721,'Medical Examinations'!$A$1:$J$2336,2,FALSE)</f>
        <v>50.46</v>
      </c>
      <c r="D721">
        <f>VLOOKUP($A721,'Medical Examinations'!$A$1:$J$2336,3,FALSE)</f>
        <v>4.5599999999999996</v>
      </c>
      <c r="E721" t="str">
        <f>VLOOKUP($A721,'Medical Examinations'!$A$1:$J$2336,4,FALSE)</f>
        <v>No</v>
      </c>
      <c r="F721" t="str">
        <f>VLOOKUP($A721,'Medical Examinations'!$A$1:$J$2336,5,FALSE)</f>
        <v>No</v>
      </c>
      <c r="G721" t="str">
        <f>VLOOKUP($A721,'Medical Examinations'!$A$1:$J$2336,6,FALSE)</f>
        <v>No</v>
      </c>
      <c r="H721">
        <f>VLOOKUP($A721,'Medical Examinations'!$A$1:$J$2336,7,FALSE)</f>
        <v>0</v>
      </c>
      <c r="I721" t="str">
        <f>VLOOKUP($A721,'Medical Examinations'!$A$1:$J$2336,8,FALSE)</f>
        <v>No</v>
      </c>
      <c r="J721" t="str">
        <f>VLOOKUP($A721,'Medical Examinations'!$A$1:$J$2336,9,FALSE)</f>
        <v>Obesity</v>
      </c>
      <c r="K721" t="str">
        <f>VLOOKUP($A721,'Medical Examinations'!$A$1:$J$2336,10,FALSE)</f>
        <v>Normal</v>
      </c>
      <c r="L721">
        <f>VLOOKUP($A721,'Hospitalisation Details'!$A$1:$O$2344,2,FALSE)</f>
        <v>12</v>
      </c>
      <c r="M721" s="6" t="str">
        <f>VLOOKUP($A721,'Hospitalisation Details'!$A$1:$O$2344,5,FALSE)</f>
        <v>12-Sep-1991</v>
      </c>
      <c r="N721" s="28">
        <f>VLOOKUP($A721,'Hospitalisation Details'!$A$1:$O$2344,6,FALSE)</f>
        <v>31</v>
      </c>
      <c r="O721" s="28">
        <f>VLOOKUP($A721,'Hospitalisation Details'!$A$1:$O$2344,7,FALSE)</f>
        <v>3</v>
      </c>
      <c r="P721" s="28">
        <f>VLOOKUP($A721,'Hospitalisation Details'!$A$1:$O$2344,8,FALSE)</f>
        <v>14081.93</v>
      </c>
      <c r="Q721" t="str">
        <f>VLOOKUP($A721,'Hospitalisation Details'!$A$1:$O$2344,3,FALSE)</f>
        <v>Sep</v>
      </c>
    </row>
    <row r="722" spans="1:17" ht="15.6" x14ac:dyDescent="0.3">
      <c r="A722" s="21" t="s">
        <v>1648</v>
      </c>
      <c r="B722" t="str">
        <f>VLOOKUP($A722,'Customer Names'!$A$2:$D$2336,3,FALSE)</f>
        <v>Natalie</v>
      </c>
      <c r="C722">
        <f>VLOOKUP($A722,'Medical Examinations'!$A$1:$J$2336,2,FALSE)</f>
        <v>31.73</v>
      </c>
      <c r="D722">
        <f>VLOOKUP($A722,'Medical Examinations'!$A$1:$J$2336,3,FALSE)</f>
        <v>7</v>
      </c>
      <c r="E722" t="str">
        <f>VLOOKUP($A722,'Medical Examinations'!$A$1:$J$2336,4,FALSE)</f>
        <v>No</v>
      </c>
      <c r="F722" t="str">
        <f>VLOOKUP($A722,'Medical Examinations'!$A$1:$J$2336,5,FALSE)</f>
        <v>No</v>
      </c>
      <c r="G722" t="str">
        <f>VLOOKUP($A722,'Medical Examinations'!$A$1:$J$2336,6,FALSE)</f>
        <v>No</v>
      </c>
      <c r="H722">
        <f>VLOOKUP($A722,'Medical Examinations'!$A$1:$J$2336,7,FALSE)</f>
        <v>0</v>
      </c>
      <c r="I722" t="str">
        <f>VLOOKUP($A722,'Medical Examinations'!$A$1:$J$2336,8,FALSE)</f>
        <v>No</v>
      </c>
      <c r="J722" t="str">
        <f>VLOOKUP($A722,'Medical Examinations'!$A$1:$J$2336,9,FALSE)</f>
        <v>Obesity</v>
      </c>
      <c r="K722" t="str">
        <f>VLOOKUP($A722,'Medical Examinations'!$A$1:$J$2336,10,FALSE)</f>
        <v>Diabetes</v>
      </c>
      <c r="L722">
        <f>VLOOKUP($A722,'Hospitalisation Details'!$A$1:$O$2344,2,FALSE)</f>
        <v>8</v>
      </c>
      <c r="M722" s="6" t="str">
        <f>VLOOKUP($A722,'Hospitalisation Details'!$A$1:$O$2344,5,FALSE)</f>
        <v>8-Nov-1960</v>
      </c>
      <c r="N722" s="28">
        <f>VLOOKUP($A722,'Hospitalisation Details'!$A$1:$O$2344,6,FALSE)</f>
        <v>62</v>
      </c>
      <c r="O722" s="28">
        <f>VLOOKUP($A722,'Hospitalisation Details'!$A$1:$O$2344,7,FALSE)</f>
        <v>0</v>
      </c>
      <c r="P722" s="28">
        <f>VLOOKUP($A722,'Hospitalisation Details'!$A$1:$O$2344,8,FALSE)</f>
        <v>14043.48</v>
      </c>
      <c r="Q722" t="str">
        <f>VLOOKUP($A722,'Hospitalisation Details'!$A$1:$O$2344,3,FALSE)</f>
        <v>Nov</v>
      </c>
    </row>
    <row r="723" spans="1:17" ht="15.6" x14ac:dyDescent="0.3">
      <c r="A723" s="21" t="s">
        <v>1647</v>
      </c>
      <c r="B723" t="str">
        <f>VLOOKUP($A723,'Customer Names'!$A$2:$D$2336,3,FALSE)</f>
        <v>Melissa</v>
      </c>
      <c r="C723">
        <f>VLOOKUP($A723,'Medical Examinations'!$A$1:$J$2336,2,FALSE)</f>
        <v>32.1</v>
      </c>
      <c r="D723">
        <f>VLOOKUP($A723,'Medical Examinations'!$A$1:$J$2336,3,FALSE)</f>
        <v>6.57</v>
      </c>
      <c r="E723" t="str">
        <f>VLOOKUP($A723,'Medical Examinations'!$A$1:$J$2336,4,FALSE)</f>
        <v>Yes</v>
      </c>
      <c r="F723" t="str">
        <f>VLOOKUP($A723,'Medical Examinations'!$A$1:$J$2336,5,FALSE)</f>
        <v>No</v>
      </c>
      <c r="G723" t="str">
        <f>VLOOKUP($A723,'Medical Examinations'!$A$1:$J$2336,6,FALSE)</f>
        <v>Yes</v>
      </c>
      <c r="H723">
        <f>VLOOKUP($A723,'Medical Examinations'!$A$1:$J$2336,7,FALSE)</f>
        <v>1</v>
      </c>
      <c r="I723" t="str">
        <f>VLOOKUP($A723,'Medical Examinations'!$A$1:$J$2336,8,FALSE)</f>
        <v>No</v>
      </c>
      <c r="J723" t="str">
        <f>VLOOKUP($A723,'Medical Examinations'!$A$1:$J$2336,9,FALSE)</f>
        <v>Obesity</v>
      </c>
      <c r="K723" t="str">
        <f>VLOOKUP($A723,'Medical Examinations'!$A$1:$J$2336,10,FALSE)</f>
        <v>Diabetes</v>
      </c>
      <c r="L723">
        <f>VLOOKUP($A723,'Hospitalisation Details'!$A$1:$O$2344,2,FALSE)</f>
        <v>8</v>
      </c>
      <c r="M723" s="6" t="str">
        <f>VLOOKUP($A723,'Hospitalisation Details'!$A$1:$O$2344,5,FALSE)</f>
        <v>8-Jul-1963</v>
      </c>
      <c r="N723" s="28">
        <f>VLOOKUP($A723,'Hospitalisation Details'!$A$1:$O$2344,6,FALSE)</f>
        <v>59</v>
      </c>
      <c r="O723" s="28">
        <f>VLOOKUP($A723,'Hospitalisation Details'!$A$1:$O$2344,7,FALSE)</f>
        <v>3</v>
      </c>
      <c r="P723" s="28">
        <f>VLOOKUP($A723,'Hospitalisation Details'!$A$1:$O$2344,8,FALSE)</f>
        <v>14007.22</v>
      </c>
      <c r="Q723" t="str">
        <f>VLOOKUP($A723,'Hospitalisation Details'!$A$1:$O$2344,3,FALSE)</f>
        <v>Jul</v>
      </c>
    </row>
    <row r="724" spans="1:17" ht="15.6" x14ac:dyDescent="0.3">
      <c r="A724" s="21" t="s">
        <v>1646</v>
      </c>
      <c r="B724" t="str">
        <f>VLOOKUP($A724,'Customer Names'!$A$2:$D$2336,3,FALSE)</f>
        <v>Laura P</v>
      </c>
      <c r="C724">
        <f>VLOOKUP($A724,'Medical Examinations'!$A$1:$J$2336,2,FALSE)</f>
        <v>27.83</v>
      </c>
      <c r="D724">
        <f>VLOOKUP($A724,'Medical Examinations'!$A$1:$J$2336,3,FALSE)</f>
        <v>11.61</v>
      </c>
      <c r="E724" t="str">
        <f>VLOOKUP($A724,'Medical Examinations'!$A$1:$J$2336,4,FALSE)</f>
        <v>Yes</v>
      </c>
      <c r="F724" t="str">
        <f>VLOOKUP($A724,'Medical Examinations'!$A$1:$J$2336,5,FALSE)</f>
        <v>No</v>
      </c>
      <c r="G724" t="str">
        <f>VLOOKUP($A724,'Medical Examinations'!$A$1:$J$2336,6,FALSE)</f>
        <v>Yes</v>
      </c>
      <c r="H724">
        <f>VLOOKUP($A724,'Medical Examinations'!$A$1:$J$2336,7,FALSE)</f>
        <v>1</v>
      </c>
      <c r="I724" t="str">
        <f>VLOOKUP($A724,'Medical Examinations'!$A$1:$J$2336,8,FALSE)</f>
        <v>No</v>
      </c>
      <c r="J724" t="str">
        <f>VLOOKUP($A724,'Medical Examinations'!$A$1:$J$2336,9,FALSE)</f>
        <v>Over Weight</v>
      </c>
      <c r="K724" t="str">
        <f>VLOOKUP($A724,'Medical Examinations'!$A$1:$J$2336,10,FALSE)</f>
        <v>Diabetes</v>
      </c>
      <c r="L724">
        <f>VLOOKUP($A724,'Hospitalisation Details'!$A$1:$O$2344,2,FALSE)</f>
        <v>6</v>
      </c>
      <c r="M724" s="6" t="str">
        <f>VLOOKUP($A724,'Hospitalisation Details'!$A$1:$O$2344,5,FALSE)</f>
        <v>6-Jul-1963</v>
      </c>
      <c r="N724" s="28">
        <f>VLOOKUP($A724,'Hospitalisation Details'!$A$1:$O$2344,6,FALSE)</f>
        <v>59</v>
      </c>
      <c r="O724" s="28">
        <f>VLOOKUP($A724,'Hospitalisation Details'!$A$1:$O$2344,7,FALSE)</f>
        <v>3</v>
      </c>
      <c r="P724" s="28">
        <f>VLOOKUP($A724,'Hospitalisation Details'!$A$1:$O$2344,8,FALSE)</f>
        <v>14001.29</v>
      </c>
      <c r="Q724" t="str">
        <f>VLOOKUP($A724,'Hospitalisation Details'!$A$1:$O$2344,3,FALSE)</f>
        <v>Jul</v>
      </c>
    </row>
    <row r="725" spans="1:17" ht="15.6" x14ac:dyDescent="0.3">
      <c r="A725" s="21" t="s">
        <v>1645</v>
      </c>
      <c r="B725" t="str">
        <f>VLOOKUP($A725,'Customer Names'!$A$2:$D$2336,3,FALSE)</f>
        <v>Lisa</v>
      </c>
      <c r="C725">
        <f>VLOOKUP($A725,'Medical Examinations'!$A$1:$J$2336,2,FALSE)</f>
        <v>27.72</v>
      </c>
      <c r="D725">
        <f>VLOOKUP($A725,'Medical Examinations'!$A$1:$J$2336,3,FALSE)</f>
        <v>8.16</v>
      </c>
      <c r="E725" t="str">
        <f>VLOOKUP($A725,'Medical Examinations'!$A$1:$J$2336,4,FALSE)</f>
        <v>Yes</v>
      </c>
      <c r="F725" t="str">
        <f>VLOOKUP($A725,'Medical Examinations'!$A$1:$J$2336,5,FALSE)</f>
        <v>No</v>
      </c>
      <c r="G725" t="str">
        <f>VLOOKUP($A725,'Medical Examinations'!$A$1:$J$2336,6,FALSE)</f>
        <v>Yes</v>
      </c>
      <c r="H725">
        <f>VLOOKUP($A725,'Medical Examinations'!$A$1:$J$2336,7,FALSE)</f>
        <v>1</v>
      </c>
      <c r="I725" t="str">
        <f>VLOOKUP($A725,'Medical Examinations'!$A$1:$J$2336,8,FALSE)</f>
        <v>No</v>
      </c>
      <c r="J725" t="str">
        <f>VLOOKUP($A725,'Medical Examinations'!$A$1:$J$2336,9,FALSE)</f>
        <v>Over Weight</v>
      </c>
      <c r="K725" t="str">
        <f>VLOOKUP($A725,'Medical Examinations'!$A$1:$J$2336,10,FALSE)</f>
        <v>Diabetes</v>
      </c>
      <c r="L725">
        <f>VLOOKUP($A725,'Hospitalisation Details'!$A$1:$O$2344,2,FALSE)</f>
        <v>23</v>
      </c>
      <c r="M725" s="6" t="str">
        <f>VLOOKUP($A725,'Hospitalisation Details'!$A$1:$O$2344,5,FALSE)</f>
        <v>23-Dec-1963</v>
      </c>
      <c r="N725" s="28">
        <f>VLOOKUP($A725,'Hospitalisation Details'!$A$1:$O$2344,6,FALSE)</f>
        <v>59</v>
      </c>
      <c r="O725" s="28">
        <f>VLOOKUP($A725,'Hospitalisation Details'!$A$1:$O$2344,7,FALSE)</f>
        <v>3</v>
      </c>
      <c r="P725" s="28">
        <f>VLOOKUP($A725,'Hospitalisation Details'!$A$1:$O$2344,8,FALSE)</f>
        <v>14001.13</v>
      </c>
      <c r="Q725" t="str">
        <f>VLOOKUP($A725,'Hospitalisation Details'!$A$1:$O$2344,3,FALSE)</f>
        <v>Dec</v>
      </c>
    </row>
    <row r="726" spans="1:17" ht="15.6" x14ac:dyDescent="0.3">
      <c r="A726" s="21" t="s">
        <v>1644</v>
      </c>
      <c r="B726" t="str">
        <f>VLOOKUP($A726,'Customer Names'!$A$2:$D$2336,3,FALSE)</f>
        <v>William D.Jr</v>
      </c>
      <c r="C726">
        <f>VLOOKUP($A726,'Medical Examinations'!$A$1:$J$2336,2,FALSE)</f>
        <v>36.765000000000001</v>
      </c>
      <c r="D726">
        <f>VLOOKUP($A726,'Medical Examinations'!$A$1:$J$2336,3,FALSE)</f>
        <v>4.4800000000000004</v>
      </c>
      <c r="E726" t="str">
        <f>VLOOKUP($A726,'Medical Examinations'!$A$1:$J$2336,4,FALSE)</f>
        <v>Yes</v>
      </c>
      <c r="F726" t="str">
        <f>VLOOKUP($A726,'Medical Examinations'!$A$1:$J$2336,5,FALSE)</f>
        <v>No</v>
      </c>
      <c r="G726" t="str">
        <f>VLOOKUP($A726,'Medical Examinations'!$A$1:$J$2336,6,FALSE)</f>
        <v>No</v>
      </c>
      <c r="H726">
        <f>VLOOKUP($A726,'Medical Examinations'!$A$1:$J$2336,7,FALSE)</f>
        <v>2</v>
      </c>
      <c r="I726" t="str">
        <f>VLOOKUP($A726,'Medical Examinations'!$A$1:$J$2336,8,FALSE)</f>
        <v>No</v>
      </c>
      <c r="J726" t="str">
        <f>VLOOKUP($A726,'Medical Examinations'!$A$1:$J$2336,9,FALSE)</f>
        <v>Obesity</v>
      </c>
      <c r="K726" t="str">
        <f>VLOOKUP($A726,'Medical Examinations'!$A$1:$J$2336,10,FALSE)</f>
        <v>Normal</v>
      </c>
      <c r="L726">
        <f>VLOOKUP($A726,'Hospitalisation Details'!$A$1:$O$2344,2,FALSE)</f>
        <v>6</v>
      </c>
      <c r="M726" s="6" t="str">
        <f>VLOOKUP($A726,'Hospitalisation Details'!$A$1:$O$2344,5,FALSE)</f>
        <v>6-Sep-1959</v>
      </c>
      <c r="N726" s="28">
        <f>VLOOKUP($A726,'Hospitalisation Details'!$A$1:$O$2344,6,FALSE)</f>
        <v>63</v>
      </c>
      <c r="O726" s="28">
        <f>VLOOKUP($A726,'Hospitalisation Details'!$A$1:$O$2344,7,FALSE)</f>
        <v>0</v>
      </c>
      <c r="P726" s="28">
        <f>VLOOKUP($A726,'Hospitalisation Details'!$A$1:$O$2344,8,FALSE)</f>
        <v>13981.85</v>
      </c>
      <c r="Q726" t="str">
        <f>VLOOKUP($A726,'Hospitalisation Details'!$A$1:$O$2344,3,FALSE)</f>
        <v>Sep</v>
      </c>
    </row>
    <row r="727" spans="1:17" ht="15.6" x14ac:dyDescent="0.3">
      <c r="A727" s="21" t="s">
        <v>1643</v>
      </c>
      <c r="B727" t="str">
        <f>VLOOKUP($A727,'Customer Names'!$A$2:$D$2336,3,FALSE)</f>
        <v>James</v>
      </c>
      <c r="C727">
        <f>VLOOKUP($A727,'Medical Examinations'!$A$1:$J$2336,2,FALSE)</f>
        <v>48.36</v>
      </c>
      <c r="D727">
        <f>VLOOKUP($A727,'Medical Examinations'!$A$1:$J$2336,3,FALSE)</f>
        <v>4.08</v>
      </c>
      <c r="E727" t="str">
        <f>VLOOKUP($A727,'Medical Examinations'!$A$1:$J$2336,4,FALSE)</f>
        <v>No</v>
      </c>
      <c r="F727" t="str">
        <f>VLOOKUP($A727,'Medical Examinations'!$A$1:$J$2336,5,FALSE)</f>
        <v>No</v>
      </c>
      <c r="G727" t="str">
        <f>VLOOKUP($A727,'Medical Examinations'!$A$1:$J$2336,6,FALSE)</f>
        <v>No</v>
      </c>
      <c r="H727">
        <f>VLOOKUP($A727,'Medical Examinations'!$A$1:$J$2336,7,FALSE)</f>
        <v>0</v>
      </c>
      <c r="I727" t="str">
        <f>VLOOKUP($A727,'Medical Examinations'!$A$1:$J$2336,8,FALSE)</f>
        <v>No</v>
      </c>
      <c r="J727" t="str">
        <f>VLOOKUP($A727,'Medical Examinations'!$A$1:$J$2336,9,FALSE)</f>
        <v>Obesity</v>
      </c>
      <c r="K727" t="str">
        <f>VLOOKUP($A727,'Medical Examinations'!$A$1:$J$2336,10,FALSE)</f>
        <v>Normal</v>
      </c>
      <c r="L727">
        <f>VLOOKUP($A727,'Hospitalisation Details'!$A$1:$O$2344,2,FALSE)</f>
        <v>13</v>
      </c>
      <c r="M727" s="6" t="str">
        <f>VLOOKUP($A727,'Hospitalisation Details'!$A$1:$O$2344,5,FALSE)</f>
        <v>13-Jul-1990</v>
      </c>
      <c r="N727" s="28">
        <f>VLOOKUP($A727,'Hospitalisation Details'!$A$1:$O$2344,6,FALSE)</f>
        <v>32</v>
      </c>
      <c r="O727" s="28">
        <f>VLOOKUP($A727,'Hospitalisation Details'!$A$1:$O$2344,7,FALSE)</f>
        <v>3</v>
      </c>
      <c r="P727" s="28">
        <f>VLOOKUP($A727,'Hospitalisation Details'!$A$1:$O$2344,8,FALSE)</f>
        <v>13979.45</v>
      </c>
      <c r="Q727" t="str">
        <f>VLOOKUP($A727,'Hospitalisation Details'!$A$1:$O$2344,3,FALSE)</f>
        <v>Jul</v>
      </c>
    </row>
    <row r="728" spans="1:17" ht="15.6" x14ac:dyDescent="0.3">
      <c r="A728" s="21" t="s">
        <v>1642</v>
      </c>
      <c r="B728" t="str">
        <f>VLOOKUP($A728,'Customer Names'!$A$2:$D$2336,3,FALSE)</f>
        <v>John</v>
      </c>
      <c r="C728">
        <f>VLOOKUP($A728,'Medical Examinations'!$A$1:$J$2336,2,FALSE)</f>
        <v>31.445</v>
      </c>
      <c r="D728">
        <f>VLOOKUP($A728,'Medical Examinations'!$A$1:$J$2336,3,FALSE)</f>
        <v>4.4000000000000004</v>
      </c>
      <c r="E728" t="str">
        <f>VLOOKUP($A728,'Medical Examinations'!$A$1:$J$2336,4,FALSE)</f>
        <v>Yes</v>
      </c>
      <c r="F728" t="str">
        <f>VLOOKUP($A728,'Medical Examinations'!$A$1:$J$2336,5,FALSE)</f>
        <v>No</v>
      </c>
      <c r="G728" t="str">
        <f>VLOOKUP($A728,'Medical Examinations'!$A$1:$J$2336,6,FALSE)</f>
        <v>No</v>
      </c>
      <c r="H728">
        <f>VLOOKUP($A728,'Medical Examinations'!$A$1:$J$2336,7,FALSE)</f>
        <v>2</v>
      </c>
      <c r="I728" t="str">
        <f>VLOOKUP($A728,'Medical Examinations'!$A$1:$J$2336,8,FALSE)</f>
        <v>No</v>
      </c>
      <c r="J728" t="str">
        <f>VLOOKUP($A728,'Medical Examinations'!$A$1:$J$2336,9,FALSE)</f>
        <v>Obesity</v>
      </c>
      <c r="K728" t="str">
        <f>VLOOKUP($A728,'Medical Examinations'!$A$1:$J$2336,10,FALSE)</f>
        <v>Normal</v>
      </c>
      <c r="L728">
        <f>VLOOKUP($A728,'Hospitalisation Details'!$A$1:$O$2344,2,FALSE)</f>
        <v>29</v>
      </c>
      <c r="M728" s="6" t="str">
        <f>VLOOKUP($A728,'Hospitalisation Details'!$A$1:$O$2344,5,FALSE)</f>
        <v>29-Aug-1959</v>
      </c>
      <c r="N728" s="28">
        <f>VLOOKUP($A728,'Hospitalisation Details'!$A$1:$O$2344,6,FALSE)</f>
        <v>63</v>
      </c>
      <c r="O728" s="28">
        <f>VLOOKUP($A728,'Hospitalisation Details'!$A$1:$O$2344,7,FALSE)</f>
        <v>0</v>
      </c>
      <c r="P728" s="28">
        <f>VLOOKUP($A728,'Hospitalisation Details'!$A$1:$O$2344,8,FALSE)</f>
        <v>13974.46</v>
      </c>
      <c r="Q728" t="str">
        <f>VLOOKUP($A728,'Hospitalisation Details'!$A$1:$O$2344,3,FALSE)</f>
        <v>Aug</v>
      </c>
    </row>
    <row r="729" spans="1:17" ht="15.6" x14ac:dyDescent="0.3">
      <c r="A729" s="21" t="s">
        <v>1641</v>
      </c>
      <c r="B729" t="str">
        <f>VLOOKUP($A729,'Customer Names'!$A$2:$D$2336,3,FALSE)</f>
        <v>Adam S</v>
      </c>
      <c r="C729">
        <f>VLOOKUP($A729,'Medical Examinations'!$A$1:$J$2336,2,FALSE)</f>
        <v>27.55</v>
      </c>
      <c r="D729">
        <f>VLOOKUP($A729,'Medical Examinations'!$A$1:$J$2336,3,FALSE)</f>
        <v>9.02</v>
      </c>
      <c r="E729" t="str">
        <f>VLOOKUP($A729,'Medical Examinations'!$A$1:$J$2336,4,FALSE)</f>
        <v>No</v>
      </c>
      <c r="F729" t="str">
        <f>VLOOKUP($A729,'Medical Examinations'!$A$1:$J$2336,5,FALSE)</f>
        <v>No</v>
      </c>
      <c r="G729" t="str">
        <f>VLOOKUP($A729,'Medical Examinations'!$A$1:$J$2336,6,FALSE)</f>
        <v>No</v>
      </c>
      <c r="H729">
        <f>VLOOKUP($A729,'Medical Examinations'!$A$1:$J$2336,7,FALSE)</f>
        <v>0</v>
      </c>
      <c r="I729" t="str">
        <f>VLOOKUP($A729,'Medical Examinations'!$A$1:$J$2336,8,FALSE)</f>
        <v>No</v>
      </c>
      <c r="J729" t="str">
        <f>VLOOKUP($A729,'Medical Examinations'!$A$1:$J$2336,9,FALSE)</f>
        <v>Over Weight</v>
      </c>
      <c r="K729" t="str">
        <f>VLOOKUP($A729,'Medical Examinations'!$A$1:$J$2336,10,FALSE)</f>
        <v>Diabetes</v>
      </c>
      <c r="L729">
        <f>VLOOKUP($A729,'Hospitalisation Details'!$A$1:$O$2344,2,FALSE)</f>
        <v>18</v>
      </c>
      <c r="M729" s="6" t="str">
        <f>VLOOKUP($A729,'Hospitalisation Details'!$A$1:$O$2344,5,FALSE)</f>
        <v>18-Jun-1960</v>
      </c>
      <c r="N729" s="28">
        <f>VLOOKUP($A729,'Hospitalisation Details'!$A$1:$O$2344,6,FALSE)</f>
        <v>62</v>
      </c>
      <c r="O729" s="28">
        <f>VLOOKUP($A729,'Hospitalisation Details'!$A$1:$O$2344,7,FALSE)</f>
        <v>1</v>
      </c>
      <c r="P729" s="28">
        <f>VLOOKUP($A729,'Hospitalisation Details'!$A$1:$O$2344,8,FALSE)</f>
        <v>13937.67</v>
      </c>
      <c r="Q729" t="str">
        <f>VLOOKUP($A729,'Hospitalisation Details'!$A$1:$O$2344,3,FALSE)</f>
        <v>Jun</v>
      </c>
    </row>
    <row r="730" spans="1:17" ht="15.6" x14ac:dyDescent="0.3">
      <c r="A730" s="21" t="s">
        <v>1640</v>
      </c>
      <c r="B730" t="str">
        <f>VLOOKUP($A730,'Customer Names'!$A$2:$D$2336,3,FALSE)</f>
        <v>Armando</v>
      </c>
      <c r="C730">
        <f>VLOOKUP($A730,'Medical Examinations'!$A$1:$J$2336,2,FALSE)</f>
        <v>33.11</v>
      </c>
      <c r="D730">
        <f>VLOOKUP($A730,'Medical Examinations'!$A$1:$J$2336,3,FALSE)</f>
        <v>8.06</v>
      </c>
      <c r="E730" t="str">
        <f>VLOOKUP($A730,'Medical Examinations'!$A$1:$J$2336,4,FALSE)</f>
        <v>No</v>
      </c>
      <c r="F730" t="str">
        <f>VLOOKUP($A730,'Medical Examinations'!$A$1:$J$2336,5,FALSE)</f>
        <v>No</v>
      </c>
      <c r="G730" t="str">
        <f>VLOOKUP($A730,'Medical Examinations'!$A$1:$J$2336,6,FALSE)</f>
        <v>No</v>
      </c>
      <c r="H730">
        <f>VLOOKUP($A730,'Medical Examinations'!$A$1:$J$2336,7,FALSE)</f>
        <v>0</v>
      </c>
      <c r="I730" t="str">
        <f>VLOOKUP($A730,'Medical Examinations'!$A$1:$J$2336,8,FALSE)</f>
        <v>No</v>
      </c>
      <c r="J730" t="str">
        <f>VLOOKUP($A730,'Medical Examinations'!$A$1:$J$2336,9,FALSE)</f>
        <v>Obesity</v>
      </c>
      <c r="K730" t="str">
        <f>VLOOKUP($A730,'Medical Examinations'!$A$1:$J$2336,10,FALSE)</f>
        <v>Diabetes</v>
      </c>
      <c r="L730">
        <f>VLOOKUP($A730,'Hospitalisation Details'!$A$1:$O$2344,2,FALSE)</f>
        <v>27</v>
      </c>
      <c r="M730" s="6" t="str">
        <f>VLOOKUP($A730,'Hospitalisation Details'!$A$1:$O$2344,5,FALSE)</f>
        <v>27-Jul-1962</v>
      </c>
      <c r="N730" s="28">
        <f>VLOOKUP($A730,'Hospitalisation Details'!$A$1:$O$2344,6,FALSE)</f>
        <v>60</v>
      </c>
      <c r="O730" s="28">
        <f>VLOOKUP($A730,'Hospitalisation Details'!$A$1:$O$2344,7,FALSE)</f>
        <v>3</v>
      </c>
      <c r="P730" s="28">
        <f>VLOOKUP($A730,'Hospitalisation Details'!$A$1:$O$2344,8,FALSE)</f>
        <v>13919.82</v>
      </c>
      <c r="Q730" t="str">
        <f>VLOOKUP($A730,'Hospitalisation Details'!$A$1:$O$2344,3,FALSE)</f>
        <v>Jul</v>
      </c>
    </row>
    <row r="731" spans="1:17" ht="15.6" x14ac:dyDescent="0.3">
      <c r="A731" s="21" t="s">
        <v>1639</v>
      </c>
      <c r="B731" t="str">
        <f>VLOOKUP($A731,'Customer Names'!$A$2:$D$2336,3,FALSE)</f>
        <v>Dana</v>
      </c>
      <c r="C731">
        <f>VLOOKUP($A731,'Medical Examinations'!$A$1:$J$2336,2,FALSE)</f>
        <v>36.85</v>
      </c>
      <c r="D731">
        <f>VLOOKUP($A731,'Medical Examinations'!$A$1:$J$2336,3,FALSE)</f>
        <v>6.21</v>
      </c>
      <c r="E731" t="str">
        <f>VLOOKUP($A731,'Medical Examinations'!$A$1:$J$2336,4,FALSE)</f>
        <v>Yes</v>
      </c>
      <c r="F731" t="str">
        <f>VLOOKUP($A731,'Medical Examinations'!$A$1:$J$2336,5,FALSE)</f>
        <v>No</v>
      </c>
      <c r="G731" t="str">
        <f>VLOOKUP($A731,'Medical Examinations'!$A$1:$J$2336,6,FALSE)</f>
        <v>No</v>
      </c>
      <c r="H731">
        <f>VLOOKUP($A731,'Medical Examinations'!$A$1:$J$2336,7,FALSE)</f>
        <v>2</v>
      </c>
      <c r="I731" t="str">
        <f>VLOOKUP($A731,'Medical Examinations'!$A$1:$J$2336,8,FALSE)</f>
        <v>No</v>
      </c>
      <c r="J731" t="str">
        <f>VLOOKUP($A731,'Medical Examinations'!$A$1:$J$2336,9,FALSE)</f>
        <v>Obesity</v>
      </c>
      <c r="K731" t="str">
        <f>VLOOKUP($A731,'Medical Examinations'!$A$1:$J$2336,10,FALSE)</f>
        <v>Prediabetes</v>
      </c>
      <c r="L731">
        <f>VLOOKUP($A731,'Hospitalisation Details'!$A$1:$O$2344,2,FALSE)</f>
        <v>7</v>
      </c>
      <c r="M731" s="6" t="str">
        <f>VLOOKUP($A731,'Hospitalisation Details'!$A$1:$O$2344,5,FALSE)</f>
        <v>7-Jul-1959</v>
      </c>
      <c r="N731" s="28">
        <f>VLOOKUP($A731,'Hospitalisation Details'!$A$1:$O$2344,6,FALSE)</f>
        <v>63</v>
      </c>
      <c r="O731" s="28">
        <f>VLOOKUP($A731,'Hospitalisation Details'!$A$1:$O$2344,7,FALSE)</f>
        <v>0</v>
      </c>
      <c r="P731" s="28">
        <f>VLOOKUP($A731,'Hospitalisation Details'!$A$1:$O$2344,8,FALSE)</f>
        <v>13887.97</v>
      </c>
      <c r="Q731" t="str">
        <f>VLOOKUP($A731,'Hospitalisation Details'!$A$1:$O$2344,3,FALSE)</f>
        <v>Jul</v>
      </c>
    </row>
    <row r="732" spans="1:17" ht="15.6" x14ac:dyDescent="0.3">
      <c r="A732" s="21" t="s">
        <v>1638</v>
      </c>
      <c r="B732" t="str">
        <f>VLOOKUP($A732,'Customer Names'!$A$2:$D$2336,3,FALSE)</f>
        <v>Jennifer L</v>
      </c>
      <c r="C732">
        <f>VLOOKUP($A732,'Medical Examinations'!$A$1:$J$2336,2,FALSE)</f>
        <v>36.299999999999997</v>
      </c>
      <c r="D732">
        <f>VLOOKUP($A732,'Medical Examinations'!$A$1:$J$2336,3,FALSE)</f>
        <v>5.79</v>
      </c>
      <c r="E732" t="str">
        <f>VLOOKUP($A732,'Medical Examinations'!$A$1:$J$2336,4,FALSE)</f>
        <v>Yes</v>
      </c>
      <c r="F732" t="str">
        <f>VLOOKUP($A732,'Medical Examinations'!$A$1:$J$2336,5,FALSE)</f>
        <v>No</v>
      </c>
      <c r="G732" t="str">
        <f>VLOOKUP($A732,'Medical Examinations'!$A$1:$J$2336,6,FALSE)</f>
        <v>No</v>
      </c>
      <c r="H732">
        <f>VLOOKUP($A732,'Medical Examinations'!$A$1:$J$2336,7,FALSE)</f>
        <v>2</v>
      </c>
      <c r="I732" t="str">
        <f>VLOOKUP($A732,'Medical Examinations'!$A$1:$J$2336,8,FALSE)</f>
        <v>No</v>
      </c>
      <c r="J732" t="str">
        <f>VLOOKUP($A732,'Medical Examinations'!$A$1:$J$2336,9,FALSE)</f>
        <v>Obesity</v>
      </c>
      <c r="K732" t="str">
        <f>VLOOKUP($A732,'Medical Examinations'!$A$1:$J$2336,10,FALSE)</f>
        <v>Prediabetes</v>
      </c>
      <c r="L732">
        <f>VLOOKUP($A732,'Hospitalisation Details'!$A$1:$O$2344,2,FALSE)</f>
        <v>29</v>
      </c>
      <c r="M732" s="6" t="str">
        <f>VLOOKUP($A732,'Hospitalisation Details'!$A$1:$O$2344,5,FALSE)</f>
        <v>29-Dec-1959</v>
      </c>
      <c r="N732" s="28">
        <f>VLOOKUP($A732,'Hospitalisation Details'!$A$1:$O$2344,6,FALSE)</f>
        <v>63</v>
      </c>
      <c r="O732" s="28">
        <f>VLOOKUP($A732,'Hospitalisation Details'!$A$1:$O$2344,7,FALSE)</f>
        <v>0</v>
      </c>
      <c r="P732" s="28">
        <f>VLOOKUP($A732,'Hospitalisation Details'!$A$1:$O$2344,8,FALSE)</f>
        <v>13887.2</v>
      </c>
      <c r="Q732" t="str">
        <f>VLOOKUP($A732,'Hospitalisation Details'!$A$1:$O$2344,3,FALSE)</f>
        <v>Dec</v>
      </c>
    </row>
    <row r="733" spans="1:17" ht="15.6" x14ac:dyDescent="0.3">
      <c r="A733" s="21" t="s">
        <v>1637</v>
      </c>
      <c r="B733" t="str">
        <f>VLOOKUP($A733,'Customer Names'!$A$2:$D$2336,3,FALSE)</f>
        <v>Benjamin</v>
      </c>
      <c r="C733">
        <f>VLOOKUP($A733,'Medical Examinations'!$A$1:$J$2336,2,FALSE)</f>
        <v>45.34</v>
      </c>
      <c r="D733">
        <f>VLOOKUP($A733,'Medical Examinations'!$A$1:$J$2336,3,FALSE)</f>
        <v>5.69</v>
      </c>
      <c r="E733" t="str">
        <f>VLOOKUP($A733,'Medical Examinations'!$A$1:$J$2336,4,FALSE)</f>
        <v>Yes</v>
      </c>
      <c r="F733" t="str">
        <f>VLOOKUP($A733,'Medical Examinations'!$A$1:$J$2336,5,FALSE)</f>
        <v>No</v>
      </c>
      <c r="G733" t="str">
        <f>VLOOKUP($A733,'Medical Examinations'!$A$1:$J$2336,6,FALSE)</f>
        <v>No</v>
      </c>
      <c r="H733">
        <f>VLOOKUP($A733,'Medical Examinations'!$A$1:$J$2336,7,FALSE)</f>
        <v>0</v>
      </c>
      <c r="I733" t="str">
        <f>VLOOKUP($A733,'Medical Examinations'!$A$1:$J$2336,8,FALSE)</f>
        <v>No</v>
      </c>
      <c r="J733" t="str">
        <f>VLOOKUP($A733,'Medical Examinations'!$A$1:$J$2336,9,FALSE)</f>
        <v>Obesity</v>
      </c>
      <c r="K733" t="str">
        <f>VLOOKUP($A733,'Medical Examinations'!$A$1:$J$2336,10,FALSE)</f>
        <v>Normal</v>
      </c>
      <c r="L733">
        <f>VLOOKUP($A733,'Hospitalisation Details'!$A$1:$O$2344,2,FALSE)</f>
        <v>25</v>
      </c>
      <c r="M733" s="6" t="str">
        <f>VLOOKUP($A733,'Hospitalisation Details'!$A$1:$O$2344,5,FALSE)</f>
        <v>25-Sep-1985</v>
      </c>
      <c r="N733" s="28">
        <f>VLOOKUP($A733,'Hospitalisation Details'!$A$1:$O$2344,6,FALSE)</f>
        <v>37</v>
      </c>
      <c r="O733" s="28">
        <f>VLOOKUP($A733,'Hospitalisation Details'!$A$1:$O$2344,7,FALSE)</f>
        <v>3</v>
      </c>
      <c r="P733" s="28">
        <f>VLOOKUP($A733,'Hospitalisation Details'!$A$1:$O$2344,8,FALSE)</f>
        <v>13886.4</v>
      </c>
      <c r="Q733" t="str">
        <f>VLOOKUP($A733,'Hospitalisation Details'!$A$1:$O$2344,3,FALSE)</f>
        <v>Sep</v>
      </c>
    </row>
    <row r="734" spans="1:17" ht="15.6" x14ac:dyDescent="0.3">
      <c r="A734" s="21" t="s">
        <v>1636</v>
      </c>
      <c r="B734" t="str">
        <f>VLOOKUP($A734,'Customer Names'!$A$2:$D$2336,3,FALSE)</f>
        <v>Tanya</v>
      </c>
      <c r="C734">
        <f>VLOOKUP($A734,'Medical Examinations'!$A$1:$J$2336,2,FALSE)</f>
        <v>31.8</v>
      </c>
      <c r="D734">
        <f>VLOOKUP($A734,'Medical Examinations'!$A$1:$J$2336,3,FALSE)</f>
        <v>5.36</v>
      </c>
      <c r="E734" t="str">
        <f>VLOOKUP($A734,'Medical Examinations'!$A$1:$J$2336,4,FALSE)</f>
        <v>Yes</v>
      </c>
      <c r="F734" t="str">
        <f>VLOOKUP($A734,'Medical Examinations'!$A$1:$J$2336,5,FALSE)</f>
        <v>No</v>
      </c>
      <c r="G734" t="str">
        <f>VLOOKUP($A734,'Medical Examinations'!$A$1:$J$2336,6,FALSE)</f>
        <v>No</v>
      </c>
      <c r="H734">
        <f>VLOOKUP($A734,'Medical Examinations'!$A$1:$J$2336,7,FALSE)</f>
        <v>2</v>
      </c>
      <c r="I734" t="str">
        <f>VLOOKUP($A734,'Medical Examinations'!$A$1:$J$2336,8,FALSE)</f>
        <v>No</v>
      </c>
      <c r="J734" t="str">
        <f>VLOOKUP($A734,'Medical Examinations'!$A$1:$J$2336,9,FALSE)</f>
        <v>Obesity</v>
      </c>
      <c r="K734" t="str">
        <f>VLOOKUP($A734,'Medical Examinations'!$A$1:$J$2336,10,FALSE)</f>
        <v>Normal</v>
      </c>
      <c r="L734">
        <f>VLOOKUP($A734,'Hospitalisation Details'!$A$1:$O$2344,2,FALSE)</f>
        <v>5</v>
      </c>
      <c r="M734" s="6" t="str">
        <f>VLOOKUP($A734,'Hospitalisation Details'!$A$1:$O$2344,5,FALSE)</f>
        <v>5-Oct-1959</v>
      </c>
      <c r="N734" s="28">
        <f>VLOOKUP($A734,'Hospitalisation Details'!$A$1:$O$2344,6,FALSE)</f>
        <v>63</v>
      </c>
      <c r="O734" s="28">
        <f>VLOOKUP($A734,'Hospitalisation Details'!$A$1:$O$2344,7,FALSE)</f>
        <v>0</v>
      </c>
      <c r="P734" s="28">
        <f>VLOOKUP($A734,'Hospitalisation Details'!$A$1:$O$2344,8,FALSE)</f>
        <v>13880.95</v>
      </c>
      <c r="Q734" t="str">
        <f>VLOOKUP($A734,'Hospitalisation Details'!$A$1:$O$2344,3,FALSE)</f>
        <v>Oct</v>
      </c>
    </row>
    <row r="735" spans="1:17" ht="15.6" x14ac:dyDescent="0.3">
      <c r="A735" s="21" t="s">
        <v>1635</v>
      </c>
      <c r="B735" t="str">
        <f>VLOOKUP($A735,'Customer Names'!$A$2:$D$2336,3,FALSE)</f>
        <v>Tracy</v>
      </c>
      <c r="C735">
        <f>VLOOKUP($A735,'Medical Examinations'!$A$1:$J$2336,2,FALSE)</f>
        <v>41.02</v>
      </c>
      <c r="D735">
        <f>VLOOKUP($A735,'Medical Examinations'!$A$1:$J$2336,3,FALSE)</f>
        <v>11.37</v>
      </c>
      <c r="E735" t="str">
        <f>VLOOKUP($A735,'Medical Examinations'!$A$1:$J$2336,4,FALSE)</f>
        <v>No</v>
      </c>
      <c r="F735" t="str">
        <f>VLOOKUP($A735,'Medical Examinations'!$A$1:$J$2336,5,FALSE)</f>
        <v>No</v>
      </c>
      <c r="G735" t="str">
        <f>VLOOKUP($A735,'Medical Examinations'!$A$1:$J$2336,6,FALSE)</f>
        <v>No</v>
      </c>
      <c r="H735">
        <f>VLOOKUP($A735,'Medical Examinations'!$A$1:$J$2336,7,FALSE)</f>
        <v>0</v>
      </c>
      <c r="I735" t="str">
        <f>VLOOKUP($A735,'Medical Examinations'!$A$1:$J$2336,8,FALSE)</f>
        <v>No</v>
      </c>
      <c r="J735" t="str">
        <f>VLOOKUP($A735,'Medical Examinations'!$A$1:$J$2336,9,FALSE)</f>
        <v>Obesity</v>
      </c>
      <c r="K735" t="str">
        <f>VLOOKUP($A735,'Medical Examinations'!$A$1:$J$2336,10,FALSE)</f>
        <v>Diabetes</v>
      </c>
      <c r="L735">
        <f>VLOOKUP($A735,'Hospitalisation Details'!$A$1:$O$2344,2,FALSE)</f>
        <v>19</v>
      </c>
      <c r="M735" s="6" t="str">
        <f>VLOOKUP($A735,'Hospitalisation Details'!$A$1:$O$2344,5,FALSE)</f>
        <v>19-Dec-1978</v>
      </c>
      <c r="N735" s="28">
        <f>VLOOKUP($A735,'Hospitalisation Details'!$A$1:$O$2344,6,FALSE)</f>
        <v>44</v>
      </c>
      <c r="O735" s="28">
        <f>VLOOKUP($A735,'Hospitalisation Details'!$A$1:$O$2344,7,FALSE)</f>
        <v>2</v>
      </c>
      <c r="P735" s="28">
        <f>VLOOKUP($A735,'Hospitalisation Details'!$A$1:$O$2344,8,FALSE)</f>
        <v>13874.89</v>
      </c>
      <c r="Q735" t="str">
        <f>VLOOKUP($A735,'Hospitalisation Details'!$A$1:$O$2344,3,FALSE)</f>
        <v>Dec</v>
      </c>
    </row>
    <row r="736" spans="1:17" ht="15.6" x14ac:dyDescent="0.3">
      <c r="A736" s="21" t="s">
        <v>1634</v>
      </c>
      <c r="B736" t="str">
        <f>VLOOKUP($A736,'Customer Names'!$A$2:$D$2336,3,FALSE)</f>
        <v>Emily S</v>
      </c>
      <c r="C736">
        <f>VLOOKUP($A736,'Medical Examinations'!$A$1:$J$2336,2,FALSE)</f>
        <v>32.68</v>
      </c>
      <c r="D736">
        <f>VLOOKUP($A736,'Medical Examinations'!$A$1:$J$2336,3,FALSE)</f>
        <v>11.87</v>
      </c>
      <c r="E736" t="str">
        <f>VLOOKUP($A736,'Medical Examinations'!$A$1:$J$2336,4,FALSE)</f>
        <v>No</v>
      </c>
      <c r="F736" t="str">
        <f>VLOOKUP($A736,'Medical Examinations'!$A$1:$J$2336,5,FALSE)</f>
        <v>No</v>
      </c>
      <c r="G736" t="str">
        <f>VLOOKUP($A736,'Medical Examinations'!$A$1:$J$2336,6,FALSE)</f>
        <v>No</v>
      </c>
      <c r="H736">
        <f>VLOOKUP($A736,'Medical Examinations'!$A$1:$J$2336,7,FALSE)</f>
        <v>0</v>
      </c>
      <c r="I736" t="str">
        <f>VLOOKUP($A736,'Medical Examinations'!$A$1:$J$2336,8,FALSE)</f>
        <v>No</v>
      </c>
      <c r="J736" t="str">
        <f>VLOOKUP($A736,'Medical Examinations'!$A$1:$J$2336,9,FALSE)</f>
        <v>Obesity</v>
      </c>
      <c r="K736" t="str">
        <f>VLOOKUP($A736,'Medical Examinations'!$A$1:$J$2336,10,FALSE)</f>
        <v>Diabetes</v>
      </c>
      <c r="L736">
        <f>VLOOKUP($A736,'Hospitalisation Details'!$A$1:$O$2344,2,FALSE)</f>
        <v>21</v>
      </c>
      <c r="M736" s="6" t="str">
        <f>VLOOKUP($A736,'Hospitalisation Details'!$A$1:$O$2344,5,FALSE)</f>
        <v>21-Jul-1960</v>
      </c>
      <c r="N736" s="28">
        <f>VLOOKUP($A736,'Hospitalisation Details'!$A$1:$O$2344,6,FALSE)</f>
        <v>62</v>
      </c>
      <c r="O736" s="28">
        <f>VLOOKUP($A736,'Hospitalisation Details'!$A$1:$O$2344,7,FALSE)</f>
        <v>0</v>
      </c>
      <c r="P736" s="28">
        <f>VLOOKUP($A736,'Hospitalisation Details'!$A$1:$O$2344,8,FALSE)</f>
        <v>13844.8</v>
      </c>
      <c r="Q736" t="str">
        <f>VLOOKUP($A736,'Hospitalisation Details'!$A$1:$O$2344,3,FALSE)</f>
        <v>Jul</v>
      </c>
    </row>
    <row r="737" spans="1:17" ht="15.6" x14ac:dyDescent="0.3">
      <c r="A737" s="21" t="s">
        <v>1633</v>
      </c>
      <c r="B737" t="str">
        <f>VLOOKUP($A737,'Customer Names'!$A$2:$D$2336,3,FALSE)</f>
        <v>Kelly R</v>
      </c>
      <c r="C737">
        <f>VLOOKUP($A737,'Medical Examinations'!$A$1:$J$2336,2,FALSE)</f>
        <v>21.7</v>
      </c>
      <c r="D737">
        <f>VLOOKUP($A737,'Medical Examinations'!$A$1:$J$2336,3,FALSE)</f>
        <v>4.9000000000000004</v>
      </c>
      <c r="E737" t="str">
        <f>VLOOKUP($A737,'Medical Examinations'!$A$1:$J$2336,4,FALSE)</f>
        <v>No</v>
      </c>
      <c r="F737" t="str">
        <f>VLOOKUP($A737,'Medical Examinations'!$A$1:$J$2336,5,FALSE)</f>
        <v>No</v>
      </c>
      <c r="G737" t="str">
        <f>VLOOKUP($A737,'Medical Examinations'!$A$1:$J$2336,6,FALSE)</f>
        <v>Yes</v>
      </c>
      <c r="H737">
        <f>VLOOKUP($A737,'Medical Examinations'!$A$1:$J$2336,7,FALSE)</f>
        <v>1</v>
      </c>
      <c r="I737" t="str">
        <f>VLOOKUP($A737,'Medical Examinations'!$A$1:$J$2336,8,FALSE)</f>
        <v>Yes</v>
      </c>
      <c r="J737" t="str">
        <f>VLOOKUP($A737,'Medical Examinations'!$A$1:$J$2336,9,FALSE)</f>
        <v>Normal Weight</v>
      </c>
      <c r="K737" t="str">
        <f>VLOOKUP($A737,'Medical Examinations'!$A$1:$J$2336,10,FALSE)</f>
        <v>Normal</v>
      </c>
      <c r="L737">
        <f>VLOOKUP($A737,'Hospitalisation Details'!$A$1:$O$2344,2,FALSE)</f>
        <v>7</v>
      </c>
      <c r="M737" s="6" t="str">
        <f>VLOOKUP($A737,'Hospitalisation Details'!$A$1:$O$2344,5,FALSE)</f>
        <v>7-Jun-2003</v>
      </c>
      <c r="N737" s="28">
        <f>VLOOKUP($A737,'Hospitalisation Details'!$A$1:$O$2344,6,FALSE)</f>
        <v>20</v>
      </c>
      <c r="O737" s="28">
        <f>VLOOKUP($A737,'Hospitalisation Details'!$A$1:$O$2344,7,FALSE)</f>
        <v>0</v>
      </c>
      <c r="P737" s="28">
        <f>VLOOKUP($A737,'Hospitalisation Details'!$A$1:$O$2344,8,FALSE)</f>
        <v>13844.51</v>
      </c>
      <c r="Q737" t="str">
        <f>VLOOKUP($A737,'Hospitalisation Details'!$A$1:$O$2344,3,FALSE)</f>
        <v>Jun</v>
      </c>
    </row>
    <row r="738" spans="1:17" ht="15.6" x14ac:dyDescent="0.3">
      <c r="A738" s="21" t="s">
        <v>1632</v>
      </c>
      <c r="B738" t="str">
        <f>VLOOKUP($A738,'Customer Names'!$A$2:$D$2336,3,FALSE)</f>
        <v>Kyle</v>
      </c>
      <c r="C738">
        <f>VLOOKUP($A738,'Medical Examinations'!$A$1:$J$2336,2,FALSE)</f>
        <v>40.479999999999997</v>
      </c>
      <c r="D738">
        <f>VLOOKUP($A738,'Medical Examinations'!$A$1:$J$2336,3,FALSE)</f>
        <v>6.7</v>
      </c>
      <c r="E738" t="str">
        <f>VLOOKUP($A738,'Medical Examinations'!$A$1:$J$2336,4,FALSE)</f>
        <v>No</v>
      </c>
      <c r="F738" t="str">
        <f>VLOOKUP($A738,'Medical Examinations'!$A$1:$J$2336,5,FALSE)</f>
        <v>No</v>
      </c>
      <c r="G738" t="str">
        <f>VLOOKUP($A738,'Medical Examinations'!$A$1:$J$2336,6,FALSE)</f>
        <v>No</v>
      </c>
      <c r="H738">
        <f>VLOOKUP($A738,'Medical Examinations'!$A$1:$J$2336,7,FALSE)</f>
        <v>3</v>
      </c>
      <c r="I738" t="str">
        <f>VLOOKUP($A738,'Medical Examinations'!$A$1:$J$2336,8,FALSE)</f>
        <v>No</v>
      </c>
      <c r="J738" t="str">
        <f>VLOOKUP($A738,'Medical Examinations'!$A$1:$J$2336,9,FALSE)</f>
        <v>Obesity</v>
      </c>
      <c r="K738" t="str">
        <f>VLOOKUP($A738,'Medical Examinations'!$A$1:$J$2336,10,FALSE)</f>
        <v>Diabetes</v>
      </c>
      <c r="L738">
        <f>VLOOKUP($A738,'Hospitalisation Details'!$A$1:$O$2344,2,FALSE)</f>
        <v>10</v>
      </c>
      <c r="M738" s="6" t="str">
        <f>VLOOKUP($A738,'Hospitalisation Details'!$A$1:$O$2344,5,FALSE)</f>
        <v>10-Dec-1958</v>
      </c>
      <c r="N738" s="28">
        <f>VLOOKUP($A738,'Hospitalisation Details'!$A$1:$O$2344,6,FALSE)</f>
        <v>64</v>
      </c>
      <c r="O738" s="28">
        <f>VLOOKUP($A738,'Hospitalisation Details'!$A$1:$O$2344,7,FALSE)</f>
        <v>0</v>
      </c>
      <c r="P738" s="28">
        <f>VLOOKUP($A738,'Hospitalisation Details'!$A$1:$O$2344,8,FALSE)</f>
        <v>13831.12</v>
      </c>
      <c r="Q738" t="str">
        <f>VLOOKUP($A738,'Hospitalisation Details'!$A$1:$O$2344,3,FALSE)</f>
        <v>Dec</v>
      </c>
    </row>
    <row r="739" spans="1:17" ht="15.6" x14ac:dyDescent="0.3">
      <c r="A739" s="21" t="s">
        <v>1631</v>
      </c>
      <c r="B739" t="str">
        <f>VLOOKUP($A739,'Customer Names'!$A$2:$D$2336,3,FALSE)</f>
        <v>Bruce A Jr</v>
      </c>
      <c r="C739">
        <f>VLOOKUP($A739,'Medical Examinations'!$A$1:$J$2336,2,FALSE)</f>
        <v>34.5</v>
      </c>
      <c r="D739">
        <f>VLOOKUP($A739,'Medical Examinations'!$A$1:$J$2336,3,FALSE)</f>
        <v>10.3</v>
      </c>
      <c r="E739" t="str">
        <f>VLOOKUP($A739,'Medical Examinations'!$A$1:$J$2336,4,FALSE)</f>
        <v>No</v>
      </c>
      <c r="F739" t="str">
        <f>VLOOKUP($A739,'Medical Examinations'!$A$1:$J$2336,5,FALSE)</f>
        <v>No</v>
      </c>
      <c r="G739" t="str">
        <f>VLOOKUP($A739,'Medical Examinations'!$A$1:$J$2336,6,FALSE)</f>
        <v>No</v>
      </c>
      <c r="H739">
        <f>VLOOKUP($A739,'Medical Examinations'!$A$1:$J$2336,7,FALSE)</f>
        <v>3</v>
      </c>
      <c r="I739" t="str">
        <f>VLOOKUP($A739,'Medical Examinations'!$A$1:$J$2336,8,FALSE)</f>
        <v>No</v>
      </c>
      <c r="J739" t="str">
        <f>VLOOKUP($A739,'Medical Examinations'!$A$1:$J$2336,9,FALSE)</f>
        <v>Obesity</v>
      </c>
      <c r="K739" t="str">
        <f>VLOOKUP($A739,'Medical Examinations'!$A$1:$J$2336,10,FALSE)</f>
        <v>Diabetes</v>
      </c>
      <c r="L739">
        <f>VLOOKUP($A739,'Hospitalisation Details'!$A$1:$O$2344,2,FALSE)</f>
        <v>25</v>
      </c>
      <c r="M739" s="6" t="str">
        <f>VLOOKUP($A739,'Hospitalisation Details'!$A$1:$O$2344,5,FALSE)</f>
        <v>25-Nov-1958</v>
      </c>
      <c r="N739" s="28">
        <f>VLOOKUP($A739,'Hospitalisation Details'!$A$1:$O$2344,6,FALSE)</f>
        <v>64</v>
      </c>
      <c r="O739" s="28">
        <f>VLOOKUP($A739,'Hospitalisation Details'!$A$1:$O$2344,7,FALSE)</f>
        <v>0</v>
      </c>
      <c r="P739" s="28">
        <f>VLOOKUP($A739,'Hospitalisation Details'!$A$1:$O$2344,8,FALSE)</f>
        <v>13822.8</v>
      </c>
      <c r="Q739" t="str">
        <f>VLOOKUP($A739,'Hospitalisation Details'!$A$1:$O$2344,3,FALSE)</f>
        <v>Nov</v>
      </c>
    </row>
    <row r="740" spans="1:17" ht="15.6" x14ac:dyDescent="0.3">
      <c r="A740" s="21" t="s">
        <v>1630</v>
      </c>
      <c r="B740" t="str">
        <f>VLOOKUP($A740,'Customer Names'!$A$2:$D$2336,3,FALSE)</f>
        <v>Cary J</v>
      </c>
      <c r="C740">
        <f>VLOOKUP($A740,'Medical Examinations'!$A$1:$J$2336,2,FALSE)</f>
        <v>45.9</v>
      </c>
      <c r="D740">
        <f>VLOOKUP($A740,'Medical Examinations'!$A$1:$J$2336,3,FALSE)</f>
        <v>11.14</v>
      </c>
      <c r="E740" t="str">
        <f>VLOOKUP($A740,'Medical Examinations'!$A$1:$J$2336,4,FALSE)</f>
        <v>Yes</v>
      </c>
      <c r="F740" t="str">
        <f>VLOOKUP($A740,'Medical Examinations'!$A$1:$J$2336,5,FALSE)</f>
        <v>No</v>
      </c>
      <c r="G740" t="str">
        <f>VLOOKUP($A740,'Medical Examinations'!$A$1:$J$2336,6,FALSE)</f>
        <v>No</v>
      </c>
      <c r="H740">
        <f>VLOOKUP($A740,'Medical Examinations'!$A$1:$J$2336,7,FALSE)</f>
        <v>1</v>
      </c>
      <c r="I740" t="str">
        <f>VLOOKUP($A740,'Medical Examinations'!$A$1:$J$2336,8,FALSE)</f>
        <v>No</v>
      </c>
      <c r="J740" t="str">
        <f>VLOOKUP($A740,'Medical Examinations'!$A$1:$J$2336,9,FALSE)</f>
        <v>Obesity</v>
      </c>
      <c r="K740" t="str">
        <f>VLOOKUP($A740,'Medical Examinations'!$A$1:$J$2336,10,FALSE)</f>
        <v>Diabetes</v>
      </c>
      <c r="L740">
        <f>VLOOKUP($A740,'Hospitalisation Details'!$A$1:$O$2344,2,FALSE)</f>
        <v>8</v>
      </c>
      <c r="M740" s="6" t="str">
        <f>VLOOKUP($A740,'Hospitalisation Details'!$A$1:$O$2344,5,FALSE)</f>
        <v>8-Dec-1986</v>
      </c>
      <c r="N740" s="28">
        <f>VLOOKUP($A740,'Hospitalisation Details'!$A$1:$O$2344,6,FALSE)</f>
        <v>36</v>
      </c>
      <c r="O740" s="28">
        <f>VLOOKUP($A740,'Hospitalisation Details'!$A$1:$O$2344,7,FALSE)</f>
        <v>3</v>
      </c>
      <c r="P740" s="28">
        <f>VLOOKUP($A740,'Hospitalisation Details'!$A$1:$O$2344,8,FALSE)</f>
        <v>13819.49</v>
      </c>
      <c r="Q740" t="str">
        <f>VLOOKUP($A740,'Hospitalisation Details'!$A$1:$O$2344,3,FALSE)</f>
        <v>Dec</v>
      </c>
    </row>
    <row r="741" spans="1:17" ht="15.6" x14ac:dyDescent="0.3">
      <c r="A741" s="21" t="s">
        <v>1629</v>
      </c>
      <c r="B741" t="str">
        <f>VLOOKUP($A741,'Customer Names'!$A$2:$D$2336,3,FALSE)</f>
        <v>Jill M</v>
      </c>
      <c r="C741">
        <f>VLOOKUP($A741,'Medical Examinations'!$A$1:$J$2336,2,FALSE)</f>
        <v>33.479999999999997</v>
      </c>
      <c r="D741">
        <f>VLOOKUP($A741,'Medical Examinations'!$A$1:$J$2336,3,FALSE)</f>
        <v>4.74</v>
      </c>
      <c r="E741" t="str">
        <f>VLOOKUP($A741,'Medical Examinations'!$A$1:$J$2336,4,FALSE)</f>
        <v>Yes</v>
      </c>
      <c r="F741" t="str">
        <f>VLOOKUP($A741,'Medical Examinations'!$A$1:$J$2336,5,FALSE)</f>
        <v>No</v>
      </c>
      <c r="G741" t="str">
        <f>VLOOKUP($A741,'Medical Examinations'!$A$1:$J$2336,6,FALSE)</f>
        <v>No</v>
      </c>
      <c r="H741">
        <f>VLOOKUP($A741,'Medical Examinations'!$A$1:$J$2336,7,FALSE)</f>
        <v>2</v>
      </c>
      <c r="I741" t="str">
        <f>VLOOKUP($A741,'Medical Examinations'!$A$1:$J$2336,8,FALSE)</f>
        <v>No</v>
      </c>
      <c r="J741" t="str">
        <f>VLOOKUP($A741,'Medical Examinations'!$A$1:$J$2336,9,FALSE)</f>
        <v>Obesity</v>
      </c>
      <c r="K741" t="str">
        <f>VLOOKUP($A741,'Medical Examinations'!$A$1:$J$2336,10,FALSE)</f>
        <v>Normal</v>
      </c>
      <c r="L741">
        <f>VLOOKUP($A741,'Hospitalisation Details'!$A$1:$O$2344,2,FALSE)</f>
        <v>10</v>
      </c>
      <c r="M741" s="6" t="str">
        <f>VLOOKUP($A741,'Hospitalisation Details'!$A$1:$O$2344,5,FALSE)</f>
        <v>10-Nov-1966</v>
      </c>
      <c r="N741" s="28">
        <f>VLOOKUP($A741,'Hospitalisation Details'!$A$1:$O$2344,6,FALSE)</f>
        <v>56</v>
      </c>
      <c r="O741" s="28">
        <f>VLOOKUP($A741,'Hospitalisation Details'!$A$1:$O$2344,7,FALSE)</f>
        <v>0</v>
      </c>
      <c r="P741" s="28">
        <f>VLOOKUP($A741,'Hospitalisation Details'!$A$1:$O$2344,8,FALSE)</f>
        <v>13801.61</v>
      </c>
      <c r="Q741" t="str">
        <f>VLOOKUP($A741,'Hospitalisation Details'!$A$1:$O$2344,3,FALSE)</f>
        <v>Nov</v>
      </c>
    </row>
    <row r="742" spans="1:17" ht="15.6" x14ac:dyDescent="0.3">
      <c r="A742" s="21" t="s">
        <v>1628</v>
      </c>
      <c r="B742" t="str">
        <f>VLOOKUP($A742,'Customer Names'!$A$2:$D$2336,3,FALSE)</f>
        <v>Chris</v>
      </c>
      <c r="C742">
        <f>VLOOKUP($A742,'Medical Examinations'!$A$1:$J$2336,2,FALSE)</f>
        <v>28.31</v>
      </c>
      <c r="D742">
        <f>VLOOKUP($A742,'Medical Examinations'!$A$1:$J$2336,3,FALSE)</f>
        <v>5.96</v>
      </c>
      <c r="E742" t="str">
        <f>VLOOKUP($A742,'Medical Examinations'!$A$1:$J$2336,4,FALSE)</f>
        <v>Yes</v>
      </c>
      <c r="F742" t="str">
        <f>VLOOKUP($A742,'Medical Examinations'!$A$1:$J$2336,5,FALSE)</f>
        <v>No</v>
      </c>
      <c r="G742" t="str">
        <f>VLOOKUP($A742,'Medical Examinations'!$A$1:$J$2336,6,FALSE)</f>
        <v>No</v>
      </c>
      <c r="H742">
        <f>VLOOKUP($A742,'Medical Examinations'!$A$1:$J$2336,7,FALSE)</f>
        <v>2</v>
      </c>
      <c r="I742" t="str">
        <f>VLOOKUP($A742,'Medical Examinations'!$A$1:$J$2336,8,FALSE)</f>
        <v>No</v>
      </c>
      <c r="J742" t="str">
        <f>VLOOKUP($A742,'Medical Examinations'!$A$1:$J$2336,9,FALSE)</f>
        <v>Over Weight</v>
      </c>
      <c r="K742" t="str">
        <f>VLOOKUP($A742,'Medical Examinations'!$A$1:$J$2336,10,FALSE)</f>
        <v>Prediabetes</v>
      </c>
      <c r="L742">
        <f>VLOOKUP($A742,'Hospitalisation Details'!$A$1:$O$2344,2,FALSE)</f>
        <v>6</v>
      </c>
      <c r="M742" s="6" t="str">
        <f>VLOOKUP($A742,'Hospitalisation Details'!$A$1:$O$2344,5,FALSE)</f>
        <v>6-Aug-1959</v>
      </c>
      <c r="N742" s="28">
        <f>VLOOKUP($A742,'Hospitalisation Details'!$A$1:$O$2344,6,FALSE)</f>
        <v>63</v>
      </c>
      <c r="O742" s="28">
        <f>VLOOKUP($A742,'Hospitalisation Details'!$A$1:$O$2344,7,FALSE)</f>
        <v>0</v>
      </c>
      <c r="P742" s="28">
        <f>VLOOKUP($A742,'Hospitalisation Details'!$A$1:$O$2344,8,FALSE)</f>
        <v>13770.1</v>
      </c>
      <c r="Q742" t="str">
        <f>VLOOKUP($A742,'Hospitalisation Details'!$A$1:$O$2344,3,FALSE)</f>
        <v>Aug</v>
      </c>
    </row>
    <row r="743" spans="1:17" ht="15.6" x14ac:dyDescent="0.3">
      <c r="A743" s="21" t="s">
        <v>1627</v>
      </c>
      <c r="B743" t="str">
        <f>VLOOKUP($A743,'Customer Names'!$A$2:$D$2336,3,FALSE)</f>
        <v>Michael E</v>
      </c>
      <c r="C743">
        <f>VLOOKUP($A743,'Medical Examinations'!$A$1:$J$2336,2,FALSE)</f>
        <v>21.565000000000001</v>
      </c>
      <c r="D743">
        <f>VLOOKUP($A743,'Medical Examinations'!$A$1:$J$2336,3,FALSE)</f>
        <v>4.95</v>
      </c>
      <c r="E743" t="str">
        <f>VLOOKUP($A743,'Medical Examinations'!$A$1:$J$2336,4,FALSE)</f>
        <v>No</v>
      </c>
      <c r="F743" t="str">
        <f>VLOOKUP($A743,'Medical Examinations'!$A$1:$J$2336,5,FALSE)</f>
        <v>Yes</v>
      </c>
      <c r="G743" t="str">
        <f>VLOOKUP($A743,'Medical Examinations'!$A$1:$J$2336,6,FALSE)</f>
        <v>No</v>
      </c>
      <c r="H743">
        <f>VLOOKUP($A743,'Medical Examinations'!$A$1:$J$2336,7,FALSE)</f>
        <v>1</v>
      </c>
      <c r="I743" t="str">
        <f>VLOOKUP($A743,'Medical Examinations'!$A$1:$J$2336,8,FALSE)</f>
        <v>Yes</v>
      </c>
      <c r="J743" t="str">
        <f>VLOOKUP($A743,'Medical Examinations'!$A$1:$J$2336,9,FALSE)</f>
        <v>Normal Weight</v>
      </c>
      <c r="K743" t="str">
        <f>VLOOKUP($A743,'Medical Examinations'!$A$1:$J$2336,10,FALSE)</f>
        <v>Normal</v>
      </c>
      <c r="L743">
        <f>VLOOKUP($A743,'Hospitalisation Details'!$A$1:$O$2344,2,FALSE)</f>
        <v>16</v>
      </c>
      <c r="M743" s="6" t="str">
        <f>VLOOKUP($A743,'Hospitalisation Details'!$A$1:$O$2344,5,FALSE)</f>
        <v>16-Jul-2004</v>
      </c>
      <c r="N743" s="28">
        <f>VLOOKUP($A743,'Hospitalisation Details'!$A$1:$O$2344,6,FALSE)</f>
        <v>18</v>
      </c>
      <c r="O743" s="28">
        <f>VLOOKUP($A743,'Hospitalisation Details'!$A$1:$O$2344,7,FALSE)</f>
        <v>0</v>
      </c>
      <c r="P743" s="28">
        <f>VLOOKUP($A743,'Hospitalisation Details'!$A$1:$O$2344,8,FALSE)</f>
        <v>13747.87</v>
      </c>
      <c r="Q743" t="str">
        <f>VLOOKUP($A743,'Hospitalisation Details'!$A$1:$O$2344,3,FALSE)</f>
        <v>Jul</v>
      </c>
    </row>
    <row r="744" spans="1:17" ht="15.6" x14ac:dyDescent="0.3">
      <c r="A744" s="21" t="s">
        <v>1626</v>
      </c>
      <c r="B744" t="str">
        <f>VLOOKUP($A744,'Customer Names'!$A$2:$D$2336,3,FALSE)</f>
        <v>Lauren</v>
      </c>
      <c r="C744">
        <f>VLOOKUP($A744,'Medical Examinations'!$A$1:$J$2336,2,FALSE)</f>
        <v>35.590000000000003</v>
      </c>
      <c r="D744">
        <f>VLOOKUP($A744,'Medical Examinations'!$A$1:$J$2336,3,FALSE)</f>
        <v>5.21</v>
      </c>
      <c r="E744" t="str">
        <f>VLOOKUP($A744,'Medical Examinations'!$A$1:$J$2336,4,FALSE)</f>
        <v>Yes</v>
      </c>
      <c r="F744" t="str">
        <f>VLOOKUP($A744,'Medical Examinations'!$A$1:$J$2336,5,FALSE)</f>
        <v>No</v>
      </c>
      <c r="G744" t="str">
        <f>VLOOKUP($A744,'Medical Examinations'!$A$1:$J$2336,6,FALSE)</f>
        <v>Yes</v>
      </c>
      <c r="H744">
        <f>VLOOKUP($A744,'Medical Examinations'!$A$1:$J$2336,7,FALSE)</f>
        <v>1</v>
      </c>
      <c r="I744" t="str">
        <f>VLOOKUP($A744,'Medical Examinations'!$A$1:$J$2336,8,FALSE)</f>
        <v>No</v>
      </c>
      <c r="J744" t="str">
        <f>VLOOKUP($A744,'Medical Examinations'!$A$1:$J$2336,9,FALSE)</f>
        <v>Obesity</v>
      </c>
      <c r="K744" t="str">
        <f>VLOOKUP($A744,'Medical Examinations'!$A$1:$J$2336,10,FALSE)</f>
        <v>Normal</v>
      </c>
      <c r="L744">
        <f>VLOOKUP($A744,'Hospitalisation Details'!$A$1:$O$2344,2,FALSE)</f>
        <v>23</v>
      </c>
      <c r="M744" s="6" t="str">
        <f>VLOOKUP($A744,'Hospitalisation Details'!$A$1:$O$2344,5,FALSE)</f>
        <v>23-Oct-1969</v>
      </c>
      <c r="N744" s="28">
        <f>VLOOKUP($A744,'Hospitalisation Details'!$A$1:$O$2344,6,FALSE)</f>
        <v>53</v>
      </c>
      <c r="O744" s="28">
        <f>VLOOKUP($A744,'Hospitalisation Details'!$A$1:$O$2344,7,FALSE)</f>
        <v>0</v>
      </c>
      <c r="P744" s="28">
        <f>VLOOKUP($A744,'Hospitalisation Details'!$A$1:$O$2344,8,FALSE)</f>
        <v>13746.74</v>
      </c>
      <c r="Q744" t="str">
        <f>VLOOKUP($A744,'Hospitalisation Details'!$A$1:$O$2344,3,FALSE)</f>
        <v>Oct</v>
      </c>
    </row>
    <row r="745" spans="1:17" ht="15.6" x14ac:dyDescent="0.3">
      <c r="A745" s="21" t="s">
        <v>1625</v>
      </c>
      <c r="B745" t="str">
        <f>VLOOKUP($A745,'Customer Names'!$A$2:$D$2336,3,FALSE)</f>
        <v>Kathryn E</v>
      </c>
      <c r="C745">
        <f>VLOOKUP($A745,'Medical Examinations'!$A$1:$J$2336,2,FALSE)</f>
        <v>43.44</v>
      </c>
      <c r="D745">
        <f>VLOOKUP($A745,'Medical Examinations'!$A$1:$J$2336,3,FALSE)</f>
        <v>4.8600000000000003</v>
      </c>
      <c r="E745" t="str">
        <f>VLOOKUP($A745,'Medical Examinations'!$A$1:$J$2336,4,FALSE)</f>
        <v>Yes</v>
      </c>
      <c r="F745" t="str">
        <f>VLOOKUP($A745,'Medical Examinations'!$A$1:$J$2336,5,FALSE)</f>
        <v>No</v>
      </c>
      <c r="G745" t="str">
        <f>VLOOKUP($A745,'Medical Examinations'!$A$1:$J$2336,6,FALSE)</f>
        <v>No</v>
      </c>
      <c r="H745">
        <f>VLOOKUP($A745,'Medical Examinations'!$A$1:$J$2336,7,FALSE)</f>
        <v>0</v>
      </c>
      <c r="I745" t="str">
        <f>VLOOKUP($A745,'Medical Examinations'!$A$1:$J$2336,8,FALSE)</f>
        <v>No</v>
      </c>
      <c r="J745" t="str">
        <f>VLOOKUP($A745,'Medical Examinations'!$A$1:$J$2336,9,FALSE)</f>
        <v>Obesity</v>
      </c>
      <c r="K745" t="str">
        <f>VLOOKUP($A745,'Medical Examinations'!$A$1:$J$2336,10,FALSE)</f>
        <v>Normal</v>
      </c>
      <c r="L745">
        <f>VLOOKUP($A745,'Hospitalisation Details'!$A$1:$O$2344,2,FALSE)</f>
        <v>29</v>
      </c>
      <c r="M745" s="6" t="str">
        <f>VLOOKUP($A745,'Hospitalisation Details'!$A$1:$O$2344,5,FALSE)</f>
        <v>29-Aug-1985</v>
      </c>
      <c r="N745" s="28">
        <f>VLOOKUP($A745,'Hospitalisation Details'!$A$1:$O$2344,6,FALSE)</f>
        <v>37</v>
      </c>
      <c r="O745" s="28">
        <f>VLOOKUP($A745,'Hospitalisation Details'!$A$1:$O$2344,7,FALSE)</f>
        <v>3</v>
      </c>
      <c r="P745" s="28">
        <f>VLOOKUP($A745,'Hospitalisation Details'!$A$1:$O$2344,8,FALSE)</f>
        <v>13726.21</v>
      </c>
      <c r="Q745" t="str">
        <f>VLOOKUP($A745,'Hospitalisation Details'!$A$1:$O$2344,3,FALSE)</f>
        <v>Aug</v>
      </c>
    </row>
    <row r="746" spans="1:17" ht="15.6" x14ac:dyDescent="0.3">
      <c r="A746" s="21" t="s">
        <v>1624</v>
      </c>
      <c r="B746" t="str">
        <f>VLOOKUP($A746,'Customer Names'!$A$2:$D$2336,3,FALSE)</f>
        <v>Polly</v>
      </c>
      <c r="C746">
        <f>VLOOKUP($A746,'Medical Examinations'!$A$1:$J$2336,2,FALSE)</f>
        <v>21.754999999999999</v>
      </c>
      <c r="D746">
        <f>VLOOKUP($A746,'Medical Examinations'!$A$1:$J$2336,3,FALSE)</f>
        <v>7.79</v>
      </c>
      <c r="E746" t="str">
        <f>VLOOKUP($A746,'Medical Examinations'!$A$1:$J$2336,4,FALSE)</f>
        <v>Yes</v>
      </c>
      <c r="F746" t="str">
        <f>VLOOKUP($A746,'Medical Examinations'!$A$1:$J$2336,5,FALSE)</f>
        <v>No</v>
      </c>
      <c r="G746" t="str">
        <f>VLOOKUP($A746,'Medical Examinations'!$A$1:$J$2336,6,FALSE)</f>
        <v>No</v>
      </c>
      <c r="H746">
        <f>VLOOKUP($A746,'Medical Examinations'!$A$1:$J$2336,7,FALSE)</f>
        <v>0</v>
      </c>
      <c r="I746" t="str">
        <f>VLOOKUP($A746,'Medical Examinations'!$A$1:$J$2336,8,FALSE)</f>
        <v>No</v>
      </c>
      <c r="J746" t="str">
        <f>VLOOKUP($A746,'Medical Examinations'!$A$1:$J$2336,9,FALSE)</f>
        <v>Normal Weight</v>
      </c>
      <c r="K746" t="str">
        <f>VLOOKUP($A746,'Medical Examinations'!$A$1:$J$2336,10,FALSE)</f>
        <v>Diabetes</v>
      </c>
      <c r="L746">
        <f>VLOOKUP($A746,'Hospitalisation Details'!$A$1:$O$2344,2,FALSE)</f>
        <v>2</v>
      </c>
      <c r="M746" s="6" t="str">
        <f>VLOOKUP($A746,'Hospitalisation Details'!$A$1:$O$2344,5,FALSE)</f>
        <v>2-Aug-1981</v>
      </c>
      <c r="N746" s="28">
        <f>VLOOKUP($A746,'Hospitalisation Details'!$A$1:$O$2344,6,FALSE)</f>
        <v>41</v>
      </c>
      <c r="O746" s="28">
        <f>VLOOKUP($A746,'Hospitalisation Details'!$A$1:$O$2344,7,FALSE)</f>
        <v>1</v>
      </c>
      <c r="P746" s="28">
        <f>VLOOKUP($A746,'Hospitalisation Details'!$A$1:$O$2344,8,FALSE)</f>
        <v>13725.47</v>
      </c>
      <c r="Q746" t="str">
        <f>VLOOKUP($A746,'Hospitalisation Details'!$A$1:$O$2344,3,FALSE)</f>
        <v>Aug</v>
      </c>
    </row>
    <row r="747" spans="1:17" ht="15.6" x14ac:dyDescent="0.3">
      <c r="A747" s="21" t="s">
        <v>1623</v>
      </c>
      <c r="B747" t="str">
        <f>VLOOKUP($A747,'Customer Names'!$A$2:$D$2336,3,FALSE)</f>
        <v>Mark H</v>
      </c>
      <c r="C747">
        <f>VLOOKUP($A747,'Medical Examinations'!$A$1:$J$2336,2,FALSE)</f>
        <v>44.55</v>
      </c>
      <c r="D747">
        <f>VLOOKUP($A747,'Medical Examinations'!$A$1:$J$2336,3,FALSE)</f>
        <v>7.12</v>
      </c>
      <c r="E747" t="str">
        <f>VLOOKUP($A747,'Medical Examinations'!$A$1:$J$2336,4,FALSE)</f>
        <v>Yes</v>
      </c>
      <c r="F747" t="str">
        <f>VLOOKUP($A747,'Medical Examinations'!$A$1:$J$2336,5,FALSE)</f>
        <v>No</v>
      </c>
      <c r="G747" t="str">
        <f>VLOOKUP($A747,'Medical Examinations'!$A$1:$J$2336,6,FALSE)</f>
        <v>No</v>
      </c>
      <c r="H747">
        <f>VLOOKUP($A747,'Medical Examinations'!$A$1:$J$2336,7,FALSE)</f>
        <v>1</v>
      </c>
      <c r="I747" t="str">
        <f>VLOOKUP($A747,'Medical Examinations'!$A$1:$J$2336,8,FALSE)</f>
        <v>No</v>
      </c>
      <c r="J747" t="str">
        <f>VLOOKUP($A747,'Medical Examinations'!$A$1:$J$2336,9,FALSE)</f>
        <v>Obesity</v>
      </c>
      <c r="K747" t="str">
        <f>VLOOKUP($A747,'Medical Examinations'!$A$1:$J$2336,10,FALSE)</f>
        <v>Diabetes</v>
      </c>
      <c r="L747">
        <f>VLOOKUP($A747,'Hospitalisation Details'!$A$1:$O$2344,2,FALSE)</f>
        <v>24</v>
      </c>
      <c r="M747" s="6" t="str">
        <f>VLOOKUP($A747,'Hospitalisation Details'!$A$1:$O$2344,5,FALSE)</f>
        <v>24-Nov-1986</v>
      </c>
      <c r="N747" s="28">
        <f>VLOOKUP($A747,'Hospitalisation Details'!$A$1:$O$2344,6,FALSE)</f>
        <v>36</v>
      </c>
      <c r="O747" s="28">
        <f>VLOOKUP($A747,'Hospitalisation Details'!$A$1:$O$2344,7,FALSE)</f>
        <v>3</v>
      </c>
      <c r="P747" s="28">
        <f>VLOOKUP($A747,'Hospitalisation Details'!$A$1:$O$2344,8,FALSE)</f>
        <v>13714.55</v>
      </c>
      <c r="Q747" t="str">
        <f>VLOOKUP($A747,'Hospitalisation Details'!$A$1:$O$2344,3,FALSE)</f>
        <v>Nov</v>
      </c>
    </row>
    <row r="748" spans="1:17" ht="15.6" x14ac:dyDescent="0.3">
      <c r="A748" s="21" t="s">
        <v>1622</v>
      </c>
      <c r="B748" t="str">
        <f>VLOOKUP($A748,'Customer Names'!$A$2:$D$2336,3,FALSE)</f>
        <v>Jessie M</v>
      </c>
      <c r="C748">
        <f>VLOOKUP($A748,'Medical Examinations'!$A$1:$J$2336,2,FALSE)</f>
        <v>43.32</v>
      </c>
      <c r="D748">
        <f>VLOOKUP($A748,'Medical Examinations'!$A$1:$J$2336,3,FALSE)</f>
        <v>4.67</v>
      </c>
      <c r="E748" t="str">
        <f>VLOOKUP($A748,'Medical Examinations'!$A$1:$J$2336,4,FALSE)</f>
        <v>Yes</v>
      </c>
      <c r="F748" t="str">
        <f>VLOOKUP($A748,'Medical Examinations'!$A$1:$J$2336,5,FALSE)</f>
        <v>No</v>
      </c>
      <c r="G748" t="str">
        <f>VLOOKUP($A748,'Medical Examinations'!$A$1:$J$2336,6,FALSE)</f>
        <v>No</v>
      </c>
      <c r="H748">
        <f>VLOOKUP($A748,'Medical Examinations'!$A$1:$J$2336,7,FALSE)</f>
        <v>0</v>
      </c>
      <c r="I748" t="str">
        <f>VLOOKUP($A748,'Medical Examinations'!$A$1:$J$2336,8,FALSE)</f>
        <v>No</v>
      </c>
      <c r="J748" t="str">
        <f>VLOOKUP($A748,'Medical Examinations'!$A$1:$J$2336,9,FALSE)</f>
        <v>Obesity</v>
      </c>
      <c r="K748" t="str">
        <f>VLOOKUP($A748,'Medical Examinations'!$A$1:$J$2336,10,FALSE)</f>
        <v>Normal</v>
      </c>
      <c r="L748">
        <f>VLOOKUP($A748,'Hospitalisation Details'!$A$1:$O$2344,2,FALSE)</f>
        <v>14</v>
      </c>
      <c r="M748" s="6" t="str">
        <f>VLOOKUP($A748,'Hospitalisation Details'!$A$1:$O$2344,5,FALSE)</f>
        <v>14-Sep-1985</v>
      </c>
      <c r="N748" s="28">
        <f>VLOOKUP($A748,'Hospitalisation Details'!$A$1:$O$2344,6,FALSE)</f>
        <v>37</v>
      </c>
      <c r="O748" s="28">
        <f>VLOOKUP($A748,'Hospitalisation Details'!$A$1:$O$2344,7,FALSE)</f>
        <v>3</v>
      </c>
      <c r="P748" s="28">
        <f>VLOOKUP($A748,'Hospitalisation Details'!$A$1:$O$2344,8,FALSE)</f>
        <v>13685.51</v>
      </c>
      <c r="Q748" t="str">
        <f>VLOOKUP($A748,'Hospitalisation Details'!$A$1:$O$2344,3,FALSE)</f>
        <v>Sep</v>
      </c>
    </row>
    <row r="749" spans="1:17" ht="15.6" x14ac:dyDescent="0.3">
      <c r="A749" s="21" t="s">
        <v>1621</v>
      </c>
      <c r="B749" t="str">
        <f>VLOOKUP($A749,'Customer Names'!$A$2:$D$2336,3,FALSE)</f>
        <v>Chris</v>
      </c>
      <c r="C749">
        <f>VLOOKUP($A749,'Medical Examinations'!$A$1:$J$2336,2,FALSE)</f>
        <v>31.23</v>
      </c>
      <c r="D749">
        <f>VLOOKUP($A749,'Medical Examinations'!$A$1:$J$2336,3,FALSE)</f>
        <v>9.1199999999999992</v>
      </c>
      <c r="E749" t="str">
        <f>VLOOKUP($A749,'Medical Examinations'!$A$1:$J$2336,4,FALSE)</f>
        <v>Yes</v>
      </c>
      <c r="F749" t="str">
        <f>VLOOKUP($A749,'Medical Examinations'!$A$1:$J$2336,5,FALSE)</f>
        <v>No</v>
      </c>
      <c r="G749" t="str">
        <f>VLOOKUP($A749,'Medical Examinations'!$A$1:$J$2336,6,FALSE)</f>
        <v>Yes</v>
      </c>
      <c r="H749">
        <f>VLOOKUP($A749,'Medical Examinations'!$A$1:$J$2336,7,FALSE)</f>
        <v>1</v>
      </c>
      <c r="I749" t="str">
        <f>VLOOKUP($A749,'Medical Examinations'!$A$1:$J$2336,8,FALSE)</f>
        <v>No</v>
      </c>
      <c r="J749" t="str">
        <f>VLOOKUP($A749,'Medical Examinations'!$A$1:$J$2336,9,FALSE)</f>
        <v>Obesity</v>
      </c>
      <c r="K749" t="str">
        <f>VLOOKUP($A749,'Medical Examinations'!$A$1:$J$2336,10,FALSE)</f>
        <v>Diabetes</v>
      </c>
      <c r="L749">
        <f>VLOOKUP($A749,'Hospitalisation Details'!$A$1:$O$2344,2,FALSE)</f>
        <v>4</v>
      </c>
      <c r="M749" s="6" t="str">
        <f>VLOOKUP($A749,'Hospitalisation Details'!$A$1:$O$2344,5,FALSE)</f>
        <v>4-Aug-1963</v>
      </c>
      <c r="N749" s="28">
        <f>VLOOKUP($A749,'Hospitalisation Details'!$A$1:$O$2344,6,FALSE)</f>
        <v>59</v>
      </c>
      <c r="O749" s="28">
        <f>VLOOKUP($A749,'Hospitalisation Details'!$A$1:$O$2344,7,FALSE)</f>
        <v>0</v>
      </c>
      <c r="P749" s="28">
        <f>VLOOKUP($A749,'Hospitalisation Details'!$A$1:$O$2344,8,FALSE)</f>
        <v>13677.68</v>
      </c>
      <c r="Q749" t="str">
        <f>VLOOKUP($A749,'Hospitalisation Details'!$A$1:$O$2344,3,FALSE)</f>
        <v>Aug</v>
      </c>
    </row>
    <row r="750" spans="1:17" ht="15.6" x14ac:dyDescent="0.3">
      <c r="A750" s="21" t="s">
        <v>1620</v>
      </c>
      <c r="B750" t="str">
        <f>VLOOKUP($A750,'Customer Names'!$A$2:$D$2336,3,FALSE)</f>
        <v>Daniel</v>
      </c>
      <c r="C750">
        <f>VLOOKUP($A750,'Medical Examinations'!$A$1:$J$2336,2,FALSE)</f>
        <v>42.81</v>
      </c>
      <c r="D750">
        <f>VLOOKUP($A750,'Medical Examinations'!$A$1:$J$2336,3,FALSE)</f>
        <v>4.1500000000000004</v>
      </c>
      <c r="E750" t="str">
        <f>VLOOKUP($A750,'Medical Examinations'!$A$1:$J$2336,4,FALSE)</f>
        <v>No</v>
      </c>
      <c r="F750" t="str">
        <f>VLOOKUP($A750,'Medical Examinations'!$A$1:$J$2336,5,FALSE)</f>
        <v>No</v>
      </c>
      <c r="G750" t="str">
        <f>VLOOKUP($A750,'Medical Examinations'!$A$1:$J$2336,6,FALSE)</f>
        <v>No</v>
      </c>
      <c r="H750">
        <f>VLOOKUP($A750,'Medical Examinations'!$A$1:$J$2336,7,FALSE)</f>
        <v>1</v>
      </c>
      <c r="I750" t="str">
        <f>VLOOKUP($A750,'Medical Examinations'!$A$1:$J$2336,8,FALSE)</f>
        <v>No</v>
      </c>
      <c r="J750" t="str">
        <f>VLOOKUP($A750,'Medical Examinations'!$A$1:$J$2336,9,FALSE)</f>
        <v>Obesity</v>
      </c>
      <c r="K750" t="str">
        <f>VLOOKUP($A750,'Medical Examinations'!$A$1:$J$2336,10,FALSE)</f>
        <v>Normal</v>
      </c>
      <c r="L750">
        <f>VLOOKUP($A750,'Hospitalisation Details'!$A$1:$O$2344,2,FALSE)</f>
        <v>20</v>
      </c>
      <c r="M750" s="6" t="str">
        <f>VLOOKUP($A750,'Hospitalisation Details'!$A$1:$O$2344,5,FALSE)</f>
        <v>20-Jul-1984</v>
      </c>
      <c r="N750" s="28">
        <f>VLOOKUP($A750,'Hospitalisation Details'!$A$1:$O$2344,6,FALSE)</f>
        <v>38</v>
      </c>
      <c r="O750" s="28">
        <f>VLOOKUP($A750,'Hospitalisation Details'!$A$1:$O$2344,7,FALSE)</f>
        <v>3</v>
      </c>
      <c r="P750" s="28">
        <f>VLOOKUP($A750,'Hospitalisation Details'!$A$1:$O$2344,8,FALSE)</f>
        <v>13638.06</v>
      </c>
      <c r="Q750" t="str">
        <f>VLOOKUP($A750,'Hospitalisation Details'!$A$1:$O$2344,3,FALSE)</f>
        <v>Jul</v>
      </c>
    </row>
    <row r="751" spans="1:17" ht="15.6" x14ac:dyDescent="0.3">
      <c r="A751" s="21" t="s">
        <v>1619</v>
      </c>
      <c r="B751" t="str">
        <f>VLOOKUP($A751,'Customer Names'!$A$2:$D$2336,3,FALSE)</f>
        <v>Megan</v>
      </c>
      <c r="C751">
        <f>VLOOKUP($A751,'Medical Examinations'!$A$1:$J$2336,2,FALSE)</f>
        <v>35.909999999999997</v>
      </c>
      <c r="D751">
        <f>VLOOKUP($A751,'Medical Examinations'!$A$1:$J$2336,3,FALSE)</f>
        <v>6.72</v>
      </c>
      <c r="E751" t="str">
        <f>VLOOKUP($A751,'Medical Examinations'!$A$1:$J$2336,4,FALSE)</f>
        <v>Yes</v>
      </c>
      <c r="F751" t="str">
        <f>VLOOKUP($A751,'Medical Examinations'!$A$1:$J$2336,5,FALSE)</f>
        <v>No</v>
      </c>
      <c r="G751" t="str">
        <f>VLOOKUP($A751,'Medical Examinations'!$A$1:$J$2336,6,FALSE)</f>
        <v>No</v>
      </c>
      <c r="H751">
        <f>VLOOKUP($A751,'Medical Examinations'!$A$1:$J$2336,7,FALSE)</f>
        <v>2</v>
      </c>
      <c r="I751" t="str">
        <f>VLOOKUP($A751,'Medical Examinations'!$A$1:$J$2336,8,FALSE)</f>
        <v>No</v>
      </c>
      <c r="J751" t="str">
        <f>VLOOKUP($A751,'Medical Examinations'!$A$1:$J$2336,9,FALSE)</f>
        <v>Obesity</v>
      </c>
      <c r="K751" t="str">
        <f>VLOOKUP($A751,'Medical Examinations'!$A$1:$J$2336,10,FALSE)</f>
        <v>Diabetes</v>
      </c>
      <c r="L751">
        <f>VLOOKUP($A751,'Hospitalisation Details'!$A$1:$O$2344,2,FALSE)</f>
        <v>24</v>
      </c>
      <c r="M751" s="6" t="str">
        <f>VLOOKUP($A751,'Hospitalisation Details'!$A$1:$O$2344,5,FALSE)</f>
        <v>24-Dec-1961</v>
      </c>
      <c r="N751" s="28">
        <f>VLOOKUP($A751,'Hospitalisation Details'!$A$1:$O$2344,6,FALSE)</f>
        <v>61</v>
      </c>
      <c r="O751" s="28">
        <f>VLOOKUP($A751,'Hospitalisation Details'!$A$1:$O$2344,7,FALSE)</f>
        <v>0</v>
      </c>
      <c r="P751" s="28">
        <f>VLOOKUP($A751,'Hospitalisation Details'!$A$1:$O$2344,8,FALSE)</f>
        <v>13635.64</v>
      </c>
      <c r="Q751" t="str">
        <f>VLOOKUP($A751,'Hospitalisation Details'!$A$1:$O$2344,3,FALSE)</f>
        <v>Dec</v>
      </c>
    </row>
    <row r="752" spans="1:17" ht="15.6" x14ac:dyDescent="0.3">
      <c r="A752" s="21" t="s">
        <v>1618</v>
      </c>
      <c r="B752" t="str">
        <f>VLOOKUP($A752,'Customer Names'!$A$2:$D$2336,3,FALSE)</f>
        <v>Kevin</v>
      </c>
      <c r="C752">
        <f>VLOOKUP($A752,'Medical Examinations'!$A$1:$J$2336,2,FALSE)</f>
        <v>36.65</v>
      </c>
      <c r="D752">
        <f>VLOOKUP($A752,'Medical Examinations'!$A$1:$J$2336,3,FALSE)</f>
        <v>5.01</v>
      </c>
      <c r="E752" t="str">
        <f>VLOOKUP($A752,'Medical Examinations'!$A$1:$J$2336,4,FALSE)</f>
        <v>Yes</v>
      </c>
      <c r="F752" t="str">
        <f>VLOOKUP($A752,'Medical Examinations'!$A$1:$J$2336,5,FALSE)</f>
        <v>No</v>
      </c>
      <c r="G752" t="str">
        <f>VLOOKUP($A752,'Medical Examinations'!$A$1:$J$2336,6,FALSE)</f>
        <v>Yes</v>
      </c>
      <c r="H752">
        <f>VLOOKUP($A752,'Medical Examinations'!$A$1:$J$2336,7,FALSE)</f>
        <v>1</v>
      </c>
      <c r="I752" t="str">
        <f>VLOOKUP($A752,'Medical Examinations'!$A$1:$J$2336,8,FALSE)</f>
        <v>No</v>
      </c>
      <c r="J752" t="str">
        <f>VLOOKUP($A752,'Medical Examinations'!$A$1:$J$2336,9,FALSE)</f>
        <v>Obesity</v>
      </c>
      <c r="K752" t="str">
        <f>VLOOKUP($A752,'Medical Examinations'!$A$1:$J$2336,10,FALSE)</f>
        <v>Normal</v>
      </c>
      <c r="L752">
        <f>VLOOKUP($A752,'Hospitalisation Details'!$A$1:$O$2344,2,FALSE)</f>
        <v>26</v>
      </c>
      <c r="M752" s="6" t="str">
        <f>VLOOKUP($A752,'Hospitalisation Details'!$A$1:$O$2344,5,FALSE)</f>
        <v>26-Jul-1969</v>
      </c>
      <c r="N752" s="28">
        <f>VLOOKUP($A752,'Hospitalisation Details'!$A$1:$O$2344,6,FALSE)</f>
        <v>53</v>
      </c>
      <c r="O752" s="28">
        <f>VLOOKUP($A752,'Hospitalisation Details'!$A$1:$O$2344,7,FALSE)</f>
        <v>0</v>
      </c>
      <c r="P752" s="28">
        <f>VLOOKUP($A752,'Hospitalisation Details'!$A$1:$O$2344,8,FALSE)</f>
        <v>13622.01</v>
      </c>
      <c r="Q752" t="str">
        <f>VLOOKUP($A752,'Hospitalisation Details'!$A$1:$O$2344,3,FALSE)</f>
        <v>Jul</v>
      </c>
    </row>
    <row r="753" spans="1:17" ht="15.6" x14ac:dyDescent="0.3">
      <c r="A753" s="21" t="s">
        <v>1617</v>
      </c>
      <c r="B753" t="str">
        <f>VLOOKUP($A753,'Customer Names'!$A$2:$D$2336,3,FALSE)</f>
        <v>Caroline S</v>
      </c>
      <c r="C753">
        <f>VLOOKUP($A753,'Medical Examinations'!$A$1:$J$2336,2,FALSE)</f>
        <v>22.04</v>
      </c>
      <c r="D753">
        <f>VLOOKUP($A753,'Medical Examinations'!$A$1:$J$2336,3,FALSE)</f>
        <v>10.9</v>
      </c>
      <c r="E753" t="str">
        <f>VLOOKUP($A753,'Medical Examinations'!$A$1:$J$2336,4,FALSE)</f>
        <v>Yes</v>
      </c>
      <c r="F753" t="str">
        <f>VLOOKUP($A753,'Medical Examinations'!$A$1:$J$2336,5,FALSE)</f>
        <v>No</v>
      </c>
      <c r="G753" t="str">
        <f>VLOOKUP($A753,'Medical Examinations'!$A$1:$J$2336,6,FALSE)</f>
        <v>No</v>
      </c>
      <c r="H753">
        <f>VLOOKUP($A753,'Medical Examinations'!$A$1:$J$2336,7,FALSE)</f>
        <v>2</v>
      </c>
      <c r="I753" t="str">
        <f>VLOOKUP($A753,'Medical Examinations'!$A$1:$J$2336,8,FALSE)</f>
        <v>No</v>
      </c>
      <c r="J753" t="str">
        <f>VLOOKUP($A753,'Medical Examinations'!$A$1:$J$2336,9,FALSE)</f>
        <v>Normal Weight</v>
      </c>
      <c r="K753" t="str">
        <f>VLOOKUP($A753,'Medical Examinations'!$A$1:$J$2336,10,FALSE)</f>
        <v>Diabetes</v>
      </c>
      <c r="L753">
        <f>VLOOKUP($A753,'Hospitalisation Details'!$A$1:$O$2344,2,FALSE)</f>
        <v>18</v>
      </c>
      <c r="M753" s="6" t="str">
        <f>VLOOKUP($A753,'Hospitalisation Details'!$A$1:$O$2344,5,FALSE)</f>
        <v>18-Nov-1961</v>
      </c>
      <c r="N753" s="28">
        <f>VLOOKUP($A753,'Hospitalisation Details'!$A$1:$O$2344,6,FALSE)</f>
        <v>61</v>
      </c>
      <c r="O753" s="28">
        <f>VLOOKUP($A753,'Hospitalisation Details'!$A$1:$O$2344,7,FALSE)</f>
        <v>0</v>
      </c>
      <c r="P753" s="28">
        <f>VLOOKUP($A753,'Hospitalisation Details'!$A$1:$O$2344,8,FALSE)</f>
        <v>13616.36</v>
      </c>
      <c r="Q753" t="str">
        <f>VLOOKUP($A753,'Hospitalisation Details'!$A$1:$O$2344,3,FALSE)</f>
        <v>Nov</v>
      </c>
    </row>
    <row r="754" spans="1:17" ht="15.6" x14ac:dyDescent="0.3">
      <c r="A754" s="21" t="s">
        <v>1616</v>
      </c>
      <c r="B754" t="str">
        <f>VLOOKUP($A754,'Customer Names'!$A$2:$D$2336,3,FALSE)</f>
        <v>Nuta</v>
      </c>
      <c r="C754">
        <f>VLOOKUP($A754,'Medical Examinations'!$A$1:$J$2336,2,FALSE)</f>
        <v>31.824999999999999</v>
      </c>
      <c r="D754">
        <f>VLOOKUP($A754,'Medical Examinations'!$A$1:$J$2336,3,FALSE)</f>
        <v>5.52</v>
      </c>
      <c r="E754" t="str">
        <f>VLOOKUP($A754,'Medical Examinations'!$A$1:$J$2336,4,FALSE)</f>
        <v>Yes</v>
      </c>
      <c r="F754" t="str">
        <f>VLOOKUP($A754,'Medical Examinations'!$A$1:$J$2336,5,FALSE)</f>
        <v>No</v>
      </c>
      <c r="G754" t="str">
        <f>VLOOKUP($A754,'Medical Examinations'!$A$1:$J$2336,6,FALSE)</f>
        <v>No</v>
      </c>
      <c r="H754">
        <f>VLOOKUP($A754,'Medical Examinations'!$A$1:$J$2336,7,FALSE)</f>
        <v>1</v>
      </c>
      <c r="I754" t="str">
        <f>VLOOKUP($A754,'Medical Examinations'!$A$1:$J$2336,8,FALSE)</f>
        <v>No</v>
      </c>
      <c r="J754" t="str">
        <f>VLOOKUP($A754,'Medical Examinations'!$A$1:$J$2336,9,FALSE)</f>
        <v>Obesity</v>
      </c>
      <c r="K754" t="str">
        <f>VLOOKUP($A754,'Medical Examinations'!$A$1:$J$2336,10,FALSE)</f>
        <v>Normal</v>
      </c>
      <c r="L754">
        <f>VLOOKUP($A754,'Hospitalisation Details'!$A$1:$O$2344,2,FALSE)</f>
        <v>10</v>
      </c>
      <c r="M754" s="6" t="str">
        <f>VLOOKUP($A754,'Hospitalisation Details'!$A$1:$O$2344,5,FALSE)</f>
        <v>10-Sep-1964</v>
      </c>
      <c r="N754" s="28">
        <f>VLOOKUP($A754,'Hospitalisation Details'!$A$1:$O$2344,6,FALSE)</f>
        <v>58</v>
      </c>
      <c r="O754" s="28">
        <f>VLOOKUP($A754,'Hospitalisation Details'!$A$1:$O$2344,7,FALSE)</f>
        <v>2</v>
      </c>
      <c r="P754" s="28">
        <f>VLOOKUP($A754,'Hospitalisation Details'!$A$1:$O$2344,8,FALSE)</f>
        <v>13607.37</v>
      </c>
      <c r="Q754" t="str">
        <f>VLOOKUP($A754,'Hospitalisation Details'!$A$1:$O$2344,3,FALSE)</f>
        <v>Sep</v>
      </c>
    </row>
    <row r="755" spans="1:17" ht="15.6" x14ac:dyDescent="0.3">
      <c r="A755" s="21" t="s">
        <v>1615</v>
      </c>
      <c r="B755" t="str">
        <f>VLOOKUP($A755,'Customer Names'!$A$2:$D$2336,3,FALSE)</f>
        <v>Margie</v>
      </c>
      <c r="C755">
        <f>VLOOKUP($A755,'Medical Examinations'!$A$1:$J$2336,2,FALSE)</f>
        <v>53.58</v>
      </c>
      <c r="D755">
        <f>VLOOKUP($A755,'Medical Examinations'!$A$1:$J$2336,3,FALSE)</f>
        <v>4.55</v>
      </c>
      <c r="E755" t="str">
        <f>VLOOKUP($A755,'Medical Examinations'!$A$1:$J$2336,4,FALSE)</f>
        <v>No</v>
      </c>
      <c r="F755" t="str">
        <f>VLOOKUP($A755,'Medical Examinations'!$A$1:$J$2336,5,FALSE)</f>
        <v>No</v>
      </c>
      <c r="G755" t="str">
        <f>VLOOKUP($A755,'Medical Examinations'!$A$1:$J$2336,6,FALSE)</f>
        <v>No</v>
      </c>
      <c r="H755">
        <f>VLOOKUP($A755,'Medical Examinations'!$A$1:$J$2336,7,FALSE)</f>
        <v>1</v>
      </c>
      <c r="I755" t="str">
        <f>VLOOKUP($A755,'Medical Examinations'!$A$1:$J$2336,8,FALSE)</f>
        <v>No</v>
      </c>
      <c r="J755" t="str">
        <f>VLOOKUP($A755,'Medical Examinations'!$A$1:$J$2336,9,FALSE)</f>
        <v>Obesity</v>
      </c>
      <c r="K755" t="str">
        <f>VLOOKUP($A755,'Medical Examinations'!$A$1:$J$2336,10,FALSE)</f>
        <v>Normal</v>
      </c>
      <c r="L755">
        <f>VLOOKUP($A755,'Hospitalisation Details'!$A$1:$O$2344,2,FALSE)</f>
        <v>14</v>
      </c>
      <c r="M755" s="6" t="str">
        <f>VLOOKUP($A755,'Hospitalisation Details'!$A$1:$O$2344,5,FALSE)</f>
        <v>14-Aug-1992</v>
      </c>
      <c r="N755" s="28">
        <f>VLOOKUP($A755,'Hospitalisation Details'!$A$1:$O$2344,6,FALSE)</f>
        <v>30</v>
      </c>
      <c r="O755" s="28">
        <f>VLOOKUP($A755,'Hospitalisation Details'!$A$1:$O$2344,7,FALSE)</f>
        <v>0</v>
      </c>
      <c r="P755" s="28">
        <f>VLOOKUP($A755,'Hospitalisation Details'!$A$1:$O$2344,8,FALSE)</f>
        <v>13588.17</v>
      </c>
      <c r="Q755" t="str">
        <f>VLOOKUP($A755,'Hospitalisation Details'!$A$1:$O$2344,3,FALSE)</f>
        <v>Aug</v>
      </c>
    </row>
    <row r="756" spans="1:17" ht="15.6" x14ac:dyDescent="0.3">
      <c r="A756" s="21" t="s">
        <v>1614</v>
      </c>
      <c r="B756" t="str">
        <f>VLOOKUP($A756,'Customer Names'!$A$2:$D$2336,3,FALSE)</f>
        <v>Heidi</v>
      </c>
      <c r="C756">
        <f>VLOOKUP($A756,'Medical Examinations'!$A$1:$J$2336,2,FALSE)</f>
        <v>34.299999999999997</v>
      </c>
      <c r="D756">
        <f>VLOOKUP($A756,'Medical Examinations'!$A$1:$J$2336,3,FALSE)</f>
        <v>11.76</v>
      </c>
      <c r="E756" t="str">
        <f>VLOOKUP($A756,'Medical Examinations'!$A$1:$J$2336,4,FALSE)</f>
        <v>No</v>
      </c>
      <c r="F756" t="str">
        <f>VLOOKUP($A756,'Medical Examinations'!$A$1:$J$2336,5,FALSE)</f>
        <v>No</v>
      </c>
      <c r="G756" t="str">
        <f>VLOOKUP($A756,'Medical Examinations'!$A$1:$J$2336,6,FALSE)</f>
        <v>No</v>
      </c>
      <c r="H756">
        <f>VLOOKUP($A756,'Medical Examinations'!$A$1:$J$2336,7,FALSE)</f>
        <v>0</v>
      </c>
      <c r="I756" t="str">
        <f>VLOOKUP($A756,'Medical Examinations'!$A$1:$J$2336,8,FALSE)</f>
        <v>No</v>
      </c>
      <c r="J756" t="str">
        <f>VLOOKUP($A756,'Medical Examinations'!$A$1:$J$2336,9,FALSE)</f>
        <v>Obesity</v>
      </c>
      <c r="K756" t="str">
        <f>VLOOKUP($A756,'Medical Examinations'!$A$1:$J$2336,10,FALSE)</f>
        <v>Diabetes</v>
      </c>
      <c r="L756">
        <f>VLOOKUP($A756,'Hospitalisation Details'!$A$1:$O$2344,2,FALSE)</f>
        <v>15</v>
      </c>
      <c r="M756" s="6" t="str">
        <f>VLOOKUP($A756,'Hospitalisation Details'!$A$1:$O$2344,5,FALSE)</f>
        <v>15-Jul-1968</v>
      </c>
      <c r="N756" s="28">
        <f>VLOOKUP($A756,'Hospitalisation Details'!$A$1:$O$2344,6,FALSE)</f>
        <v>54</v>
      </c>
      <c r="O756" s="28">
        <f>VLOOKUP($A756,'Hospitalisation Details'!$A$1:$O$2344,7,FALSE)</f>
        <v>0</v>
      </c>
      <c r="P756" s="28">
        <f>VLOOKUP($A756,'Hospitalisation Details'!$A$1:$O$2344,8,FALSE)</f>
        <v>13566.04</v>
      </c>
      <c r="Q756" t="str">
        <f>VLOOKUP($A756,'Hospitalisation Details'!$A$1:$O$2344,3,FALSE)</f>
        <v>Jul</v>
      </c>
    </row>
    <row r="757" spans="1:17" ht="15.6" x14ac:dyDescent="0.3">
      <c r="A757" s="21" t="s">
        <v>1613</v>
      </c>
      <c r="B757" t="str">
        <f>VLOOKUP($A757,'Customer Names'!$A$2:$D$2336,3,FALSE)</f>
        <v>Diego J</v>
      </c>
      <c r="C757">
        <f>VLOOKUP($A757,'Medical Examinations'!$A$1:$J$2336,2,FALSE)</f>
        <v>32.11</v>
      </c>
      <c r="D757">
        <f>VLOOKUP($A757,'Medical Examinations'!$A$1:$J$2336,3,FALSE)</f>
        <v>7.06</v>
      </c>
      <c r="E757" t="str">
        <f>VLOOKUP($A757,'Medical Examinations'!$A$1:$J$2336,4,FALSE)</f>
        <v>No</v>
      </c>
      <c r="F757" t="str">
        <f>VLOOKUP($A757,'Medical Examinations'!$A$1:$J$2336,5,FALSE)</f>
        <v>No</v>
      </c>
      <c r="G757" t="str">
        <f>VLOOKUP($A757,'Medical Examinations'!$A$1:$J$2336,6,FALSE)</f>
        <v>No</v>
      </c>
      <c r="H757">
        <f>VLOOKUP($A757,'Medical Examinations'!$A$1:$J$2336,7,FALSE)</f>
        <v>0</v>
      </c>
      <c r="I757" t="str">
        <f>VLOOKUP($A757,'Medical Examinations'!$A$1:$J$2336,8,FALSE)</f>
        <v>No</v>
      </c>
      <c r="J757" t="str">
        <f>VLOOKUP($A757,'Medical Examinations'!$A$1:$J$2336,9,FALSE)</f>
        <v>Obesity</v>
      </c>
      <c r="K757" t="str">
        <f>VLOOKUP($A757,'Medical Examinations'!$A$1:$J$2336,10,FALSE)</f>
        <v>Diabetes</v>
      </c>
      <c r="L757">
        <f>VLOOKUP($A757,'Hospitalisation Details'!$A$1:$O$2344,2,FALSE)</f>
        <v>11</v>
      </c>
      <c r="M757" s="6" t="str">
        <f>VLOOKUP($A757,'Hospitalisation Details'!$A$1:$O$2344,5,FALSE)</f>
        <v>11-Jul-1960</v>
      </c>
      <c r="N757" s="28">
        <f>VLOOKUP($A757,'Hospitalisation Details'!$A$1:$O$2344,6,FALSE)</f>
        <v>62</v>
      </c>
      <c r="O757" s="28">
        <f>VLOOKUP($A757,'Hospitalisation Details'!$A$1:$O$2344,7,FALSE)</f>
        <v>0</v>
      </c>
      <c r="P757" s="28">
        <f>VLOOKUP($A757,'Hospitalisation Details'!$A$1:$O$2344,8,FALSE)</f>
        <v>13555</v>
      </c>
      <c r="Q757" t="str">
        <f>VLOOKUP($A757,'Hospitalisation Details'!$A$1:$O$2344,3,FALSE)</f>
        <v>Jul</v>
      </c>
    </row>
    <row r="758" spans="1:17" ht="15.6" x14ac:dyDescent="0.3">
      <c r="A758" s="21" t="s">
        <v>1612</v>
      </c>
      <c r="B758" t="str">
        <f>VLOOKUP($A758,'Customer Names'!$A$2:$D$2336,3,FALSE)</f>
        <v>Enrique M Sr</v>
      </c>
      <c r="C758">
        <f>VLOOKUP($A758,'Medical Examinations'!$A$1:$J$2336,2,FALSE)</f>
        <v>31.78</v>
      </c>
      <c r="D758">
        <f>VLOOKUP($A758,'Medical Examinations'!$A$1:$J$2336,3,FALSE)</f>
        <v>11.35</v>
      </c>
      <c r="E758" t="str">
        <f>VLOOKUP($A758,'Medical Examinations'!$A$1:$J$2336,4,FALSE)</f>
        <v>Yes</v>
      </c>
      <c r="F758" t="str">
        <f>VLOOKUP($A758,'Medical Examinations'!$A$1:$J$2336,5,FALSE)</f>
        <v>No</v>
      </c>
      <c r="G758" t="str">
        <f>VLOOKUP($A758,'Medical Examinations'!$A$1:$J$2336,6,FALSE)</f>
        <v>Yes</v>
      </c>
      <c r="H758">
        <f>VLOOKUP($A758,'Medical Examinations'!$A$1:$J$2336,7,FALSE)</f>
        <v>1</v>
      </c>
      <c r="I758" t="str">
        <f>VLOOKUP($A758,'Medical Examinations'!$A$1:$J$2336,8,FALSE)</f>
        <v>No</v>
      </c>
      <c r="J758" t="str">
        <f>VLOOKUP($A758,'Medical Examinations'!$A$1:$J$2336,9,FALSE)</f>
        <v>Obesity</v>
      </c>
      <c r="K758" t="str">
        <f>VLOOKUP($A758,'Medical Examinations'!$A$1:$J$2336,10,FALSE)</f>
        <v>Diabetes</v>
      </c>
      <c r="L758">
        <f>VLOOKUP($A758,'Hospitalisation Details'!$A$1:$O$2344,2,FALSE)</f>
        <v>14</v>
      </c>
      <c r="M758" s="6" t="str">
        <f>VLOOKUP($A758,'Hospitalisation Details'!$A$1:$O$2344,5,FALSE)</f>
        <v>14-Oct-1963</v>
      </c>
      <c r="N758" s="28">
        <f>VLOOKUP($A758,'Hospitalisation Details'!$A$1:$O$2344,6,FALSE)</f>
        <v>59</v>
      </c>
      <c r="O758" s="28">
        <f>VLOOKUP($A758,'Hospitalisation Details'!$A$1:$O$2344,7,FALSE)</f>
        <v>0</v>
      </c>
      <c r="P758" s="28">
        <f>VLOOKUP($A758,'Hospitalisation Details'!$A$1:$O$2344,8,FALSE)</f>
        <v>13511.28</v>
      </c>
      <c r="Q758" t="str">
        <f>VLOOKUP($A758,'Hospitalisation Details'!$A$1:$O$2344,3,FALSE)</f>
        <v>Oct</v>
      </c>
    </row>
    <row r="759" spans="1:17" ht="15.6" x14ac:dyDescent="0.3">
      <c r="A759" s="21" t="s">
        <v>1611</v>
      </c>
      <c r="B759" t="str">
        <f>VLOOKUP($A759,'Customer Names'!$A$2:$D$2336,3,FALSE)</f>
        <v>Greg</v>
      </c>
      <c r="C759">
        <f>VLOOKUP($A759,'Medical Examinations'!$A$1:$J$2336,2,FALSE)</f>
        <v>46.89</v>
      </c>
      <c r="D759">
        <f>VLOOKUP($A759,'Medical Examinations'!$A$1:$J$2336,3,FALSE)</f>
        <v>5.52</v>
      </c>
      <c r="E759" t="str">
        <f>VLOOKUP($A759,'Medical Examinations'!$A$1:$J$2336,4,FALSE)</f>
        <v>No</v>
      </c>
      <c r="F759" t="str">
        <f>VLOOKUP($A759,'Medical Examinations'!$A$1:$J$2336,5,FALSE)</f>
        <v>No</v>
      </c>
      <c r="G759" t="str">
        <f>VLOOKUP($A759,'Medical Examinations'!$A$1:$J$2336,6,FALSE)</f>
        <v>No</v>
      </c>
      <c r="H759">
        <f>VLOOKUP($A759,'Medical Examinations'!$A$1:$J$2336,7,FALSE)</f>
        <v>0</v>
      </c>
      <c r="I759" t="str">
        <f>VLOOKUP($A759,'Medical Examinations'!$A$1:$J$2336,8,FALSE)</f>
        <v>No</v>
      </c>
      <c r="J759" t="str">
        <f>VLOOKUP($A759,'Medical Examinations'!$A$1:$J$2336,9,FALSE)</f>
        <v>Obesity</v>
      </c>
      <c r="K759" t="str">
        <f>VLOOKUP($A759,'Medical Examinations'!$A$1:$J$2336,10,FALSE)</f>
        <v>Normal</v>
      </c>
      <c r="L759">
        <f>VLOOKUP($A759,'Hospitalisation Details'!$A$1:$O$2344,2,FALSE)</f>
        <v>30</v>
      </c>
      <c r="M759" s="6" t="str">
        <f>VLOOKUP($A759,'Hospitalisation Details'!$A$1:$O$2344,5,FALSE)</f>
        <v>30-Aug-1990</v>
      </c>
      <c r="N759" s="28">
        <f>VLOOKUP($A759,'Hospitalisation Details'!$A$1:$O$2344,6,FALSE)</f>
        <v>32</v>
      </c>
      <c r="O759" s="28">
        <f>VLOOKUP($A759,'Hospitalisation Details'!$A$1:$O$2344,7,FALSE)</f>
        <v>3</v>
      </c>
      <c r="P759" s="28">
        <f>VLOOKUP($A759,'Hospitalisation Details'!$A$1:$O$2344,8,FALSE)</f>
        <v>13480.83</v>
      </c>
      <c r="Q759" t="str">
        <f>VLOOKUP($A759,'Hospitalisation Details'!$A$1:$O$2344,3,FALSE)</f>
        <v>Aug</v>
      </c>
    </row>
    <row r="760" spans="1:17" ht="15.6" x14ac:dyDescent="0.3">
      <c r="A760" s="21" t="s">
        <v>1610</v>
      </c>
      <c r="B760" t="str">
        <f>VLOOKUP($A760,'Customer Names'!$A$2:$D$2336,3,FALSE)</f>
        <v>Filip</v>
      </c>
      <c r="C760">
        <f>VLOOKUP($A760,'Medical Examinations'!$A$1:$J$2336,2,FALSE)</f>
        <v>39.35</v>
      </c>
      <c r="D760">
        <f>VLOOKUP($A760,'Medical Examinations'!$A$1:$J$2336,3,FALSE)</f>
        <v>7.86</v>
      </c>
      <c r="E760" t="str">
        <f>VLOOKUP($A760,'Medical Examinations'!$A$1:$J$2336,4,FALSE)</f>
        <v>Yes</v>
      </c>
      <c r="F760" t="str">
        <f>VLOOKUP($A760,'Medical Examinations'!$A$1:$J$2336,5,FALSE)</f>
        <v>No</v>
      </c>
      <c r="G760" t="str">
        <f>VLOOKUP($A760,'Medical Examinations'!$A$1:$J$2336,6,FALSE)</f>
        <v>No</v>
      </c>
      <c r="H760">
        <f>VLOOKUP($A760,'Medical Examinations'!$A$1:$J$2336,7,FALSE)</f>
        <v>1</v>
      </c>
      <c r="I760" t="str">
        <f>VLOOKUP($A760,'Medical Examinations'!$A$1:$J$2336,8,FALSE)</f>
        <v>No</v>
      </c>
      <c r="J760" t="str">
        <f>VLOOKUP($A760,'Medical Examinations'!$A$1:$J$2336,9,FALSE)</f>
        <v>Obesity</v>
      </c>
      <c r="K760" t="str">
        <f>VLOOKUP($A760,'Medical Examinations'!$A$1:$J$2336,10,FALSE)</f>
        <v>Diabetes</v>
      </c>
      <c r="L760">
        <f>VLOOKUP($A760,'Hospitalisation Details'!$A$1:$O$2344,2,FALSE)</f>
        <v>7</v>
      </c>
      <c r="M760" s="6" t="str">
        <f>VLOOKUP($A760,'Hospitalisation Details'!$A$1:$O$2344,5,FALSE)</f>
        <v>7-Aug-1975</v>
      </c>
      <c r="N760" s="28">
        <f>VLOOKUP($A760,'Hospitalisation Details'!$A$1:$O$2344,6,FALSE)</f>
        <v>47</v>
      </c>
      <c r="O760" s="28">
        <f>VLOOKUP($A760,'Hospitalisation Details'!$A$1:$O$2344,7,FALSE)</f>
        <v>1</v>
      </c>
      <c r="P760" s="28">
        <f>VLOOKUP($A760,'Hospitalisation Details'!$A$1:$O$2344,8,FALSE)</f>
        <v>13472.19</v>
      </c>
      <c r="Q760" t="str">
        <f>VLOOKUP($A760,'Hospitalisation Details'!$A$1:$O$2344,3,FALSE)</f>
        <v>Aug</v>
      </c>
    </row>
    <row r="761" spans="1:17" ht="15.6" x14ac:dyDescent="0.3">
      <c r="A761" s="21" t="s">
        <v>1609</v>
      </c>
      <c r="B761" t="str">
        <f>VLOOKUP($A761,'Customer Names'!$A$2:$D$2336,3,FALSE)</f>
        <v>Rosemary E</v>
      </c>
      <c r="C761">
        <f>VLOOKUP($A761,'Medical Examinations'!$A$1:$J$2336,2,FALSE)</f>
        <v>39.200000000000003</v>
      </c>
      <c r="D761">
        <f>VLOOKUP($A761,'Medical Examinations'!$A$1:$J$2336,3,FALSE)</f>
        <v>11.38</v>
      </c>
      <c r="E761" t="str">
        <f>VLOOKUP($A761,'Medical Examinations'!$A$1:$J$2336,4,FALSE)</f>
        <v>No</v>
      </c>
      <c r="F761" t="str">
        <f>VLOOKUP($A761,'Medical Examinations'!$A$1:$J$2336,5,FALSE)</f>
        <v>No</v>
      </c>
      <c r="G761" t="str">
        <f>VLOOKUP($A761,'Medical Examinations'!$A$1:$J$2336,6,FALSE)</f>
        <v>No</v>
      </c>
      <c r="H761">
        <f>VLOOKUP($A761,'Medical Examinations'!$A$1:$J$2336,7,FALSE)</f>
        <v>0</v>
      </c>
      <c r="I761" t="str">
        <f>VLOOKUP($A761,'Medical Examinations'!$A$1:$J$2336,8,FALSE)</f>
        <v>No</v>
      </c>
      <c r="J761" t="str">
        <f>VLOOKUP($A761,'Medical Examinations'!$A$1:$J$2336,9,FALSE)</f>
        <v>Obesity</v>
      </c>
      <c r="K761" t="str">
        <f>VLOOKUP($A761,'Medical Examinations'!$A$1:$J$2336,10,FALSE)</f>
        <v>Diabetes</v>
      </c>
      <c r="L761">
        <f>VLOOKUP($A761,'Hospitalisation Details'!$A$1:$O$2344,2,FALSE)</f>
        <v>24</v>
      </c>
      <c r="M761" s="6" t="str">
        <f>VLOOKUP($A761,'Hospitalisation Details'!$A$1:$O$2344,5,FALSE)</f>
        <v>24-Jul-1960</v>
      </c>
      <c r="N761" s="28">
        <f>VLOOKUP($A761,'Hospitalisation Details'!$A$1:$O$2344,6,FALSE)</f>
        <v>62</v>
      </c>
      <c r="O761" s="28">
        <f>VLOOKUP($A761,'Hospitalisation Details'!$A$1:$O$2344,7,FALSE)</f>
        <v>0</v>
      </c>
      <c r="P761" s="28">
        <f>VLOOKUP($A761,'Hospitalisation Details'!$A$1:$O$2344,8,FALSE)</f>
        <v>13470.86</v>
      </c>
      <c r="Q761" t="str">
        <f>VLOOKUP($A761,'Hospitalisation Details'!$A$1:$O$2344,3,FALSE)</f>
        <v>Jul</v>
      </c>
    </row>
    <row r="762" spans="1:17" ht="15.6" x14ac:dyDescent="0.3">
      <c r="A762" s="21" t="s">
        <v>1608</v>
      </c>
      <c r="B762" t="str">
        <f>VLOOKUP($A762,'Customer Names'!$A$2:$D$2336,3,FALSE)</f>
        <v>Lisa</v>
      </c>
      <c r="C762">
        <f>VLOOKUP($A762,'Medical Examinations'!$A$1:$J$2336,2,FALSE)</f>
        <v>39.159999999999997</v>
      </c>
      <c r="D762">
        <f>VLOOKUP($A762,'Medical Examinations'!$A$1:$J$2336,3,FALSE)</f>
        <v>10.48</v>
      </c>
      <c r="E762" t="str">
        <f>VLOOKUP($A762,'Medical Examinations'!$A$1:$J$2336,4,FALSE)</f>
        <v>No</v>
      </c>
      <c r="F762" t="str">
        <f>VLOOKUP($A762,'Medical Examinations'!$A$1:$J$2336,5,FALSE)</f>
        <v>No</v>
      </c>
      <c r="G762" t="str">
        <f>VLOOKUP($A762,'Medical Examinations'!$A$1:$J$2336,6,FALSE)</f>
        <v>No</v>
      </c>
      <c r="H762">
        <f>VLOOKUP($A762,'Medical Examinations'!$A$1:$J$2336,7,FALSE)</f>
        <v>0</v>
      </c>
      <c r="I762" t="str">
        <f>VLOOKUP($A762,'Medical Examinations'!$A$1:$J$2336,8,FALSE)</f>
        <v>No</v>
      </c>
      <c r="J762" t="str">
        <f>VLOOKUP($A762,'Medical Examinations'!$A$1:$J$2336,9,FALSE)</f>
        <v>Obesity</v>
      </c>
      <c r="K762" t="str">
        <f>VLOOKUP($A762,'Medical Examinations'!$A$1:$J$2336,10,FALSE)</f>
        <v>Diabetes</v>
      </c>
      <c r="L762">
        <f>VLOOKUP($A762,'Hospitalisation Details'!$A$1:$O$2344,2,FALSE)</f>
        <v>28</v>
      </c>
      <c r="M762" s="6" t="str">
        <f>VLOOKUP($A762,'Hospitalisation Details'!$A$1:$O$2344,5,FALSE)</f>
        <v>28-Jul-1960</v>
      </c>
      <c r="N762" s="28">
        <f>VLOOKUP($A762,'Hospitalisation Details'!$A$1:$O$2344,6,FALSE)</f>
        <v>62</v>
      </c>
      <c r="O762" s="28">
        <f>VLOOKUP($A762,'Hospitalisation Details'!$A$1:$O$2344,7,FALSE)</f>
        <v>0</v>
      </c>
      <c r="P762" s="28">
        <f>VLOOKUP($A762,'Hospitalisation Details'!$A$1:$O$2344,8,FALSE)</f>
        <v>13470.8</v>
      </c>
      <c r="Q762" t="str">
        <f>VLOOKUP($A762,'Hospitalisation Details'!$A$1:$O$2344,3,FALSE)</f>
        <v>Jul</v>
      </c>
    </row>
    <row r="763" spans="1:17" ht="15.6" x14ac:dyDescent="0.3">
      <c r="A763" s="21" t="s">
        <v>1607</v>
      </c>
      <c r="B763" t="str">
        <f>VLOOKUP($A763,'Customer Names'!$A$2:$D$2336,3,FALSE)</f>
        <v>Jason</v>
      </c>
      <c r="C763">
        <f>VLOOKUP($A763,'Medical Examinations'!$A$1:$J$2336,2,FALSE)</f>
        <v>44.1</v>
      </c>
      <c r="D763">
        <f>VLOOKUP($A763,'Medical Examinations'!$A$1:$J$2336,3,FALSE)</f>
        <v>5.04</v>
      </c>
      <c r="E763" t="str">
        <f>VLOOKUP($A763,'Medical Examinations'!$A$1:$J$2336,4,FALSE)</f>
        <v>Yes</v>
      </c>
      <c r="F763" t="str">
        <f>VLOOKUP($A763,'Medical Examinations'!$A$1:$J$2336,5,FALSE)</f>
        <v>No</v>
      </c>
      <c r="G763" t="str">
        <f>VLOOKUP($A763,'Medical Examinations'!$A$1:$J$2336,6,FALSE)</f>
        <v>No</v>
      </c>
      <c r="H763">
        <f>VLOOKUP($A763,'Medical Examinations'!$A$1:$J$2336,7,FALSE)</f>
        <v>0</v>
      </c>
      <c r="I763" t="str">
        <f>VLOOKUP($A763,'Medical Examinations'!$A$1:$J$2336,8,FALSE)</f>
        <v>No</v>
      </c>
      <c r="J763" t="str">
        <f>VLOOKUP($A763,'Medical Examinations'!$A$1:$J$2336,9,FALSE)</f>
        <v>Obesity</v>
      </c>
      <c r="K763" t="str">
        <f>VLOOKUP($A763,'Medical Examinations'!$A$1:$J$2336,10,FALSE)</f>
        <v>Normal</v>
      </c>
      <c r="L763">
        <f>VLOOKUP($A763,'Hospitalisation Details'!$A$1:$O$2344,2,FALSE)</f>
        <v>19</v>
      </c>
      <c r="M763" s="6" t="str">
        <f>VLOOKUP($A763,'Hospitalisation Details'!$A$1:$O$2344,5,FALSE)</f>
        <v>19-Aug-1985</v>
      </c>
      <c r="N763" s="28">
        <f>VLOOKUP($A763,'Hospitalisation Details'!$A$1:$O$2344,6,FALSE)</f>
        <v>37</v>
      </c>
      <c r="O763" s="28">
        <f>VLOOKUP($A763,'Hospitalisation Details'!$A$1:$O$2344,7,FALSE)</f>
        <v>3</v>
      </c>
      <c r="P763" s="28">
        <f>VLOOKUP($A763,'Hospitalisation Details'!$A$1:$O$2344,8,FALSE)</f>
        <v>13465.8</v>
      </c>
      <c r="Q763" t="str">
        <f>VLOOKUP($A763,'Hospitalisation Details'!$A$1:$O$2344,3,FALSE)</f>
        <v>Aug</v>
      </c>
    </row>
    <row r="764" spans="1:17" ht="15.6" x14ac:dyDescent="0.3">
      <c r="A764" s="21" t="s">
        <v>1606</v>
      </c>
      <c r="B764" t="str">
        <f>VLOOKUP($A764,'Customer Names'!$A$2:$D$2336,3,FALSE)</f>
        <v>Courtney</v>
      </c>
      <c r="C764">
        <f>VLOOKUP($A764,'Medical Examinations'!$A$1:$J$2336,2,FALSE)</f>
        <v>33.200000000000003</v>
      </c>
      <c r="D764">
        <f>VLOOKUP($A764,'Medical Examinations'!$A$1:$J$2336,3,FALSE)</f>
        <v>9.06</v>
      </c>
      <c r="E764" t="str">
        <f>VLOOKUP($A764,'Medical Examinations'!$A$1:$J$2336,4,FALSE)</f>
        <v>No</v>
      </c>
      <c r="F764" t="str">
        <f>VLOOKUP($A764,'Medical Examinations'!$A$1:$J$2336,5,FALSE)</f>
        <v>No</v>
      </c>
      <c r="G764" t="str">
        <f>VLOOKUP($A764,'Medical Examinations'!$A$1:$J$2336,6,FALSE)</f>
        <v>No</v>
      </c>
      <c r="H764">
        <f>VLOOKUP($A764,'Medical Examinations'!$A$1:$J$2336,7,FALSE)</f>
        <v>0</v>
      </c>
      <c r="I764" t="str">
        <f>VLOOKUP($A764,'Medical Examinations'!$A$1:$J$2336,8,FALSE)</f>
        <v>No</v>
      </c>
      <c r="J764" t="str">
        <f>VLOOKUP($A764,'Medical Examinations'!$A$1:$J$2336,9,FALSE)</f>
        <v>Obesity</v>
      </c>
      <c r="K764" t="str">
        <f>VLOOKUP($A764,'Medical Examinations'!$A$1:$J$2336,10,FALSE)</f>
        <v>Diabetes</v>
      </c>
      <c r="L764">
        <f>VLOOKUP($A764,'Hospitalisation Details'!$A$1:$O$2344,2,FALSE)</f>
        <v>16</v>
      </c>
      <c r="M764" s="6" t="str">
        <f>VLOOKUP($A764,'Hospitalisation Details'!$A$1:$O$2344,5,FALSE)</f>
        <v>16-Dec-1960</v>
      </c>
      <c r="N764" s="28">
        <f>VLOOKUP($A764,'Hospitalisation Details'!$A$1:$O$2344,6,FALSE)</f>
        <v>62</v>
      </c>
      <c r="O764" s="28">
        <f>VLOOKUP($A764,'Hospitalisation Details'!$A$1:$O$2344,7,FALSE)</f>
        <v>0</v>
      </c>
      <c r="P764" s="28">
        <f>VLOOKUP($A764,'Hospitalisation Details'!$A$1:$O$2344,8,FALSE)</f>
        <v>13462.52</v>
      </c>
      <c r="Q764" t="str">
        <f>VLOOKUP($A764,'Hospitalisation Details'!$A$1:$O$2344,3,FALSE)</f>
        <v>Dec</v>
      </c>
    </row>
    <row r="765" spans="1:17" ht="15.6" x14ac:dyDescent="0.3">
      <c r="A765" s="21" t="s">
        <v>1605</v>
      </c>
      <c r="B765" t="str">
        <f>VLOOKUP($A765,'Customer Names'!$A$2:$D$2336,3,FALSE)</f>
        <v>Jennifer R</v>
      </c>
      <c r="C765">
        <f>VLOOKUP($A765,'Medical Examinations'!$A$1:$J$2336,2,FALSE)</f>
        <v>29.92</v>
      </c>
      <c r="D765">
        <f>VLOOKUP($A765,'Medical Examinations'!$A$1:$J$2336,3,FALSE)</f>
        <v>11.07</v>
      </c>
      <c r="E765" t="str">
        <f>VLOOKUP($A765,'Medical Examinations'!$A$1:$J$2336,4,FALSE)</f>
        <v>No</v>
      </c>
      <c r="F765" t="str">
        <f>VLOOKUP($A765,'Medical Examinations'!$A$1:$J$2336,5,FALSE)</f>
        <v>No</v>
      </c>
      <c r="G765" t="str">
        <f>VLOOKUP($A765,'Medical Examinations'!$A$1:$J$2336,6,FALSE)</f>
        <v>No</v>
      </c>
      <c r="H765">
        <f>VLOOKUP($A765,'Medical Examinations'!$A$1:$J$2336,7,FALSE)</f>
        <v>0</v>
      </c>
      <c r="I765" t="str">
        <f>VLOOKUP($A765,'Medical Examinations'!$A$1:$J$2336,8,FALSE)</f>
        <v>No</v>
      </c>
      <c r="J765" t="str">
        <f>VLOOKUP($A765,'Medical Examinations'!$A$1:$J$2336,9,FALSE)</f>
        <v>Obesity</v>
      </c>
      <c r="K765" t="str">
        <f>VLOOKUP($A765,'Medical Examinations'!$A$1:$J$2336,10,FALSE)</f>
        <v>Diabetes</v>
      </c>
      <c r="L765">
        <f>VLOOKUP($A765,'Hospitalisation Details'!$A$1:$O$2344,2,FALSE)</f>
        <v>11</v>
      </c>
      <c r="M765" s="6" t="str">
        <f>VLOOKUP($A765,'Hospitalisation Details'!$A$1:$O$2344,5,FALSE)</f>
        <v>11-Jul-1960</v>
      </c>
      <c r="N765" s="28">
        <f>VLOOKUP($A765,'Hospitalisation Details'!$A$1:$O$2344,6,FALSE)</f>
        <v>62</v>
      </c>
      <c r="O765" s="28">
        <f>VLOOKUP($A765,'Hospitalisation Details'!$A$1:$O$2344,7,FALSE)</f>
        <v>0</v>
      </c>
      <c r="P765" s="28">
        <f>VLOOKUP($A765,'Hospitalisation Details'!$A$1:$O$2344,8,FALSE)</f>
        <v>13457.96</v>
      </c>
      <c r="Q765" t="str">
        <f>VLOOKUP($A765,'Hospitalisation Details'!$A$1:$O$2344,3,FALSE)</f>
        <v>Jul</v>
      </c>
    </row>
    <row r="766" spans="1:17" ht="15.6" x14ac:dyDescent="0.3">
      <c r="A766" s="21" t="s">
        <v>1604</v>
      </c>
      <c r="B766" t="str">
        <f>VLOOKUP($A766,'Customer Names'!$A$2:$D$2336,3,FALSE)</f>
        <v>Lauren E</v>
      </c>
      <c r="C766">
        <f>VLOOKUP($A766,'Medical Examinations'!$A$1:$J$2336,2,FALSE)</f>
        <v>25</v>
      </c>
      <c r="D766">
        <f>VLOOKUP($A766,'Medical Examinations'!$A$1:$J$2336,3,FALSE)</f>
        <v>10.45</v>
      </c>
      <c r="E766" t="str">
        <f>VLOOKUP($A766,'Medical Examinations'!$A$1:$J$2336,4,FALSE)</f>
        <v>No</v>
      </c>
      <c r="F766" t="str">
        <f>VLOOKUP($A766,'Medical Examinations'!$A$1:$J$2336,5,FALSE)</f>
        <v>No</v>
      </c>
      <c r="G766" t="str">
        <f>VLOOKUP($A766,'Medical Examinations'!$A$1:$J$2336,6,FALSE)</f>
        <v>No</v>
      </c>
      <c r="H766">
        <f>VLOOKUP($A766,'Medical Examinations'!$A$1:$J$2336,7,FALSE)</f>
        <v>0</v>
      </c>
      <c r="I766" t="str">
        <f>VLOOKUP($A766,'Medical Examinations'!$A$1:$J$2336,8,FALSE)</f>
        <v>No</v>
      </c>
      <c r="J766" t="str">
        <f>VLOOKUP($A766,'Medical Examinations'!$A$1:$J$2336,9,FALSE)</f>
        <v>Over Weight</v>
      </c>
      <c r="K766" t="str">
        <f>VLOOKUP($A766,'Medical Examinations'!$A$1:$J$2336,10,FALSE)</f>
        <v>Diabetes</v>
      </c>
      <c r="L766">
        <f>VLOOKUP($A766,'Hospitalisation Details'!$A$1:$O$2344,2,FALSE)</f>
        <v>13</v>
      </c>
      <c r="M766" s="6" t="str">
        <f>VLOOKUP($A766,'Hospitalisation Details'!$A$1:$O$2344,5,FALSE)</f>
        <v>13-Aug-1960</v>
      </c>
      <c r="N766" s="28">
        <f>VLOOKUP($A766,'Hospitalisation Details'!$A$1:$O$2344,6,FALSE)</f>
        <v>62</v>
      </c>
      <c r="O766" s="28">
        <f>VLOOKUP($A766,'Hospitalisation Details'!$A$1:$O$2344,7,FALSE)</f>
        <v>0</v>
      </c>
      <c r="P766" s="28">
        <f>VLOOKUP($A766,'Hospitalisation Details'!$A$1:$O$2344,8,FALSE)</f>
        <v>13451.12</v>
      </c>
      <c r="Q766" t="str">
        <f>VLOOKUP($A766,'Hospitalisation Details'!$A$1:$O$2344,3,FALSE)</f>
        <v>Aug</v>
      </c>
    </row>
    <row r="767" spans="1:17" ht="15.6" x14ac:dyDescent="0.3">
      <c r="A767" s="21" t="s">
        <v>1603</v>
      </c>
      <c r="B767" t="str">
        <f>VLOOKUP($A767,'Customer Names'!$A$2:$D$2336,3,FALSE)</f>
        <v>Ashley M</v>
      </c>
      <c r="C767">
        <f>VLOOKUP($A767,'Medical Examinations'!$A$1:$J$2336,2,FALSE)</f>
        <v>38.869999999999997</v>
      </c>
      <c r="D767">
        <f>VLOOKUP($A767,'Medical Examinations'!$A$1:$J$2336,3,FALSE)</f>
        <v>8.6300000000000008</v>
      </c>
      <c r="E767" t="str">
        <f>VLOOKUP($A767,'Medical Examinations'!$A$1:$J$2336,4,FALSE)</f>
        <v>Yes</v>
      </c>
      <c r="F767" t="str">
        <f>VLOOKUP($A767,'Medical Examinations'!$A$1:$J$2336,5,FALSE)</f>
        <v>No</v>
      </c>
      <c r="G767" t="str">
        <f>VLOOKUP($A767,'Medical Examinations'!$A$1:$J$2336,6,FALSE)</f>
        <v>No</v>
      </c>
      <c r="H767">
        <f>VLOOKUP($A767,'Medical Examinations'!$A$1:$J$2336,7,FALSE)</f>
        <v>1</v>
      </c>
      <c r="I767" t="str">
        <f>VLOOKUP($A767,'Medical Examinations'!$A$1:$J$2336,8,FALSE)</f>
        <v>No</v>
      </c>
      <c r="J767" t="str">
        <f>VLOOKUP($A767,'Medical Examinations'!$A$1:$J$2336,9,FALSE)</f>
        <v>Obesity</v>
      </c>
      <c r="K767" t="str">
        <f>VLOOKUP($A767,'Medical Examinations'!$A$1:$J$2336,10,FALSE)</f>
        <v>Diabetes</v>
      </c>
      <c r="L767">
        <f>VLOOKUP($A767,'Hospitalisation Details'!$A$1:$O$2344,2,FALSE)</f>
        <v>29</v>
      </c>
      <c r="M767" s="6" t="str">
        <f>VLOOKUP($A767,'Hospitalisation Details'!$A$1:$O$2344,5,FALSE)</f>
        <v>29-Jun-1975</v>
      </c>
      <c r="N767" s="28">
        <f>VLOOKUP($A767,'Hospitalisation Details'!$A$1:$O$2344,6,FALSE)</f>
        <v>47</v>
      </c>
      <c r="O767" s="28">
        <f>VLOOKUP($A767,'Hospitalisation Details'!$A$1:$O$2344,7,FALSE)</f>
        <v>1</v>
      </c>
      <c r="P767" s="28">
        <f>VLOOKUP($A767,'Hospitalisation Details'!$A$1:$O$2344,8,FALSE)</f>
        <v>13440.7</v>
      </c>
      <c r="Q767" t="str">
        <f>VLOOKUP($A767,'Hospitalisation Details'!$A$1:$O$2344,3,FALSE)</f>
        <v>Jun</v>
      </c>
    </row>
    <row r="768" spans="1:17" ht="15.6" x14ac:dyDescent="0.3">
      <c r="A768" s="21" t="s">
        <v>1602</v>
      </c>
      <c r="B768" t="str">
        <f>VLOOKUP($A768,'Customer Names'!$A$2:$D$2336,3,FALSE)</f>
        <v>Alison R</v>
      </c>
      <c r="C768">
        <f>VLOOKUP($A768,'Medical Examinations'!$A$1:$J$2336,2,FALSE)</f>
        <v>32.299999999999997</v>
      </c>
      <c r="D768">
        <f>VLOOKUP($A768,'Medical Examinations'!$A$1:$J$2336,3,FALSE)</f>
        <v>5.28</v>
      </c>
      <c r="E768" t="str">
        <f>VLOOKUP($A768,'Medical Examinations'!$A$1:$J$2336,4,FALSE)</f>
        <v>Yes</v>
      </c>
      <c r="F768" t="str">
        <f>VLOOKUP($A768,'Medical Examinations'!$A$1:$J$2336,5,FALSE)</f>
        <v>No</v>
      </c>
      <c r="G768" t="str">
        <f>VLOOKUP($A768,'Medical Examinations'!$A$1:$J$2336,6,FALSE)</f>
        <v>No</v>
      </c>
      <c r="H768">
        <f>VLOOKUP($A768,'Medical Examinations'!$A$1:$J$2336,7,FALSE)</f>
        <v>2</v>
      </c>
      <c r="I768" t="str">
        <f>VLOOKUP($A768,'Medical Examinations'!$A$1:$J$2336,8,FALSE)</f>
        <v>No</v>
      </c>
      <c r="J768" t="str">
        <f>VLOOKUP($A768,'Medical Examinations'!$A$1:$J$2336,9,FALSE)</f>
        <v>Obesity</v>
      </c>
      <c r="K768" t="str">
        <f>VLOOKUP($A768,'Medical Examinations'!$A$1:$J$2336,10,FALSE)</f>
        <v>Normal</v>
      </c>
      <c r="L768">
        <f>VLOOKUP($A768,'Hospitalisation Details'!$A$1:$O$2344,2,FALSE)</f>
        <v>14</v>
      </c>
      <c r="M768" s="6" t="str">
        <f>VLOOKUP($A768,'Hospitalisation Details'!$A$1:$O$2344,5,FALSE)</f>
        <v>14-Nov-1966</v>
      </c>
      <c r="N768" s="28">
        <f>VLOOKUP($A768,'Hospitalisation Details'!$A$1:$O$2344,6,FALSE)</f>
        <v>56</v>
      </c>
      <c r="O768" s="28">
        <f>VLOOKUP($A768,'Hospitalisation Details'!$A$1:$O$2344,7,FALSE)</f>
        <v>3</v>
      </c>
      <c r="P768" s="28">
        <f>VLOOKUP($A768,'Hospitalisation Details'!$A$1:$O$2344,8,FALSE)</f>
        <v>13430.27</v>
      </c>
      <c r="Q768" t="str">
        <f>VLOOKUP($A768,'Hospitalisation Details'!$A$1:$O$2344,3,FALSE)</f>
        <v>Nov</v>
      </c>
    </row>
    <row r="769" spans="1:17" ht="15.6" x14ac:dyDescent="0.3">
      <c r="A769" s="21" t="s">
        <v>1601</v>
      </c>
      <c r="B769" t="str">
        <f>VLOOKUP($A769,'Customer Names'!$A$2:$D$2336,3,FALSE)</f>
        <v>Madeleine</v>
      </c>
      <c r="C769">
        <f>VLOOKUP($A769,'Medical Examinations'!$A$1:$J$2336,2,FALSE)</f>
        <v>31.16</v>
      </c>
      <c r="D769">
        <f>VLOOKUP($A769,'Medical Examinations'!$A$1:$J$2336,3,FALSE)</f>
        <v>7.49</v>
      </c>
      <c r="E769" t="str">
        <f>VLOOKUP($A769,'Medical Examinations'!$A$1:$J$2336,4,FALSE)</f>
        <v>Yes</v>
      </c>
      <c r="F769" t="str">
        <f>VLOOKUP($A769,'Medical Examinations'!$A$1:$J$2336,5,FALSE)</f>
        <v>No</v>
      </c>
      <c r="G769" t="str">
        <f>VLOOKUP($A769,'Medical Examinations'!$A$1:$J$2336,6,FALSE)</f>
        <v>No</v>
      </c>
      <c r="H769">
        <f>VLOOKUP($A769,'Medical Examinations'!$A$1:$J$2336,7,FALSE)</f>
        <v>2</v>
      </c>
      <c r="I769" t="str">
        <f>VLOOKUP($A769,'Medical Examinations'!$A$1:$J$2336,8,FALSE)</f>
        <v>No</v>
      </c>
      <c r="J769" t="str">
        <f>VLOOKUP($A769,'Medical Examinations'!$A$1:$J$2336,9,FALSE)</f>
        <v>Obesity</v>
      </c>
      <c r="K769" t="str">
        <f>VLOOKUP($A769,'Medical Examinations'!$A$1:$J$2336,10,FALSE)</f>
        <v>Diabetes</v>
      </c>
      <c r="L769">
        <f>VLOOKUP($A769,'Hospitalisation Details'!$A$1:$O$2344,2,FALSE)</f>
        <v>3</v>
      </c>
      <c r="M769" s="6" t="str">
        <f>VLOOKUP($A769,'Hospitalisation Details'!$A$1:$O$2344,5,FALSE)</f>
        <v>3-Nov-1961</v>
      </c>
      <c r="N769" s="28">
        <f>VLOOKUP($A769,'Hospitalisation Details'!$A$1:$O$2344,6,FALSE)</f>
        <v>61</v>
      </c>
      <c r="O769" s="28">
        <f>VLOOKUP($A769,'Hospitalisation Details'!$A$1:$O$2344,7,FALSE)</f>
        <v>0</v>
      </c>
      <c r="P769" s="28">
        <f>VLOOKUP($A769,'Hospitalisation Details'!$A$1:$O$2344,8,FALSE)</f>
        <v>13429.04</v>
      </c>
      <c r="Q769" t="str">
        <f>VLOOKUP($A769,'Hospitalisation Details'!$A$1:$O$2344,3,FALSE)</f>
        <v>Nov</v>
      </c>
    </row>
    <row r="770" spans="1:17" ht="15.6" x14ac:dyDescent="0.3">
      <c r="A770" s="21" t="s">
        <v>1600</v>
      </c>
      <c r="B770" t="str">
        <f>VLOOKUP($A770,'Customer Names'!$A$2:$D$2336,3,FALSE)</f>
        <v>Stacey</v>
      </c>
      <c r="C770">
        <f>VLOOKUP($A770,'Medical Examinations'!$A$1:$J$2336,2,FALSE)</f>
        <v>54.59</v>
      </c>
      <c r="D770">
        <f>VLOOKUP($A770,'Medical Examinations'!$A$1:$J$2336,3,FALSE)</f>
        <v>4.2699999999999996</v>
      </c>
      <c r="E770" t="str">
        <f>VLOOKUP($A770,'Medical Examinations'!$A$1:$J$2336,4,FALSE)</f>
        <v>No</v>
      </c>
      <c r="F770" t="str">
        <f>VLOOKUP($A770,'Medical Examinations'!$A$1:$J$2336,5,FALSE)</f>
        <v>No</v>
      </c>
      <c r="G770" t="str">
        <f>VLOOKUP($A770,'Medical Examinations'!$A$1:$J$2336,6,FALSE)</f>
        <v>No</v>
      </c>
      <c r="H770">
        <f>VLOOKUP($A770,'Medical Examinations'!$A$1:$J$2336,7,FALSE)</f>
        <v>0</v>
      </c>
      <c r="I770" t="str">
        <f>VLOOKUP($A770,'Medical Examinations'!$A$1:$J$2336,8,FALSE)</f>
        <v>No</v>
      </c>
      <c r="J770" t="str">
        <f>VLOOKUP($A770,'Medical Examinations'!$A$1:$J$2336,9,FALSE)</f>
        <v>Obesity</v>
      </c>
      <c r="K770" t="str">
        <f>VLOOKUP($A770,'Medical Examinations'!$A$1:$J$2336,10,FALSE)</f>
        <v>Normal</v>
      </c>
      <c r="L770">
        <f>VLOOKUP($A770,'Hospitalisation Details'!$A$1:$O$2344,2,FALSE)</f>
        <v>17</v>
      </c>
      <c r="M770" s="6" t="str">
        <f>VLOOKUP($A770,'Hospitalisation Details'!$A$1:$O$2344,5,FALSE)</f>
        <v>17-Jun-1994</v>
      </c>
      <c r="N770" s="28">
        <f>VLOOKUP($A770,'Hospitalisation Details'!$A$1:$O$2344,6,FALSE)</f>
        <v>28</v>
      </c>
      <c r="O770" s="28">
        <f>VLOOKUP($A770,'Hospitalisation Details'!$A$1:$O$2344,7,FALSE)</f>
        <v>0</v>
      </c>
      <c r="P770" s="28">
        <f>VLOOKUP($A770,'Hospitalisation Details'!$A$1:$O$2344,8,FALSE)</f>
        <v>13417.05</v>
      </c>
      <c r="Q770" t="str">
        <f>VLOOKUP($A770,'Hospitalisation Details'!$A$1:$O$2344,3,FALSE)</f>
        <v>Jun</v>
      </c>
    </row>
    <row r="771" spans="1:17" ht="15.6" x14ac:dyDescent="0.3">
      <c r="A771" s="21" t="s">
        <v>1599</v>
      </c>
      <c r="B771" t="str">
        <f>VLOOKUP($A771,'Customer Names'!$A$2:$D$2336,3,FALSE)</f>
        <v>Kimberly</v>
      </c>
      <c r="C771">
        <f>VLOOKUP($A771,'Medical Examinations'!$A$1:$J$2336,2,FALSE)</f>
        <v>21.09</v>
      </c>
      <c r="D771">
        <f>VLOOKUP($A771,'Medical Examinations'!$A$1:$J$2336,3,FALSE)</f>
        <v>9.2200000000000006</v>
      </c>
      <c r="E771" t="str">
        <f>VLOOKUP($A771,'Medical Examinations'!$A$1:$J$2336,4,FALSE)</f>
        <v>Yes</v>
      </c>
      <c r="F771" t="str">
        <f>VLOOKUP($A771,'Medical Examinations'!$A$1:$J$2336,5,FALSE)</f>
        <v>No</v>
      </c>
      <c r="G771" t="str">
        <f>VLOOKUP($A771,'Medical Examinations'!$A$1:$J$2336,6,FALSE)</f>
        <v>No</v>
      </c>
      <c r="H771">
        <f>VLOOKUP($A771,'Medical Examinations'!$A$1:$J$2336,7,FALSE)</f>
        <v>2</v>
      </c>
      <c r="I771" t="str">
        <f>VLOOKUP($A771,'Medical Examinations'!$A$1:$J$2336,8,FALSE)</f>
        <v>No</v>
      </c>
      <c r="J771" t="str">
        <f>VLOOKUP($A771,'Medical Examinations'!$A$1:$J$2336,9,FALSE)</f>
        <v>Normal Weight</v>
      </c>
      <c r="K771" t="str">
        <f>VLOOKUP($A771,'Medical Examinations'!$A$1:$J$2336,10,FALSE)</f>
        <v>Diabetes</v>
      </c>
      <c r="L771">
        <f>VLOOKUP($A771,'Hospitalisation Details'!$A$1:$O$2344,2,FALSE)</f>
        <v>22</v>
      </c>
      <c r="M771" s="6" t="str">
        <f>VLOOKUP($A771,'Hospitalisation Details'!$A$1:$O$2344,5,FALSE)</f>
        <v>22-Jul-1961</v>
      </c>
      <c r="N771" s="28">
        <f>VLOOKUP($A771,'Hospitalisation Details'!$A$1:$O$2344,6,FALSE)</f>
        <v>61</v>
      </c>
      <c r="O771" s="28">
        <f>VLOOKUP($A771,'Hospitalisation Details'!$A$1:$O$2344,7,FALSE)</f>
        <v>0</v>
      </c>
      <c r="P771" s="28">
        <f>VLOOKUP($A771,'Hospitalisation Details'!$A$1:$O$2344,8,FALSE)</f>
        <v>13415.04</v>
      </c>
      <c r="Q771" t="str">
        <f>VLOOKUP($A771,'Hospitalisation Details'!$A$1:$O$2344,3,FALSE)</f>
        <v>Jul</v>
      </c>
    </row>
    <row r="772" spans="1:17" ht="15.6" x14ac:dyDescent="0.3">
      <c r="A772" s="21" t="s">
        <v>1598</v>
      </c>
      <c r="B772" t="str">
        <f>VLOOKUP($A772,'Customer Names'!$A$2:$D$2336,3,FALSE)</f>
        <v>Matthew D</v>
      </c>
      <c r="C772">
        <f>VLOOKUP($A772,'Medical Examinations'!$A$1:$J$2336,2,FALSE)</f>
        <v>52.41</v>
      </c>
      <c r="D772">
        <f>VLOOKUP($A772,'Medical Examinations'!$A$1:$J$2336,3,FALSE)</f>
        <v>5.99</v>
      </c>
      <c r="E772" t="str">
        <f>VLOOKUP($A772,'Medical Examinations'!$A$1:$J$2336,4,FALSE)</f>
        <v>No</v>
      </c>
      <c r="F772" t="str">
        <f>VLOOKUP($A772,'Medical Examinations'!$A$1:$J$2336,5,FALSE)</f>
        <v>No</v>
      </c>
      <c r="G772" t="str">
        <f>VLOOKUP($A772,'Medical Examinations'!$A$1:$J$2336,6,FALSE)</f>
        <v>No</v>
      </c>
      <c r="H772">
        <f>VLOOKUP($A772,'Medical Examinations'!$A$1:$J$2336,7,FALSE)</f>
        <v>1</v>
      </c>
      <c r="I772" t="str">
        <f>VLOOKUP($A772,'Medical Examinations'!$A$1:$J$2336,8,FALSE)</f>
        <v>No</v>
      </c>
      <c r="J772" t="str">
        <f>VLOOKUP($A772,'Medical Examinations'!$A$1:$J$2336,9,FALSE)</f>
        <v>Obesity</v>
      </c>
      <c r="K772" t="str">
        <f>VLOOKUP($A772,'Medical Examinations'!$A$1:$J$2336,10,FALSE)</f>
        <v>Prediabetes</v>
      </c>
      <c r="L772">
        <f>VLOOKUP($A772,'Hospitalisation Details'!$A$1:$O$2344,2,FALSE)</f>
        <v>19</v>
      </c>
      <c r="M772" s="6" t="str">
        <f>VLOOKUP($A772,'Hospitalisation Details'!$A$1:$O$2344,5,FALSE)</f>
        <v>19-Dec-1992</v>
      </c>
      <c r="N772" s="28">
        <f>VLOOKUP($A772,'Hospitalisation Details'!$A$1:$O$2344,6,FALSE)</f>
        <v>30</v>
      </c>
      <c r="O772" s="28">
        <f>VLOOKUP($A772,'Hospitalisation Details'!$A$1:$O$2344,7,FALSE)</f>
        <v>0</v>
      </c>
      <c r="P772" s="28">
        <f>VLOOKUP($A772,'Hospitalisation Details'!$A$1:$O$2344,8,FALSE)</f>
        <v>13412.97</v>
      </c>
      <c r="Q772" t="str">
        <f>VLOOKUP($A772,'Hospitalisation Details'!$A$1:$O$2344,3,FALSE)</f>
        <v>Dec</v>
      </c>
    </row>
    <row r="773" spans="1:17" ht="15.6" x14ac:dyDescent="0.3">
      <c r="A773" s="21" t="s">
        <v>1597</v>
      </c>
      <c r="B773" t="str">
        <f>VLOOKUP($A773,'Customer Names'!$A$2:$D$2336,3,FALSE)</f>
        <v>Michael</v>
      </c>
      <c r="C773">
        <f>VLOOKUP($A773,'Medical Examinations'!$A$1:$J$2336,2,FALSE)</f>
        <v>41.47</v>
      </c>
      <c r="D773">
        <f>VLOOKUP($A773,'Medical Examinations'!$A$1:$J$2336,3,FALSE)</f>
        <v>5.86</v>
      </c>
      <c r="E773" t="str">
        <f>VLOOKUP($A773,'Medical Examinations'!$A$1:$J$2336,4,FALSE)</f>
        <v>Yes</v>
      </c>
      <c r="F773" t="str">
        <f>VLOOKUP($A773,'Medical Examinations'!$A$1:$J$2336,5,FALSE)</f>
        <v>No</v>
      </c>
      <c r="G773" t="str">
        <f>VLOOKUP($A773,'Medical Examinations'!$A$1:$J$2336,6,FALSE)</f>
        <v>No</v>
      </c>
      <c r="H773">
        <f>VLOOKUP($A773,'Medical Examinations'!$A$1:$J$2336,7,FALSE)</f>
        <v>2</v>
      </c>
      <c r="I773" t="str">
        <f>VLOOKUP($A773,'Medical Examinations'!$A$1:$J$2336,8,FALSE)</f>
        <v>No</v>
      </c>
      <c r="J773" t="str">
        <f>VLOOKUP($A773,'Medical Examinations'!$A$1:$J$2336,9,FALSE)</f>
        <v>Obesity</v>
      </c>
      <c r="K773" t="str">
        <f>VLOOKUP($A773,'Medical Examinations'!$A$1:$J$2336,10,FALSE)</f>
        <v>Prediabetes</v>
      </c>
      <c r="L773">
        <f>VLOOKUP($A773,'Hospitalisation Details'!$A$1:$O$2344,2,FALSE)</f>
        <v>20</v>
      </c>
      <c r="M773" s="6" t="str">
        <f>VLOOKUP($A773,'Hospitalisation Details'!$A$1:$O$2344,5,FALSE)</f>
        <v>20-Dec-1959</v>
      </c>
      <c r="N773" s="28">
        <f>VLOOKUP($A773,'Hospitalisation Details'!$A$1:$O$2344,6,FALSE)</f>
        <v>63</v>
      </c>
      <c r="O773" s="28">
        <f>VLOOKUP($A773,'Hospitalisation Details'!$A$1:$O$2344,7,FALSE)</f>
        <v>0</v>
      </c>
      <c r="P773" s="28">
        <f>VLOOKUP($A773,'Hospitalisation Details'!$A$1:$O$2344,8,FALSE)</f>
        <v>13405.39</v>
      </c>
      <c r="Q773" t="str">
        <f>VLOOKUP($A773,'Hospitalisation Details'!$A$1:$O$2344,3,FALSE)</f>
        <v>Dec</v>
      </c>
    </row>
    <row r="774" spans="1:17" ht="15.6" x14ac:dyDescent="0.3">
      <c r="A774" s="21" t="s">
        <v>1596</v>
      </c>
      <c r="B774" t="str">
        <f>VLOOKUP($A774,'Customer Names'!$A$2:$D$2336,3,FALSE)</f>
        <v>Ben</v>
      </c>
      <c r="C774">
        <f>VLOOKUP($A774,'Medical Examinations'!$A$1:$J$2336,2,FALSE)</f>
        <v>33.1</v>
      </c>
      <c r="D774">
        <f>VLOOKUP($A774,'Medical Examinations'!$A$1:$J$2336,3,FALSE)</f>
        <v>5.19</v>
      </c>
      <c r="E774" t="str">
        <f>VLOOKUP($A774,'Medical Examinations'!$A$1:$J$2336,4,FALSE)</f>
        <v>Yes</v>
      </c>
      <c r="F774" t="str">
        <f>VLOOKUP($A774,'Medical Examinations'!$A$1:$J$2336,5,FALSE)</f>
        <v>No</v>
      </c>
      <c r="G774" t="str">
        <f>VLOOKUP($A774,'Medical Examinations'!$A$1:$J$2336,6,FALSE)</f>
        <v>No</v>
      </c>
      <c r="H774">
        <f>VLOOKUP($A774,'Medical Examinations'!$A$1:$J$2336,7,FALSE)</f>
        <v>2</v>
      </c>
      <c r="I774" t="str">
        <f>VLOOKUP($A774,'Medical Examinations'!$A$1:$J$2336,8,FALSE)</f>
        <v>No</v>
      </c>
      <c r="J774" t="str">
        <f>VLOOKUP($A774,'Medical Examinations'!$A$1:$J$2336,9,FALSE)</f>
        <v>Obesity</v>
      </c>
      <c r="K774" t="str">
        <f>VLOOKUP($A774,'Medical Examinations'!$A$1:$J$2336,10,FALSE)</f>
        <v>Normal</v>
      </c>
      <c r="L774">
        <f>VLOOKUP($A774,'Hospitalisation Details'!$A$1:$O$2344,2,FALSE)</f>
        <v>25</v>
      </c>
      <c r="M774" s="6" t="str">
        <f>VLOOKUP($A774,'Hospitalisation Details'!$A$1:$O$2344,5,FALSE)</f>
        <v>25-Nov-1959</v>
      </c>
      <c r="N774" s="28">
        <f>VLOOKUP($A774,'Hospitalisation Details'!$A$1:$O$2344,6,FALSE)</f>
        <v>63</v>
      </c>
      <c r="O774" s="28">
        <f>VLOOKUP($A774,'Hospitalisation Details'!$A$1:$O$2344,7,FALSE)</f>
        <v>0</v>
      </c>
      <c r="P774" s="28">
        <f>VLOOKUP($A774,'Hospitalisation Details'!$A$1:$O$2344,8,FALSE)</f>
        <v>13393.76</v>
      </c>
      <c r="Q774" t="str">
        <f>VLOOKUP($A774,'Hospitalisation Details'!$A$1:$O$2344,3,FALSE)</f>
        <v>Nov</v>
      </c>
    </row>
    <row r="775" spans="1:17" ht="15.6" x14ac:dyDescent="0.3">
      <c r="A775" s="21" t="s">
        <v>1595</v>
      </c>
      <c r="B775" t="str">
        <f>VLOOKUP($A775,'Customer Names'!$A$2:$D$2336,3,FALSE)</f>
        <v>Chris</v>
      </c>
      <c r="C775">
        <f>VLOOKUP($A775,'Medical Examinations'!$A$1:$J$2336,2,FALSE)</f>
        <v>30.8</v>
      </c>
      <c r="D775">
        <f>VLOOKUP($A775,'Medical Examinations'!$A$1:$J$2336,3,FALSE)</f>
        <v>4.37</v>
      </c>
      <c r="E775" t="str">
        <f>VLOOKUP($A775,'Medical Examinations'!$A$1:$J$2336,4,FALSE)</f>
        <v>Yes</v>
      </c>
      <c r="F775" t="str">
        <f>VLOOKUP($A775,'Medical Examinations'!$A$1:$J$2336,5,FALSE)</f>
        <v>No</v>
      </c>
      <c r="G775" t="str">
        <f>VLOOKUP($A775,'Medical Examinations'!$A$1:$J$2336,6,FALSE)</f>
        <v>No</v>
      </c>
      <c r="H775">
        <f>VLOOKUP($A775,'Medical Examinations'!$A$1:$J$2336,7,FALSE)</f>
        <v>2</v>
      </c>
      <c r="I775" t="str">
        <f>VLOOKUP($A775,'Medical Examinations'!$A$1:$J$2336,8,FALSE)</f>
        <v>No</v>
      </c>
      <c r="J775" t="str">
        <f>VLOOKUP($A775,'Medical Examinations'!$A$1:$J$2336,9,FALSE)</f>
        <v>Obesity</v>
      </c>
      <c r="K775" t="str">
        <f>VLOOKUP($A775,'Medical Examinations'!$A$1:$J$2336,10,FALSE)</f>
        <v>Normal</v>
      </c>
      <c r="L775">
        <f>VLOOKUP($A775,'Hospitalisation Details'!$A$1:$O$2344,2,FALSE)</f>
        <v>9</v>
      </c>
      <c r="M775" s="6" t="str">
        <f>VLOOKUP($A775,'Hospitalisation Details'!$A$1:$O$2344,5,FALSE)</f>
        <v>9-Dec-1959</v>
      </c>
      <c r="N775" s="28">
        <f>VLOOKUP($A775,'Hospitalisation Details'!$A$1:$O$2344,6,FALSE)</f>
        <v>63</v>
      </c>
      <c r="O775" s="28">
        <f>VLOOKUP($A775,'Hospitalisation Details'!$A$1:$O$2344,7,FALSE)</f>
        <v>0</v>
      </c>
      <c r="P775" s="28">
        <f>VLOOKUP($A775,'Hospitalisation Details'!$A$1:$O$2344,8,FALSE)</f>
        <v>13390.56</v>
      </c>
      <c r="Q775" t="str">
        <f>VLOOKUP($A775,'Hospitalisation Details'!$A$1:$O$2344,3,FALSE)</f>
        <v>Dec</v>
      </c>
    </row>
    <row r="776" spans="1:17" ht="15.6" x14ac:dyDescent="0.3">
      <c r="A776" s="21" t="s">
        <v>1594</v>
      </c>
      <c r="B776" t="str">
        <f>VLOOKUP($A776,'Customer Names'!$A$2:$D$2336,3,FALSE)</f>
        <v>Jeremy J</v>
      </c>
      <c r="C776">
        <f>VLOOKUP($A776,'Medical Examinations'!$A$1:$J$2336,2,FALSE)</f>
        <v>42.06</v>
      </c>
      <c r="D776">
        <f>VLOOKUP($A776,'Medical Examinations'!$A$1:$J$2336,3,FALSE)</f>
        <v>5.32</v>
      </c>
      <c r="E776" t="str">
        <f>VLOOKUP($A776,'Medical Examinations'!$A$1:$J$2336,4,FALSE)</f>
        <v>No</v>
      </c>
      <c r="F776" t="str">
        <f>VLOOKUP($A776,'Medical Examinations'!$A$1:$J$2336,5,FALSE)</f>
        <v>No</v>
      </c>
      <c r="G776" t="str">
        <f>VLOOKUP($A776,'Medical Examinations'!$A$1:$J$2336,6,FALSE)</f>
        <v>No</v>
      </c>
      <c r="H776">
        <f>VLOOKUP($A776,'Medical Examinations'!$A$1:$J$2336,7,FALSE)</f>
        <v>1</v>
      </c>
      <c r="I776" t="str">
        <f>VLOOKUP($A776,'Medical Examinations'!$A$1:$J$2336,8,FALSE)</f>
        <v>No</v>
      </c>
      <c r="J776" t="str">
        <f>VLOOKUP($A776,'Medical Examinations'!$A$1:$J$2336,9,FALSE)</f>
        <v>Obesity</v>
      </c>
      <c r="K776" t="str">
        <f>VLOOKUP($A776,'Medical Examinations'!$A$1:$J$2336,10,FALSE)</f>
        <v>Normal</v>
      </c>
      <c r="L776">
        <f>VLOOKUP($A776,'Hospitalisation Details'!$A$1:$O$2344,2,FALSE)</f>
        <v>6</v>
      </c>
      <c r="M776" s="6" t="str">
        <f>VLOOKUP($A776,'Hospitalisation Details'!$A$1:$O$2344,5,FALSE)</f>
        <v>6-Jun-1984</v>
      </c>
      <c r="N776" s="28">
        <f>VLOOKUP($A776,'Hospitalisation Details'!$A$1:$O$2344,6,FALSE)</f>
        <v>39</v>
      </c>
      <c r="O776" s="28">
        <f>VLOOKUP($A776,'Hospitalisation Details'!$A$1:$O$2344,7,FALSE)</f>
        <v>3</v>
      </c>
      <c r="P776" s="28">
        <f>VLOOKUP($A776,'Hospitalisation Details'!$A$1:$O$2344,8,FALSE)</f>
        <v>13383.67</v>
      </c>
      <c r="Q776" t="str">
        <f>VLOOKUP($A776,'Hospitalisation Details'!$A$1:$O$2344,3,FALSE)</f>
        <v>Jun</v>
      </c>
    </row>
    <row r="777" spans="1:17" ht="15.6" x14ac:dyDescent="0.3">
      <c r="A777" s="21" t="s">
        <v>1593</v>
      </c>
      <c r="B777" t="str">
        <f>VLOOKUP($A777,'Customer Names'!$A$2:$D$2336,3,FALSE)</f>
        <v>Amy L</v>
      </c>
      <c r="C777">
        <f>VLOOKUP($A777,'Medical Examinations'!$A$1:$J$2336,2,FALSE)</f>
        <v>39.270000000000003</v>
      </c>
      <c r="D777">
        <f>VLOOKUP($A777,'Medical Examinations'!$A$1:$J$2336,3,FALSE)</f>
        <v>5.64</v>
      </c>
      <c r="E777" t="str">
        <f>VLOOKUP($A777,'Medical Examinations'!$A$1:$J$2336,4,FALSE)</f>
        <v>No</v>
      </c>
      <c r="F777" t="str">
        <f>VLOOKUP($A777,'Medical Examinations'!$A$1:$J$2336,5,FALSE)</f>
        <v>No</v>
      </c>
      <c r="G777" t="str">
        <f>VLOOKUP($A777,'Medical Examinations'!$A$1:$J$2336,6,FALSE)</f>
        <v>Yes</v>
      </c>
      <c r="H777">
        <f>VLOOKUP($A777,'Medical Examinations'!$A$1:$J$2336,7,FALSE)</f>
        <v>1</v>
      </c>
      <c r="I777" t="str">
        <f>VLOOKUP($A777,'Medical Examinations'!$A$1:$J$2336,8,FALSE)</f>
        <v>No</v>
      </c>
      <c r="J777" t="str">
        <f>VLOOKUP($A777,'Medical Examinations'!$A$1:$J$2336,9,FALSE)</f>
        <v>Obesity</v>
      </c>
      <c r="K777" t="str">
        <f>VLOOKUP($A777,'Medical Examinations'!$A$1:$J$2336,10,FALSE)</f>
        <v>Normal</v>
      </c>
      <c r="L777">
        <f>VLOOKUP($A777,'Hospitalisation Details'!$A$1:$O$2344,2,FALSE)</f>
        <v>30</v>
      </c>
      <c r="M777" s="6" t="str">
        <f>VLOOKUP($A777,'Hospitalisation Details'!$A$1:$O$2344,5,FALSE)</f>
        <v>30-Sep-1979</v>
      </c>
      <c r="N777" s="28">
        <f>VLOOKUP($A777,'Hospitalisation Details'!$A$1:$O$2344,6,FALSE)</f>
        <v>43</v>
      </c>
      <c r="O777" s="28">
        <f>VLOOKUP($A777,'Hospitalisation Details'!$A$1:$O$2344,7,FALSE)</f>
        <v>2</v>
      </c>
      <c r="P777" s="28">
        <f>VLOOKUP($A777,'Hospitalisation Details'!$A$1:$O$2344,8,FALSE)</f>
        <v>13377.41</v>
      </c>
      <c r="Q777" t="str">
        <f>VLOOKUP($A777,'Hospitalisation Details'!$A$1:$O$2344,3,FALSE)</f>
        <v>Sep</v>
      </c>
    </row>
    <row r="778" spans="1:17" ht="15.6" x14ac:dyDescent="0.3">
      <c r="A778" s="21" t="s">
        <v>1592</v>
      </c>
      <c r="B778" t="str">
        <f>VLOOKUP($A778,'Customer Names'!$A$2:$D$2336,3,FALSE)</f>
        <v>Karen L</v>
      </c>
      <c r="C778">
        <f>VLOOKUP($A778,'Medical Examinations'!$A$1:$J$2336,2,FALSE)</f>
        <v>30.71</v>
      </c>
      <c r="D778">
        <f>VLOOKUP($A778,'Medical Examinations'!$A$1:$J$2336,3,FALSE)</f>
        <v>5.59</v>
      </c>
      <c r="E778" t="str">
        <f>VLOOKUP($A778,'Medical Examinations'!$A$1:$J$2336,4,FALSE)</f>
        <v>Yes</v>
      </c>
      <c r="F778" t="str">
        <f>VLOOKUP($A778,'Medical Examinations'!$A$1:$J$2336,5,FALSE)</f>
        <v>No</v>
      </c>
      <c r="G778" t="str">
        <f>VLOOKUP($A778,'Medical Examinations'!$A$1:$J$2336,6,FALSE)</f>
        <v>No</v>
      </c>
      <c r="H778">
        <f>VLOOKUP($A778,'Medical Examinations'!$A$1:$J$2336,7,FALSE)</f>
        <v>1</v>
      </c>
      <c r="I778" t="str">
        <f>VLOOKUP($A778,'Medical Examinations'!$A$1:$J$2336,8,FALSE)</f>
        <v>No</v>
      </c>
      <c r="J778" t="str">
        <f>VLOOKUP($A778,'Medical Examinations'!$A$1:$J$2336,9,FALSE)</f>
        <v>Obesity</v>
      </c>
      <c r="K778" t="str">
        <f>VLOOKUP($A778,'Medical Examinations'!$A$1:$J$2336,10,FALSE)</f>
        <v>Normal</v>
      </c>
      <c r="L778">
        <f>VLOOKUP($A778,'Hospitalisation Details'!$A$1:$O$2344,2,FALSE)</f>
        <v>24</v>
      </c>
      <c r="M778" s="6" t="str">
        <f>VLOOKUP($A778,'Hospitalisation Details'!$A$1:$O$2344,5,FALSE)</f>
        <v>24-Sep-1964</v>
      </c>
      <c r="N778" s="28">
        <f>VLOOKUP($A778,'Hospitalisation Details'!$A$1:$O$2344,6,FALSE)</f>
        <v>58</v>
      </c>
      <c r="O778" s="28">
        <f>VLOOKUP($A778,'Hospitalisation Details'!$A$1:$O$2344,7,FALSE)</f>
        <v>0</v>
      </c>
      <c r="P778" s="28">
        <f>VLOOKUP($A778,'Hospitalisation Details'!$A$1:$O$2344,8,FALSE)</f>
        <v>13375.76</v>
      </c>
      <c r="Q778" t="str">
        <f>VLOOKUP($A778,'Hospitalisation Details'!$A$1:$O$2344,3,FALSE)</f>
        <v>Sep</v>
      </c>
    </row>
    <row r="779" spans="1:17" ht="15.6" x14ac:dyDescent="0.3">
      <c r="A779" s="21" t="s">
        <v>1591</v>
      </c>
      <c r="B779" t="str">
        <f>VLOOKUP($A779,'Customer Names'!$A$2:$D$2336,3,FALSE)</f>
        <v>Tennille</v>
      </c>
      <c r="C779">
        <f>VLOOKUP($A779,'Medical Examinations'!$A$1:$J$2336,2,FALSE)</f>
        <v>47.19</v>
      </c>
      <c r="D779">
        <f>VLOOKUP($A779,'Medical Examinations'!$A$1:$J$2336,3,FALSE)</f>
        <v>5.29</v>
      </c>
      <c r="E779" t="str">
        <f>VLOOKUP($A779,'Medical Examinations'!$A$1:$J$2336,4,FALSE)</f>
        <v>No</v>
      </c>
      <c r="F779" t="str">
        <f>VLOOKUP($A779,'Medical Examinations'!$A$1:$J$2336,5,FALSE)</f>
        <v>No</v>
      </c>
      <c r="G779" t="str">
        <f>VLOOKUP($A779,'Medical Examinations'!$A$1:$J$2336,6,FALSE)</f>
        <v>No</v>
      </c>
      <c r="H779">
        <f>VLOOKUP($A779,'Medical Examinations'!$A$1:$J$2336,7,FALSE)</f>
        <v>0</v>
      </c>
      <c r="I779" t="str">
        <f>VLOOKUP($A779,'Medical Examinations'!$A$1:$J$2336,8,FALSE)</f>
        <v>No</v>
      </c>
      <c r="J779" t="str">
        <f>VLOOKUP($A779,'Medical Examinations'!$A$1:$J$2336,9,FALSE)</f>
        <v>Obesity</v>
      </c>
      <c r="K779" t="str">
        <f>VLOOKUP($A779,'Medical Examinations'!$A$1:$J$2336,10,FALSE)</f>
        <v>Normal</v>
      </c>
      <c r="L779">
        <f>VLOOKUP($A779,'Hospitalisation Details'!$A$1:$O$2344,2,FALSE)</f>
        <v>2</v>
      </c>
      <c r="M779" s="6" t="str">
        <f>VLOOKUP($A779,'Hospitalisation Details'!$A$1:$O$2344,5,FALSE)</f>
        <v>2-Oct-1990</v>
      </c>
      <c r="N779" s="28">
        <f>VLOOKUP($A779,'Hospitalisation Details'!$A$1:$O$2344,6,FALSE)</f>
        <v>32</v>
      </c>
      <c r="O779" s="28">
        <f>VLOOKUP($A779,'Hospitalisation Details'!$A$1:$O$2344,7,FALSE)</f>
        <v>3</v>
      </c>
      <c r="P779" s="28">
        <f>VLOOKUP($A779,'Hospitalisation Details'!$A$1:$O$2344,8,FALSE)</f>
        <v>13360.94</v>
      </c>
      <c r="Q779" t="str">
        <f>VLOOKUP($A779,'Hospitalisation Details'!$A$1:$O$2344,3,FALSE)</f>
        <v>Oct</v>
      </c>
    </row>
    <row r="780" spans="1:17" ht="15.6" x14ac:dyDescent="0.3">
      <c r="A780" s="21" t="s">
        <v>1590</v>
      </c>
      <c r="B780" t="str">
        <f>VLOOKUP($A780,'Customer Names'!$A$2:$D$2336,3,FALSE)</f>
        <v>Matt</v>
      </c>
      <c r="C780">
        <f>VLOOKUP($A780,'Medical Examinations'!$A$1:$J$2336,2,FALSE)</f>
        <v>30.02</v>
      </c>
      <c r="D780">
        <f>VLOOKUP($A780,'Medical Examinations'!$A$1:$J$2336,3,FALSE)</f>
        <v>6.65</v>
      </c>
      <c r="E780" t="str">
        <f>VLOOKUP($A780,'Medical Examinations'!$A$1:$J$2336,4,FALSE)</f>
        <v>No</v>
      </c>
      <c r="F780" t="str">
        <f>VLOOKUP($A780,'Medical Examinations'!$A$1:$J$2336,5,FALSE)</f>
        <v>No</v>
      </c>
      <c r="G780" t="str">
        <f>VLOOKUP($A780,'Medical Examinations'!$A$1:$J$2336,6,FALSE)</f>
        <v>No</v>
      </c>
      <c r="H780">
        <f>VLOOKUP($A780,'Medical Examinations'!$A$1:$J$2336,7,FALSE)</f>
        <v>0</v>
      </c>
      <c r="I780" t="str">
        <f>VLOOKUP($A780,'Medical Examinations'!$A$1:$J$2336,8,FALSE)</f>
        <v>No</v>
      </c>
      <c r="J780" t="str">
        <f>VLOOKUP($A780,'Medical Examinations'!$A$1:$J$2336,9,FALSE)</f>
        <v>Obesity</v>
      </c>
      <c r="K780" t="str">
        <f>VLOOKUP($A780,'Medical Examinations'!$A$1:$J$2336,10,FALSE)</f>
        <v>Diabetes</v>
      </c>
      <c r="L780">
        <f>VLOOKUP($A780,'Hospitalisation Details'!$A$1:$O$2344,2,FALSE)</f>
        <v>11</v>
      </c>
      <c r="M780" s="6" t="str">
        <f>VLOOKUP($A780,'Hospitalisation Details'!$A$1:$O$2344,5,FALSE)</f>
        <v>11-Nov-1960</v>
      </c>
      <c r="N780" s="28">
        <f>VLOOKUP($A780,'Hospitalisation Details'!$A$1:$O$2344,6,FALSE)</f>
        <v>62</v>
      </c>
      <c r="O780" s="28">
        <f>VLOOKUP($A780,'Hospitalisation Details'!$A$1:$O$2344,7,FALSE)</f>
        <v>0</v>
      </c>
      <c r="P780" s="28">
        <f>VLOOKUP($A780,'Hospitalisation Details'!$A$1:$O$2344,8,FALSE)</f>
        <v>13352.1</v>
      </c>
      <c r="Q780" t="str">
        <f>VLOOKUP($A780,'Hospitalisation Details'!$A$1:$O$2344,3,FALSE)</f>
        <v>Nov</v>
      </c>
    </row>
    <row r="781" spans="1:17" ht="15.6" x14ac:dyDescent="0.3">
      <c r="A781" s="21" t="s">
        <v>1589</v>
      </c>
      <c r="B781" t="str">
        <f>VLOOKUP($A781,'Customer Names'!$A$2:$D$2336,3,FALSE)</f>
        <v>Emily</v>
      </c>
      <c r="C781">
        <f>VLOOKUP($A781,'Medical Examinations'!$A$1:$J$2336,2,FALSE)</f>
        <v>37.909999999999997</v>
      </c>
      <c r="D781">
        <f>VLOOKUP($A781,'Medical Examinations'!$A$1:$J$2336,3,FALSE)</f>
        <v>5.68</v>
      </c>
      <c r="E781" t="str">
        <f>VLOOKUP($A781,'Medical Examinations'!$A$1:$J$2336,4,FALSE)</f>
        <v>Yes</v>
      </c>
      <c r="F781" t="str">
        <f>VLOOKUP($A781,'Medical Examinations'!$A$1:$J$2336,5,FALSE)</f>
        <v>No</v>
      </c>
      <c r="G781" t="str">
        <f>VLOOKUP($A781,'Medical Examinations'!$A$1:$J$2336,6,FALSE)</f>
        <v>No</v>
      </c>
      <c r="H781">
        <f>VLOOKUP($A781,'Medical Examinations'!$A$1:$J$2336,7,FALSE)</f>
        <v>0</v>
      </c>
      <c r="I781" t="str">
        <f>VLOOKUP($A781,'Medical Examinations'!$A$1:$J$2336,8,FALSE)</f>
        <v>No</v>
      </c>
      <c r="J781" t="str">
        <f>VLOOKUP($A781,'Medical Examinations'!$A$1:$J$2336,9,FALSE)</f>
        <v>Obesity</v>
      </c>
      <c r="K781" t="str">
        <f>VLOOKUP($A781,'Medical Examinations'!$A$1:$J$2336,10,FALSE)</f>
        <v>Normal</v>
      </c>
      <c r="L781">
        <f>VLOOKUP($A781,'Hospitalisation Details'!$A$1:$O$2344,2,FALSE)</f>
        <v>23</v>
      </c>
      <c r="M781" s="6" t="str">
        <f>VLOOKUP($A781,'Hospitalisation Details'!$A$1:$O$2344,5,FALSE)</f>
        <v>23-Aug-1976</v>
      </c>
      <c r="N781" s="28">
        <f>VLOOKUP($A781,'Hospitalisation Details'!$A$1:$O$2344,6,FALSE)</f>
        <v>46</v>
      </c>
      <c r="O781" s="28">
        <f>VLOOKUP($A781,'Hospitalisation Details'!$A$1:$O$2344,7,FALSE)</f>
        <v>2</v>
      </c>
      <c r="P781" s="28">
        <f>VLOOKUP($A781,'Hospitalisation Details'!$A$1:$O$2344,8,FALSE)</f>
        <v>13333.71</v>
      </c>
      <c r="Q781" t="str">
        <f>VLOOKUP($A781,'Hospitalisation Details'!$A$1:$O$2344,3,FALSE)</f>
        <v>Aug</v>
      </c>
    </row>
    <row r="782" spans="1:17" ht="15.6" x14ac:dyDescent="0.3">
      <c r="A782" s="21" t="s">
        <v>1588</v>
      </c>
      <c r="B782" t="str">
        <f>VLOOKUP($A782,'Customer Names'!$A$2:$D$2336,3,FALSE)</f>
        <v>Justin E</v>
      </c>
      <c r="C782">
        <f>VLOOKUP($A782,'Medical Examinations'!$A$1:$J$2336,2,FALSE)</f>
        <v>54.61</v>
      </c>
      <c r="D782">
        <f>VLOOKUP($A782,'Medical Examinations'!$A$1:$J$2336,3,FALSE)</f>
        <v>4.49</v>
      </c>
      <c r="E782" t="str">
        <f>VLOOKUP($A782,'Medical Examinations'!$A$1:$J$2336,4,FALSE)</f>
        <v>No</v>
      </c>
      <c r="F782" t="str">
        <f>VLOOKUP($A782,'Medical Examinations'!$A$1:$J$2336,5,FALSE)</f>
        <v>No</v>
      </c>
      <c r="G782" t="str">
        <f>VLOOKUP($A782,'Medical Examinations'!$A$1:$J$2336,6,FALSE)</f>
        <v>No</v>
      </c>
      <c r="H782">
        <f>VLOOKUP($A782,'Medical Examinations'!$A$1:$J$2336,7,FALSE)</f>
        <v>0</v>
      </c>
      <c r="I782" t="str">
        <f>VLOOKUP($A782,'Medical Examinations'!$A$1:$J$2336,8,FALSE)</f>
        <v>No</v>
      </c>
      <c r="J782" t="str">
        <f>VLOOKUP($A782,'Medical Examinations'!$A$1:$J$2336,9,FALSE)</f>
        <v>Obesity</v>
      </c>
      <c r="K782" t="str">
        <f>VLOOKUP($A782,'Medical Examinations'!$A$1:$J$2336,10,FALSE)</f>
        <v>Normal</v>
      </c>
      <c r="L782">
        <f>VLOOKUP($A782,'Hospitalisation Details'!$A$1:$O$2344,2,FALSE)</f>
        <v>1</v>
      </c>
      <c r="M782" s="6" t="str">
        <f>VLOOKUP($A782,'Hospitalisation Details'!$A$1:$O$2344,5,FALSE)</f>
        <v>1-Jul-1994</v>
      </c>
      <c r="N782" s="28">
        <f>VLOOKUP($A782,'Hospitalisation Details'!$A$1:$O$2344,6,FALSE)</f>
        <v>28</v>
      </c>
      <c r="O782" s="28">
        <f>VLOOKUP($A782,'Hospitalisation Details'!$A$1:$O$2344,7,FALSE)</f>
        <v>0</v>
      </c>
      <c r="P782" s="28">
        <f>VLOOKUP($A782,'Hospitalisation Details'!$A$1:$O$2344,8,FALSE)</f>
        <v>13292.52</v>
      </c>
      <c r="Q782" t="str">
        <f>VLOOKUP($A782,'Hospitalisation Details'!$A$1:$O$2344,3,FALSE)</f>
        <v>Jul</v>
      </c>
    </row>
    <row r="783" spans="1:17" ht="15.6" x14ac:dyDescent="0.3">
      <c r="A783" s="21" t="s">
        <v>1587</v>
      </c>
      <c r="B783" t="str">
        <f>VLOOKUP($A783,'Customer Names'!$A$2:$D$2336,3,FALSE)</f>
        <v>Shalane</v>
      </c>
      <c r="C783">
        <f>VLOOKUP($A783,'Medical Examinations'!$A$1:$J$2336,2,FALSE)</f>
        <v>36.005000000000003</v>
      </c>
      <c r="D783">
        <f>VLOOKUP($A783,'Medical Examinations'!$A$1:$J$2336,3,FALSE)</f>
        <v>6.9</v>
      </c>
      <c r="E783" t="str">
        <f>VLOOKUP($A783,'Medical Examinations'!$A$1:$J$2336,4,FALSE)</f>
        <v>No</v>
      </c>
      <c r="F783" t="str">
        <f>VLOOKUP($A783,'Medical Examinations'!$A$1:$J$2336,5,FALSE)</f>
        <v>No</v>
      </c>
      <c r="G783" t="str">
        <f>VLOOKUP($A783,'Medical Examinations'!$A$1:$J$2336,6,FALSE)</f>
        <v>No</v>
      </c>
      <c r="H783">
        <f>VLOOKUP($A783,'Medical Examinations'!$A$1:$J$2336,7,FALSE)</f>
        <v>0</v>
      </c>
      <c r="I783" t="str">
        <f>VLOOKUP($A783,'Medical Examinations'!$A$1:$J$2336,8,FALSE)</f>
        <v>No</v>
      </c>
      <c r="J783" t="str">
        <f>VLOOKUP($A783,'Medical Examinations'!$A$1:$J$2336,9,FALSE)</f>
        <v>Obesity</v>
      </c>
      <c r="K783" t="str">
        <f>VLOOKUP($A783,'Medical Examinations'!$A$1:$J$2336,10,FALSE)</f>
        <v>Diabetes</v>
      </c>
      <c r="L783">
        <f>VLOOKUP($A783,'Hospitalisation Details'!$A$1:$O$2344,2,FALSE)</f>
        <v>11</v>
      </c>
      <c r="M783" s="6" t="str">
        <f>VLOOKUP($A783,'Hospitalisation Details'!$A$1:$O$2344,5,FALSE)</f>
        <v>11-Oct-1962</v>
      </c>
      <c r="N783" s="28">
        <f>VLOOKUP($A783,'Hospitalisation Details'!$A$1:$O$2344,6,FALSE)</f>
        <v>60</v>
      </c>
      <c r="O783" s="28">
        <f>VLOOKUP($A783,'Hospitalisation Details'!$A$1:$O$2344,7,FALSE)</f>
        <v>0</v>
      </c>
      <c r="P783" s="28">
        <f>VLOOKUP($A783,'Hospitalisation Details'!$A$1:$O$2344,8,FALSE)</f>
        <v>13228.85</v>
      </c>
      <c r="Q783" t="str">
        <f>VLOOKUP($A783,'Hospitalisation Details'!$A$1:$O$2344,3,FALSE)</f>
        <v>Oct</v>
      </c>
    </row>
    <row r="784" spans="1:17" ht="15.6" x14ac:dyDescent="0.3">
      <c r="A784" s="21" t="s">
        <v>1586</v>
      </c>
      <c r="B784" t="str">
        <f>VLOOKUP($A784,'Customer Names'!$A$2:$D$2336,3,FALSE)</f>
        <v>Jessica N</v>
      </c>
      <c r="C784">
        <f>VLOOKUP($A784,'Medical Examinations'!$A$1:$J$2336,2,FALSE)</f>
        <v>28.7</v>
      </c>
      <c r="D784">
        <f>VLOOKUP($A784,'Medical Examinations'!$A$1:$J$2336,3,FALSE)</f>
        <v>11.52</v>
      </c>
      <c r="E784" t="str">
        <f>VLOOKUP($A784,'Medical Examinations'!$A$1:$J$2336,4,FALSE)</f>
        <v>No</v>
      </c>
      <c r="F784" t="str">
        <f>VLOOKUP($A784,'Medical Examinations'!$A$1:$J$2336,5,FALSE)</f>
        <v>No</v>
      </c>
      <c r="G784" t="str">
        <f>VLOOKUP($A784,'Medical Examinations'!$A$1:$J$2336,6,FALSE)</f>
        <v>No</v>
      </c>
      <c r="H784">
        <f>VLOOKUP($A784,'Medical Examinations'!$A$1:$J$2336,7,FALSE)</f>
        <v>0</v>
      </c>
      <c r="I784" t="str">
        <f>VLOOKUP($A784,'Medical Examinations'!$A$1:$J$2336,8,FALSE)</f>
        <v>No</v>
      </c>
      <c r="J784" t="str">
        <f>VLOOKUP($A784,'Medical Examinations'!$A$1:$J$2336,9,FALSE)</f>
        <v>Over Weight</v>
      </c>
      <c r="K784" t="str">
        <f>VLOOKUP($A784,'Medical Examinations'!$A$1:$J$2336,10,FALSE)</f>
        <v>Diabetes</v>
      </c>
      <c r="L784">
        <f>VLOOKUP($A784,'Hospitalisation Details'!$A$1:$O$2344,2,FALSE)</f>
        <v>24</v>
      </c>
      <c r="M784" s="6" t="str">
        <f>VLOOKUP($A784,'Hospitalisation Details'!$A$1:$O$2344,5,FALSE)</f>
        <v>24-Nov-1962</v>
      </c>
      <c r="N784" s="28">
        <f>VLOOKUP($A784,'Hospitalisation Details'!$A$1:$O$2344,6,FALSE)</f>
        <v>60</v>
      </c>
      <c r="O784" s="28">
        <f>VLOOKUP($A784,'Hospitalisation Details'!$A$1:$O$2344,7,FALSE)</f>
        <v>1</v>
      </c>
      <c r="P784" s="28">
        <f>VLOOKUP($A784,'Hospitalisation Details'!$A$1:$O$2344,8,FALSE)</f>
        <v>13224.69</v>
      </c>
      <c r="Q784" t="str">
        <f>VLOOKUP($A784,'Hospitalisation Details'!$A$1:$O$2344,3,FALSE)</f>
        <v>Nov</v>
      </c>
    </row>
    <row r="785" spans="1:17" ht="15.6" x14ac:dyDescent="0.3">
      <c r="A785" s="21" t="s">
        <v>1585</v>
      </c>
      <c r="B785" t="str">
        <f>VLOOKUP($A785,'Customer Names'!$A$2:$D$2336,3,FALSE)</f>
        <v>Melanie</v>
      </c>
      <c r="C785">
        <f>VLOOKUP($A785,'Medical Examinations'!$A$1:$J$2336,2,FALSE)</f>
        <v>34.295000000000002</v>
      </c>
      <c r="D785">
        <f>VLOOKUP($A785,'Medical Examinations'!$A$1:$J$2336,3,FALSE)</f>
        <v>11.24</v>
      </c>
      <c r="E785" t="str">
        <f>VLOOKUP($A785,'Medical Examinations'!$A$1:$J$2336,4,FALSE)</f>
        <v>No</v>
      </c>
      <c r="F785" t="str">
        <f>VLOOKUP($A785,'Medical Examinations'!$A$1:$J$2336,5,FALSE)</f>
        <v>No</v>
      </c>
      <c r="G785" t="str">
        <f>VLOOKUP($A785,'Medical Examinations'!$A$1:$J$2336,6,FALSE)</f>
        <v>No</v>
      </c>
      <c r="H785">
        <f>VLOOKUP($A785,'Medical Examinations'!$A$1:$J$2336,7,FALSE)</f>
        <v>0</v>
      </c>
      <c r="I785" t="str">
        <f>VLOOKUP($A785,'Medical Examinations'!$A$1:$J$2336,8,FALSE)</f>
        <v>No</v>
      </c>
      <c r="J785" t="str">
        <f>VLOOKUP($A785,'Medical Examinations'!$A$1:$J$2336,9,FALSE)</f>
        <v>Obesity</v>
      </c>
      <c r="K785" t="str">
        <f>VLOOKUP($A785,'Medical Examinations'!$A$1:$J$2336,10,FALSE)</f>
        <v>Diabetes</v>
      </c>
      <c r="L785">
        <f>VLOOKUP($A785,'Hospitalisation Details'!$A$1:$O$2344,2,FALSE)</f>
        <v>13</v>
      </c>
      <c r="M785" s="6" t="str">
        <f>VLOOKUP($A785,'Hospitalisation Details'!$A$1:$O$2344,5,FALSE)</f>
        <v>13-Nov-1965</v>
      </c>
      <c r="N785" s="28">
        <f>VLOOKUP($A785,'Hospitalisation Details'!$A$1:$O$2344,6,FALSE)</f>
        <v>57</v>
      </c>
      <c r="O785" s="28">
        <f>VLOOKUP($A785,'Hospitalisation Details'!$A$1:$O$2344,7,FALSE)</f>
        <v>2</v>
      </c>
      <c r="P785" s="28">
        <f>VLOOKUP($A785,'Hospitalisation Details'!$A$1:$O$2344,8,FALSE)</f>
        <v>13224.06</v>
      </c>
      <c r="Q785" t="str">
        <f>VLOOKUP($A785,'Hospitalisation Details'!$A$1:$O$2344,3,FALSE)</f>
        <v>Nov</v>
      </c>
    </row>
    <row r="786" spans="1:17" ht="15.6" x14ac:dyDescent="0.3">
      <c r="A786" s="21" t="s">
        <v>1584</v>
      </c>
      <c r="B786" t="str">
        <f>VLOOKUP($A786,'Customer Names'!$A$2:$D$2336,3,FALSE)</f>
        <v>Ruth Angelica</v>
      </c>
      <c r="C786">
        <f>VLOOKUP($A786,'Medical Examinations'!$A$1:$J$2336,2,FALSE)</f>
        <v>27.55</v>
      </c>
      <c r="D786">
        <f>VLOOKUP($A786,'Medical Examinations'!$A$1:$J$2336,3,FALSE)</f>
        <v>10.98</v>
      </c>
      <c r="E786" t="str">
        <f>VLOOKUP($A786,'Medical Examinations'!$A$1:$J$2336,4,FALSE)</f>
        <v>No</v>
      </c>
      <c r="F786" t="str">
        <f>VLOOKUP($A786,'Medical Examinations'!$A$1:$J$2336,5,FALSE)</f>
        <v>No</v>
      </c>
      <c r="G786" t="str">
        <f>VLOOKUP($A786,'Medical Examinations'!$A$1:$J$2336,6,FALSE)</f>
        <v>No</v>
      </c>
      <c r="H786">
        <f>VLOOKUP($A786,'Medical Examinations'!$A$1:$J$2336,7,FALSE)</f>
        <v>0</v>
      </c>
      <c r="I786" t="str">
        <f>VLOOKUP($A786,'Medical Examinations'!$A$1:$J$2336,8,FALSE)</f>
        <v>No</v>
      </c>
      <c r="J786" t="str">
        <f>VLOOKUP($A786,'Medical Examinations'!$A$1:$J$2336,9,FALSE)</f>
        <v>Over Weight</v>
      </c>
      <c r="K786" t="str">
        <f>VLOOKUP($A786,'Medical Examinations'!$A$1:$J$2336,10,FALSE)</f>
        <v>Diabetes</v>
      </c>
      <c r="L786">
        <f>VLOOKUP($A786,'Hospitalisation Details'!$A$1:$O$2344,2,FALSE)</f>
        <v>7</v>
      </c>
      <c r="M786" s="6" t="str">
        <f>VLOOKUP($A786,'Hospitalisation Details'!$A$1:$O$2344,5,FALSE)</f>
        <v>7-Dec-1962</v>
      </c>
      <c r="N786" s="28">
        <f>VLOOKUP($A786,'Hospitalisation Details'!$A$1:$O$2344,6,FALSE)</f>
        <v>60</v>
      </c>
      <c r="O786" s="28">
        <f>VLOOKUP($A786,'Hospitalisation Details'!$A$1:$O$2344,7,FALSE)</f>
        <v>0</v>
      </c>
      <c r="P786" s="28">
        <f>VLOOKUP($A786,'Hospitalisation Details'!$A$1:$O$2344,8,FALSE)</f>
        <v>13217.09</v>
      </c>
      <c r="Q786" t="str">
        <f>VLOOKUP($A786,'Hospitalisation Details'!$A$1:$O$2344,3,FALSE)</f>
        <v>Dec</v>
      </c>
    </row>
    <row r="787" spans="1:17" ht="15.6" x14ac:dyDescent="0.3">
      <c r="A787" s="21" t="s">
        <v>1583</v>
      </c>
      <c r="B787" t="str">
        <f>VLOOKUP($A787,'Customer Names'!$A$2:$D$2336,3,FALSE)</f>
        <v>Una M</v>
      </c>
      <c r="C787">
        <f>VLOOKUP($A787,'Medical Examinations'!$A$1:$J$2336,2,FALSE)</f>
        <v>40.700000000000003</v>
      </c>
      <c r="D787">
        <f>VLOOKUP($A787,'Medical Examinations'!$A$1:$J$2336,3,FALSE)</f>
        <v>5.42</v>
      </c>
      <c r="E787" t="str">
        <f>VLOOKUP($A787,'Medical Examinations'!$A$1:$J$2336,4,FALSE)</f>
        <v>No</v>
      </c>
      <c r="F787" t="str">
        <f>VLOOKUP($A787,'Medical Examinations'!$A$1:$J$2336,5,FALSE)</f>
        <v>No</v>
      </c>
      <c r="G787" t="str">
        <f>VLOOKUP($A787,'Medical Examinations'!$A$1:$J$2336,6,FALSE)</f>
        <v>No</v>
      </c>
      <c r="H787">
        <f>VLOOKUP($A787,'Medical Examinations'!$A$1:$J$2336,7,FALSE)</f>
        <v>0</v>
      </c>
      <c r="I787" t="str">
        <f>VLOOKUP($A787,'Medical Examinations'!$A$1:$J$2336,8,FALSE)</f>
        <v>No</v>
      </c>
      <c r="J787" t="str">
        <f>VLOOKUP($A787,'Medical Examinations'!$A$1:$J$2336,9,FALSE)</f>
        <v>Obesity</v>
      </c>
      <c r="K787" t="str">
        <f>VLOOKUP($A787,'Medical Examinations'!$A$1:$J$2336,10,FALSE)</f>
        <v>Normal</v>
      </c>
      <c r="L787">
        <f>VLOOKUP($A787,'Hospitalisation Details'!$A$1:$O$2344,2,FALSE)</f>
        <v>15</v>
      </c>
      <c r="M787" s="6" t="str">
        <f>VLOOKUP($A787,'Hospitalisation Details'!$A$1:$O$2344,5,FALSE)</f>
        <v>15-Oct-1982</v>
      </c>
      <c r="N787" s="28">
        <f>VLOOKUP($A787,'Hospitalisation Details'!$A$1:$O$2344,6,FALSE)</f>
        <v>40</v>
      </c>
      <c r="O787" s="28">
        <f>VLOOKUP($A787,'Hospitalisation Details'!$A$1:$O$2344,7,FALSE)</f>
        <v>3</v>
      </c>
      <c r="P787" s="28">
        <f>VLOOKUP($A787,'Hospitalisation Details'!$A$1:$O$2344,8,FALSE)</f>
        <v>13214.43</v>
      </c>
      <c r="Q787" t="str">
        <f>VLOOKUP($A787,'Hospitalisation Details'!$A$1:$O$2344,3,FALSE)</f>
        <v>Oct</v>
      </c>
    </row>
    <row r="788" spans="1:17" ht="15.6" x14ac:dyDescent="0.3">
      <c r="A788" s="21" t="s">
        <v>1582</v>
      </c>
      <c r="B788" t="str">
        <f>VLOOKUP($A788,'Customer Names'!$A$2:$D$2336,3,FALSE)</f>
        <v>Taralyn</v>
      </c>
      <c r="C788">
        <f>VLOOKUP($A788,'Medical Examinations'!$A$1:$J$2336,2,FALSE)</f>
        <v>18.335000000000001</v>
      </c>
      <c r="D788">
        <f>VLOOKUP($A788,'Medical Examinations'!$A$1:$J$2336,3,FALSE)</f>
        <v>10.97</v>
      </c>
      <c r="E788" t="str">
        <f>VLOOKUP($A788,'Medical Examinations'!$A$1:$J$2336,4,FALSE)</f>
        <v>No</v>
      </c>
      <c r="F788" t="str">
        <f>VLOOKUP($A788,'Medical Examinations'!$A$1:$J$2336,5,FALSE)</f>
        <v>No</v>
      </c>
      <c r="G788" t="str">
        <f>VLOOKUP($A788,'Medical Examinations'!$A$1:$J$2336,6,FALSE)</f>
        <v>No</v>
      </c>
      <c r="H788">
        <f>VLOOKUP($A788,'Medical Examinations'!$A$1:$J$2336,7,FALSE)</f>
        <v>0</v>
      </c>
      <c r="I788" t="str">
        <f>VLOOKUP($A788,'Medical Examinations'!$A$1:$J$2336,8,FALSE)</f>
        <v>No</v>
      </c>
      <c r="J788" t="str">
        <f>VLOOKUP($A788,'Medical Examinations'!$A$1:$J$2336,9,FALSE)</f>
        <v>Under Weight</v>
      </c>
      <c r="K788" t="str">
        <f>VLOOKUP($A788,'Medical Examinations'!$A$1:$J$2336,10,FALSE)</f>
        <v>Diabetes</v>
      </c>
      <c r="L788">
        <f>VLOOKUP($A788,'Hospitalisation Details'!$A$1:$O$2344,2,FALSE)</f>
        <v>5</v>
      </c>
      <c r="M788" s="6" t="str">
        <f>VLOOKUP($A788,'Hospitalisation Details'!$A$1:$O$2344,5,FALSE)</f>
        <v>5-Aug-1962</v>
      </c>
      <c r="N788" s="28">
        <f>VLOOKUP($A788,'Hospitalisation Details'!$A$1:$O$2344,6,FALSE)</f>
        <v>60</v>
      </c>
      <c r="O788" s="28">
        <f>VLOOKUP($A788,'Hospitalisation Details'!$A$1:$O$2344,7,FALSE)</f>
        <v>0</v>
      </c>
      <c r="P788" s="28">
        <f>VLOOKUP($A788,'Hospitalisation Details'!$A$1:$O$2344,8,FALSE)</f>
        <v>13204.29</v>
      </c>
      <c r="Q788" t="str">
        <f>VLOOKUP($A788,'Hospitalisation Details'!$A$1:$O$2344,3,FALSE)</f>
        <v>Aug</v>
      </c>
    </row>
    <row r="789" spans="1:17" ht="15.6" x14ac:dyDescent="0.3">
      <c r="A789" s="21" t="s">
        <v>1581</v>
      </c>
      <c r="B789" t="str">
        <f>VLOOKUP($A789,'Customer Names'!$A$2:$D$2336,3,FALSE)</f>
        <v>James A</v>
      </c>
      <c r="C789">
        <f>VLOOKUP($A789,'Medical Examinations'!$A$1:$J$2336,2,FALSE)</f>
        <v>33.914999999999999</v>
      </c>
      <c r="D789">
        <f>VLOOKUP($A789,'Medical Examinations'!$A$1:$J$2336,3,FALSE)</f>
        <v>9.56</v>
      </c>
      <c r="E789" t="str">
        <f>VLOOKUP($A789,'Medical Examinations'!$A$1:$J$2336,4,FALSE)</f>
        <v>Yes</v>
      </c>
      <c r="F789" t="str">
        <f>VLOOKUP($A789,'Medical Examinations'!$A$1:$J$2336,5,FALSE)</f>
        <v>No</v>
      </c>
      <c r="G789" t="str">
        <f>VLOOKUP($A789,'Medical Examinations'!$A$1:$J$2336,6,FALSE)</f>
        <v>No</v>
      </c>
      <c r="H789">
        <f>VLOOKUP($A789,'Medical Examinations'!$A$1:$J$2336,7,FALSE)</f>
        <v>2</v>
      </c>
      <c r="I789" t="str">
        <f>VLOOKUP($A789,'Medical Examinations'!$A$1:$J$2336,8,FALSE)</f>
        <v>No</v>
      </c>
      <c r="J789" t="str">
        <f>VLOOKUP($A789,'Medical Examinations'!$A$1:$J$2336,9,FALSE)</f>
        <v>Obesity</v>
      </c>
      <c r="K789" t="str">
        <f>VLOOKUP($A789,'Medical Examinations'!$A$1:$J$2336,10,FALSE)</f>
        <v>Diabetes</v>
      </c>
      <c r="L789">
        <f>VLOOKUP($A789,'Hospitalisation Details'!$A$1:$O$2344,2,FALSE)</f>
        <v>6</v>
      </c>
      <c r="M789" s="6" t="str">
        <f>VLOOKUP($A789,'Hospitalisation Details'!$A$1:$O$2344,5,FALSE)</f>
        <v>6-Dec-1961</v>
      </c>
      <c r="N789" s="28">
        <f>VLOOKUP($A789,'Hospitalisation Details'!$A$1:$O$2344,6,FALSE)</f>
        <v>61</v>
      </c>
      <c r="O789" s="28">
        <f>VLOOKUP($A789,'Hospitalisation Details'!$A$1:$O$2344,7,FALSE)</f>
        <v>0</v>
      </c>
      <c r="P789" s="28">
        <f>VLOOKUP($A789,'Hospitalisation Details'!$A$1:$O$2344,8,FALSE)</f>
        <v>13143.86</v>
      </c>
      <c r="Q789" t="str">
        <f>VLOOKUP($A789,'Hospitalisation Details'!$A$1:$O$2344,3,FALSE)</f>
        <v>Dec</v>
      </c>
    </row>
    <row r="790" spans="1:17" ht="15.6" x14ac:dyDescent="0.3">
      <c r="A790" s="21" t="s">
        <v>1580</v>
      </c>
      <c r="B790" t="str">
        <f>VLOOKUP($A790,'Customer Names'!$A$2:$D$2336,3,FALSE)</f>
        <v>Ning</v>
      </c>
      <c r="C790">
        <f>VLOOKUP($A790,'Medical Examinations'!$A$1:$J$2336,2,FALSE)</f>
        <v>33.534999999999997</v>
      </c>
      <c r="D790">
        <f>VLOOKUP($A790,'Medical Examinations'!$A$1:$J$2336,3,FALSE)</f>
        <v>9.4</v>
      </c>
      <c r="E790" t="str">
        <f>VLOOKUP($A790,'Medical Examinations'!$A$1:$J$2336,4,FALSE)</f>
        <v>Yes</v>
      </c>
      <c r="F790" t="str">
        <f>VLOOKUP($A790,'Medical Examinations'!$A$1:$J$2336,5,FALSE)</f>
        <v>No</v>
      </c>
      <c r="G790" t="str">
        <f>VLOOKUP($A790,'Medical Examinations'!$A$1:$J$2336,6,FALSE)</f>
        <v>No</v>
      </c>
      <c r="H790">
        <f>VLOOKUP($A790,'Medical Examinations'!$A$1:$J$2336,7,FALSE)</f>
        <v>2</v>
      </c>
      <c r="I790" t="str">
        <f>VLOOKUP($A790,'Medical Examinations'!$A$1:$J$2336,8,FALSE)</f>
        <v>No</v>
      </c>
      <c r="J790" t="str">
        <f>VLOOKUP($A790,'Medical Examinations'!$A$1:$J$2336,9,FALSE)</f>
        <v>Obesity</v>
      </c>
      <c r="K790" t="str">
        <f>VLOOKUP($A790,'Medical Examinations'!$A$1:$J$2336,10,FALSE)</f>
        <v>Diabetes</v>
      </c>
      <c r="L790">
        <f>VLOOKUP($A790,'Hospitalisation Details'!$A$1:$O$2344,2,FALSE)</f>
        <v>6</v>
      </c>
      <c r="M790" s="6" t="str">
        <f>VLOOKUP($A790,'Hospitalisation Details'!$A$1:$O$2344,5,FALSE)</f>
        <v>6-Dec-1961</v>
      </c>
      <c r="N790" s="28">
        <f>VLOOKUP($A790,'Hospitalisation Details'!$A$1:$O$2344,6,FALSE)</f>
        <v>61</v>
      </c>
      <c r="O790" s="28">
        <f>VLOOKUP($A790,'Hospitalisation Details'!$A$1:$O$2344,7,FALSE)</f>
        <v>0</v>
      </c>
      <c r="P790" s="28">
        <f>VLOOKUP($A790,'Hospitalisation Details'!$A$1:$O$2344,8,FALSE)</f>
        <v>13143.34</v>
      </c>
      <c r="Q790" t="str">
        <f>VLOOKUP($A790,'Hospitalisation Details'!$A$1:$O$2344,3,FALSE)</f>
        <v>Dec</v>
      </c>
    </row>
    <row r="791" spans="1:17" ht="15.6" x14ac:dyDescent="0.3">
      <c r="A791" s="21" t="s">
        <v>1579</v>
      </c>
      <c r="B791" t="str">
        <f>VLOOKUP($A791,'Customer Names'!$A$2:$D$2336,3,FALSE)</f>
        <v>Joel</v>
      </c>
      <c r="C791">
        <f>VLOOKUP($A791,'Medical Examinations'!$A$1:$J$2336,2,FALSE)</f>
        <v>23.655000000000001</v>
      </c>
      <c r="D791">
        <f>VLOOKUP($A791,'Medical Examinations'!$A$1:$J$2336,3,FALSE)</f>
        <v>8.48</v>
      </c>
      <c r="E791" t="str">
        <f>VLOOKUP($A791,'Medical Examinations'!$A$1:$J$2336,4,FALSE)</f>
        <v>Yes</v>
      </c>
      <c r="F791" t="str">
        <f>VLOOKUP($A791,'Medical Examinations'!$A$1:$J$2336,5,FALSE)</f>
        <v>No</v>
      </c>
      <c r="G791" t="str">
        <f>VLOOKUP($A791,'Medical Examinations'!$A$1:$J$2336,6,FALSE)</f>
        <v>No</v>
      </c>
      <c r="H791">
        <f>VLOOKUP($A791,'Medical Examinations'!$A$1:$J$2336,7,FALSE)</f>
        <v>2</v>
      </c>
      <c r="I791" t="str">
        <f>VLOOKUP($A791,'Medical Examinations'!$A$1:$J$2336,8,FALSE)</f>
        <v>No</v>
      </c>
      <c r="J791" t="str">
        <f>VLOOKUP($A791,'Medical Examinations'!$A$1:$J$2336,9,FALSE)</f>
        <v>Normal Weight</v>
      </c>
      <c r="K791" t="str">
        <f>VLOOKUP($A791,'Medical Examinations'!$A$1:$J$2336,10,FALSE)</f>
        <v>Diabetes</v>
      </c>
      <c r="L791">
        <f>VLOOKUP($A791,'Hospitalisation Details'!$A$1:$O$2344,2,FALSE)</f>
        <v>7</v>
      </c>
      <c r="M791" s="6" t="str">
        <f>VLOOKUP($A791,'Hospitalisation Details'!$A$1:$O$2344,5,FALSE)</f>
        <v>7-Sep-1961</v>
      </c>
      <c r="N791" s="28">
        <f>VLOOKUP($A791,'Hospitalisation Details'!$A$1:$O$2344,6,FALSE)</f>
        <v>61</v>
      </c>
      <c r="O791" s="28">
        <f>VLOOKUP($A791,'Hospitalisation Details'!$A$1:$O$2344,7,FALSE)</f>
        <v>0</v>
      </c>
      <c r="P791" s="28">
        <f>VLOOKUP($A791,'Hospitalisation Details'!$A$1:$O$2344,8,FALSE)</f>
        <v>13129.6</v>
      </c>
      <c r="Q791" t="str">
        <f>VLOOKUP($A791,'Hospitalisation Details'!$A$1:$O$2344,3,FALSE)</f>
        <v>Sep</v>
      </c>
    </row>
    <row r="792" spans="1:17" ht="15.6" x14ac:dyDescent="0.3">
      <c r="A792" s="21" t="s">
        <v>1578</v>
      </c>
      <c r="B792" t="str">
        <f>VLOOKUP($A792,'Customer Names'!$A$2:$D$2336,3,FALSE)</f>
        <v>Pamela J</v>
      </c>
      <c r="C792">
        <f>VLOOKUP($A792,'Medical Examinations'!$A$1:$J$2336,2,FALSE)</f>
        <v>28</v>
      </c>
      <c r="D792">
        <f>VLOOKUP($A792,'Medical Examinations'!$A$1:$J$2336,3,FALSE)</f>
        <v>5.57</v>
      </c>
      <c r="E792" t="str">
        <f>VLOOKUP($A792,'Medical Examinations'!$A$1:$J$2336,4,FALSE)</f>
        <v>No</v>
      </c>
      <c r="F792" t="str">
        <f>VLOOKUP($A792,'Medical Examinations'!$A$1:$J$2336,5,FALSE)</f>
        <v>No</v>
      </c>
      <c r="G792" t="str">
        <f>VLOOKUP($A792,'Medical Examinations'!$A$1:$J$2336,6,FALSE)</f>
        <v>No</v>
      </c>
      <c r="H792">
        <f>VLOOKUP($A792,'Medical Examinations'!$A$1:$J$2336,7,FALSE)</f>
        <v>0</v>
      </c>
      <c r="I792" t="str">
        <f>VLOOKUP($A792,'Medical Examinations'!$A$1:$J$2336,8,FALSE)</f>
        <v>No</v>
      </c>
      <c r="J792" t="str">
        <f>VLOOKUP($A792,'Medical Examinations'!$A$1:$J$2336,9,FALSE)</f>
        <v>Over Weight</v>
      </c>
      <c r="K792" t="str">
        <f>VLOOKUP($A792,'Medical Examinations'!$A$1:$J$2336,10,FALSE)</f>
        <v>Normal</v>
      </c>
      <c r="L792">
        <f>VLOOKUP($A792,'Hospitalisation Details'!$A$1:$O$2344,2,FALSE)</f>
        <v>16</v>
      </c>
      <c r="M792" s="6" t="str">
        <f>VLOOKUP($A792,'Hospitalisation Details'!$A$1:$O$2344,5,FALSE)</f>
        <v>16-Aug-1999</v>
      </c>
      <c r="N792" s="28">
        <f>VLOOKUP($A792,'Hospitalisation Details'!$A$1:$O$2344,6,FALSE)</f>
        <v>23</v>
      </c>
      <c r="O792" s="28">
        <f>VLOOKUP($A792,'Hospitalisation Details'!$A$1:$O$2344,7,FALSE)</f>
        <v>0</v>
      </c>
      <c r="P792" s="28">
        <f>VLOOKUP($A792,'Hospitalisation Details'!$A$1:$O$2344,8,FALSE)</f>
        <v>13126.68</v>
      </c>
      <c r="Q792" t="str">
        <f>VLOOKUP($A792,'Hospitalisation Details'!$A$1:$O$2344,3,FALSE)</f>
        <v>Aug</v>
      </c>
    </row>
    <row r="793" spans="1:17" ht="15.6" x14ac:dyDescent="0.3">
      <c r="A793" s="21" t="s">
        <v>1577</v>
      </c>
      <c r="B793" t="str">
        <f>VLOOKUP($A793,'Customer Names'!$A$2:$D$2336,3,FALSE)</f>
        <v>Brittney</v>
      </c>
      <c r="C793">
        <f>VLOOKUP($A793,'Medical Examinations'!$A$1:$J$2336,2,FALSE)</f>
        <v>30.23</v>
      </c>
      <c r="D793">
        <f>VLOOKUP($A793,'Medical Examinations'!$A$1:$J$2336,3,FALSE)</f>
        <v>6.94</v>
      </c>
      <c r="E793" t="str">
        <f>VLOOKUP($A793,'Medical Examinations'!$A$1:$J$2336,4,FALSE)</f>
        <v>Yes</v>
      </c>
      <c r="F793" t="str">
        <f>VLOOKUP($A793,'Medical Examinations'!$A$1:$J$2336,5,FALSE)</f>
        <v>No</v>
      </c>
      <c r="G793" t="str">
        <f>VLOOKUP($A793,'Medical Examinations'!$A$1:$J$2336,6,FALSE)</f>
        <v>Yes</v>
      </c>
      <c r="H793">
        <f>VLOOKUP($A793,'Medical Examinations'!$A$1:$J$2336,7,FALSE)</f>
        <v>1</v>
      </c>
      <c r="I793" t="str">
        <f>VLOOKUP($A793,'Medical Examinations'!$A$1:$J$2336,8,FALSE)</f>
        <v>No</v>
      </c>
      <c r="J793" t="str">
        <f>VLOOKUP($A793,'Medical Examinations'!$A$1:$J$2336,9,FALSE)</f>
        <v>Obesity</v>
      </c>
      <c r="K793" t="str">
        <f>VLOOKUP($A793,'Medical Examinations'!$A$1:$J$2336,10,FALSE)</f>
        <v>Diabetes</v>
      </c>
      <c r="L793">
        <f>VLOOKUP($A793,'Hospitalisation Details'!$A$1:$O$2344,2,FALSE)</f>
        <v>14</v>
      </c>
      <c r="M793" s="6" t="str">
        <f>VLOOKUP($A793,'Hospitalisation Details'!$A$1:$O$2344,5,FALSE)</f>
        <v>14-Sep-1963</v>
      </c>
      <c r="N793" s="28">
        <f>VLOOKUP($A793,'Hospitalisation Details'!$A$1:$O$2344,6,FALSE)</f>
        <v>59</v>
      </c>
      <c r="O793" s="28">
        <f>VLOOKUP($A793,'Hospitalisation Details'!$A$1:$O$2344,7,FALSE)</f>
        <v>0</v>
      </c>
      <c r="P793" s="28">
        <f>VLOOKUP($A793,'Hospitalisation Details'!$A$1:$O$2344,8,FALSE)</f>
        <v>13116.84</v>
      </c>
      <c r="Q793" t="str">
        <f>VLOOKUP($A793,'Hospitalisation Details'!$A$1:$O$2344,3,FALSE)</f>
        <v>Sep</v>
      </c>
    </row>
    <row r="794" spans="1:17" ht="15.6" x14ac:dyDescent="0.3">
      <c r="A794" s="21" t="s">
        <v>1576</v>
      </c>
      <c r="B794" t="str">
        <f>VLOOKUP($A794,'Customer Names'!$A$2:$D$2336,3,FALSE)</f>
        <v>Sheila</v>
      </c>
      <c r="C794">
        <f>VLOOKUP($A794,'Medical Examinations'!$A$1:$J$2336,2,FALSE)</f>
        <v>51.14</v>
      </c>
      <c r="D794">
        <f>VLOOKUP($A794,'Medical Examinations'!$A$1:$J$2336,3,FALSE)</f>
        <v>4.05</v>
      </c>
      <c r="E794" t="str">
        <f>VLOOKUP($A794,'Medical Examinations'!$A$1:$J$2336,4,FALSE)</f>
        <v>No</v>
      </c>
      <c r="F794" t="str">
        <f>VLOOKUP($A794,'Medical Examinations'!$A$1:$J$2336,5,FALSE)</f>
        <v>No</v>
      </c>
      <c r="G794" t="str">
        <f>VLOOKUP($A794,'Medical Examinations'!$A$1:$J$2336,6,FALSE)</f>
        <v>No</v>
      </c>
      <c r="H794">
        <f>VLOOKUP($A794,'Medical Examinations'!$A$1:$J$2336,7,FALSE)</f>
        <v>1</v>
      </c>
      <c r="I794" t="str">
        <f>VLOOKUP($A794,'Medical Examinations'!$A$1:$J$2336,8,FALSE)</f>
        <v>No</v>
      </c>
      <c r="J794" t="str">
        <f>VLOOKUP($A794,'Medical Examinations'!$A$1:$J$2336,9,FALSE)</f>
        <v>Obesity</v>
      </c>
      <c r="K794" t="str">
        <f>VLOOKUP($A794,'Medical Examinations'!$A$1:$J$2336,10,FALSE)</f>
        <v>Normal</v>
      </c>
      <c r="L794">
        <f>VLOOKUP($A794,'Hospitalisation Details'!$A$1:$O$2344,2,FALSE)</f>
        <v>12</v>
      </c>
      <c r="M794" s="6" t="str">
        <f>VLOOKUP($A794,'Hospitalisation Details'!$A$1:$O$2344,5,FALSE)</f>
        <v>12-Aug-1992</v>
      </c>
      <c r="N794" s="28">
        <f>VLOOKUP($A794,'Hospitalisation Details'!$A$1:$O$2344,6,FALSE)</f>
        <v>30</v>
      </c>
      <c r="O794" s="28">
        <f>VLOOKUP($A794,'Hospitalisation Details'!$A$1:$O$2344,7,FALSE)</f>
        <v>0</v>
      </c>
      <c r="P794" s="28">
        <f>VLOOKUP($A794,'Hospitalisation Details'!$A$1:$O$2344,8,FALSE)</f>
        <v>13113.51</v>
      </c>
      <c r="Q794" t="str">
        <f>VLOOKUP($A794,'Hospitalisation Details'!$A$1:$O$2344,3,FALSE)</f>
        <v>Aug</v>
      </c>
    </row>
    <row r="795" spans="1:17" ht="15.6" x14ac:dyDescent="0.3">
      <c r="A795" s="21" t="s">
        <v>1575</v>
      </c>
      <c r="B795" t="str">
        <f>VLOOKUP($A795,'Customer Names'!$A$2:$D$2336,3,FALSE)</f>
        <v>Koji</v>
      </c>
      <c r="C795">
        <f>VLOOKUP($A795,'Medical Examinations'!$A$1:$J$2336,2,FALSE)</f>
        <v>24.32</v>
      </c>
      <c r="D795">
        <f>VLOOKUP($A795,'Medical Examinations'!$A$1:$J$2336,3,FALSE)</f>
        <v>10.220000000000001</v>
      </c>
      <c r="E795" t="str">
        <f>VLOOKUP($A795,'Medical Examinations'!$A$1:$J$2336,4,FALSE)</f>
        <v>No</v>
      </c>
      <c r="F795" t="str">
        <f>VLOOKUP($A795,'Medical Examinations'!$A$1:$J$2336,5,FALSE)</f>
        <v>No</v>
      </c>
      <c r="G795" t="str">
        <f>VLOOKUP($A795,'Medical Examinations'!$A$1:$J$2336,6,FALSE)</f>
        <v>No</v>
      </c>
      <c r="H795">
        <f>VLOOKUP($A795,'Medical Examinations'!$A$1:$J$2336,7,FALSE)</f>
        <v>0</v>
      </c>
      <c r="I795" t="str">
        <f>VLOOKUP($A795,'Medical Examinations'!$A$1:$J$2336,8,FALSE)</f>
        <v>No</v>
      </c>
      <c r="J795" t="str">
        <f>VLOOKUP($A795,'Medical Examinations'!$A$1:$J$2336,9,FALSE)</f>
        <v>Normal Weight</v>
      </c>
      <c r="K795" t="str">
        <f>VLOOKUP($A795,'Medical Examinations'!$A$1:$J$2336,10,FALSE)</f>
        <v>Diabetes</v>
      </c>
      <c r="L795">
        <f>VLOOKUP($A795,'Hospitalisation Details'!$A$1:$O$2344,2,FALSE)</f>
        <v>2</v>
      </c>
      <c r="M795" s="6" t="str">
        <f>VLOOKUP($A795,'Hospitalisation Details'!$A$1:$O$2344,5,FALSE)</f>
        <v>2-Aug-1962</v>
      </c>
      <c r="N795" s="28">
        <f>VLOOKUP($A795,'Hospitalisation Details'!$A$1:$O$2344,6,FALSE)</f>
        <v>60</v>
      </c>
      <c r="O795" s="28">
        <f>VLOOKUP($A795,'Hospitalisation Details'!$A$1:$O$2344,7,FALSE)</f>
        <v>1</v>
      </c>
      <c r="P795" s="28">
        <f>VLOOKUP($A795,'Hospitalisation Details'!$A$1:$O$2344,8,FALSE)</f>
        <v>13112.6</v>
      </c>
      <c r="Q795" t="str">
        <f>VLOOKUP($A795,'Hospitalisation Details'!$A$1:$O$2344,3,FALSE)</f>
        <v>Aug</v>
      </c>
    </row>
    <row r="796" spans="1:17" ht="15.6" x14ac:dyDescent="0.3">
      <c r="A796" s="21" t="s">
        <v>1574</v>
      </c>
      <c r="B796" t="str">
        <f>VLOOKUP($A796,'Customer Names'!$A$2:$D$2336,3,FALSE)</f>
        <v>Sarah</v>
      </c>
      <c r="C796">
        <f>VLOOKUP($A796,'Medical Examinations'!$A$1:$J$2336,2,FALSE)</f>
        <v>38.06</v>
      </c>
      <c r="D796">
        <f>VLOOKUP($A796,'Medical Examinations'!$A$1:$J$2336,3,FALSE)</f>
        <v>9.24</v>
      </c>
      <c r="E796" t="str">
        <f>VLOOKUP($A796,'Medical Examinations'!$A$1:$J$2336,4,FALSE)</f>
        <v>No</v>
      </c>
      <c r="F796" t="str">
        <f>VLOOKUP($A796,'Medical Examinations'!$A$1:$J$2336,5,FALSE)</f>
        <v>No</v>
      </c>
      <c r="G796" t="str">
        <f>VLOOKUP($A796,'Medical Examinations'!$A$1:$J$2336,6,FALSE)</f>
        <v>No</v>
      </c>
      <c r="H796">
        <f>VLOOKUP($A796,'Medical Examinations'!$A$1:$J$2336,7,FALSE)</f>
        <v>0</v>
      </c>
      <c r="I796" t="str">
        <f>VLOOKUP($A796,'Medical Examinations'!$A$1:$J$2336,8,FALSE)</f>
        <v>No</v>
      </c>
      <c r="J796" t="str">
        <f>VLOOKUP($A796,'Medical Examinations'!$A$1:$J$2336,9,FALSE)</f>
        <v>Obesity</v>
      </c>
      <c r="K796" t="str">
        <f>VLOOKUP($A796,'Medical Examinations'!$A$1:$J$2336,10,FALSE)</f>
        <v>Diabetes</v>
      </c>
      <c r="L796">
        <f>VLOOKUP($A796,'Hospitalisation Details'!$A$1:$O$2344,2,FALSE)</f>
        <v>30</v>
      </c>
      <c r="M796" s="6" t="str">
        <f>VLOOKUP($A796,'Hospitalisation Details'!$A$1:$O$2344,5,FALSE)</f>
        <v>30-Oct-1971</v>
      </c>
      <c r="N796" s="28">
        <f>VLOOKUP($A796,'Hospitalisation Details'!$A$1:$O$2344,6,FALSE)</f>
        <v>51</v>
      </c>
      <c r="O796" s="28">
        <f>VLOOKUP($A796,'Hospitalisation Details'!$A$1:$O$2344,7,FALSE)</f>
        <v>0</v>
      </c>
      <c r="P796" s="28">
        <f>VLOOKUP($A796,'Hospitalisation Details'!$A$1:$O$2344,8,FALSE)</f>
        <v>13110.79</v>
      </c>
      <c r="Q796" t="str">
        <f>VLOOKUP($A796,'Hospitalisation Details'!$A$1:$O$2344,3,FALSE)</f>
        <v>Oct</v>
      </c>
    </row>
    <row r="797" spans="1:17" ht="15.6" x14ac:dyDescent="0.3">
      <c r="A797" s="21" t="s">
        <v>1573</v>
      </c>
      <c r="B797" t="str">
        <f>VLOOKUP($A797,'Customer Names'!$A$2:$D$2336,3,FALSE)</f>
        <v>Colleen M</v>
      </c>
      <c r="C797">
        <f>VLOOKUP($A797,'Medical Examinations'!$A$1:$J$2336,2,FALSE)</f>
        <v>37.700000000000003</v>
      </c>
      <c r="D797">
        <f>VLOOKUP($A797,'Medical Examinations'!$A$1:$J$2336,3,FALSE)</f>
        <v>8.6</v>
      </c>
      <c r="E797" t="str">
        <f>VLOOKUP($A797,'Medical Examinations'!$A$1:$J$2336,4,FALSE)</f>
        <v>No</v>
      </c>
      <c r="F797" t="str">
        <f>VLOOKUP($A797,'Medical Examinations'!$A$1:$J$2336,5,FALSE)</f>
        <v>No</v>
      </c>
      <c r="G797" t="str">
        <f>VLOOKUP($A797,'Medical Examinations'!$A$1:$J$2336,6,FALSE)</f>
        <v>No</v>
      </c>
      <c r="H797">
        <f>VLOOKUP($A797,'Medical Examinations'!$A$1:$J$2336,7,FALSE)</f>
        <v>0</v>
      </c>
      <c r="I797" t="str">
        <f>VLOOKUP($A797,'Medical Examinations'!$A$1:$J$2336,8,FALSE)</f>
        <v>No</v>
      </c>
      <c r="J797" t="str">
        <f>VLOOKUP($A797,'Medical Examinations'!$A$1:$J$2336,9,FALSE)</f>
        <v>Obesity</v>
      </c>
      <c r="K797" t="str">
        <f>VLOOKUP($A797,'Medical Examinations'!$A$1:$J$2336,10,FALSE)</f>
        <v>Diabetes</v>
      </c>
      <c r="L797">
        <f>VLOOKUP($A797,'Hospitalisation Details'!$A$1:$O$2344,2,FALSE)</f>
        <v>17</v>
      </c>
      <c r="M797" s="6" t="str">
        <f>VLOOKUP($A797,'Hospitalisation Details'!$A$1:$O$2344,5,FALSE)</f>
        <v>17-Jul-1978</v>
      </c>
      <c r="N797" s="28">
        <f>VLOOKUP($A797,'Hospitalisation Details'!$A$1:$O$2344,6,FALSE)</f>
        <v>44</v>
      </c>
      <c r="O797" s="28">
        <f>VLOOKUP($A797,'Hospitalisation Details'!$A$1:$O$2344,7,FALSE)</f>
        <v>2</v>
      </c>
      <c r="P797" s="28">
        <f>VLOOKUP($A797,'Hospitalisation Details'!$A$1:$O$2344,8,FALSE)</f>
        <v>13101.74</v>
      </c>
      <c r="Q797" t="str">
        <f>VLOOKUP($A797,'Hospitalisation Details'!$A$1:$O$2344,3,FALSE)</f>
        <v>Jul</v>
      </c>
    </row>
    <row r="798" spans="1:17" ht="15.6" x14ac:dyDescent="0.3">
      <c r="A798" s="21" t="s">
        <v>1572</v>
      </c>
      <c r="B798" t="str">
        <f>VLOOKUP($A798,'Customer Names'!$A$2:$D$2336,3,FALSE)</f>
        <v>Deedra G</v>
      </c>
      <c r="C798">
        <f>VLOOKUP($A798,'Medical Examinations'!$A$1:$J$2336,2,FALSE)</f>
        <v>44</v>
      </c>
      <c r="D798">
        <f>VLOOKUP($A798,'Medical Examinations'!$A$1:$J$2336,3,FALSE)</f>
        <v>9.32</v>
      </c>
      <c r="E798" t="str">
        <f>VLOOKUP($A798,'Medical Examinations'!$A$1:$J$2336,4,FALSE)</f>
        <v>Yes</v>
      </c>
      <c r="F798" t="str">
        <f>VLOOKUP($A798,'Medical Examinations'!$A$1:$J$2336,5,FALSE)</f>
        <v>No</v>
      </c>
      <c r="G798" t="str">
        <f>VLOOKUP($A798,'Medical Examinations'!$A$1:$J$2336,6,FALSE)</f>
        <v>No</v>
      </c>
      <c r="H798">
        <f>VLOOKUP($A798,'Medical Examinations'!$A$1:$J$2336,7,FALSE)</f>
        <v>2</v>
      </c>
      <c r="I798" t="str">
        <f>VLOOKUP($A798,'Medical Examinations'!$A$1:$J$2336,8,FALSE)</f>
        <v>No</v>
      </c>
      <c r="J798" t="str">
        <f>VLOOKUP($A798,'Medical Examinations'!$A$1:$J$2336,9,FALSE)</f>
        <v>Obesity</v>
      </c>
      <c r="K798" t="str">
        <f>VLOOKUP($A798,'Medical Examinations'!$A$1:$J$2336,10,FALSE)</f>
        <v>Diabetes</v>
      </c>
      <c r="L798">
        <f>VLOOKUP($A798,'Hospitalisation Details'!$A$1:$O$2344,2,FALSE)</f>
        <v>6</v>
      </c>
      <c r="M798" s="6" t="str">
        <f>VLOOKUP($A798,'Hospitalisation Details'!$A$1:$O$2344,5,FALSE)</f>
        <v>6-Nov-1961</v>
      </c>
      <c r="N798" s="28">
        <f>VLOOKUP($A798,'Hospitalisation Details'!$A$1:$O$2344,6,FALSE)</f>
        <v>61</v>
      </c>
      <c r="O798" s="28">
        <f>VLOOKUP($A798,'Hospitalisation Details'!$A$1:$O$2344,7,FALSE)</f>
        <v>0</v>
      </c>
      <c r="P798" s="28">
        <f>VLOOKUP($A798,'Hospitalisation Details'!$A$1:$O$2344,8,FALSE)</f>
        <v>13063.88</v>
      </c>
      <c r="Q798" t="str">
        <f>VLOOKUP($A798,'Hospitalisation Details'!$A$1:$O$2344,3,FALSE)</f>
        <v>Nov</v>
      </c>
    </row>
    <row r="799" spans="1:17" ht="15.6" x14ac:dyDescent="0.3">
      <c r="A799" s="21" t="s">
        <v>1571</v>
      </c>
      <c r="B799" t="str">
        <f>VLOOKUP($A799,'Customer Names'!$A$2:$D$2336,3,FALSE)</f>
        <v>Kulwinder</v>
      </c>
      <c r="C799">
        <f>VLOOKUP($A799,'Medical Examinations'!$A$1:$J$2336,2,FALSE)</f>
        <v>41.45</v>
      </c>
      <c r="D799">
        <f>VLOOKUP($A799,'Medical Examinations'!$A$1:$J$2336,3,FALSE)</f>
        <v>6.12</v>
      </c>
      <c r="E799" t="str">
        <f>VLOOKUP($A799,'Medical Examinations'!$A$1:$J$2336,4,FALSE)</f>
        <v>Yes</v>
      </c>
      <c r="F799" t="str">
        <f>VLOOKUP($A799,'Medical Examinations'!$A$1:$J$2336,5,FALSE)</f>
        <v>No</v>
      </c>
      <c r="G799" t="str">
        <f>VLOOKUP($A799,'Medical Examinations'!$A$1:$J$2336,6,FALSE)</f>
        <v>No</v>
      </c>
      <c r="H799">
        <f>VLOOKUP($A799,'Medical Examinations'!$A$1:$J$2336,7,FALSE)</f>
        <v>0</v>
      </c>
      <c r="I799" t="str">
        <f>VLOOKUP($A799,'Medical Examinations'!$A$1:$J$2336,8,FALSE)</f>
        <v>No</v>
      </c>
      <c r="J799" t="str">
        <f>VLOOKUP($A799,'Medical Examinations'!$A$1:$J$2336,9,FALSE)</f>
        <v>Obesity</v>
      </c>
      <c r="K799" t="str">
        <f>VLOOKUP($A799,'Medical Examinations'!$A$1:$J$2336,10,FALSE)</f>
        <v>Prediabetes</v>
      </c>
      <c r="L799">
        <f>VLOOKUP($A799,'Hospitalisation Details'!$A$1:$O$2344,2,FALSE)</f>
        <v>26</v>
      </c>
      <c r="M799" s="6" t="str">
        <f>VLOOKUP($A799,'Hospitalisation Details'!$A$1:$O$2344,5,FALSE)</f>
        <v>26-Oct-1985</v>
      </c>
      <c r="N799" s="28">
        <f>VLOOKUP($A799,'Hospitalisation Details'!$A$1:$O$2344,6,FALSE)</f>
        <v>37</v>
      </c>
      <c r="O799" s="28">
        <f>VLOOKUP($A799,'Hospitalisation Details'!$A$1:$O$2344,7,FALSE)</f>
        <v>3</v>
      </c>
      <c r="P799" s="28">
        <f>VLOOKUP($A799,'Hospitalisation Details'!$A$1:$O$2344,8,FALSE)</f>
        <v>13051.22</v>
      </c>
      <c r="Q799" t="str">
        <f>VLOOKUP($A799,'Hospitalisation Details'!$A$1:$O$2344,3,FALSE)</f>
        <v>Oct</v>
      </c>
    </row>
    <row r="800" spans="1:17" ht="15.6" x14ac:dyDescent="0.3">
      <c r="A800" s="21" t="s">
        <v>1570</v>
      </c>
      <c r="B800" t="str">
        <f>VLOOKUP($A800,'Customer Names'!$A$2:$D$2336,3,FALSE)</f>
        <v>Ann M</v>
      </c>
      <c r="C800">
        <f>VLOOKUP($A800,'Medical Examinations'!$A$1:$J$2336,2,FALSE)</f>
        <v>25.364999999999998</v>
      </c>
      <c r="D800">
        <f>VLOOKUP($A800,'Medical Examinations'!$A$1:$J$2336,3,FALSE)</f>
        <v>9.19</v>
      </c>
      <c r="E800" t="str">
        <f>VLOOKUP($A800,'Medical Examinations'!$A$1:$J$2336,4,FALSE)</f>
        <v>Yes</v>
      </c>
      <c r="F800" t="str">
        <f>VLOOKUP($A800,'Medical Examinations'!$A$1:$J$2336,5,FALSE)</f>
        <v>No</v>
      </c>
      <c r="G800" t="str">
        <f>VLOOKUP($A800,'Medical Examinations'!$A$1:$J$2336,6,FALSE)</f>
        <v>No</v>
      </c>
      <c r="H800">
        <f>VLOOKUP($A800,'Medical Examinations'!$A$1:$J$2336,7,FALSE)</f>
        <v>0</v>
      </c>
      <c r="I800" t="str">
        <f>VLOOKUP($A800,'Medical Examinations'!$A$1:$J$2336,8,FALSE)</f>
        <v>No</v>
      </c>
      <c r="J800" t="str">
        <f>VLOOKUP($A800,'Medical Examinations'!$A$1:$J$2336,9,FALSE)</f>
        <v>Over Weight</v>
      </c>
      <c r="K800" t="str">
        <f>VLOOKUP($A800,'Medical Examinations'!$A$1:$J$2336,10,FALSE)</f>
        <v>Diabetes</v>
      </c>
      <c r="L800">
        <f>VLOOKUP($A800,'Hospitalisation Details'!$A$1:$O$2344,2,FALSE)</f>
        <v>6</v>
      </c>
      <c r="M800" s="6" t="str">
        <f>VLOOKUP($A800,'Hospitalisation Details'!$A$1:$O$2344,5,FALSE)</f>
        <v>6-Aug-1967</v>
      </c>
      <c r="N800" s="28">
        <f>VLOOKUP($A800,'Hospitalisation Details'!$A$1:$O$2344,6,FALSE)</f>
        <v>55</v>
      </c>
      <c r="O800" s="28">
        <f>VLOOKUP($A800,'Hospitalisation Details'!$A$1:$O$2344,7,FALSE)</f>
        <v>3</v>
      </c>
      <c r="P800" s="28">
        <f>VLOOKUP($A800,'Hospitalisation Details'!$A$1:$O$2344,8,FALSE)</f>
        <v>13047.33</v>
      </c>
      <c r="Q800" t="str">
        <f>VLOOKUP($A800,'Hospitalisation Details'!$A$1:$O$2344,3,FALSE)</f>
        <v>Aug</v>
      </c>
    </row>
    <row r="801" spans="1:17" ht="15.6" x14ac:dyDescent="0.3">
      <c r="A801" s="21" t="s">
        <v>1569</v>
      </c>
      <c r="B801" t="str">
        <f>VLOOKUP($A801,'Customer Names'!$A$2:$D$2336,3,FALSE)</f>
        <v>Sarah E</v>
      </c>
      <c r="C801">
        <f>VLOOKUP($A801,'Medical Examinations'!$A$1:$J$2336,2,FALSE)</f>
        <v>34.56</v>
      </c>
      <c r="D801">
        <f>VLOOKUP($A801,'Medical Examinations'!$A$1:$J$2336,3,FALSE)</f>
        <v>5.84</v>
      </c>
      <c r="E801" t="str">
        <f>VLOOKUP($A801,'Medical Examinations'!$A$1:$J$2336,4,FALSE)</f>
        <v>Yes</v>
      </c>
      <c r="F801" t="str">
        <f>VLOOKUP($A801,'Medical Examinations'!$A$1:$J$2336,5,FALSE)</f>
        <v>No</v>
      </c>
      <c r="G801" t="str">
        <f>VLOOKUP($A801,'Medical Examinations'!$A$1:$J$2336,6,FALSE)</f>
        <v>Yes</v>
      </c>
      <c r="H801">
        <f>VLOOKUP($A801,'Medical Examinations'!$A$1:$J$2336,7,FALSE)</f>
        <v>1</v>
      </c>
      <c r="I801" t="str">
        <f>VLOOKUP($A801,'Medical Examinations'!$A$1:$J$2336,8,FALSE)</f>
        <v>No</v>
      </c>
      <c r="J801" t="str">
        <f>VLOOKUP($A801,'Medical Examinations'!$A$1:$J$2336,9,FALSE)</f>
        <v>Obesity</v>
      </c>
      <c r="K801" t="str">
        <f>VLOOKUP($A801,'Medical Examinations'!$A$1:$J$2336,10,FALSE)</f>
        <v>Prediabetes</v>
      </c>
      <c r="L801">
        <f>VLOOKUP($A801,'Hospitalisation Details'!$A$1:$O$2344,2,FALSE)</f>
        <v>23</v>
      </c>
      <c r="M801" s="6" t="str">
        <f>VLOOKUP($A801,'Hospitalisation Details'!$A$1:$O$2344,5,FALSE)</f>
        <v>23-Sep-1969</v>
      </c>
      <c r="N801" s="28">
        <f>VLOOKUP($A801,'Hospitalisation Details'!$A$1:$O$2344,6,FALSE)</f>
        <v>53</v>
      </c>
      <c r="O801" s="28">
        <f>VLOOKUP($A801,'Hospitalisation Details'!$A$1:$O$2344,7,FALSE)</f>
        <v>0</v>
      </c>
      <c r="P801" s="28">
        <f>VLOOKUP($A801,'Hospitalisation Details'!$A$1:$O$2344,8,FALSE)</f>
        <v>13044.41</v>
      </c>
      <c r="Q801" t="str">
        <f>VLOOKUP($A801,'Hospitalisation Details'!$A$1:$O$2344,3,FALSE)</f>
        <v>Sep</v>
      </c>
    </row>
    <row r="802" spans="1:17" ht="15.6" x14ac:dyDescent="0.3">
      <c r="A802" s="21" t="s">
        <v>1568</v>
      </c>
      <c r="B802" t="str">
        <f>VLOOKUP($A802,'Customer Names'!$A$2:$D$2336,3,FALSE)</f>
        <v>Apryl J</v>
      </c>
      <c r="C802">
        <f>VLOOKUP($A802,'Medical Examinations'!$A$1:$J$2336,2,FALSE)</f>
        <v>28.2</v>
      </c>
      <c r="D802">
        <f>VLOOKUP($A802,'Medical Examinations'!$A$1:$J$2336,3,FALSE)</f>
        <v>7.19</v>
      </c>
      <c r="E802" t="str">
        <f>VLOOKUP($A802,'Medical Examinations'!$A$1:$J$2336,4,FALSE)</f>
        <v>Yes</v>
      </c>
      <c r="F802" t="str">
        <f>VLOOKUP($A802,'Medical Examinations'!$A$1:$J$2336,5,FALSE)</f>
        <v>No</v>
      </c>
      <c r="G802" t="str">
        <f>VLOOKUP($A802,'Medical Examinations'!$A$1:$J$2336,6,FALSE)</f>
        <v>No</v>
      </c>
      <c r="H802">
        <f>VLOOKUP($A802,'Medical Examinations'!$A$1:$J$2336,7,FALSE)</f>
        <v>2</v>
      </c>
      <c r="I802" t="str">
        <f>VLOOKUP($A802,'Medical Examinations'!$A$1:$J$2336,8,FALSE)</f>
        <v>No</v>
      </c>
      <c r="J802" t="str">
        <f>VLOOKUP($A802,'Medical Examinations'!$A$1:$J$2336,9,FALSE)</f>
        <v>Over Weight</v>
      </c>
      <c r="K802" t="str">
        <f>VLOOKUP($A802,'Medical Examinations'!$A$1:$J$2336,10,FALSE)</f>
        <v>Diabetes</v>
      </c>
      <c r="L802">
        <f>VLOOKUP($A802,'Hospitalisation Details'!$A$1:$O$2344,2,FALSE)</f>
        <v>9</v>
      </c>
      <c r="M802" s="6" t="str">
        <f>VLOOKUP($A802,'Hospitalisation Details'!$A$1:$O$2344,5,FALSE)</f>
        <v>9-Nov-1961</v>
      </c>
      <c r="N802" s="28">
        <f>VLOOKUP($A802,'Hospitalisation Details'!$A$1:$O$2344,6,FALSE)</f>
        <v>61</v>
      </c>
      <c r="O802" s="28">
        <f>VLOOKUP($A802,'Hospitalisation Details'!$A$1:$O$2344,7,FALSE)</f>
        <v>0</v>
      </c>
      <c r="P802" s="28">
        <f>VLOOKUP($A802,'Hospitalisation Details'!$A$1:$O$2344,8,FALSE)</f>
        <v>13041.92</v>
      </c>
      <c r="Q802" t="str">
        <f>VLOOKUP($A802,'Hospitalisation Details'!$A$1:$O$2344,3,FALSE)</f>
        <v>Nov</v>
      </c>
    </row>
    <row r="803" spans="1:17" ht="15.6" x14ac:dyDescent="0.3">
      <c r="A803" s="21" t="s">
        <v>1567</v>
      </c>
      <c r="B803" t="str">
        <f>VLOOKUP($A803,'Customer Names'!$A$2:$D$2336,3,FALSE)</f>
        <v>Ilana</v>
      </c>
      <c r="C803">
        <f>VLOOKUP($A803,'Medical Examinations'!$A$1:$J$2336,2,FALSE)</f>
        <v>30.43</v>
      </c>
      <c r="D803">
        <f>VLOOKUP($A803,'Medical Examinations'!$A$1:$J$2336,3,FALSE)</f>
        <v>9.39</v>
      </c>
      <c r="E803" t="str">
        <f>VLOOKUP($A803,'Medical Examinations'!$A$1:$J$2336,4,FALSE)</f>
        <v>No</v>
      </c>
      <c r="F803" t="str">
        <f>VLOOKUP($A803,'Medical Examinations'!$A$1:$J$2336,5,FALSE)</f>
        <v>No</v>
      </c>
      <c r="G803" t="str">
        <f>VLOOKUP($A803,'Medical Examinations'!$A$1:$J$2336,6,FALSE)</f>
        <v>No</v>
      </c>
      <c r="H803">
        <f>VLOOKUP($A803,'Medical Examinations'!$A$1:$J$2336,7,FALSE)</f>
        <v>0</v>
      </c>
      <c r="I803" t="str">
        <f>VLOOKUP($A803,'Medical Examinations'!$A$1:$J$2336,8,FALSE)</f>
        <v>No</v>
      </c>
      <c r="J803" t="str">
        <f>VLOOKUP($A803,'Medical Examinations'!$A$1:$J$2336,9,FALSE)</f>
        <v>Obesity</v>
      </c>
      <c r="K803" t="str">
        <f>VLOOKUP($A803,'Medical Examinations'!$A$1:$J$2336,10,FALSE)</f>
        <v>Diabetes</v>
      </c>
      <c r="L803">
        <f>VLOOKUP($A803,'Hospitalisation Details'!$A$1:$O$2344,2,FALSE)</f>
        <v>4</v>
      </c>
      <c r="M803" s="6" t="str">
        <f>VLOOKUP($A803,'Hospitalisation Details'!$A$1:$O$2344,5,FALSE)</f>
        <v>4-Nov-1965</v>
      </c>
      <c r="N803" s="28">
        <f>VLOOKUP($A803,'Hospitalisation Details'!$A$1:$O$2344,6,FALSE)</f>
        <v>57</v>
      </c>
      <c r="O803" s="28">
        <f>VLOOKUP($A803,'Hospitalisation Details'!$A$1:$O$2344,7,FALSE)</f>
        <v>0</v>
      </c>
      <c r="P803" s="28">
        <f>VLOOKUP($A803,'Hospitalisation Details'!$A$1:$O$2344,8,FALSE)</f>
        <v>13023.93</v>
      </c>
      <c r="Q803" t="str">
        <f>VLOOKUP($A803,'Hospitalisation Details'!$A$1:$O$2344,3,FALSE)</f>
        <v>Nov</v>
      </c>
    </row>
    <row r="804" spans="1:17" ht="15.6" x14ac:dyDescent="0.3">
      <c r="A804" s="21" t="s">
        <v>1566</v>
      </c>
      <c r="B804" t="str">
        <f>VLOOKUP($A804,'Customer Names'!$A$2:$D$2336,3,FALSE)</f>
        <v>Katherine</v>
      </c>
      <c r="C804">
        <f>VLOOKUP($A804,'Medical Examinations'!$A$1:$J$2336,2,FALSE)</f>
        <v>32.395000000000003</v>
      </c>
      <c r="D804">
        <f>VLOOKUP($A804,'Medical Examinations'!$A$1:$J$2336,3,FALSE)</f>
        <v>4.2699999999999996</v>
      </c>
      <c r="E804" t="str">
        <f>VLOOKUP($A804,'Medical Examinations'!$A$1:$J$2336,4,FALSE)</f>
        <v>Yes</v>
      </c>
      <c r="F804" t="str">
        <f>VLOOKUP($A804,'Medical Examinations'!$A$1:$J$2336,5,FALSE)</f>
        <v>No</v>
      </c>
      <c r="G804" t="str">
        <f>VLOOKUP($A804,'Medical Examinations'!$A$1:$J$2336,6,FALSE)</f>
        <v>No</v>
      </c>
      <c r="H804">
        <f>VLOOKUP($A804,'Medical Examinations'!$A$1:$J$2336,7,FALSE)</f>
        <v>1</v>
      </c>
      <c r="I804" t="str">
        <f>VLOOKUP($A804,'Medical Examinations'!$A$1:$J$2336,8,FALSE)</f>
        <v>No</v>
      </c>
      <c r="J804" t="str">
        <f>VLOOKUP($A804,'Medical Examinations'!$A$1:$J$2336,9,FALSE)</f>
        <v>Obesity</v>
      </c>
      <c r="K804" t="str">
        <f>VLOOKUP($A804,'Medical Examinations'!$A$1:$J$2336,10,FALSE)</f>
        <v>Normal</v>
      </c>
      <c r="L804">
        <f>VLOOKUP($A804,'Hospitalisation Details'!$A$1:$O$2344,2,FALSE)</f>
        <v>23</v>
      </c>
      <c r="M804" s="6" t="str">
        <f>VLOOKUP($A804,'Hospitalisation Details'!$A$1:$O$2344,5,FALSE)</f>
        <v>23-Sep-1964</v>
      </c>
      <c r="N804" s="28">
        <f>VLOOKUP($A804,'Hospitalisation Details'!$A$1:$O$2344,6,FALSE)</f>
        <v>58</v>
      </c>
      <c r="O804" s="28">
        <f>VLOOKUP($A804,'Hospitalisation Details'!$A$1:$O$2344,7,FALSE)</f>
        <v>1</v>
      </c>
      <c r="P804" s="28">
        <f>VLOOKUP($A804,'Hospitalisation Details'!$A$1:$O$2344,8,FALSE)</f>
        <v>13019.16</v>
      </c>
      <c r="Q804" t="str">
        <f>VLOOKUP($A804,'Hospitalisation Details'!$A$1:$O$2344,3,FALSE)</f>
        <v>Sep</v>
      </c>
    </row>
    <row r="805" spans="1:17" ht="15.6" x14ac:dyDescent="0.3">
      <c r="A805" s="21" t="s">
        <v>1565</v>
      </c>
      <c r="B805" t="str">
        <f>VLOOKUP($A805,'Customer Names'!$A$2:$D$2336,3,FALSE)</f>
        <v>Katherine</v>
      </c>
      <c r="C805">
        <f>VLOOKUP($A805,'Medical Examinations'!$A$1:$J$2336,2,FALSE)</f>
        <v>24.035</v>
      </c>
      <c r="D805">
        <f>VLOOKUP($A805,'Medical Examinations'!$A$1:$J$2336,3,FALSE)</f>
        <v>11.71</v>
      </c>
      <c r="E805" t="str">
        <f>VLOOKUP($A805,'Medical Examinations'!$A$1:$J$2336,4,FALSE)</f>
        <v>No</v>
      </c>
      <c r="F805" t="str">
        <f>VLOOKUP($A805,'Medical Examinations'!$A$1:$J$2336,5,FALSE)</f>
        <v>No</v>
      </c>
      <c r="G805" t="str">
        <f>VLOOKUP($A805,'Medical Examinations'!$A$1:$J$2336,6,FALSE)</f>
        <v>No</v>
      </c>
      <c r="H805">
        <f>VLOOKUP($A805,'Medical Examinations'!$A$1:$J$2336,7,FALSE)</f>
        <v>0</v>
      </c>
      <c r="I805" t="str">
        <f>VLOOKUP($A805,'Medical Examinations'!$A$1:$J$2336,8,FALSE)</f>
        <v>No</v>
      </c>
      <c r="J805" t="str">
        <f>VLOOKUP($A805,'Medical Examinations'!$A$1:$J$2336,9,FALSE)</f>
        <v>Normal Weight</v>
      </c>
      <c r="K805" t="str">
        <f>VLOOKUP($A805,'Medical Examinations'!$A$1:$J$2336,10,FALSE)</f>
        <v>Diabetes</v>
      </c>
      <c r="L805">
        <f>VLOOKUP($A805,'Hospitalisation Details'!$A$1:$O$2344,2,FALSE)</f>
        <v>20</v>
      </c>
      <c r="M805" s="6" t="str">
        <f>VLOOKUP($A805,'Hospitalisation Details'!$A$1:$O$2344,5,FALSE)</f>
        <v>20-Jul-1962</v>
      </c>
      <c r="N805" s="28">
        <f>VLOOKUP($A805,'Hospitalisation Details'!$A$1:$O$2344,6,FALSE)</f>
        <v>60</v>
      </c>
      <c r="O805" s="28">
        <f>VLOOKUP($A805,'Hospitalisation Details'!$A$1:$O$2344,7,FALSE)</f>
        <v>0</v>
      </c>
      <c r="P805" s="28">
        <f>VLOOKUP($A805,'Hospitalisation Details'!$A$1:$O$2344,8,FALSE)</f>
        <v>13012.21</v>
      </c>
      <c r="Q805" t="str">
        <f>VLOOKUP($A805,'Hospitalisation Details'!$A$1:$O$2344,3,FALSE)</f>
        <v>Jul</v>
      </c>
    </row>
    <row r="806" spans="1:17" ht="15.6" x14ac:dyDescent="0.3">
      <c r="A806" s="21" t="s">
        <v>1564</v>
      </c>
      <c r="B806" t="str">
        <f>VLOOKUP($A806,'Customer Names'!$A$2:$D$2336,3,FALSE)</f>
        <v>Karl</v>
      </c>
      <c r="C806">
        <f>VLOOKUP($A806,'Medical Examinations'!$A$1:$J$2336,2,FALSE)</f>
        <v>37.119999999999997</v>
      </c>
      <c r="D806">
        <f>VLOOKUP($A806,'Medical Examinations'!$A$1:$J$2336,3,FALSE)</f>
        <v>5.29</v>
      </c>
      <c r="E806" t="str">
        <f>VLOOKUP($A806,'Medical Examinations'!$A$1:$J$2336,4,FALSE)</f>
        <v>No</v>
      </c>
      <c r="F806" t="str">
        <f>VLOOKUP($A806,'Medical Examinations'!$A$1:$J$2336,5,FALSE)</f>
        <v>No</v>
      </c>
      <c r="G806" t="str">
        <f>VLOOKUP($A806,'Medical Examinations'!$A$1:$J$2336,6,FALSE)</f>
        <v>No</v>
      </c>
      <c r="H806">
        <f>VLOOKUP($A806,'Medical Examinations'!$A$1:$J$2336,7,FALSE)</f>
        <v>2</v>
      </c>
      <c r="I806" t="str">
        <f>VLOOKUP($A806,'Medical Examinations'!$A$1:$J$2336,8,FALSE)</f>
        <v>No</v>
      </c>
      <c r="J806" t="str">
        <f>VLOOKUP($A806,'Medical Examinations'!$A$1:$J$2336,9,FALSE)</f>
        <v>Obesity</v>
      </c>
      <c r="K806" t="str">
        <f>VLOOKUP($A806,'Medical Examinations'!$A$1:$J$2336,10,FALSE)</f>
        <v>Normal</v>
      </c>
      <c r="L806">
        <f>VLOOKUP($A806,'Hospitalisation Details'!$A$1:$O$2344,2,FALSE)</f>
        <v>27</v>
      </c>
      <c r="M806" s="6" t="str">
        <f>VLOOKUP($A806,'Hospitalisation Details'!$A$1:$O$2344,5,FALSE)</f>
        <v>27-Sep-1972</v>
      </c>
      <c r="N806" s="28">
        <f>VLOOKUP($A806,'Hospitalisation Details'!$A$1:$O$2344,6,FALSE)</f>
        <v>50</v>
      </c>
      <c r="O806" s="28">
        <f>VLOOKUP($A806,'Hospitalisation Details'!$A$1:$O$2344,7,FALSE)</f>
        <v>0</v>
      </c>
      <c r="P806" s="28">
        <f>VLOOKUP($A806,'Hospitalisation Details'!$A$1:$O$2344,8,FALSE)</f>
        <v>13010.86</v>
      </c>
      <c r="Q806" t="str">
        <f>VLOOKUP($A806,'Hospitalisation Details'!$A$1:$O$2344,3,FALSE)</f>
        <v>Sep</v>
      </c>
    </row>
    <row r="807" spans="1:17" ht="15.6" x14ac:dyDescent="0.3">
      <c r="A807" s="21" t="s">
        <v>1563</v>
      </c>
      <c r="B807" t="str">
        <f>VLOOKUP($A807,'Customer Names'!$A$2:$D$2336,3,FALSE)</f>
        <v>Stephen</v>
      </c>
      <c r="C807">
        <f>VLOOKUP($A807,'Medical Examinations'!$A$1:$J$2336,2,FALSE)</f>
        <v>34.840000000000003</v>
      </c>
      <c r="D807">
        <f>VLOOKUP($A807,'Medical Examinations'!$A$1:$J$2336,3,FALSE)</f>
        <v>6</v>
      </c>
      <c r="E807" t="str">
        <f>VLOOKUP($A807,'Medical Examinations'!$A$1:$J$2336,4,FALSE)</f>
        <v>Yes</v>
      </c>
      <c r="F807" t="str">
        <f>VLOOKUP($A807,'Medical Examinations'!$A$1:$J$2336,5,FALSE)</f>
        <v>No</v>
      </c>
      <c r="G807" t="str">
        <f>VLOOKUP($A807,'Medical Examinations'!$A$1:$J$2336,6,FALSE)</f>
        <v>Yes</v>
      </c>
      <c r="H807">
        <f>VLOOKUP($A807,'Medical Examinations'!$A$1:$J$2336,7,FALSE)</f>
        <v>1</v>
      </c>
      <c r="I807" t="str">
        <f>VLOOKUP($A807,'Medical Examinations'!$A$1:$J$2336,8,FALSE)</f>
        <v>No</v>
      </c>
      <c r="J807" t="str">
        <f>VLOOKUP($A807,'Medical Examinations'!$A$1:$J$2336,9,FALSE)</f>
        <v>Obesity</v>
      </c>
      <c r="K807" t="str">
        <f>VLOOKUP($A807,'Medical Examinations'!$A$1:$J$2336,10,FALSE)</f>
        <v>Prediabetes</v>
      </c>
      <c r="L807">
        <f>VLOOKUP($A807,'Hospitalisation Details'!$A$1:$O$2344,2,FALSE)</f>
        <v>13</v>
      </c>
      <c r="M807" s="6" t="str">
        <f>VLOOKUP($A807,'Hospitalisation Details'!$A$1:$O$2344,5,FALSE)</f>
        <v>13-Dec-1969</v>
      </c>
      <c r="N807" s="28">
        <f>VLOOKUP($A807,'Hospitalisation Details'!$A$1:$O$2344,6,FALSE)</f>
        <v>53</v>
      </c>
      <c r="O807" s="28">
        <f>VLOOKUP($A807,'Hospitalisation Details'!$A$1:$O$2344,7,FALSE)</f>
        <v>0</v>
      </c>
      <c r="P807" s="28">
        <f>VLOOKUP($A807,'Hospitalisation Details'!$A$1:$O$2344,8,FALSE)</f>
        <v>13008.07</v>
      </c>
      <c r="Q807" t="str">
        <f>VLOOKUP($A807,'Hospitalisation Details'!$A$1:$O$2344,3,FALSE)</f>
        <v>Dec</v>
      </c>
    </row>
    <row r="808" spans="1:17" ht="15.6" x14ac:dyDescent="0.3">
      <c r="A808" s="21" t="s">
        <v>1562</v>
      </c>
      <c r="B808" t="str">
        <f>VLOOKUP($A808,'Customer Names'!$A$2:$D$2336,3,FALSE)</f>
        <v>Will</v>
      </c>
      <c r="C808">
        <f>VLOOKUP($A808,'Medical Examinations'!$A$1:$J$2336,2,FALSE)</f>
        <v>29.53</v>
      </c>
      <c r="D808">
        <f>VLOOKUP($A808,'Medical Examinations'!$A$1:$J$2336,3,FALSE)</f>
        <v>10.64</v>
      </c>
      <c r="E808" t="str">
        <f>VLOOKUP($A808,'Medical Examinations'!$A$1:$J$2336,4,FALSE)</f>
        <v>No</v>
      </c>
      <c r="F808" t="str">
        <f>VLOOKUP($A808,'Medical Examinations'!$A$1:$J$2336,5,FALSE)</f>
        <v>No</v>
      </c>
      <c r="G808" t="str">
        <f>VLOOKUP($A808,'Medical Examinations'!$A$1:$J$2336,6,FALSE)</f>
        <v>No</v>
      </c>
      <c r="H808">
        <f>VLOOKUP($A808,'Medical Examinations'!$A$1:$J$2336,7,FALSE)</f>
        <v>0</v>
      </c>
      <c r="I808" t="str">
        <f>VLOOKUP($A808,'Medical Examinations'!$A$1:$J$2336,8,FALSE)</f>
        <v>No</v>
      </c>
      <c r="J808" t="str">
        <f>VLOOKUP($A808,'Medical Examinations'!$A$1:$J$2336,9,FALSE)</f>
        <v>Over Weight</v>
      </c>
      <c r="K808" t="str">
        <f>VLOOKUP($A808,'Medical Examinations'!$A$1:$J$2336,10,FALSE)</f>
        <v>Diabetes</v>
      </c>
      <c r="L808">
        <f>VLOOKUP($A808,'Hospitalisation Details'!$A$1:$O$2344,2,FALSE)</f>
        <v>24</v>
      </c>
      <c r="M808" s="6" t="str">
        <f>VLOOKUP($A808,'Hospitalisation Details'!$A$1:$O$2344,5,FALSE)</f>
        <v>24-Jun-1962</v>
      </c>
      <c r="N808" s="28">
        <f>VLOOKUP($A808,'Hospitalisation Details'!$A$1:$O$2344,6,FALSE)</f>
        <v>60</v>
      </c>
      <c r="O808" s="28">
        <f>VLOOKUP($A808,'Hospitalisation Details'!$A$1:$O$2344,7,FALSE)</f>
        <v>0</v>
      </c>
      <c r="P808" s="28">
        <f>VLOOKUP($A808,'Hospitalisation Details'!$A$1:$O$2344,8,FALSE)</f>
        <v>13004.95</v>
      </c>
      <c r="Q808" t="str">
        <f>VLOOKUP($A808,'Hospitalisation Details'!$A$1:$O$2344,3,FALSE)</f>
        <v>Jun</v>
      </c>
    </row>
    <row r="809" spans="1:17" ht="15.6" x14ac:dyDescent="0.3">
      <c r="A809" s="21" t="s">
        <v>1561</v>
      </c>
      <c r="B809" t="str">
        <f>VLOOKUP($A809,'Customer Names'!$A$2:$D$2336,3,FALSE)</f>
        <v>Bradley D</v>
      </c>
      <c r="C809">
        <f>VLOOKUP($A809,'Medical Examinations'!$A$1:$J$2336,2,FALSE)</f>
        <v>42.51</v>
      </c>
      <c r="D809">
        <f>VLOOKUP($A809,'Medical Examinations'!$A$1:$J$2336,3,FALSE)</f>
        <v>8.2100000000000009</v>
      </c>
      <c r="E809" t="str">
        <f>VLOOKUP($A809,'Medical Examinations'!$A$1:$J$2336,4,FALSE)</f>
        <v>Yes</v>
      </c>
      <c r="F809" t="str">
        <f>VLOOKUP($A809,'Medical Examinations'!$A$1:$J$2336,5,FALSE)</f>
        <v>No</v>
      </c>
      <c r="G809" t="str">
        <f>VLOOKUP($A809,'Medical Examinations'!$A$1:$J$2336,6,FALSE)</f>
        <v>No</v>
      </c>
      <c r="H809">
        <f>VLOOKUP($A809,'Medical Examinations'!$A$1:$J$2336,7,FALSE)</f>
        <v>0</v>
      </c>
      <c r="I809" t="str">
        <f>VLOOKUP($A809,'Medical Examinations'!$A$1:$J$2336,8,FALSE)</f>
        <v>No</v>
      </c>
      <c r="J809" t="str">
        <f>VLOOKUP($A809,'Medical Examinations'!$A$1:$J$2336,9,FALSE)</f>
        <v>Obesity</v>
      </c>
      <c r="K809" t="str">
        <f>VLOOKUP($A809,'Medical Examinations'!$A$1:$J$2336,10,FALSE)</f>
        <v>Diabetes</v>
      </c>
      <c r="L809">
        <f>VLOOKUP($A809,'Hospitalisation Details'!$A$1:$O$2344,2,FALSE)</f>
        <v>30</v>
      </c>
      <c r="M809" s="6" t="str">
        <f>VLOOKUP($A809,'Hospitalisation Details'!$A$1:$O$2344,5,FALSE)</f>
        <v>30-Oct-1981</v>
      </c>
      <c r="N809" s="28">
        <f>VLOOKUP($A809,'Hospitalisation Details'!$A$1:$O$2344,6,FALSE)</f>
        <v>41</v>
      </c>
      <c r="O809" s="28">
        <f>VLOOKUP($A809,'Hospitalisation Details'!$A$1:$O$2344,7,FALSE)</f>
        <v>1</v>
      </c>
      <c r="P809" s="28">
        <f>VLOOKUP($A809,'Hospitalisation Details'!$A$1:$O$2344,8,FALSE)</f>
        <v>13002.91</v>
      </c>
      <c r="Q809" t="str">
        <f>VLOOKUP($A809,'Hospitalisation Details'!$A$1:$O$2344,3,FALSE)</f>
        <v>Oct</v>
      </c>
    </row>
    <row r="810" spans="1:17" ht="15.6" x14ac:dyDescent="0.3">
      <c r="A810" s="21" t="s">
        <v>1560</v>
      </c>
      <c r="B810" t="str">
        <f>VLOOKUP($A810,'Customer Names'!$A$2:$D$2336,3,FALSE)</f>
        <v>Amy M</v>
      </c>
      <c r="C810">
        <f>VLOOKUP($A810,'Medical Examinations'!$A$1:$J$2336,2,FALSE)</f>
        <v>38.14</v>
      </c>
      <c r="D810">
        <f>VLOOKUP($A810,'Medical Examinations'!$A$1:$J$2336,3,FALSE)</f>
        <v>5.58</v>
      </c>
      <c r="E810" t="str">
        <f>VLOOKUP($A810,'Medical Examinations'!$A$1:$J$2336,4,FALSE)</f>
        <v>No</v>
      </c>
      <c r="F810" t="str">
        <f>VLOOKUP($A810,'Medical Examinations'!$A$1:$J$2336,5,FALSE)</f>
        <v>No</v>
      </c>
      <c r="G810" t="str">
        <f>VLOOKUP($A810,'Medical Examinations'!$A$1:$J$2336,6,FALSE)</f>
        <v>Yes</v>
      </c>
      <c r="H810">
        <f>VLOOKUP($A810,'Medical Examinations'!$A$1:$J$2336,7,FALSE)</f>
        <v>1</v>
      </c>
      <c r="I810" t="str">
        <f>VLOOKUP($A810,'Medical Examinations'!$A$1:$J$2336,8,FALSE)</f>
        <v>No</v>
      </c>
      <c r="J810" t="str">
        <f>VLOOKUP($A810,'Medical Examinations'!$A$1:$J$2336,9,FALSE)</f>
        <v>Obesity</v>
      </c>
      <c r="K810" t="str">
        <f>VLOOKUP($A810,'Medical Examinations'!$A$1:$J$2336,10,FALSE)</f>
        <v>Normal</v>
      </c>
      <c r="L810">
        <f>VLOOKUP($A810,'Hospitalisation Details'!$A$1:$O$2344,2,FALSE)</f>
        <v>27</v>
      </c>
      <c r="M810" s="6" t="str">
        <f>VLOOKUP($A810,'Hospitalisation Details'!$A$1:$O$2344,5,FALSE)</f>
        <v>27-Nov-1979</v>
      </c>
      <c r="N810" s="28">
        <f>VLOOKUP($A810,'Hospitalisation Details'!$A$1:$O$2344,6,FALSE)</f>
        <v>43</v>
      </c>
      <c r="O810" s="28">
        <f>VLOOKUP($A810,'Hospitalisation Details'!$A$1:$O$2344,7,FALSE)</f>
        <v>2</v>
      </c>
      <c r="P810" s="28">
        <f>VLOOKUP($A810,'Hospitalisation Details'!$A$1:$O$2344,8,FALSE)</f>
        <v>12994.12</v>
      </c>
      <c r="Q810" t="str">
        <f>VLOOKUP($A810,'Hospitalisation Details'!$A$1:$O$2344,3,FALSE)</f>
        <v>Nov</v>
      </c>
    </row>
    <row r="811" spans="1:17" ht="15.6" x14ac:dyDescent="0.3">
      <c r="A811" s="21" t="s">
        <v>1559</v>
      </c>
      <c r="B811" t="str">
        <f>VLOOKUP($A811,'Customer Names'!$A$2:$D$2336,3,FALSE)</f>
        <v>Matthew W</v>
      </c>
      <c r="C811">
        <f>VLOOKUP($A811,'Medical Examinations'!$A$1:$J$2336,2,FALSE)</f>
        <v>39.93</v>
      </c>
      <c r="D811">
        <f>VLOOKUP($A811,'Medical Examinations'!$A$1:$J$2336,3,FALSE)</f>
        <v>8.75</v>
      </c>
      <c r="E811" t="str">
        <f>VLOOKUP($A811,'Medical Examinations'!$A$1:$J$2336,4,FALSE)</f>
        <v>No</v>
      </c>
      <c r="F811" t="str">
        <f>VLOOKUP($A811,'Medical Examinations'!$A$1:$J$2336,5,FALSE)</f>
        <v>No</v>
      </c>
      <c r="G811" t="str">
        <f>VLOOKUP($A811,'Medical Examinations'!$A$1:$J$2336,6,FALSE)</f>
        <v>No</v>
      </c>
      <c r="H811">
        <f>VLOOKUP($A811,'Medical Examinations'!$A$1:$J$2336,7,FALSE)</f>
        <v>0</v>
      </c>
      <c r="I811" t="str">
        <f>VLOOKUP($A811,'Medical Examinations'!$A$1:$J$2336,8,FALSE)</f>
        <v>No</v>
      </c>
      <c r="J811" t="str">
        <f>VLOOKUP($A811,'Medical Examinations'!$A$1:$J$2336,9,FALSE)</f>
        <v>Obesity</v>
      </c>
      <c r="K811" t="str">
        <f>VLOOKUP($A811,'Medical Examinations'!$A$1:$J$2336,10,FALSE)</f>
        <v>Diabetes</v>
      </c>
      <c r="L811">
        <f>VLOOKUP($A811,'Hospitalisation Details'!$A$1:$O$2344,2,FALSE)</f>
        <v>28</v>
      </c>
      <c r="M811" s="6" t="str">
        <f>VLOOKUP($A811,'Hospitalisation Details'!$A$1:$O$2344,5,FALSE)</f>
        <v>28-Nov-1960</v>
      </c>
      <c r="N811" s="28">
        <f>VLOOKUP($A811,'Hospitalisation Details'!$A$1:$O$2344,6,FALSE)</f>
        <v>62</v>
      </c>
      <c r="O811" s="28">
        <f>VLOOKUP($A811,'Hospitalisation Details'!$A$1:$O$2344,7,FALSE)</f>
        <v>0</v>
      </c>
      <c r="P811" s="28">
        <f>VLOOKUP($A811,'Hospitalisation Details'!$A$1:$O$2344,8,FALSE)</f>
        <v>12982.87</v>
      </c>
      <c r="Q811" t="str">
        <f>VLOOKUP($A811,'Hospitalisation Details'!$A$1:$O$2344,3,FALSE)</f>
        <v>Nov</v>
      </c>
    </row>
    <row r="812" spans="1:17" ht="15.6" x14ac:dyDescent="0.3">
      <c r="A812" s="21" t="s">
        <v>1558</v>
      </c>
      <c r="B812" t="str">
        <f>VLOOKUP($A812,'Customer Names'!$A$2:$D$2336,3,FALSE)</f>
        <v>Doug</v>
      </c>
      <c r="C812">
        <f>VLOOKUP($A812,'Medical Examinations'!$A$1:$J$2336,2,FALSE)</f>
        <v>38.83</v>
      </c>
      <c r="D812">
        <f>VLOOKUP($A812,'Medical Examinations'!$A$1:$J$2336,3,FALSE)</f>
        <v>11.86</v>
      </c>
      <c r="E812" t="str">
        <f>VLOOKUP($A812,'Medical Examinations'!$A$1:$J$2336,4,FALSE)</f>
        <v>No</v>
      </c>
      <c r="F812" t="str">
        <f>VLOOKUP($A812,'Medical Examinations'!$A$1:$J$2336,5,FALSE)</f>
        <v>No</v>
      </c>
      <c r="G812" t="str">
        <f>VLOOKUP($A812,'Medical Examinations'!$A$1:$J$2336,6,FALSE)</f>
        <v>No</v>
      </c>
      <c r="H812">
        <f>VLOOKUP($A812,'Medical Examinations'!$A$1:$J$2336,7,FALSE)</f>
        <v>0</v>
      </c>
      <c r="I812" t="str">
        <f>VLOOKUP($A812,'Medical Examinations'!$A$1:$J$2336,8,FALSE)</f>
        <v>No</v>
      </c>
      <c r="J812" t="str">
        <f>VLOOKUP($A812,'Medical Examinations'!$A$1:$J$2336,9,FALSE)</f>
        <v>Obesity</v>
      </c>
      <c r="K812" t="str">
        <f>VLOOKUP($A812,'Medical Examinations'!$A$1:$J$2336,10,FALSE)</f>
        <v>Diabetes</v>
      </c>
      <c r="L812">
        <f>VLOOKUP($A812,'Hospitalisation Details'!$A$1:$O$2344,2,FALSE)</f>
        <v>23</v>
      </c>
      <c r="M812" s="6" t="str">
        <f>VLOOKUP($A812,'Hospitalisation Details'!$A$1:$O$2344,5,FALSE)</f>
        <v>23-Sep-1960</v>
      </c>
      <c r="N812" s="28">
        <f>VLOOKUP($A812,'Hospitalisation Details'!$A$1:$O$2344,6,FALSE)</f>
        <v>62</v>
      </c>
      <c r="O812" s="28">
        <f>VLOOKUP($A812,'Hospitalisation Details'!$A$1:$O$2344,7,FALSE)</f>
        <v>0</v>
      </c>
      <c r="P812" s="28">
        <f>VLOOKUP($A812,'Hospitalisation Details'!$A$1:$O$2344,8,FALSE)</f>
        <v>12981.35</v>
      </c>
      <c r="Q812" t="str">
        <f>VLOOKUP($A812,'Hospitalisation Details'!$A$1:$O$2344,3,FALSE)</f>
        <v>Sep</v>
      </c>
    </row>
    <row r="813" spans="1:17" ht="15.6" x14ac:dyDescent="0.3">
      <c r="A813" s="21" t="s">
        <v>1557</v>
      </c>
      <c r="B813" t="str">
        <f>VLOOKUP($A813,'Customer Names'!$A$2:$D$2336,3,FALSE)</f>
        <v>Tom</v>
      </c>
      <c r="C813">
        <f>VLOOKUP($A813,'Medical Examinations'!$A$1:$J$2336,2,FALSE)</f>
        <v>37.4</v>
      </c>
      <c r="D813">
        <f>VLOOKUP($A813,'Medical Examinations'!$A$1:$J$2336,3,FALSE)</f>
        <v>11.46</v>
      </c>
      <c r="E813" t="str">
        <f>VLOOKUP($A813,'Medical Examinations'!$A$1:$J$2336,4,FALSE)</f>
        <v>No</v>
      </c>
      <c r="F813" t="str">
        <f>VLOOKUP($A813,'Medical Examinations'!$A$1:$J$2336,5,FALSE)</f>
        <v>No</v>
      </c>
      <c r="G813" t="str">
        <f>VLOOKUP($A813,'Medical Examinations'!$A$1:$J$2336,6,FALSE)</f>
        <v>No</v>
      </c>
      <c r="H813">
        <f>VLOOKUP($A813,'Medical Examinations'!$A$1:$J$2336,7,FALSE)</f>
        <v>0</v>
      </c>
      <c r="I813" t="str">
        <f>VLOOKUP($A813,'Medical Examinations'!$A$1:$J$2336,8,FALSE)</f>
        <v>No</v>
      </c>
      <c r="J813" t="str">
        <f>VLOOKUP($A813,'Medical Examinations'!$A$1:$J$2336,9,FALSE)</f>
        <v>Obesity</v>
      </c>
      <c r="K813" t="str">
        <f>VLOOKUP($A813,'Medical Examinations'!$A$1:$J$2336,10,FALSE)</f>
        <v>Diabetes</v>
      </c>
      <c r="L813">
        <f>VLOOKUP($A813,'Hospitalisation Details'!$A$1:$O$2344,2,FALSE)</f>
        <v>22</v>
      </c>
      <c r="M813" s="6" t="str">
        <f>VLOOKUP($A813,'Hospitalisation Details'!$A$1:$O$2344,5,FALSE)</f>
        <v>22-Jun-1960</v>
      </c>
      <c r="N813" s="28">
        <f>VLOOKUP($A813,'Hospitalisation Details'!$A$1:$O$2344,6,FALSE)</f>
        <v>62</v>
      </c>
      <c r="O813" s="28">
        <f>VLOOKUP($A813,'Hospitalisation Details'!$A$1:$O$2344,7,FALSE)</f>
        <v>0</v>
      </c>
      <c r="P813" s="28">
        <f>VLOOKUP($A813,'Hospitalisation Details'!$A$1:$O$2344,8,FALSE)</f>
        <v>12979.36</v>
      </c>
      <c r="Q813" t="str">
        <f>VLOOKUP($A813,'Hospitalisation Details'!$A$1:$O$2344,3,FALSE)</f>
        <v>Jun</v>
      </c>
    </row>
    <row r="814" spans="1:17" ht="15.6" x14ac:dyDescent="0.3">
      <c r="A814" s="21" t="s">
        <v>1556</v>
      </c>
      <c r="B814" t="str">
        <f>VLOOKUP($A814,'Customer Names'!$A$2:$D$2336,3,FALSE)</f>
        <v>Jonathan</v>
      </c>
      <c r="C814">
        <f>VLOOKUP($A814,'Medical Examinations'!$A$1:$J$2336,2,FALSE)</f>
        <v>21.4</v>
      </c>
      <c r="D814">
        <f>VLOOKUP($A814,'Medical Examinations'!$A$1:$J$2336,3,FALSE)</f>
        <v>9.0299999999999994</v>
      </c>
      <c r="E814" t="str">
        <f>VLOOKUP($A814,'Medical Examinations'!$A$1:$J$2336,4,FALSE)</f>
        <v>No</v>
      </c>
      <c r="F814" t="str">
        <f>VLOOKUP($A814,'Medical Examinations'!$A$1:$J$2336,5,FALSE)</f>
        <v>No</v>
      </c>
      <c r="G814" t="str">
        <f>VLOOKUP($A814,'Medical Examinations'!$A$1:$J$2336,6,FALSE)</f>
        <v>No</v>
      </c>
      <c r="H814">
        <f>VLOOKUP($A814,'Medical Examinations'!$A$1:$J$2336,7,FALSE)</f>
        <v>0</v>
      </c>
      <c r="I814" t="str">
        <f>VLOOKUP($A814,'Medical Examinations'!$A$1:$J$2336,8,FALSE)</f>
        <v>No</v>
      </c>
      <c r="J814" t="str">
        <f>VLOOKUP($A814,'Medical Examinations'!$A$1:$J$2336,9,FALSE)</f>
        <v>Normal Weight</v>
      </c>
      <c r="K814" t="str">
        <f>VLOOKUP($A814,'Medical Examinations'!$A$1:$J$2336,10,FALSE)</f>
        <v>Diabetes</v>
      </c>
      <c r="L814">
        <f>VLOOKUP($A814,'Hospitalisation Details'!$A$1:$O$2344,2,FALSE)</f>
        <v>4</v>
      </c>
      <c r="M814" s="6" t="str">
        <f>VLOOKUP($A814,'Hospitalisation Details'!$A$1:$O$2344,5,FALSE)</f>
        <v>4-Nov-1960</v>
      </c>
      <c r="N814" s="28">
        <f>VLOOKUP($A814,'Hospitalisation Details'!$A$1:$O$2344,6,FALSE)</f>
        <v>62</v>
      </c>
      <c r="O814" s="28">
        <f>VLOOKUP($A814,'Hospitalisation Details'!$A$1:$O$2344,7,FALSE)</f>
        <v>0</v>
      </c>
      <c r="P814" s="28">
        <f>VLOOKUP($A814,'Hospitalisation Details'!$A$1:$O$2344,8,FALSE)</f>
        <v>12957.12</v>
      </c>
      <c r="Q814" t="str">
        <f>VLOOKUP($A814,'Hospitalisation Details'!$A$1:$O$2344,3,FALSE)</f>
        <v>Nov</v>
      </c>
    </row>
    <row r="815" spans="1:17" ht="15.6" x14ac:dyDescent="0.3">
      <c r="A815" s="21" t="s">
        <v>1555</v>
      </c>
      <c r="B815" t="str">
        <f>VLOOKUP($A815,'Customer Names'!$A$2:$D$2336,3,FALSE)</f>
        <v>Wayne A</v>
      </c>
      <c r="C815">
        <f>VLOOKUP($A815,'Medical Examinations'!$A$1:$J$2336,2,FALSE)</f>
        <v>38.380000000000003</v>
      </c>
      <c r="D815">
        <f>VLOOKUP($A815,'Medical Examinations'!$A$1:$J$2336,3,FALSE)</f>
        <v>8.26</v>
      </c>
      <c r="E815" t="str">
        <f>VLOOKUP($A815,'Medical Examinations'!$A$1:$J$2336,4,FALSE)</f>
        <v>Yes</v>
      </c>
      <c r="F815" t="str">
        <f>VLOOKUP($A815,'Medical Examinations'!$A$1:$J$2336,5,FALSE)</f>
        <v>No</v>
      </c>
      <c r="G815" t="str">
        <f>VLOOKUP($A815,'Medical Examinations'!$A$1:$J$2336,6,FALSE)</f>
        <v>No</v>
      </c>
      <c r="H815">
        <f>VLOOKUP($A815,'Medical Examinations'!$A$1:$J$2336,7,FALSE)</f>
        <v>2</v>
      </c>
      <c r="I815" t="str">
        <f>VLOOKUP($A815,'Medical Examinations'!$A$1:$J$2336,8,FALSE)</f>
        <v>No</v>
      </c>
      <c r="J815" t="str">
        <f>VLOOKUP($A815,'Medical Examinations'!$A$1:$J$2336,9,FALSE)</f>
        <v>Obesity</v>
      </c>
      <c r="K815" t="str">
        <f>VLOOKUP($A815,'Medical Examinations'!$A$1:$J$2336,10,FALSE)</f>
        <v>Diabetes</v>
      </c>
      <c r="L815">
        <f>VLOOKUP($A815,'Hospitalisation Details'!$A$1:$O$2344,2,FALSE)</f>
        <v>20</v>
      </c>
      <c r="M815" s="6" t="str">
        <f>VLOOKUP($A815,'Hospitalisation Details'!$A$1:$O$2344,5,FALSE)</f>
        <v>20-Aug-1961</v>
      </c>
      <c r="N815" s="28">
        <f>VLOOKUP($A815,'Hospitalisation Details'!$A$1:$O$2344,6,FALSE)</f>
        <v>61</v>
      </c>
      <c r="O815" s="28">
        <f>VLOOKUP($A815,'Hospitalisation Details'!$A$1:$O$2344,7,FALSE)</f>
        <v>0</v>
      </c>
      <c r="P815" s="28">
        <f>VLOOKUP($A815,'Hospitalisation Details'!$A$1:$O$2344,8,FALSE)</f>
        <v>12950.07</v>
      </c>
      <c r="Q815" t="str">
        <f>VLOOKUP($A815,'Hospitalisation Details'!$A$1:$O$2344,3,FALSE)</f>
        <v>Aug</v>
      </c>
    </row>
    <row r="816" spans="1:17" ht="15.6" x14ac:dyDescent="0.3">
      <c r="A816" s="21" t="s">
        <v>1554</v>
      </c>
      <c r="B816" t="str">
        <f>VLOOKUP($A816,'Customer Names'!$A$2:$D$2336,3,FALSE)</f>
        <v>Nobuyori</v>
      </c>
      <c r="C816">
        <f>VLOOKUP($A816,'Medical Examinations'!$A$1:$J$2336,2,FALSE)</f>
        <v>33.659999999999997</v>
      </c>
      <c r="D816">
        <f>VLOOKUP($A816,'Medical Examinations'!$A$1:$J$2336,3,FALSE)</f>
        <v>5.42</v>
      </c>
      <c r="E816" t="str">
        <f>VLOOKUP($A816,'Medical Examinations'!$A$1:$J$2336,4,FALSE)</f>
        <v>Yes</v>
      </c>
      <c r="F816" t="str">
        <f>VLOOKUP($A816,'Medical Examinations'!$A$1:$J$2336,5,FALSE)</f>
        <v>No</v>
      </c>
      <c r="G816" t="str">
        <f>VLOOKUP($A816,'Medical Examinations'!$A$1:$J$2336,6,FALSE)</f>
        <v>No</v>
      </c>
      <c r="H816">
        <f>VLOOKUP($A816,'Medical Examinations'!$A$1:$J$2336,7,FALSE)</f>
        <v>2</v>
      </c>
      <c r="I816" t="str">
        <f>VLOOKUP($A816,'Medical Examinations'!$A$1:$J$2336,8,FALSE)</f>
        <v>No</v>
      </c>
      <c r="J816" t="str">
        <f>VLOOKUP($A816,'Medical Examinations'!$A$1:$J$2336,9,FALSE)</f>
        <v>Obesity</v>
      </c>
      <c r="K816" t="str">
        <f>VLOOKUP($A816,'Medical Examinations'!$A$1:$J$2336,10,FALSE)</f>
        <v>Normal</v>
      </c>
      <c r="L816">
        <f>VLOOKUP($A816,'Hospitalisation Details'!$A$1:$O$2344,2,FALSE)</f>
        <v>22</v>
      </c>
      <c r="M816" s="6" t="str">
        <f>VLOOKUP($A816,'Hospitalisation Details'!$A$1:$O$2344,5,FALSE)</f>
        <v>22-Dec-1966</v>
      </c>
      <c r="N816" s="28">
        <f>VLOOKUP($A816,'Hospitalisation Details'!$A$1:$O$2344,6,FALSE)</f>
        <v>56</v>
      </c>
      <c r="O816" s="28">
        <f>VLOOKUP($A816,'Hospitalisation Details'!$A$1:$O$2344,7,FALSE)</f>
        <v>4</v>
      </c>
      <c r="P816" s="28">
        <f>VLOOKUP($A816,'Hospitalisation Details'!$A$1:$O$2344,8,FALSE)</f>
        <v>12949.16</v>
      </c>
      <c r="Q816" t="str">
        <f>VLOOKUP($A816,'Hospitalisation Details'!$A$1:$O$2344,3,FALSE)</f>
        <v>Dec</v>
      </c>
    </row>
    <row r="817" spans="1:17" ht="15.6" x14ac:dyDescent="0.3">
      <c r="A817" s="21" t="s">
        <v>1553</v>
      </c>
      <c r="B817" t="str">
        <f>VLOOKUP($A817,'Customer Names'!$A$2:$D$2336,3,FALSE)</f>
        <v>Rich</v>
      </c>
      <c r="C817">
        <f>VLOOKUP($A817,'Medical Examinations'!$A$1:$J$2336,2,FALSE)</f>
        <v>31.79</v>
      </c>
      <c r="D817">
        <f>VLOOKUP($A817,'Medical Examinations'!$A$1:$J$2336,3,FALSE)</f>
        <v>11.33</v>
      </c>
      <c r="E817" t="str">
        <f>VLOOKUP($A817,'Medical Examinations'!$A$1:$J$2336,4,FALSE)</f>
        <v>Yes</v>
      </c>
      <c r="F817" t="str">
        <f>VLOOKUP($A817,'Medical Examinations'!$A$1:$J$2336,5,FALSE)</f>
        <v>No</v>
      </c>
      <c r="G817" t="str">
        <f>VLOOKUP($A817,'Medical Examinations'!$A$1:$J$2336,6,FALSE)</f>
        <v>Yes</v>
      </c>
      <c r="H817">
        <f>VLOOKUP($A817,'Medical Examinations'!$A$1:$J$2336,7,FALSE)</f>
        <v>1</v>
      </c>
      <c r="I817" t="str">
        <f>VLOOKUP($A817,'Medical Examinations'!$A$1:$J$2336,8,FALSE)</f>
        <v>No</v>
      </c>
      <c r="J817" t="str">
        <f>VLOOKUP($A817,'Medical Examinations'!$A$1:$J$2336,9,FALSE)</f>
        <v>Obesity</v>
      </c>
      <c r="K817" t="str">
        <f>VLOOKUP($A817,'Medical Examinations'!$A$1:$J$2336,10,FALSE)</f>
        <v>Diabetes</v>
      </c>
      <c r="L817">
        <f>VLOOKUP($A817,'Hospitalisation Details'!$A$1:$O$2344,2,FALSE)</f>
        <v>14</v>
      </c>
      <c r="M817" s="6" t="str">
        <f>VLOOKUP($A817,'Hospitalisation Details'!$A$1:$O$2344,5,FALSE)</f>
        <v>14-Aug-1963</v>
      </c>
      <c r="N817" s="28">
        <f>VLOOKUP($A817,'Hospitalisation Details'!$A$1:$O$2344,6,FALSE)</f>
        <v>59</v>
      </c>
      <c r="O817" s="28">
        <f>VLOOKUP($A817,'Hospitalisation Details'!$A$1:$O$2344,7,FALSE)</f>
        <v>2</v>
      </c>
      <c r="P817" s="28">
        <f>VLOOKUP($A817,'Hospitalisation Details'!$A$1:$O$2344,8,FALSE)</f>
        <v>12928.79</v>
      </c>
      <c r="Q817" t="str">
        <f>VLOOKUP($A817,'Hospitalisation Details'!$A$1:$O$2344,3,FALSE)</f>
        <v>Aug</v>
      </c>
    </row>
    <row r="818" spans="1:17" ht="15.6" x14ac:dyDescent="0.3">
      <c r="A818" s="21" t="s">
        <v>1552</v>
      </c>
      <c r="B818" t="str">
        <f>VLOOKUP($A818,'Customer Names'!$A$2:$D$2336,3,FALSE)</f>
        <v>Marcos S</v>
      </c>
      <c r="C818">
        <f>VLOOKUP($A818,'Medical Examinations'!$A$1:$J$2336,2,FALSE)</f>
        <v>29.7</v>
      </c>
      <c r="D818">
        <f>VLOOKUP($A818,'Medical Examinations'!$A$1:$J$2336,3,FALSE)</f>
        <v>7.69</v>
      </c>
      <c r="E818" t="str">
        <f>VLOOKUP($A818,'Medical Examinations'!$A$1:$J$2336,4,FALSE)</f>
        <v>Yes</v>
      </c>
      <c r="F818" t="str">
        <f>VLOOKUP($A818,'Medical Examinations'!$A$1:$J$2336,5,FALSE)</f>
        <v>No</v>
      </c>
      <c r="G818" t="str">
        <f>VLOOKUP($A818,'Medical Examinations'!$A$1:$J$2336,6,FALSE)</f>
        <v>Yes</v>
      </c>
      <c r="H818">
        <f>VLOOKUP($A818,'Medical Examinations'!$A$1:$J$2336,7,FALSE)</f>
        <v>1</v>
      </c>
      <c r="I818" t="str">
        <f>VLOOKUP($A818,'Medical Examinations'!$A$1:$J$2336,8,FALSE)</f>
        <v>No</v>
      </c>
      <c r="J818" t="str">
        <f>VLOOKUP($A818,'Medical Examinations'!$A$1:$J$2336,9,FALSE)</f>
        <v>Over Weight</v>
      </c>
      <c r="K818" t="str">
        <f>VLOOKUP($A818,'Medical Examinations'!$A$1:$J$2336,10,FALSE)</f>
        <v>Diabetes</v>
      </c>
      <c r="L818">
        <f>VLOOKUP($A818,'Hospitalisation Details'!$A$1:$O$2344,2,FALSE)</f>
        <v>1</v>
      </c>
      <c r="M818" s="6" t="str">
        <f>VLOOKUP($A818,'Hospitalisation Details'!$A$1:$O$2344,5,FALSE)</f>
        <v>1-Sep-1963</v>
      </c>
      <c r="N818" s="28">
        <f>VLOOKUP($A818,'Hospitalisation Details'!$A$1:$O$2344,6,FALSE)</f>
        <v>59</v>
      </c>
      <c r="O818" s="28">
        <f>VLOOKUP($A818,'Hospitalisation Details'!$A$1:$O$2344,7,FALSE)</f>
        <v>2</v>
      </c>
      <c r="P818" s="28">
        <f>VLOOKUP($A818,'Hospitalisation Details'!$A$1:$O$2344,8,FALSE)</f>
        <v>12925.89</v>
      </c>
      <c r="Q818" t="str">
        <f>VLOOKUP($A818,'Hospitalisation Details'!$A$1:$O$2344,3,FALSE)</f>
        <v>Sep</v>
      </c>
    </row>
    <row r="819" spans="1:17" ht="15.6" x14ac:dyDescent="0.3">
      <c r="A819" s="21" t="s">
        <v>1551</v>
      </c>
      <c r="B819" t="str">
        <f>VLOOKUP($A819,'Customer Names'!$A$2:$D$2336,3,FALSE)</f>
        <v>Dave</v>
      </c>
      <c r="C819">
        <f>VLOOKUP($A819,'Medical Examinations'!$A$1:$J$2336,2,FALSE)</f>
        <v>25.46</v>
      </c>
      <c r="D819">
        <f>VLOOKUP($A819,'Medical Examinations'!$A$1:$J$2336,3,FALSE)</f>
        <v>8.77</v>
      </c>
      <c r="E819" t="str">
        <f>VLOOKUP($A819,'Medical Examinations'!$A$1:$J$2336,4,FALSE)</f>
        <v>Yes</v>
      </c>
      <c r="F819" t="str">
        <f>VLOOKUP($A819,'Medical Examinations'!$A$1:$J$2336,5,FALSE)</f>
        <v>No</v>
      </c>
      <c r="G819" t="str">
        <f>VLOOKUP($A819,'Medical Examinations'!$A$1:$J$2336,6,FALSE)</f>
        <v>Yes</v>
      </c>
      <c r="H819">
        <f>VLOOKUP($A819,'Medical Examinations'!$A$1:$J$2336,7,FALSE)</f>
        <v>1</v>
      </c>
      <c r="I819" t="str">
        <f>VLOOKUP($A819,'Medical Examinations'!$A$1:$J$2336,8,FALSE)</f>
        <v>No</v>
      </c>
      <c r="J819" t="str">
        <f>VLOOKUP($A819,'Medical Examinations'!$A$1:$J$2336,9,FALSE)</f>
        <v>Over Weight</v>
      </c>
      <c r="K819" t="str">
        <f>VLOOKUP($A819,'Medical Examinations'!$A$1:$J$2336,10,FALSE)</f>
        <v>Diabetes</v>
      </c>
      <c r="L819">
        <f>VLOOKUP($A819,'Hospitalisation Details'!$A$1:$O$2344,2,FALSE)</f>
        <v>16</v>
      </c>
      <c r="M819" s="6" t="str">
        <f>VLOOKUP($A819,'Hospitalisation Details'!$A$1:$O$2344,5,FALSE)</f>
        <v>16-Aug-1963</v>
      </c>
      <c r="N819" s="28">
        <f>VLOOKUP($A819,'Hospitalisation Details'!$A$1:$O$2344,6,FALSE)</f>
        <v>59</v>
      </c>
      <c r="O819" s="28">
        <f>VLOOKUP($A819,'Hospitalisation Details'!$A$1:$O$2344,7,FALSE)</f>
        <v>1</v>
      </c>
      <c r="P819" s="28">
        <f>VLOOKUP($A819,'Hospitalisation Details'!$A$1:$O$2344,8,FALSE)</f>
        <v>12913.99</v>
      </c>
      <c r="Q819" t="str">
        <f>VLOOKUP($A819,'Hospitalisation Details'!$A$1:$O$2344,3,FALSE)</f>
        <v>Aug</v>
      </c>
    </row>
    <row r="820" spans="1:17" ht="15.6" x14ac:dyDescent="0.3">
      <c r="A820" s="21" t="s">
        <v>1550</v>
      </c>
      <c r="B820" t="str">
        <f>VLOOKUP($A820,'Customer Names'!$A$2:$D$2336,3,FALSE)</f>
        <v>Andy</v>
      </c>
      <c r="C820">
        <f>VLOOKUP($A820,'Medical Examinations'!$A$1:$J$2336,2,FALSE)</f>
        <v>39.14</v>
      </c>
      <c r="D820">
        <f>VLOOKUP($A820,'Medical Examinations'!$A$1:$J$2336,3,FALSE)</f>
        <v>4.91</v>
      </c>
      <c r="E820" t="str">
        <f>VLOOKUP($A820,'Medical Examinations'!$A$1:$J$2336,4,FALSE)</f>
        <v>No</v>
      </c>
      <c r="F820" t="str">
        <f>VLOOKUP($A820,'Medical Examinations'!$A$1:$J$2336,5,FALSE)</f>
        <v>Yes</v>
      </c>
      <c r="G820" t="str">
        <f>VLOOKUP($A820,'Medical Examinations'!$A$1:$J$2336,6,FALSE)</f>
        <v>No</v>
      </c>
      <c r="H820">
        <f>VLOOKUP($A820,'Medical Examinations'!$A$1:$J$2336,7,FALSE)</f>
        <v>1</v>
      </c>
      <c r="I820" t="str">
        <f>VLOOKUP($A820,'Medical Examinations'!$A$1:$J$2336,8,FALSE)</f>
        <v>No</v>
      </c>
      <c r="J820" t="str">
        <f>VLOOKUP($A820,'Medical Examinations'!$A$1:$J$2336,9,FALSE)</f>
        <v>Obesity</v>
      </c>
      <c r="K820" t="str">
        <f>VLOOKUP($A820,'Medical Examinations'!$A$1:$J$2336,10,FALSE)</f>
        <v>Normal</v>
      </c>
      <c r="L820">
        <f>VLOOKUP($A820,'Hospitalisation Details'!$A$1:$O$2344,2,FALSE)</f>
        <v>9</v>
      </c>
      <c r="M820" s="6" t="str">
        <f>VLOOKUP($A820,'Hospitalisation Details'!$A$1:$O$2344,5,FALSE)</f>
        <v>9-Jul-2004</v>
      </c>
      <c r="N820" s="28">
        <f>VLOOKUP($A820,'Hospitalisation Details'!$A$1:$O$2344,6,FALSE)</f>
        <v>18</v>
      </c>
      <c r="O820" s="28">
        <f>VLOOKUP($A820,'Hospitalisation Details'!$A$1:$O$2344,7,FALSE)</f>
        <v>0</v>
      </c>
      <c r="P820" s="28">
        <f>VLOOKUP($A820,'Hospitalisation Details'!$A$1:$O$2344,8,FALSE)</f>
        <v>12890.06</v>
      </c>
      <c r="Q820" t="str">
        <f>VLOOKUP($A820,'Hospitalisation Details'!$A$1:$O$2344,3,FALSE)</f>
        <v>Jul</v>
      </c>
    </row>
    <row r="821" spans="1:17" ht="15.6" x14ac:dyDescent="0.3">
      <c r="A821" s="21" t="s">
        <v>1549</v>
      </c>
      <c r="B821" t="str">
        <f>VLOOKUP($A821,'Customer Names'!$A$2:$D$2336,3,FALSE)</f>
        <v>Mary</v>
      </c>
      <c r="C821">
        <f>VLOOKUP($A821,'Medical Examinations'!$A$1:$J$2336,2,FALSE)</f>
        <v>41.2</v>
      </c>
      <c r="D821">
        <f>VLOOKUP($A821,'Medical Examinations'!$A$1:$J$2336,3,FALSE)</f>
        <v>4.95</v>
      </c>
      <c r="E821" t="str">
        <f>VLOOKUP($A821,'Medical Examinations'!$A$1:$J$2336,4,FALSE)</f>
        <v>No</v>
      </c>
      <c r="F821" t="str">
        <f>VLOOKUP($A821,'Medical Examinations'!$A$1:$J$2336,5,FALSE)</f>
        <v>No</v>
      </c>
      <c r="G821" t="str">
        <f>VLOOKUP($A821,'Medical Examinations'!$A$1:$J$2336,6,FALSE)</f>
        <v>No</v>
      </c>
      <c r="H821">
        <f>VLOOKUP($A821,'Medical Examinations'!$A$1:$J$2336,7,FALSE)</f>
        <v>1</v>
      </c>
      <c r="I821" t="str">
        <f>VLOOKUP($A821,'Medical Examinations'!$A$1:$J$2336,8,FALSE)</f>
        <v>No</v>
      </c>
      <c r="J821" t="str">
        <f>VLOOKUP($A821,'Medical Examinations'!$A$1:$J$2336,9,FALSE)</f>
        <v>Obesity</v>
      </c>
      <c r="K821" t="str">
        <f>VLOOKUP($A821,'Medical Examinations'!$A$1:$J$2336,10,FALSE)</f>
        <v>Normal</v>
      </c>
      <c r="L821">
        <f>VLOOKUP($A821,'Hospitalisation Details'!$A$1:$O$2344,2,FALSE)</f>
        <v>6</v>
      </c>
      <c r="M821" s="6" t="str">
        <f>VLOOKUP($A821,'Hospitalisation Details'!$A$1:$O$2344,5,FALSE)</f>
        <v>6-Aug-1984</v>
      </c>
      <c r="N821" s="28">
        <f>VLOOKUP($A821,'Hospitalisation Details'!$A$1:$O$2344,6,FALSE)</f>
        <v>38</v>
      </c>
      <c r="O821" s="28">
        <f>VLOOKUP($A821,'Hospitalisation Details'!$A$1:$O$2344,7,FALSE)</f>
        <v>3</v>
      </c>
      <c r="P821" s="28">
        <f>VLOOKUP($A821,'Hospitalisation Details'!$A$1:$O$2344,8,FALSE)</f>
        <v>12870.31</v>
      </c>
      <c r="Q821" t="str">
        <f>VLOOKUP($A821,'Hospitalisation Details'!$A$1:$O$2344,3,FALSE)</f>
        <v>Aug</v>
      </c>
    </row>
    <row r="822" spans="1:17" ht="15.6" x14ac:dyDescent="0.3">
      <c r="A822" s="21" t="s">
        <v>1548</v>
      </c>
      <c r="B822" t="str">
        <f>VLOOKUP($A822,'Customer Names'!$A$2:$D$2336,3,FALSE)</f>
        <v>Marcus B</v>
      </c>
      <c r="C822">
        <f>VLOOKUP($A822,'Medical Examinations'!$A$1:$J$2336,2,FALSE)</f>
        <v>28.81</v>
      </c>
      <c r="D822">
        <f>VLOOKUP($A822,'Medical Examinations'!$A$1:$J$2336,3,FALSE)</f>
        <v>10.8</v>
      </c>
      <c r="E822" t="str">
        <f>VLOOKUP($A822,'Medical Examinations'!$A$1:$J$2336,4,FALSE)</f>
        <v>Yes</v>
      </c>
      <c r="F822" t="str">
        <f>VLOOKUP($A822,'Medical Examinations'!$A$1:$J$2336,5,FALSE)</f>
        <v>No</v>
      </c>
      <c r="G822" t="str">
        <f>VLOOKUP($A822,'Medical Examinations'!$A$1:$J$2336,6,FALSE)</f>
        <v>Yes</v>
      </c>
      <c r="H822">
        <f>VLOOKUP($A822,'Medical Examinations'!$A$1:$J$2336,7,FALSE)</f>
        <v>1</v>
      </c>
      <c r="I822" t="str">
        <f>VLOOKUP($A822,'Medical Examinations'!$A$1:$J$2336,8,FALSE)</f>
        <v>No</v>
      </c>
      <c r="J822" t="str">
        <f>VLOOKUP($A822,'Medical Examinations'!$A$1:$J$2336,9,FALSE)</f>
        <v>Over Weight</v>
      </c>
      <c r="K822" t="str">
        <f>VLOOKUP($A822,'Medical Examinations'!$A$1:$J$2336,10,FALSE)</f>
        <v>Diabetes</v>
      </c>
      <c r="L822">
        <f>VLOOKUP($A822,'Hospitalisation Details'!$A$1:$O$2344,2,FALSE)</f>
        <v>27</v>
      </c>
      <c r="M822" s="6" t="str">
        <f>VLOOKUP($A822,'Hospitalisation Details'!$A$1:$O$2344,5,FALSE)</f>
        <v>27-Sep-1963</v>
      </c>
      <c r="N822" s="28">
        <f>VLOOKUP($A822,'Hospitalisation Details'!$A$1:$O$2344,6,FALSE)</f>
        <v>59</v>
      </c>
      <c r="O822" s="28">
        <f>VLOOKUP($A822,'Hospitalisation Details'!$A$1:$O$2344,7,FALSE)</f>
        <v>0</v>
      </c>
      <c r="P822" s="28">
        <f>VLOOKUP($A822,'Hospitalisation Details'!$A$1:$O$2344,8,FALSE)</f>
        <v>12856.84</v>
      </c>
      <c r="Q822" t="str">
        <f>VLOOKUP($A822,'Hospitalisation Details'!$A$1:$O$2344,3,FALSE)</f>
        <v>Sep</v>
      </c>
    </row>
    <row r="823" spans="1:17" ht="15.6" x14ac:dyDescent="0.3">
      <c r="A823" s="21" t="s">
        <v>1547</v>
      </c>
      <c r="B823" t="str">
        <f>VLOOKUP($A823,'Customer Names'!$A$2:$D$2336,3,FALSE)</f>
        <v>Thomas K</v>
      </c>
      <c r="C823">
        <f>VLOOKUP($A823,'Medical Examinations'!$A$1:$J$2336,2,FALSE)</f>
        <v>37.409999999999997</v>
      </c>
      <c r="D823">
        <f>VLOOKUP($A823,'Medical Examinations'!$A$1:$J$2336,3,FALSE)</f>
        <v>7.21</v>
      </c>
      <c r="E823" t="str">
        <f>VLOOKUP($A823,'Medical Examinations'!$A$1:$J$2336,4,FALSE)</f>
        <v>No</v>
      </c>
      <c r="F823" t="str">
        <f>VLOOKUP($A823,'Medical Examinations'!$A$1:$J$2336,5,FALSE)</f>
        <v>No</v>
      </c>
      <c r="G823" t="str">
        <f>VLOOKUP($A823,'Medical Examinations'!$A$1:$J$2336,6,FALSE)</f>
        <v>No</v>
      </c>
      <c r="H823">
        <f>VLOOKUP($A823,'Medical Examinations'!$A$1:$J$2336,7,FALSE)</f>
        <v>2</v>
      </c>
      <c r="I823" t="str">
        <f>VLOOKUP($A823,'Medical Examinations'!$A$1:$J$2336,8,FALSE)</f>
        <v>No</v>
      </c>
      <c r="J823" t="str">
        <f>VLOOKUP($A823,'Medical Examinations'!$A$1:$J$2336,9,FALSE)</f>
        <v>Obesity</v>
      </c>
      <c r="K823" t="str">
        <f>VLOOKUP($A823,'Medical Examinations'!$A$1:$J$2336,10,FALSE)</f>
        <v>Diabetes</v>
      </c>
      <c r="L823">
        <f>VLOOKUP($A823,'Hospitalisation Details'!$A$1:$O$2344,2,FALSE)</f>
        <v>22</v>
      </c>
      <c r="M823" s="6" t="str">
        <f>VLOOKUP($A823,'Hospitalisation Details'!$A$1:$O$2344,5,FALSE)</f>
        <v>22-Sep-1973</v>
      </c>
      <c r="N823" s="28">
        <f>VLOOKUP($A823,'Hospitalisation Details'!$A$1:$O$2344,6,FALSE)</f>
        <v>49</v>
      </c>
      <c r="O823" s="28">
        <f>VLOOKUP($A823,'Hospitalisation Details'!$A$1:$O$2344,7,FALSE)</f>
        <v>0</v>
      </c>
      <c r="P823" s="28">
        <f>VLOOKUP($A823,'Hospitalisation Details'!$A$1:$O$2344,8,FALSE)</f>
        <v>12852.37</v>
      </c>
      <c r="Q823" t="str">
        <f>VLOOKUP($A823,'Hospitalisation Details'!$A$1:$O$2344,3,FALSE)</f>
        <v>Sep</v>
      </c>
    </row>
    <row r="824" spans="1:17" ht="15.6" x14ac:dyDescent="0.3">
      <c r="A824" s="21" t="s">
        <v>1546</v>
      </c>
      <c r="B824" t="str">
        <f>VLOOKUP($A824,'Customer Names'!$A$2:$D$2336,3,FALSE)</f>
        <v>Robert</v>
      </c>
      <c r="C824">
        <f>VLOOKUP($A824,'Medical Examinations'!$A$1:$J$2336,2,FALSE)</f>
        <v>52.54</v>
      </c>
      <c r="D824">
        <f>VLOOKUP($A824,'Medical Examinations'!$A$1:$J$2336,3,FALSE)</f>
        <v>5.12</v>
      </c>
      <c r="E824" t="str">
        <f>VLOOKUP($A824,'Medical Examinations'!$A$1:$J$2336,4,FALSE)</f>
        <v>No</v>
      </c>
      <c r="F824" t="str">
        <f>VLOOKUP($A824,'Medical Examinations'!$A$1:$J$2336,5,FALSE)</f>
        <v>No</v>
      </c>
      <c r="G824" t="str">
        <f>VLOOKUP($A824,'Medical Examinations'!$A$1:$J$2336,6,FALSE)</f>
        <v>Yes</v>
      </c>
      <c r="H824">
        <f>VLOOKUP($A824,'Medical Examinations'!$A$1:$J$2336,7,FALSE)</f>
        <v>1</v>
      </c>
      <c r="I824" t="str">
        <f>VLOOKUP($A824,'Medical Examinations'!$A$1:$J$2336,8,FALSE)</f>
        <v>No</v>
      </c>
      <c r="J824" t="str">
        <f>VLOOKUP($A824,'Medical Examinations'!$A$1:$J$2336,9,FALSE)</f>
        <v>Obesity</v>
      </c>
      <c r="K824" t="str">
        <f>VLOOKUP($A824,'Medical Examinations'!$A$1:$J$2336,10,FALSE)</f>
        <v>Normal</v>
      </c>
      <c r="L824">
        <f>VLOOKUP($A824,'Hospitalisation Details'!$A$1:$O$2344,2,FALSE)</f>
        <v>27</v>
      </c>
      <c r="M824" s="6" t="str">
        <f>VLOOKUP($A824,'Hospitalisation Details'!$A$1:$O$2344,5,FALSE)</f>
        <v>27-Sep-1993</v>
      </c>
      <c r="N824" s="28">
        <f>VLOOKUP($A824,'Hospitalisation Details'!$A$1:$O$2344,6,FALSE)</f>
        <v>29</v>
      </c>
      <c r="O824" s="28">
        <f>VLOOKUP($A824,'Hospitalisation Details'!$A$1:$O$2344,7,FALSE)</f>
        <v>0</v>
      </c>
      <c r="P824" s="28">
        <f>VLOOKUP($A824,'Hospitalisation Details'!$A$1:$O$2344,8,FALSE)</f>
        <v>12847.24</v>
      </c>
      <c r="Q824" t="str">
        <f>VLOOKUP($A824,'Hospitalisation Details'!$A$1:$O$2344,3,FALSE)</f>
        <v>Sep</v>
      </c>
    </row>
    <row r="825" spans="1:17" ht="15.6" x14ac:dyDescent="0.3">
      <c r="A825" s="21" t="s">
        <v>1545</v>
      </c>
      <c r="B825" t="str">
        <f>VLOOKUP($A825,'Customer Names'!$A$2:$D$2336,3,FALSE)</f>
        <v>Geoff</v>
      </c>
      <c r="C825">
        <f>VLOOKUP($A825,'Medical Examinations'!$A$1:$J$2336,2,FALSE)</f>
        <v>17.29</v>
      </c>
      <c r="D825">
        <f>VLOOKUP($A825,'Medical Examinations'!$A$1:$J$2336,3,FALSE)</f>
        <v>4.62</v>
      </c>
      <c r="E825" t="str">
        <f>VLOOKUP($A825,'Medical Examinations'!$A$1:$J$2336,4,FALSE)</f>
        <v>No</v>
      </c>
      <c r="F825" t="str">
        <f>VLOOKUP($A825,'Medical Examinations'!$A$1:$J$2336,5,FALSE)</f>
        <v>Yes</v>
      </c>
      <c r="G825" t="str">
        <f>VLOOKUP($A825,'Medical Examinations'!$A$1:$J$2336,6,FALSE)</f>
        <v>No</v>
      </c>
      <c r="H825">
        <f>VLOOKUP($A825,'Medical Examinations'!$A$1:$J$2336,7,FALSE)</f>
        <v>1</v>
      </c>
      <c r="I825" t="str">
        <f>VLOOKUP($A825,'Medical Examinations'!$A$1:$J$2336,8,FALSE)</f>
        <v>Yes</v>
      </c>
      <c r="J825" t="str">
        <f>VLOOKUP($A825,'Medical Examinations'!$A$1:$J$2336,9,FALSE)</f>
        <v>Under Weight</v>
      </c>
      <c r="K825" t="str">
        <f>VLOOKUP($A825,'Medical Examinations'!$A$1:$J$2336,10,FALSE)</f>
        <v>Normal</v>
      </c>
      <c r="L825">
        <f>VLOOKUP($A825,'Hospitalisation Details'!$A$1:$O$2344,2,FALSE)</f>
        <v>9</v>
      </c>
      <c r="M825" s="6" t="str">
        <f>VLOOKUP($A825,'Hospitalisation Details'!$A$1:$O$2344,5,FALSE)</f>
        <v>9-Nov-2004</v>
      </c>
      <c r="N825" s="28">
        <f>VLOOKUP($A825,'Hospitalisation Details'!$A$1:$O$2344,6,FALSE)</f>
        <v>18</v>
      </c>
      <c r="O825" s="28">
        <f>VLOOKUP($A825,'Hospitalisation Details'!$A$1:$O$2344,7,FALSE)</f>
        <v>2</v>
      </c>
      <c r="P825" s="28">
        <f>VLOOKUP($A825,'Hospitalisation Details'!$A$1:$O$2344,8,FALSE)</f>
        <v>12829.46</v>
      </c>
      <c r="Q825" t="str">
        <f>VLOOKUP($A825,'Hospitalisation Details'!$A$1:$O$2344,3,FALSE)</f>
        <v>Nov</v>
      </c>
    </row>
    <row r="826" spans="1:17" ht="15.6" x14ac:dyDescent="0.3">
      <c r="A826" s="21" t="s">
        <v>1544</v>
      </c>
      <c r="B826" t="str">
        <f>VLOOKUP($A826,'Customer Names'!$A$2:$D$2336,3,FALSE)</f>
        <v>Chris J</v>
      </c>
      <c r="C826">
        <f>VLOOKUP($A826,'Medical Examinations'!$A$1:$J$2336,2,FALSE)</f>
        <v>31.74</v>
      </c>
      <c r="D826">
        <f>VLOOKUP($A826,'Medical Examinations'!$A$1:$J$2336,3,FALSE)</f>
        <v>7.68</v>
      </c>
      <c r="E826" t="str">
        <f>VLOOKUP($A826,'Medical Examinations'!$A$1:$J$2336,4,FALSE)</f>
        <v>Yes</v>
      </c>
      <c r="F826" t="str">
        <f>VLOOKUP($A826,'Medical Examinations'!$A$1:$J$2336,5,FALSE)</f>
        <v>No</v>
      </c>
      <c r="G826" t="str">
        <f>VLOOKUP($A826,'Medical Examinations'!$A$1:$J$2336,6,FALSE)</f>
        <v>No</v>
      </c>
      <c r="H826">
        <f>VLOOKUP($A826,'Medical Examinations'!$A$1:$J$2336,7,FALSE)</f>
        <v>0</v>
      </c>
      <c r="I826" t="str">
        <f>VLOOKUP($A826,'Medical Examinations'!$A$1:$J$2336,8,FALSE)</f>
        <v>No</v>
      </c>
      <c r="J826" t="str">
        <f>VLOOKUP($A826,'Medical Examinations'!$A$1:$J$2336,9,FALSE)</f>
        <v>Obesity</v>
      </c>
      <c r="K826" t="str">
        <f>VLOOKUP($A826,'Medical Examinations'!$A$1:$J$2336,10,FALSE)</f>
        <v>Diabetes</v>
      </c>
      <c r="L826">
        <f>VLOOKUP($A826,'Hospitalisation Details'!$A$1:$O$2344,2,FALSE)</f>
        <v>25</v>
      </c>
      <c r="M826" s="6" t="str">
        <f>VLOOKUP($A826,'Hospitalisation Details'!$A$1:$O$2344,5,FALSE)</f>
        <v>25-Sep-1967</v>
      </c>
      <c r="N826" s="28">
        <f>VLOOKUP($A826,'Hospitalisation Details'!$A$1:$O$2344,6,FALSE)</f>
        <v>55</v>
      </c>
      <c r="O826" s="28">
        <f>VLOOKUP($A826,'Hospitalisation Details'!$A$1:$O$2344,7,FALSE)</f>
        <v>0</v>
      </c>
      <c r="P826" s="28">
        <f>VLOOKUP($A826,'Hospitalisation Details'!$A$1:$O$2344,8,FALSE)</f>
        <v>12823.25</v>
      </c>
      <c r="Q826" t="str">
        <f>VLOOKUP($A826,'Hospitalisation Details'!$A$1:$O$2344,3,FALSE)</f>
        <v>Sep</v>
      </c>
    </row>
    <row r="827" spans="1:17" ht="15.6" x14ac:dyDescent="0.3">
      <c r="A827" s="21" t="s">
        <v>1543</v>
      </c>
      <c r="B827" t="str">
        <f>VLOOKUP($A827,'Customer Names'!$A$2:$D$2336,3,FALSE)</f>
        <v>Kate A</v>
      </c>
      <c r="C827">
        <f>VLOOKUP($A827,'Medical Examinations'!$A$1:$J$2336,2,FALSE)</f>
        <v>26.504999999999999</v>
      </c>
      <c r="D827">
        <f>VLOOKUP($A827,'Medical Examinations'!$A$1:$J$2336,3,FALSE)</f>
        <v>6.79</v>
      </c>
      <c r="E827" t="str">
        <f>VLOOKUP($A827,'Medical Examinations'!$A$1:$J$2336,4,FALSE)</f>
        <v>Yes</v>
      </c>
      <c r="F827" t="str">
        <f>VLOOKUP($A827,'Medical Examinations'!$A$1:$J$2336,5,FALSE)</f>
        <v>No</v>
      </c>
      <c r="G827" t="str">
        <f>VLOOKUP($A827,'Medical Examinations'!$A$1:$J$2336,6,FALSE)</f>
        <v>Yes</v>
      </c>
      <c r="H827">
        <f>VLOOKUP($A827,'Medical Examinations'!$A$1:$J$2336,7,FALSE)</f>
        <v>1</v>
      </c>
      <c r="I827" t="str">
        <f>VLOOKUP($A827,'Medical Examinations'!$A$1:$J$2336,8,FALSE)</f>
        <v>No</v>
      </c>
      <c r="J827" t="str">
        <f>VLOOKUP($A827,'Medical Examinations'!$A$1:$J$2336,9,FALSE)</f>
        <v>Over Weight</v>
      </c>
      <c r="K827" t="str">
        <f>VLOOKUP($A827,'Medical Examinations'!$A$1:$J$2336,10,FALSE)</f>
        <v>Diabetes</v>
      </c>
      <c r="L827">
        <f>VLOOKUP($A827,'Hospitalisation Details'!$A$1:$O$2344,2,FALSE)</f>
        <v>20</v>
      </c>
      <c r="M827" s="6" t="str">
        <f>VLOOKUP($A827,'Hospitalisation Details'!$A$1:$O$2344,5,FALSE)</f>
        <v>20-Jul-1963</v>
      </c>
      <c r="N827" s="28">
        <f>VLOOKUP($A827,'Hospitalisation Details'!$A$1:$O$2344,6,FALSE)</f>
        <v>59</v>
      </c>
      <c r="O827" s="28">
        <f>VLOOKUP($A827,'Hospitalisation Details'!$A$1:$O$2344,7,FALSE)</f>
        <v>0</v>
      </c>
      <c r="P827" s="28">
        <f>VLOOKUP($A827,'Hospitalisation Details'!$A$1:$O$2344,8,FALSE)</f>
        <v>12815.44</v>
      </c>
      <c r="Q827" t="str">
        <f>VLOOKUP($A827,'Hospitalisation Details'!$A$1:$O$2344,3,FALSE)</f>
        <v>Jul</v>
      </c>
    </row>
    <row r="828" spans="1:17" ht="15.6" x14ac:dyDescent="0.3">
      <c r="A828" s="21" t="s">
        <v>1542</v>
      </c>
      <c r="B828" t="str">
        <f>VLOOKUP($A828,'Customer Names'!$A$2:$D$2336,3,FALSE)</f>
        <v>Kelli</v>
      </c>
      <c r="C828">
        <f>VLOOKUP($A828,'Medical Examinations'!$A$1:$J$2336,2,FALSE)</f>
        <v>36.479999999999997</v>
      </c>
      <c r="D828">
        <f>VLOOKUP($A828,'Medical Examinations'!$A$1:$J$2336,3,FALSE)</f>
        <v>11.09</v>
      </c>
      <c r="E828" t="str">
        <f>VLOOKUP($A828,'Medical Examinations'!$A$1:$J$2336,4,FALSE)</f>
        <v>No</v>
      </c>
      <c r="F828" t="str">
        <f>VLOOKUP($A828,'Medical Examinations'!$A$1:$J$2336,5,FALSE)</f>
        <v>No</v>
      </c>
      <c r="G828" t="str">
        <f>VLOOKUP($A828,'Medical Examinations'!$A$1:$J$2336,6,FALSE)</f>
        <v>No</v>
      </c>
      <c r="H828">
        <f>VLOOKUP($A828,'Medical Examinations'!$A$1:$J$2336,7,FALSE)</f>
        <v>0</v>
      </c>
      <c r="I828" t="str">
        <f>VLOOKUP($A828,'Medical Examinations'!$A$1:$J$2336,8,FALSE)</f>
        <v>No</v>
      </c>
      <c r="J828" t="str">
        <f>VLOOKUP($A828,'Medical Examinations'!$A$1:$J$2336,9,FALSE)</f>
        <v>Obesity</v>
      </c>
      <c r="K828" t="str">
        <f>VLOOKUP($A828,'Medical Examinations'!$A$1:$J$2336,10,FALSE)</f>
        <v>Diabetes</v>
      </c>
      <c r="L828">
        <f>VLOOKUP($A828,'Hospitalisation Details'!$A$1:$O$2344,2,FALSE)</f>
        <v>24</v>
      </c>
      <c r="M828" s="6" t="str">
        <f>VLOOKUP($A828,'Hospitalisation Details'!$A$1:$O$2344,5,FALSE)</f>
        <v>24-Jul-1978</v>
      </c>
      <c r="N828" s="28">
        <f>VLOOKUP($A828,'Hospitalisation Details'!$A$1:$O$2344,6,FALSE)</f>
        <v>44</v>
      </c>
      <c r="O828" s="28">
        <f>VLOOKUP($A828,'Hospitalisation Details'!$A$1:$O$2344,7,FALSE)</f>
        <v>0</v>
      </c>
      <c r="P828" s="28">
        <f>VLOOKUP($A828,'Hospitalisation Details'!$A$1:$O$2344,8,FALSE)</f>
        <v>12797.21</v>
      </c>
      <c r="Q828" t="str">
        <f>VLOOKUP($A828,'Hospitalisation Details'!$A$1:$O$2344,3,FALSE)</f>
        <v>Jul</v>
      </c>
    </row>
    <row r="829" spans="1:17" ht="15.6" x14ac:dyDescent="0.3">
      <c r="A829" s="21" t="s">
        <v>1541</v>
      </c>
      <c r="B829" t="str">
        <f>VLOOKUP($A829,'Customer Names'!$A$2:$D$2336,3,FALSE)</f>
        <v>Maggie M</v>
      </c>
      <c r="C829">
        <f>VLOOKUP($A829,'Medical Examinations'!$A$1:$J$2336,2,FALSE)</f>
        <v>39.159999999999997</v>
      </c>
      <c r="D829">
        <f>VLOOKUP($A829,'Medical Examinations'!$A$1:$J$2336,3,FALSE)</f>
        <v>5.24</v>
      </c>
      <c r="E829" t="str">
        <f>VLOOKUP($A829,'Medical Examinations'!$A$1:$J$2336,4,FALSE)</f>
        <v>Yes</v>
      </c>
      <c r="F829" t="str">
        <f>VLOOKUP($A829,'Medical Examinations'!$A$1:$J$2336,5,FALSE)</f>
        <v>No</v>
      </c>
      <c r="G829" t="str">
        <f>VLOOKUP($A829,'Medical Examinations'!$A$1:$J$2336,6,FALSE)</f>
        <v>Yes</v>
      </c>
      <c r="H829">
        <f>VLOOKUP($A829,'Medical Examinations'!$A$1:$J$2336,7,FALSE)</f>
        <v>1</v>
      </c>
      <c r="I829" t="str">
        <f>VLOOKUP($A829,'Medical Examinations'!$A$1:$J$2336,8,FALSE)</f>
        <v>No</v>
      </c>
      <c r="J829" t="str">
        <f>VLOOKUP($A829,'Medical Examinations'!$A$1:$J$2336,9,FALSE)</f>
        <v>Obesity</v>
      </c>
      <c r="K829" t="str">
        <f>VLOOKUP($A829,'Medical Examinations'!$A$1:$J$2336,10,FALSE)</f>
        <v>Normal</v>
      </c>
      <c r="L829">
        <f>VLOOKUP($A829,'Hospitalisation Details'!$A$1:$O$2344,2,FALSE)</f>
        <v>29</v>
      </c>
      <c r="M829" s="6" t="str">
        <f>VLOOKUP($A829,'Hospitalisation Details'!$A$1:$O$2344,5,FALSE)</f>
        <v>29-Oct-1983</v>
      </c>
      <c r="N829" s="28">
        <f>VLOOKUP($A829,'Hospitalisation Details'!$A$1:$O$2344,6,FALSE)</f>
        <v>39</v>
      </c>
      <c r="O829" s="28">
        <f>VLOOKUP($A829,'Hospitalisation Details'!$A$1:$O$2344,7,FALSE)</f>
        <v>3</v>
      </c>
      <c r="P829" s="28">
        <f>VLOOKUP($A829,'Hospitalisation Details'!$A$1:$O$2344,8,FALSE)</f>
        <v>12788.18</v>
      </c>
      <c r="Q829" t="str">
        <f>VLOOKUP($A829,'Hospitalisation Details'!$A$1:$O$2344,3,FALSE)</f>
        <v>Oct</v>
      </c>
    </row>
    <row r="830" spans="1:17" ht="15.6" x14ac:dyDescent="0.3">
      <c r="A830" s="21" t="s">
        <v>1540</v>
      </c>
      <c r="B830" t="str">
        <f>VLOOKUP($A830,'Customer Names'!$A$2:$D$2336,3,FALSE)</f>
        <v>Michelle L</v>
      </c>
      <c r="C830">
        <f>VLOOKUP($A830,'Medical Examinations'!$A$1:$J$2336,2,FALSE)</f>
        <v>28.22</v>
      </c>
      <c r="D830">
        <f>VLOOKUP($A830,'Medical Examinations'!$A$1:$J$2336,3,FALSE)</f>
        <v>7.51</v>
      </c>
      <c r="E830" t="str">
        <f>VLOOKUP($A830,'Medical Examinations'!$A$1:$J$2336,4,FALSE)</f>
        <v>Yes</v>
      </c>
      <c r="F830" t="str">
        <f>VLOOKUP($A830,'Medical Examinations'!$A$1:$J$2336,5,FALSE)</f>
        <v>No</v>
      </c>
      <c r="G830" t="str">
        <f>VLOOKUP($A830,'Medical Examinations'!$A$1:$J$2336,6,FALSE)</f>
        <v>Yes</v>
      </c>
      <c r="H830">
        <f>VLOOKUP($A830,'Medical Examinations'!$A$1:$J$2336,7,FALSE)</f>
        <v>1</v>
      </c>
      <c r="I830" t="str">
        <f>VLOOKUP($A830,'Medical Examinations'!$A$1:$J$2336,8,FALSE)</f>
        <v>No</v>
      </c>
      <c r="J830" t="str">
        <f>VLOOKUP($A830,'Medical Examinations'!$A$1:$J$2336,9,FALSE)</f>
        <v>Over Weight</v>
      </c>
      <c r="K830" t="str">
        <f>VLOOKUP($A830,'Medical Examinations'!$A$1:$J$2336,10,FALSE)</f>
        <v>Diabetes</v>
      </c>
      <c r="L830">
        <f>VLOOKUP($A830,'Hospitalisation Details'!$A$1:$O$2344,2,FALSE)</f>
        <v>5</v>
      </c>
      <c r="M830" s="6" t="str">
        <f>VLOOKUP($A830,'Hospitalisation Details'!$A$1:$O$2344,5,FALSE)</f>
        <v>5-Dec-1963</v>
      </c>
      <c r="N830" s="28">
        <f>VLOOKUP($A830,'Hospitalisation Details'!$A$1:$O$2344,6,FALSE)</f>
        <v>59</v>
      </c>
      <c r="O830" s="28">
        <f>VLOOKUP($A830,'Hospitalisation Details'!$A$1:$O$2344,7,FALSE)</f>
        <v>0</v>
      </c>
      <c r="P830" s="28">
        <f>VLOOKUP($A830,'Hospitalisation Details'!$A$1:$O$2344,8,FALSE)</f>
        <v>12788.03</v>
      </c>
      <c r="Q830" t="str">
        <f>VLOOKUP($A830,'Hospitalisation Details'!$A$1:$O$2344,3,FALSE)</f>
        <v>Dec</v>
      </c>
    </row>
    <row r="831" spans="1:17" ht="15.6" x14ac:dyDescent="0.3">
      <c r="A831" s="21" t="s">
        <v>1539</v>
      </c>
      <c r="B831" t="str">
        <f>VLOOKUP($A831,'Customer Names'!$A$2:$D$2336,3,FALSE)</f>
        <v>Ashley K</v>
      </c>
      <c r="C831">
        <f>VLOOKUP($A831,'Medical Examinations'!$A$1:$J$2336,2,FALSE)</f>
        <v>35</v>
      </c>
      <c r="D831">
        <f>VLOOKUP($A831,'Medical Examinations'!$A$1:$J$2336,3,FALSE)</f>
        <v>4.13</v>
      </c>
      <c r="E831" t="str">
        <f>VLOOKUP($A831,'Medical Examinations'!$A$1:$J$2336,4,FALSE)</f>
        <v>No</v>
      </c>
      <c r="F831" t="str">
        <f>VLOOKUP($A831,'Medical Examinations'!$A$1:$J$2336,5,FALSE)</f>
        <v>No</v>
      </c>
      <c r="G831" t="str">
        <f>VLOOKUP($A831,'Medical Examinations'!$A$1:$J$2336,6,FALSE)</f>
        <v>No</v>
      </c>
      <c r="H831">
        <f>VLOOKUP($A831,'Medical Examinations'!$A$1:$J$2336,7,FALSE)</f>
        <v>2</v>
      </c>
      <c r="I831" t="str">
        <f>VLOOKUP($A831,'Medical Examinations'!$A$1:$J$2336,8,FALSE)</f>
        <v>No</v>
      </c>
      <c r="J831" t="str">
        <f>VLOOKUP($A831,'Medical Examinations'!$A$1:$J$2336,9,FALSE)</f>
        <v>Obesity</v>
      </c>
      <c r="K831" t="str">
        <f>VLOOKUP($A831,'Medical Examinations'!$A$1:$J$2336,10,FALSE)</f>
        <v>Normal</v>
      </c>
      <c r="L831">
        <f>VLOOKUP($A831,'Hospitalisation Details'!$A$1:$O$2344,2,FALSE)</f>
        <v>7</v>
      </c>
      <c r="M831" s="6" t="str">
        <f>VLOOKUP($A831,'Hospitalisation Details'!$A$1:$O$2344,5,FALSE)</f>
        <v>7-Oct-1972</v>
      </c>
      <c r="N831" s="28">
        <f>VLOOKUP($A831,'Hospitalisation Details'!$A$1:$O$2344,6,FALSE)</f>
        <v>50</v>
      </c>
      <c r="O831" s="28">
        <f>VLOOKUP($A831,'Hospitalisation Details'!$A$1:$O$2344,7,FALSE)</f>
        <v>0</v>
      </c>
      <c r="P831" s="28">
        <f>VLOOKUP($A831,'Hospitalisation Details'!$A$1:$O$2344,8,FALSE)</f>
        <v>12776.05</v>
      </c>
      <c r="Q831" t="str">
        <f>VLOOKUP($A831,'Hospitalisation Details'!$A$1:$O$2344,3,FALSE)</f>
        <v>Oct</v>
      </c>
    </row>
    <row r="832" spans="1:17" ht="15.6" x14ac:dyDescent="0.3">
      <c r="A832" s="21" t="s">
        <v>1538</v>
      </c>
      <c r="B832" t="str">
        <f>VLOOKUP($A832,'Customer Names'!$A$2:$D$2336,3,FALSE)</f>
        <v>Michael</v>
      </c>
      <c r="C832">
        <f>VLOOKUP($A832,'Medical Examinations'!$A$1:$J$2336,2,FALSE)</f>
        <v>36.24</v>
      </c>
      <c r="D832">
        <f>VLOOKUP($A832,'Medical Examinations'!$A$1:$J$2336,3,FALSE)</f>
        <v>8.3800000000000008</v>
      </c>
      <c r="E832" t="str">
        <f>VLOOKUP($A832,'Medical Examinations'!$A$1:$J$2336,4,FALSE)</f>
        <v>Yes</v>
      </c>
      <c r="F832" t="str">
        <f>VLOOKUP($A832,'Medical Examinations'!$A$1:$J$2336,5,FALSE)</f>
        <v>No</v>
      </c>
      <c r="G832" t="str">
        <f>VLOOKUP($A832,'Medical Examinations'!$A$1:$J$2336,6,FALSE)</f>
        <v>No</v>
      </c>
      <c r="H832">
        <f>VLOOKUP($A832,'Medical Examinations'!$A$1:$J$2336,7,FALSE)</f>
        <v>1</v>
      </c>
      <c r="I832" t="str">
        <f>VLOOKUP($A832,'Medical Examinations'!$A$1:$J$2336,8,FALSE)</f>
        <v>No</v>
      </c>
      <c r="J832" t="str">
        <f>VLOOKUP($A832,'Medical Examinations'!$A$1:$J$2336,9,FALSE)</f>
        <v>Obesity</v>
      </c>
      <c r="K832" t="str">
        <f>VLOOKUP($A832,'Medical Examinations'!$A$1:$J$2336,10,FALSE)</f>
        <v>Diabetes</v>
      </c>
      <c r="L832">
        <f>VLOOKUP($A832,'Hospitalisation Details'!$A$1:$O$2344,2,FALSE)</f>
        <v>25</v>
      </c>
      <c r="M832" s="6" t="str">
        <f>VLOOKUP($A832,'Hospitalisation Details'!$A$1:$O$2344,5,FALSE)</f>
        <v>25-Sep-1975</v>
      </c>
      <c r="N832" s="28">
        <f>VLOOKUP($A832,'Hospitalisation Details'!$A$1:$O$2344,6,FALSE)</f>
        <v>47</v>
      </c>
      <c r="O832" s="28">
        <f>VLOOKUP($A832,'Hospitalisation Details'!$A$1:$O$2344,7,FALSE)</f>
        <v>1</v>
      </c>
      <c r="P832" s="28">
        <f>VLOOKUP($A832,'Hospitalisation Details'!$A$1:$O$2344,8,FALSE)</f>
        <v>12770.27</v>
      </c>
      <c r="Q832" t="str">
        <f>VLOOKUP($A832,'Hospitalisation Details'!$A$1:$O$2344,3,FALSE)</f>
        <v>Sep</v>
      </c>
    </row>
    <row r="833" spans="1:17" ht="15.6" x14ac:dyDescent="0.3">
      <c r="A833" s="21" t="s">
        <v>1537</v>
      </c>
      <c r="B833" t="str">
        <f>VLOOKUP($A833,'Customer Names'!$A$2:$D$2336,3,FALSE)</f>
        <v>Ryan K</v>
      </c>
      <c r="C833">
        <f>VLOOKUP($A833,'Medical Examinations'!$A$1:$J$2336,2,FALSE)</f>
        <v>36.954999999999998</v>
      </c>
      <c r="D833">
        <f>VLOOKUP($A833,'Medical Examinations'!$A$1:$J$2336,3,FALSE)</f>
        <v>8.07</v>
      </c>
      <c r="E833" t="str">
        <f>VLOOKUP($A833,'Medical Examinations'!$A$1:$J$2336,4,FALSE)</f>
        <v>No</v>
      </c>
      <c r="F833" t="str">
        <f>VLOOKUP($A833,'Medical Examinations'!$A$1:$J$2336,5,FALSE)</f>
        <v>No</v>
      </c>
      <c r="G833" t="str">
        <f>VLOOKUP($A833,'Medical Examinations'!$A$1:$J$2336,6,FALSE)</f>
        <v>No</v>
      </c>
      <c r="H833">
        <f>VLOOKUP($A833,'Medical Examinations'!$A$1:$J$2336,7,FALSE)</f>
        <v>0</v>
      </c>
      <c r="I833" t="str">
        <f>VLOOKUP($A833,'Medical Examinations'!$A$1:$J$2336,8,FALSE)</f>
        <v>No</v>
      </c>
      <c r="J833" t="str">
        <f>VLOOKUP($A833,'Medical Examinations'!$A$1:$J$2336,9,FALSE)</f>
        <v>Obesity</v>
      </c>
      <c r="K833" t="str">
        <f>VLOOKUP($A833,'Medical Examinations'!$A$1:$J$2336,10,FALSE)</f>
        <v>Diabetes</v>
      </c>
      <c r="L833">
        <f>VLOOKUP($A833,'Hospitalisation Details'!$A$1:$O$2344,2,FALSE)</f>
        <v>1</v>
      </c>
      <c r="M833" s="6" t="str">
        <f>VLOOKUP($A833,'Hospitalisation Details'!$A$1:$O$2344,5,FALSE)</f>
        <v>1-Oct-1962</v>
      </c>
      <c r="N833" s="28">
        <f>VLOOKUP($A833,'Hospitalisation Details'!$A$1:$O$2344,6,FALSE)</f>
        <v>60</v>
      </c>
      <c r="O833" s="28">
        <f>VLOOKUP($A833,'Hospitalisation Details'!$A$1:$O$2344,7,FALSE)</f>
        <v>0</v>
      </c>
      <c r="P833" s="28">
        <f>VLOOKUP($A833,'Hospitalisation Details'!$A$1:$O$2344,8,FALSE)</f>
        <v>12741.17</v>
      </c>
      <c r="Q833" t="str">
        <f>VLOOKUP($A833,'Hospitalisation Details'!$A$1:$O$2344,3,FALSE)</f>
        <v>Oct</v>
      </c>
    </row>
    <row r="834" spans="1:17" ht="15.6" x14ac:dyDescent="0.3">
      <c r="A834" s="21" t="s">
        <v>1536</v>
      </c>
      <c r="B834" t="str">
        <f>VLOOKUP($A834,'Customer Names'!$A$2:$D$2336,3,FALSE)</f>
        <v>Matthew J</v>
      </c>
      <c r="C834">
        <f>VLOOKUP($A834,'Medical Examinations'!$A$1:$J$2336,2,FALSE)</f>
        <v>29.64</v>
      </c>
      <c r="D834">
        <f>VLOOKUP($A834,'Medical Examinations'!$A$1:$J$2336,3,FALSE)</f>
        <v>8.9499999999999993</v>
      </c>
      <c r="E834" t="str">
        <f>VLOOKUP($A834,'Medical Examinations'!$A$1:$J$2336,4,FALSE)</f>
        <v>No</v>
      </c>
      <c r="F834" t="str">
        <f>VLOOKUP($A834,'Medical Examinations'!$A$1:$J$2336,5,FALSE)</f>
        <v>No</v>
      </c>
      <c r="G834" t="str">
        <f>VLOOKUP($A834,'Medical Examinations'!$A$1:$J$2336,6,FALSE)</f>
        <v>No</v>
      </c>
      <c r="H834">
        <f>VLOOKUP($A834,'Medical Examinations'!$A$1:$J$2336,7,FALSE)</f>
        <v>0</v>
      </c>
      <c r="I834" t="str">
        <f>VLOOKUP($A834,'Medical Examinations'!$A$1:$J$2336,8,FALSE)</f>
        <v>No</v>
      </c>
      <c r="J834" t="str">
        <f>VLOOKUP($A834,'Medical Examinations'!$A$1:$J$2336,9,FALSE)</f>
        <v>Over Weight</v>
      </c>
      <c r="K834" t="str">
        <f>VLOOKUP($A834,'Medical Examinations'!$A$1:$J$2336,10,FALSE)</f>
        <v>Diabetes</v>
      </c>
      <c r="L834">
        <f>VLOOKUP($A834,'Hospitalisation Details'!$A$1:$O$2344,2,FALSE)</f>
        <v>2</v>
      </c>
      <c r="M834" s="6" t="str">
        <f>VLOOKUP($A834,'Hospitalisation Details'!$A$1:$O$2344,5,FALSE)</f>
        <v>2-Sep-1962</v>
      </c>
      <c r="N834" s="28">
        <f>VLOOKUP($A834,'Hospitalisation Details'!$A$1:$O$2344,6,FALSE)</f>
        <v>60</v>
      </c>
      <c r="O834" s="28">
        <f>VLOOKUP($A834,'Hospitalisation Details'!$A$1:$O$2344,7,FALSE)</f>
        <v>0</v>
      </c>
      <c r="P834" s="28">
        <f>VLOOKUP($A834,'Hospitalisation Details'!$A$1:$O$2344,8,FALSE)</f>
        <v>12731</v>
      </c>
      <c r="Q834" t="str">
        <f>VLOOKUP($A834,'Hospitalisation Details'!$A$1:$O$2344,3,FALSE)</f>
        <v>Sep</v>
      </c>
    </row>
    <row r="835" spans="1:17" ht="15.6" x14ac:dyDescent="0.3">
      <c r="A835" s="21" t="s">
        <v>1535</v>
      </c>
      <c r="B835" t="str">
        <f>VLOOKUP($A835,'Customer Names'!$A$2:$D$2336,3,FALSE)</f>
        <v>Karine</v>
      </c>
      <c r="C835">
        <f>VLOOKUP($A835,'Medical Examinations'!$A$1:$J$2336,2,FALSE)</f>
        <v>42.74</v>
      </c>
      <c r="D835">
        <f>VLOOKUP($A835,'Medical Examinations'!$A$1:$J$2336,3,FALSE)</f>
        <v>6.31</v>
      </c>
      <c r="E835" t="str">
        <f>VLOOKUP($A835,'Medical Examinations'!$A$1:$J$2336,4,FALSE)</f>
        <v>Yes</v>
      </c>
      <c r="F835" t="str">
        <f>VLOOKUP($A835,'Medical Examinations'!$A$1:$J$2336,5,FALSE)</f>
        <v>No</v>
      </c>
      <c r="G835" t="str">
        <f>VLOOKUP($A835,'Medical Examinations'!$A$1:$J$2336,6,FALSE)</f>
        <v>No</v>
      </c>
      <c r="H835">
        <f>VLOOKUP($A835,'Medical Examinations'!$A$1:$J$2336,7,FALSE)</f>
        <v>1</v>
      </c>
      <c r="I835" t="str">
        <f>VLOOKUP($A835,'Medical Examinations'!$A$1:$J$2336,8,FALSE)</f>
        <v>No</v>
      </c>
      <c r="J835" t="str">
        <f>VLOOKUP($A835,'Medical Examinations'!$A$1:$J$2336,9,FALSE)</f>
        <v>Obesity</v>
      </c>
      <c r="K835" t="str">
        <f>VLOOKUP($A835,'Medical Examinations'!$A$1:$J$2336,10,FALSE)</f>
        <v>Prediabetes</v>
      </c>
      <c r="L835">
        <f>VLOOKUP($A835,'Hospitalisation Details'!$A$1:$O$2344,2,FALSE)</f>
        <v>17</v>
      </c>
      <c r="M835" s="6" t="str">
        <f>VLOOKUP($A835,'Hospitalisation Details'!$A$1:$O$2344,5,FALSE)</f>
        <v>17-Jul-1988</v>
      </c>
      <c r="N835" s="28">
        <f>VLOOKUP($A835,'Hospitalisation Details'!$A$1:$O$2344,6,FALSE)</f>
        <v>34</v>
      </c>
      <c r="O835" s="28">
        <f>VLOOKUP($A835,'Hospitalisation Details'!$A$1:$O$2344,7,FALSE)</f>
        <v>3</v>
      </c>
      <c r="P835" s="28">
        <f>VLOOKUP($A835,'Hospitalisation Details'!$A$1:$O$2344,8,FALSE)</f>
        <v>12718.21</v>
      </c>
      <c r="Q835" t="str">
        <f>VLOOKUP($A835,'Hospitalisation Details'!$A$1:$O$2344,3,FALSE)</f>
        <v>Jul</v>
      </c>
    </row>
    <row r="836" spans="1:17" ht="15.6" x14ac:dyDescent="0.3">
      <c r="A836" s="21" t="s">
        <v>1534</v>
      </c>
      <c r="B836" t="str">
        <f>VLOOKUP($A836,'Customer Names'!$A$2:$D$2336,3,FALSE)</f>
        <v>Antonia G</v>
      </c>
      <c r="C836">
        <f>VLOOKUP($A836,'Medical Examinations'!$A$1:$J$2336,2,FALSE)</f>
        <v>36.130000000000003</v>
      </c>
      <c r="D836">
        <f>VLOOKUP($A836,'Medical Examinations'!$A$1:$J$2336,3,FALSE)</f>
        <v>7.19</v>
      </c>
      <c r="E836" t="str">
        <f>VLOOKUP($A836,'Medical Examinations'!$A$1:$J$2336,4,FALSE)</f>
        <v>Yes</v>
      </c>
      <c r="F836" t="str">
        <f>VLOOKUP($A836,'Medical Examinations'!$A$1:$J$2336,5,FALSE)</f>
        <v>No</v>
      </c>
      <c r="G836" t="str">
        <f>VLOOKUP($A836,'Medical Examinations'!$A$1:$J$2336,6,FALSE)</f>
        <v>No</v>
      </c>
      <c r="H836">
        <f>VLOOKUP($A836,'Medical Examinations'!$A$1:$J$2336,7,FALSE)</f>
        <v>2</v>
      </c>
      <c r="I836" t="str">
        <f>VLOOKUP($A836,'Medical Examinations'!$A$1:$J$2336,8,FALSE)</f>
        <v>No</v>
      </c>
      <c r="J836" t="str">
        <f>VLOOKUP($A836,'Medical Examinations'!$A$1:$J$2336,9,FALSE)</f>
        <v>Obesity</v>
      </c>
      <c r="K836" t="str">
        <f>VLOOKUP($A836,'Medical Examinations'!$A$1:$J$2336,10,FALSE)</f>
        <v>Diabetes</v>
      </c>
      <c r="L836">
        <f>VLOOKUP($A836,'Hospitalisation Details'!$A$1:$O$2344,2,FALSE)</f>
        <v>8</v>
      </c>
      <c r="M836" s="6" t="str">
        <f>VLOOKUP($A836,'Hospitalisation Details'!$A$1:$O$2344,5,FALSE)</f>
        <v>8-Jul-1970</v>
      </c>
      <c r="N836" s="28">
        <f>VLOOKUP($A836,'Hospitalisation Details'!$A$1:$O$2344,6,FALSE)</f>
        <v>52</v>
      </c>
      <c r="O836" s="28">
        <f>VLOOKUP($A836,'Hospitalisation Details'!$A$1:$O$2344,7,FALSE)</f>
        <v>0</v>
      </c>
      <c r="P836" s="28">
        <f>VLOOKUP($A836,'Hospitalisation Details'!$A$1:$O$2344,8,FALSE)</f>
        <v>12713</v>
      </c>
      <c r="Q836" t="str">
        <f>VLOOKUP($A836,'Hospitalisation Details'!$A$1:$O$2344,3,FALSE)</f>
        <v>Jul</v>
      </c>
    </row>
    <row r="837" spans="1:17" ht="15.6" x14ac:dyDescent="0.3">
      <c r="A837" s="21" t="s">
        <v>1533</v>
      </c>
      <c r="B837" t="str">
        <f>VLOOKUP($A837,'Customer Names'!$A$2:$D$2336,3,FALSE)</f>
        <v>Casondra L</v>
      </c>
      <c r="C837">
        <f>VLOOKUP($A837,'Medical Examinations'!$A$1:$J$2336,2,FALSE)</f>
        <v>31.55</v>
      </c>
      <c r="D837">
        <f>VLOOKUP($A837,'Medical Examinations'!$A$1:$J$2336,3,FALSE)</f>
        <v>6.11</v>
      </c>
      <c r="E837" t="str">
        <f>VLOOKUP($A837,'Medical Examinations'!$A$1:$J$2336,4,FALSE)</f>
        <v>Yes</v>
      </c>
      <c r="F837" t="str">
        <f>VLOOKUP($A837,'Medical Examinations'!$A$1:$J$2336,5,FALSE)</f>
        <v>No</v>
      </c>
      <c r="G837" t="str">
        <f>VLOOKUP($A837,'Medical Examinations'!$A$1:$J$2336,6,FALSE)</f>
        <v>No</v>
      </c>
      <c r="H837">
        <f>VLOOKUP($A837,'Medical Examinations'!$A$1:$J$2336,7,FALSE)</f>
        <v>1</v>
      </c>
      <c r="I837" t="str">
        <f>VLOOKUP($A837,'Medical Examinations'!$A$1:$J$2336,8,FALSE)</f>
        <v>No</v>
      </c>
      <c r="J837" t="str">
        <f>VLOOKUP($A837,'Medical Examinations'!$A$1:$J$2336,9,FALSE)</f>
        <v>Obesity</v>
      </c>
      <c r="K837" t="str">
        <f>VLOOKUP($A837,'Medical Examinations'!$A$1:$J$2336,10,FALSE)</f>
        <v>Prediabetes</v>
      </c>
      <c r="L837">
        <f>VLOOKUP($A837,'Hospitalisation Details'!$A$1:$O$2344,2,FALSE)</f>
        <v>28</v>
      </c>
      <c r="M837" s="6" t="str">
        <f>VLOOKUP($A837,'Hospitalisation Details'!$A$1:$O$2344,5,FALSE)</f>
        <v>28-Nov-1964</v>
      </c>
      <c r="N837" s="28">
        <f>VLOOKUP($A837,'Hospitalisation Details'!$A$1:$O$2344,6,FALSE)</f>
        <v>58</v>
      </c>
      <c r="O837" s="28">
        <f>VLOOKUP($A837,'Hospitalisation Details'!$A$1:$O$2344,7,FALSE)</f>
        <v>0</v>
      </c>
      <c r="P837" s="28">
        <f>VLOOKUP($A837,'Hospitalisation Details'!$A$1:$O$2344,8,FALSE)</f>
        <v>12700.63</v>
      </c>
      <c r="Q837" t="str">
        <f>VLOOKUP($A837,'Hospitalisation Details'!$A$1:$O$2344,3,FALSE)</f>
        <v>Nov</v>
      </c>
    </row>
    <row r="838" spans="1:17" ht="15.6" x14ac:dyDescent="0.3">
      <c r="A838" s="21" t="s">
        <v>1532</v>
      </c>
      <c r="B838" t="str">
        <f>VLOOKUP($A838,'Customer Names'!$A$2:$D$2336,3,FALSE)</f>
        <v>Wendy</v>
      </c>
      <c r="C838">
        <f>VLOOKUP($A838,'Medical Examinations'!$A$1:$J$2336,2,FALSE)</f>
        <v>52.75</v>
      </c>
      <c r="D838">
        <f>VLOOKUP($A838,'Medical Examinations'!$A$1:$J$2336,3,FALSE)</f>
        <v>6.02</v>
      </c>
      <c r="E838" t="str">
        <f>VLOOKUP($A838,'Medical Examinations'!$A$1:$J$2336,4,FALSE)</f>
        <v>No</v>
      </c>
      <c r="F838" t="str">
        <f>VLOOKUP($A838,'Medical Examinations'!$A$1:$J$2336,5,FALSE)</f>
        <v>No</v>
      </c>
      <c r="G838" t="str">
        <f>VLOOKUP($A838,'Medical Examinations'!$A$1:$J$2336,6,FALSE)</f>
        <v>No</v>
      </c>
      <c r="H838">
        <f>VLOOKUP($A838,'Medical Examinations'!$A$1:$J$2336,7,FALSE)</f>
        <v>1</v>
      </c>
      <c r="I838" t="str">
        <f>VLOOKUP($A838,'Medical Examinations'!$A$1:$J$2336,8,FALSE)</f>
        <v>No</v>
      </c>
      <c r="J838" t="str">
        <f>VLOOKUP($A838,'Medical Examinations'!$A$1:$J$2336,9,FALSE)</f>
        <v>Obesity</v>
      </c>
      <c r="K838" t="str">
        <f>VLOOKUP($A838,'Medical Examinations'!$A$1:$J$2336,10,FALSE)</f>
        <v>Prediabetes</v>
      </c>
      <c r="L838">
        <f>VLOOKUP($A838,'Hospitalisation Details'!$A$1:$O$2344,2,FALSE)</f>
        <v>7</v>
      </c>
      <c r="M838" s="6" t="str">
        <f>VLOOKUP($A838,'Hospitalisation Details'!$A$1:$O$2344,5,FALSE)</f>
        <v>7-Jul-1992</v>
      </c>
      <c r="N838" s="28">
        <f>VLOOKUP($A838,'Hospitalisation Details'!$A$1:$O$2344,6,FALSE)</f>
        <v>30</v>
      </c>
      <c r="O838" s="28">
        <f>VLOOKUP($A838,'Hospitalisation Details'!$A$1:$O$2344,7,FALSE)</f>
        <v>0</v>
      </c>
      <c r="P838" s="28">
        <f>VLOOKUP($A838,'Hospitalisation Details'!$A$1:$O$2344,8,FALSE)</f>
        <v>12699.56</v>
      </c>
      <c r="Q838" t="str">
        <f>VLOOKUP($A838,'Hospitalisation Details'!$A$1:$O$2344,3,FALSE)</f>
        <v>Jul</v>
      </c>
    </row>
    <row r="839" spans="1:17" ht="15.6" x14ac:dyDescent="0.3">
      <c r="A839" s="21" t="s">
        <v>1531</v>
      </c>
      <c r="B839" t="str">
        <f>VLOOKUP($A839,'Customer Names'!$A$2:$D$2336,3,FALSE)</f>
        <v>Eric D</v>
      </c>
      <c r="C839">
        <f>VLOOKUP($A839,'Medical Examinations'!$A$1:$J$2336,2,FALSE)</f>
        <v>36.67</v>
      </c>
      <c r="D839">
        <f>VLOOKUP($A839,'Medical Examinations'!$A$1:$J$2336,3,FALSE)</f>
        <v>11.86</v>
      </c>
      <c r="E839" t="str">
        <f>VLOOKUP($A839,'Medical Examinations'!$A$1:$J$2336,4,FALSE)</f>
        <v>No</v>
      </c>
      <c r="F839" t="str">
        <f>VLOOKUP($A839,'Medical Examinations'!$A$1:$J$2336,5,FALSE)</f>
        <v>No</v>
      </c>
      <c r="G839" t="str">
        <f>VLOOKUP($A839,'Medical Examinations'!$A$1:$J$2336,6,FALSE)</f>
        <v>No</v>
      </c>
      <c r="H839">
        <f>VLOOKUP($A839,'Medical Examinations'!$A$1:$J$2336,7,FALSE)</f>
        <v>0</v>
      </c>
      <c r="I839" t="str">
        <f>VLOOKUP($A839,'Medical Examinations'!$A$1:$J$2336,8,FALSE)</f>
        <v>No</v>
      </c>
      <c r="J839" t="str">
        <f>VLOOKUP($A839,'Medical Examinations'!$A$1:$J$2336,9,FALSE)</f>
        <v>Obesity</v>
      </c>
      <c r="K839" t="str">
        <f>VLOOKUP($A839,'Medical Examinations'!$A$1:$J$2336,10,FALSE)</f>
        <v>Diabetes</v>
      </c>
      <c r="L839">
        <f>VLOOKUP($A839,'Hospitalisation Details'!$A$1:$O$2344,2,FALSE)</f>
        <v>24</v>
      </c>
      <c r="M839" s="6" t="str">
        <f>VLOOKUP($A839,'Hospitalisation Details'!$A$1:$O$2344,5,FALSE)</f>
        <v>24-Sep-1974</v>
      </c>
      <c r="N839" s="28">
        <f>VLOOKUP($A839,'Hospitalisation Details'!$A$1:$O$2344,6,FALSE)</f>
        <v>48</v>
      </c>
      <c r="O839" s="28">
        <f>VLOOKUP($A839,'Hospitalisation Details'!$A$1:$O$2344,7,FALSE)</f>
        <v>0</v>
      </c>
      <c r="P839" s="28">
        <f>VLOOKUP($A839,'Hospitalisation Details'!$A$1:$O$2344,8,FALSE)</f>
        <v>12697.48</v>
      </c>
      <c r="Q839" t="str">
        <f>VLOOKUP($A839,'Hospitalisation Details'!$A$1:$O$2344,3,FALSE)</f>
        <v>Sep</v>
      </c>
    </row>
    <row r="840" spans="1:17" ht="15.6" x14ac:dyDescent="0.3">
      <c r="A840" s="21" t="s">
        <v>1530</v>
      </c>
      <c r="B840" t="str">
        <f>VLOOKUP($A840,'Customer Names'!$A$2:$D$2336,3,FALSE)</f>
        <v>Elizabeth</v>
      </c>
      <c r="C840">
        <f>VLOOKUP($A840,'Medical Examinations'!$A$1:$J$2336,2,FALSE)</f>
        <v>38.06</v>
      </c>
      <c r="D840">
        <f>VLOOKUP($A840,'Medical Examinations'!$A$1:$J$2336,3,FALSE)</f>
        <v>8.25</v>
      </c>
      <c r="E840" t="str">
        <f>VLOOKUP($A840,'Medical Examinations'!$A$1:$J$2336,4,FALSE)</f>
        <v>No</v>
      </c>
      <c r="F840" t="str">
        <f>VLOOKUP($A840,'Medical Examinations'!$A$1:$J$2336,5,FALSE)</f>
        <v>No</v>
      </c>
      <c r="G840" t="str">
        <f>VLOOKUP($A840,'Medical Examinations'!$A$1:$J$2336,6,FALSE)</f>
        <v>No</v>
      </c>
      <c r="H840">
        <f>VLOOKUP($A840,'Medical Examinations'!$A$1:$J$2336,7,FALSE)</f>
        <v>0</v>
      </c>
      <c r="I840" t="str">
        <f>VLOOKUP($A840,'Medical Examinations'!$A$1:$J$2336,8,FALSE)</f>
        <v>No</v>
      </c>
      <c r="J840" t="str">
        <f>VLOOKUP($A840,'Medical Examinations'!$A$1:$J$2336,9,FALSE)</f>
        <v>Obesity</v>
      </c>
      <c r="K840" t="str">
        <f>VLOOKUP($A840,'Medical Examinations'!$A$1:$J$2336,10,FALSE)</f>
        <v>Diabetes</v>
      </c>
      <c r="L840">
        <f>VLOOKUP($A840,'Hospitalisation Details'!$A$1:$O$2344,2,FALSE)</f>
        <v>27</v>
      </c>
      <c r="M840" s="6" t="str">
        <f>VLOOKUP($A840,'Hospitalisation Details'!$A$1:$O$2344,5,FALSE)</f>
        <v>27-Aug-1962</v>
      </c>
      <c r="N840" s="28">
        <f>VLOOKUP($A840,'Hospitalisation Details'!$A$1:$O$2344,6,FALSE)</f>
        <v>60</v>
      </c>
      <c r="O840" s="28">
        <f>VLOOKUP($A840,'Hospitalisation Details'!$A$1:$O$2344,7,FALSE)</f>
        <v>0</v>
      </c>
      <c r="P840" s="28">
        <f>VLOOKUP($A840,'Hospitalisation Details'!$A$1:$O$2344,8,FALSE)</f>
        <v>12648.7</v>
      </c>
      <c r="Q840" t="str">
        <f>VLOOKUP($A840,'Hospitalisation Details'!$A$1:$O$2344,3,FALSE)</f>
        <v>Aug</v>
      </c>
    </row>
    <row r="841" spans="1:17" ht="15.6" x14ac:dyDescent="0.3">
      <c r="A841" s="21" t="s">
        <v>1529</v>
      </c>
      <c r="B841" t="str">
        <f>VLOOKUP($A841,'Customer Names'!$A$2:$D$2336,3,FALSE)</f>
        <v>Laura F</v>
      </c>
      <c r="C841">
        <f>VLOOKUP($A841,'Medical Examinations'!$A$1:$J$2336,2,FALSE)</f>
        <v>38</v>
      </c>
      <c r="D841">
        <f>VLOOKUP($A841,'Medical Examinations'!$A$1:$J$2336,3,FALSE)</f>
        <v>8.1300000000000008</v>
      </c>
      <c r="E841" t="str">
        <f>VLOOKUP($A841,'Medical Examinations'!$A$1:$J$2336,4,FALSE)</f>
        <v>No</v>
      </c>
      <c r="F841" t="str">
        <f>VLOOKUP($A841,'Medical Examinations'!$A$1:$J$2336,5,FALSE)</f>
        <v>No</v>
      </c>
      <c r="G841" t="str">
        <f>VLOOKUP($A841,'Medical Examinations'!$A$1:$J$2336,6,FALSE)</f>
        <v>No</v>
      </c>
      <c r="H841">
        <f>VLOOKUP($A841,'Medical Examinations'!$A$1:$J$2336,7,FALSE)</f>
        <v>0</v>
      </c>
      <c r="I841" t="str">
        <f>VLOOKUP($A841,'Medical Examinations'!$A$1:$J$2336,8,FALSE)</f>
        <v>No</v>
      </c>
      <c r="J841" t="str">
        <f>VLOOKUP($A841,'Medical Examinations'!$A$1:$J$2336,9,FALSE)</f>
        <v>Obesity</v>
      </c>
      <c r="K841" t="str">
        <f>VLOOKUP($A841,'Medical Examinations'!$A$1:$J$2336,10,FALSE)</f>
        <v>Diabetes</v>
      </c>
      <c r="L841">
        <f>VLOOKUP($A841,'Hospitalisation Details'!$A$1:$O$2344,2,FALSE)</f>
        <v>14</v>
      </c>
      <c r="M841" s="6" t="str">
        <f>VLOOKUP($A841,'Hospitalisation Details'!$A$1:$O$2344,5,FALSE)</f>
        <v>14-Sep-1965</v>
      </c>
      <c r="N841" s="28">
        <f>VLOOKUP($A841,'Hospitalisation Details'!$A$1:$O$2344,6,FALSE)</f>
        <v>57</v>
      </c>
      <c r="O841" s="28">
        <f>VLOOKUP($A841,'Hospitalisation Details'!$A$1:$O$2344,7,FALSE)</f>
        <v>2</v>
      </c>
      <c r="P841" s="28">
        <f>VLOOKUP($A841,'Hospitalisation Details'!$A$1:$O$2344,8,FALSE)</f>
        <v>12646.21</v>
      </c>
      <c r="Q841" t="str">
        <f>VLOOKUP($A841,'Hospitalisation Details'!$A$1:$O$2344,3,FALSE)</f>
        <v>Sep</v>
      </c>
    </row>
    <row r="842" spans="1:17" ht="15.6" x14ac:dyDescent="0.3">
      <c r="A842" s="21" t="s">
        <v>1528</v>
      </c>
      <c r="B842" t="str">
        <f>VLOOKUP($A842,'Customer Names'!$A$2:$D$2336,3,FALSE)</f>
        <v>Amelia F</v>
      </c>
      <c r="C842">
        <f>VLOOKUP($A842,'Medical Examinations'!$A$1:$J$2336,2,FALSE)</f>
        <v>35.1</v>
      </c>
      <c r="D842">
        <f>VLOOKUP($A842,'Medical Examinations'!$A$1:$J$2336,3,FALSE)</f>
        <v>10.1</v>
      </c>
      <c r="E842" t="str">
        <f>VLOOKUP($A842,'Medical Examinations'!$A$1:$J$2336,4,FALSE)</f>
        <v>No</v>
      </c>
      <c r="F842" t="str">
        <f>VLOOKUP($A842,'Medical Examinations'!$A$1:$J$2336,5,FALSE)</f>
        <v>No</v>
      </c>
      <c r="G842" t="str">
        <f>VLOOKUP($A842,'Medical Examinations'!$A$1:$J$2336,6,FALSE)</f>
        <v>No</v>
      </c>
      <c r="H842">
        <f>VLOOKUP($A842,'Medical Examinations'!$A$1:$J$2336,7,FALSE)</f>
        <v>0</v>
      </c>
      <c r="I842" t="str">
        <f>VLOOKUP($A842,'Medical Examinations'!$A$1:$J$2336,8,FALSE)</f>
        <v>No</v>
      </c>
      <c r="J842" t="str">
        <f>VLOOKUP($A842,'Medical Examinations'!$A$1:$J$2336,9,FALSE)</f>
        <v>Obesity</v>
      </c>
      <c r="K842" t="str">
        <f>VLOOKUP($A842,'Medical Examinations'!$A$1:$J$2336,10,FALSE)</f>
        <v>Diabetes</v>
      </c>
      <c r="L842">
        <f>VLOOKUP($A842,'Hospitalisation Details'!$A$1:$O$2344,2,FALSE)</f>
        <v>11</v>
      </c>
      <c r="M842" s="6" t="str">
        <f>VLOOKUP($A842,'Hospitalisation Details'!$A$1:$O$2344,5,FALSE)</f>
        <v>11-Jul-1962</v>
      </c>
      <c r="N842" s="28">
        <f>VLOOKUP($A842,'Hospitalisation Details'!$A$1:$O$2344,6,FALSE)</f>
        <v>60</v>
      </c>
      <c r="O842" s="28">
        <f>VLOOKUP($A842,'Hospitalisation Details'!$A$1:$O$2344,7,FALSE)</f>
        <v>0</v>
      </c>
      <c r="P842" s="28">
        <f>VLOOKUP($A842,'Hospitalisation Details'!$A$1:$O$2344,8,FALSE)</f>
        <v>12644.59</v>
      </c>
      <c r="Q842" t="str">
        <f>VLOOKUP($A842,'Hospitalisation Details'!$A$1:$O$2344,3,FALSE)</f>
        <v>Jul</v>
      </c>
    </row>
    <row r="843" spans="1:17" ht="15.6" x14ac:dyDescent="0.3">
      <c r="A843" s="21" t="s">
        <v>1527</v>
      </c>
      <c r="B843" t="str">
        <f>VLOOKUP($A843,'Customer Names'!$A$2:$D$2336,3,FALSE)</f>
        <v>Amy L</v>
      </c>
      <c r="C843">
        <f>VLOOKUP($A843,'Medical Examinations'!$A$1:$J$2336,2,FALSE)</f>
        <v>33.82</v>
      </c>
      <c r="D843">
        <f>VLOOKUP($A843,'Medical Examinations'!$A$1:$J$2336,3,FALSE)</f>
        <v>5.89</v>
      </c>
      <c r="E843" t="str">
        <f>VLOOKUP($A843,'Medical Examinations'!$A$1:$J$2336,4,FALSE)</f>
        <v>Yes</v>
      </c>
      <c r="F843" t="str">
        <f>VLOOKUP($A843,'Medical Examinations'!$A$1:$J$2336,5,FALSE)</f>
        <v>No</v>
      </c>
      <c r="G843" t="str">
        <f>VLOOKUP($A843,'Medical Examinations'!$A$1:$J$2336,6,FALSE)</f>
        <v>No</v>
      </c>
      <c r="H843">
        <f>VLOOKUP($A843,'Medical Examinations'!$A$1:$J$2336,7,FALSE)</f>
        <v>2</v>
      </c>
      <c r="I843" t="str">
        <f>VLOOKUP($A843,'Medical Examinations'!$A$1:$J$2336,8,FALSE)</f>
        <v>No</v>
      </c>
      <c r="J843" t="str">
        <f>VLOOKUP($A843,'Medical Examinations'!$A$1:$J$2336,9,FALSE)</f>
        <v>Obesity</v>
      </c>
      <c r="K843" t="str">
        <f>VLOOKUP($A843,'Medical Examinations'!$A$1:$J$2336,10,FALSE)</f>
        <v>Prediabetes</v>
      </c>
      <c r="L843">
        <f>VLOOKUP($A843,'Hospitalisation Details'!$A$1:$O$2344,2,FALSE)</f>
        <v>17</v>
      </c>
      <c r="M843" s="6" t="str">
        <f>VLOOKUP($A843,'Hospitalisation Details'!$A$1:$O$2344,5,FALSE)</f>
        <v>17-Dec-1966</v>
      </c>
      <c r="N843" s="28">
        <f>VLOOKUP($A843,'Hospitalisation Details'!$A$1:$O$2344,6,FALSE)</f>
        <v>56</v>
      </c>
      <c r="O843" s="28">
        <f>VLOOKUP($A843,'Hospitalisation Details'!$A$1:$O$2344,7,FALSE)</f>
        <v>2</v>
      </c>
      <c r="P843" s="28">
        <f>VLOOKUP($A843,'Hospitalisation Details'!$A$1:$O$2344,8,FALSE)</f>
        <v>12643.38</v>
      </c>
      <c r="Q843" t="str">
        <f>VLOOKUP($A843,'Hospitalisation Details'!$A$1:$O$2344,3,FALSE)</f>
        <v>Dec</v>
      </c>
    </row>
    <row r="844" spans="1:17" ht="15.6" x14ac:dyDescent="0.3">
      <c r="A844" s="21" t="s">
        <v>1526</v>
      </c>
      <c r="B844" t="str">
        <f>VLOOKUP($A844,'Customer Names'!$A$2:$D$2336,3,FALSE)</f>
        <v>Katie J</v>
      </c>
      <c r="C844">
        <f>VLOOKUP($A844,'Medical Examinations'!$A$1:$J$2336,2,FALSE)</f>
        <v>37.43</v>
      </c>
      <c r="D844">
        <f>VLOOKUP($A844,'Medical Examinations'!$A$1:$J$2336,3,FALSE)</f>
        <v>4.97</v>
      </c>
      <c r="E844" t="str">
        <f>VLOOKUP($A844,'Medical Examinations'!$A$1:$J$2336,4,FALSE)</f>
        <v>No</v>
      </c>
      <c r="F844" t="str">
        <f>VLOOKUP($A844,'Medical Examinations'!$A$1:$J$2336,5,FALSE)</f>
        <v>No</v>
      </c>
      <c r="G844" t="str">
        <f>VLOOKUP($A844,'Medical Examinations'!$A$1:$J$2336,6,FALSE)</f>
        <v>No</v>
      </c>
      <c r="H844">
        <f>VLOOKUP($A844,'Medical Examinations'!$A$1:$J$2336,7,FALSE)</f>
        <v>2</v>
      </c>
      <c r="I844" t="str">
        <f>VLOOKUP($A844,'Medical Examinations'!$A$1:$J$2336,8,FALSE)</f>
        <v>No</v>
      </c>
      <c r="J844" t="str">
        <f>VLOOKUP($A844,'Medical Examinations'!$A$1:$J$2336,9,FALSE)</f>
        <v>Obesity</v>
      </c>
      <c r="K844" t="str">
        <f>VLOOKUP($A844,'Medical Examinations'!$A$1:$J$2336,10,FALSE)</f>
        <v>Normal</v>
      </c>
      <c r="L844">
        <f>VLOOKUP($A844,'Hospitalisation Details'!$A$1:$O$2344,2,FALSE)</f>
        <v>5</v>
      </c>
      <c r="M844" s="6" t="str">
        <f>VLOOKUP($A844,'Hospitalisation Details'!$A$1:$O$2344,5,FALSE)</f>
        <v>5-Sep-1972</v>
      </c>
      <c r="N844" s="28">
        <f>VLOOKUP($A844,'Hospitalisation Details'!$A$1:$O$2344,6,FALSE)</f>
        <v>50</v>
      </c>
      <c r="O844" s="28">
        <f>VLOOKUP($A844,'Hospitalisation Details'!$A$1:$O$2344,7,FALSE)</f>
        <v>0</v>
      </c>
      <c r="P844" s="28">
        <f>VLOOKUP($A844,'Hospitalisation Details'!$A$1:$O$2344,8,FALSE)</f>
        <v>12640.24</v>
      </c>
      <c r="Q844" t="str">
        <f>VLOOKUP($A844,'Hospitalisation Details'!$A$1:$O$2344,3,FALSE)</f>
        <v>Sep</v>
      </c>
    </row>
    <row r="845" spans="1:17" ht="15.6" x14ac:dyDescent="0.3">
      <c r="A845" s="21" t="s">
        <v>1525</v>
      </c>
      <c r="B845" t="str">
        <f>VLOOKUP($A845,'Customer Names'!$A$2:$D$2336,3,FALSE)</f>
        <v>Laura E</v>
      </c>
      <c r="C845">
        <f>VLOOKUP($A845,'Medical Examinations'!$A$1:$J$2336,2,FALSE)</f>
        <v>30.5</v>
      </c>
      <c r="D845">
        <f>VLOOKUP($A845,'Medical Examinations'!$A$1:$J$2336,3,FALSE)</f>
        <v>9.9</v>
      </c>
      <c r="E845" t="str">
        <f>VLOOKUP($A845,'Medical Examinations'!$A$1:$J$2336,4,FALSE)</f>
        <v>No</v>
      </c>
      <c r="F845" t="str">
        <f>VLOOKUP($A845,'Medical Examinations'!$A$1:$J$2336,5,FALSE)</f>
        <v>No</v>
      </c>
      <c r="G845" t="str">
        <f>VLOOKUP($A845,'Medical Examinations'!$A$1:$J$2336,6,FALSE)</f>
        <v>No</v>
      </c>
      <c r="H845">
        <f>VLOOKUP($A845,'Medical Examinations'!$A$1:$J$2336,7,FALSE)</f>
        <v>0</v>
      </c>
      <c r="I845" t="str">
        <f>VLOOKUP($A845,'Medical Examinations'!$A$1:$J$2336,8,FALSE)</f>
        <v>No</v>
      </c>
      <c r="J845" t="str">
        <f>VLOOKUP($A845,'Medical Examinations'!$A$1:$J$2336,9,FALSE)</f>
        <v>Obesity</v>
      </c>
      <c r="K845" t="str">
        <f>VLOOKUP($A845,'Medical Examinations'!$A$1:$J$2336,10,FALSE)</f>
        <v>Diabetes</v>
      </c>
      <c r="L845">
        <f>VLOOKUP($A845,'Hospitalisation Details'!$A$1:$O$2344,2,FALSE)</f>
        <v>22</v>
      </c>
      <c r="M845" s="6" t="str">
        <f>VLOOKUP($A845,'Hospitalisation Details'!$A$1:$O$2344,5,FALSE)</f>
        <v>22-Jul-1962</v>
      </c>
      <c r="N845" s="28">
        <f>VLOOKUP($A845,'Hospitalisation Details'!$A$1:$O$2344,6,FALSE)</f>
        <v>60</v>
      </c>
      <c r="O845" s="28">
        <f>VLOOKUP($A845,'Hospitalisation Details'!$A$1:$O$2344,7,FALSE)</f>
        <v>0</v>
      </c>
      <c r="P845" s="28">
        <f>VLOOKUP($A845,'Hospitalisation Details'!$A$1:$O$2344,8,FALSE)</f>
        <v>12638.2</v>
      </c>
      <c r="Q845" t="str">
        <f>VLOOKUP($A845,'Hospitalisation Details'!$A$1:$O$2344,3,FALSE)</f>
        <v>Jul</v>
      </c>
    </row>
    <row r="846" spans="1:17" ht="15.6" x14ac:dyDescent="0.3">
      <c r="A846" s="21" t="s">
        <v>1524</v>
      </c>
      <c r="B846" t="str">
        <f>VLOOKUP($A846,'Customer Names'!$A$2:$D$2336,3,FALSE)</f>
        <v>Mayumi</v>
      </c>
      <c r="C846">
        <f>VLOOKUP($A846,'Medical Examinations'!$A$1:$J$2336,2,FALSE)</f>
        <v>24.53</v>
      </c>
      <c r="D846">
        <f>VLOOKUP($A846,'Medical Examinations'!$A$1:$J$2336,3,FALSE)</f>
        <v>9.0500000000000007</v>
      </c>
      <c r="E846" t="str">
        <f>VLOOKUP($A846,'Medical Examinations'!$A$1:$J$2336,4,FALSE)</f>
        <v>No</v>
      </c>
      <c r="F846" t="str">
        <f>VLOOKUP($A846,'Medical Examinations'!$A$1:$J$2336,5,FALSE)</f>
        <v>No</v>
      </c>
      <c r="G846" t="str">
        <f>VLOOKUP($A846,'Medical Examinations'!$A$1:$J$2336,6,FALSE)</f>
        <v>No</v>
      </c>
      <c r="H846">
        <f>VLOOKUP($A846,'Medical Examinations'!$A$1:$J$2336,7,FALSE)</f>
        <v>0</v>
      </c>
      <c r="I846" t="str">
        <f>VLOOKUP($A846,'Medical Examinations'!$A$1:$J$2336,8,FALSE)</f>
        <v>No</v>
      </c>
      <c r="J846" t="str">
        <f>VLOOKUP($A846,'Medical Examinations'!$A$1:$J$2336,9,FALSE)</f>
        <v>Normal Weight</v>
      </c>
      <c r="K846" t="str">
        <f>VLOOKUP($A846,'Medical Examinations'!$A$1:$J$2336,10,FALSE)</f>
        <v>Diabetes</v>
      </c>
      <c r="L846">
        <f>VLOOKUP($A846,'Hospitalisation Details'!$A$1:$O$2344,2,FALSE)</f>
        <v>22</v>
      </c>
      <c r="M846" s="6" t="str">
        <f>VLOOKUP($A846,'Hospitalisation Details'!$A$1:$O$2344,5,FALSE)</f>
        <v>22-Nov-1962</v>
      </c>
      <c r="N846" s="28">
        <f>VLOOKUP($A846,'Hospitalisation Details'!$A$1:$O$2344,6,FALSE)</f>
        <v>60</v>
      </c>
      <c r="O846" s="28">
        <f>VLOOKUP($A846,'Hospitalisation Details'!$A$1:$O$2344,7,FALSE)</f>
        <v>0</v>
      </c>
      <c r="P846" s="28">
        <f>VLOOKUP($A846,'Hospitalisation Details'!$A$1:$O$2344,8,FALSE)</f>
        <v>12629.9</v>
      </c>
      <c r="Q846" t="str">
        <f>VLOOKUP($A846,'Hospitalisation Details'!$A$1:$O$2344,3,FALSE)</f>
        <v>Nov</v>
      </c>
    </row>
    <row r="847" spans="1:17" ht="15.6" x14ac:dyDescent="0.3">
      <c r="A847" s="21" t="s">
        <v>1523</v>
      </c>
      <c r="B847" t="str">
        <f>VLOOKUP($A847,'Customer Names'!$A$2:$D$2336,3,FALSE)</f>
        <v>Vanessa</v>
      </c>
      <c r="C847">
        <f>VLOOKUP($A847,'Medical Examinations'!$A$1:$J$2336,2,FALSE)</f>
        <v>25.74</v>
      </c>
      <c r="D847">
        <f>VLOOKUP($A847,'Medical Examinations'!$A$1:$J$2336,3,FALSE)</f>
        <v>10.93</v>
      </c>
      <c r="E847" t="str">
        <f>VLOOKUP($A847,'Medical Examinations'!$A$1:$J$2336,4,FALSE)</f>
        <v>No</v>
      </c>
      <c r="F847" t="str">
        <f>VLOOKUP($A847,'Medical Examinations'!$A$1:$J$2336,5,FALSE)</f>
        <v>No</v>
      </c>
      <c r="G847" t="str">
        <f>VLOOKUP($A847,'Medical Examinations'!$A$1:$J$2336,6,FALSE)</f>
        <v>No</v>
      </c>
      <c r="H847">
        <f>VLOOKUP($A847,'Medical Examinations'!$A$1:$J$2336,7,FALSE)</f>
        <v>0</v>
      </c>
      <c r="I847" t="str">
        <f>VLOOKUP($A847,'Medical Examinations'!$A$1:$J$2336,8,FALSE)</f>
        <v>No</v>
      </c>
      <c r="J847" t="str">
        <f>VLOOKUP($A847,'Medical Examinations'!$A$1:$J$2336,9,FALSE)</f>
        <v>Over Weight</v>
      </c>
      <c r="K847" t="str">
        <f>VLOOKUP($A847,'Medical Examinations'!$A$1:$J$2336,10,FALSE)</f>
        <v>Diabetes</v>
      </c>
      <c r="L847">
        <f>VLOOKUP($A847,'Hospitalisation Details'!$A$1:$O$2344,2,FALSE)</f>
        <v>4</v>
      </c>
      <c r="M847" s="6" t="str">
        <f>VLOOKUP($A847,'Hospitalisation Details'!$A$1:$O$2344,5,FALSE)</f>
        <v>4-Oct-1965</v>
      </c>
      <c r="N847" s="28">
        <f>VLOOKUP($A847,'Hospitalisation Details'!$A$1:$O$2344,6,FALSE)</f>
        <v>57</v>
      </c>
      <c r="O847" s="28">
        <f>VLOOKUP($A847,'Hospitalisation Details'!$A$1:$O$2344,7,FALSE)</f>
        <v>2</v>
      </c>
      <c r="P847" s="28">
        <f>VLOOKUP($A847,'Hospitalisation Details'!$A$1:$O$2344,8,FALSE)</f>
        <v>12629.17</v>
      </c>
      <c r="Q847" t="str">
        <f>VLOOKUP($A847,'Hospitalisation Details'!$A$1:$O$2344,3,FALSE)</f>
        <v>Oct</v>
      </c>
    </row>
    <row r="848" spans="1:17" ht="15.6" x14ac:dyDescent="0.3">
      <c r="A848" s="21" t="s">
        <v>1522</v>
      </c>
      <c r="B848" t="str">
        <f>VLOOKUP($A848,'Customer Names'!$A$2:$D$2336,3,FALSE)</f>
        <v>Natali N</v>
      </c>
      <c r="C848">
        <f>VLOOKUP($A848,'Medical Examinations'!$A$1:$J$2336,2,FALSE)</f>
        <v>34.08</v>
      </c>
      <c r="D848">
        <f>VLOOKUP($A848,'Medical Examinations'!$A$1:$J$2336,3,FALSE)</f>
        <v>7.58</v>
      </c>
      <c r="E848" t="str">
        <f>VLOOKUP($A848,'Medical Examinations'!$A$1:$J$2336,4,FALSE)</f>
        <v>Yes</v>
      </c>
      <c r="F848" t="str">
        <f>VLOOKUP($A848,'Medical Examinations'!$A$1:$J$2336,5,FALSE)</f>
        <v>No</v>
      </c>
      <c r="G848" t="str">
        <f>VLOOKUP($A848,'Medical Examinations'!$A$1:$J$2336,6,FALSE)</f>
        <v>No</v>
      </c>
      <c r="H848">
        <f>VLOOKUP($A848,'Medical Examinations'!$A$1:$J$2336,7,FALSE)</f>
        <v>2</v>
      </c>
      <c r="I848" t="str">
        <f>VLOOKUP($A848,'Medical Examinations'!$A$1:$J$2336,8,FALSE)</f>
        <v>No</v>
      </c>
      <c r="J848" t="str">
        <f>VLOOKUP($A848,'Medical Examinations'!$A$1:$J$2336,9,FALSE)</f>
        <v>Obesity</v>
      </c>
      <c r="K848" t="str">
        <f>VLOOKUP($A848,'Medical Examinations'!$A$1:$J$2336,10,FALSE)</f>
        <v>Diabetes</v>
      </c>
      <c r="L848">
        <f>VLOOKUP($A848,'Hospitalisation Details'!$A$1:$O$2344,2,FALSE)</f>
        <v>28</v>
      </c>
      <c r="M848" s="6" t="str">
        <f>VLOOKUP($A848,'Hospitalisation Details'!$A$1:$O$2344,5,FALSE)</f>
        <v>28-Dec-1970</v>
      </c>
      <c r="N848" s="28">
        <f>VLOOKUP($A848,'Hospitalisation Details'!$A$1:$O$2344,6,FALSE)</f>
        <v>52</v>
      </c>
      <c r="O848" s="28">
        <f>VLOOKUP($A848,'Hospitalisation Details'!$A$1:$O$2344,7,FALSE)</f>
        <v>0</v>
      </c>
      <c r="P848" s="28">
        <f>VLOOKUP($A848,'Hospitalisation Details'!$A$1:$O$2344,8,FALSE)</f>
        <v>12624.74</v>
      </c>
      <c r="Q848" t="str">
        <f>VLOOKUP($A848,'Hospitalisation Details'!$A$1:$O$2344,3,FALSE)</f>
        <v>Dec</v>
      </c>
    </row>
    <row r="849" spans="1:17" ht="15.6" x14ac:dyDescent="0.3">
      <c r="A849" s="21" t="s">
        <v>1521</v>
      </c>
      <c r="B849" t="str">
        <f>VLOOKUP($A849,'Customer Names'!$A$2:$D$2336,3,FALSE)</f>
        <v>Beth</v>
      </c>
      <c r="C849">
        <f>VLOOKUP($A849,'Medical Examinations'!$A$1:$J$2336,2,FALSE)</f>
        <v>31.35</v>
      </c>
      <c r="D849">
        <f>VLOOKUP($A849,'Medical Examinations'!$A$1:$J$2336,3,FALSE)</f>
        <v>11</v>
      </c>
      <c r="E849" t="str">
        <f>VLOOKUP($A849,'Medical Examinations'!$A$1:$J$2336,4,FALSE)</f>
        <v>Yes</v>
      </c>
      <c r="F849" t="str">
        <f>VLOOKUP($A849,'Medical Examinations'!$A$1:$J$2336,5,FALSE)</f>
        <v>No</v>
      </c>
      <c r="G849" t="str">
        <f>VLOOKUP($A849,'Medical Examinations'!$A$1:$J$2336,6,FALSE)</f>
        <v>Yes</v>
      </c>
      <c r="H849">
        <f>VLOOKUP($A849,'Medical Examinations'!$A$1:$J$2336,7,FALSE)</f>
        <v>1</v>
      </c>
      <c r="I849" t="str">
        <f>VLOOKUP($A849,'Medical Examinations'!$A$1:$J$2336,8,FALSE)</f>
        <v>No</v>
      </c>
      <c r="J849" t="str">
        <f>VLOOKUP($A849,'Medical Examinations'!$A$1:$J$2336,9,FALSE)</f>
        <v>Obesity</v>
      </c>
      <c r="K849" t="str">
        <f>VLOOKUP($A849,'Medical Examinations'!$A$1:$J$2336,10,FALSE)</f>
        <v>Diabetes</v>
      </c>
      <c r="L849">
        <f>VLOOKUP($A849,'Hospitalisation Details'!$A$1:$O$2344,2,FALSE)</f>
        <v>19</v>
      </c>
      <c r="M849" s="6" t="str">
        <f>VLOOKUP($A849,'Hospitalisation Details'!$A$1:$O$2344,5,FALSE)</f>
        <v>19-Aug-1963</v>
      </c>
      <c r="N849" s="28">
        <f>VLOOKUP($A849,'Hospitalisation Details'!$A$1:$O$2344,6,FALSE)</f>
        <v>59</v>
      </c>
      <c r="O849" s="28">
        <f>VLOOKUP($A849,'Hospitalisation Details'!$A$1:$O$2344,7,FALSE)</f>
        <v>0</v>
      </c>
      <c r="P849" s="28">
        <f>VLOOKUP($A849,'Hospitalisation Details'!$A$1:$O$2344,8,FALSE)</f>
        <v>12622.18</v>
      </c>
      <c r="Q849" t="str">
        <f>VLOOKUP($A849,'Hospitalisation Details'!$A$1:$O$2344,3,FALSE)</f>
        <v>Aug</v>
      </c>
    </row>
    <row r="850" spans="1:17" ht="15.6" x14ac:dyDescent="0.3">
      <c r="A850" s="21" t="s">
        <v>1520</v>
      </c>
      <c r="B850" t="str">
        <f>VLOOKUP($A850,'Customer Names'!$A$2:$D$2336,3,FALSE)</f>
        <v>Alex</v>
      </c>
      <c r="C850">
        <f>VLOOKUP($A850,'Medical Examinations'!$A$1:$J$2336,2,FALSE)</f>
        <v>26.79</v>
      </c>
      <c r="D850">
        <f>VLOOKUP($A850,'Medical Examinations'!$A$1:$J$2336,3,FALSE)</f>
        <v>5.0599999999999996</v>
      </c>
      <c r="E850" t="str">
        <f>VLOOKUP($A850,'Medical Examinations'!$A$1:$J$2336,4,FALSE)</f>
        <v>No</v>
      </c>
      <c r="F850" t="str">
        <f>VLOOKUP($A850,'Medical Examinations'!$A$1:$J$2336,5,FALSE)</f>
        <v>No</v>
      </c>
      <c r="G850" t="str">
        <f>VLOOKUP($A850,'Medical Examinations'!$A$1:$J$2336,6,FALSE)</f>
        <v>No</v>
      </c>
      <c r="H850">
        <f>VLOOKUP($A850,'Medical Examinations'!$A$1:$J$2336,7,FALSE)</f>
        <v>1</v>
      </c>
      <c r="I850" t="str">
        <f>VLOOKUP($A850,'Medical Examinations'!$A$1:$J$2336,8,FALSE)</f>
        <v>No</v>
      </c>
      <c r="J850" t="str">
        <f>VLOOKUP($A850,'Medical Examinations'!$A$1:$J$2336,9,FALSE)</f>
        <v>Over Weight</v>
      </c>
      <c r="K850" t="str">
        <f>VLOOKUP($A850,'Medical Examinations'!$A$1:$J$2336,10,FALSE)</f>
        <v>Normal</v>
      </c>
      <c r="L850">
        <f>VLOOKUP($A850,'Hospitalisation Details'!$A$1:$O$2344,2,FALSE)</f>
        <v>18</v>
      </c>
      <c r="M850" s="6" t="str">
        <f>VLOOKUP($A850,'Hospitalisation Details'!$A$1:$O$2344,5,FALSE)</f>
        <v>18-Nov-1998</v>
      </c>
      <c r="N850" s="28">
        <f>VLOOKUP($A850,'Hospitalisation Details'!$A$1:$O$2344,6,FALSE)</f>
        <v>24</v>
      </c>
      <c r="O850" s="28">
        <f>VLOOKUP($A850,'Hospitalisation Details'!$A$1:$O$2344,7,FALSE)</f>
        <v>1</v>
      </c>
      <c r="P850" s="28">
        <f>VLOOKUP($A850,'Hospitalisation Details'!$A$1:$O$2344,8,FALSE)</f>
        <v>12609.89</v>
      </c>
      <c r="Q850" t="str">
        <f>VLOOKUP($A850,'Hospitalisation Details'!$A$1:$O$2344,3,FALSE)</f>
        <v>Nov</v>
      </c>
    </row>
    <row r="851" spans="1:17" ht="15.6" x14ac:dyDescent="0.3">
      <c r="A851" s="21" t="s">
        <v>1519</v>
      </c>
      <c r="B851" t="str">
        <f>VLOOKUP($A851,'Customer Names'!$A$2:$D$2336,3,FALSE)</f>
        <v>Spencer</v>
      </c>
      <c r="C851">
        <f>VLOOKUP($A851,'Medical Examinations'!$A$1:$J$2336,2,FALSE)</f>
        <v>42.78</v>
      </c>
      <c r="D851">
        <f>VLOOKUP($A851,'Medical Examinations'!$A$1:$J$2336,3,FALSE)</f>
        <v>6.11</v>
      </c>
      <c r="E851" t="str">
        <f>VLOOKUP($A851,'Medical Examinations'!$A$1:$J$2336,4,FALSE)</f>
        <v>Yes</v>
      </c>
      <c r="F851" t="str">
        <f>VLOOKUP($A851,'Medical Examinations'!$A$1:$J$2336,5,FALSE)</f>
        <v>No</v>
      </c>
      <c r="G851" t="str">
        <f>VLOOKUP($A851,'Medical Examinations'!$A$1:$J$2336,6,FALSE)</f>
        <v>No</v>
      </c>
      <c r="H851">
        <f>VLOOKUP($A851,'Medical Examinations'!$A$1:$J$2336,7,FALSE)</f>
        <v>1</v>
      </c>
      <c r="I851" t="str">
        <f>VLOOKUP($A851,'Medical Examinations'!$A$1:$J$2336,8,FALSE)</f>
        <v>No</v>
      </c>
      <c r="J851" t="str">
        <f>VLOOKUP($A851,'Medical Examinations'!$A$1:$J$2336,9,FALSE)</f>
        <v>Obesity</v>
      </c>
      <c r="K851" t="str">
        <f>VLOOKUP($A851,'Medical Examinations'!$A$1:$J$2336,10,FALSE)</f>
        <v>Prediabetes</v>
      </c>
      <c r="L851">
        <f>VLOOKUP($A851,'Hospitalisation Details'!$A$1:$O$2344,2,FALSE)</f>
        <v>11</v>
      </c>
      <c r="M851" s="6" t="str">
        <f>VLOOKUP($A851,'Hospitalisation Details'!$A$1:$O$2344,5,FALSE)</f>
        <v>11-Aug-1988</v>
      </c>
      <c r="N851" s="28">
        <f>VLOOKUP($A851,'Hospitalisation Details'!$A$1:$O$2344,6,FALSE)</f>
        <v>34</v>
      </c>
      <c r="O851" s="28">
        <f>VLOOKUP($A851,'Hospitalisation Details'!$A$1:$O$2344,7,FALSE)</f>
        <v>3</v>
      </c>
      <c r="P851" s="28">
        <f>VLOOKUP($A851,'Hospitalisation Details'!$A$1:$O$2344,8,FALSE)</f>
        <v>12600.46</v>
      </c>
      <c r="Q851" t="str">
        <f>VLOOKUP($A851,'Hospitalisation Details'!$A$1:$O$2344,3,FALSE)</f>
        <v>Aug</v>
      </c>
    </row>
    <row r="852" spans="1:17" ht="15.6" x14ac:dyDescent="0.3">
      <c r="A852" s="21" t="s">
        <v>1518</v>
      </c>
      <c r="B852" t="str">
        <f>VLOOKUP($A852,'Customer Names'!$A$2:$D$2336,3,FALSE)</f>
        <v>Andee W</v>
      </c>
      <c r="C852">
        <f>VLOOKUP($A852,'Medical Examinations'!$A$1:$J$2336,2,FALSE)</f>
        <v>46.75</v>
      </c>
      <c r="D852">
        <f>VLOOKUP($A852,'Medical Examinations'!$A$1:$J$2336,3,FALSE)</f>
        <v>6.66</v>
      </c>
      <c r="E852" t="str">
        <f>VLOOKUP($A852,'Medical Examinations'!$A$1:$J$2336,4,FALSE)</f>
        <v>Yes</v>
      </c>
      <c r="F852" t="str">
        <f>VLOOKUP($A852,'Medical Examinations'!$A$1:$J$2336,5,FALSE)</f>
        <v>No</v>
      </c>
      <c r="G852" t="str">
        <f>VLOOKUP($A852,'Medical Examinations'!$A$1:$J$2336,6,FALSE)</f>
        <v>No</v>
      </c>
      <c r="H852">
        <f>VLOOKUP($A852,'Medical Examinations'!$A$1:$J$2336,7,FALSE)</f>
        <v>2</v>
      </c>
      <c r="I852" t="str">
        <f>VLOOKUP($A852,'Medical Examinations'!$A$1:$J$2336,8,FALSE)</f>
        <v>No</v>
      </c>
      <c r="J852" t="str">
        <f>VLOOKUP($A852,'Medical Examinations'!$A$1:$J$2336,9,FALSE)</f>
        <v>Obesity</v>
      </c>
      <c r="K852" t="str">
        <f>VLOOKUP($A852,'Medical Examinations'!$A$1:$J$2336,10,FALSE)</f>
        <v>Diabetes</v>
      </c>
      <c r="L852">
        <f>VLOOKUP($A852,'Hospitalisation Details'!$A$1:$O$2344,2,FALSE)</f>
        <v>18</v>
      </c>
      <c r="M852" s="6" t="str">
        <f>VLOOKUP($A852,'Hospitalisation Details'!$A$1:$O$2344,5,FALSE)</f>
        <v>18-Jun-1970</v>
      </c>
      <c r="N852" s="28">
        <f>VLOOKUP($A852,'Hospitalisation Details'!$A$1:$O$2344,6,FALSE)</f>
        <v>52</v>
      </c>
      <c r="O852" s="28">
        <f>VLOOKUP($A852,'Hospitalisation Details'!$A$1:$O$2344,7,FALSE)</f>
        <v>5</v>
      </c>
      <c r="P852" s="28">
        <f>VLOOKUP($A852,'Hospitalisation Details'!$A$1:$O$2344,8,FALSE)</f>
        <v>12592.53</v>
      </c>
      <c r="Q852" t="str">
        <f>VLOOKUP($A852,'Hospitalisation Details'!$A$1:$O$2344,3,FALSE)</f>
        <v>Jun</v>
      </c>
    </row>
    <row r="853" spans="1:17" ht="15.6" x14ac:dyDescent="0.3">
      <c r="A853" s="21" t="s">
        <v>1517</v>
      </c>
      <c r="B853" t="str">
        <f>VLOOKUP($A853,'Customer Names'!$A$2:$D$2336,3,FALSE)</f>
        <v>Amy</v>
      </c>
      <c r="C853">
        <f>VLOOKUP($A853,'Medical Examinations'!$A$1:$J$2336,2,FALSE)</f>
        <v>32.15</v>
      </c>
      <c r="D853">
        <f>VLOOKUP($A853,'Medical Examinations'!$A$1:$J$2336,3,FALSE)</f>
        <v>4.0199999999999996</v>
      </c>
      <c r="E853" t="str">
        <f>VLOOKUP($A853,'Medical Examinations'!$A$1:$J$2336,4,FALSE)</f>
        <v>Yes</v>
      </c>
      <c r="F853" t="str">
        <f>VLOOKUP($A853,'Medical Examinations'!$A$1:$J$2336,5,FALSE)</f>
        <v>No</v>
      </c>
      <c r="G853" t="str">
        <f>VLOOKUP($A853,'Medical Examinations'!$A$1:$J$2336,6,FALSE)</f>
        <v>Yes</v>
      </c>
      <c r="H853">
        <f>VLOOKUP($A853,'Medical Examinations'!$A$1:$J$2336,7,FALSE)</f>
        <v>1</v>
      </c>
      <c r="I853" t="str">
        <f>VLOOKUP($A853,'Medical Examinations'!$A$1:$J$2336,8,FALSE)</f>
        <v>No</v>
      </c>
      <c r="J853" t="str">
        <f>VLOOKUP($A853,'Medical Examinations'!$A$1:$J$2336,9,FALSE)</f>
        <v>Obesity</v>
      </c>
      <c r="K853" t="str">
        <f>VLOOKUP($A853,'Medical Examinations'!$A$1:$J$2336,10,FALSE)</f>
        <v>Normal</v>
      </c>
      <c r="L853">
        <f>VLOOKUP($A853,'Hospitalisation Details'!$A$1:$O$2344,2,FALSE)</f>
        <v>26</v>
      </c>
      <c r="M853" s="6" t="str">
        <f>VLOOKUP($A853,'Hospitalisation Details'!$A$1:$O$2344,5,FALSE)</f>
        <v>26-Nov-1969</v>
      </c>
      <c r="N853" s="28">
        <f>VLOOKUP($A853,'Hospitalisation Details'!$A$1:$O$2344,6,FALSE)</f>
        <v>53</v>
      </c>
      <c r="O853" s="28">
        <f>VLOOKUP($A853,'Hospitalisation Details'!$A$1:$O$2344,7,FALSE)</f>
        <v>0</v>
      </c>
      <c r="P853" s="28">
        <f>VLOOKUP($A853,'Hospitalisation Details'!$A$1:$O$2344,8,FALSE)</f>
        <v>12579.92</v>
      </c>
      <c r="Q853" t="str">
        <f>VLOOKUP($A853,'Hospitalisation Details'!$A$1:$O$2344,3,FALSE)</f>
        <v>Nov</v>
      </c>
    </row>
    <row r="854" spans="1:17" ht="15.6" x14ac:dyDescent="0.3">
      <c r="A854" s="21" t="s">
        <v>1516</v>
      </c>
      <c r="B854" t="str">
        <f>VLOOKUP($A854,'Customer Names'!$A$2:$D$2336,3,FALSE)</f>
        <v>Joshua</v>
      </c>
      <c r="C854">
        <f>VLOOKUP($A854,'Medical Examinations'!$A$1:$J$2336,2,FALSE)</f>
        <v>43.4</v>
      </c>
      <c r="D854">
        <f>VLOOKUP($A854,'Medical Examinations'!$A$1:$J$2336,3,FALSE)</f>
        <v>8.81</v>
      </c>
      <c r="E854" t="str">
        <f>VLOOKUP($A854,'Medical Examinations'!$A$1:$J$2336,4,FALSE)</f>
        <v>Yes</v>
      </c>
      <c r="F854" t="str">
        <f>VLOOKUP($A854,'Medical Examinations'!$A$1:$J$2336,5,FALSE)</f>
        <v>No</v>
      </c>
      <c r="G854" t="str">
        <f>VLOOKUP($A854,'Medical Examinations'!$A$1:$J$2336,6,FALSE)</f>
        <v>No</v>
      </c>
      <c r="H854">
        <f>VLOOKUP($A854,'Medical Examinations'!$A$1:$J$2336,7,FALSE)</f>
        <v>2</v>
      </c>
      <c r="I854" t="str">
        <f>VLOOKUP($A854,'Medical Examinations'!$A$1:$J$2336,8,FALSE)</f>
        <v>No</v>
      </c>
      <c r="J854" t="str">
        <f>VLOOKUP($A854,'Medical Examinations'!$A$1:$J$2336,9,FALSE)</f>
        <v>Obesity</v>
      </c>
      <c r="K854" t="str">
        <f>VLOOKUP($A854,'Medical Examinations'!$A$1:$J$2336,10,FALSE)</f>
        <v>Diabetes</v>
      </c>
      <c r="L854">
        <f>VLOOKUP($A854,'Hospitalisation Details'!$A$1:$O$2344,2,FALSE)</f>
        <v>28</v>
      </c>
      <c r="M854" s="6" t="str">
        <f>VLOOKUP($A854,'Hospitalisation Details'!$A$1:$O$2344,5,FALSE)</f>
        <v>28-Nov-1961</v>
      </c>
      <c r="N854" s="28">
        <f>VLOOKUP($A854,'Hospitalisation Details'!$A$1:$O$2344,6,FALSE)</f>
        <v>61</v>
      </c>
      <c r="O854" s="28">
        <f>VLOOKUP($A854,'Hospitalisation Details'!$A$1:$O$2344,7,FALSE)</f>
        <v>0</v>
      </c>
      <c r="P854" s="28">
        <f>VLOOKUP($A854,'Hospitalisation Details'!$A$1:$O$2344,8,FALSE)</f>
        <v>12574.05</v>
      </c>
      <c r="Q854" t="str">
        <f>VLOOKUP($A854,'Hospitalisation Details'!$A$1:$O$2344,3,FALSE)</f>
        <v>Nov</v>
      </c>
    </row>
    <row r="855" spans="1:17" ht="15.6" x14ac:dyDescent="0.3">
      <c r="A855" s="21" t="s">
        <v>1515</v>
      </c>
      <c r="B855" t="str">
        <f>VLOOKUP($A855,'Customer Names'!$A$2:$D$2336,3,FALSE)</f>
        <v>C Fred</v>
      </c>
      <c r="C855">
        <f>VLOOKUP($A855,'Medical Examinations'!$A$1:$J$2336,2,FALSE)</f>
        <v>31.57</v>
      </c>
      <c r="D855">
        <f>VLOOKUP($A855,'Medical Examinations'!$A$1:$J$2336,3,FALSE)</f>
        <v>7.92</v>
      </c>
      <c r="E855" t="str">
        <f>VLOOKUP($A855,'Medical Examinations'!$A$1:$J$2336,4,FALSE)</f>
        <v>Yes</v>
      </c>
      <c r="F855" t="str">
        <f>VLOOKUP($A855,'Medical Examinations'!$A$1:$J$2336,5,FALSE)</f>
        <v>No</v>
      </c>
      <c r="G855" t="str">
        <f>VLOOKUP($A855,'Medical Examinations'!$A$1:$J$2336,6,FALSE)</f>
        <v>No</v>
      </c>
      <c r="H855">
        <f>VLOOKUP($A855,'Medical Examinations'!$A$1:$J$2336,7,FALSE)</f>
        <v>2</v>
      </c>
      <c r="I855" t="str">
        <f>VLOOKUP($A855,'Medical Examinations'!$A$1:$J$2336,8,FALSE)</f>
        <v>No</v>
      </c>
      <c r="J855" t="str">
        <f>VLOOKUP($A855,'Medical Examinations'!$A$1:$J$2336,9,FALSE)</f>
        <v>Obesity</v>
      </c>
      <c r="K855" t="str">
        <f>VLOOKUP($A855,'Medical Examinations'!$A$1:$J$2336,10,FALSE)</f>
        <v>Diabetes</v>
      </c>
      <c r="L855">
        <f>VLOOKUP($A855,'Hospitalisation Details'!$A$1:$O$2344,2,FALSE)</f>
        <v>28</v>
      </c>
      <c r="M855" s="6" t="str">
        <f>VLOOKUP($A855,'Hospitalisation Details'!$A$1:$O$2344,5,FALSE)</f>
        <v>28-Nov-1961</v>
      </c>
      <c r="N855" s="28">
        <f>VLOOKUP($A855,'Hospitalisation Details'!$A$1:$O$2344,6,FALSE)</f>
        <v>61</v>
      </c>
      <c r="O855" s="28">
        <f>VLOOKUP($A855,'Hospitalisation Details'!$A$1:$O$2344,7,FALSE)</f>
        <v>0</v>
      </c>
      <c r="P855" s="28">
        <f>VLOOKUP($A855,'Hospitalisation Details'!$A$1:$O$2344,8,FALSE)</f>
        <v>12557.61</v>
      </c>
      <c r="Q855" t="str">
        <f>VLOOKUP($A855,'Hospitalisation Details'!$A$1:$O$2344,3,FALSE)</f>
        <v>Nov</v>
      </c>
    </row>
    <row r="856" spans="1:17" ht="15.6" x14ac:dyDescent="0.3">
      <c r="A856" s="21" t="s">
        <v>1514</v>
      </c>
      <c r="B856" t="str">
        <f>VLOOKUP($A856,'Customer Names'!$A$2:$D$2336,3,FALSE)</f>
        <v>Jeremy</v>
      </c>
      <c r="C856">
        <f>VLOOKUP($A856,'Medical Examinations'!$A$1:$J$2336,2,FALSE)</f>
        <v>24.32</v>
      </c>
      <c r="D856">
        <f>VLOOKUP($A856,'Medical Examinations'!$A$1:$J$2336,3,FALSE)</f>
        <v>7.48</v>
      </c>
      <c r="E856" t="str">
        <f>VLOOKUP($A856,'Medical Examinations'!$A$1:$J$2336,4,FALSE)</f>
        <v>No</v>
      </c>
      <c r="F856" t="str">
        <f>VLOOKUP($A856,'Medical Examinations'!$A$1:$J$2336,5,FALSE)</f>
        <v>No</v>
      </c>
      <c r="G856" t="str">
        <f>VLOOKUP($A856,'Medical Examinations'!$A$1:$J$2336,6,FALSE)</f>
        <v>No</v>
      </c>
      <c r="H856">
        <f>VLOOKUP($A856,'Medical Examinations'!$A$1:$J$2336,7,FALSE)</f>
        <v>0</v>
      </c>
      <c r="I856" t="str">
        <f>VLOOKUP($A856,'Medical Examinations'!$A$1:$J$2336,8,FALSE)</f>
        <v>No</v>
      </c>
      <c r="J856" t="str">
        <f>VLOOKUP($A856,'Medical Examinations'!$A$1:$J$2336,9,FALSE)</f>
        <v>Normal Weight</v>
      </c>
      <c r="K856" t="str">
        <f>VLOOKUP($A856,'Medical Examinations'!$A$1:$J$2336,10,FALSE)</f>
        <v>Diabetes</v>
      </c>
      <c r="L856">
        <f>VLOOKUP($A856,'Hospitalisation Details'!$A$1:$O$2344,2,FALSE)</f>
        <v>16</v>
      </c>
      <c r="M856" s="6" t="str">
        <f>VLOOKUP($A856,'Hospitalisation Details'!$A$1:$O$2344,5,FALSE)</f>
        <v>16-Oct-1962</v>
      </c>
      <c r="N856" s="28">
        <f>VLOOKUP($A856,'Hospitalisation Details'!$A$1:$O$2344,6,FALSE)</f>
        <v>60</v>
      </c>
      <c r="O856" s="28">
        <f>VLOOKUP($A856,'Hospitalisation Details'!$A$1:$O$2344,7,FALSE)</f>
        <v>0</v>
      </c>
      <c r="P856" s="28">
        <f>VLOOKUP($A856,'Hospitalisation Details'!$A$1:$O$2344,8,FALSE)</f>
        <v>12523.6</v>
      </c>
      <c r="Q856" t="str">
        <f>VLOOKUP($A856,'Hospitalisation Details'!$A$1:$O$2344,3,FALSE)</f>
        <v>Oct</v>
      </c>
    </row>
    <row r="857" spans="1:17" ht="15.6" x14ac:dyDescent="0.3">
      <c r="A857" s="21" t="s">
        <v>1513</v>
      </c>
      <c r="B857" t="str">
        <f>VLOOKUP($A857,'Customer Names'!$A$2:$D$2336,3,FALSE)</f>
        <v>Patrick Sr</v>
      </c>
      <c r="C857">
        <f>VLOOKUP($A857,'Medical Examinations'!$A$1:$J$2336,2,FALSE)</f>
        <v>31.07</v>
      </c>
      <c r="D857">
        <f>VLOOKUP($A857,'Medical Examinations'!$A$1:$J$2336,3,FALSE)</f>
        <v>4.62</v>
      </c>
      <c r="E857" t="str">
        <f>VLOOKUP($A857,'Medical Examinations'!$A$1:$J$2336,4,FALSE)</f>
        <v>Yes</v>
      </c>
      <c r="F857" t="str">
        <f>VLOOKUP($A857,'Medical Examinations'!$A$1:$J$2336,5,FALSE)</f>
        <v>No</v>
      </c>
      <c r="G857" t="str">
        <f>VLOOKUP($A857,'Medical Examinations'!$A$1:$J$2336,6,FALSE)</f>
        <v>No</v>
      </c>
      <c r="H857">
        <f>VLOOKUP($A857,'Medical Examinations'!$A$1:$J$2336,7,FALSE)</f>
        <v>2</v>
      </c>
      <c r="I857" t="str">
        <f>VLOOKUP($A857,'Medical Examinations'!$A$1:$J$2336,8,FALSE)</f>
        <v>No</v>
      </c>
      <c r="J857" t="str">
        <f>VLOOKUP($A857,'Medical Examinations'!$A$1:$J$2336,9,FALSE)</f>
        <v>Obesity</v>
      </c>
      <c r="K857" t="str">
        <f>VLOOKUP($A857,'Medical Examinations'!$A$1:$J$2336,10,FALSE)</f>
        <v>Normal</v>
      </c>
      <c r="L857">
        <f>VLOOKUP($A857,'Hospitalisation Details'!$A$1:$O$2344,2,FALSE)</f>
        <v>12</v>
      </c>
      <c r="M857" s="6" t="str">
        <f>VLOOKUP($A857,'Hospitalisation Details'!$A$1:$O$2344,5,FALSE)</f>
        <v>12-Jul-1966</v>
      </c>
      <c r="N857" s="28">
        <f>VLOOKUP($A857,'Hospitalisation Details'!$A$1:$O$2344,6,FALSE)</f>
        <v>56</v>
      </c>
      <c r="O857" s="28">
        <f>VLOOKUP($A857,'Hospitalisation Details'!$A$1:$O$2344,7,FALSE)</f>
        <v>0</v>
      </c>
      <c r="P857" s="28">
        <f>VLOOKUP($A857,'Hospitalisation Details'!$A$1:$O$2344,8,FALSE)</f>
        <v>12499.88</v>
      </c>
      <c r="Q857" t="str">
        <f>VLOOKUP($A857,'Hospitalisation Details'!$A$1:$O$2344,3,FALSE)</f>
        <v>Jul</v>
      </c>
    </row>
    <row r="858" spans="1:17" ht="15.6" x14ac:dyDescent="0.3">
      <c r="A858" s="21" t="s">
        <v>1512</v>
      </c>
      <c r="B858" t="str">
        <f>VLOOKUP($A858,'Customer Names'!$A$2:$D$2336,3,FALSE)</f>
        <v>Kelly M</v>
      </c>
      <c r="C858">
        <f>VLOOKUP($A858,'Medical Examinations'!$A$1:$J$2336,2,FALSE)</f>
        <v>35.814999999999998</v>
      </c>
      <c r="D858">
        <f>VLOOKUP($A858,'Medical Examinations'!$A$1:$J$2336,3,FALSE)</f>
        <v>8.4700000000000006</v>
      </c>
      <c r="E858" t="str">
        <f>VLOOKUP($A858,'Medical Examinations'!$A$1:$J$2336,4,FALSE)</f>
        <v>No</v>
      </c>
      <c r="F858" t="str">
        <f>VLOOKUP($A858,'Medical Examinations'!$A$1:$J$2336,5,FALSE)</f>
        <v>No</v>
      </c>
      <c r="G858" t="str">
        <f>VLOOKUP($A858,'Medical Examinations'!$A$1:$J$2336,6,FALSE)</f>
        <v>No</v>
      </c>
      <c r="H858">
        <f>VLOOKUP($A858,'Medical Examinations'!$A$1:$J$2336,7,FALSE)</f>
        <v>0</v>
      </c>
      <c r="I858" t="str">
        <f>VLOOKUP($A858,'Medical Examinations'!$A$1:$J$2336,8,FALSE)</f>
        <v>No</v>
      </c>
      <c r="J858" t="str">
        <f>VLOOKUP($A858,'Medical Examinations'!$A$1:$J$2336,9,FALSE)</f>
        <v>Obesity</v>
      </c>
      <c r="K858" t="str">
        <f>VLOOKUP($A858,'Medical Examinations'!$A$1:$J$2336,10,FALSE)</f>
        <v>Diabetes</v>
      </c>
      <c r="L858">
        <f>VLOOKUP($A858,'Hospitalisation Details'!$A$1:$O$2344,2,FALSE)</f>
        <v>3</v>
      </c>
      <c r="M858" s="6" t="str">
        <f>VLOOKUP($A858,'Hospitalisation Details'!$A$1:$O$2344,5,FALSE)</f>
        <v>3-Dec-1968</v>
      </c>
      <c r="N858" s="28">
        <f>VLOOKUP($A858,'Hospitalisation Details'!$A$1:$O$2344,6,FALSE)</f>
        <v>54</v>
      </c>
      <c r="O858" s="28">
        <f>VLOOKUP($A858,'Hospitalisation Details'!$A$1:$O$2344,7,FALSE)</f>
        <v>3</v>
      </c>
      <c r="P858" s="28">
        <f>VLOOKUP($A858,'Hospitalisation Details'!$A$1:$O$2344,8,FALSE)</f>
        <v>12495.29</v>
      </c>
      <c r="Q858" t="str">
        <f>VLOOKUP($A858,'Hospitalisation Details'!$A$1:$O$2344,3,FALSE)</f>
        <v>Dec</v>
      </c>
    </row>
    <row r="859" spans="1:17" ht="15.6" x14ac:dyDescent="0.3">
      <c r="A859" s="21" t="s">
        <v>1511</v>
      </c>
      <c r="B859" t="str">
        <f>VLOOKUP($A859,'Customer Names'!$A$2:$D$2336,3,FALSE)</f>
        <v>Katherine</v>
      </c>
      <c r="C859">
        <f>VLOOKUP($A859,'Medical Examinations'!$A$1:$J$2336,2,FALSE)</f>
        <v>40.81</v>
      </c>
      <c r="D859">
        <f>VLOOKUP($A859,'Medical Examinations'!$A$1:$J$2336,3,FALSE)</f>
        <v>10.58</v>
      </c>
      <c r="E859" t="str">
        <f>VLOOKUP($A859,'Medical Examinations'!$A$1:$J$2336,4,FALSE)</f>
        <v>Yes</v>
      </c>
      <c r="F859" t="str">
        <f>VLOOKUP($A859,'Medical Examinations'!$A$1:$J$2336,5,FALSE)</f>
        <v>No</v>
      </c>
      <c r="G859" t="str">
        <f>VLOOKUP($A859,'Medical Examinations'!$A$1:$J$2336,6,FALSE)</f>
        <v>No</v>
      </c>
      <c r="H859">
        <f>VLOOKUP($A859,'Medical Examinations'!$A$1:$J$2336,7,FALSE)</f>
        <v>0</v>
      </c>
      <c r="I859" t="str">
        <f>VLOOKUP($A859,'Medical Examinations'!$A$1:$J$2336,8,FALSE)</f>
        <v>No</v>
      </c>
      <c r="J859" t="str">
        <f>VLOOKUP($A859,'Medical Examinations'!$A$1:$J$2336,9,FALSE)</f>
        <v>Obesity</v>
      </c>
      <c r="K859" t="str">
        <f>VLOOKUP($A859,'Medical Examinations'!$A$1:$J$2336,10,FALSE)</f>
        <v>Diabetes</v>
      </c>
      <c r="L859">
        <f>VLOOKUP($A859,'Hospitalisation Details'!$A$1:$O$2344,2,FALSE)</f>
        <v>1</v>
      </c>
      <c r="M859" s="6" t="str">
        <f>VLOOKUP($A859,'Hospitalisation Details'!$A$1:$O$2344,5,FALSE)</f>
        <v>1-Sep-1967</v>
      </c>
      <c r="N859" s="28">
        <f>VLOOKUP($A859,'Hospitalisation Details'!$A$1:$O$2344,6,FALSE)</f>
        <v>55</v>
      </c>
      <c r="O859" s="28">
        <f>VLOOKUP($A859,'Hospitalisation Details'!$A$1:$O$2344,7,FALSE)</f>
        <v>3</v>
      </c>
      <c r="P859" s="28">
        <f>VLOOKUP($A859,'Hospitalisation Details'!$A$1:$O$2344,8,FALSE)</f>
        <v>12485.8</v>
      </c>
      <c r="Q859" t="str">
        <f>VLOOKUP($A859,'Hospitalisation Details'!$A$1:$O$2344,3,FALSE)</f>
        <v>Sep</v>
      </c>
    </row>
    <row r="860" spans="1:17" ht="15.6" x14ac:dyDescent="0.3">
      <c r="A860" s="21" t="s">
        <v>1510</v>
      </c>
      <c r="B860" t="str">
        <f>VLOOKUP($A860,'Customer Names'!$A$2:$D$2336,3,FALSE)</f>
        <v>Keila L</v>
      </c>
      <c r="C860">
        <f>VLOOKUP($A860,'Medical Examinations'!$A$1:$J$2336,2,FALSE)</f>
        <v>24.605</v>
      </c>
      <c r="D860">
        <f>VLOOKUP($A860,'Medical Examinations'!$A$1:$J$2336,3,FALSE)</f>
        <v>7.48</v>
      </c>
      <c r="E860" t="str">
        <f>VLOOKUP($A860,'Medical Examinations'!$A$1:$J$2336,4,FALSE)</f>
        <v>No</v>
      </c>
      <c r="F860" t="str">
        <f>VLOOKUP($A860,'Medical Examinations'!$A$1:$J$2336,5,FALSE)</f>
        <v>No</v>
      </c>
      <c r="G860" t="str">
        <f>VLOOKUP($A860,'Medical Examinations'!$A$1:$J$2336,6,FALSE)</f>
        <v>No</v>
      </c>
      <c r="H860">
        <f>VLOOKUP($A860,'Medical Examinations'!$A$1:$J$2336,7,FALSE)</f>
        <v>0</v>
      </c>
      <c r="I860" t="str">
        <f>VLOOKUP($A860,'Medical Examinations'!$A$1:$J$2336,8,FALSE)</f>
        <v>No</v>
      </c>
      <c r="J860" t="str">
        <f>VLOOKUP($A860,'Medical Examinations'!$A$1:$J$2336,9,FALSE)</f>
        <v>Normal Weight</v>
      </c>
      <c r="K860" t="str">
        <f>VLOOKUP($A860,'Medical Examinations'!$A$1:$J$2336,10,FALSE)</f>
        <v>Diabetes</v>
      </c>
      <c r="L860">
        <f>VLOOKUP($A860,'Hospitalisation Details'!$A$1:$O$2344,2,FALSE)</f>
        <v>12</v>
      </c>
      <c r="M860" s="6" t="str">
        <f>VLOOKUP($A860,'Hospitalisation Details'!$A$1:$O$2344,5,FALSE)</f>
        <v>12-Nov-1968</v>
      </c>
      <c r="N860" s="28">
        <f>VLOOKUP($A860,'Hospitalisation Details'!$A$1:$O$2344,6,FALSE)</f>
        <v>54</v>
      </c>
      <c r="O860" s="28">
        <f>VLOOKUP($A860,'Hospitalisation Details'!$A$1:$O$2344,7,FALSE)</f>
        <v>3</v>
      </c>
      <c r="P860" s="28">
        <f>VLOOKUP($A860,'Hospitalisation Details'!$A$1:$O$2344,8,FALSE)</f>
        <v>12479.71</v>
      </c>
      <c r="Q860" t="str">
        <f>VLOOKUP($A860,'Hospitalisation Details'!$A$1:$O$2344,3,FALSE)</f>
        <v>Nov</v>
      </c>
    </row>
    <row r="861" spans="1:17" ht="15.6" x14ac:dyDescent="0.3">
      <c r="A861" s="21" t="s">
        <v>1509</v>
      </c>
      <c r="B861" t="str">
        <f>VLOOKUP($A861,'Customer Names'!$A$2:$D$2336,3,FALSE)</f>
        <v>Zanae E</v>
      </c>
      <c r="C861">
        <f>VLOOKUP($A861,'Medical Examinations'!$A$1:$J$2336,2,FALSE)</f>
        <v>21.47</v>
      </c>
      <c r="D861">
        <f>VLOOKUP($A861,'Medical Examinations'!$A$1:$J$2336,3,FALSE)</f>
        <v>7.82</v>
      </c>
      <c r="E861" t="str">
        <f>VLOOKUP($A861,'Medical Examinations'!$A$1:$J$2336,4,FALSE)</f>
        <v>No</v>
      </c>
      <c r="F861" t="str">
        <f>VLOOKUP($A861,'Medical Examinations'!$A$1:$J$2336,5,FALSE)</f>
        <v>No</v>
      </c>
      <c r="G861" t="str">
        <f>VLOOKUP($A861,'Medical Examinations'!$A$1:$J$2336,6,FALSE)</f>
        <v>No</v>
      </c>
      <c r="H861">
        <f>VLOOKUP($A861,'Medical Examinations'!$A$1:$J$2336,7,FALSE)</f>
        <v>0</v>
      </c>
      <c r="I861" t="str">
        <f>VLOOKUP($A861,'Medical Examinations'!$A$1:$J$2336,8,FALSE)</f>
        <v>No</v>
      </c>
      <c r="J861" t="str">
        <f>VLOOKUP($A861,'Medical Examinations'!$A$1:$J$2336,9,FALSE)</f>
        <v>Normal Weight</v>
      </c>
      <c r="K861" t="str">
        <f>VLOOKUP($A861,'Medical Examinations'!$A$1:$J$2336,10,FALSE)</f>
        <v>Diabetes</v>
      </c>
      <c r="L861">
        <f>VLOOKUP($A861,'Hospitalisation Details'!$A$1:$O$2344,2,FALSE)</f>
        <v>26</v>
      </c>
      <c r="M861" s="6" t="str">
        <f>VLOOKUP($A861,'Hospitalisation Details'!$A$1:$O$2344,5,FALSE)</f>
        <v>26-Nov-1968</v>
      </c>
      <c r="N861" s="28">
        <f>VLOOKUP($A861,'Hospitalisation Details'!$A$1:$O$2344,6,FALSE)</f>
        <v>54</v>
      </c>
      <c r="O861" s="28">
        <f>VLOOKUP($A861,'Hospitalisation Details'!$A$1:$O$2344,7,FALSE)</f>
        <v>3</v>
      </c>
      <c r="P861" s="28">
        <f>VLOOKUP($A861,'Hospitalisation Details'!$A$1:$O$2344,8,FALSE)</f>
        <v>12475.35</v>
      </c>
      <c r="Q861" t="str">
        <f>VLOOKUP($A861,'Hospitalisation Details'!$A$1:$O$2344,3,FALSE)</f>
        <v>Nov</v>
      </c>
    </row>
    <row r="862" spans="1:17" ht="15.6" x14ac:dyDescent="0.3">
      <c r="A862" s="21" t="s">
        <v>1508</v>
      </c>
      <c r="B862" t="str">
        <f>VLOOKUP($A862,'Customer Names'!$A$2:$D$2336,3,FALSE)</f>
        <v>Alex</v>
      </c>
      <c r="C862">
        <f>VLOOKUP($A862,'Medical Examinations'!$A$1:$J$2336,2,FALSE)</f>
        <v>52.89</v>
      </c>
      <c r="D862">
        <f>VLOOKUP($A862,'Medical Examinations'!$A$1:$J$2336,3,FALSE)</f>
        <v>4.96</v>
      </c>
      <c r="E862" t="str">
        <f>VLOOKUP($A862,'Medical Examinations'!$A$1:$J$2336,4,FALSE)</f>
        <v>Yes</v>
      </c>
      <c r="F862" t="str">
        <f>VLOOKUP($A862,'Medical Examinations'!$A$1:$J$2336,5,FALSE)</f>
        <v>No</v>
      </c>
      <c r="G862" t="str">
        <f>VLOOKUP($A862,'Medical Examinations'!$A$1:$J$2336,6,FALSE)</f>
        <v>No</v>
      </c>
      <c r="H862">
        <f>VLOOKUP($A862,'Medical Examinations'!$A$1:$J$2336,7,FALSE)</f>
        <v>1</v>
      </c>
      <c r="I862" t="str">
        <f>VLOOKUP($A862,'Medical Examinations'!$A$1:$J$2336,8,FALSE)</f>
        <v>No</v>
      </c>
      <c r="J862" t="str">
        <f>VLOOKUP($A862,'Medical Examinations'!$A$1:$J$2336,9,FALSE)</f>
        <v>Obesity</v>
      </c>
      <c r="K862" t="str">
        <f>VLOOKUP($A862,'Medical Examinations'!$A$1:$J$2336,10,FALSE)</f>
        <v>Normal</v>
      </c>
      <c r="L862">
        <f>VLOOKUP($A862,'Hospitalisation Details'!$A$1:$O$2344,2,FALSE)</f>
        <v>9</v>
      </c>
      <c r="M862" s="6" t="str">
        <f>VLOOKUP($A862,'Hospitalisation Details'!$A$1:$O$2344,5,FALSE)</f>
        <v>9-Aug-1995</v>
      </c>
      <c r="N862" s="28">
        <f>VLOOKUP($A862,'Hospitalisation Details'!$A$1:$O$2344,6,FALSE)</f>
        <v>27</v>
      </c>
      <c r="O862" s="28">
        <f>VLOOKUP($A862,'Hospitalisation Details'!$A$1:$O$2344,7,FALSE)</f>
        <v>0</v>
      </c>
      <c r="P862" s="28">
        <f>VLOOKUP($A862,'Hospitalisation Details'!$A$1:$O$2344,8,FALSE)</f>
        <v>12452.25</v>
      </c>
      <c r="Q862" t="str">
        <f>VLOOKUP($A862,'Hospitalisation Details'!$A$1:$O$2344,3,FALSE)</f>
        <v>Aug</v>
      </c>
    </row>
    <row r="863" spans="1:17" ht="15.6" x14ac:dyDescent="0.3">
      <c r="A863" s="21" t="s">
        <v>1507</v>
      </c>
      <c r="B863" t="str">
        <f>VLOOKUP($A863,'Customer Names'!$A$2:$D$2336,3,FALSE)</f>
        <v>Kathryn</v>
      </c>
      <c r="C863">
        <f>VLOOKUP($A863,'Medical Examinations'!$A$1:$J$2336,2,FALSE)</f>
        <v>32.965000000000003</v>
      </c>
      <c r="D863">
        <f>VLOOKUP($A863,'Medical Examinations'!$A$1:$J$2336,3,FALSE)</f>
        <v>6.15</v>
      </c>
      <c r="E863" t="str">
        <f>VLOOKUP($A863,'Medical Examinations'!$A$1:$J$2336,4,FALSE)</f>
        <v>Yes</v>
      </c>
      <c r="F863" t="str">
        <f>VLOOKUP($A863,'Medical Examinations'!$A$1:$J$2336,5,FALSE)</f>
        <v>No</v>
      </c>
      <c r="G863" t="str">
        <f>VLOOKUP($A863,'Medical Examinations'!$A$1:$J$2336,6,FALSE)</f>
        <v>No</v>
      </c>
      <c r="H863">
        <f>VLOOKUP($A863,'Medical Examinations'!$A$1:$J$2336,7,FALSE)</f>
        <v>1</v>
      </c>
      <c r="I863" t="str">
        <f>VLOOKUP($A863,'Medical Examinations'!$A$1:$J$2336,8,FALSE)</f>
        <v>No</v>
      </c>
      <c r="J863" t="str">
        <f>VLOOKUP($A863,'Medical Examinations'!$A$1:$J$2336,9,FALSE)</f>
        <v>Obesity</v>
      </c>
      <c r="K863" t="str">
        <f>VLOOKUP($A863,'Medical Examinations'!$A$1:$J$2336,10,FALSE)</f>
        <v>Prediabetes</v>
      </c>
      <c r="L863">
        <f>VLOOKUP($A863,'Hospitalisation Details'!$A$1:$O$2344,2,FALSE)</f>
        <v>4</v>
      </c>
      <c r="M863" s="6" t="str">
        <f>VLOOKUP($A863,'Hospitalisation Details'!$A$1:$O$2344,5,FALSE)</f>
        <v>4-Aug-1964</v>
      </c>
      <c r="N863" s="28">
        <f>VLOOKUP($A863,'Hospitalisation Details'!$A$1:$O$2344,6,FALSE)</f>
        <v>58</v>
      </c>
      <c r="O863" s="28">
        <f>VLOOKUP($A863,'Hospitalisation Details'!$A$1:$O$2344,7,FALSE)</f>
        <v>0</v>
      </c>
      <c r="P863" s="28">
        <f>VLOOKUP($A863,'Hospitalisation Details'!$A$1:$O$2344,8,FALSE)</f>
        <v>12430.95</v>
      </c>
      <c r="Q863" t="str">
        <f>VLOOKUP($A863,'Hospitalisation Details'!$A$1:$O$2344,3,FALSE)</f>
        <v>Aug</v>
      </c>
    </row>
    <row r="864" spans="1:17" ht="15.6" x14ac:dyDescent="0.3">
      <c r="A864" s="21" t="s">
        <v>1506</v>
      </c>
      <c r="B864" t="str">
        <f>VLOOKUP($A864,'Customer Names'!$A$2:$D$2336,3,FALSE)</f>
        <v>Jason L</v>
      </c>
      <c r="C864">
        <f>VLOOKUP($A864,'Medical Examinations'!$A$1:$J$2336,2,FALSE)</f>
        <v>36.799999999999997</v>
      </c>
      <c r="D864">
        <f>VLOOKUP($A864,'Medical Examinations'!$A$1:$J$2336,3,FALSE)</f>
        <v>4.62</v>
      </c>
      <c r="E864" t="str">
        <f>VLOOKUP($A864,'Medical Examinations'!$A$1:$J$2336,4,FALSE)</f>
        <v>No</v>
      </c>
      <c r="F864" t="str">
        <f>VLOOKUP($A864,'Medical Examinations'!$A$1:$J$2336,5,FALSE)</f>
        <v>No</v>
      </c>
      <c r="G864" t="str">
        <f>VLOOKUP($A864,'Medical Examinations'!$A$1:$J$2336,6,FALSE)</f>
        <v>Yes</v>
      </c>
      <c r="H864">
        <f>VLOOKUP($A864,'Medical Examinations'!$A$1:$J$2336,7,FALSE)</f>
        <v>1</v>
      </c>
      <c r="I864" t="str">
        <f>VLOOKUP($A864,'Medical Examinations'!$A$1:$J$2336,8,FALSE)</f>
        <v>No</v>
      </c>
      <c r="J864" t="str">
        <f>VLOOKUP($A864,'Medical Examinations'!$A$1:$J$2336,9,FALSE)</f>
        <v>Obesity</v>
      </c>
      <c r="K864" t="str">
        <f>VLOOKUP($A864,'Medical Examinations'!$A$1:$J$2336,10,FALSE)</f>
        <v>Normal</v>
      </c>
      <c r="L864">
        <f>VLOOKUP($A864,'Hospitalisation Details'!$A$1:$O$2344,2,FALSE)</f>
        <v>14</v>
      </c>
      <c r="M864" s="6" t="str">
        <f>VLOOKUP($A864,'Hospitalisation Details'!$A$1:$O$2344,5,FALSE)</f>
        <v>14-Jul-1979</v>
      </c>
      <c r="N864" s="28">
        <f>VLOOKUP($A864,'Hospitalisation Details'!$A$1:$O$2344,6,FALSE)</f>
        <v>43</v>
      </c>
      <c r="O864" s="28">
        <f>VLOOKUP($A864,'Hospitalisation Details'!$A$1:$O$2344,7,FALSE)</f>
        <v>2</v>
      </c>
      <c r="P864" s="28">
        <f>VLOOKUP($A864,'Hospitalisation Details'!$A$1:$O$2344,8,FALSE)</f>
        <v>12408.29</v>
      </c>
      <c r="Q864" t="str">
        <f>VLOOKUP($A864,'Hospitalisation Details'!$A$1:$O$2344,3,FALSE)</f>
        <v>Jul</v>
      </c>
    </row>
    <row r="865" spans="1:17" ht="15.6" x14ac:dyDescent="0.3">
      <c r="A865" s="21" t="s">
        <v>1505</v>
      </c>
      <c r="B865" t="str">
        <f>VLOOKUP($A865,'Customer Names'!$A$2:$D$2336,3,FALSE)</f>
        <v>Benjamin J</v>
      </c>
      <c r="C865">
        <f>VLOOKUP($A865,'Medical Examinations'!$A$1:$J$2336,2,FALSE)</f>
        <v>34.299999999999997</v>
      </c>
      <c r="D865">
        <f>VLOOKUP($A865,'Medical Examinations'!$A$1:$J$2336,3,FALSE)</f>
        <v>4.87</v>
      </c>
      <c r="E865" t="str">
        <f>VLOOKUP($A865,'Medical Examinations'!$A$1:$J$2336,4,FALSE)</f>
        <v>No</v>
      </c>
      <c r="F865" t="str">
        <f>VLOOKUP($A865,'Medical Examinations'!$A$1:$J$2336,5,FALSE)</f>
        <v>No</v>
      </c>
      <c r="G865" t="str">
        <f>VLOOKUP($A865,'Medical Examinations'!$A$1:$J$2336,6,FALSE)</f>
        <v>No</v>
      </c>
      <c r="H865">
        <f>VLOOKUP($A865,'Medical Examinations'!$A$1:$J$2336,7,FALSE)</f>
        <v>2</v>
      </c>
      <c r="I865" t="str">
        <f>VLOOKUP($A865,'Medical Examinations'!$A$1:$J$2336,8,FALSE)</f>
        <v>No</v>
      </c>
      <c r="J865" t="str">
        <f>VLOOKUP($A865,'Medical Examinations'!$A$1:$J$2336,9,FALSE)</f>
        <v>Obesity</v>
      </c>
      <c r="K865" t="str">
        <f>VLOOKUP($A865,'Medical Examinations'!$A$1:$J$2336,10,FALSE)</f>
        <v>Normal</v>
      </c>
      <c r="L865">
        <f>VLOOKUP($A865,'Hospitalisation Details'!$A$1:$O$2344,2,FALSE)</f>
        <v>21</v>
      </c>
      <c r="M865" s="6" t="str">
        <f>VLOOKUP($A865,'Hospitalisation Details'!$A$1:$O$2344,5,FALSE)</f>
        <v>21-Aug-1972</v>
      </c>
      <c r="N865" s="28">
        <f>VLOOKUP($A865,'Hospitalisation Details'!$A$1:$O$2344,6,FALSE)</f>
        <v>50</v>
      </c>
      <c r="O865" s="28">
        <f>VLOOKUP($A865,'Hospitalisation Details'!$A$1:$O$2344,7,FALSE)</f>
        <v>0</v>
      </c>
      <c r="P865" s="28">
        <f>VLOOKUP($A865,'Hospitalisation Details'!$A$1:$O$2344,8,FALSE)</f>
        <v>12407.3</v>
      </c>
      <c r="Q865" t="str">
        <f>VLOOKUP($A865,'Hospitalisation Details'!$A$1:$O$2344,3,FALSE)</f>
        <v>Aug</v>
      </c>
    </row>
    <row r="866" spans="1:17" ht="15.6" x14ac:dyDescent="0.3">
      <c r="A866" s="21" t="s">
        <v>1504</v>
      </c>
      <c r="B866" t="str">
        <f>VLOOKUP($A866,'Customer Names'!$A$2:$D$2336,3,FALSE)</f>
        <v>Steven M</v>
      </c>
      <c r="C866">
        <f>VLOOKUP($A866,'Medical Examinations'!$A$1:$J$2336,2,FALSE)</f>
        <v>35.244999999999997</v>
      </c>
      <c r="D866">
        <f>VLOOKUP($A866,'Medical Examinations'!$A$1:$J$2336,3,FALSE)</f>
        <v>4.63</v>
      </c>
      <c r="E866" t="str">
        <f>VLOOKUP($A866,'Medical Examinations'!$A$1:$J$2336,4,FALSE)</f>
        <v>No</v>
      </c>
      <c r="F866" t="str">
        <f>VLOOKUP($A866,'Medical Examinations'!$A$1:$J$2336,5,FALSE)</f>
        <v>No</v>
      </c>
      <c r="G866" t="str">
        <f>VLOOKUP($A866,'Medical Examinations'!$A$1:$J$2336,6,FALSE)</f>
        <v>No</v>
      </c>
      <c r="H866">
        <f>VLOOKUP($A866,'Medical Examinations'!$A$1:$J$2336,7,FALSE)</f>
        <v>0</v>
      </c>
      <c r="I866" t="str">
        <f>VLOOKUP($A866,'Medical Examinations'!$A$1:$J$2336,8,FALSE)</f>
        <v>No</v>
      </c>
      <c r="J866" t="str">
        <f>VLOOKUP($A866,'Medical Examinations'!$A$1:$J$2336,9,FALSE)</f>
        <v>Obesity</v>
      </c>
      <c r="K866" t="str">
        <f>VLOOKUP($A866,'Medical Examinations'!$A$1:$J$2336,10,FALSE)</f>
        <v>Normal</v>
      </c>
      <c r="L866">
        <f>VLOOKUP($A866,'Hospitalisation Details'!$A$1:$O$2344,2,FALSE)</f>
        <v>29</v>
      </c>
      <c r="M866" s="6" t="str">
        <f>VLOOKUP($A866,'Hospitalisation Details'!$A$1:$O$2344,5,FALSE)</f>
        <v>29-Dec-1989</v>
      </c>
      <c r="N866" s="28">
        <f>VLOOKUP($A866,'Hospitalisation Details'!$A$1:$O$2344,6,FALSE)</f>
        <v>33</v>
      </c>
      <c r="O866" s="28">
        <f>VLOOKUP($A866,'Hospitalisation Details'!$A$1:$O$2344,7,FALSE)</f>
        <v>0</v>
      </c>
      <c r="P866" s="28">
        <f>VLOOKUP($A866,'Hospitalisation Details'!$A$1:$O$2344,8,FALSE)</f>
        <v>12404.88</v>
      </c>
      <c r="Q866" t="str">
        <f>VLOOKUP($A866,'Hospitalisation Details'!$A$1:$O$2344,3,FALSE)</f>
        <v>Dec</v>
      </c>
    </row>
    <row r="867" spans="1:17" ht="15.6" x14ac:dyDescent="0.3">
      <c r="A867" s="21" t="s">
        <v>1503</v>
      </c>
      <c r="B867" t="str">
        <f>VLOOKUP($A867,'Customer Names'!$A$2:$D$2336,3,FALSE)</f>
        <v>Erika</v>
      </c>
      <c r="C867">
        <f>VLOOKUP($A867,'Medical Examinations'!$A$1:$J$2336,2,FALSE)</f>
        <v>26.23</v>
      </c>
      <c r="D867">
        <f>VLOOKUP($A867,'Medical Examinations'!$A$1:$J$2336,3,FALSE)</f>
        <v>11.93</v>
      </c>
      <c r="E867" t="str">
        <f>VLOOKUP($A867,'Medical Examinations'!$A$1:$J$2336,4,FALSE)</f>
        <v>No</v>
      </c>
      <c r="F867" t="str">
        <f>VLOOKUP($A867,'Medical Examinations'!$A$1:$J$2336,5,FALSE)</f>
        <v>No</v>
      </c>
      <c r="G867" t="str">
        <f>VLOOKUP($A867,'Medical Examinations'!$A$1:$J$2336,6,FALSE)</f>
        <v>No</v>
      </c>
      <c r="H867">
        <f>VLOOKUP($A867,'Medical Examinations'!$A$1:$J$2336,7,FALSE)</f>
        <v>0</v>
      </c>
      <c r="I867" t="str">
        <f>VLOOKUP($A867,'Medical Examinations'!$A$1:$J$2336,8,FALSE)</f>
        <v>No</v>
      </c>
      <c r="J867" t="str">
        <f>VLOOKUP($A867,'Medical Examinations'!$A$1:$J$2336,9,FALSE)</f>
        <v>Over Weight</v>
      </c>
      <c r="K867" t="str">
        <f>VLOOKUP($A867,'Medical Examinations'!$A$1:$J$2336,10,FALSE)</f>
        <v>Diabetes</v>
      </c>
      <c r="L867">
        <f>VLOOKUP($A867,'Hospitalisation Details'!$A$1:$O$2344,2,FALSE)</f>
        <v>26</v>
      </c>
      <c r="M867" s="6" t="str">
        <f>VLOOKUP($A867,'Hospitalisation Details'!$A$1:$O$2344,5,FALSE)</f>
        <v>26-Sep-1962</v>
      </c>
      <c r="N867" s="28">
        <f>VLOOKUP($A867,'Hospitalisation Details'!$A$1:$O$2344,6,FALSE)</f>
        <v>60</v>
      </c>
      <c r="O867" s="28">
        <f>VLOOKUP($A867,'Hospitalisation Details'!$A$1:$O$2344,7,FALSE)</f>
        <v>0</v>
      </c>
      <c r="P867" s="28">
        <f>VLOOKUP($A867,'Hospitalisation Details'!$A$1:$O$2344,8,FALSE)</f>
        <v>12369.89</v>
      </c>
      <c r="Q867" t="str">
        <f>VLOOKUP($A867,'Hospitalisation Details'!$A$1:$O$2344,3,FALSE)</f>
        <v>Sep</v>
      </c>
    </row>
    <row r="868" spans="1:17" ht="15.6" x14ac:dyDescent="0.3">
      <c r="A868" s="21" t="s">
        <v>1502</v>
      </c>
      <c r="B868" t="str">
        <f>VLOOKUP($A868,'Customer Names'!$A$2:$D$2336,3,FALSE)</f>
        <v>Chad</v>
      </c>
      <c r="C868">
        <f>VLOOKUP($A868,'Medical Examinations'!$A$1:$J$2336,2,FALSE)</f>
        <v>36.1</v>
      </c>
      <c r="D868">
        <f>VLOOKUP($A868,'Medical Examinations'!$A$1:$J$2336,3,FALSE)</f>
        <v>5.65</v>
      </c>
      <c r="E868" t="str">
        <f>VLOOKUP($A868,'Medical Examinations'!$A$1:$J$2336,4,FALSE)</f>
        <v>Yes</v>
      </c>
      <c r="F868" t="str">
        <f>VLOOKUP($A868,'Medical Examinations'!$A$1:$J$2336,5,FALSE)</f>
        <v>No</v>
      </c>
      <c r="G868" t="str">
        <f>VLOOKUP($A868,'Medical Examinations'!$A$1:$J$2336,6,FALSE)</f>
        <v>No</v>
      </c>
      <c r="H868">
        <f>VLOOKUP($A868,'Medical Examinations'!$A$1:$J$2336,7,FALSE)</f>
        <v>2</v>
      </c>
      <c r="I868" t="str">
        <f>VLOOKUP($A868,'Medical Examinations'!$A$1:$J$2336,8,FALSE)</f>
        <v>No</v>
      </c>
      <c r="J868" t="str">
        <f>VLOOKUP($A868,'Medical Examinations'!$A$1:$J$2336,9,FALSE)</f>
        <v>Obesity</v>
      </c>
      <c r="K868" t="str">
        <f>VLOOKUP($A868,'Medical Examinations'!$A$1:$J$2336,10,FALSE)</f>
        <v>Normal</v>
      </c>
      <c r="L868">
        <f>VLOOKUP($A868,'Hospitalisation Details'!$A$1:$O$2344,2,FALSE)</f>
        <v>29</v>
      </c>
      <c r="M868" s="6" t="str">
        <f>VLOOKUP($A868,'Hospitalisation Details'!$A$1:$O$2344,5,FALSE)</f>
        <v>29-Dec-1966</v>
      </c>
      <c r="N868" s="28">
        <f>VLOOKUP($A868,'Hospitalisation Details'!$A$1:$O$2344,6,FALSE)</f>
        <v>56</v>
      </c>
      <c r="O868" s="28">
        <f>VLOOKUP($A868,'Hospitalisation Details'!$A$1:$O$2344,7,FALSE)</f>
        <v>3</v>
      </c>
      <c r="P868" s="28">
        <f>VLOOKUP($A868,'Hospitalisation Details'!$A$1:$O$2344,8,FALSE)</f>
        <v>12363.55</v>
      </c>
      <c r="Q868" t="str">
        <f>VLOOKUP($A868,'Hospitalisation Details'!$A$1:$O$2344,3,FALSE)</f>
        <v>Dec</v>
      </c>
    </row>
    <row r="869" spans="1:17" ht="15.6" x14ac:dyDescent="0.3">
      <c r="A869" s="21" t="s">
        <v>1501</v>
      </c>
      <c r="B869" t="str">
        <f>VLOOKUP($A869,'Customer Names'!$A$2:$D$2336,3,FALSE)</f>
        <v>Mark</v>
      </c>
      <c r="C869">
        <f>VLOOKUP($A869,'Medical Examinations'!$A$1:$J$2336,2,FALSE)</f>
        <v>37.1</v>
      </c>
      <c r="D869">
        <f>VLOOKUP($A869,'Medical Examinations'!$A$1:$J$2336,3,FALSE)</f>
        <v>11.21</v>
      </c>
      <c r="E869" t="str">
        <f>VLOOKUP($A869,'Medical Examinations'!$A$1:$J$2336,4,FALSE)</f>
        <v>Yes</v>
      </c>
      <c r="F869" t="str">
        <f>VLOOKUP($A869,'Medical Examinations'!$A$1:$J$2336,5,FALSE)</f>
        <v>No</v>
      </c>
      <c r="G869" t="str">
        <f>VLOOKUP($A869,'Medical Examinations'!$A$1:$J$2336,6,FALSE)</f>
        <v>Yes</v>
      </c>
      <c r="H869">
        <f>VLOOKUP($A869,'Medical Examinations'!$A$1:$J$2336,7,FALSE)</f>
        <v>1</v>
      </c>
      <c r="I869" t="str">
        <f>VLOOKUP($A869,'Medical Examinations'!$A$1:$J$2336,8,FALSE)</f>
        <v>No</v>
      </c>
      <c r="J869" t="str">
        <f>VLOOKUP($A869,'Medical Examinations'!$A$1:$J$2336,9,FALSE)</f>
        <v>Obesity</v>
      </c>
      <c r="K869" t="str">
        <f>VLOOKUP($A869,'Medical Examinations'!$A$1:$J$2336,10,FALSE)</f>
        <v>Diabetes</v>
      </c>
      <c r="L869">
        <f>VLOOKUP($A869,'Hospitalisation Details'!$A$1:$O$2344,2,FALSE)</f>
        <v>22</v>
      </c>
      <c r="M869" s="6" t="str">
        <f>VLOOKUP($A869,'Hospitalisation Details'!$A$1:$O$2344,5,FALSE)</f>
        <v>22-Sep-1963</v>
      </c>
      <c r="N869" s="28">
        <f>VLOOKUP($A869,'Hospitalisation Details'!$A$1:$O$2344,6,FALSE)</f>
        <v>59</v>
      </c>
      <c r="O869" s="28">
        <f>VLOOKUP($A869,'Hospitalisation Details'!$A$1:$O$2344,7,FALSE)</f>
        <v>1</v>
      </c>
      <c r="P869" s="28">
        <f>VLOOKUP($A869,'Hospitalisation Details'!$A$1:$O$2344,8,FALSE)</f>
        <v>12347.17</v>
      </c>
      <c r="Q869" t="str">
        <f>VLOOKUP($A869,'Hospitalisation Details'!$A$1:$O$2344,3,FALSE)</f>
        <v>Sep</v>
      </c>
    </row>
    <row r="870" spans="1:17" ht="15.6" x14ac:dyDescent="0.3">
      <c r="A870" s="21" t="s">
        <v>1500</v>
      </c>
      <c r="B870" t="str">
        <f>VLOOKUP($A870,'Customer Names'!$A$2:$D$2336,3,FALSE)</f>
        <v>David</v>
      </c>
      <c r="C870">
        <f>VLOOKUP($A870,'Medical Examinations'!$A$1:$J$2336,2,FALSE)</f>
        <v>27.5</v>
      </c>
      <c r="D870">
        <f>VLOOKUP($A870,'Medical Examinations'!$A$1:$J$2336,3,FALSE)</f>
        <v>10.62</v>
      </c>
      <c r="E870" t="str">
        <f>VLOOKUP($A870,'Medical Examinations'!$A$1:$J$2336,4,FALSE)</f>
        <v>Yes</v>
      </c>
      <c r="F870" t="str">
        <f>VLOOKUP($A870,'Medical Examinations'!$A$1:$J$2336,5,FALSE)</f>
        <v>No</v>
      </c>
      <c r="G870" t="str">
        <f>VLOOKUP($A870,'Medical Examinations'!$A$1:$J$2336,6,FALSE)</f>
        <v>Yes</v>
      </c>
      <c r="H870">
        <f>VLOOKUP($A870,'Medical Examinations'!$A$1:$J$2336,7,FALSE)</f>
        <v>1</v>
      </c>
      <c r="I870" t="str">
        <f>VLOOKUP($A870,'Medical Examinations'!$A$1:$J$2336,8,FALSE)</f>
        <v>No</v>
      </c>
      <c r="J870" t="str">
        <f>VLOOKUP($A870,'Medical Examinations'!$A$1:$J$2336,9,FALSE)</f>
        <v>Over Weight</v>
      </c>
      <c r="K870" t="str">
        <f>VLOOKUP($A870,'Medical Examinations'!$A$1:$J$2336,10,FALSE)</f>
        <v>Diabetes</v>
      </c>
      <c r="L870">
        <f>VLOOKUP($A870,'Hospitalisation Details'!$A$1:$O$2344,2,FALSE)</f>
        <v>2</v>
      </c>
      <c r="M870" s="6" t="str">
        <f>VLOOKUP($A870,'Hospitalisation Details'!$A$1:$O$2344,5,FALSE)</f>
        <v>2-Aug-1963</v>
      </c>
      <c r="N870" s="28">
        <f>VLOOKUP($A870,'Hospitalisation Details'!$A$1:$O$2344,6,FALSE)</f>
        <v>59</v>
      </c>
      <c r="O870" s="28">
        <f>VLOOKUP($A870,'Hospitalisation Details'!$A$1:$O$2344,7,FALSE)</f>
        <v>1</v>
      </c>
      <c r="P870" s="28">
        <f>VLOOKUP($A870,'Hospitalisation Details'!$A$1:$O$2344,8,FALSE)</f>
        <v>12333.83</v>
      </c>
      <c r="Q870" t="str">
        <f>VLOOKUP($A870,'Hospitalisation Details'!$A$1:$O$2344,3,FALSE)</f>
        <v>Aug</v>
      </c>
    </row>
    <row r="871" spans="1:17" ht="15.6" x14ac:dyDescent="0.3">
      <c r="A871" s="21" t="s">
        <v>1499</v>
      </c>
      <c r="B871" t="str">
        <f>VLOOKUP($A871,'Customer Names'!$A$2:$D$2336,3,FALSE)</f>
        <v>Matthew R</v>
      </c>
      <c r="C871">
        <f>VLOOKUP($A871,'Medical Examinations'!$A$1:$J$2336,2,FALSE)</f>
        <v>24.7</v>
      </c>
      <c r="D871">
        <f>VLOOKUP($A871,'Medical Examinations'!$A$1:$J$2336,3,FALSE)</f>
        <v>10.7</v>
      </c>
      <c r="E871" t="str">
        <f>VLOOKUP($A871,'Medical Examinations'!$A$1:$J$2336,4,FALSE)</f>
        <v>Yes</v>
      </c>
      <c r="F871" t="str">
        <f>VLOOKUP($A871,'Medical Examinations'!$A$1:$J$2336,5,FALSE)</f>
        <v>No</v>
      </c>
      <c r="G871" t="str">
        <f>VLOOKUP($A871,'Medical Examinations'!$A$1:$J$2336,6,FALSE)</f>
        <v>Yes</v>
      </c>
      <c r="H871">
        <f>VLOOKUP($A871,'Medical Examinations'!$A$1:$J$2336,7,FALSE)</f>
        <v>1</v>
      </c>
      <c r="I871" t="str">
        <f>VLOOKUP($A871,'Medical Examinations'!$A$1:$J$2336,8,FALSE)</f>
        <v>No</v>
      </c>
      <c r="J871" t="str">
        <f>VLOOKUP($A871,'Medical Examinations'!$A$1:$J$2336,9,FALSE)</f>
        <v>Normal Weight</v>
      </c>
      <c r="K871" t="str">
        <f>VLOOKUP($A871,'Medical Examinations'!$A$1:$J$2336,10,FALSE)</f>
        <v>Diabetes</v>
      </c>
      <c r="L871">
        <f>VLOOKUP($A871,'Hospitalisation Details'!$A$1:$O$2344,2,FALSE)</f>
        <v>29</v>
      </c>
      <c r="M871" s="6" t="str">
        <f>VLOOKUP($A871,'Hospitalisation Details'!$A$1:$O$2344,5,FALSE)</f>
        <v>29-Aug-1963</v>
      </c>
      <c r="N871" s="28">
        <f>VLOOKUP($A871,'Hospitalisation Details'!$A$1:$O$2344,6,FALSE)</f>
        <v>59</v>
      </c>
      <c r="O871" s="28">
        <f>VLOOKUP($A871,'Hospitalisation Details'!$A$1:$O$2344,7,FALSE)</f>
        <v>0</v>
      </c>
      <c r="P871" s="28">
        <f>VLOOKUP($A871,'Hospitalisation Details'!$A$1:$O$2344,8,FALSE)</f>
        <v>12323.94</v>
      </c>
      <c r="Q871" t="str">
        <f>VLOOKUP($A871,'Hospitalisation Details'!$A$1:$O$2344,3,FALSE)</f>
        <v>Aug</v>
      </c>
    </row>
    <row r="872" spans="1:17" ht="15.6" x14ac:dyDescent="0.3">
      <c r="A872" s="21" t="s">
        <v>1498</v>
      </c>
      <c r="B872" t="str">
        <f>VLOOKUP($A872,'Customer Names'!$A$2:$D$2336,3,FALSE)</f>
        <v>Orla</v>
      </c>
      <c r="C872">
        <f>VLOOKUP($A872,'Medical Examinations'!$A$1:$J$2336,2,FALSE)</f>
        <v>26.78</v>
      </c>
      <c r="D872">
        <f>VLOOKUP($A872,'Medical Examinations'!$A$1:$J$2336,3,FALSE)</f>
        <v>10.02</v>
      </c>
      <c r="E872" t="str">
        <f>VLOOKUP($A872,'Medical Examinations'!$A$1:$J$2336,4,FALSE)</f>
        <v>Yes</v>
      </c>
      <c r="F872" t="str">
        <f>VLOOKUP($A872,'Medical Examinations'!$A$1:$J$2336,5,FALSE)</f>
        <v>No</v>
      </c>
      <c r="G872" t="str">
        <f>VLOOKUP($A872,'Medical Examinations'!$A$1:$J$2336,6,FALSE)</f>
        <v>Yes</v>
      </c>
      <c r="H872">
        <f>VLOOKUP($A872,'Medical Examinations'!$A$1:$J$2336,7,FALSE)</f>
        <v>1</v>
      </c>
      <c r="I872" t="str">
        <f>VLOOKUP($A872,'Medical Examinations'!$A$1:$J$2336,8,FALSE)</f>
        <v>No</v>
      </c>
      <c r="J872" t="str">
        <f>VLOOKUP($A872,'Medical Examinations'!$A$1:$J$2336,9,FALSE)</f>
        <v>Over Weight</v>
      </c>
      <c r="K872" t="str">
        <f>VLOOKUP($A872,'Medical Examinations'!$A$1:$J$2336,10,FALSE)</f>
        <v>Diabetes</v>
      </c>
      <c r="L872">
        <f>VLOOKUP($A872,'Hospitalisation Details'!$A$1:$O$2344,2,FALSE)</f>
        <v>28</v>
      </c>
      <c r="M872" s="6" t="str">
        <f>VLOOKUP($A872,'Hospitalisation Details'!$A$1:$O$2344,5,FALSE)</f>
        <v>28-Oct-1963</v>
      </c>
      <c r="N872" s="28">
        <f>VLOOKUP($A872,'Hospitalisation Details'!$A$1:$O$2344,6,FALSE)</f>
        <v>59</v>
      </c>
      <c r="O872" s="28">
        <f>VLOOKUP($A872,'Hospitalisation Details'!$A$1:$O$2344,7,FALSE)</f>
        <v>0</v>
      </c>
      <c r="P872" s="28">
        <f>VLOOKUP($A872,'Hospitalisation Details'!$A$1:$O$2344,8,FALSE)</f>
        <v>12299.59</v>
      </c>
      <c r="Q872" t="str">
        <f>VLOOKUP($A872,'Hospitalisation Details'!$A$1:$O$2344,3,FALSE)</f>
        <v>Oct</v>
      </c>
    </row>
    <row r="873" spans="1:17" ht="15.6" x14ac:dyDescent="0.3">
      <c r="A873" s="21" t="s">
        <v>1497</v>
      </c>
      <c r="B873" t="str">
        <f>VLOOKUP($A873,'Customer Names'!$A$2:$D$2336,3,FALSE)</f>
        <v>Shaista S</v>
      </c>
      <c r="C873">
        <f>VLOOKUP($A873,'Medical Examinations'!$A$1:$J$2336,2,FALSE)</f>
        <v>45.8</v>
      </c>
      <c r="D873">
        <f>VLOOKUP($A873,'Medical Examinations'!$A$1:$J$2336,3,FALSE)</f>
        <v>4.8499999999999996</v>
      </c>
      <c r="E873" t="str">
        <f>VLOOKUP($A873,'Medical Examinations'!$A$1:$J$2336,4,FALSE)</f>
        <v>No</v>
      </c>
      <c r="F873" t="str">
        <f>VLOOKUP($A873,'Medical Examinations'!$A$1:$J$2336,5,FALSE)</f>
        <v>No</v>
      </c>
      <c r="G873" t="str">
        <f>VLOOKUP($A873,'Medical Examinations'!$A$1:$J$2336,6,FALSE)</f>
        <v>No</v>
      </c>
      <c r="H873">
        <f>VLOOKUP($A873,'Medical Examinations'!$A$1:$J$2336,7,FALSE)</f>
        <v>0</v>
      </c>
      <c r="I873" t="str">
        <f>VLOOKUP($A873,'Medical Examinations'!$A$1:$J$2336,8,FALSE)</f>
        <v>No</v>
      </c>
      <c r="J873" t="str">
        <f>VLOOKUP($A873,'Medical Examinations'!$A$1:$J$2336,9,FALSE)</f>
        <v>Obesity</v>
      </c>
      <c r="K873" t="str">
        <f>VLOOKUP($A873,'Medical Examinations'!$A$1:$J$2336,10,FALSE)</f>
        <v>Normal</v>
      </c>
      <c r="L873">
        <f>VLOOKUP($A873,'Hospitalisation Details'!$A$1:$O$2344,2,FALSE)</f>
        <v>29</v>
      </c>
      <c r="M873" s="6" t="str">
        <f>VLOOKUP($A873,'Hospitalisation Details'!$A$1:$O$2344,5,FALSE)</f>
        <v>29-Oct-1990</v>
      </c>
      <c r="N873" s="28">
        <f>VLOOKUP($A873,'Hospitalisation Details'!$A$1:$O$2344,6,FALSE)</f>
        <v>32</v>
      </c>
      <c r="O873" s="28">
        <f>VLOOKUP($A873,'Hospitalisation Details'!$A$1:$O$2344,7,FALSE)</f>
        <v>3</v>
      </c>
      <c r="P873" s="28">
        <f>VLOOKUP($A873,'Hospitalisation Details'!$A$1:$O$2344,8,FALSE)</f>
        <v>12282.38</v>
      </c>
      <c r="Q873" t="str">
        <f>VLOOKUP($A873,'Hospitalisation Details'!$A$1:$O$2344,3,FALSE)</f>
        <v>Oct</v>
      </c>
    </row>
    <row r="874" spans="1:17" ht="15.6" x14ac:dyDescent="0.3">
      <c r="A874" s="21" t="s">
        <v>1496</v>
      </c>
      <c r="B874" t="str">
        <f>VLOOKUP($A874,'Customer Names'!$A$2:$D$2336,3,FALSE)</f>
        <v>Emily</v>
      </c>
      <c r="C874">
        <f>VLOOKUP($A874,'Medical Examinations'!$A$1:$J$2336,2,FALSE)</f>
        <v>29</v>
      </c>
      <c r="D874">
        <f>VLOOKUP($A874,'Medical Examinations'!$A$1:$J$2336,3,FALSE)</f>
        <v>4.3899999999999997</v>
      </c>
      <c r="E874" t="str">
        <f>VLOOKUP($A874,'Medical Examinations'!$A$1:$J$2336,4,FALSE)</f>
        <v>Yes</v>
      </c>
      <c r="F874" t="str">
        <f>VLOOKUP($A874,'Medical Examinations'!$A$1:$J$2336,5,FALSE)</f>
        <v>No</v>
      </c>
      <c r="G874" t="str">
        <f>VLOOKUP($A874,'Medical Examinations'!$A$1:$J$2336,6,FALSE)</f>
        <v>No</v>
      </c>
      <c r="H874">
        <f>VLOOKUP($A874,'Medical Examinations'!$A$1:$J$2336,7,FALSE)</f>
        <v>2</v>
      </c>
      <c r="I874" t="str">
        <f>VLOOKUP($A874,'Medical Examinations'!$A$1:$J$2336,8,FALSE)</f>
        <v>No</v>
      </c>
      <c r="J874" t="str">
        <f>VLOOKUP($A874,'Medical Examinations'!$A$1:$J$2336,9,FALSE)</f>
        <v>Over Weight</v>
      </c>
      <c r="K874" t="str">
        <f>VLOOKUP($A874,'Medical Examinations'!$A$1:$J$2336,10,FALSE)</f>
        <v>Normal</v>
      </c>
      <c r="L874">
        <f>VLOOKUP($A874,'Hospitalisation Details'!$A$1:$O$2344,2,FALSE)</f>
        <v>16</v>
      </c>
      <c r="M874" s="6" t="str">
        <f>VLOOKUP($A874,'Hospitalisation Details'!$A$1:$O$2344,5,FALSE)</f>
        <v>16-Nov-1966</v>
      </c>
      <c r="N874" s="28">
        <f>VLOOKUP($A874,'Hospitalisation Details'!$A$1:$O$2344,6,FALSE)</f>
        <v>56</v>
      </c>
      <c r="O874" s="28">
        <f>VLOOKUP($A874,'Hospitalisation Details'!$A$1:$O$2344,7,FALSE)</f>
        <v>0</v>
      </c>
      <c r="P874" s="28">
        <f>VLOOKUP($A874,'Hospitalisation Details'!$A$1:$O$2344,8,FALSE)</f>
        <v>12282.03</v>
      </c>
      <c r="Q874" t="str">
        <f>VLOOKUP($A874,'Hospitalisation Details'!$A$1:$O$2344,3,FALSE)</f>
        <v>Nov</v>
      </c>
    </row>
    <row r="875" spans="1:17" ht="15.6" x14ac:dyDescent="0.3">
      <c r="A875" s="21" t="s">
        <v>1495</v>
      </c>
      <c r="B875" t="str">
        <f>VLOOKUP($A875,'Customer Names'!$A$2:$D$2336,3,FALSE)</f>
        <v>Julie A</v>
      </c>
      <c r="C875">
        <f>VLOOKUP($A875,'Medical Examinations'!$A$1:$J$2336,2,FALSE)</f>
        <v>33.534999999999997</v>
      </c>
      <c r="D875">
        <f>VLOOKUP($A875,'Medical Examinations'!$A$1:$J$2336,3,FALSE)</f>
        <v>8.24</v>
      </c>
      <c r="E875" t="str">
        <f>VLOOKUP($A875,'Medical Examinations'!$A$1:$J$2336,4,FALSE)</f>
        <v>Yes</v>
      </c>
      <c r="F875" t="str">
        <f>VLOOKUP($A875,'Medical Examinations'!$A$1:$J$2336,5,FALSE)</f>
        <v>No</v>
      </c>
      <c r="G875" t="str">
        <f>VLOOKUP($A875,'Medical Examinations'!$A$1:$J$2336,6,FALSE)</f>
        <v>No</v>
      </c>
      <c r="H875">
        <f>VLOOKUP($A875,'Medical Examinations'!$A$1:$J$2336,7,FALSE)</f>
        <v>0</v>
      </c>
      <c r="I875" t="str">
        <f>VLOOKUP($A875,'Medical Examinations'!$A$1:$J$2336,8,FALSE)</f>
        <v>No</v>
      </c>
      <c r="J875" t="str">
        <f>VLOOKUP($A875,'Medical Examinations'!$A$1:$J$2336,9,FALSE)</f>
        <v>Obesity</v>
      </c>
      <c r="K875" t="str">
        <f>VLOOKUP($A875,'Medical Examinations'!$A$1:$J$2336,10,FALSE)</f>
        <v>Diabetes</v>
      </c>
      <c r="L875">
        <f>VLOOKUP($A875,'Hospitalisation Details'!$A$1:$O$2344,2,FALSE)</f>
        <v>28</v>
      </c>
      <c r="M875" s="6" t="str">
        <f>VLOOKUP($A875,'Hospitalisation Details'!$A$1:$O$2344,5,FALSE)</f>
        <v>28-Aug-1967</v>
      </c>
      <c r="N875" s="28">
        <f>VLOOKUP($A875,'Hospitalisation Details'!$A$1:$O$2344,6,FALSE)</f>
        <v>55</v>
      </c>
      <c r="O875" s="28">
        <f>VLOOKUP($A875,'Hospitalisation Details'!$A$1:$O$2344,7,FALSE)</f>
        <v>2</v>
      </c>
      <c r="P875" s="28">
        <f>VLOOKUP($A875,'Hospitalisation Details'!$A$1:$O$2344,8,FALSE)</f>
        <v>12269.69</v>
      </c>
      <c r="Q875" t="str">
        <f>VLOOKUP($A875,'Hospitalisation Details'!$A$1:$O$2344,3,FALSE)</f>
        <v>Aug</v>
      </c>
    </row>
    <row r="876" spans="1:17" ht="15.6" x14ac:dyDescent="0.3">
      <c r="A876" s="21" t="s">
        <v>1494</v>
      </c>
      <c r="B876" t="str">
        <f>VLOOKUP($A876,'Customer Names'!$A$2:$D$2336,3,FALSE)</f>
        <v>Megumi</v>
      </c>
      <c r="C876">
        <f>VLOOKUP($A876,'Medical Examinations'!$A$1:$J$2336,2,FALSE)</f>
        <v>32.774999999999999</v>
      </c>
      <c r="D876">
        <f>VLOOKUP($A876,'Medical Examinations'!$A$1:$J$2336,3,FALSE)</f>
        <v>9.77</v>
      </c>
      <c r="E876" t="str">
        <f>VLOOKUP($A876,'Medical Examinations'!$A$1:$J$2336,4,FALSE)</f>
        <v>Yes</v>
      </c>
      <c r="F876" t="str">
        <f>VLOOKUP($A876,'Medical Examinations'!$A$1:$J$2336,5,FALSE)</f>
        <v>No</v>
      </c>
      <c r="G876" t="str">
        <f>VLOOKUP($A876,'Medical Examinations'!$A$1:$J$2336,6,FALSE)</f>
        <v>No</v>
      </c>
      <c r="H876">
        <f>VLOOKUP($A876,'Medical Examinations'!$A$1:$J$2336,7,FALSE)</f>
        <v>0</v>
      </c>
      <c r="I876" t="str">
        <f>VLOOKUP($A876,'Medical Examinations'!$A$1:$J$2336,8,FALSE)</f>
        <v>No</v>
      </c>
      <c r="J876" t="str">
        <f>VLOOKUP($A876,'Medical Examinations'!$A$1:$J$2336,9,FALSE)</f>
        <v>Obesity</v>
      </c>
      <c r="K876" t="str">
        <f>VLOOKUP($A876,'Medical Examinations'!$A$1:$J$2336,10,FALSE)</f>
        <v>Diabetes</v>
      </c>
      <c r="L876">
        <f>VLOOKUP($A876,'Hospitalisation Details'!$A$1:$O$2344,2,FALSE)</f>
        <v>30</v>
      </c>
      <c r="M876" s="6" t="str">
        <f>VLOOKUP($A876,'Hospitalisation Details'!$A$1:$O$2344,5,FALSE)</f>
        <v>30-Dec-1967</v>
      </c>
      <c r="N876" s="28">
        <f>VLOOKUP($A876,'Hospitalisation Details'!$A$1:$O$2344,6,FALSE)</f>
        <v>55</v>
      </c>
      <c r="O876" s="28">
        <f>VLOOKUP($A876,'Hospitalisation Details'!$A$1:$O$2344,7,FALSE)</f>
        <v>2</v>
      </c>
      <c r="P876" s="28">
        <f>VLOOKUP($A876,'Hospitalisation Details'!$A$1:$O$2344,8,FALSE)</f>
        <v>12268.63</v>
      </c>
      <c r="Q876" t="str">
        <f>VLOOKUP($A876,'Hospitalisation Details'!$A$1:$O$2344,3,FALSE)</f>
        <v>Dec</v>
      </c>
    </row>
    <row r="877" spans="1:17" ht="15.6" x14ac:dyDescent="0.3">
      <c r="A877" s="21" t="s">
        <v>1493</v>
      </c>
      <c r="B877" t="str">
        <f>VLOOKUP($A877,'Customer Names'!$A$2:$D$2336,3,FALSE)</f>
        <v>Skylar</v>
      </c>
      <c r="C877">
        <f>VLOOKUP($A877,'Medical Examinations'!$A$1:$J$2336,2,FALSE)</f>
        <v>37.51</v>
      </c>
      <c r="D877">
        <f>VLOOKUP($A877,'Medical Examinations'!$A$1:$J$2336,3,FALSE)</f>
        <v>5.5</v>
      </c>
      <c r="E877" t="str">
        <f>VLOOKUP($A877,'Medical Examinations'!$A$1:$J$2336,4,FALSE)</f>
        <v>Yes</v>
      </c>
      <c r="F877" t="str">
        <f>VLOOKUP($A877,'Medical Examinations'!$A$1:$J$2336,5,FALSE)</f>
        <v>No</v>
      </c>
      <c r="G877" t="str">
        <f>VLOOKUP($A877,'Medical Examinations'!$A$1:$J$2336,6,FALSE)</f>
        <v>No</v>
      </c>
      <c r="H877">
        <f>VLOOKUP($A877,'Medical Examinations'!$A$1:$J$2336,7,FALSE)</f>
        <v>2</v>
      </c>
      <c r="I877" t="str">
        <f>VLOOKUP($A877,'Medical Examinations'!$A$1:$J$2336,8,FALSE)</f>
        <v>No</v>
      </c>
      <c r="J877" t="str">
        <f>VLOOKUP($A877,'Medical Examinations'!$A$1:$J$2336,9,FALSE)</f>
        <v>Obesity</v>
      </c>
      <c r="K877" t="str">
        <f>VLOOKUP($A877,'Medical Examinations'!$A$1:$J$2336,10,FALSE)</f>
        <v>Normal</v>
      </c>
      <c r="L877">
        <f>VLOOKUP($A877,'Hospitalisation Details'!$A$1:$O$2344,2,FALSE)</f>
        <v>6</v>
      </c>
      <c r="M877" s="6" t="str">
        <f>VLOOKUP($A877,'Hospitalisation Details'!$A$1:$O$2344,5,FALSE)</f>
        <v>6-Dec-1966</v>
      </c>
      <c r="N877" s="28">
        <f>VLOOKUP($A877,'Hospitalisation Details'!$A$1:$O$2344,6,FALSE)</f>
        <v>56</v>
      </c>
      <c r="O877" s="28">
        <f>VLOOKUP($A877,'Hospitalisation Details'!$A$1:$O$2344,7,FALSE)</f>
        <v>2</v>
      </c>
      <c r="P877" s="28">
        <f>VLOOKUP($A877,'Hospitalisation Details'!$A$1:$O$2344,8,FALSE)</f>
        <v>12265.51</v>
      </c>
      <c r="Q877" t="str">
        <f>VLOOKUP($A877,'Hospitalisation Details'!$A$1:$O$2344,3,FALSE)</f>
        <v>Dec</v>
      </c>
    </row>
    <row r="878" spans="1:17" ht="15.6" x14ac:dyDescent="0.3">
      <c r="A878" s="21" t="s">
        <v>1492</v>
      </c>
      <c r="B878" t="str">
        <f>VLOOKUP($A878,'Customer Names'!$A$2:$D$2336,3,FALSE)</f>
        <v>Victoria</v>
      </c>
      <c r="C878">
        <f>VLOOKUP($A878,'Medical Examinations'!$A$1:$J$2336,2,FALSE)</f>
        <v>39.86</v>
      </c>
      <c r="D878">
        <f>VLOOKUP($A878,'Medical Examinations'!$A$1:$J$2336,3,FALSE)</f>
        <v>11.84</v>
      </c>
      <c r="E878" t="str">
        <f>VLOOKUP($A878,'Medical Examinations'!$A$1:$J$2336,4,FALSE)</f>
        <v>Yes</v>
      </c>
      <c r="F878" t="str">
        <f>VLOOKUP($A878,'Medical Examinations'!$A$1:$J$2336,5,FALSE)</f>
        <v>No</v>
      </c>
      <c r="G878" t="str">
        <f>VLOOKUP($A878,'Medical Examinations'!$A$1:$J$2336,6,FALSE)</f>
        <v>No</v>
      </c>
      <c r="H878">
        <f>VLOOKUP($A878,'Medical Examinations'!$A$1:$J$2336,7,FALSE)</f>
        <v>1</v>
      </c>
      <c r="I878" t="str">
        <f>VLOOKUP($A878,'Medical Examinations'!$A$1:$J$2336,8,FALSE)</f>
        <v>No</v>
      </c>
      <c r="J878" t="str">
        <f>VLOOKUP($A878,'Medical Examinations'!$A$1:$J$2336,9,FALSE)</f>
        <v>Obesity</v>
      </c>
      <c r="K878" t="str">
        <f>VLOOKUP($A878,'Medical Examinations'!$A$1:$J$2336,10,FALSE)</f>
        <v>Diabetes</v>
      </c>
      <c r="L878">
        <f>VLOOKUP($A878,'Hospitalisation Details'!$A$1:$O$2344,2,FALSE)</f>
        <v>13</v>
      </c>
      <c r="M878" s="6" t="str">
        <f>VLOOKUP($A878,'Hospitalisation Details'!$A$1:$O$2344,5,FALSE)</f>
        <v>13-Aug-1986</v>
      </c>
      <c r="N878" s="28">
        <f>VLOOKUP($A878,'Hospitalisation Details'!$A$1:$O$2344,6,FALSE)</f>
        <v>36</v>
      </c>
      <c r="O878" s="28">
        <f>VLOOKUP($A878,'Hospitalisation Details'!$A$1:$O$2344,7,FALSE)</f>
        <v>3</v>
      </c>
      <c r="P878" s="28">
        <f>VLOOKUP($A878,'Hospitalisation Details'!$A$1:$O$2344,8,FALSE)</f>
        <v>12255.04</v>
      </c>
      <c r="Q878" t="str">
        <f>VLOOKUP($A878,'Hospitalisation Details'!$A$1:$O$2344,3,FALSE)</f>
        <v>Aug</v>
      </c>
    </row>
    <row r="879" spans="1:17" ht="15.6" x14ac:dyDescent="0.3">
      <c r="A879" s="21" t="s">
        <v>1491</v>
      </c>
      <c r="B879" t="str">
        <f>VLOOKUP($A879,'Customer Names'!$A$2:$D$2336,3,FALSE)</f>
        <v>Amanda L</v>
      </c>
      <c r="C879">
        <f>VLOOKUP($A879,'Medical Examinations'!$A$1:$J$2336,2,FALSE)</f>
        <v>42.13</v>
      </c>
      <c r="D879">
        <f>VLOOKUP($A879,'Medical Examinations'!$A$1:$J$2336,3,FALSE)</f>
        <v>4.66</v>
      </c>
      <c r="E879" t="str">
        <f>VLOOKUP($A879,'Medical Examinations'!$A$1:$J$2336,4,FALSE)</f>
        <v>No</v>
      </c>
      <c r="F879" t="str">
        <f>VLOOKUP($A879,'Medical Examinations'!$A$1:$J$2336,5,FALSE)</f>
        <v>No</v>
      </c>
      <c r="G879" t="str">
        <f>VLOOKUP($A879,'Medical Examinations'!$A$1:$J$2336,6,FALSE)</f>
        <v>No</v>
      </c>
      <c r="H879">
        <f>VLOOKUP($A879,'Medical Examinations'!$A$1:$J$2336,7,FALSE)</f>
        <v>0</v>
      </c>
      <c r="I879" t="str">
        <f>VLOOKUP($A879,'Medical Examinations'!$A$1:$J$2336,8,FALSE)</f>
        <v>No</v>
      </c>
      <c r="J879" t="str">
        <f>VLOOKUP($A879,'Medical Examinations'!$A$1:$J$2336,9,FALSE)</f>
        <v>Obesity</v>
      </c>
      <c r="K879" t="str">
        <f>VLOOKUP($A879,'Medical Examinations'!$A$1:$J$2336,10,FALSE)</f>
        <v>Normal</v>
      </c>
      <c r="L879">
        <f>VLOOKUP($A879,'Hospitalisation Details'!$A$1:$O$2344,2,FALSE)</f>
        <v>23</v>
      </c>
      <c r="M879" s="6" t="str">
        <f>VLOOKUP($A879,'Hospitalisation Details'!$A$1:$O$2344,5,FALSE)</f>
        <v>23-Nov-1989</v>
      </c>
      <c r="N879" s="28">
        <f>VLOOKUP($A879,'Hospitalisation Details'!$A$1:$O$2344,6,FALSE)</f>
        <v>33</v>
      </c>
      <c r="O879" s="28">
        <f>VLOOKUP($A879,'Hospitalisation Details'!$A$1:$O$2344,7,FALSE)</f>
        <v>3</v>
      </c>
      <c r="P879" s="28">
        <f>VLOOKUP($A879,'Hospitalisation Details'!$A$1:$O$2344,8,FALSE)</f>
        <v>12254.44</v>
      </c>
      <c r="Q879" t="str">
        <f>VLOOKUP($A879,'Hospitalisation Details'!$A$1:$O$2344,3,FALSE)</f>
        <v>Nov</v>
      </c>
    </row>
    <row r="880" spans="1:17" ht="15.6" x14ac:dyDescent="0.3">
      <c r="A880" s="21" t="s">
        <v>1490</v>
      </c>
      <c r="B880" t="str">
        <f>VLOOKUP($A880,'Customer Names'!$A$2:$D$2336,3,FALSE)</f>
        <v>Renee</v>
      </c>
      <c r="C880">
        <f>VLOOKUP($A880,'Medical Examinations'!$A$1:$J$2336,2,FALSE)</f>
        <v>35.99</v>
      </c>
      <c r="D880">
        <f>VLOOKUP($A880,'Medical Examinations'!$A$1:$J$2336,3,FALSE)</f>
        <v>11.11</v>
      </c>
      <c r="E880" t="str">
        <f>VLOOKUP($A880,'Medical Examinations'!$A$1:$J$2336,4,FALSE)</f>
        <v>No</v>
      </c>
      <c r="F880" t="str">
        <f>VLOOKUP($A880,'Medical Examinations'!$A$1:$J$2336,5,FALSE)</f>
        <v>No</v>
      </c>
      <c r="G880" t="str">
        <f>VLOOKUP($A880,'Medical Examinations'!$A$1:$J$2336,6,FALSE)</f>
        <v>No</v>
      </c>
      <c r="H880">
        <f>VLOOKUP($A880,'Medical Examinations'!$A$1:$J$2336,7,FALSE)</f>
        <v>0</v>
      </c>
      <c r="I880" t="str">
        <f>VLOOKUP($A880,'Medical Examinations'!$A$1:$J$2336,8,FALSE)</f>
        <v>No</v>
      </c>
      <c r="J880" t="str">
        <f>VLOOKUP($A880,'Medical Examinations'!$A$1:$J$2336,9,FALSE)</f>
        <v>Obesity</v>
      </c>
      <c r="K880" t="str">
        <f>VLOOKUP($A880,'Medical Examinations'!$A$1:$J$2336,10,FALSE)</f>
        <v>Diabetes</v>
      </c>
      <c r="L880">
        <f>VLOOKUP($A880,'Hospitalisation Details'!$A$1:$O$2344,2,FALSE)</f>
        <v>23</v>
      </c>
      <c r="M880" s="6" t="str">
        <f>VLOOKUP($A880,'Hospitalisation Details'!$A$1:$O$2344,5,FALSE)</f>
        <v>23-Jun-1974</v>
      </c>
      <c r="N880" s="28">
        <f>VLOOKUP($A880,'Hospitalisation Details'!$A$1:$O$2344,6,FALSE)</f>
        <v>48</v>
      </c>
      <c r="O880" s="28">
        <f>VLOOKUP($A880,'Hospitalisation Details'!$A$1:$O$2344,7,FALSE)</f>
        <v>0</v>
      </c>
      <c r="P880" s="28">
        <f>VLOOKUP($A880,'Hospitalisation Details'!$A$1:$O$2344,8,FALSE)</f>
        <v>12245.17</v>
      </c>
      <c r="Q880" t="str">
        <f>VLOOKUP($A880,'Hospitalisation Details'!$A$1:$O$2344,3,FALSE)</f>
        <v>Jun</v>
      </c>
    </row>
    <row r="881" spans="1:17" ht="15.6" x14ac:dyDescent="0.3">
      <c r="A881" s="21" t="s">
        <v>1489</v>
      </c>
      <c r="B881" t="str">
        <f>VLOOKUP($A881,'Customer Names'!$A$2:$D$2336,3,FALSE)</f>
        <v>Nellie A</v>
      </c>
      <c r="C881">
        <f>VLOOKUP($A881,'Medical Examinations'!$A$1:$J$2336,2,FALSE)</f>
        <v>35.200000000000003</v>
      </c>
      <c r="D881">
        <f>VLOOKUP($A881,'Medical Examinations'!$A$1:$J$2336,3,FALSE)</f>
        <v>7.72</v>
      </c>
      <c r="E881" t="str">
        <f>VLOOKUP($A881,'Medical Examinations'!$A$1:$J$2336,4,FALSE)</f>
        <v>Yes</v>
      </c>
      <c r="F881" t="str">
        <f>VLOOKUP($A881,'Medical Examinations'!$A$1:$J$2336,5,FALSE)</f>
        <v>No</v>
      </c>
      <c r="G881" t="str">
        <f>VLOOKUP($A881,'Medical Examinations'!$A$1:$J$2336,6,FALSE)</f>
        <v>Yes</v>
      </c>
      <c r="H881">
        <f>VLOOKUP($A881,'Medical Examinations'!$A$1:$J$2336,7,FALSE)</f>
        <v>1</v>
      </c>
      <c r="I881" t="str">
        <f>VLOOKUP($A881,'Medical Examinations'!$A$1:$J$2336,8,FALSE)</f>
        <v>No</v>
      </c>
      <c r="J881" t="str">
        <f>VLOOKUP($A881,'Medical Examinations'!$A$1:$J$2336,9,FALSE)</f>
        <v>Obesity</v>
      </c>
      <c r="K881" t="str">
        <f>VLOOKUP($A881,'Medical Examinations'!$A$1:$J$2336,10,FALSE)</f>
        <v>Diabetes</v>
      </c>
      <c r="L881">
        <f>VLOOKUP($A881,'Hospitalisation Details'!$A$1:$O$2344,2,FALSE)</f>
        <v>17</v>
      </c>
      <c r="M881" s="6" t="str">
        <f>VLOOKUP($A881,'Hospitalisation Details'!$A$1:$O$2344,5,FALSE)</f>
        <v>17-Jul-1963</v>
      </c>
      <c r="N881" s="28">
        <f>VLOOKUP($A881,'Hospitalisation Details'!$A$1:$O$2344,6,FALSE)</f>
        <v>59</v>
      </c>
      <c r="O881" s="28">
        <f>VLOOKUP($A881,'Hospitalisation Details'!$A$1:$O$2344,7,FALSE)</f>
        <v>0</v>
      </c>
      <c r="P881" s="28">
        <f>VLOOKUP($A881,'Hospitalisation Details'!$A$1:$O$2344,8,FALSE)</f>
        <v>12244.53</v>
      </c>
      <c r="Q881" t="str">
        <f>VLOOKUP($A881,'Hospitalisation Details'!$A$1:$O$2344,3,FALSE)</f>
        <v>Jul</v>
      </c>
    </row>
    <row r="882" spans="1:17" ht="15.6" x14ac:dyDescent="0.3">
      <c r="A882" s="21" t="s">
        <v>1488</v>
      </c>
      <c r="B882" t="str">
        <f>VLOOKUP($A882,'Customer Names'!$A$2:$D$2336,3,FALSE)</f>
        <v>Tamara</v>
      </c>
      <c r="C882">
        <f>VLOOKUP($A882,'Medical Examinations'!$A$1:$J$2336,2,FALSE)</f>
        <v>29.91</v>
      </c>
      <c r="D882">
        <f>VLOOKUP($A882,'Medical Examinations'!$A$1:$J$2336,3,FALSE)</f>
        <v>5.55</v>
      </c>
      <c r="E882" t="str">
        <f>VLOOKUP($A882,'Medical Examinations'!$A$1:$J$2336,4,FALSE)</f>
        <v>Yes</v>
      </c>
      <c r="F882" t="str">
        <f>VLOOKUP($A882,'Medical Examinations'!$A$1:$J$2336,5,FALSE)</f>
        <v>No</v>
      </c>
      <c r="G882" t="str">
        <f>VLOOKUP($A882,'Medical Examinations'!$A$1:$J$2336,6,FALSE)</f>
        <v>No</v>
      </c>
      <c r="H882">
        <f>VLOOKUP($A882,'Medical Examinations'!$A$1:$J$2336,7,FALSE)</f>
        <v>2</v>
      </c>
      <c r="I882" t="str">
        <f>VLOOKUP($A882,'Medical Examinations'!$A$1:$J$2336,8,FALSE)</f>
        <v>No</v>
      </c>
      <c r="J882" t="str">
        <f>VLOOKUP($A882,'Medical Examinations'!$A$1:$J$2336,9,FALSE)</f>
        <v>Obesity</v>
      </c>
      <c r="K882" t="str">
        <f>VLOOKUP($A882,'Medical Examinations'!$A$1:$J$2336,10,FALSE)</f>
        <v>Normal</v>
      </c>
      <c r="L882">
        <f>VLOOKUP($A882,'Hospitalisation Details'!$A$1:$O$2344,2,FALSE)</f>
        <v>29</v>
      </c>
      <c r="M882" s="6" t="str">
        <f>VLOOKUP($A882,'Hospitalisation Details'!$A$1:$O$2344,5,FALSE)</f>
        <v>29-Jul-1966</v>
      </c>
      <c r="N882" s="28">
        <f>VLOOKUP($A882,'Hospitalisation Details'!$A$1:$O$2344,6,FALSE)</f>
        <v>56</v>
      </c>
      <c r="O882" s="28">
        <f>VLOOKUP($A882,'Hospitalisation Details'!$A$1:$O$2344,7,FALSE)</f>
        <v>0</v>
      </c>
      <c r="P882" s="28">
        <f>VLOOKUP($A882,'Hospitalisation Details'!$A$1:$O$2344,8,FALSE)</f>
        <v>12237.73</v>
      </c>
      <c r="Q882" t="str">
        <f>VLOOKUP($A882,'Hospitalisation Details'!$A$1:$O$2344,3,FALSE)</f>
        <v>Jul</v>
      </c>
    </row>
    <row r="883" spans="1:17" ht="15.6" x14ac:dyDescent="0.3">
      <c r="A883" s="21" t="s">
        <v>1487</v>
      </c>
      <c r="B883" t="str">
        <f>VLOOKUP($A883,'Customer Names'!$A$2:$D$2336,3,FALSE)</f>
        <v>Joan</v>
      </c>
      <c r="C883">
        <f>VLOOKUP($A883,'Medical Examinations'!$A$1:$J$2336,2,FALSE)</f>
        <v>36.479999999999997</v>
      </c>
      <c r="D883">
        <f>VLOOKUP($A883,'Medical Examinations'!$A$1:$J$2336,3,FALSE)</f>
        <v>5.05</v>
      </c>
      <c r="E883" t="str">
        <f>VLOOKUP($A883,'Medical Examinations'!$A$1:$J$2336,4,FALSE)</f>
        <v>Yes</v>
      </c>
      <c r="F883" t="str">
        <f>VLOOKUP($A883,'Medical Examinations'!$A$1:$J$2336,5,FALSE)</f>
        <v>No</v>
      </c>
      <c r="G883" t="str">
        <f>VLOOKUP($A883,'Medical Examinations'!$A$1:$J$2336,6,FALSE)</f>
        <v>No</v>
      </c>
      <c r="H883">
        <f>VLOOKUP($A883,'Medical Examinations'!$A$1:$J$2336,7,FALSE)</f>
        <v>1</v>
      </c>
      <c r="I883" t="str">
        <f>VLOOKUP($A883,'Medical Examinations'!$A$1:$J$2336,8,FALSE)</f>
        <v>No</v>
      </c>
      <c r="J883" t="str">
        <f>VLOOKUP($A883,'Medical Examinations'!$A$1:$J$2336,9,FALSE)</f>
        <v>Obesity</v>
      </c>
      <c r="K883" t="str">
        <f>VLOOKUP($A883,'Medical Examinations'!$A$1:$J$2336,10,FALSE)</f>
        <v>Normal</v>
      </c>
      <c r="L883">
        <f>VLOOKUP($A883,'Hospitalisation Details'!$A$1:$O$2344,2,FALSE)</f>
        <v>15</v>
      </c>
      <c r="M883" s="6" t="str">
        <f>VLOOKUP($A883,'Hospitalisation Details'!$A$1:$O$2344,5,FALSE)</f>
        <v>15-Oct-1964</v>
      </c>
      <c r="N883" s="28">
        <f>VLOOKUP($A883,'Hospitalisation Details'!$A$1:$O$2344,6,FALSE)</f>
        <v>58</v>
      </c>
      <c r="O883" s="28">
        <f>VLOOKUP($A883,'Hospitalisation Details'!$A$1:$O$2344,7,FALSE)</f>
        <v>0</v>
      </c>
      <c r="P883" s="28">
        <f>VLOOKUP($A883,'Hospitalisation Details'!$A$1:$O$2344,8,FALSE)</f>
        <v>12235.84</v>
      </c>
      <c r="Q883" t="str">
        <f>VLOOKUP($A883,'Hospitalisation Details'!$A$1:$O$2344,3,FALSE)</f>
        <v>Oct</v>
      </c>
    </row>
    <row r="884" spans="1:17" ht="15.6" x14ac:dyDescent="0.3">
      <c r="A884" s="21" t="s">
        <v>1486</v>
      </c>
      <c r="B884" t="str">
        <f>VLOOKUP($A884,'Customer Names'!$A$2:$D$2336,3,FALSE)</f>
        <v>Aimee J</v>
      </c>
      <c r="C884">
        <f>VLOOKUP($A884,'Medical Examinations'!$A$1:$J$2336,2,FALSE)</f>
        <v>27.5</v>
      </c>
      <c r="D884">
        <f>VLOOKUP($A884,'Medical Examinations'!$A$1:$J$2336,3,FALSE)</f>
        <v>8.69</v>
      </c>
      <c r="E884" t="str">
        <f>VLOOKUP($A884,'Medical Examinations'!$A$1:$J$2336,4,FALSE)</f>
        <v>Yes</v>
      </c>
      <c r="F884" t="str">
        <f>VLOOKUP($A884,'Medical Examinations'!$A$1:$J$2336,5,FALSE)</f>
        <v>No</v>
      </c>
      <c r="G884" t="str">
        <f>VLOOKUP($A884,'Medical Examinations'!$A$1:$J$2336,6,FALSE)</f>
        <v>Yes</v>
      </c>
      <c r="H884">
        <f>VLOOKUP($A884,'Medical Examinations'!$A$1:$J$2336,7,FALSE)</f>
        <v>1</v>
      </c>
      <c r="I884" t="str">
        <f>VLOOKUP($A884,'Medical Examinations'!$A$1:$J$2336,8,FALSE)</f>
        <v>No</v>
      </c>
      <c r="J884" t="str">
        <f>VLOOKUP($A884,'Medical Examinations'!$A$1:$J$2336,9,FALSE)</f>
        <v>Over Weight</v>
      </c>
      <c r="K884" t="str">
        <f>VLOOKUP($A884,'Medical Examinations'!$A$1:$J$2336,10,FALSE)</f>
        <v>Diabetes</v>
      </c>
      <c r="L884">
        <f>VLOOKUP($A884,'Hospitalisation Details'!$A$1:$O$2344,2,FALSE)</f>
        <v>19</v>
      </c>
      <c r="M884" s="6" t="str">
        <f>VLOOKUP($A884,'Hospitalisation Details'!$A$1:$O$2344,5,FALSE)</f>
        <v>19-Jul-1963</v>
      </c>
      <c r="N884" s="28">
        <f>VLOOKUP($A884,'Hospitalisation Details'!$A$1:$O$2344,6,FALSE)</f>
        <v>59</v>
      </c>
      <c r="O884" s="28">
        <f>VLOOKUP($A884,'Hospitalisation Details'!$A$1:$O$2344,7,FALSE)</f>
        <v>0</v>
      </c>
      <c r="P884" s="28">
        <f>VLOOKUP($A884,'Hospitalisation Details'!$A$1:$O$2344,8,FALSE)</f>
        <v>12233.83</v>
      </c>
      <c r="Q884" t="str">
        <f>VLOOKUP($A884,'Hospitalisation Details'!$A$1:$O$2344,3,FALSE)</f>
        <v>Jul</v>
      </c>
    </row>
    <row r="885" spans="1:17" ht="15.6" x14ac:dyDescent="0.3">
      <c r="A885" s="21" t="s">
        <v>1485</v>
      </c>
      <c r="B885" t="str">
        <f>VLOOKUP($A885,'Customer Names'!$A$2:$D$2336,3,FALSE)</f>
        <v>Suzanne</v>
      </c>
      <c r="C885">
        <f>VLOOKUP($A885,'Medical Examinations'!$A$1:$J$2336,2,FALSE)</f>
        <v>33.44</v>
      </c>
      <c r="D885">
        <f>VLOOKUP($A885,'Medical Examinations'!$A$1:$J$2336,3,FALSE)</f>
        <v>5.9</v>
      </c>
      <c r="E885" t="str">
        <f>VLOOKUP($A885,'Medical Examinations'!$A$1:$J$2336,4,FALSE)</f>
        <v>Yes</v>
      </c>
      <c r="F885" t="str">
        <f>VLOOKUP($A885,'Medical Examinations'!$A$1:$J$2336,5,FALSE)</f>
        <v>No</v>
      </c>
      <c r="G885" t="str">
        <f>VLOOKUP($A885,'Medical Examinations'!$A$1:$J$2336,6,FALSE)</f>
        <v>No</v>
      </c>
      <c r="H885">
        <f>VLOOKUP($A885,'Medical Examinations'!$A$1:$J$2336,7,FALSE)</f>
        <v>1</v>
      </c>
      <c r="I885" t="str">
        <f>VLOOKUP($A885,'Medical Examinations'!$A$1:$J$2336,8,FALSE)</f>
        <v>No</v>
      </c>
      <c r="J885" t="str">
        <f>VLOOKUP($A885,'Medical Examinations'!$A$1:$J$2336,9,FALSE)</f>
        <v>Obesity</v>
      </c>
      <c r="K885" t="str">
        <f>VLOOKUP($A885,'Medical Examinations'!$A$1:$J$2336,10,FALSE)</f>
        <v>Prediabetes</v>
      </c>
      <c r="L885">
        <f>VLOOKUP($A885,'Hospitalisation Details'!$A$1:$O$2344,2,FALSE)</f>
        <v>24</v>
      </c>
      <c r="M885" s="6" t="str">
        <f>VLOOKUP($A885,'Hospitalisation Details'!$A$1:$O$2344,5,FALSE)</f>
        <v>24-Jun-1964</v>
      </c>
      <c r="N885" s="28">
        <f>VLOOKUP($A885,'Hospitalisation Details'!$A$1:$O$2344,6,FALSE)</f>
        <v>58</v>
      </c>
      <c r="O885" s="28">
        <f>VLOOKUP($A885,'Hospitalisation Details'!$A$1:$O$2344,7,FALSE)</f>
        <v>0</v>
      </c>
      <c r="P885" s="28">
        <f>VLOOKUP($A885,'Hospitalisation Details'!$A$1:$O$2344,8,FALSE)</f>
        <v>12231.61</v>
      </c>
      <c r="Q885" t="str">
        <f>VLOOKUP($A885,'Hospitalisation Details'!$A$1:$O$2344,3,FALSE)</f>
        <v>Jun</v>
      </c>
    </row>
    <row r="886" spans="1:17" ht="15.6" x14ac:dyDescent="0.3">
      <c r="A886" s="21" t="s">
        <v>1484</v>
      </c>
      <c r="B886" t="str">
        <f>VLOOKUP($A886,'Customer Names'!$A$2:$D$2336,3,FALSE)</f>
        <v>Kristin A</v>
      </c>
      <c r="C886">
        <f>VLOOKUP($A886,'Medical Examinations'!$A$1:$J$2336,2,FALSE)</f>
        <v>28.215</v>
      </c>
      <c r="D886">
        <f>VLOOKUP($A886,'Medical Examinations'!$A$1:$J$2336,3,FALSE)</f>
        <v>6.29</v>
      </c>
      <c r="E886" t="str">
        <f>VLOOKUP($A886,'Medical Examinations'!$A$1:$J$2336,4,FALSE)</f>
        <v>Yes</v>
      </c>
      <c r="F886" t="str">
        <f>VLOOKUP($A886,'Medical Examinations'!$A$1:$J$2336,5,FALSE)</f>
        <v>No</v>
      </c>
      <c r="G886" t="str">
        <f>VLOOKUP($A886,'Medical Examinations'!$A$1:$J$2336,6,FALSE)</f>
        <v>No</v>
      </c>
      <c r="H886">
        <f>VLOOKUP($A886,'Medical Examinations'!$A$1:$J$2336,7,FALSE)</f>
        <v>1</v>
      </c>
      <c r="I886" t="str">
        <f>VLOOKUP($A886,'Medical Examinations'!$A$1:$J$2336,8,FALSE)</f>
        <v>No</v>
      </c>
      <c r="J886" t="str">
        <f>VLOOKUP($A886,'Medical Examinations'!$A$1:$J$2336,9,FALSE)</f>
        <v>Over Weight</v>
      </c>
      <c r="K886" t="str">
        <f>VLOOKUP($A886,'Medical Examinations'!$A$1:$J$2336,10,FALSE)</f>
        <v>Prediabetes</v>
      </c>
      <c r="L886">
        <f>VLOOKUP($A886,'Hospitalisation Details'!$A$1:$O$2344,2,FALSE)</f>
        <v>2</v>
      </c>
      <c r="M886" s="6" t="str">
        <f>VLOOKUP($A886,'Hospitalisation Details'!$A$1:$O$2344,5,FALSE)</f>
        <v>2-Jul-1964</v>
      </c>
      <c r="N886" s="28">
        <f>VLOOKUP($A886,'Hospitalisation Details'!$A$1:$O$2344,6,FALSE)</f>
        <v>58</v>
      </c>
      <c r="O886" s="28">
        <f>VLOOKUP($A886,'Hospitalisation Details'!$A$1:$O$2344,7,FALSE)</f>
        <v>0</v>
      </c>
      <c r="P886" s="28">
        <f>VLOOKUP($A886,'Hospitalisation Details'!$A$1:$O$2344,8,FALSE)</f>
        <v>12224.35</v>
      </c>
      <c r="Q886" t="str">
        <f>VLOOKUP($A886,'Hospitalisation Details'!$A$1:$O$2344,3,FALSE)</f>
        <v>Jul</v>
      </c>
    </row>
    <row r="887" spans="1:17" ht="15.6" x14ac:dyDescent="0.3">
      <c r="A887" s="21" t="s">
        <v>1483</v>
      </c>
      <c r="B887" t="str">
        <f>VLOOKUP($A887,'Customer Names'!$A$2:$D$2336,3,FALSE)</f>
        <v>Bronwyn</v>
      </c>
      <c r="C887">
        <f>VLOOKUP($A887,'Medical Examinations'!$A$1:$J$2336,2,FALSE)</f>
        <v>27.17</v>
      </c>
      <c r="D887">
        <f>VLOOKUP($A887,'Medical Examinations'!$A$1:$J$2336,3,FALSE)</f>
        <v>5.84</v>
      </c>
      <c r="E887" t="str">
        <f>VLOOKUP($A887,'Medical Examinations'!$A$1:$J$2336,4,FALSE)</f>
        <v>Yes</v>
      </c>
      <c r="F887" t="str">
        <f>VLOOKUP($A887,'Medical Examinations'!$A$1:$J$2336,5,FALSE)</f>
        <v>No</v>
      </c>
      <c r="G887" t="str">
        <f>VLOOKUP($A887,'Medical Examinations'!$A$1:$J$2336,6,FALSE)</f>
        <v>No</v>
      </c>
      <c r="H887">
        <f>VLOOKUP($A887,'Medical Examinations'!$A$1:$J$2336,7,FALSE)</f>
        <v>1</v>
      </c>
      <c r="I887" t="str">
        <f>VLOOKUP($A887,'Medical Examinations'!$A$1:$J$2336,8,FALSE)</f>
        <v>No</v>
      </c>
      <c r="J887" t="str">
        <f>VLOOKUP($A887,'Medical Examinations'!$A$1:$J$2336,9,FALSE)</f>
        <v>Over Weight</v>
      </c>
      <c r="K887" t="str">
        <f>VLOOKUP($A887,'Medical Examinations'!$A$1:$J$2336,10,FALSE)</f>
        <v>Prediabetes</v>
      </c>
      <c r="L887">
        <f>VLOOKUP($A887,'Hospitalisation Details'!$A$1:$O$2344,2,FALSE)</f>
        <v>20</v>
      </c>
      <c r="M887" s="6" t="str">
        <f>VLOOKUP($A887,'Hospitalisation Details'!$A$1:$O$2344,5,FALSE)</f>
        <v>20-Jul-1964</v>
      </c>
      <c r="N887" s="28">
        <f>VLOOKUP($A887,'Hospitalisation Details'!$A$1:$O$2344,6,FALSE)</f>
        <v>58</v>
      </c>
      <c r="O887" s="28">
        <f>VLOOKUP($A887,'Hospitalisation Details'!$A$1:$O$2344,7,FALSE)</f>
        <v>0</v>
      </c>
      <c r="P887" s="28">
        <f>VLOOKUP($A887,'Hospitalisation Details'!$A$1:$O$2344,8,FALSE)</f>
        <v>12222.9</v>
      </c>
      <c r="Q887" t="str">
        <f>VLOOKUP($A887,'Hospitalisation Details'!$A$1:$O$2344,3,FALSE)</f>
        <v>Jul</v>
      </c>
    </row>
    <row r="888" spans="1:17" ht="15.6" x14ac:dyDescent="0.3">
      <c r="A888" s="21" t="s">
        <v>1482</v>
      </c>
      <c r="B888" t="str">
        <f>VLOOKUP($A888,'Customer Names'!$A$2:$D$2336,3,FALSE)</f>
        <v>Taylor J</v>
      </c>
      <c r="C888">
        <f>VLOOKUP($A888,'Medical Examinations'!$A$1:$J$2336,2,FALSE)</f>
        <v>35.380000000000003</v>
      </c>
      <c r="D888">
        <f>VLOOKUP($A888,'Medical Examinations'!$A$1:$J$2336,3,FALSE)</f>
        <v>6.12</v>
      </c>
      <c r="E888" t="str">
        <f>VLOOKUP($A888,'Medical Examinations'!$A$1:$J$2336,4,FALSE)</f>
        <v>No</v>
      </c>
      <c r="F888" t="str">
        <f>VLOOKUP($A888,'Medical Examinations'!$A$1:$J$2336,5,FALSE)</f>
        <v>No</v>
      </c>
      <c r="G888" t="str">
        <f>VLOOKUP($A888,'Medical Examinations'!$A$1:$J$2336,6,FALSE)</f>
        <v>No</v>
      </c>
      <c r="H888">
        <f>VLOOKUP($A888,'Medical Examinations'!$A$1:$J$2336,7,FALSE)</f>
        <v>0</v>
      </c>
      <c r="I888" t="str">
        <f>VLOOKUP($A888,'Medical Examinations'!$A$1:$J$2336,8,FALSE)</f>
        <v>No</v>
      </c>
      <c r="J888" t="str">
        <f>VLOOKUP($A888,'Medical Examinations'!$A$1:$J$2336,9,FALSE)</f>
        <v>Obesity</v>
      </c>
      <c r="K888" t="str">
        <f>VLOOKUP($A888,'Medical Examinations'!$A$1:$J$2336,10,FALSE)</f>
        <v>Prediabetes</v>
      </c>
      <c r="L888">
        <f>VLOOKUP($A888,'Hospitalisation Details'!$A$1:$O$2344,2,FALSE)</f>
        <v>14</v>
      </c>
      <c r="M888" s="6" t="str">
        <f>VLOOKUP($A888,'Hospitalisation Details'!$A$1:$O$2344,5,FALSE)</f>
        <v>14-Aug-1977</v>
      </c>
      <c r="N888" s="28">
        <f>VLOOKUP($A888,'Hospitalisation Details'!$A$1:$O$2344,6,FALSE)</f>
        <v>45</v>
      </c>
      <c r="O888" s="28">
        <f>VLOOKUP($A888,'Hospitalisation Details'!$A$1:$O$2344,7,FALSE)</f>
        <v>2</v>
      </c>
      <c r="P888" s="28">
        <f>VLOOKUP($A888,'Hospitalisation Details'!$A$1:$O$2344,8,FALSE)</f>
        <v>12218.7</v>
      </c>
      <c r="Q888" t="str">
        <f>VLOOKUP($A888,'Hospitalisation Details'!$A$1:$O$2344,3,FALSE)</f>
        <v>Aug</v>
      </c>
    </row>
    <row r="889" spans="1:17" ht="15.6" x14ac:dyDescent="0.3">
      <c r="A889" s="21" t="s">
        <v>1481</v>
      </c>
      <c r="B889" t="str">
        <f>VLOOKUP($A889,'Customer Names'!$A$2:$D$2336,3,FALSE)</f>
        <v>Kimberly M</v>
      </c>
      <c r="C889">
        <f>VLOOKUP($A889,'Medical Examinations'!$A$1:$J$2336,2,FALSE)</f>
        <v>43.48</v>
      </c>
      <c r="D889">
        <f>VLOOKUP($A889,'Medical Examinations'!$A$1:$J$2336,3,FALSE)</f>
        <v>6.24</v>
      </c>
      <c r="E889" t="str">
        <f>VLOOKUP($A889,'Medical Examinations'!$A$1:$J$2336,4,FALSE)</f>
        <v>No</v>
      </c>
      <c r="F889" t="str">
        <f>VLOOKUP($A889,'Medical Examinations'!$A$1:$J$2336,5,FALSE)</f>
        <v>No</v>
      </c>
      <c r="G889" t="str">
        <f>VLOOKUP($A889,'Medical Examinations'!$A$1:$J$2336,6,FALSE)</f>
        <v>No</v>
      </c>
      <c r="H889">
        <f>VLOOKUP($A889,'Medical Examinations'!$A$1:$J$2336,7,FALSE)</f>
        <v>0</v>
      </c>
      <c r="I889" t="str">
        <f>VLOOKUP($A889,'Medical Examinations'!$A$1:$J$2336,8,FALSE)</f>
        <v>No</v>
      </c>
      <c r="J889" t="str">
        <f>VLOOKUP($A889,'Medical Examinations'!$A$1:$J$2336,9,FALSE)</f>
        <v>Obesity</v>
      </c>
      <c r="K889" t="str">
        <f>VLOOKUP($A889,'Medical Examinations'!$A$1:$J$2336,10,FALSE)</f>
        <v>Prediabetes</v>
      </c>
      <c r="L889">
        <f>VLOOKUP($A889,'Hospitalisation Details'!$A$1:$O$2344,2,FALSE)</f>
        <v>29</v>
      </c>
      <c r="M889" s="6" t="str">
        <f>VLOOKUP($A889,'Hospitalisation Details'!$A$1:$O$2344,5,FALSE)</f>
        <v>29-Aug-1991</v>
      </c>
      <c r="N889" s="28">
        <f>VLOOKUP($A889,'Hospitalisation Details'!$A$1:$O$2344,6,FALSE)</f>
        <v>31</v>
      </c>
      <c r="O889" s="28">
        <f>VLOOKUP($A889,'Hospitalisation Details'!$A$1:$O$2344,7,FALSE)</f>
        <v>3</v>
      </c>
      <c r="P889" s="28">
        <f>VLOOKUP($A889,'Hospitalisation Details'!$A$1:$O$2344,8,FALSE)</f>
        <v>12198.64</v>
      </c>
      <c r="Q889" t="str">
        <f>VLOOKUP($A889,'Hospitalisation Details'!$A$1:$O$2344,3,FALSE)</f>
        <v>Aug</v>
      </c>
    </row>
    <row r="890" spans="1:17" ht="15.6" x14ac:dyDescent="0.3">
      <c r="A890" s="21" t="s">
        <v>1480</v>
      </c>
      <c r="B890" t="str">
        <f>VLOOKUP($A890,'Customer Names'!$A$2:$D$2336,3,FALSE)</f>
        <v>Joshua E</v>
      </c>
      <c r="C890">
        <f>VLOOKUP($A890,'Medical Examinations'!$A$1:$J$2336,2,FALSE)</f>
        <v>41.73</v>
      </c>
      <c r="D890">
        <f>VLOOKUP($A890,'Medical Examinations'!$A$1:$J$2336,3,FALSE)</f>
        <v>6.25</v>
      </c>
      <c r="E890" t="str">
        <f>VLOOKUP($A890,'Medical Examinations'!$A$1:$J$2336,4,FALSE)</f>
        <v>No</v>
      </c>
      <c r="F890" t="str">
        <f>VLOOKUP($A890,'Medical Examinations'!$A$1:$J$2336,5,FALSE)</f>
        <v>No</v>
      </c>
      <c r="G890" t="str">
        <f>VLOOKUP($A890,'Medical Examinations'!$A$1:$J$2336,6,FALSE)</f>
        <v>No</v>
      </c>
      <c r="H890">
        <f>VLOOKUP($A890,'Medical Examinations'!$A$1:$J$2336,7,FALSE)</f>
        <v>1</v>
      </c>
      <c r="I890" t="str">
        <f>VLOOKUP($A890,'Medical Examinations'!$A$1:$J$2336,8,FALSE)</f>
        <v>No</v>
      </c>
      <c r="J890" t="str">
        <f>VLOOKUP($A890,'Medical Examinations'!$A$1:$J$2336,9,FALSE)</f>
        <v>Obesity</v>
      </c>
      <c r="K890" t="str">
        <f>VLOOKUP($A890,'Medical Examinations'!$A$1:$J$2336,10,FALSE)</f>
        <v>Prediabetes</v>
      </c>
      <c r="L890">
        <f>VLOOKUP($A890,'Hospitalisation Details'!$A$1:$O$2344,2,FALSE)</f>
        <v>5</v>
      </c>
      <c r="M890" s="6" t="str">
        <f>VLOOKUP($A890,'Hospitalisation Details'!$A$1:$O$2344,5,FALSE)</f>
        <v>5-Oct-1987</v>
      </c>
      <c r="N890" s="28">
        <f>VLOOKUP($A890,'Hospitalisation Details'!$A$1:$O$2344,6,FALSE)</f>
        <v>35</v>
      </c>
      <c r="O890" s="28">
        <f>VLOOKUP($A890,'Hospitalisation Details'!$A$1:$O$2344,7,FALSE)</f>
        <v>3</v>
      </c>
      <c r="P890" s="28">
        <f>VLOOKUP($A890,'Hospitalisation Details'!$A$1:$O$2344,8,FALSE)</f>
        <v>12148.2</v>
      </c>
      <c r="Q890" t="str">
        <f>VLOOKUP($A890,'Hospitalisation Details'!$A$1:$O$2344,3,FALSE)</f>
        <v>Oct</v>
      </c>
    </row>
    <row r="891" spans="1:17" ht="15.6" x14ac:dyDescent="0.3">
      <c r="A891" s="21" t="s">
        <v>1479</v>
      </c>
      <c r="B891" t="str">
        <f>VLOOKUP($A891,'Customer Names'!$A$2:$D$2336,3,FALSE)</f>
        <v>Jeffrey</v>
      </c>
      <c r="C891">
        <f>VLOOKUP($A891,'Medical Examinations'!$A$1:$J$2336,2,FALSE)</f>
        <v>28.9</v>
      </c>
      <c r="D891">
        <f>VLOOKUP($A891,'Medical Examinations'!$A$1:$J$2336,3,FALSE)</f>
        <v>11.96</v>
      </c>
      <c r="E891" t="str">
        <f>VLOOKUP($A891,'Medical Examinations'!$A$1:$J$2336,4,FALSE)</f>
        <v>No</v>
      </c>
      <c r="F891" t="str">
        <f>VLOOKUP($A891,'Medical Examinations'!$A$1:$J$2336,5,FALSE)</f>
        <v>No</v>
      </c>
      <c r="G891" t="str">
        <f>VLOOKUP($A891,'Medical Examinations'!$A$1:$J$2336,6,FALSE)</f>
        <v>No</v>
      </c>
      <c r="H891">
        <f>VLOOKUP($A891,'Medical Examinations'!$A$1:$J$2336,7,FALSE)</f>
        <v>0</v>
      </c>
      <c r="I891" t="str">
        <f>VLOOKUP($A891,'Medical Examinations'!$A$1:$J$2336,8,FALSE)</f>
        <v>No</v>
      </c>
      <c r="J891" t="str">
        <f>VLOOKUP($A891,'Medical Examinations'!$A$1:$J$2336,9,FALSE)</f>
        <v>Over Weight</v>
      </c>
      <c r="K891" t="str">
        <f>VLOOKUP($A891,'Medical Examinations'!$A$1:$J$2336,10,FALSE)</f>
        <v>Diabetes</v>
      </c>
      <c r="L891">
        <f>VLOOKUP($A891,'Hospitalisation Details'!$A$1:$O$2344,2,FALSE)</f>
        <v>15</v>
      </c>
      <c r="M891" s="6" t="str">
        <f>VLOOKUP($A891,'Hospitalisation Details'!$A$1:$O$2344,5,FALSE)</f>
        <v>15-Sep-1962</v>
      </c>
      <c r="N891" s="28">
        <f>VLOOKUP($A891,'Hospitalisation Details'!$A$1:$O$2344,6,FALSE)</f>
        <v>60</v>
      </c>
      <c r="O891" s="28">
        <f>VLOOKUP($A891,'Hospitalisation Details'!$A$1:$O$2344,7,FALSE)</f>
        <v>0</v>
      </c>
      <c r="P891" s="28">
        <f>VLOOKUP($A891,'Hospitalisation Details'!$A$1:$O$2344,8,FALSE)</f>
        <v>12146.97</v>
      </c>
      <c r="Q891" t="str">
        <f>VLOOKUP($A891,'Hospitalisation Details'!$A$1:$O$2344,3,FALSE)</f>
        <v>Sep</v>
      </c>
    </row>
    <row r="892" spans="1:17" ht="15.6" x14ac:dyDescent="0.3">
      <c r="A892" s="21" t="s">
        <v>1478</v>
      </c>
      <c r="B892" t="str">
        <f>VLOOKUP($A892,'Customer Names'!$A$2:$D$2336,3,FALSE)</f>
        <v>Andrew R</v>
      </c>
      <c r="C892">
        <f>VLOOKUP($A892,'Medical Examinations'!$A$1:$J$2336,2,FALSE)</f>
        <v>25.74</v>
      </c>
      <c r="D892">
        <f>VLOOKUP($A892,'Medical Examinations'!$A$1:$J$2336,3,FALSE)</f>
        <v>7.69</v>
      </c>
      <c r="E892" t="str">
        <f>VLOOKUP($A892,'Medical Examinations'!$A$1:$J$2336,4,FALSE)</f>
        <v>No</v>
      </c>
      <c r="F892" t="str">
        <f>VLOOKUP($A892,'Medical Examinations'!$A$1:$J$2336,5,FALSE)</f>
        <v>No</v>
      </c>
      <c r="G892" t="str">
        <f>VLOOKUP($A892,'Medical Examinations'!$A$1:$J$2336,6,FALSE)</f>
        <v>No</v>
      </c>
      <c r="H892">
        <f>VLOOKUP($A892,'Medical Examinations'!$A$1:$J$2336,7,FALSE)</f>
        <v>0</v>
      </c>
      <c r="I892" t="str">
        <f>VLOOKUP($A892,'Medical Examinations'!$A$1:$J$2336,8,FALSE)</f>
        <v>No</v>
      </c>
      <c r="J892" t="str">
        <f>VLOOKUP($A892,'Medical Examinations'!$A$1:$J$2336,9,FALSE)</f>
        <v>Over Weight</v>
      </c>
      <c r="K892" t="str">
        <f>VLOOKUP($A892,'Medical Examinations'!$A$1:$J$2336,10,FALSE)</f>
        <v>Diabetes</v>
      </c>
      <c r="L892">
        <f>VLOOKUP($A892,'Hospitalisation Details'!$A$1:$O$2344,2,FALSE)</f>
        <v>4</v>
      </c>
      <c r="M892" s="6" t="str">
        <f>VLOOKUP($A892,'Hospitalisation Details'!$A$1:$O$2344,5,FALSE)</f>
        <v>4-Nov-1962</v>
      </c>
      <c r="N892" s="28">
        <f>VLOOKUP($A892,'Hospitalisation Details'!$A$1:$O$2344,6,FALSE)</f>
        <v>60</v>
      </c>
      <c r="O892" s="28">
        <f>VLOOKUP($A892,'Hospitalisation Details'!$A$1:$O$2344,7,FALSE)</f>
        <v>0</v>
      </c>
      <c r="P892" s="28">
        <f>VLOOKUP($A892,'Hospitalisation Details'!$A$1:$O$2344,8,FALSE)</f>
        <v>12142.58</v>
      </c>
      <c r="Q892" t="str">
        <f>VLOOKUP($A892,'Hospitalisation Details'!$A$1:$O$2344,3,FALSE)</f>
        <v>Nov</v>
      </c>
    </row>
    <row r="893" spans="1:17" ht="15.6" x14ac:dyDescent="0.3">
      <c r="A893" s="21" t="s">
        <v>1477</v>
      </c>
      <c r="B893" t="str">
        <f>VLOOKUP($A893,'Customer Names'!$A$2:$D$2336,3,FALSE)</f>
        <v>Francisco J.Sr</v>
      </c>
      <c r="C893">
        <f>VLOOKUP($A893,'Medical Examinations'!$A$1:$J$2336,2,FALSE)</f>
        <v>36.06</v>
      </c>
      <c r="D893">
        <f>VLOOKUP($A893,'Medical Examinations'!$A$1:$J$2336,3,FALSE)</f>
        <v>8.83</v>
      </c>
      <c r="E893" t="str">
        <f>VLOOKUP($A893,'Medical Examinations'!$A$1:$J$2336,4,FALSE)</f>
        <v>No</v>
      </c>
      <c r="F893" t="str">
        <f>VLOOKUP($A893,'Medical Examinations'!$A$1:$J$2336,5,FALSE)</f>
        <v>No</v>
      </c>
      <c r="G893" t="str">
        <f>VLOOKUP($A893,'Medical Examinations'!$A$1:$J$2336,6,FALSE)</f>
        <v>No</v>
      </c>
      <c r="H893">
        <f>VLOOKUP($A893,'Medical Examinations'!$A$1:$J$2336,7,FALSE)</f>
        <v>0</v>
      </c>
      <c r="I893" t="str">
        <f>VLOOKUP($A893,'Medical Examinations'!$A$1:$J$2336,8,FALSE)</f>
        <v>No</v>
      </c>
      <c r="J893" t="str">
        <f>VLOOKUP($A893,'Medical Examinations'!$A$1:$J$2336,9,FALSE)</f>
        <v>Obesity</v>
      </c>
      <c r="K893" t="str">
        <f>VLOOKUP($A893,'Medical Examinations'!$A$1:$J$2336,10,FALSE)</f>
        <v>Diabetes</v>
      </c>
      <c r="L893">
        <f>VLOOKUP($A893,'Hospitalisation Details'!$A$1:$O$2344,2,FALSE)</f>
        <v>16</v>
      </c>
      <c r="M893" s="6" t="str">
        <f>VLOOKUP($A893,'Hospitalisation Details'!$A$1:$O$2344,5,FALSE)</f>
        <v>16-Sep-1974</v>
      </c>
      <c r="N893" s="28">
        <f>VLOOKUP($A893,'Hospitalisation Details'!$A$1:$O$2344,6,FALSE)</f>
        <v>48</v>
      </c>
      <c r="O893" s="28">
        <f>VLOOKUP($A893,'Hospitalisation Details'!$A$1:$O$2344,7,FALSE)</f>
        <v>0</v>
      </c>
      <c r="P893" s="28">
        <f>VLOOKUP($A893,'Hospitalisation Details'!$A$1:$O$2344,8,FALSE)</f>
        <v>12137.6</v>
      </c>
      <c r="Q893" t="str">
        <f>VLOOKUP($A893,'Hospitalisation Details'!$A$1:$O$2344,3,FALSE)</f>
        <v>Sep</v>
      </c>
    </row>
    <row r="894" spans="1:17" ht="15.6" x14ac:dyDescent="0.3">
      <c r="A894" s="21" t="s">
        <v>1476</v>
      </c>
      <c r="B894" t="str">
        <f>VLOOKUP($A894,'Customer Names'!$A$2:$D$2336,3,FALSE)</f>
        <v>Rhonda</v>
      </c>
      <c r="C894">
        <f>VLOOKUP($A894,'Medical Examinations'!$A$1:$J$2336,2,FALSE)</f>
        <v>43.28</v>
      </c>
      <c r="D894">
        <f>VLOOKUP($A894,'Medical Examinations'!$A$1:$J$2336,3,FALSE)</f>
        <v>4.41</v>
      </c>
      <c r="E894" t="str">
        <f>VLOOKUP($A894,'Medical Examinations'!$A$1:$J$2336,4,FALSE)</f>
        <v>No</v>
      </c>
      <c r="F894" t="str">
        <f>VLOOKUP($A894,'Medical Examinations'!$A$1:$J$2336,5,FALSE)</f>
        <v>No</v>
      </c>
      <c r="G894" t="str">
        <f>VLOOKUP($A894,'Medical Examinations'!$A$1:$J$2336,6,FALSE)</f>
        <v>No</v>
      </c>
      <c r="H894">
        <f>VLOOKUP($A894,'Medical Examinations'!$A$1:$J$2336,7,FALSE)</f>
        <v>0</v>
      </c>
      <c r="I894" t="str">
        <f>VLOOKUP($A894,'Medical Examinations'!$A$1:$J$2336,8,FALSE)</f>
        <v>No</v>
      </c>
      <c r="J894" t="str">
        <f>VLOOKUP($A894,'Medical Examinations'!$A$1:$J$2336,9,FALSE)</f>
        <v>Obesity</v>
      </c>
      <c r="K894" t="str">
        <f>VLOOKUP($A894,'Medical Examinations'!$A$1:$J$2336,10,FALSE)</f>
        <v>Normal</v>
      </c>
      <c r="L894">
        <f>VLOOKUP($A894,'Hospitalisation Details'!$A$1:$O$2344,2,FALSE)</f>
        <v>6</v>
      </c>
      <c r="M894" s="6" t="str">
        <f>VLOOKUP($A894,'Hospitalisation Details'!$A$1:$O$2344,5,FALSE)</f>
        <v>6-Nov-1991</v>
      </c>
      <c r="N894" s="28">
        <f>VLOOKUP($A894,'Hospitalisation Details'!$A$1:$O$2344,6,FALSE)</f>
        <v>31</v>
      </c>
      <c r="O894" s="28">
        <f>VLOOKUP($A894,'Hospitalisation Details'!$A$1:$O$2344,7,FALSE)</f>
        <v>3</v>
      </c>
      <c r="P894" s="28">
        <f>VLOOKUP($A894,'Hospitalisation Details'!$A$1:$O$2344,8,FALSE)</f>
        <v>12130.8</v>
      </c>
      <c r="Q894" t="str">
        <f>VLOOKUP($A894,'Hospitalisation Details'!$A$1:$O$2344,3,FALSE)</f>
        <v>Nov</v>
      </c>
    </row>
    <row r="895" spans="1:17" ht="15.6" x14ac:dyDescent="0.3">
      <c r="A895" s="21" t="s">
        <v>1475</v>
      </c>
      <c r="B895" t="str">
        <f>VLOOKUP($A895,'Customer Names'!$A$2:$D$2336,3,FALSE)</f>
        <v>John</v>
      </c>
      <c r="C895">
        <f>VLOOKUP($A895,'Medical Examinations'!$A$1:$J$2336,2,FALSE)</f>
        <v>28.785</v>
      </c>
      <c r="D895">
        <f>VLOOKUP($A895,'Medical Examinations'!$A$1:$J$2336,3,FALSE)</f>
        <v>9.1</v>
      </c>
      <c r="E895" t="str">
        <f>VLOOKUP($A895,'Medical Examinations'!$A$1:$J$2336,4,FALSE)</f>
        <v>Yes</v>
      </c>
      <c r="F895" t="str">
        <f>VLOOKUP($A895,'Medical Examinations'!$A$1:$J$2336,5,FALSE)</f>
        <v>No</v>
      </c>
      <c r="G895" t="str">
        <f>VLOOKUP($A895,'Medical Examinations'!$A$1:$J$2336,6,FALSE)</f>
        <v>Yes</v>
      </c>
      <c r="H895">
        <f>VLOOKUP($A895,'Medical Examinations'!$A$1:$J$2336,7,FALSE)</f>
        <v>1</v>
      </c>
      <c r="I895" t="str">
        <f>VLOOKUP($A895,'Medical Examinations'!$A$1:$J$2336,8,FALSE)</f>
        <v>No</v>
      </c>
      <c r="J895" t="str">
        <f>VLOOKUP($A895,'Medical Examinations'!$A$1:$J$2336,9,FALSE)</f>
        <v>Over Weight</v>
      </c>
      <c r="K895" t="str">
        <f>VLOOKUP($A895,'Medical Examinations'!$A$1:$J$2336,10,FALSE)</f>
        <v>Diabetes</v>
      </c>
      <c r="L895">
        <f>VLOOKUP($A895,'Hospitalisation Details'!$A$1:$O$2344,2,FALSE)</f>
        <v>4</v>
      </c>
      <c r="M895" s="6" t="str">
        <f>VLOOKUP($A895,'Hospitalisation Details'!$A$1:$O$2344,5,FALSE)</f>
        <v>4-Jun-1963</v>
      </c>
      <c r="N895" s="28">
        <f>VLOOKUP($A895,'Hospitalisation Details'!$A$1:$O$2344,6,FALSE)</f>
        <v>60</v>
      </c>
      <c r="O895" s="28">
        <f>VLOOKUP($A895,'Hospitalisation Details'!$A$1:$O$2344,7,FALSE)</f>
        <v>0</v>
      </c>
      <c r="P895" s="28">
        <f>VLOOKUP($A895,'Hospitalisation Details'!$A$1:$O$2344,8,FALSE)</f>
        <v>12129.61</v>
      </c>
      <c r="Q895" t="str">
        <f>VLOOKUP($A895,'Hospitalisation Details'!$A$1:$O$2344,3,FALSE)</f>
        <v>Jun</v>
      </c>
    </row>
    <row r="896" spans="1:17" ht="15.6" x14ac:dyDescent="0.3">
      <c r="A896" s="21" t="s">
        <v>1474</v>
      </c>
      <c r="B896" t="str">
        <f>VLOOKUP($A896,'Customer Names'!$A$2:$D$2336,3,FALSE)</f>
        <v>Miles J</v>
      </c>
      <c r="C896">
        <f>VLOOKUP($A896,'Medical Examinations'!$A$1:$J$2336,2,FALSE)</f>
        <v>25.46</v>
      </c>
      <c r="D896">
        <f>VLOOKUP($A896,'Medical Examinations'!$A$1:$J$2336,3,FALSE)</f>
        <v>11.52</v>
      </c>
      <c r="E896" t="str">
        <f>VLOOKUP($A896,'Medical Examinations'!$A$1:$J$2336,4,FALSE)</f>
        <v>Yes</v>
      </c>
      <c r="F896" t="str">
        <f>VLOOKUP($A896,'Medical Examinations'!$A$1:$J$2336,5,FALSE)</f>
        <v>No</v>
      </c>
      <c r="G896" t="str">
        <f>VLOOKUP($A896,'Medical Examinations'!$A$1:$J$2336,6,FALSE)</f>
        <v>Yes</v>
      </c>
      <c r="H896">
        <f>VLOOKUP($A896,'Medical Examinations'!$A$1:$J$2336,7,FALSE)</f>
        <v>1</v>
      </c>
      <c r="I896" t="str">
        <f>VLOOKUP($A896,'Medical Examinations'!$A$1:$J$2336,8,FALSE)</f>
        <v>No</v>
      </c>
      <c r="J896" t="str">
        <f>VLOOKUP($A896,'Medical Examinations'!$A$1:$J$2336,9,FALSE)</f>
        <v>Over Weight</v>
      </c>
      <c r="K896" t="str">
        <f>VLOOKUP($A896,'Medical Examinations'!$A$1:$J$2336,10,FALSE)</f>
        <v>Diabetes</v>
      </c>
      <c r="L896">
        <f>VLOOKUP($A896,'Hospitalisation Details'!$A$1:$O$2344,2,FALSE)</f>
        <v>20</v>
      </c>
      <c r="M896" s="6" t="str">
        <f>VLOOKUP($A896,'Hospitalisation Details'!$A$1:$O$2344,5,FALSE)</f>
        <v>20-Jul-1963</v>
      </c>
      <c r="N896" s="28">
        <f>VLOOKUP($A896,'Hospitalisation Details'!$A$1:$O$2344,6,FALSE)</f>
        <v>59</v>
      </c>
      <c r="O896" s="28">
        <f>VLOOKUP($A896,'Hospitalisation Details'!$A$1:$O$2344,7,FALSE)</f>
        <v>0</v>
      </c>
      <c r="P896" s="28">
        <f>VLOOKUP($A896,'Hospitalisation Details'!$A$1:$O$2344,8,FALSE)</f>
        <v>12124.99</v>
      </c>
      <c r="Q896" t="str">
        <f>VLOOKUP($A896,'Hospitalisation Details'!$A$1:$O$2344,3,FALSE)</f>
        <v>Jul</v>
      </c>
    </row>
    <row r="897" spans="1:17" ht="15.6" x14ac:dyDescent="0.3">
      <c r="A897" s="21" t="s">
        <v>1473</v>
      </c>
      <c r="B897" t="str">
        <f>VLOOKUP($A897,'Customer Names'!$A$2:$D$2336,3,FALSE)</f>
        <v>Justyna I</v>
      </c>
      <c r="C897">
        <f>VLOOKUP($A897,'Medical Examinations'!$A$1:$J$2336,2,FALSE)</f>
        <v>30.8</v>
      </c>
      <c r="D897">
        <f>VLOOKUP($A897,'Medical Examinations'!$A$1:$J$2336,3,FALSE)</f>
        <v>10.95</v>
      </c>
      <c r="E897" t="str">
        <f>VLOOKUP($A897,'Medical Examinations'!$A$1:$J$2336,4,FALSE)</f>
        <v>No</v>
      </c>
      <c r="F897" t="str">
        <f>VLOOKUP($A897,'Medical Examinations'!$A$1:$J$2336,5,FALSE)</f>
        <v>No</v>
      </c>
      <c r="G897" t="str">
        <f>VLOOKUP($A897,'Medical Examinations'!$A$1:$J$2336,6,FALSE)</f>
        <v>No</v>
      </c>
      <c r="H897">
        <f>VLOOKUP($A897,'Medical Examinations'!$A$1:$J$2336,7,FALSE)</f>
        <v>0</v>
      </c>
      <c r="I897" t="str">
        <f>VLOOKUP($A897,'Medical Examinations'!$A$1:$J$2336,8,FALSE)</f>
        <v>No</v>
      </c>
      <c r="J897" t="str">
        <f>VLOOKUP($A897,'Medical Examinations'!$A$1:$J$2336,9,FALSE)</f>
        <v>Obesity</v>
      </c>
      <c r="K897" t="str">
        <f>VLOOKUP($A897,'Medical Examinations'!$A$1:$J$2336,10,FALSE)</f>
        <v>Diabetes</v>
      </c>
      <c r="L897">
        <f>VLOOKUP($A897,'Hospitalisation Details'!$A$1:$O$2344,2,FALSE)</f>
        <v>25</v>
      </c>
      <c r="M897" s="6" t="str">
        <f>VLOOKUP($A897,'Hospitalisation Details'!$A$1:$O$2344,5,FALSE)</f>
        <v>25-Oct-1968</v>
      </c>
      <c r="N897" s="28">
        <f>VLOOKUP($A897,'Hospitalisation Details'!$A$1:$O$2344,6,FALSE)</f>
        <v>54</v>
      </c>
      <c r="O897" s="28">
        <f>VLOOKUP($A897,'Hospitalisation Details'!$A$1:$O$2344,7,FALSE)</f>
        <v>3</v>
      </c>
      <c r="P897" s="28">
        <f>VLOOKUP($A897,'Hospitalisation Details'!$A$1:$O$2344,8,FALSE)</f>
        <v>12105.32</v>
      </c>
      <c r="Q897" t="str">
        <f>VLOOKUP($A897,'Hospitalisation Details'!$A$1:$O$2344,3,FALSE)</f>
        <v>Oct</v>
      </c>
    </row>
    <row r="898" spans="1:17" ht="15.6" x14ac:dyDescent="0.3">
      <c r="A898" s="21" t="s">
        <v>1472</v>
      </c>
      <c r="B898" t="str">
        <f>VLOOKUP($A898,'Customer Names'!$A$2:$D$2336,3,FALSE)</f>
        <v>Lucille</v>
      </c>
      <c r="C898">
        <f>VLOOKUP($A898,'Medical Examinations'!$A$1:$J$2336,2,FALSE)</f>
        <v>28.88</v>
      </c>
      <c r="D898">
        <f>VLOOKUP($A898,'Medical Examinations'!$A$1:$J$2336,3,FALSE)</f>
        <v>11.5</v>
      </c>
      <c r="E898" t="str">
        <f>VLOOKUP($A898,'Medical Examinations'!$A$1:$J$2336,4,FALSE)</f>
        <v>No</v>
      </c>
      <c r="F898" t="str">
        <f>VLOOKUP($A898,'Medical Examinations'!$A$1:$J$2336,5,FALSE)</f>
        <v>No</v>
      </c>
      <c r="G898" t="str">
        <f>VLOOKUP($A898,'Medical Examinations'!$A$1:$J$2336,6,FALSE)</f>
        <v>No</v>
      </c>
      <c r="H898">
        <f>VLOOKUP($A898,'Medical Examinations'!$A$1:$J$2336,7,FALSE)</f>
        <v>0</v>
      </c>
      <c r="I898" t="str">
        <f>VLOOKUP($A898,'Medical Examinations'!$A$1:$J$2336,8,FALSE)</f>
        <v>No</v>
      </c>
      <c r="J898" t="str">
        <f>VLOOKUP($A898,'Medical Examinations'!$A$1:$J$2336,9,FALSE)</f>
        <v>Over Weight</v>
      </c>
      <c r="K898" t="str">
        <f>VLOOKUP($A898,'Medical Examinations'!$A$1:$J$2336,10,FALSE)</f>
        <v>Diabetes</v>
      </c>
      <c r="L898">
        <f>VLOOKUP($A898,'Hospitalisation Details'!$A$1:$O$2344,2,FALSE)</f>
        <v>9</v>
      </c>
      <c r="M898" s="6" t="str">
        <f>VLOOKUP($A898,'Hospitalisation Details'!$A$1:$O$2344,5,FALSE)</f>
        <v>9-Dec-1968</v>
      </c>
      <c r="N898" s="28">
        <f>VLOOKUP($A898,'Hospitalisation Details'!$A$1:$O$2344,6,FALSE)</f>
        <v>54</v>
      </c>
      <c r="O898" s="28">
        <f>VLOOKUP($A898,'Hospitalisation Details'!$A$1:$O$2344,7,FALSE)</f>
        <v>2</v>
      </c>
      <c r="P898" s="28">
        <f>VLOOKUP($A898,'Hospitalisation Details'!$A$1:$O$2344,8,FALSE)</f>
        <v>12096.65</v>
      </c>
      <c r="Q898" t="str">
        <f>VLOOKUP($A898,'Hospitalisation Details'!$A$1:$O$2344,3,FALSE)</f>
        <v>Dec</v>
      </c>
    </row>
    <row r="899" spans="1:17" ht="15.6" x14ac:dyDescent="0.3">
      <c r="A899" s="21" t="s">
        <v>1471</v>
      </c>
      <c r="B899" t="str">
        <f>VLOOKUP($A899,'Customer Names'!$A$2:$D$2336,3,FALSE)</f>
        <v>April</v>
      </c>
      <c r="C899">
        <f>VLOOKUP($A899,'Medical Examinations'!$A$1:$J$2336,2,FALSE)</f>
        <v>23</v>
      </c>
      <c r="D899">
        <f>VLOOKUP($A899,'Medical Examinations'!$A$1:$J$2336,3,FALSE)</f>
        <v>9.8800000000000008</v>
      </c>
      <c r="E899" t="str">
        <f>VLOOKUP($A899,'Medical Examinations'!$A$1:$J$2336,4,FALSE)</f>
        <v>No</v>
      </c>
      <c r="F899" t="str">
        <f>VLOOKUP($A899,'Medical Examinations'!$A$1:$J$2336,5,FALSE)</f>
        <v>No</v>
      </c>
      <c r="G899" t="str">
        <f>VLOOKUP($A899,'Medical Examinations'!$A$1:$J$2336,6,FALSE)</f>
        <v>No</v>
      </c>
      <c r="H899">
        <f>VLOOKUP($A899,'Medical Examinations'!$A$1:$J$2336,7,FALSE)</f>
        <v>0</v>
      </c>
      <c r="I899" t="str">
        <f>VLOOKUP($A899,'Medical Examinations'!$A$1:$J$2336,8,FALSE)</f>
        <v>No</v>
      </c>
      <c r="J899" t="str">
        <f>VLOOKUP($A899,'Medical Examinations'!$A$1:$J$2336,9,FALSE)</f>
        <v>Normal Weight</v>
      </c>
      <c r="K899" t="str">
        <f>VLOOKUP($A899,'Medical Examinations'!$A$1:$J$2336,10,FALSE)</f>
        <v>Diabetes</v>
      </c>
      <c r="L899">
        <f>VLOOKUP($A899,'Hospitalisation Details'!$A$1:$O$2344,2,FALSE)</f>
        <v>21</v>
      </c>
      <c r="M899" s="6" t="str">
        <f>VLOOKUP($A899,'Hospitalisation Details'!$A$1:$O$2344,5,FALSE)</f>
        <v>21-Jun-1968</v>
      </c>
      <c r="N899" s="28">
        <f>VLOOKUP($A899,'Hospitalisation Details'!$A$1:$O$2344,6,FALSE)</f>
        <v>54</v>
      </c>
      <c r="O899" s="28">
        <f>VLOOKUP($A899,'Hospitalisation Details'!$A$1:$O$2344,7,FALSE)</f>
        <v>3</v>
      </c>
      <c r="P899" s="28">
        <f>VLOOKUP($A899,'Hospitalisation Details'!$A$1:$O$2344,8,FALSE)</f>
        <v>12094.48</v>
      </c>
      <c r="Q899" t="str">
        <f>VLOOKUP($A899,'Hospitalisation Details'!$A$1:$O$2344,3,FALSE)</f>
        <v>Jun</v>
      </c>
    </row>
    <row r="900" spans="1:17" ht="15.6" x14ac:dyDescent="0.3">
      <c r="A900" s="21" t="s">
        <v>1470</v>
      </c>
      <c r="B900" t="str">
        <f>VLOOKUP($A900,'Customer Names'!$A$2:$D$2336,3,FALSE)</f>
        <v>Robert</v>
      </c>
      <c r="C900">
        <f>VLOOKUP($A900,'Medical Examinations'!$A$1:$J$2336,2,FALSE)</f>
        <v>38.25</v>
      </c>
      <c r="D900">
        <f>VLOOKUP($A900,'Medical Examinations'!$A$1:$J$2336,3,FALSE)</f>
        <v>6.2</v>
      </c>
      <c r="E900" t="str">
        <f>VLOOKUP($A900,'Medical Examinations'!$A$1:$J$2336,4,FALSE)</f>
        <v>No</v>
      </c>
      <c r="F900" t="str">
        <f>VLOOKUP($A900,'Medical Examinations'!$A$1:$J$2336,5,FALSE)</f>
        <v>No</v>
      </c>
      <c r="G900" t="str">
        <f>VLOOKUP($A900,'Medical Examinations'!$A$1:$J$2336,6,FALSE)</f>
        <v>No</v>
      </c>
      <c r="H900">
        <f>VLOOKUP($A900,'Medical Examinations'!$A$1:$J$2336,7,FALSE)</f>
        <v>1</v>
      </c>
      <c r="I900" t="str">
        <f>VLOOKUP($A900,'Medical Examinations'!$A$1:$J$2336,8,FALSE)</f>
        <v>No</v>
      </c>
      <c r="J900" t="str">
        <f>VLOOKUP($A900,'Medical Examinations'!$A$1:$J$2336,9,FALSE)</f>
        <v>Obesity</v>
      </c>
      <c r="K900" t="str">
        <f>VLOOKUP($A900,'Medical Examinations'!$A$1:$J$2336,10,FALSE)</f>
        <v>Prediabetes</v>
      </c>
      <c r="L900">
        <f>VLOOKUP($A900,'Hospitalisation Details'!$A$1:$O$2344,2,FALSE)</f>
        <v>2</v>
      </c>
      <c r="M900" s="6" t="str">
        <f>VLOOKUP($A900,'Hospitalisation Details'!$A$1:$O$2344,5,FALSE)</f>
        <v>2-Sep-1984</v>
      </c>
      <c r="N900" s="28">
        <f>VLOOKUP($A900,'Hospitalisation Details'!$A$1:$O$2344,6,FALSE)</f>
        <v>38</v>
      </c>
      <c r="O900" s="28">
        <f>VLOOKUP($A900,'Hospitalisation Details'!$A$1:$O$2344,7,FALSE)</f>
        <v>3</v>
      </c>
      <c r="P900" s="28">
        <f>VLOOKUP($A900,'Hospitalisation Details'!$A$1:$O$2344,8,FALSE)</f>
        <v>12091.34</v>
      </c>
      <c r="Q900" t="str">
        <f>VLOOKUP($A900,'Hospitalisation Details'!$A$1:$O$2344,3,FALSE)</f>
        <v>Sep</v>
      </c>
    </row>
    <row r="901" spans="1:17" ht="15.6" x14ac:dyDescent="0.3">
      <c r="A901" s="21" t="s">
        <v>1469</v>
      </c>
      <c r="B901" t="str">
        <f>VLOOKUP($A901,'Customer Names'!$A$2:$D$2336,3,FALSE)</f>
        <v>Alyssa</v>
      </c>
      <c r="C901">
        <f>VLOOKUP($A901,'Medical Examinations'!$A$1:$J$2336,2,FALSE)</f>
        <v>39.25</v>
      </c>
      <c r="D901">
        <f>VLOOKUP($A901,'Medical Examinations'!$A$1:$J$2336,3,FALSE)</f>
        <v>8.41</v>
      </c>
      <c r="E901" t="str">
        <f>VLOOKUP($A901,'Medical Examinations'!$A$1:$J$2336,4,FALSE)</f>
        <v>Yes</v>
      </c>
      <c r="F901" t="str">
        <f>VLOOKUP($A901,'Medical Examinations'!$A$1:$J$2336,5,FALSE)</f>
        <v>No</v>
      </c>
      <c r="G901" t="str">
        <f>VLOOKUP($A901,'Medical Examinations'!$A$1:$J$2336,6,FALSE)</f>
        <v>No</v>
      </c>
      <c r="H901">
        <f>VLOOKUP($A901,'Medical Examinations'!$A$1:$J$2336,7,FALSE)</f>
        <v>1</v>
      </c>
      <c r="I901" t="str">
        <f>VLOOKUP($A901,'Medical Examinations'!$A$1:$J$2336,8,FALSE)</f>
        <v>No</v>
      </c>
      <c r="J901" t="str">
        <f>VLOOKUP($A901,'Medical Examinations'!$A$1:$J$2336,9,FALSE)</f>
        <v>Obesity</v>
      </c>
      <c r="K901" t="str">
        <f>VLOOKUP($A901,'Medical Examinations'!$A$1:$J$2336,10,FALSE)</f>
        <v>Diabetes</v>
      </c>
      <c r="L901">
        <f>VLOOKUP($A901,'Hospitalisation Details'!$A$1:$O$2344,2,FALSE)</f>
        <v>7</v>
      </c>
      <c r="M901" s="6" t="str">
        <f>VLOOKUP($A901,'Hospitalisation Details'!$A$1:$O$2344,5,FALSE)</f>
        <v>7-Sep-1986</v>
      </c>
      <c r="N901" s="28">
        <f>VLOOKUP($A901,'Hospitalisation Details'!$A$1:$O$2344,6,FALSE)</f>
        <v>36</v>
      </c>
      <c r="O901" s="28">
        <f>VLOOKUP($A901,'Hospitalisation Details'!$A$1:$O$2344,7,FALSE)</f>
        <v>3</v>
      </c>
      <c r="P901" s="28">
        <f>VLOOKUP($A901,'Hospitalisation Details'!$A$1:$O$2344,8,FALSE)</f>
        <v>12048.13</v>
      </c>
      <c r="Q901" t="str">
        <f>VLOOKUP($A901,'Hospitalisation Details'!$A$1:$O$2344,3,FALSE)</f>
        <v>Sep</v>
      </c>
    </row>
    <row r="902" spans="1:17" ht="15.6" x14ac:dyDescent="0.3">
      <c r="A902" s="21" t="s">
        <v>1468</v>
      </c>
      <c r="B902" t="str">
        <f>VLOOKUP($A902,'Customer Names'!$A$2:$D$2336,3,FALSE)</f>
        <v>Jessica E</v>
      </c>
      <c r="C902">
        <f>VLOOKUP($A902,'Medical Examinations'!$A$1:$J$2336,2,FALSE)</f>
        <v>26.6</v>
      </c>
      <c r="D902">
        <f>VLOOKUP($A902,'Medical Examinations'!$A$1:$J$2336,3,FALSE)</f>
        <v>5.07</v>
      </c>
      <c r="E902" t="str">
        <f>VLOOKUP($A902,'Medical Examinations'!$A$1:$J$2336,4,FALSE)</f>
        <v>Yes</v>
      </c>
      <c r="F902" t="str">
        <f>VLOOKUP($A902,'Medical Examinations'!$A$1:$J$2336,5,FALSE)</f>
        <v>No</v>
      </c>
      <c r="G902" t="str">
        <f>VLOOKUP($A902,'Medical Examinations'!$A$1:$J$2336,6,FALSE)</f>
        <v>No</v>
      </c>
      <c r="H902">
        <f>VLOOKUP($A902,'Medical Examinations'!$A$1:$J$2336,7,FALSE)</f>
        <v>2</v>
      </c>
      <c r="I902" t="str">
        <f>VLOOKUP($A902,'Medical Examinations'!$A$1:$J$2336,8,FALSE)</f>
        <v>No</v>
      </c>
      <c r="J902" t="str">
        <f>VLOOKUP($A902,'Medical Examinations'!$A$1:$J$2336,9,FALSE)</f>
        <v>Over Weight</v>
      </c>
      <c r="K902" t="str">
        <f>VLOOKUP($A902,'Medical Examinations'!$A$1:$J$2336,10,FALSE)</f>
        <v>Normal</v>
      </c>
      <c r="L902">
        <f>VLOOKUP($A902,'Hospitalisation Details'!$A$1:$O$2344,2,FALSE)</f>
        <v>24</v>
      </c>
      <c r="M902" s="6" t="str">
        <f>VLOOKUP($A902,'Hospitalisation Details'!$A$1:$O$2344,5,FALSE)</f>
        <v>24-Nov-1966</v>
      </c>
      <c r="N902" s="28">
        <f>VLOOKUP($A902,'Hospitalisation Details'!$A$1:$O$2344,6,FALSE)</f>
        <v>56</v>
      </c>
      <c r="O902" s="28">
        <f>VLOOKUP($A902,'Hospitalisation Details'!$A$1:$O$2344,7,FALSE)</f>
        <v>1</v>
      </c>
      <c r="P902" s="28">
        <f>VLOOKUP($A902,'Hospitalisation Details'!$A$1:$O$2344,8,FALSE)</f>
        <v>12044.34</v>
      </c>
      <c r="Q902" t="str">
        <f>VLOOKUP($A902,'Hospitalisation Details'!$A$1:$O$2344,3,FALSE)</f>
        <v>Nov</v>
      </c>
    </row>
    <row r="903" spans="1:17" ht="15.6" x14ac:dyDescent="0.3">
      <c r="A903" s="21" t="s">
        <v>1467</v>
      </c>
      <c r="B903" t="str">
        <f>VLOOKUP($A903,'Customer Names'!$A$2:$D$2336,3,FALSE)</f>
        <v>Patrick J</v>
      </c>
      <c r="C903">
        <f>VLOOKUP($A903,'Medical Examinations'!$A$1:$J$2336,2,FALSE)</f>
        <v>35.700000000000003</v>
      </c>
      <c r="D903">
        <f>VLOOKUP($A903,'Medical Examinations'!$A$1:$J$2336,3,FALSE)</f>
        <v>4.0599999999999996</v>
      </c>
      <c r="E903" t="str">
        <f>VLOOKUP($A903,'Medical Examinations'!$A$1:$J$2336,4,FALSE)</f>
        <v>No</v>
      </c>
      <c r="F903" t="str">
        <f>VLOOKUP($A903,'Medical Examinations'!$A$1:$J$2336,5,FALSE)</f>
        <v>No</v>
      </c>
      <c r="G903" t="str">
        <f>VLOOKUP($A903,'Medical Examinations'!$A$1:$J$2336,6,FALSE)</f>
        <v>Yes</v>
      </c>
      <c r="H903">
        <f>VLOOKUP($A903,'Medical Examinations'!$A$1:$J$2336,7,FALSE)</f>
        <v>1</v>
      </c>
      <c r="I903" t="str">
        <f>VLOOKUP($A903,'Medical Examinations'!$A$1:$J$2336,8,FALSE)</f>
        <v>No</v>
      </c>
      <c r="J903" t="str">
        <f>VLOOKUP($A903,'Medical Examinations'!$A$1:$J$2336,9,FALSE)</f>
        <v>Obesity</v>
      </c>
      <c r="K903" t="str">
        <f>VLOOKUP($A903,'Medical Examinations'!$A$1:$J$2336,10,FALSE)</f>
        <v>Normal</v>
      </c>
      <c r="L903">
        <f>VLOOKUP($A903,'Hospitalisation Details'!$A$1:$O$2344,2,FALSE)</f>
        <v>16</v>
      </c>
      <c r="M903" s="6" t="str">
        <f>VLOOKUP($A903,'Hospitalisation Details'!$A$1:$O$2344,5,FALSE)</f>
        <v>16-Oct-1979</v>
      </c>
      <c r="N903" s="28">
        <f>VLOOKUP($A903,'Hospitalisation Details'!$A$1:$O$2344,6,FALSE)</f>
        <v>43</v>
      </c>
      <c r="O903" s="28">
        <f>VLOOKUP($A903,'Hospitalisation Details'!$A$1:$O$2344,7,FALSE)</f>
        <v>2</v>
      </c>
      <c r="P903" s="28">
        <f>VLOOKUP($A903,'Hospitalisation Details'!$A$1:$O$2344,8,FALSE)</f>
        <v>12035.18</v>
      </c>
      <c r="Q903" t="str">
        <f>VLOOKUP($A903,'Hospitalisation Details'!$A$1:$O$2344,3,FALSE)</f>
        <v>Oct</v>
      </c>
    </row>
    <row r="904" spans="1:17" ht="15.6" x14ac:dyDescent="0.3">
      <c r="A904" s="21" t="s">
        <v>1466</v>
      </c>
      <c r="B904" t="str">
        <f>VLOOKUP($A904,'Customer Names'!$A$2:$D$2336,3,FALSE)</f>
        <v>Emilie</v>
      </c>
      <c r="C904">
        <f>VLOOKUP($A904,'Medical Examinations'!$A$1:$J$2336,2,FALSE)</f>
        <v>20.100000000000001</v>
      </c>
      <c r="D904">
        <f>VLOOKUP($A904,'Medical Examinations'!$A$1:$J$2336,3,FALSE)</f>
        <v>10.52</v>
      </c>
      <c r="E904" t="str">
        <f>VLOOKUP($A904,'Medical Examinations'!$A$1:$J$2336,4,FALSE)</f>
        <v>No</v>
      </c>
      <c r="F904" t="str">
        <f>VLOOKUP($A904,'Medical Examinations'!$A$1:$J$2336,5,FALSE)</f>
        <v>No</v>
      </c>
      <c r="G904" t="str">
        <f>VLOOKUP($A904,'Medical Examinations'!$A$1:$J$2336,6,FALSE)</f>
        <v>No</v>
      </c>
      <c r="H904">
        <f>VLOOKUP($A904,'Medical Examinations'!$A$1:$J$2336,7,FALSE)</f>
        <v>0</v>
      </c>
      <c r="I904" t="str">
        <f>VLOOKUP($A904,'Medical Examinations'!$A$1:$J$2336,8,FALSE)</f>
        <v>No</v>
      </c>
      <c r="J904" t="str">
        <f>VLOOKUP($A904,'Medical Examinations'!$A$1:$J$2336,9,FALSE)</f>
        <v>Normal Weight</v>
      </c>
      <c r="K904" t="str">
        <f>VLOOKUP($A904,'Medical Examinations'!$A$1:$J$2336,10,FALSE)</f>
        <v>Diabetes</v>
      </c>
      <c r="L904">
        <f>VLOOKUP($A904,'Hospitalisation Details'!$A$1:$O$2344,2,FALSE)</f>
        <v>29</v>
      </c>
      <c r="M904" s="6" t="str">
        <f>VLOOKUP($A904,'Hospitalisation Details'!$A$1:$O$2344,5,FALSE)</f>
        <v>29-Oct-1965</v>
      </c>
      <c r="N904" s="28">
        <f>VLOOKUP($A904,'Hospitalisation Details'!$A$1:$O$2344,6,FALSE)</f>
        <v>57</v>
      </c>
      <c r="O904" s="28">
        <f>VLOOKUP($A904,'Hospitalisation Details'!$A$1:$O$2344,7,FALSE)</f>
        <v>1</v>
      </c>
      <c r="P904" s="28">
        <f>VLOOKUP($A904,'Hospitalisation Details'!$A$1:$O$2344,8,FALSE)</f>
        <v>12032.33</v>
      </c>
      <c r="Q904" t="str">
        <f>VLOOKUP($A904,'Hospitalisation Details'!$A$1:$O$2344,3,FALSE)</f>
        <v>Oct</v>
      </c>
    </row>
    <row r="905" spans="1:17" ht="15.6" x14ac:dyDescent="0.3">
      <c r="A905" s="21" t="s">
        <v>1465</v>
      </c>
      <c r="B905" t="str">
        <f>VLOOKUP($A905,'Customer Names'!$A$2:$D$2336,3,FALSE)</f>
        <v>Caitlin B</v>
      </c>
      <c r="C905">
        <f>VLOOKUP($A905,'Medical Examinations'!$A$1:$J$2336,2,FALSE)</f>
        <v>22.23</v>
      </c>
      <c r="D905">
        <f>VLOOKUP($A905,'Medical Examinations'!$A$1:$J$2336,3,FALSE)</f>
        <v>9.65</v>
      </c>
      <c r="E905" t="str">
        <f>VLOOKUP($A905,'Medical Examinations'!$A$1:$J$2336,4,FALSE)</f>
        <v>No</v>
      </c>
      <c r="F905" t="str">
        <f>VLOOKUP($A905,'Medical Examinations'!$A$1:$J$2336,5,FALSE)</f>
        <v>No</v>
      </c>
      <c r="G905" t="str">
        <f>VLOOKUP($A905,'Medical Examinations'!$A$1:$J$2336,6,FALSE)</f>
        <v>No</v>
      </c>
      <c r="H905">
        <f>VLOOKUP($A905,'Medical Examinations'!$A$1:$J$2336,7,FALSE)</f>
        <v>0</v>
      </c>
      <c r="I905" t="str">
        <f>VLOOKUP($A905,'Medical Examinations'!$A$1:$J$2336,8,FALSE)</f>
        <v>No</v>
      </c>
      <c r="J905" t="str">
        <f>VLOOKUP($A905,'Medical Examinations'!$A$1:$J$2336,9,FALSE)</f>
        <v>Normal Weight</v>
      </c>
      <c r="K905" t="str">
        <f>VLOOKUP($A905,'Medical Examinations'!$A$1:$J$2336,10,FALSE)</f>
        <v>Diabetes</v>
      </c>
      <c r="L905">
        <f>VLOOKUP($A905,'Hospitalisation Details'!$A$1:$O$2344,2,FALSE)</f>
        <v>9</v>
      </c>
      <c r="M905" s="6" t="str">
        <f>VLOOKUP($A905,'Hospitalisation Details'!$A$1:$O$2344,5,FALSE)</f>
        <v>9-Jun-1965</v>
      </c>
      <c r="N905" s="28">
        <f>VLOOKUP($A905,'Hospitalisation Details'!$A$1:$O$2344,6,FALSE)</f>
        <v>57</v>
      </c>
      <c r="O905" s="28">
        <f>VLOOKUP($A905,'Hospitalisation Details'!$A$1:$O$2344,7,FALSE)</f>
        <v>0</v>
      </c>
      <c r="P905" s="28">
        <f>VLOOKUP($A905,'Hospitalisation Details'!$A$1:$O$2344,8,FALSE)</f>
        <v>12029.29</v>
      </c>
      <c r="Q905" t="str">
        <f>VLOOKUP($A905,'Hospitalisation Details'!$A$1:$O$2344,3,FALSE)</f>
        <v>Jun</v>
      </c>
    </row>
    <row r="906" spans="1:17" ht="15.6" x14ac:dyDescent="0.3">
      <c r="A906" s="21" t="s">
        <v>1464</v>
      </c>
      <c r="B906" t="str">
        <f>VLOOKUP($A906,'Customer Names'!$A$2:$D$2336,3,FALSE)</f>
        <v>Joseph W</v>
      </c>
      <c r="C906">
        <f>VLOOKUP($A906,'Medical Examinations'!$A$1:$J$2336,2,FALSE)</f>
        <v>36.47</v>
      </c>
      <c r="D906">
        <f>VLOOKUP($A906,'Medical Examinations'!$A$1:$J$2336,3,FALSE)</f>
        <v>6.21</v>
      </c>
      <c r="E906" t="str">
        <f>VLOOKUP($A906,'Medical Examinations'!$A$1:$J$2336,4,FALSE)</f>
        <v>No</v>
      </c>
      <c r="F906" t="str">
        <f>VLOOKUP($A906,'Medical Examinations'!$A$1:$J$2336,5,FALSE)</f>
        <v>No</v>
      </c>
      <c r="G906" t="str">
        <f>VLOOKUP($A906,'Medical Examinations'!$A$1:$J$2336,6,FALSE)</f>
        <v>No</v>
      </c>
      <c r="H906">
        <f>VLOOKUP($A906,'Medical Examinations'!$A$1:$J$2336,7,FALSE)</f>
        <v>0</v>
      </c>
      <c r="I906" t="str">
        <f>VLOOKUP($A906,'Medical Examinations'!$A$1:$J$2336,8,FALSE)</f>
        <v>No</v>
      </c>
      <c r="J906" t="str">
        <f>VLOOKUP($A906,'Medical Examinations'!$A$1:$J$2336,9,FALSE)</f>
        <v>Obesity</v>
      </c>
      <c r="K906" t="str">
        <f>VLOOKUP($A906,'Medical Examinations'!$A$1:$J$2336,10,FALSE)</f>
        <v>Prediabetes</v>
      </c>
      <c r="L906">
        <f>VLOOKUP($A906,'Hospitalisation Details'!$A$1:$O$2344,2,FALSE)</f>
        <v>17</v>
      </c>
      <c r="M906" s="6" t="str">
        <f>VLOOKUP($A906,'Hospitalisation Details'!$A$1:$O$2344,5,FALSE)</f>
        <v>17-Oct-1982</v>
      </c>
      <c r="N906" s="28">
        <f>VLOOKUP($A906,'Hospitalisation Details'!$A$1:$O$2344,6,FALSE)</f>
        <v>40</v>
      </c>
      <c r="O906" s="28">
        <f>VLOOKUP($A906,'Hospitalisation Details'!$A$1:$O$2344,7,FALSE)</f>
        <v>3</v>
      </c>
      <c r="P906" s="28">
        <f>VLOOKUP($A906,'Hospitalisation Details'!$A$1:$O$2344,8,FALSE)</f>
        <v>12001.29</v>
      </c>
      <c r="Q906" t="str">
        <f>VLOOKUP($A906,'Hospitalisation Details'!$A$1:$O$2344,3,FALSE)</f>
        <v>Oct</v>
      </c>
    </row>
    <row r="907" spans="1:17" ht="15.6" x14ac:dyDescent="0.3">
      <c r="A907" s="21" t="s">
        <v>1463</v>
      </c>
      <c r="B907" t="str">
        <f>VLOOKUP($A907,'Customer Names'!$A$2:$D$2336,3,FALSE)</f>
        <v>Wendy</v>
      </c>
      <c r="C907">
        <f>VLOOKUP($A907,'Medical Examinations'!$A$1:$J$2336,2,FALSE)</f>
        <v>49.64</v>
      </c>
      <c r="D907">
        <f>VLOOKUP($A907,'Medical Examinations'!$A$1:$J$2336,3,FALSE)</f>
        <v>4.76</v>
      </c>
      <c r="E907" t="str">
        <f>VLOOKUP($A907,'Medical Examinations'!$A$1:$J$2336,4,FALSE)</f>
        <v>No</v>
      </c>
      <c r="F907" t="str">
        <f>VLOOKUP($A907,'Medical Examinations'!$A$1:$J$2336,5,FALSE)</f>
        <v>No</v>
      </c>
      <c r="G907" t="str">
        <f>VLOOKUP($A907,'Medical Examinations'!$A$1:$J$2336,6,FALSE)</f>
        <v>Yes</v>
      </c>
      <c r="H907">
        <f>VLOOKUP($A907,'Medical Examinations'!$A$1:$J$2336,7,FALSE)</f>
        <v>1</v>
      </c>
      <c r="I907" t="str">
        <f>VLOOKUP($A907,'Medical Examinations'!$A$1:$J$2336,8,FALSE)</f>
        <v>No</v>
      </c>
      <c r="J907" t="str">
        <f>VLOOKUP($A907,'Medical Examinations'!$A$1:$J$2336,9,FALSE)</f>
        <v>Obesity</v>
      </c>
      <c r="K907" t="str">
        <f>VLOOKUP($A907,'Medical Examinations'!$A$1:$J$2336,10,FALSE)</f>
        <v>Normal</v>
      </c>
      <c r="L907">
        <f>VLOOKUP($A907,'Hospitalisation Details'!$A$1:$O$2344,2,FALSE)</f>
        <v>12</v>
      </c>
      <c r="M907" s="6" t="str">
        <f>VLOOKUP($A907,'Hospitalisation Details'!$A$1:$O$2344,5,FALSE)</f>
        <v>12-Dec-1993</v>
      </c>
      <c r="N907" s="28">
        <f>VLOOKUP($A907,'Hospitalisation Details'!$A$1:$O$2344,6,FALSE)</f>
        <v>29</v>
      </c>
      <c r="O907" s="28">
        <f>VLOOKUP($A907,'Hospitalisation Details'!$A$1:$O$2344,7,FALSE)</f>
        <v>0</v>
      </c>
      <c r="P907" s="28">
        <f>VLOOKUP($A907,'Hospitalisation Details'!$A$1:$O$2344,8,FALSE)</f>
        <v>11994.89</v>
      </c>
      <c r="Q907" t="str">
        <f>VLOOKUP($A907,'Hospitalisation Details'!$A$1:$O$2344,3,FALSE)</f>
        <v>Dec</v>
      </c>
    </row>
    <row r="908" spans="1:17" ht="15.6" x14ac:dyDescent="0.3">
      <c r="A908" s="21" t="s">
        <v>1462</v>
      </c>
      <c r="B908" t="str">
        <f>VLOOKUP($A908,'Customer Names'!$A$2:$D$2336,3,FALSE)</f>
        <v>Leah L</v>
      </c>
      <c r="C908">
        <f>VLOOKUP($A908,'Medical Examinations'!$A$1:$J$2336,2,FALSE)</f>
        <v>36.799999999999997</v>
      </c>
      <c r="D908">
        <f>VLOOKUP($A908,'Medical Examinations'!$A$1:$J$2336,3,FALSE)</f>
        <v>5.73</v>
      </c>
      <c r="E908" t="str">
        <f>VLOOKUP($A908,'Medical Examinations'!$A$1:$J$2336,4,FALSE)</f>
        <v>Yes</v>
      </c>
      <c r="F908" t="str">
        <f>VLOOKUP($A908,'Medical Examinations'!$A$1:$J$2336,5,FALSE)</f>
        <v>No</v>
      </c>
      <c r="G908" t="str">
        <f>VLOOKUP($A908,'Medical Examinations'!$A$1:$J$2336,6,FALSE)</f>
        <v>Yes</v>
      </c>
      <c r="H908">
        <f>VLOOKUP($A908,'Medical Examinations'!$A$1:$J$2336,7,FALSE)</f>
        <v>1</v>
      </c>
      <c r="I908" t="str">
        <f>VLOOKUP($A908,'Medical Examinations'!$A$1:$J$2336,8,FALSE)</f>
        <v>No</v>
      </c>
      <c r="J908" t="str">
        <f>VLOOKUP($A908,'Medical Examinations'!$A$1:$J$2336,9,FALSE)</f>
        <v>Obesity</v>
      </c>
      <c r="K908" t="str">
        <f>VLOOKUP($A908,'Medical Examinations'!$A$1:$J$2336,10,FALSE)</f>
        <v>Prediabetes</v>
      </c>
      <c r="L908">
        <f>VLOOKUP($A908,'Hospitalisation Details'!$A$1:$O$2344,2,FALSE)</f>
        <v>4</v>
      </c>
      <c r="M908" s="6" t="str">
        <f>VLOOKUP($A908,'Hospitalisation Details'!$A$1:$O$2344,5,FALSE)</f>
        <v>4-Jul-1983</v>
      </c>
      <c r="N908" s="28">
        <f>VLOOKUP($A908,'Hospitalisation Details'!$A$1:$O$2344,6,FALSE)</f>
        <v>39</v>
      </c>
      <c r="O908" s="28">
        <f>VLOOKUP($A908,'Hospitalisation Details'!$A$1:$O$2344,7,FALSE)</f>
        <v>3</v>
      </c>
      <c r="P908" s="28">
        <f>VLOOKUP($A908,'Hospitalisation Details'!$A$1:$O$2344,8,FALSE)</f>
        <v>11987.68</v>
      </c>
      <c r="Q908" t="str">
        <f>VLOOKUP($A908,'Hospitalisation Details'!$A$1:$O$2344,3,FALSE)</f>
        <v>Jul</v>
      </c>
    </row>
    <row r="909" spans="1:17" ht="15.6" x14ac:dyDescent="0.3">
      <c r="A909" s="21" t="s">
        <v>1461</v>
      </c>
      <c r="B909" t="str">
        <f>VLOOKUP($A909,'Customer Names'!$A$2:$D$2336,3,FALSE)</f>
        <v>Wayne L</v>
      </c>
      <c r="C909">
        <f>VLOOKUP($A909,'Medical Examinations'!$A$1:$J$2336,2,FALSE)</f>
        <v>33.880000000000003</v>
      </c>
      <c r="D909">
        <f>VLOOKUP($A909,'Medical Examinations'!$A$1:$J$2336,3,FALSE)</f>
        <v>10.78</v>
      </c>
      <c r="E909" t="str">
        <f>VLOOKUP($A909,'Medical Examinations'!$A$1:$J$2336,4,FALSE)</f>
        <v>Yes</v>
      </c>
      <c r="F909" t="str">
        <f>VLOOKUP($A909,'Medical Examinations'!$A$1:$J$2336,5,FALSE)</f>
        <v>No</v>
      </c>
      <c r="G909" t="str">
        <f>VLOOKUP($A909,'Medical Examinations'!$A$1:$J$2336,6,FALSE)</f>
        <v>No</v>
      </c>
      <c r="H909">
        <f>VLOOKUP($A909,'Medical Examinations'!$A$1:$J$2336,7,FALSE)</f>
        <v>0</v>
      </c>
      <c r="I909" t="str">
        <f>VLOOKUP($A909,'Medical Examinations'!$A$1:$J$2336,8,FALSE)</f>
        <v>No</v>
      </c>
      <c r="J909" t="str">
        <f>VLOOKUP($A909,'Medical Examinations'!$A$1:$J$2336,9,FALSE)</f>
        <v>Obesity</v>
      </c>
      <c r="K909" t="str">
        <f>VLOOKUP($A909,'Medical Examinations'!$A$1:$J$2336,10,FALSE)</f>
        <v>Diabetes</v>
      </c>
      <c r="L909">
        <f>VLOOKUP($A909,'Hospitalisation Details'!$A$1:$O$2344,2,FALSE)</f>
        <v>22</v>
      </c>
      <c r="M909" s="6" t="str">
        <f>VLOOKUP($A909,'Hospitalisation Details'!$A$1:$O$2344,5,FALSE)</f>
        <v>22-Dec-1967</v>
      </c>
      <c r="N909" s="28">
        <f>VLOOKUP($A909,'Hospitalisation Details'!$A$1:$O$2344,6,FALSE)</f>
        <v>55</v>
      </c>
      <c r="O909" s="28">
        <f>VLOOKUP($A909,'Hospitalisation Details'!$A$1:$O$2344,7,FALSE)</f>
        <v>3</v>
      </c>
      <c r="P909" s="28">
        <f>VLOOKUP($A909,'Hospitalisation Details'!$A$1:$O$2344,8,FALSE)</f>
        <v>11987.17</v>
      </c>
      <c r="Q909" t="str">
        <f>VLOOKUP($A909,'Hospitalisation Details'!$A$1:$O$2344,3,FALSE)</f>
        <v>Dec</v>
      </c>
    </row>
    <row r="910" spans="1:17" ht="15.6" x14ac:dyDescent="0.3">
      <c r="A910" s="21" t="s">
        <v>1460</v>
      </c>
      <c r="B910" t="str">
        <f>VLOOKUP($A910,'Customer Names'!$A$2:$D$2336,3,FALSE)</f>
        <v>Jason M</v>
      </c>
      <c r="C910">
        <f>VLOOKUP($A910,'Medical Examinations'!$A$1:$J$2336,2,FALSE)</f>
        <v>32.01</v>
      </c>
      <c r="D910">
        <f>VLOOKUP($A910,'Medical Examinations'!$A$1:$J$2336,3,FALSE)</f>
        <v>5.08</v>
      </c>
      <c r="E910" t="str">
        <f>VLOOKUP($A910,'Medical Examinations'!$A$1:$J$2336,4,FALSE)</f>
        <v>Yes</v>
      </c>
      <c r="F910" t="str">
        <f>VLOOKUP($A910,'Medical Examinations'!$A$1:$J$2336,5,FALSE)</f>
        <v>No</v>
      </c>
      <c r="G910" t="str">
        <f>VLOOKUP($A910,'Medical Examinations'!$A$1:$J$2336,6,FALSE)</f>
        <v>No</v>
      </c>
      <c r="H910">
        <f>VLOOKUP($A910,'Medical Examinations'!$A$1:$J$2336,7,FALSE)</f>
        <v>1</v>
      </c>
      <c r="I910" t="str">
        <f>VLOOKUP($A910,'Medical Examinations'!$A$1:$J$2336,8,FALSE)</f>
        <v>No</v>
      </c>
      <c r="J910" t="str">
        <f>VLOOKUP($A910,'Medical Examinations'!$A$1:$J$2336,9,FALSE)</f>
        <v>Obesity</v>
      </c>
      <c r="K910" t="str">
        <f>VLOOKUP($A910,'Medical Examinations'!$A$1:$J$2336,10,FALSE)</f>
        <v>Normal</v>
      </c>
      <c r="L910">
        <f>VLOOKUP($A910,'Hospitalisation Details'!$A$1:$O$2344,2,FALSE)</f>
        <v>29</v>
      </c>
      <c r="M910" s="6" t="str">
        <f>VLOOKUP($A910,'Hospitalisation Details'!$A$1:$O$2344,5,FALSE)</f>
        <v>29-Sep-1964</v>
      </c>
      <c r="N910" s="28">
        <f>VLOOKUP($A910,'Hospitalisation Details'!$A$1:$O$2344,6,FALSE)</f>
        <v>58</v>
      </c>
      <c r="O910" s="28">
        <f>VLOOKUP($A910,'Hospitalisation Details'!$A$1:$O$2344,7,FALSE)</f>
        <v>1</v>
      </c>
      <c r="P910" s="28">
        <f>VLOOKUP($A910,'Hospitalisation Details'!$A$1:$O$2344,8,FALSE)</f>
        <v>11946.63</v>
      </c>
      <c r="Q910" t="str">
        <f>VLOOKUP($A910,'Hospitalisation Details'!$A$1:$O$2344,3,FALSE)</f>
        <v>Sep</v>
      </c>
    </row>
    <row r="911" spans="1:17" ht="15.6" x14ac:dyDescent="0.3">
      <c r="A911" s="21" t="s">
        <v>1459</v>
      </c>
      <c r="B911" t="str">
        <f>VLOOKUP($A911,'Customer Names'!$A$2:$D$2336,3,FALSE)</f>
        <v>Floris</v>
      </c>
      <c r="C911">
        <f>VLOOKUP($A911,'Medical Examinations'!$A$1:$J$2336,2,FALSE)</f>
        <v>33.630000000000003</v>
      </c>
      <c r="D911">
        <f>VLOOKUP($A911,'Medical Examinations'!$A$1:$J$2336,3,FALSE)</f>
        <v>11.39</v>
      </c>
      <c r="E911" t="str">
        <f>VLOOKUP($A911,'Medical Examinations'!$A$1:$J$2336,4,FALSE)</f>
        <v>No</v>
      </c>
      <c r="F911" t="str">
        <f>VLOOKUP($A911,'Medical Examinations'!$A$1:$J$2336,5,FALSE)</f>
        <v>No</v>
      </c>
      <c r="G911" t="str">
        <f>VLOOKUP($A911,'Medical Examinations'!$A$1:$J$2336,6,FALSE)</f>
        <v>No</v>
      </c>
      <c r="H911">
        <f>VLOOKUP($A911,'Medical Examinations'!$A$1:$J$2336,7,FALSE)</f>
        <v>0</v>
      </c>
      <c r="I911" t="str">
        <f>VLOOKUP($A911,'Medical Examinations'!$A$1:$J$2336,8,FALSE)</f>
        <v>No</v>
      </c>
      <c r="J911" t="str">
        <f>VLOOKUP($A911,'Medical Examinations'!$A$1:$J$2336,9,FALSE)</f>
        <v>Obesity</v>
      </c>
      <c r="K911" t="str">
        <f>VLOOKUP($A911,'Medical Examinations'!$A$1:$J$2336,10,FALSE)</f>
        <v>Diabetes</v>
      </c>
      <c r="L911">
        <f>VLOOKUP($A911,'Hospitalisation Details'!$A$1:$O$2344,2,FALSE)</f>
        <v>1</v>
      </c>
      <c r="M911" s="6" t="str">
        <f>VLOOKUP($A911,'Hospitalisation Details'!$A$1:$O$2344,5,FALSE)</f>
        <v>1-Nov-1965</v>
      </c>
      <c r="N911" s="28">
        <f>VLOOKUP($A911,'Hospitalisation Details'!$A$1:$O$2344,6,FALSE)</f>
        <v>57</v>
      </c>
      <c r="O911" s="28">
        <f>VLOOKUP($A911,'Hospitalisation Details'!$A$1:$O$2344,7,FALSE)</f>
        <v>1</v>
      </c>
      <c r="P911" s="28">
        <f>VLOOKUP($A911,'Hospitalisation Details'!$A$1:$O$2344,8,FALSE)</f>
        <v>11945.13</v>
      </c>
      <c r="Q911" t="str">
        <f>VLOOKUP($A911,'Hospitalisation Details'!$A$1:$O$2344,3,FALSE)</f>
        <v>Nov</v>
      </c>
    </row>
    <row r="912" spans="1:17" ht="15.6" x14ac:dyDescent="0.3">
      <c r="A912" s="21" t="s">
        <v>1458</v>
      </c>
      <c r="B912" t="str">
        <f>VLOOKUP($A912,'Customer Names'!$A$2:$D$2336,3,FALSE)</f>
        <v>Marc</v>
      </c>
      <c r="C912">
        <f>VLOOKUP($A912,'Medical Examinations'!$A$1:$J$2336,2,FALSE)</f>
        <v>34.865000000000002</v>
      </c>
      <c r="D912">
        <f>VLOOKUP($A912,'Medical Examinations'!$A$1:$J$2336,3,FALSE)</f>
        <v>5.35</v>
      </c>
      <c r="E912" t="str">
        <f>VLOOKUP($A912,'Medical Examinations'!$A$1:$J$2336,4,FALSE)</f>
        <v>Yes</v>
      </c>
      <c r="F912" t="str">
        <f>VLOOKUP($A912,'Medical Examinations'!$A$1:$J$2336,5,FALSE)</f>
        <v>No</v>
      </c>
      <c r="G912" t="str">
        <f>VLOOKUP($A912,'Medical Examinations'!$A$1:$J$2336,6,FALSE)</f>
        <v>No</v>
      </c>
      <c r="H912">
        <f>VLOOKUP($A912,'Medical Examinations'!$A$1:$J$2336,7,FALSE)</f>
        <v>1</v>
      </c>
      <c r="I912" t="str">
        <f>VLOOKUP($A912,'Medical Examinations'!$A$1:$J$2336,8,FALSE)</f>
        <v>No</v>
      </c>
      <c r="J912" t="str">
        <f>VLOOKUP($A912,'Medical Examinations'!$A$1:$J$2336,9,FALSE)</f>
        <v>Obesity</v>
      </c>
      <c r="K912" t="str">
        <f>VLOOKUP($A912,'Medical Examinations'!$A$1:$J$2336,10,FALSE)</f>
        <v>Normal</v>
      </c>
      <c r="L912">
        <f>VLOOKUP($A912,'Hospitalisation Details'!$A$1:$O$2344,2,FALSE)</f>
        <v>25</v>
      </c>
      <c r="M912" s="6" t="str">
        <f>VLOOKUP($A912,'Hospitalisation Details'!$A$1:$O$2344,5,FALSE)</f>
        <v>25-Dec-1964</v>
      </c>
      <c r="N912" s="28">
        <f>VLOOKUP($A912,'Hospitalisation Details'!$A$1:$O$2344,6,FALSE)</f>
        <v>58</v>
      </c>
      <c r="O912" s="28">
        <f>VLOOKUP($A912,'Hospitalisation Details'!$A$1:$O$2344,7,FALSE)</f>
        <v>0</v>
      </c>
      <c r="P912" s="28">
        <f>VLOOKUP($A912,'Hospitalisation Details'!$A$1:$O$2344,8,FALSE)</f>
        <v>11944.59</v>
      </c>
      <c r="Q912" t="str">
        <f>VLOOKUP($A912,'Hospitalisation Details'!$A$1:$O$2344,3,FALSE)</f>
        <v>Dec</v>
      </c>
    </row>
    <row r="913" spans="1:17" ht="15.6" x14ac:dyDescent="0.3">
      <c r="A913" s="21" t="s">
        <v>1457</v>
      </c>
      <c r="B913" t="str">
        <f>VLOOKUP($A913,'Customer Names'!$A$2:$D$2336,3,FALSE)</f>
        <v>Christopher</v>
      </c>
      <c r="C913">
        <f>VLOOKUP($A913,'Medical Examinations'!$A$1:$J$2336,2,FALSE)</f>
        <v>43.11</v>
      </c>
      <c r="D913">
        <f>VLOOKUP($A913,'Medical Examinations'!$A$1:$J$2336,3,FALSE)</f>
        <v>5.6</v>
      </c>
      <c r="E913" t="str">
        <f>VLOOKUP($A913,'Medical Examinations'!$A$1:$J$2336,4,FALSE)</f>
        <v>No</v>
      </c>
      <c r="F913" t="str">
        <f>VLOOKUP($A913,'Medical Examinations'!$A$1:$J$2336,5,FALSE)</f>
        <v>No</v>
      </c>
      <c r="G913" t="str">
        <f>VLOOKUP($A913,'Medical Examinations'!$A$1:$J$2336,6,FALSE)</f>
        <v>No</v>
      </c>
      <c r="H913">
        <f>VLOOKUP($A913,'Medical Examinations'!$A$1:$J$2336,7,FALSE)</f>
        <v>0</v>
      </c>
      <c r="I913" t="str">
        <f>VLOOKUP($A913,'Medical Examinations'!$A$1:$J$2336,8,FALSE)</f>
        <v>No</v>
      </c>
      <c r="J913" t="str">
        <f>VLOOKUP($A913,'Medical Examinations'!$A$1:$J$2336,9,FALSE)</f>
        <v>Obesity</v>
      </c>
      <c r="K913" t="str">
        <f>VLOOKUP($A913,'Medical Examinations'!$A$1:$J$2336,10,FALSE)</f>
        <v>Normal</v>
      </c>
      <c r="L913">
        <f>VLOOKUP($A913,'Hospitalisation Details'!$A$1:$O$2344,2,FALSE)</f>
        <v>19</v>
      </c>
      <c r="M913" s="6" t="str">
        <f>VLOOKUP($A913,'Hospitalisation Details'!$A$1:$O$2344,5,FALSE)</f>
        <v>19-Oct-1991</v>
      </c>
      <c r="N913" s="28">
        <f>VLOOKUP($A913,'Hospitalisation Details'!$A$1:$O$2344,6,FALSE)</f>
        <v>31</v>
      </c>
      <c r="O913" s="28">
        <f>VLOOKUP($A913,'Hospitalisation Details'!$A$1:$O$2344,7,FALSE)</f>
        <v>3</v>
      </c>
      <c r="P913" s="28">
        <f>VLOOKUP($A913,'Hospitalisation Details'!$A$1:$O$2344,8,FALSE)</f>
        <v>11941.83</v>
      </c>
      <c r="Q913" t="str">
        <f>VLOOKUP($A913,'Hospitalisation Details'!$A$1:$O$2344,3,FALSE)</f>
        <v>Oct</v>
      </c>
    </row>
    <row r="914" spans="1:17" ht="15.6" x14ac:dyDescent="0.3">
      <c r="A914" s="21" t="s">
        <v>1456</v>
      </c>
      <c r="B914" t="str">
        <f>VLOOKUP($A914,'Customer Names'!$A$2:$D$2336,3,FALSE)</f>
        <v>Kevin</v>
      </c>
      <c r="C914">
        <f>VLOOKUP($A914,'Medical Examinations'!$A$1:$J$2336,2,FALSE)</f>
        <v>30.305</v>
      </c>
      <c r="D914">
        <f>VLOOKUP($A914,'Medical Examinations'!$A$1:$J$2336,3,FALSE)</f>
        <v>4.2699999999999996</v>
      </c>
      <c r="E914" t="str">
        <f>VLOOKUP($A914,'Medical Examinations'!$A$1:$J$2336,4,FALSE)</f>
        <v>Yes</v>
      </c>
      <c r="F914" t="str">
        <f>VLOOKUP($A914,'Medical Examinations'!$A$1:$J$2336,5,FALSE)</f>
        <v>No</v>
      </c>
      <c r="G914" t="str">
        <f>VLOOKUP($A914,'Medical Examinations'!$A$1:$J$2336,6,FALSE)</f>
        <v>No</v>
      </c>
      <c r="H914">
        <f>VLOOKUP($A914,'Medical Examinations'!$A$1:$J$2336,7,FALSE)</f>
        <v>1</v>
      </c>
      <c r="I914" t="str">
        <f>VLOOKUP($A914,'Medical Examinations'!$A$1:$J$2336,8,FALSE)</f>
        <v>No</v>
      </c>
      <c r="J914" t="str">
        <f>VLOOKUP($A914,'Medical Examinations'!$A$1:$J$2336,9,FALSE)</f>
        <v>Obesity</v>
      </c>
      <c r="K914" t="str">
        <f>VLOOKUP($A914,'Medical Examinations'!$A$1:$J$2336,10,FALSE)</f>
        <v>Normal</v>
      </c>
      <c r="L914">
        <f>VLOOKUP($A914,'Hospitalisation Details'!$A$1:$O$2344,2,FALSE)</f>
        <v>2</v>
      </c>
      <c r="M914" s="6" t="str">
        <f>VLOOKUP($A914,'Hospitalisation Details'!$A$1:$O$2344,5,FALSE)</f>
        <v>2-Aug-1964</v>
      </c>
      <c r="N914" s="28">
        <f>VLOOKUP($A914,'Hospitalisation Details'!$A$1:$O$2344,6,FALSE)</f>
        <v>58</v>
      </c>
      <c r="O914" s="28">
        <f>VLOOKUP($A914,'Hospitalisation Details'!$A$1:$O$2344,7,FALSE)</f>
        <v>0</v>
      </c>
      <c r="P914" s="28">
        <f>VLOOKUP($A914,'Hospitalisation Details'!$A$1:$O$2344,8,FALSE)</f>
        <v>11938.26</v>
      </c>
      <c r="Q914" t="str">
        <f>VLOOKUP($A914,'Hospitalisation Details'!$A$1:$O$2344,3,FALSE)</f>
        <v>Aug</v>
      </c>
    </row>
    <row r="915" spans="1:17" ht="15.6" x14ac:dyDescent="0.3">
      <c r="A915" s="21" t="s">
        <v>1455</v>
      </c>
      <c r="B915" t="str">
        <f>VLOOKUP($A915,'Customer Names'!$A$2:$D$2336,3,FALSE)</f>
        <v>Aharon N</v>
      </c>
      <c r="C915">
        <f>VLOOKUP($A915,'Medical Examinations'!$A$1:$J$2336,2,FALSE)</f>
        <v>25.175000000000001</v>
      </c>
      <c r="D915">
        <f>VLOOKUP($A915,'Medical Examinations'!$A$1:$J$2336,3,FALSE)</f>
        <v>5.57</v>
      </c>
      <c r="E915" t="str">
        <f>VLOOKUP($A915,'Medical Examinations'!$A$1:$J$2336,4,FALSE)</f>
        <v>Yes</v>
      </c>
      <c r="F915" t="str">
        <f>VLOOKUP($A915,'Medical Examinations'!$A$1:$J$2336,5,FALSE)</f>
        <v>No</v>
      </c>
      <c r="G915" t="str">
        <f>VLOOKUP($A915,'Medical Examinations'!$A$1:$J$2336,6,FALSE)</f>
        <v>No</v>
      </c>
      <c r="H915">
        <f>VLOOKUP($A915,'Medical Examinations'!$A$1:$J$2336,7,FALSE)</f>
        <v>1</v>
      </c>
      <c r="I915" t="str">
        <f>VLOOKUP($A915,'Medical Examinations'!$A$1:$J$2336,8,FALSE)</f>
        <v>No</v>
      </c>
      <c r="J915" t="str">
        <f>VLOOKUP($A915,'Medical Examinations'!$A$1:$J$2336,9,FALSE)</f>
        <v>Over Weight</v>
      </c>
      <c r="K915" t="str">
        <f>VLOOKUP($A915,'Medical Examinations'!$A$1:$J$2336,10,FALSE)</f>
        <v>Normal</v>
      </c>
      <c r="L915">
        <f>VLOOKUP($A915,'Hospitalisation Details'!$A$1:$O$2344,2,FALSE)</f>
        <v>20</v>
      </c>
      <c r="M915" s="6" t="str">
        <f>VLOOKUP($A915,'Hospitalisation Details'!$A$1:$O$2344,5,FALSE)</f>
        <v>20-Dec-1964</v>
      </c>
      <c r="N915" s="28">
        <f>VLOOKUP($A915,'Hospitalisation Details'!$A$1:$O$2344,6,FALSE)</f>
        <v>58</v>
      </c>
      <c r="O915" s="28">
        <f>VLOOKUP($A915,'Hospitalisation Details'!$A$1:$O$2344,7,FALSE)</f>
        <v>0</v>
      </c>
      <c r="P915" s="28">
        <f>VLOOKUP($A915,'Hospitalisation Details'!$A$1:$O$2344,8,FALSE)</f>
        <v>11931.13</v>
      </c>
      <c r="Q915" t="str">
        <f>VLOOKUP($A915,'Hospitalisation Details'!$A$1:$O$2344,3,FALSE)</f>
        <v>Dec</v>
      </c>
    </row>
    <row r="916" spans="1:17" ht="15.6" x14ac:dyDescent="0.3">
      <c r="A916" s="21" t="s">
        <v>1454</v>
      </c>
      <c r="B916" t="str">
        <f>VLOOKUP($A916,'Customer Names'!$A$2:$D$2336,3,FALSE)</f>
        <v>Lawrence D</v>
      </c>
      <c r="C916">
        <f>VLOOKUP($A916,'Medical Examinations'!$A$1:$J$2336,2,FALSE)</f>
        <v>26.8</v>
      </c>
      <c r="D916">
        <f>VLOOKUP($A916,'Medical Examinations'!$A$1:$J$2336,3,FALSE)</f>
        <v>5.68</v>
      </c>
      <c r="E916" t="str">
        <f>VLOOKUP($A916,'Medical Examinations'!$A$1:$J$2336,4,FALSE)</f>
        <v>Yes</v>
      </c>
      <c r="F916" t="str">
        <f>VLOOKUP($A916,'Medical Examinations'!$A$1:$J$2336,5,FALSE)</f>
        <v>No</v>
      </c>
      <c r="G916" t="str">
        <f>VLOOKUP($A916,'Medical Examinations'!$A$1:$J$2336,6,FALSE)</f>
        <v>No</v>
      </c>
      <c r="H916">
        <f>VLOOKUP($A916,'Medical Examinations'!$A$1:$J$2336,7,FALSE)</f>
        <v>1</v>
      </c>
      <c r="I916" t="str">
        <f>VLOOKUP($A916,'Medical Examinations'!$A$1:$J$2336,8,FALSE)</f>
        <v>No</v>
      </c>
      <c r="J916" t="str">
        <f>VLOOKUP($A916,'Medical Examinations'!$A$1:$J$2336,9,FALSE)</f>
        <v>Over Weight</v>
      </c>
      <c r="K916" t="str">
        <f>VLOOKUP($A916,'Medical Examinations'!$A$1:$J$2336,10,FALSE)</f>
        <v>Normal</v>
      </c>
      <c r="L916">
        <f>VLOOKUP($A916,'Hospitalisation Details'!$A$1:$O$2344,2,FALSE)</f>
        <v>19</v>
      </c>
      <c r="M916" s="6" t="str">
        <f>VLOOKUP($A916,'Hospitalisation Details'!$A$1:$O$2344,5,FALSE)</f>
        <v>19-Nov-1964</v>
      </c>
      <c r="N916" s="28">
        <f>VLOOKUP($A916,'Hospitalisation Details'!$A$1:$O$2344,6,FALSE)</f>
        <v>58</v>
      </c>
      <c r="O916" s="28">
        <f>VLOOKUP($A916,'Hospitalisation Details'!$A$1:$O$2344,7,FALSE)</f>
        <v>0</v>
      </c>
      <c r="P916" s="28">
        <f>VLOOKUP($A916,'Hospitalisation Details'!$A$1:$O$2344,8,FALSE)</f>
        <v>11918.2</v>
      </c>
      <c r="Q916" t="str">
        <f>VLOOKUP($A916,'Hospitalisation Details'!$A$1:$O$2344,3,FALSE)</f>
        <v>Nov</v>
      </c>
    </row>
    <row r="917" spans="1:17" ht="15.6" x14ac:dyDescent="0.3">
      <c r="A917" s="21" t="s">
        <v>1453</v>
      </c>
      <c r="B917" t="str">
        <f>VLOOKUP($A917,'Customer Names'!$A$2:$D$2336,3,FALSE)</f>
        <v>Malcolm</v>
      </c>
      <c r="C917">
        <f>VLOOKUP($A917,'Medical Examinations'!$A$1:$J$2336,2,FALSE)</f>
        <v>21.78</v>
      </c>
      <c r="D917">
        <f>VLOOKUP($A917,'Medical Examinations'!$A$1:$J$2336,3,FALSE)</f>
        <v>5.3</v>
      </c>
      <c r="E917" t="str">
        <f>VLOOKUP($A917,'Medical Examinations'!$A$1:$J$2336,4,FALSE)</f>
        <v>No</v>
      </c>
      <c r="F917" t="str">
        <f>VLOOKUP($A917,'Medical Examinations'!$A$1:$J$2336,5,FALSE)</f>
        <v>Yes</v>
      </c>
      <c r="G917" t="str">
        <f>VLOOKUP($A917,'Medical Examinations'!$A$1:$J$2336,6,FALSE)</f>
        <v>No</v>
      </c>
      <c r="H917">
        <f>VLOOKUP($A917,'Medical Examinations'!$A$1:$J$2336,7,FALSE)</f>
        <v>1</v>
      </c>
      <c r="I917" t="str">
        <f>VLOOKUP($A917,'Medical Examinations'!$A$1:$J$2336,8,FALSE)</f>
        <v>No</v>
      </c>
      <c r="J917" t="str">
        <f>VLOOKUP($A917,'Medical Examinations'!$A$1:$J$2336,9,FALSE)</f>
        <v>Normal Weight</v>
      </c>
      <c r="K917" t="str">
        <f>VLOOKUP($A917,'Medical Examinations'!$A$1:$J$2336,10,FALSE)</f>
        <v>Normal</v>
      </c>
      <c r="L917">
        <f>VLOOKUP($A917,'Hospitalisation Details'!$A$1:$O$2344,2,FALSE)</f>
        <v>2</v>
      </c>
      <c r="M917" s="6" t="str">
        <f>VLOOKUP($A917,'Hospitalisation Details'!$A$1:$O$2344,5,FALSE)</f>
        <v>2-Jun-2004</v>
      </c>
      <c r="N917" s="28">
        <f>VLOOKUP($A917,'Hospitalisation Details'!$A$1:$O$2344,6,FALSE)</f>
        <v>19</v>
      </c>
      <c r="O917" s="28">
        <f>VLOOKUP($A917,'Hospitalisation Details'!$A$1:$O$2344,7,FALSE)</f>
        <v>2</v>
      </c>
      <c r="P917" s="28">
        <f>VLOOKUP($A917,'Hospitalisation Details'!$A$1:$O$2344,8,FALSE)</f>
        <v>11884.05</v>
      </c>
      <c r="Q917" t="str">
        <f>VLOOKUP($A917,'Hospitalisation Details'!$A$1:$O$2344,3,FALSE)</f>
        <v>Jun</v>
      </c>
    </row>
    <row r="918" spans="1:17" ht="15.6" x14ac:dyDescent="0.3">
      <c r="A918" s="21" t="s">
        <v>1452</v>
      </c>
      <c r="B918" t="str">
        <f>VLOOKUP($A918,'Customer Names'!$A$2:$D$2336,3,FALSE)</f>
        <v>Anna E</v>
      </c>
      <c r="C918">
        <f>VLOOKUP($A918,'Medical Examinations'!$A$1:$J$2336,2,FALSE)</f>
        <v>30.14</v>
      </c>
      <c r="D918">
        <f>VLOOKUP($A918,'Medical Examinations'!$A$1:$J$2336,3,FALSE)</f>
        <v>9.4499999999999993</v>
      </c>
      <c r="E918" t="str">
        <f>VLOOKUP($A918,'Medical Examinations'!$A$1:$J$2336,4,FALSE)</f>
        <v>Yes</v>
      </c>
      <c r="F918" t="str">
        <f>VLOOKUP($A918,'Medical Examinations'!$A$1:$J$2336,5,FALSE)</f>
        <v>No</v>
      </c>
      <c r="G918" t="str">
        <f>VLOOKUP($A918,'Medical Examinations'!$A$1:$J$2336,6,FALSE)</f>
        <v>No</v>
      </c>
      <c r="H918">
        <f>VLOOKUP($A918,'Medical Examinations'!$A$1:$J$2336,7,FALSE)</f>
        <v>0</v>
      </c>
      <c r="I918" t="str">
        <f>VLOOKUP($A918,'Medical Examinations'!$A$1:$J$2336,8,FALSE)</f>
        <v>No</v>
      </c>
      <c r="J918" t="str">
        <f>VLOOKUP($A918,'Medical Examinations'!$A$1:$J$2336,9,FALSE)</f>
        <v>Obesity</v>
      </c>
      <c r="K918" t="str">
        <f>VLOOKUP($A918,'Medical Examinations'!$A$1:$J$2336,10,FALSE)</f>
        <v>Diabetes</v>
      </c>
      <c r="L918">
        <f>VLOOKUP($A918,'Hospitalisation Details'!$A$1:$O$2344,2,FALSE)</f>
        <v>29</v>
      </c>
      <c r="M918" s="6" t="str">
        <f>VLOOKUP($A918,'Hospitalisation Details'!$A$1:$O$2344,5,FALSE)</f>
        <v>29-Oct-1967</v>
      </c>
      <c r="N918" s="28">
        <f>VLOOKUP($A918,'Hospitalisation Details'!$A$1:$O$2344,6,FALSE)</f>
        <v>55</v>
      </c>
      <c r="O918" s="28">
        <f>VLOOKUP($A918,'Hospitalisation Details'!$A$1:$O$2344,7,FALSE)</f>
        <v>2</v>
      </c>
      <c r="P918" s="28">
        <f>VLOOKUP($A918,'Hospitalisation Details'!$A$1:$O$2344,8,FALSE)</f>
        <v>11881.97</v>
      </c>
      <c r="Q918" t="str">
        <f>VLOOKUP($A918,'Hospitalisation Details'!$A$1:$O$2344,3,FALSE)</f>
        <v>Oct</v>
      </c>
    </row>
    <row r="919" spans="1:17" ht="15.6" x14ac:dyDescent="0.3">
      <c r="A919" s="21" t="s">
        <v>1451</v>
      </c>
      <c r="B919" t="str">
        <f>VLOOKUP($A919,'Customer Names'!$A$2:$D$2336,3,FALSE)</f>
        <v>Jenny</v>
      </c>
      <c r="C919">
        <f>VLOOKUP($A919,'Medical Examinations'!$A$1:$J$2336,2,FALSE)</f>
        <v>29.7</v>
      </c>
      <c r="D919">
        <f>VLOOKUP($A919,'Medical Examinations'!$A$1:$J$2336,3,FALSE)</f>
        <v>6.79</v>
      </c>
      <c r="E919" t="str">
        <f>VLOOKUP($A919,'Medical Examinations'!$A$1:$J$2336,4,FALSE)</f>
        <v>Yes</v>
      </c>
      <c r="F919" t="str">
        <f>VLOOKUP($A919,'Medical Examinations'!$A$1:$J$2336,5,FALSE)</f>
        <v>No</v>
      </c>
      <c r="G919" t="str">
        <f>VLOOKUP($A919,'Medical Examinations'!$A$1:$J$2336,6,FALSE)</f>
        <v>No</v>
      </c>
      <c r="H919">
        <f>VLOOKUP($A919,'Medical Examinations'!$A$1:$J$2336,7,FALSE)</f>
        <v>0</v>
      </c>
      <c r="I919" t="str">
        <f>VLOOKUP($A919,'Medical Examinations'!$A$1:$J$2336,8,FALSE)</f>
        <v>No</v>
      </c>
      <c r="J919" t="str">
        <f>VLOOKUP($A919,'Medical Examinations'!$A$1:$J$2336,9,FALSE)</f>
        <v>Over Weight</v>
      </c>
      <c r="K919" t="str">
        <f>VLOOKUP($A919,'Medical Examinations'!$A$1:$J$2336,10,FALSE)</f>
        <v>Diabetes</v>
      </c>
      <c r="L919">
        <f>VLOOKUP($A919,'Hospitalisation Details'!$A$1:$O$2344,2,FALSE)</f>
        <v>14</v>
      </c>
      <c r="M919" s="6" t="str">
        <f>VLOOKUP($A919,'Hospitalisation Details'!$A$1:$O$2344,5,FALSE)</f>
        <v>14-Jul-1967</v>
      </c>
      <c r="N919" s="28">
        <f>VLOOKUP($A919,'Hospitalisation Details'!$A$1:$O$2344,6,FALSE)</f>
        <v>55</v>
      </c>
      <c r="O919" s="28">
        <f>VLOOKUP($A919,'Hospitalisation Details'!$A$1:$O$2344,7,FALSE)</f>
        <v>2</v>
      </c>
      <c r="P919" s="28">
        <f>VLOOKUP($A919,'Hospitalisation Details'!$A$1:$O$2344,8,FALSE)</f>
        <v>11881.36</v>
      </c>
      <c r="Q919" t="str">
        <f>VLOOKUP($A919,'Hospitalisation Details'!$A$1:$O$2344,3,FALSE)</f>
        <v>Jul</v>
      </c>
    </row>
    <row r="920" spans="1:17" ht="15.6" x14ac:dyDescent="0.3">
      <c r="A920" s="21" t="s">
        <v>1450</v>
      </c>
      <c r="B920" t="str">
        <f>VLOOKUP($A920,'Customer Names'!$A$2:$D$2336,3,FALSE)</f>
        <v>Melissa L</v>
      </c>
      <c r="C920">
        <f>VLOOKUP($A920,'Medical Examinations'!$A$1:$J$2336,2,FALSE)</f>
        <v>32.395000000000003</v>
      </c>
      <c r="D920">
        <f>VLOOKUP($A920,'Medical Examinations'!$A$1:$J$2336,3,FALSE)</f>
        <v>11.1</v>
      </c>
      <c r="E920" t="str">
        <f>VLOOKUP($A920,'Medical Examinations'!$A$1:$J$2336,4,FALSE)</f>
        <v>Yes</v>
      </c>
      <c r="F920" t="str">
        <f>VLOOKUP($A920,'Medical Examinations'!$A$1:$J$2336,5,FALSE)</f>
        <v>No</v>
      </c>
      <c r="G920" t="str">
        <f>VLOOKUP($A920,'Medical Examinations'!$A$1:$J$2336,6,FALSE)</f>
        <v>No</v>
      </c>
      <c r="H920">
        <f>VLOOKUP($A920,'Medical Examinations'!$A$1:$J$2336,7,FALSE)</f>
        <v>0</v>
      </c>
      <c r="I920" t="str">
        <f>VLOOKUP($A920,'Medical Examinations'!$A$1:$J$2336,8,FALSE)</f>
        <v>No</v>
      </c>
      <c r="J920" t="str">
        <f>VLOOKUP($A920,'Medical Examinations'!$A$1:$J$2336,9,FALSE)</f>
        <v>Obesity</v>
      </c>
      <c r="K920" t="str">
        <f>VLOOKUP($A920,'Medical Examinations'!$A$1:$J$2336,10,FALSE)</f>
        <v>Diabetes</v>
      </c>
      <c r="L920">
        <f>VLOOKUP($A920,'Hospitalisation Details'!$A$1:$O$2344,2,FALSE)</f>
        <v>24</v>
      </c>
      <c r="M920" s="6" t="str">
        <f>VLOOKUP($A920,'Hospitalisation Details'!$A$1:$O$2344,5,FALSE)</f>
        <v>24-Aug-1967</v>
      </c>
      <c r="N920" s="28">
        <f>VLOOKUP($A920,'Hospitalisation Details'!$A$1:$O$2344,6,FALSE)</f>
        <v>55</v>
      </c>
      <c r="O920" s="28">
        <f>VLOOKUP($A920,'Hospitalisation Details'!$A$1:$O$2344,7,FALSE)</f>
        <v>1</v>
      </c>
      <c r="P920" s="28">
        <f>VLOOKUP($A920,'Hospitalisation Details'!$A$1:$O$2344,8,FALSE)</f>
        <v>11879.1</v>
      </c>
      <c r="Q920" t="str">
        <f>VLOOKUP($A920,'Hospitalisation Details'!$A$1:$O$2344,3,FALSE)</f>
        <v>Aug</v>
      </c>
    </row>
    <row r="921" spans="1:17" ht="15.6" x14ac:dyDescent="0.3">
      <c r="A921" s="21" t="s">
        <v>1449</v>
      </c>
      <c r="B921" t="str">
        <f>VLOOKUP($A921,'Customer Names'!$A$2:$D$2336,3,FALSE)</f>
        <v>Chia J</v>
      </c>
      <c r="C921">
        <f>VLOOKUP($A921,'Medical Examinations'!$A$1:$J$2336,2,FALSE)</f>
        <v>36.64</v>
      </c>
      <c r="D921">
        <f>VLOOKUP($A921,'Medical Examinations'!$A$1:$J$2336,3,FALSE)</f>
        <v>7.26</v>
      </c>
      <c r="E921" t="str">
        <f>VLOOKUP($A921,'Medical Examinations'!$A$1:$J$2336,4,FALSE)</f>
        <v>No</v>
      </c>
      <c r="F921" t="str">
        <f>VLOOKUP($A921,'Medical Examinations'!$A$1:$J$2336,5,FALSE)</f>
        <v>No</v>
      </c>
      <c r="G921" t="str">
        <f>VLOOKUP($A921,'Medical Examinations'!$A$1:$J$2336,6,FALSE)</f>
        <v>No</v>
      </c>
      <c r="H921">
        <f>VLOOKUP($A921,'Medical Examinations'!$A$1:$J$2336,7,FALSE)</f>
        <v>0</v>
      </c>
      <c r="I921" t="str">
        <f>VLOOKUP($A921,'Medical Examinations'!$A$1:$J$2336,8,FALSE)</f>
        <v>No</v>
      </c>
      <c r="J921" t="str">
        <f>VLOOKUP($A921,'Medical Examinations'!$A$1:$J$2336,9,FALSE)</f>
        <v>Obesity</v>
      </c>
      <c r="K921" t="str">
        <f>VLOOKUP($A921,'Medical Examinations'!$A$1:$J$2336,10,FALSE)</f>
        <v>Diabetes</v>
      </c>
      <c r="L921">
        <f>VLOOKUP($A921,'Hospitalisation Details'!$A$1:$O$2344,2,FALSE)</f>
        <v>7</v>
      </c>
      <c r="M921" s="6" t="str">
        <f>VLOOKUP($A921,'Hospitalisation Details'!$A$1:$O$2344,5,FALSE)</f>
        <v>7-Jul-1974</v>
      </c>
      <c r="N921" s="28">
        <f>VLOOKUP($A921,'Hospitalisation Details'!$A$1:$O$2344,6,FALSE)</f>
        <v>48</v>
      </c>
      <c r="O921" s="28">
        <f>VLOOKUP($A921,'Hospitalisation Details'!$A$1:$O$2344,7,FALSE)</f>
        <v>0</v>
      </c>
      <c r="P921" s="28">
        <f>VLOOKUP($A921,'Hospitalisation Details'!$A$1:$O$2344,8,FALSE)</f>
        <v>11858.56</v>
      </c>
      <c r="Q921" t="str">
        <f>VLOOKUP($A921,'Hospitalisation Details'!$A$1:$O$2344,3,FALSE)</f>
        <v>Jul</v>
      </c>
    </row>
    <row r="922" spans="1:17" ht="15.6" x14ac:dyDescent="0.3">
      <c r="A922" s="21" t="s">
        <v>1448</v>
      </c>
      <c r="B922" t="str">
        <f>VLOOKUP($A922,'Customer Names'!$A$2:$D$2336,3,FALSE)</f>
        <v>Laura A</v>
      </c>
      <c r="C922">
        <f>VLOOKUP($A922,'Medical Examinations'!$A$1:$J$2336,2,FALSE)</f>
        <v>39.049999999999997</v>
      </c>
      <c r="D922">
        <f>VLOOKUP($A922,'Medical Examinations'!$A$1:$J$2336,3,FALSE)</f>
        <v>5.27</v>
      </c>
      <c r="E922" t="str">
        <f>VLOOKUP($A922,'Medical Examinations'!$A$1:$J$2336,4,FALSE)</f>
        <v>Yes</v>
      </c>
      <c r="F922" t="str">
        <f>VLOOKUP($A922,'Medical Examinations'!$A$1:$J$2336,5,FALSE)</f>
        <v>No</v>
      </c>
      <c r="G922" t="str">
        <f>VLOOKUP($A922,'Medical Examinations'!$A$1:$J$2336,6,FALSE)</f>
        <v>No</v>
      </c>
      <c r="H922">
        <f>VLOOKUP($A922,'Medical Examinations'!$A$1:$J$2336,7,FALSE)</f>
        <v>1</v>
      </c>
      <c r="I922" t="str">
        <f>VLOOKUP($A922,'Medical Examinations'!$A$1:$J$2336,8,FALSE)</f>
        <v>No</v>
      </c>
      <c r="J922" t="str">
        <f>VLOOKUP($A922,'Medical Examinations'!$A$1:$J$2336,9,FALSE)</f>
        <v>Obesity</v>
      </c>
      <c r="K922" t="str">
        <f>VLOOKUP($A922,'Medical Examinations'!$A$1:$J$2336,10,FALSE)</f>
        <v>Normal</v>
      </c>
      <c r="L922">
        <f>VLOOKUP($A922,'Hospitalisation Details'!$A$1:$O$2344,2,FALSE)</f>
        <v>29</v>
      </c>
      <c r="M922" s="6" t="str">
        <f>VLOOKUP($A922,'Hospitalisation Details'!$A$1:$O$2344,5,FALSE)</f>
        <v>29-Sep-1964</v>
      </c>
      <c r="N922" s="28">
        <f>VLOOKUP($A922,'Hospitalisation Details'!$A$1:$O$2344,6,FALSE)</f>
        <v>58</v>
      </c>
      <c r="O922" s="28">
        <f>VLOOKUP($A922,'Hospitalisation Details'!$A$1:$O$2344,7,FALSE)</f>
        <v>0</v>
      </c>
      <c r="P922" s="28">
        <f>VLOOKUP($A922,'Hospitalisation Details'!$A$1:$O$2344,8,FALSE)</f>
        <v>11856.41</v>
      </c>
      <c r="Q922" t="str">
        <f>VLOOKUP($A922,'Hospitalisation Details'!$A$1:$O$2344,3,FALSE)</f>
        <v>Sep</v>
      </c>
    </row>
    <row r="923" spans="1:17" ht="15.6" x14ac:dyDescent="0.3">
      <c r="A923" s="21" t="s">
        <v>1447</v>
      </c>
      <c r="B923" t="str">
        <f>VLOOKUP($A923,'Customer Names'!$A$2:$D$2336,3,FALSE)</f>
        <v>Aditi</v>
      </c>
      <c r="C923">
        <f>VLOOKUP($A923,'Medical Examinations'!$A$1:$J$2336,2,FALSE)</f>
        <v>33.1</v>
      </c>
      <c r="D923">
        <f>VLOOKUP($A923,'Medical Examinations'!$A$1:$J$2336,3,FALSE)</f>
        <v>5.46</v>
      </c>
      <c r="E923" t="str">
        <f>VLOOKUP($A923,'Medical Examinations'!$A$1:$J$2336,4,FALSE)</f>
        <v>Yes</v>
      </c>
      <c r="F923" t="str">
        <f>VLOOKUP($A923,'Medical Examinations'!$A$1:$J$2336,5,FALSE)</f>
        <v>No</v>
      </c>
      <c r="G923" t="str">
        <f>VLOOKUP($A923,'Medical Examinations'!$A$1:$J$2336,6,FALSE)</f>
        <v>No</v>
      </c>
      <c r="H923">
        <f>VLOOKUP($A923,'Medical Examinations'!$A$1:$J$2336,7,FALSE)</f>
        <v>1</v>
      </c>
      <c r="I923" t="str">
        <f>VLOOKUP($A923,'Medical Examinations'!$A$1:$J$2336,8,FALSE)</f>
        <v>No</v>
      </c>
      <c r="J923" t="str">
        <f>VLOOKUP($A923,'Medical Examinations'!$A$1:$J$2336,9,FALSE)</f>
        <v>Obesity</v>
      </c>
      <c r="K923" t="str">
        <f>VLOOKUP($A923,'Medical Examinations'!$A$1:$J$2336,10,FALSE)</f>
        <v>Normal</v>
      </c>
      <c r="L923">
        <f>VLOOKUP($A923,'Hospitalisation Details'!$A$1:$O$2344,2,FALSE)</f>
        <v>27</v>
      </c>
      <c r="M923" s="6" t="str">
        <f>VLOOKUP($A923,'Hospitalisation Details'!$A$1:$O$2344,5,FALSE)</f>
        <v>27-Jun-1964</v>
      </c>
      <c r="N923" s="28">
        <f>VLOOKUP($A923,'Hospitalisation Details'!$A$1:$O$2344,6,FALSE)</f>
        <v>58</v>
      </c>
      <c r="O923" s="28">
        <f>VLOOKUP($A923,'Hospitalisation Details'!$A$1:$O$2344,7,FALSE)</f>
        <v>0</v>
      </c>
      <c r="P923" s="28">
        <f>VLOOKUP($A923,'Hospitalisation Details'!$A$1:$O$2344,8,FALSE)</f>
        <v>11848.14</v>
      </c>
      <c r="Q923" t="str">
        <f>VLOOKUP($A923,'Hospitalisation Details'!$A$1:$O$2344,3,FALSE)</f>
        <v>Jun</v>
      </c>
    </row>
    <row r="924" spans="1:17" ht="15.6" x14ac:dyDescent="0.3">
      <c r="A924" s="21" t="s">
        <v>1446</v>
      </c>
      <c r="B924" t="str">
        <f>VLOOKUP($A924,'Customer Names'!$A$2:$D$2336,3,FALSE)</f>
        <v>Leah A</v>
      </c>
      <c r="C924">
        <f>VLOOKUP($A924,'Medical Examinations'!$A$1:$J$2336,2,FALSE)</f>
        <v>31.824999999999999</v>
      </c>
      <c r="D924">
        <f>VLOOKUP($A924,'Medical Examinations'!$A$1:$J$2336,3,FALSE)</f>
        <v>8.1300000000000008</v>
      </c>
      <c r="E924" t="str">
        <f>VLOOKUP($A924,'Medical Examinations'!$A$1:$J$2336,4,FALSE)</f>
        <v>No</v>
      </c>
      <c r="F924" t="str">
        <f>VLOOKUP($A924,'Medical Examinations'!$A$1:$J$2336,5,FALSE)</f>
        <v>No</v>
      </c>
      <c r="G924" t="str">
        <f>VLOOKUP($A924,'Medical Examinations'!$A$1:$J$2336,6,FALSE)</f>
        <v>No</v>
      </c>
      <c r="H924">
        <f>VLOOKUP($A924,'Medical Examinations'!$A$1:$J$2336,7,FALSE)</f>
        <v>0</v>
      </c>
      <c r="I924" t="str">
        <f>VLOOKUP($A924,'Medical Examinations'!$A$1:$J$2336,8,FALSE)</f>
        <v>No</v>
      </c>
      <c r="J924" t="str">
        <f>VLOOKUP($A924,'Medical Examinations'!$A$1:$J$2336,9,FALSE)</f>
        <v>Obesity</v>
      </c>
      <c r="K924" t="str">
        <f>VLOOKUP($A924,'Medical Examinations'!$A$1:$J$2336,10,FALSE)</f>
        <v>Diabetes</v>
      </c>
      <c r="L924">
        <f>VLOOKUP($A924,'Hospitalisation Details'!$A$1:$O$2344,2,FALSE)</f>
        <v>10</v>
      </c>
      <c r="M924" s="6" t="str">
        <f>VLOOKUP($A924,'Hospitalisation Details'!$A$1:$O$2344,5,FALSE)</f>
        <v>10-Nov-1965</v>
      </c>
      <c r="N924" s="28">
        <f>VLOOKUP($A924,'Hospitalisation Details'!$A$1:$O$2344,6,FALSE)</f>
        <v>57</v>
      </c>
      <c r="O924" s="28">
        <f>VLOOKUP($A924,'Hospitalisation Details'!$A$1:$O$2344,7,FALSE)</f>
        <v>0</v>
      </c>
      <c r="P924" s="28">
        <f>VLOOKUP($A924,'Hospitalisation Details'!$A$1:$O$2344,8,FALSE)</f>
        <v>11842.62</v>
      </c>
      <c r="Q924" t="str">
        <f>VLOOKUP($A924,'Hospitalisation Details'!$A$1:$O$2344,3,FALSE)</f>
        <v>Nov</v>
      </c>
    </row>
    <row r="925" spans="1:17" ht="15.6" x14ac:dyDescent="0.3">
      <c r="A925" s="21" t="s">
        <v>1445</v>
      </c>
      <c r="B925" t="str">
        <f>VLOOKUP($A925,'Customer Names'!$A$2:$D$2336,3,FALSE)</f>
        <v>Marianne</v>
      </c>
      <c r="C925">
        <f>VLOOKUP($A925,'Medical Examinations'!$A$1:$J$2336,2,FALSE)</f>
        <v>29</v>
      </c>
      <c r="D925">
        <f>VLOOKUP($A925,'Medical Examinations'!$A$1:$J$2336,3,FALSE)</f>
        <v>4.25</v>
      </c>
      <c r="E925" t="str">
        <f>VLOOKUP($A925,'Medical Examinations'!$A$1:$J$2336,4,FALSE)</f>
        <v>Yes</v>
      </c>
      <c r="F925" t="str">
        <f>VLOOKUP($A925,'Medical Examinations'!$A$1:$J$2336,5,FALSE)</f>
        <v>No</v>
      </c>
      <c r="G925" t="str">
        <f>VLOOKUP($A925,'Medical Examinations'!$A$1:$J$2336,6,FALSE)</f>
        <v>No</v>
      </c>
      <c r="H925">
        <f>VLOOKUP($A925,'Medical Examinations'!$A$1:$J$2336,7,FALSE)</f>
        <v>1</v>
      </c>
      <c r="I925" t="str">
        <f>VLOOKUP($A925,'Medical Examinations'!$A$1:$J$2336,8,FALSE)</f>
        <v>No</v>
      </c>
      <c r="J925" t="str">
        <f>VLOOKUP($A925,'Medical Examinations'!$A$1:$J$2336,9,FALSE)</f>
        <v>Over Weight</v>
      </c>
      <c r="K925" t="str">
        <f>VLOOKUP($A925,'Medical Examinations'!$A$1:$J$2336,10,FALSE)</f>
        <v>Normal</v>
      </c>
      <c r="L925">
        <f>VLOOKUP($A925,'Hospitalisation Details'!$A$1:$O$2344,2,FALSE)</f>
        <v>11</v>
      </c>
      <c r="M925" s="6" t="str">
        <f>VLOOKUP($A925,'Hospitalisation Details'!$A$1:$O$2344,5,FALSE)</f>
        <v>11-Jul-1964</v>
      </c>
      <c r="N925" s="28">
        <f>VLOOKUP($A925,'Hospitalisation Details'!$A$1:$O$2344,6,FALSE)</f>
        <v>58</v>
      </c>
      <c r="O925" s="28">
        <f>VLOOKUP($A925,'Hospitalisation Details'!$A$1:$O$2344,7,FALSE)</f>
        <v>0</v>
      </c>
      <c r="P925" s="28">
        <f>VLOOKUP($A925,'Hospitalisation Details'!$A$1:$O$2344,8,FALSE)</f>
        <v>11842.44</v>
      </c>
      <c r="Q925" t="str">
        <f>VLOOKUP($A925,'Hospitalisation Details'!$A$1:$O$2344,3,FALSE)</f>
        <v>Jul</v>
      </c>
    </row>
    <row r="926" spans="1:17" ht="15.6" x14ac:dyDescent="0.3">
      <c r="A926" s="21" t="s">
        <v>1444</v>
      </c>
      <c r="B926" t="str">
        <f>VLOOKUP($A926,'Customer Names'!$A$2:$D$2336,3,FALSE)</f>
        <v>Carla</v>
      </c>
      <c r="C926">
        <f>VLOOKUP($A926,'Medical Examinations'!$A$1:$J$2336,2,FALSE)</f>
        <v>30.495000000000001</v>
      </c>
      <c r="D926">
        <f>VLOOKUP($A926,'Medical Examinations'!$A$1:$J$2336,3,FALSE)</f>
        <v>8.68</v>
      </c>
      <c r="E926" t="str">
        <f>VLOOKUP($A926,'Medical Examinations'!$A$1:$J$2336,4,FALSE)</f>
        <v>No</v>
      </c>
      <c r="F926" t="str">
        <f>VLOOKUP($A926,'Medical Examinations'!$A$1:$J$2336,5,FALSE)</f>
        <v>No</v>
      </c>
      <c r="G926" t="str">
        <f>VLOOKUP($A926,'Medical Examinations'!$A$1:$J$2336,6,FALSE)</f>
        <v>No</v>
      </c>
      <c r="H926">
        <f>VLOOKUP($A926,'Medical Examinations'!$A$1:$J$2336,7,FALSE)</f>
        <v>0</v>
      </c>
      <c r="I926" t="str">
        <f>VLOOKUP($A926,'Medical Examinations'!$A$1:$J$2336,8,FALSE)</f>
        <v>No</v>
      </c>
      <c r="J926" t="str">
        <f>VLOOKUP($A926,'Medical Examinations'!$A$1:$J$2336,9,FALSE)</f>
        <v>Obesity</v>
      </c>
      <c r="K926" t="str">
        <f>VLOOKUP($A926,'Medical Examinations'!$A$1:$J$2336,10,FALSE)</f>
        <v>Diabetes</v>
      </c>
      <c r="L926">
        <f>VLOOKUP($A926,'Hospitalisation Details'!$A$1:$O$2344,2,FALSE)</f>
        <v>25</v>
      </c>
      <c r="M926" s="6" t="str">
        <f>VLOOKUP($A926,'Hospitalisation Details'!$A$1:$O$2344,5,FALSE)</f>
        <v>25-Sep-1965</v>
      </c>
      <c r="N926" s="28">
        <f>VLOOKUP($A926,'Hospitalisation Details'!$A$1:$O$2344,6,FALSE)</f>
        <v>57</v>
      </c>
      <c r="O926" s="28">
        <f>VLOOKUP($A926,'Hospitalisation Details'!$A$1:$O$2344,7,FALSE)</f>
        <v>0</v>
      </c>
      <c r="P926" s="28">
        <f>VLOOKUP($A926,'Hospitalisation Details'!$A$1:$O$2344,8,FALSE)</f>
        <v>11840.78</v>
      </c>
      <c r="Q926" t="str">
        <f>VLOOKUP($A926,'Hospitalisation Details'!$A$1:$O$2344,3,FALSE)</f>
        <v>Sep</v>
      </c>
    </row>
    <row r="927" spans="1:17" ht="15.6" x14ac:dyDescent="0.3">
      <c r="A927" s="21" t="s">
        <v>1443</v>
      </c>
      <c r="B927" t="str">
        <f>VLOOKUP($A927,'Customer Names'!$A$2:$D$2336,3,FALSE)</f>
        <v>Oksana</v>
      </c>
      <c r="C927">
        <f>VLOOKUP($A927,'Medical Examinations'!$A$1:$J$2336,2,FALSE)</f>
        <v>25.2</v>
      </c>
      <c r="D927">
        <f>VLOOKUP($A927,'Medical Examinations'!$A$1:$J$2336,3,FALSE)</f>
        <v>6.25</v>
      </c>
      <c r="E927" t="str">
        <f>VLOOKUP($A927,'Medical Examinations'!$A$1:$J$2336,4,FALSE)</f>
        <v>Yes</v>
      </c>
      <c r="F927" t="str">
        <f>VLOOKUP($A927,'Medical Examinations'!$A$1:$J$2336,5,FALSE)</f>
        <v>No</v>
      </c>
      <c r="G927" t="str">
        <f>VLOOKUP($A927,'Medical Examinations'!$A$1:$J$2336,6,FALSE)</f>
        <v>No</v>
      </c>
      <c r="H927">
        <f>VLOOKUP($A927,'Medical Examinations'!$A$1:$J$2336,7,FALSE)</f>
        <v>1</v>
      </c>
      <c r="I927" t="str">
        <f>VLOOKUP($A927,'Medical Examinations'!$A$1:$J$2336,8,FALSE)</f>
        <v>No</v>
      </c>
      <c r="J927" t="str">
        <f>VLOOKUP($A927,'Medical Examinations'!$A$1:$J$2336,9,FALSE)</f>
        <v>Over Weight</v>
      </c>
      <c r="K927" t="str">
        <f>VLOOKUP($A927,'Medical Examinations'!$A$1:$J$2336,10,FALSE)</f>
        <v>Prediabetes</v>
      </c>
      <c r="L927">
        <f>VLOOKUP($A927,'Hospitalisation Details'!$A$1:$O$2344,2,FALSE)</f>
        <v>11</v>
      </c>
      <c r="M927" s="6" t="str">
        <f>VLOOKUP($A927,'Hospitalisation Details'!$A$1:$O$2344,5,FALSE)</f>
        <v>11-Sep-1964</v>
      </c>
      <c r="N927" s="28">
        <f>VLOOKUP($A927,'Hospitalisation Details'!$A$1:$O$2344,6,FALSE)</f>
        <v>58</v>
      </c>
      <c r="O927" s="28">
        <f>VLOOKUP($A927,'Hospitalisation Details'!$A$1:$O$2344,7,FALSE)</f>
        <v>0</v>
      </c>
      <c r="P927" s="28">
        <f>VLOOKUP($A927,'Hospitalisation Details'!$A$1:$O$2344,8,FALSE)</f>
        <v>11837.16</v>
      </c>
      <c r="Q927" t="str">
        <f>VLOOKUP($A927,'Hospitalisation Details'!$A$1:$O$2344,3,FALSE)</f>
        <v>Sep</v>
      </c>
    </row>
    <row r="928" spans="1:17" ht="15.6" x14ac:dyDescent="0.3">
      <c r="A928" s="21" t="s">
        <v>1442</v>
      </c>
      <c r="B928" t="str">
        <f>VLOOKUP($A928,'Customer Names'!$A$2:$D$2336,3,FALSE)</f>
        <v>Rebecca B</v>
      </c>
      <c r="C928">
        <f>VLOOKUP($A928,'Medical Examinations'!$A$1:$J$2336,2,FALSE)</f>
        <v>22.77</v>
      </c>
      <c r="D928">
        <f>VLOOKUP($A928,'Medical Examinations'!$A$1:$J$2336,3,FALSE)</f>
        <v>4.47</v>
      </c>
      <c r="E928" t="str">
        <f>VLOOKUP($A928,'Medical Examinations'!$A$1:$J$2336,4,FALSE)</f>
        <v>Yes</v>
      </c>
      <c r="F928" t="str">
        <f>VLOOKUP($A928,'Medical Examinations'!$A$1:$J$2336,5,FALSE)</f>
        <v>No</v>
      </c>
      <c r="G928" t="str">
        <f>VLOOKUP($A928,'Medical Examinations'!$A$1:$J$2336,6,FALSE)</f>
        <v>No</v>
      </c>
      <c r="H928">
        <f>VLOOKUP($A928,'Medical Examinations'!$A$1:$J$2336,7,FALSE)</f>
        <v>1</v>
      </c>
      <c r="I928" t="str">
        <f>VLOOKUP($A928,'Medical Examinations'!$A$1:$J$2336,8,FALSE)</f>
        <v>No</v>
      </c>
      <c r="J928" t="str">
        <f>VLOOKUP($A928,'Medical Examinations'!$A$1:$J$2336,9,FALSE)</f>
        <v>Normal Weight</v>
      </c>
      <c r="K928" t="str">
        <f>VLOOKUP($A928,'Medical Examinations'!$A$1:$J$2336,10,FALSE)</f>
        <v>Normal</v>
      </c>
      <c r="L928">
        <f>VLOOKUP($A928,'Hospitalisation Details'!$A$1:$O$2344,2,FALSE)</f>
        <v>27</v>
      </c>
      <c r="M928" s="6" t="str">
        <f>VLOOKUP($A928,'Hospitalisation Details'!$A$1:$O$2344,5,FALSE)</f>
        <v>27-Jun-1964</v>
      </c>
      <c r="N928" s="28">
        <f>VLOOKUP($A928,'Hospitalisation Details'!$A$1:$O$2344,6,FALSE)</f>
        <v>58</v>
      </c>
      <c r="O928" s="28">
        <f>VLOOKUP($A928,'Hospitalisation Details'!$A$1:$O$2344,7,FALSE)</f>
        <v>0</v>
      </c>
      <c r="P928" s="28">
        <f>VLOOKUP($A928,'Hospitalisation Details'!$A$1:$O$2344,8,FALSE)</f>
        <v>11833.78</v>
      </c>
      <c r="Q928" t="str">
        <f>VLOOKUP($A928,'Hospitalisation Details'!$A$1:$O$2344,3,FALSE)</f>
        <v>Jun</v>
      </c>
    </row>
    <row r="929" spans="1:17" ht="15.6" x14ac:dyDescent="0.3">
      <c r="A929" s="21" t="s">
        <v>1441</v>
      </c>
      <c r="B929" t="str">
        <f>VLOOKUP($A929,'Customer Names'!$A$2:$D$2336,3,FALSE)</f>
        <v>Maria A</v>
      </c>
      <c r="C929">
        <f>VLOOKUP($A929,'Medical Examinations'!$A$1:$J$2336,2,FALSE)</f>
        <v>23.18</v>
      </c>
      <c r="D929">
        <f>VLOOKUP($A929,'Medical Examinations'!$A$1:$J$2336,3,FALSE)</f>
        <v>8.31</v>
      </c>
      <c r="E929" t="str">
        <f>VLOOKUP($A929,'Medical Examinations'!$A$1:$J$2336,4,FALSE)</f>
        <v>No</v>
      </c>
      <c r="F929" t="str">
        <f>VLOOKUP($A929,'Medical Examinations'!$A$1:$J$2336,5,FALSE)</f>
        <v>No</v>
      </c>
      <c r="G929" t="str">
        <f>VLOOKUP($A929,'Medical Examinations'!$A$1:$J$2336,6,FALSE)</f>
        <v>No</v>
      </c>
      <c r="H929">
        <f>VLOOKUP($A929,'Medical Examinations'!$A$1:$J$2336,7,FALSE)</f>
        <v>0</v>
      </c>
      <c r="I929" t="str">
        <f>VLOOKUP($A929,'Medical Examinations'!$A$1:$J$2336,8,FALSE)</f>
        <v>No</v>
      </c>
      <c r="J929" t="str">
        <f>VLOOKUP($A929,'Medical Examinations'!$A$1:$J$2336,9,FALSE)</f>
        <v>Normal Weight</v>
      </c>
      <c r="K929" t="str">
        <f>VLOOKUP($A929,'Medical Examinations'!$A$1:$J$2336,10,FALSE)</f>
        <v>Diabetes</v>
      </c>
      <c r="L929">
        <f>VLOOKUP($A929,'Hospitalisation Details'!$A$1:$O$2344,2,FALSE)</f>
        <v>3</v>
      </c>
      <c r="M929" s="6" t="str">
        <f>VLOOKUP($A929,'Hospitalisation Details'!$A$1:$O$2344,5,FALSE)</f>
        <v>3-Oct-1965</v>
      </c>
      <c r="N929" s="28">
        <f>VLOOKUP($A929,'Hospitalisation Details'!$A$1:$O$2344,6,FALSE)</f>
        <v>57</v>
      </c>
      <c r="O929" s="28">
        <f>VLOOKUP($A929,'Hospitalisation Details'!$A$1:$O$2344,7,FALSE)</f>
        <v>0</v>
      </c>
      <c r="P929" s="28">
        <f>VLOOKUP($A929,'Hospitalisation Details'!$A$1:$O$2344,8,FALSE)</f>
        <v>11830.61</v>
      </c>
      <c r="Q929" t="str">
        <f>VLOOKUP($A929,'Hospitalisation Details'!$A$1:$O$2344,3,FALSE)</f>
        <v>Oct</v>
      </c>
    </row>
    <row r="930" spans="1:17" ht="15.6" x14ac:dyDescent="0.3">
      <c r="A930" s="21" t="s">
        <v>1440</v>
      </c>
      <c r="B930" t="str">
        <f>VLOOKUP($A930,'Customer Names'!$A$2:$D$2336,3,FALSE)</f>
        <v>Lisa M</v>
      </c>
      <c r="C930">
        <f>VLOOKUP($A930,'Medical Examinations'!$A$1:$J$2336,2,FALSE)</f>
        <v>35.409999999999997</v>
      </c>
      <c r="D930">
        <f>VLOOKUP($A930,'Medical Examinations'!$A$1:$J$2336,3,FALSE)</f>
        <v>5.68</v>
      </c>
      <c r="E930" t="str">
        <f>VLOOKUP($A930,'Medical Examinations'!$A$1:$J$2336,4,FALSE)</f>
        <v>No</v>
      </c>
      <c r="F930" t="str">
        <f>VLOOKUP($A930,'Medical Examinations'!$A$1:$J$2336,5,FALSE)</f>
        <v>No</v>
      </c>
      <c r="G930" t="str">
        <f>VLOOKUP($A930,'Medical Examinations'!$A$1:$J$2336,6,FALSE)</f>
        <v>No</v>
      </c>
      <c r="H930">
        <f>VLOOKUP($A930,'Medical Examinations'!$A$1:$J$2336,7,FALSE)</f>
        <v>0</v>
      </c>
      <c r="I930" t="str">
        <f>VLOOKUP($A930,'Medical Examinations'!$A$1:$J$2336,8,FALSE)</f>
        <v>No</v>
      </c>
      <c r="J930" t="str">
        <f>VLOOKUP($A930,'Medical Examinations'!$A$1:$J$2336,9,FALSE)</f>
        <v>Obesity</v>
      </c>
      <c r="K930" t="str">
        <f>VLOOKUP($A930,'Medical Examinations'!$A$1:$J$2336,10,FALSE)</f>
        <v>Normal</v>
      </c>
      <c r="L930">
        <f>VLOOKUP($A930,'Hospitalisation Details'!$A$1:$O$2344,2,FALSE)</f>
        <v>20</v>
      </c>
      <c r="M930" s="6" t="str">
        <f>VLOOKUP($A930,'Hospitalisation Details'!$A$1:$O$2344,5,FALSE)</f>
        <v>20-Nov-1982</v>
      </c>
      <c r="N930" s="28">
        <f>VLOOKUP($A930,'Hospitalisation Details'!$A$1:$O$2344,6,FALSE)</f>
        <v>40</v>
      </c>
      <c r="O930" s="28">
        <f>VLOOKUP($A930,'Hospitalisation Details'!$A$1:$O$2344,7,FALSE)</f>
        <v>3</v>
      </c>
      <c r="P930" s="28">
        <f>VLOOKUP($A930,'Hospitalisation Details'!$A$1:$O$2344,8,FALSE)</f>
        <v>11773.06</v>
      </c>
      <c r="Q930" t="str">
        <f>VLOOKUP($A930,'Hospitalisation Details'!$A$1:$O$2344,3,FALSE)</f>
        <v>Nov</v>
      </c>
    </row>
    <row r="931" spans="1:17" ht="15.6" x14ac:dyDescent="0.3">
      <c r="A931" s="21" t="s">
        <v>1439</v>
      </c>
      <c r="B931" t="str">
        <f>VLOOKUP($A931,'Customer Names'!$A$2:$D$2336,3,FALSE)</f>
        <v>Steve Jr</v>
      </c>
      <c r="C931">
        <f>VLOOKUP($A931,'Medical Examinations'!$A$1:$J$2336,2,FALSE)</f>
        <v>32.11</v>
      </c>
      <c r="D931">
        <f>VLOOKUP($A931,'Medical Examinations'!$A$1:$J$2336,3,FALSE)</f>
        <v>4.75</v>
      </c>
      <c r="E931" t="str">
        <f>VLOOKUP($A931,'Medical Examinations'!$A$1:$J$2336,4,FALSE)</f>
        <v>Yes</v>
      </c>
      <c r="F931" t="str">
        <f>VLOOKUP($A931,'Medical Examinations'!$A$1:$J$2336,5,FALSE)</f>
        <v>No</v>
      </c>
      <c r="G931" t="str">
        <f>VLOOKUP($A931,'Medical Examinations'!$A$1:$J$2336,6,FALSE)</f>
        <v>No</v>
      </c>
      <c r="H931">
        <f>VLOOKUP($A931,'Medical Examinations'!$A$1:$J$2336,7,FALSE)</f>
        <v>2</v>
      </c>
      <c r="I931" t="str">
        <f>VLOOKUP($A931,'Medical Examinations'!$A$1:$J$2336,8,FALSE)</f>
        <v>No</v>
      </c>
      <c r="J931" t="str">
        <f>VLOOKUP($A931,'Medical Examinations'!$A$1:$J$2336,9,FALSE)</f>
        <v>Obesity</v>
      </c>
      <c r="K931" t="str">
        <f>VLOOKUP($A931,'Medical Examinations'!$A$1:$J$2336,10,FALSE)</f>
        <v>Normal</v>
      </c>
      <c r="L931">
        <f>VLOOKUP($A931,'Hospitalisation Details'!$A$1:$O$2344,2,FALSE)</f>
        <v>25</v>
      </c>
      <c r="M931" s="6" t="str">
        <f>VLOOKUP($A931,'Hospitalisation Details'!$A$1:$O$2344,5,FALSE)</f>
        <v>25-Jul-1966</v>
      </c>
      <c r="N931" s="28">
        <f>VLOOKUP($A931,'Hospitalisation Details'!$A$1:$O$2344,6,FALSE)</f>
        <v>56</v>
      </c>
      <c r="O931" s="28">
        <f>VLOOKUP($A931,'Hospitalisation Details'!$A$1:$O$2344,7,FALSE)</f>
        <v>1</v>
      </c>
      <c r="P931" s="28">
        <f>VLOOKUP($A931,'Hospitalisation Details'!$A$1:$O$2344,8,FALSE)</f>
        <v>11763</v>
      </c>
      <c r="Q931" t="str">
        <f>VLOOKUP($A931,'Hospitalisation Details'!$A$1:$O$2344,3,FALSE)</f>
        <v>Jul</v>
      </c>
    </row>
    <row r="932" spans="1:17" ht="15.6" x14ac:dyDescent="0.3">
      <c r="A932" s="21" t="s">
        <v>1438</v>
      </c>
      <c r="B932" t="str">
        <f>VLOOKUP($A932,'Customer Names'!$A$2:$D$2336,3,FALSE)</f>
        <v>Tiffany</v>
      </c>
      <c r="C932">
        <f>VLOOKUP($A932,'Medical Examinations'!$A$1:$J$2336,2,FALSE)</f>
        <v>34.479999999999997</v>
      </c>
      <c r="D932">
        <f>VLOOKUP($A932,'Medical Examinations'!$A$1:$J$2336,3,FALSE)</f>
        <v>6.31</v>
      </c>
      <c r="E932" t="str">
        <f>VLOOKUP($A932,'Medical Examinations'!$A$1:$J$2336,4,FALSE)</f>
        <v>No</v>
      </c>
      <c r="F932" t="str">
        <f>VLOOKUP($A932,'Medical Examinations'!$A$1:$J$2336,5,FALSE)</f>
        <v>No</v>
      </c>
      <c r="G932" t="str">
        <f>VLOOKUP($A932,'Medical Examinations'!$A$1:$J$2336,6,FALSE)</f>
        <v>Yes</v>
      </c>
      <c r="H932">
        <f>VLOOKUP($A932,'Medical Examinations'!$A$1:$J$2336,7,FALSE)</f>
        <v>1</v>
      </c>
      <c r="I932" t="str">
        <f>VLOOKUP($A932,'Medical Examinations'!$A$1:$J$2336,8,FALSE)</f>
        <v>No</v>
      </c>
      <c r="J932" t="str">
        <f>VLOOKUP($A932,'Medical Examinations'!$A$1:$J$2336,9,FALSE)</f>
        <v>Obesity</v>
      </c>
      <c r="K932" t="str">
        <f>VLOOKUP($A932,'Medical Examinations'!$A$1:$J$2336,10,FALSE)</f>
        <v>Prediabetes</v>
      </c>
      <c r="L932">
        <f>VLOOKUP($A932,'Hospitalisation Details'!$A$1:$O$2344,2,FALSE)</f>
        <v>6</v>
      </c>
      <c r="M932" s="6" t="str">
        <f>VLOOKUP($A932,'Hospitalisation Details'!$A$1:$O$2344,5,FALSE)</f>
        <v>6-Nov-1979</v>
      </c>
      <c r="N932" s="28">
        <f>VLOOKUP($A932,'Hospitalisation Details'!$A$1:$O$2344,6,FALSE)</f>
        <v>43</v>
      </c>
      <c r="O932" s="28">
        <f>VLOOKUP($A932,'Hospitalisation Details'!$A$1:$O$2344,7,FALSE)</f>
        <v>2</v>
      </c>
      <c r="P932" s="28">
        <f>VLOOKUP($A932,'Hospitalisation Details'!$A$1:$O$2344,8,FALSE)</f>
        <v>11752.68</v>
      </c>
      <c r="Q932" t="str">
        <f>VLOOKUP($A932,'Hospitalisation Details'!$A$1:$O$2344,3,FALSE)</f>
        <v>Nov</v>
      </c>
    </row>
    <row r="933" spans="1:17" ht="15.6" x14ac:dyDescent="0.3">
      <c r="A933" s="21" t="s">
        <v>1437</v>
      </c>
      <c r="B933" t="str">
        <f>VLOOKUP($A933,'Customer Names'!$A$2:$D$2336,3,FALSE)</f>
        <v>Greg</v>
      </c>
      <c r="C933">
        <f>VLOOKUP($A933,'Medical Examinations'!$A$1:$J$2336,2,FALSE)</f>
        <v>34.39</v>
      </c>
      <c r="D933">
        <f>VLOOKUP($A933,'Medical Examinations'!$A$1:$J$2336,3,FALSE)</f>
        <v>6.28</v>
      </c>
      <c r="E933" t="str">
        <f>VLOOKUP($A933,'Medical Examinations'!$A$1:$J$2336,4,FALSE)</f>
        <v>Yes</v>
      </c>
      <c r="F933" t="str">
        <f>VLOOKUP($A933,'Medical Examinations'!$A$1:$J$2336,5,FALSE)</f>
        <v>No</v>
      </c>
      <c r="G933" t="str">
        <f>VLOOKUP($A933,'Medical Examinations'!$A$1:$J$2336,6,FALSE)</f>
        <v>No</v>
      </c>
      <c r="H933">
        <f>VLOOKUP($A933,'Medical Examinations'!$A$1:$J$2336,7,FALSE)</f>
        <v>1</v>
      </c>
      <c r="I933" t="str">
        <f>VLOOKUP($A933,'Medical Examinations'!$A$1:$J$2336,8,FALSE)</f>
        <v>No</v>
      </c>
      <c r="J933" t="str">
        <f>VLOOKUP($A933,'Medical Examinations'!$A$1:$J$2336,9,FALSE)</f>
        <v>Obesity</v>
      </c>
      <c r="K933" t="str">
        <f>VLOOKUP($A933,'Medical Examinations'!$A$1:$J$2336,10,FALSE)</f>
        <v>Prediabetes</v>
      </c>
      <c r="L933">
        <f>VLOOKUP($A933,'Hospitalisation Details'!$A$1:$O$2344,2,FALSE)</f>
        <v>2</v>
      </c>
      <c r="M933" s="6" t="str">
        <f>VLOOKUP($A933,'Hospitalisation Details'!$A$1:$O$2344,5,FALSE)</f>
        <v>2-Dec-1964</v>
      </c>
      <c r="N933" s="28">
        <f>VLOOKUP($A933,'Hospitalisation Details'!$A$1:$O$2344,6,FALSE)</f>
        <v>58</v>
      </c>
      <c r="O933" s="28">
        <f>VLOOKUP($A933,'Hospitalisation Details'!$A$1:$O$2344,7,FALSE)</f>
        <v>0</v>
      </c>
      <c r="P933" s="28">
        <f>VLOOKUP($A933,'Hospitalisation Details'!$A$1:$O$2344,8,FALSE)</f>
        <v>11743.93</v>
      </c>
      <c r="Q933" t="str">
        <f>VLOOKUP($A933,'Hospitalisation Details'!$A$1:$O$2344,3,FALSE)</f>
        <v>Dec</v>
      </c>
    </row>
    <row r="934" spans="1:17" ht="15.6" x14ac:dyDescent="0.3">
      <c r="A934" s="21" t="s">
        <v>1436</v>
      </c>
      <c r="B934" t="str">
        <f>VLOOKUP($A934,'Customer Names'!$A$2:$D$2336,3,FALSE)</f>
        <v>Dale</v>
      </c>
      <c r="C934">
        <f>VLOOKUP($A934,'Medical Examinations'!$A$1:$J$2336,2,FALSE)</f>
        <v>26.4</v>
      </c>
      <c r="D934">
        <f>VLOOKUP($A934,'Medical Examinations'!$A$1:$J$2336,3,FALSE)</f>
        <v>9.2899999999999991</v>
      </c>
      <c r="E934" t="str">
        <f>VLOOKUP($A934,'Medical Examinations'!$A$1:$J$2336,4,FALSE)</f>
        <v>Yes</v>
      </c>
      <c r="F934" t="str">
        <f>VLOOKUP($A934,'Medical Examinations'!$A$1:$J$2336,5,FALSE)</f>
        <v>No</v>
      </c>
      <c r="G934" t="str">
        <f>VLOOKUP($A934,'Medical Examinations'!$A$1:$J$2336,6,FALSE)</f>
        <v>Yes</v>
      </c>
      <c r="H934">
        <f>VLOOKUP($A934,'Medical Examinations'!$A$1:$J$2336,7,FALSE)</f>
        <v>1</v>
      </c>
      <c r="I934" t="str">
        <f>VLOOKUP($A934,'Medical Examinations'!$A$1:$J$2336,8,FALSE)</f>
        <v>No</v>
      </c>
      <c r="J934" t="str">
        <f>VLOOKUP($A934,'Medical Examinations'!$A$1:$J$2336,9,FALSE)</f>
        <v>Over Weight</v>
      </c>
      <c r="K934" t="str">
        <f>VLOOKUP($A934,'Medical Examinations'!$A$1:$J$2336,10,FALSE)</f>
        <v>Diabetes</v>
      </c>
      <c r="L934">
        <f>VLOOKUP($A934,'Hospitalisation Details'!$A$1:$O$2344,2,FALSE)</f>
        <v>9</v>
      </c>
      <c r="M934" s="6" t="str">
        <f>VLOOKUP($A934,'Hospitalisation Details'!$A$1:$O$2344,5,FALSE)</f>
        <v>9-Jun-1963</v>
      </c>
      <c r="N934" s="28">
        <f>VLOOKUP($A934,'Hospitalisation Details'!$A$1:$O$2344,6,FALSE)</f>
        <v>59</v>
      </c>
      <c r="O934" s="28">
        <f>VLOOKUP($A934,'Hospitalisation Details'!$A$1:$O$2344,7,FALSE)</f>
        <v>0</v>
      </c>
      <c r="P934" s="28">
        <f>VLOOKUP($A934,'Hospitalisation Details'!$A$1:$O$2344,8,FALSE)</f>
        <v>11743.3</v>
      </c>
      <c r="Q934" t="str">
        <f>VLOOKUP($A934,'Hospitalisation Details'!$A$1:$O$2344,3,FALSE)</f>
        <v>Jun</v>
      </c>
    </row>
    <row r="935" spans="1:17" ht="15.6" x14ac:dyDescent="0.3">
      <c r="A935" s="21" t="s">
        <v>1435</v>
      </c>
      <c r="B935" t="str">
        <f>VLOOKUP($A935,'Customer Names'!$A$2:$D$2336,3,FALSE)</f>
        <v>Brittany A</v>
      </c>
      <c r="C935">
        <f>VLOOKUP($A935,'Medical Examinations'!$A$1:$J$2336,2,FALSE)</f>
        <v>28.1</v>
      </c>
      <c r="D935">
        <f>VLOOKUP($A935,'Medical Examinations'!$A$1:$J$2336,3,FALSE)</f>
        <v>5.79</v>
      </c>
      <c r="E935" t="str">
        <f>VLOOKUP($A935,'Medical Examinations'!$A$1:$J$2336,4,FALSE)</f>
        <v>Yes</v>
      </c>
      <c r="F935" t="str">
        <f>VLOOKUP($A935,'Medical Examinations'!$A$1:$J$2336,5,FALSE)</f>
        <v>No</v>
      </c>
      <c r="G935" t="str">
        <f>VLOOKUP($A935,'Medical Examinations'!$A$1:$J$2336,6,FALSE)</f>
        <v>Yes</v>
      </c>
      <c r="H935">
        <f>VLOOKUP($A935,'Medical Examinations'!$A$1:$J$2336,7,FALSE)</f>
        <v>1</v>
      </c>
      <c r="I935" t="str">
        <f>VLOOKUP($A935,'Medical Examinations'!$A$1:$J$2336,8,FALSE)</f>
        <v>No</v>
      </c>
      <c r="J935" t="str">
        <f>VLOOKUP($A935,'Medical Examinations'!$A$1:$J$2336,9,FALSE)</f>
        <v>Over Weight</v>
      </c>
      <c r="K935" t="str">
        <f>VLOOKUP($A935,'Medical Examinations'!$A$1:$J$2336,10,FALSE)</f>
        <v>Prediabetes</v>
      </c>
      <c r="L935">
        <f>VLOOKUP($A935,'Hospitalisation Details'!$A$1:$O$2344,2,FALSE)</f>
        <v>12</v>
      </c>
      <c r="M935" s="6" t="str">
        <f>VLOOKUP($A935,'Hospitalisation Details'!$A$1:$O$2344,5,FALSE)</f>
        <v>12-Nov-1969</v>
      </c>
      <c r="N935" s="28">
        <f>VLOOKUP($A935,'Hospitalisation Details'!$A$1:$O$2344,6,FALSE)</f>
        <v>53</v>
      </c>
      <c r="O935" s="28">
        <f>VLOOKUP($A935,'Hospitalisation Details'!$A$1:$O$2344,7,FALSE)</f>
        <v>3</v>
      </c>
      <c r="P935" s="28">
        <f>VLOOKUP($A935,'Hospitalisation Details'!$A$1:$O$2344,8,FALSE)</f>
        <v>11741.73</v>
      </c>
      <c r="Q935" t="str">
        <f>VLOOKUP($A935,'Hospitalisation Details'!$A$1:$O$2344,3,FALSE)</f>
        <v>Nov</v>
      </c>
    </row>
    <row r="936" spans="1:17" ht="15.6" x14ac:dyDescent="0.3">
      <c r="A936" s="21" t="s">
        <v>1434</v>
      </c>
      <c r="B936" t="str">
        <f>VLOOKUP($A936,'Customer Names'!$A$2:$D$2336,3,FALSE)</f>
        <v>Robert S</v>
      </c>
      <c r="C936">
        <f>VLOOKUP($A936,'Medical Examinations'!$A$1:$J$2336,2,FALSE)</f>
        <v>27</v>
      </c>
      <c r="D936">
        <f>VLOOKUP($A936,'Medical Examinations'!$A$1:$J$2336,3,FALSE)</f>
        <v>4.54</v>
      </c>
      <c r="E936" t="str">
        <f>VLOOKUP($A936,'Medical Examinations'!$A$1:$J$2336,4,FALSE)</f>
        <v>Yes</v>
      </c>
      <c r="F936" t="str">
        <f>VLOOKUP($A936,'Medical Examinations'!$A$1:$J$2336,5,FALSE)</f>
        <v>No</v>
      </c>
      <c r="G936" t="str">
        <f>VLOOKUP($A936,'Medical Examinations'!$A$1:$J$2336,6,FALSE)</f>
        <v>No</v>
      </c>
      <c r="H936">
        <f>VLOOKUP($A936,'Medical Examinations'!$A$1:$J$2336,7,FALSE)</f>
        <v>1</v>
      </c>
      <c r="I936" t="str">
        <f>VLOOKUP($A936,'Medical Examinations'!$A$1:$J$2336,8,FALSE)</f>
        <v>No</v>
      </c>
      <c r="J936" t="str">
        <f>VLOOKUP($A936,'Medical Examinations'!$A$1:$J$2336,9,FALSE)</f>
        <v>Over Weight</v>
      </c>
      <c r="K936" t="str">
        <f>VLOOKUP($A936,'Medical Examinations'!$A$1:$J$2336,10,FALSE)</f>
        <v>Normal</v>
      </c>
      <c r="L936">
        <f>VLOOKUP($A936,'Hospitalisation Details'!$A$1:$O$2344,2,FALSE)</f>
        <v>5</v>
      </c>
      <c r="M936" s="6" t="str">
        <f>VLOOKUP($A936,'Hospitalisation Details'!$A$1:$O$2344,5,FALSE)</f>
        <v>5-Sep-1988</v>
      </c>
      <c r="N936" s="28">
        <f>VLOOKUP($A936,'Hospitalisation Details'!$A$1:$O$2344,6,FALSE)</f>
        <v>34</v>
      </c>
      <c r="O936" s="28">
        <f>VLOOKUP($A936,'Hospitalisation Details'!$A$1:$O$2344,7,FALSE)</f>
        <v>2</v>
      </c>
      <c r="P936" s="28">
        <f>VLOOKUP($A936,'Hospitalisation Details'!$A$1:$O$2344,8,FALSE)</f>
        <v>11737.85</v>
      </c>
      <c r="Q936" t="str">
        <f>VLOOKUP($A936,'Hospitalisation Details'!$A$1:$O$2344,3,FALSE)</f>
        <v>Sep</v>
      </c>
    </row>
    <row r="937" spans="1:17" ht="15.6" x14ac:dyDescent="0.3">
      <c r="A937" s="21" t="s">
        <v>1433</v>
      </c>
      <c r="B937" t="str">
        <f>VLOOKUP($A937,'Customer Names'!$A$2:$D$2336,3,FALSE)</f>
        <v>Cameron</v>
      </c>
      <c r="C937">
        <f>VLOOKUP($A937,'Medical Examinations'!$A$1:$J$2336,2,FALSE)</f>
        <v>28.594999999999999</v>
      </c>
      <c r="D937">
        <f>VLOOKUP($A937,'Medical Examinations'!$A$1:$J$2336,3,FALSE)</f>
        <v>4.68</v>
      </c>
      <c r="E937" t="str">
        <f>VLOOKUP($A937,'Medical Examinations'!$A$1:$J$2336,4,FALSE)</f>
        <v>Yes</v>
      </c>
      <c r="F937" t="str">
        <f>VLOOKUP($A937,'Medical Examinations'!$A$1:$J$2336,5,FALSE)</f>
        <v>No</v>
      </c>
      <c r="G937" t="str">
        <f>VLOOKUP($A937,'Medical Examinations'!$A$1:$J$2336,6,FALSE)</f>
        <v>No</v>
      </c>
      <c r="H937">
        <f>VLOOKUP($A937,'Medical Examinations'!$A$1:$J$2336,7,FALSE)</f>
        <v>1</v>
      </c>
      <c r="I937" t="str">
        <f>VLOOKUP($A937,'Medical Examinations'!$A$1:$J$2336,8,FALSE)</f>
        <v>No</v>
      </c>
      <c r="J937" t="str">
        <f>VLOOKUP($A937,'Medical Examinations'!$A$1:$J$2336,9,FALSE)</f>
        <v>Over Weight</v>
      </c>
      <c r="K937" t="str">
        <f>VLOOKUP($A937,'Medical Examinations'!$A$1:$J$2336,10,FALSE)</f>
        <v>Normal</v>
      </c>
      <c r="L937">
        <f>VLOOKUP($A937,'Hospitalisation Details'!$A$1:$O$2344,2,FALSE)</f>
        <v>9</v>
      </c>
      <c r="M937" s="6" t="str">
        <f>VLOOKUP($A937,'Hospitalisation Details'!$A$1:$O$2344,5,FALSE)</f>
        <v>9-Nov-1964</v>
      </c>
      <c r="N937" s="28">
        <f>VLOOKUP($A937,'Hospitalisation Details'!$A$1:$O$2344,6,FALSE)</f>
        <v>58</v>
      </c>
      <c r="O937" s="28">
        <f>VLOOKUP($A937,'Hospitalisation Details'!$A$1:$O$2344,7,FALSE)</f>
        <v>0</v>
      </c>
      <c r="P937" s="28">
        <f>VLOOKUP($A937,'Hospitalisation Details'!$A$1:$O$2344,8,FALSE)</f>
        <v>11735.88</v>
      </c>
      <c r="Q937" t="str">
        <f>VLOOKUP($A937,'Hospitalisation Details'!$A$1:$O$2344,3,FALSE)</f>
        <v>Nov</v>
      </c>
    </row>
    <row r="938" spans="1:17" ht="15.6" x14ac:dyDescent="0.3">
      <c r="A938" s="21" t="s">
        <v>1432</v>
      </c>
      <c r="B938" t="str">
        <f>VLOOKUP($A938,'Customer Names'!$A$2:$D$2336,3,FALSE)</f>
        <v>Ulrike</v>
      </c>
      <c r="C938">
        <f>VLOOKUP($A938,'Medical Examinations'!$A$1:$J$2336,2,FALSE)</f>
        <v>36.799999999999997</v>
      </c>
      <c r="D938">
        <f>VLOOKUP($A938,'Medical Examinations'!$A$1:$J$2336,3,FALSE)</f>
        <v>5.88</v>
      </c>
      <c r="E938" t="str">
        <f>VLOOKUP($A938,'Medical Examinations'!$A$1:$J$2336,4,FALSE)</f>
        <v>No</v>
      </c>
      <c r="F938" t="str">
        <f>VLOOKUP($A938,'Medical Examinations'!$A$1:$J$2336,5,FALSE)</f>
        <v>No</v>
      </c>
      <c r="G938" t="str">
        <f>VLOOKUP($A938,'Medical Examinations'!$A$1:$J$2336,6,FALSE)</f>
        <v>No</v>
      </c>
      <c r="H938">
        <f>VLOOKUP($A938,'Medical Examinations'!$A$1:$J$2336,7,FALSE)</f>
        <v>1</v>
      </c>
      <c r="I938" t="str">
        <f>VLOOKUP($A938,'Medical Examinations'!$A$1:$J$2336,8,FALSE)</f>
        <v>No</v>
      </c>
      <c r="J938" t="str">
        <f>VLOOKUP($A938,'Medical Examinations'!$A$1:$J$2336,9,FALSE)</f>
        <v>Obesity</v>
      </c>
      <c r="K938" t="str">
        <f>VLOOKUP($A938,'Medical Examinations'!$A$1:$J$2336,10,FALSE)</f>
        <v>Prediabetes</v>
      </c>
      <c r="L938">
        <f>VLOOKUP($A938,'Hospitalisation Details'!$A$1:$O$2344,2,FALSE)</f>
        <v>26</v>
      </c>
      <c r="M938" s="6" t="str">
        <f>VLOOKUP($A938,'Hospitalisation Details'!$A$1:$O$2344,5,FALSE)</f>
        <v>26-Nov-1984</v>
      </c>
      <c r="N938" s="28">
        <f>VLOOKUP($A938,'Hospitalisation Details'!$A$1:$O$2344,6,FALSE)</f>
        <v>38</v>
      </c>
      <c r="O938" s="28">
        <f>VLOOKUP($A938,'Hospitalisation Details'!$A$1:$O$2344,7,FALSE)</f>
        <v>3</v>
      </c>
      <c r="P938" s="28">
        <f>VLOOKUP($A938,'Hospitalisation Details'!$A$1:$O$2344,8,FALSE)</f>
        <v>11730.82</v>
      </c>
      <c r="Q938" t="str">
        <f>VLOOKUP($A938,'Hospitalisation Details'!$A$1:$O$2344,3,FALSE)</f>
        <v>Nov</v>
      </c>
    </row>
    <row r="939" spans="1:17" ht="15.6" x14ac:dyDescent="0.3">
      <c r="A939" s="21" t="s">
        <v>1431</v>
      </c>
      <c r="B939" t="str">
        <f>VLOOKUP($A939,'Customer Names'!$A$2:$D$2336,3,FALSE)</f>
        <v>Katlyn A</v>
      </c>
      <c r="C939">
        <f>VLOOKUP($A939,'Medical Examinations'!$A$1:$J$2336,2,FALSE)</f>
        <v>23.75</v>
      </c>
      <c r="D939">
        <f>VLOOKUP($A939,'Medical Examinations'!$A$1:$J$2336,3,FALSE)</f>
        <v>5.42</v>
      </c>
      <c r="E939" t="str">
        <f>VLOOKUP($A939,'Medical Examinations'!$A$1:$J$2336,4,FALSE)</f>
        <v>Yes</v>
      </c>
      <c r="F939" t="str">
        <f>VLOOKUP($A939,'Medical Examinations'!$A$1:$J$2336,5,FALSE)</f>
        <v>No</v>
      </c>
      <c r="G939" t="str">
        <f>VLOOKUP($A939,'Medical Examinations'!$A$1:$J$2336,6,FALSE)</f>
        <v>Yes</v>
      </c>
      <c r="H939">
        <f>VLOOKUP($A939,'Medical Examinations'!$A$1:$J$2336,7,FALSE)</f>
        <v>1</v>
      </c>
      <c r="I939" t="str">
        <f>VLOOKUP($A939,'Medical Examinations'!$A$1:$J$2336,8,FALSE)</f>
        <v>No</v>
      </c>
      <c r="J939" t="str">
        <f>VLOOKUP($A939,'Medical Examinations'!$A$1:$J$2336,9,FALSE)</f>
        <v>Normal Weight</v>
      </c>
      <c r="K939" t="str">
        <f>VLOOKUP($A939,'Medical Examinations'!$A$1:$J$2336,10,FALSE)</f>
        <v>Normal</v>
      </c>
      <c r="L939">
        <f>VLOOKUP($A939,'Hospitalisation Details'!$A$1:$O$2344,2,FALSE)</f>
        <v>12</v>
      </c>
      <c r="M939" s="6" t="str">
        <f>VLOOKUP($A939,'Hospitalisation Details'!$A$1:$O$2344,5,FALSE)</f>
        <v>12-Oct-1969</v>
      </c>
      <c r="N939" s="28">
        <f>VLOOKUP($A939,'Hospitalisation Details'!$A$1:$O$2344,6,FALSE)</f>
        <v>53</v>
      </c>
      <c r="O939" s="28">
        <f>VLOOKUP($A939,'Hospitalisation Details'!$A$1:$O$2344,7,FALSE)</f>
        <v>2</v>
      </c>
      <c r="P939" s="28">
        <f>VLOOKUP($A939,'Hospitalisation Details'!$A$1:$O$2344,8,FALSE)</f>
        <v>11729.68</v>
      </c>
      <c r="Q939" t="str">
        <f>VLOOKUP($A939,'Hospitalisation Details'!$A$1:$O$2344,3,FALSE)</f>
        <v>Oct</v>
      </c>
    </row>
    <row r="940" spans="1:17" ht="15.6" x14ac:dyDescent="0.3">
      <c r="A940" s="21" t="s">
        <v>1430</v>
      </c>
      <c r="B940" t="str">
        <f>VLOOKUP($A940,'Customer Names'!$A$2:$D$2336,3,FALSE)</f>
        <v>Morgan B</v>
      </c>
      <c r="C940">
        <f>VLOOKUP($A940,'Medical Examinations'!$A$1:$J$2336,2,FALSE)</f>
        <v>35.619999999999997</v>
      </c>
      <c r="D940">
        <f>VLOOKUP($A940,'Medical Examinations'!$A$1:$J$2336,3,FALSE)</f>
        <v>4.16</v>
      </c>
      <c r="E940" t="str">
        <f>VLOOKUP($A940,'Medical Examinations'!$A$1:$J$2336,4,FALSE)</f>
        <v>No</v>
      </c>
      <c r="F940" t="str">
        <f>VLOOKUP($A940,'Medical Examinations'!$A$1:$J$2336,5,FALSE)</f>
        <v>No</v>
      </c>
      <c r="G940" t="str">
        <f>VLOOKUP($A940,'Medical Examinations'!$A$1:$J$2336,6,FALSE)</f>
        <v>No</v>
      </c>
      <c r="H940">
        <f>VLOOKUP($A940,'Medical Examinations'!$A$1:$J$2336,7,FALSE)</f>
        <v>0</v>
      </c>
      <c r="I940" t="str">
        <f>VLOOKUP($A940,'Medical Examinations'!$A$1:$J$2336,8,FALSE)</f>
        <v>No</v>
      </c>
      <c r="J940" t="str">
        <f>VLOOKUP($A940,'Medical Examinations'!$A$1:$J$2336,9,FALSE)</f>
        <v>Obesity</v>
      </c>
      <c r="K940" t="str">
        <f>VLOOKUP($A940,'Medical Examinations'!$A$1:$J$2336,10,FALSE)</f>
        <v>Normal</v>
      </c>
      <c r="L940">
        <f>VLOOKUP($A940,'Hospitalisation Details'!$A$1:$O$2344,2,FALSE)</f>
        <v>21</v>
      </c>
      <c r="M940" s="6" t="str">
        <f>VLOOKUP($A940,'Hospitalisation Details'!$A$1:$O$2344,5,FALSE)</f>
        <v>21-Oct-1982</v>
      </c>
      <c r="N940" s="28">
        <f>VLOOKUP($A940,'Hospitalisation Details'!$A$1:$O$2344,6,FALSE)</f>
        <v>40</v>
      </c>
      <c r="O940" s="28">
        <f>VLOOKUP($A940,'Hospitalisation Details'!$A$1:$O$2344,7,FALSE)</f>
        <v>3</v>
      </c>
      <c r="P940" s="28">
        <f>VLOOKUP($A940,'Hospitalisation Details'!$A$1:$O$2344,8,FALSE)</f>
        <v>11712.97</v>
      </c>
      <c r="Q940" t="str">
        <f>VLOOKUP($A940,'Hospitalisation Details'!$A$1:$O$2344,3,FALSE)</f>
        <v>Oct</v>
      </c>
    </row>
    <row r="941" spans="1:17" ht="15.6" x14ac:dyDescent="0.3">
      <c r="A941" s="21" t="s">
        <v>1429</v>
      </c>
      <c r="B941" t="str">
        <f>VLOOKUP($A941,'Customer Names'!$A$2:$D$2336,3,FALSE)</f>
        <v>Peter</v>
      </c>
      <c r="C941">
        <f>VLOOKUP($A941,'Medical Examinations'!$A$1:$J$2336,2,FALSE)</f>
        <v>30.69</v>
      </c>
      <c r="D941">
        <f>VLOOKUP($A941,'Medical Examinations'!$A$1:$J$2336,3,FALSE)</f>
        <v>7.05</v>
      </c>
      <c r="E941" t="str">
        <f>VLOOKUP($A941,'Medical Examinations'!$A$1:$J$2336,4,FALSE)</f>
        <v>Yes</v>
      </c>
      <c r="F941" t="str">
        <f>VLOOKUP($A941,'Medical Examinations'!$A$1:$J$2336,5,FALSE)</f>
        <v>No</v>
      </c>
      <c r="G941" t="str">
        <f>VLOOKUP($A941,'Medical Examinations'!$A$1:$J$2336,6,FALSE)</f>
        <v>No</v>
      </c>
      <c r="H941">
        <f>VLOOKUP($A941,'Medical Examinations'!$A$1:$J$2336,7,FALSE)</f>
        <v>2</v>
      </c>
      <c r="I941" t="str">
        <f>VLOOKUP($A941,'Medical Examinations'!$A$1:$J$2336,8,FALSE)</f>
        <v>No</v>
      </c>
      <c r="J941" t="str">
        <f>VLOOKUP($A941,'Medical Examinations'!$A$1:$J$2336,9,FALSE)</f>
        <v>Obesity</v>
      </c>
      <c r="K941" t="str">
        <f>VLOOKUP($A941,'Medical Examinations'!$A$1:$J$2336,10,FALSE)</f>
        <v>Diabetes</v>
      </c>
      <c r="L941">
        <f>VLOOKUP($A941,'Hospitalisation Details'!$A$1:$O$2344,2,FALSE)</f>
        <v>1</v>
      </c>
      <c r="M941" s="6" t="str">
        <f>VLOOKUP($A941,'Hospitalisation Details'!$A$1:$O$2344,5,FALSE)</f>
        <v>1-Dec-1970</v>
      </c>
      <c r="N941" s="28">
        <f>VLOOKUP($A941,'Hospitalisation Details'!$A$1:$O$2344,6,FALSE)</f>
        <v>52</v>
      </c>
      <c r="O941" s="28">
        <f>VLOOKUP($A941,'Hospitalisation Details'!$A$1:$O$2344,7,FALSE)</f>
        <v>0</v>
      </c>
      <c r="P941" s="28">
        <f>VLOOKUP($A941,'Hospitalisation Details'!$A$1:$O$2344,8,FALSE)</f>
        <v>11696.52</v>
      </c>
      <c r="Q941" t="str">
        <f>VLOOKUP($A941,'Hospitalisation Details'!$A$1:$O$2344,3,FALSE)</f>
        <v>Dec</v>
      </c>
    </row>
    <row r="942" spans="1:17" ht="15.6" x14ac:dyDescent="0.3">
      <c r="A942" s="21" t="s">
        <v>1428</v>
      </c>
      <c r="B942" t="str">
        <f>VLOOKUP($A942,'Customer Names'!$A$2:$D$2336,3,FALSE)</f>
        <v>Chandler</v>
      </c>
      <c r="C942">
        <f>VLOOKUP($A942,'Medical Examinations'!$A$1:$J$2336,2,FALSE)</f>
        <v>35.799999999999997</v>
      </c>
      <c r="D942">
        <f>VLOOKUP($A942,'Medical Examinations'!$A$1:$J$2336,3,FALSE)</f>
        <v>5.63</v>
      </c>
      <c r="E942" t="str">
        <f>VLOOKUP($A942,'Medical Examinations'!$A$1:$J$2336,4,FALSE)</f>
        <v>Yes</v>
      </c>
      <c r="F942" t="str">
        <f>VLOOKUP($A942,'Medical Examinations'!$A$1:$J$2336,5,FALSE)</f>
        <v>No</v>
      </c>
      <c r="G942" t="str">
        <f>VLOOKUP($A942,'Medical Examinations'!$A$1:$J$2336,6,FALSE)</f>
        <v>No</v>
      </c>
      <c r="H942">
        <f>VLOOKUP($A942,'Medical Examinations'!$A$1:$J$2336,7,FALSE)</f>
        <v>2</v>
      </c>
      <c r="I942" t="str">
        <f>VLOOKUP($A942,'Medical Examinations'!$A$1:$J$2336,8,FALSE)</f>
        <v>No</v>
      </c>
      <c r="J942" t="str">
        <f>VLOOKUP($A942,'Medical Examinations'!$A$1:$J$2336,9,FALSE)</f>
        <v>Obesity</v>
      </c>
      <c r="K942" t="str">
        <f>VLOOKUP($A942,'Medical Examinations'!$A$1:$J$2336,10,FALSE)</f>
        <v>Normal</v>
      </c>
      <c r="L942">
        <f>VLOOKUP($A942,'Hospitalisation Details'!$A$1:$O$2344,2,FALSE)</f>
        <v>9</v>
      </c>
      <c r="M942" s="6" t="str">
        <f>VLOOKUP($A942,'Hospitalisation Details'!$A$1:$O$2344,5,FALSE)</f>
        <v>9-Nov-1966</v>
      </c>
      <c r="N942" s="28">
        <f>VLOOKUP($A942,'Hospitalisation Details'!$A$1:$O$2344,6,FALSE)</f>
        <v>56</v>
      </c>
      <c r="O942" s="28">
        <f>VLOOKUP($A942,'Hospitalisation Details'!$A$1:$O$2344,7,FALSE)</f>
        <v>1</v>
      </c>
      <c r="P942" s="28">
        <f>VLOOKUP($A942,'Hospitalisation Details'!$A$1:$O$2344,8,FALSE)</f>
        <v>11674.13</v>
      </c>
      <c r="Q942" t="str">
        <f>VLOOKUP($A942,'Hospitalisation Details'!$A$1:$O$2344,3,FALSE)</f>
        <v>Nov</v>
      </c>
    </row>
    <row r="943" spans="1:17" ht="15.6" x14ac:dyDescent="0.3">
      <c r="A943" s="21" t="s">
        <v>1427</v>
      </c>
      <c r="B943" t="str">
        <f>VLOOKUP($A943,'Customer Names'!$A$2:$D$2336,3,FALSE)</f>
        <v>Silvana M</v>
      </c>
      <c r="C943">
        <f>VLOOKUP($A943,'Medical Examinations'!$A$1:$J$2336,2,FALSE)</f>
        <v>28.785</v>
      </c>
      <c r="D943">
        <f>VLOOKUP($A943,'Medical Examinations'!$A$1:$J$2336,3,FALSE)</f>
        <v>4.24</v>
      </c>
      <c r="E943" t="str">
        <f>VLOOKUP($A943,'Medical Examinations'!$A$1:$J$2336,4,FALSE)</f>
        <v>Yes</v>
      </c>
      <c r="F943" t="str">
        <f>VLOOKUP($A943,'Medical Examinations'!$A$1:$J$2336,5,FALSE)</f>
        <v>No</v>
      </c>
      <c r="G943" t="str">
        <f>VLOOKUP($A943,'Medical Examinations'!$A$1:$J$2336,6,FALSE)</f>
        <v>No</v>
      </c>
      <c r="H943">
        <f>VLOOKUP($A943,'Medical Examinations'!$A$1:$J$2336,7,FALSE)</f>
        <v>2</v>
      </c>
      <c r="I943" t="str">
        <f>VLOOKUP($A943,'Medical Examinations'!$A$1:$J$2336,8,FALSE)</f>
        <v>No</v>
      </c>
      <c r="J943" t="str">
        <f>VLOOKUP($A943,'Medical Examinations'!$A$1:$J$2336,9,FALSE)</f>
        <v>Over Weight</v>
      </c>
      <c r="K943" t="str">
        <f>VLOOKUP($A943,'Medical Examinations'!$A$1:$J$2336,10,FALSE)</f>
        <v>Normal</v>
      </c>
      <c r="L943">
        <f>VLOOKUP($A943,'Hospitalisation Details'!$A$1:$O$2344,2,FALSE)</f>
        <v>23</v>
      </c>
      <c r="M943" s="6" t="str">
        <f>VLOOKUP($A943,'Hospitalisation Details'!$A$1:$O$2344,5,FALSE)</f>
        <v>23-Aug-1966</v>
      </c>
      <c r="N943" s="28">
        <f>VLOOKUP($A943,'Hospitalisation Details'!$A$1:$O$2344,6,FALSE)</f>
        <v>56</v>
      </c>
      <c r="O943" s="28">
        <f>VLOOKUP($A943,'Hospitalisation Details'!$A$1:$O$2344,7,FALSE)</f>
        <v>0</v>
      </c>
      <c r="P943" s="28">
        <f>VLOOKUP($A943,'Hospitalisation Details'!$A$1:$O$2344,8,FALSE)</f>
        <v>11658.38</v>
      </c>
      <c r="Q943" t="str">
        <f>VLOOKUP($A943,'Hospitalisation Details'!$A$1:$O$2344,3,FALSE)</f>
        <v>Aug</v>
      </c>
    </row>
    <row r="944" spans="1:17" ht="15.6" x14ac:dyDescent="0.3">
      <c r="A944" s="21" t="s">
        <v>1426</v>
      </c>
      <c r="B944" t="str">
        <f>VLOOKUP($A944,'Customer Names'!$A$2:$D$2336,3,FALSE)</f>
        <v>Natty</v>
      </c>
      <c r="C944">
        <f>VLOOKUP($A944,'Medical Examinations'!$A$1:$J$2336,2,FALSE)</f>
        <v>28.594999999999999</v>
      </c>
      <c r="D944">
        <f>VLOOKUP($A944,'Medical Examinations'!$A$1:$J$2336,3,FALSE)</f>
        <v>4.96</v>
      </c>
      <c r="E944" t="str">
        <f>VLOOKUP($A944,'Medical Examinations'!$A$1:$J$2336,4,FALSE)</f>
        <v>Yes</v>
      </c>
      <c r="F944" t="str">
        <f>VLOOKUP($A944,'Medical Examinations'!$A$1:$J$2336,5,FALSE)</f>
        <v>No</v>
      </c>
      <c r="G944" t="str">
        <f>VLOOKUP($A944,'Medical Examinations'!$A$1:$J$2336,6,FALSE)</f>
        <v>No</v>
      </c>
      <c r="H944">
        <f>VLOOKUP($A944,'Medical Examinations'!$A$1:$J$2336,7,FALSE)</f>
        <v>2</v>
      </c>
      <c r="I944" t="str">
        <f>VLOOKUP($A944,'Medical Examinations'!$A$1:$J$2336,8,FALSE)</f>
        <v>No</v>
      </c>
      <c r="J944" t="str">
        <f>VLOOKUP($A944,'Medical Examinations'!$A$1:$J$2336,9,FALSE)</f>
        <v>Over Weight</v>
      </c>
      <c r="K944" t="str">
        <f>VLOOKUP($A944,'Medical Examinations'!$A$1:$J$2336,10,FALSE)</f>
        <v>Normal</v>
      </c>
      <c r="L944">
        <f>VLOOKUP($A944,'Hospitalisation Details'!$A$1:$O$2344,2,FALSE)</f>
        <v>6</v>
      </c>
      <c r="M944" s="6" t="str">
        <f>VLOOKUP($A944,'Hospitalisation Details'!$A$1:$O$2344,5,FALSE)</f>
        <v>6-Jul-1966</v>
      </c>
      <c r="N944" s="28">
        <f>VLOOKUP($A944,'Hospitalisation Details'!$A$1:$O$2344,6,FALSE)</f>
        <v>56</v>
      </c>
      <c r="O944" s="28">
        <f>VLOOKUP($A944,'Hospitalisation Details'!$A$1:$O$2344,7,FALSE)</f>
        <v>0</v>
      </c>
      <c r="P944" s="28">
        <f>VLOOKUP($A944,'Hospitalisation Details'!$A$1:$O$2344,8,FALSE)</f>
        <v>11658.12</v>
      </c>
      <c r="Q944" t="str">
        <f>VLOOKUP($A944,'Hospitalisation Details'!$A$1:$O$2344,3,FALSE)</f>
        <v>Jul</v>
      </c>
    </row>
    <row r="945" spans="1:17" ht="15.6" x14ac:dyDescent="0.3">
      <c r="A945" s="21" t="s">
        <v>1425</v>
      </c>
      <c r="B945" t="str">
        <f>VLOOKUP($A945,'Customer Names'!$A$2:$D$2336,3,FALSE)</f>
        <v>Nicholas T</v>
      </c>
      <c r="C945">
        <f>VLOOKUP($A945,'Medical Examinations'!$A$1:$J$2336,2,FALSE)</f>
        <v>48.75</v>
      </c>
      <c r="D945">
        <f>VLOOKUP($A945,'Medical Examinations'!$A$1:$J$2336,3,FALSE)</f>
        <v>4.34</v>
      </c>
      <c r="E945" t="str">
        <f>VLOOKUP($A945,'Medical Examinations'!$A$1:$J$2336,4,FALSE)</f>
        <v>No</v>
      </c>
      <c r="F945" t="str">
        <f>VLOOKUP($A945,'Medical Examinations'!$A$1:$J$2336,5,FALSE)</f>
        <v>No</v>
      </c>
      <c r="G945" t="str">
        <f>VLOOKUP($A945,'Medical Examinations'!$A$1:$J$2336,6,FALSE)</f>
        <v>No</v>
      </c>
      <c r="H945">
        <f>VLOOKUP($A945,'Medical Examinations'!$A$1:$J$2336,7,FALSE)</f>
        <v>0</v>
      </c>
      <c r="I945" t="str">
        <f>VLOOKUP($A945,'Medical Examinations'!$A$1:$J$2336,8,FALSE)</f>
        <v>No</v>
      </c>
      <c r="J945" t="str">
        <f>VLOOKUP($A945,'Medical Examinations'!$A$1:$J$2336,9,FALSE)</f>
        <v>Obesity</v>
      </c>
      <c r="K945" t="str">
        <f>VLOOKUP($A945,'Medical Examinations'!$A$1:$J$2336,10,FALSE)</f>
        <v>Normal</v>
      </c>
      <c r="L945">
        <f>VLOOKUP($A945,'Hospitalisation Details'!$A$1:$O$2344,2,FALSE)</f>
        <v>20</v>
      </c>
      <c r="M945" s="6" t="str">
        <f>VLOOKUP($A945,'Hospitalisation Details'!$A$1:$O$2344,5,FALSE)</f>
        <v>20-Jul-1994</v>
      </c>
      <c r="N945" s="28">
        <f>VLOOKUP($A945,'Hospitalisation Details'!$A$1:$O$2344,6,FALSE)</f>
        <v>28</v>
      </c>
      <c r="O945" s="28">
        <f>VLOOKUP($A945,'Hospitalisation Details'!$A$1:$O$2344,7,FALSE)</f>
        <v>0</v>
      </c>
      <c r="P945" s="28">
        <f>VLOOKUP($A945,'Hospitalisation Details'!$A$1:$O$2344,8,FALSE)</f>
        <v>11657.81</v>
      </c>
      <c r="Q945" t="str">
        <f>VLOOKUP($A945,'Hospitalisation Details'!$A$1:$O$2344,3,FALSE)</f>
        <v>Jul</v>
      </c>
    </row>
    <row r="946" spans="1:17" ht="15.6" x14ac:dyDescent="0.3">
      <c r="A946" s="21" t="s">
        <v>1424</v>
      </c>
      <c r="B946" t="str">
        <f>VLOOKUP($A946,'Customer Names'!$A$2:$D$2336,3,FALSE)</f>
        <v>Rebecca</v>
      </c>
      <c r="C946">
        <f>VLOOKUP($A946,'Medical Examinations'!$A$1:$J$2336,2,FALSE)</f>
        <v>28.31</v>
      </c>
      <c r="D946">
        <f>VLOOKUP($A946,'Medical Examinations'!$A$1:$J$2336,3,FALSE)</f>
        <v>5.43</v>
      </c>
      <c r="E946" t="str">
        <f>VLOOKUP($A946,'Medical Examinations'!$A$1:$J$2336,4,FALSE)</f>
        <v>Yes</v>
      </c>
      <c r="F946" t="str">
        <f>VLOOKUP($A946,'Medical Examinations'!$A$1:$J$2336,5,FALSE)</f>
        <v>No</v>
      </c>
      <c r="G946" t="str">
        <f>VLOOKUP($A946,'Medical Examinations'!$A$1:$J$2336,6,FALSE)</f>
        <v>No</v>
      </c>
      <c r="H946">
        <f>VLOOKUP($A946,'Medical Examinations'!$A$1:$J$2336,7,FALSE)</f>
        <v>2</v>
      </c>
      <c r="I946" t="str">
        <f>VLOOKUP($A946,'Medical Examinations'!$A$1:$J$2336,8,FALSE)</f>
        <v>No</v>
      </c>
      <c r="J946" t="str">
        <f>VLOOKUP($A946,'Medical Examinations'!$A$1:$J$2336,9,FALSE)</f>
        <v>Over Weight</v>
      </c>
      <c r="K946" t="str">
        <f>VLOOKUP($A946,'Medical Examinations'!$A$1:$J$2336,10,FALSE)</f>
        <v>Normal</v>
      </c>
      <c r="L946">
        <f>VLOOKUP($A946,'Hospitalisation Details'!$A$1:$O$2344,2,FALSE)</f>
        <v>4</v>
      </c>
      <c r="M946" s="6" t="str">
        <f>VLOOKUP($A946,'Hospitalisation Details'!$A$1:$O$2344,5,FALSE)</f>
        <v>4-Oct-1966</v>
      </c>
      <c r="N946" s="28">
        <f>VLOOKUP($A946,'Hospitalisation Details'!$A$1:$O$2344,6,FALSE)</f>
        <v>56</v>
      </c>
      <c r="O946" s="28">
        <f>VLOOKUP($A946,'Hospitalisation Details'!$A$1:$O$2344,7,FALSE)</f>
        <v>0</v>
      </c>
      <c r="P946" s="28">
        <f>VLOOKUP($A946,'Hospitalisation Details'!$A$1:$O$2344,8,FALSE)</f>
        <v>11657.72</v>
      </c>
      <c r="Q946" t="str">
        <f>VLOOKUP($A946,'Hospitalisation Details'!$A$1:$O$2344,3,FALSE)</f>
        <v>Oct</v>
      </c>
    </row>
    <row r="947" spans="1:17" ht="15.6" x14ac:dyDescent="0.3">
      <c r="A947" s="21" t="s">
        <v>1423</v>
      </c>
      <c r="B947" t="str">
        <f>VLOOKUP($A947,'Customer Names'!$A$2:$D$2336,3,FALSE)</f>
        <v>John</v>
      </c>
      <c r="C947">
        <f>VLOOKUP($A947,'Medical Examinations'!$A$1:$J$2336,2,FALSE)</f>
        <v>38.39</v>
      </c>
      <c r="D947">
        <f>VLOOKUP($A947,'Medical Examinations'!$A$1:$J$2336,3,FALSE)</f>
        <v>8.33</v>
      </c>
      <c r="E947" t="str">
        <f>VLOOKUP($A947,'Medical Examinations'!$A$1:$J$2336,4,FALSE)</f>
        <v>Yes</v>
      </c>
      <c r="F947" t="str">
        <f>VLOOKUP($A947,'Medical Examinations'!$A$1:$J$2336,5,FALSE)</f>
        <v>No</v>
      </c>
      <c r="G947" t="str">
        <f>VLOOKUP($A947,'Medical Examinations'!$A$1:$J$2336,6,FALSE)</f>
        <v>No</v>
      </c>
      <c r="H947">
        <f>VLOOKUP($A947,'Medical Examinations'!$A$1:$J$2336,7,FALSE)</f>
        <v>1</v>
      </c>
      <c r="I947" t="str">
        <f>VLOOKUP($A947,'Medical Examinations'!$A$1:$J$2336,8,FALSE)</f>
        <v>No</v>
      </c>
      <c r="J947" t="str">
        <f>VLOOKUP($A947,'Medical Examinations'!$A$1:$J$2336,9,FALSE)</f>
        <v>Obesity</v>
      </c>
      <c r="K947" t="str">
        <f>VLOOKUP($A947,'Medical Examinations'!$A$1:$J$2336,10,FALSE)</f>
        <v>Diabetes</v>
      </c>
      <c r="L947">
        <f>VLOOKUP($A947,'Hospitalisation Details'!$A$1:$O$2344,2,FALSE)</f>
        <v>17</v>
      </c>
      <c r="M947" s="6" t="str">
        <f>VLOOKUP($A947,'Hospitalisation Details'!$A$1:$O$2344,5,FALSE)</f>
        <v>17-Jul-1986</v>
      </c>
      <c r="N947" s="28">
        <f>VLOOKUP($A947,'Hospitalisation Details'!$A$1:$O$2344,6,FALSE)</f>
        <v>36</v>
      </c>
      <c r="O947" s="28">
        <f>VLOOKUP($A947,'Hospitalisation Details'!$A$1:$O$2344,7,FALSE)</f>
        <v>3</v>
      </c>
      <c r="P947" s="28">
        <f>VLOOKUP($A947,'Hospitalisation Details'!$A$1:$O$2344,8,FALSE)</f>
        <v>11625.11</v>
      </c>
      <c r="Q947" t="str">
        <f>VLOOKUP($A947,'Hospitalisation Details'!$A$1:$O$2344,3,FALSE)</f>
        <v>Jul</v>
      </c>
    </row>
    <row r="948" spans="1:17" ht="15.6" x14ac:dyDescent="0.3">
      <c r="A948" s="21" t="s">
        <v>1422</v>
      </c>
      <c r="B948" t="str">
        <f>VLOOKUP($A948,'Customer Names'!$A$2:$D$2336,3,FALSE)</f>
        <v>Antony G</v>
      </c>
      <c r="C948">
        <f>VLOOKUP($A948,'Medical Examinations'!$A$1:$J$2336,2,FALSE)</f>
        <v>25.87</v>
      </c>
      <c r="D948">
        <f>VLOOKUP($A948,'Medical Examinations'!$A$1:$J$2336,3,FALSE)</f>
        <v>5.63</v>
      </c>
      <c r="E948" t="str">
        <f>VLOOKUP($A948,'Medical Examinations'!$A$1:$J$2336,4,FALSE)</f>
        <v>Yes</v>
      </c>
      <c r="F948" t="str">
        <f>VLOOKUP($A948,'Medical Examinations'!$A$1:$J$2336,5,FALSE)</f>
        <v>No</v>
      </c>
      <c r="G948" t="str">
        <f>VLOOKUP($A948,'Medical Examinations'!$A$1:$J$2336,6,FALSE)</f>
        <v>No</v>
      </c>
      <c r="H948">
        <f>VLOOKUP($A948,'Medical Examinations'!$A$1:$J$2336,7,FALSE)</f>
        <v>1</v>
      </c>
      <c r="I948" t="str">
        <f>VLOOKUP($A948,'Medical Examinations'!$A$1:$J$2336,8,FALSE)</f>
        <v>No</v>
      </c>
      <c r="J948" t="str">
        <f>VLOOKUP($A948,'Medical Examinations'!$A$1:$J$2336,9,FALSE)</f>
        <v>Over Weight</v>
      </c>
      <c r="K948" t="str">
        <f>VLOOKUP($A948,'Medical Examinations'!$A$1:$J$2336,10,FALSE)</f>
        <v>Normal</v>
      </c>
      <c r="L948">
        <f>VLOOKUP($A948,'Hospitalisation Details'!$A$1:$O$2344,2,FALSE)</f>
        <v>20</v>
      </c>
      <c r="M948" s="6" t="str">
        <f>VLOOKUP($A948,'Hospitalisation Details'!$A$1:$O$2344,5,FALSE)</f>
        <v>20-Jun-1964</v>
      </c>
      <c r="N948" s="28">
        <f>VLOOKUP($A948,'Hospitalisation Details'!$A$1:$O$2344,6,FALSE)</f>
        <v>58</v>
      </c>
      <c r="O948" s="28">
        <f>VLOOKUP($A948,'Hospitalisation Details'!$A$1:$O$2344,7,FALSE)</f>
        <v>0</v>
      </c>
      <c r="P948" s="28">
        <f>VLOOKUP($A948,'Hospitalisation Details'!$A$1:$O$2344,8,FALSE)</f>
        <v>11602.75</v>
      </c>
      <c r="Q948" t="str">
        <f>VLOOKUP($A948,'Hospitalisation Details'!$A$1:$O$2344,3,FALSE)</f>
        <v>Jun</v>
      </c>
    </row>
    <row r="949" spans="1:17" ht="15.6" x14ac:dyDescent="0.3">
      <c r="A949" s="21" t="s">
        <v>1421</v>
      </c>
      <c r="B949" t="str">
        <f>VLOOKUP($A949,'Customer Names'!$A$2:$D$2336,3,FALSE)</f>
        <v>Eric</v>
      </c>
      <c r="C949">
        <f>VLOOKUP($A949,'Medical Examinations'!$A$1:$J$2336,2,FALSE)</f>
        <v>43.7</v>
      </c>
      <c r="D949">
        <f>VLOOKUP($A949,'Medical Examinations'!$A$1:$J$2336,3,FALSE)</f>
        <v>7.23</v>
      </c>
      <c r="E949" t="str">
        <f>VLOOKUP($A949,'Medical Examinations'!$A$1:$J$2336,4,FALSE)</f>
        <v>No</v>
      </c>
      <c r="F949" t="str">
        <f>VLOOKUP($A949,'Medical Examinations'!$A$1:$J$2336,5,FALSE)</f>
        <v>No</v>
      </c>
      <c r="G949" t="str">
        <f>VLOOKUP($A949,'Medical Examinations'!$A$1:$J$2336,6,FALSE)</f>
        <v>No</v>
      </c>
      <c r="H949">
        <f>VLOOKUP($A949,'Medical Examinations'!$A$1:$J$2336,7,FALSE)</f>
        <v>0</v>
      </c>
      <c r="I949" t="str">
        <f>VLOOKUP($A949,'Medical Examinations'!$A$1:$J$2336,8,FALSE)</f>
        <v>No</v>
      </c>
      <c r="J949" t="str">
        <f>VLOOKUP($A949,'Medical Examinations'!$A$1:$J$2336,9,FALSE)</f>
        <v>Obesity</v>
      </c>
      <c r="K949" t="str">
        <f>VLOOKUP($A949,'Medical Examinations'!$A$1:$J$2336,10,FALSE)</f>
        <v>Diabetes</v>
      </c>
      <c r="L949">
        <f>VLOOKUP($A949,'Hospitalisation Details'!$A$1:$O$2344,2,FALSE)</f>
        <v>6</v>
      </c>
      <c r="M949" s="6" t="str">
        <f>VLOOKUP($A949,'Hospitalisation Details'!$A$1:$O$2344,5,FALSE)</f>
        <v>6-Nov-1965</v>
      </c>
      <c r="N949" s="28">
        <f>VLOOKUP($A949,'Hospitalisation Details'!$A$1:$O$2344,6,FALSE)</f>
        <v>57</v>
      </c>
      <c r="O949" s="28">
        <f>VLOOKUP($A949,'Hospitalisation Details'!$A$1:$O$2344,7,FALSE)</f>
        <v>1</v>
      </c>
      <c r="P949" s="28">
        <f>VLOOKUP($A949,'Hospitalisation Details'!$A$1:$O$2344,8,FALSE)</f>
        <v>11576.13</v>
      </c>
      <c r="Q949" t="str">
        <f>VLOOKUP($A949,'Hospitalisation Details'!$A$1:$O$2344,3,FALSE)</f>
        <v>Nov</v>
      </c>
    </row>
    <row r="950" spans="1:17" ht="15.6" x14ac:dyDescent="0.3">
      <c r="A950" s="21" t="s">
        <v>1420</v>
      </c>
      <c r="B950" t="str">
        <f>VLOOKUP($A950,'Customer Names'!$A$2:$D$2336,3,FALSE)</f>
        <v>Erik</v>
      </c>
      <c r="C950">
        <f>VLOOKUP($A950,'Medical Examinations'!$A$1:$J$2336,2,FALSE)</f>
        <v>40.945</v>
      </c>
      <c r="D950">
        <f>VLOOKUP($A950,'Medical Examinations'!$A$1:$J$2336,3,FALSE)</f>
        <v>10.57</v>
      </c>
      <c r="E950" t="str">
        <f>VLOOKUP($A950,'Medical Examinations'!$A$1:$J$2336,4,FALSE)</f>
        <v>No</v>
      </c>
      <c r="F950" t="str">
        <f>VLOOKUP($A950,'Medical Examinations'!$A$1:$J$2336,5,FALSE)</f>
        <v>No</v>
      </c>
      <c r="G950" t="str">
        <f>VLOOKUP($A950,'Medical Examinations'!$A$1:$J$2336,6,FALSE)</f>
        <v>No</v>
      </c>
      <c r="H950">
        <f>VLOOKUP($A950,'Medical Examinations'!$A$1:$J$2336,7,FALSE)</f>
        <v>0</v>
      </c>
      <c r="I950" t="str">
        <f>VLOOKUP($A950,'Medical Examinations'!$A$1:$J$2336,8,FALSE)</f>
        <v>No</v>
      </c>
      <c r="J950" t="str">
        <f>VLOOKUP($A950,'Medical Examinations'!$A$1:$J$2336,9,FALSE)</f>
        <v>Obesity</v>
      </c>
      <c r="K950" t="str">
        <f>VLOOKUP($A950,'Medical Examinations'!$A$1:$J$2336,10,FALSE)</f>
        <v>Diabetes</v>
      </c>
      <c r="L950">
        <f>VLOOKUP($A950,'Hospitalisation Details'!$A$1:$O$2344,2,FALSE)</f>
        <v>25</v>
      </c>
      <c r="M950" s="6" t="str">
        <f>VLOOKUP($A950,'Hospitalisation Details'!$A$1:$O$2344,5,FALSE)</f>
        <v>25-Dec-1965</v>
      </c>
      <c r="N950" s="28">
        <f>VLOOKUP($A950,'Hospitalisation Details'!$A$1:$O$2344,6,FALSE)</f>
        <v>57</v>
      </c>
      <c r="O950" s="28">
        <f>VLOOKUP($A950,'Hospitalisation Details'!$A$1:$O$2344,7,FALSE)</f>
        <v>0</v>
      </c>
      <c r="P950" s="28">
        <f>VLOOKUP($A950,'Hospitalisation Details'!$A$1:$O$2344,8,FALSE)</f>
        <v>11566.3</v>
      </c>
      <c r="Q950" t="str">
        <f>VLOOKUP($A950,'Hospitalisation Details'!$A$1:$O$2344,3,FALSE)</f>
        <v>Dec</v>
      </c>
    </row>
    <row r="951" spans="1:17" ht="15.6" x14ac:dyDescent="0.3">
      <c r="A951" s="21" t="s">
        <v>1419</v>
      </c>
      <c r="B951" t="str">
        <f>VLOOKUP($A951,'Customer Names'!$A$2:$D$2336,3,FALSE)</f>
        <v>Matthew T</v>
      </c>
      <c r="C951">
        <f>VLOOKUP($A951,'Medical Examinations'!$A$1:$J$2336,2,FALSE)</f>
        <v>27.94</v>
      </c>
      <c r="D951">
        <f>VLOOKUP($A951,'Medical Examinations'!$A$1:$J$2336,3,FALSE)</f>
        <v>7.92</v>
      </c>
      <c r="E951" t="str">
        <f>VLOOKUP($A951,'Medical Examinations'!$A$1:$J$2336,4,FALSE)</f>
        <v>No</v>
      </c>
      <c r="F951" t="str">
        <f>VLOOKUP($A951,'Medical Examinations'!$A$1:$J$2336,5,FALSE)</f>
        <v>No</v>
      </c>
      <c r="G951" t="str">
        <f>VLOOKUP($A951,'Medical Examinations'!$A$1:$J$2336,6,FALSE)</f>
        <v>No</v>
      </c>
      <c r="H951">
        <f>VLOOKUP($A951,'Medical Examinations'!$A$1:$J$2336,7,FALSE)</f>
        <v>0</v>
      </c>
      <c r="I951" t="str">
        <f>VLOOKUP($A951,'Medical Examinations'!$A$1:$J$2336,8,FALSE)</f>
        <v>No</v>
      </c>
      <c r="J951" t="str">
        <f>VLOOKUP($A951,'Medical Examinations'!$A$1:$J$2336,9,FALSE)</f>
        <v>Over Weight</v>
      </c>
      <c r="K951" t="str">
        <f>VLOOKUP($A951,'Medical Examinations'!$A$1:$J$2336,10,FALSE)</f>
        <v>Diabetes</v>
      </c>
      <c r="L951">
        <f>VLOOKUP($A951,'Hospitalisation Details'!$A$1:$O$2344,2,FALSE)</f>
        <v>27</v>
      </c>
      <c r="M951" s="6" t="str">
        <f>VLOOKUP($A951,'Hospitalisation Details'!$A$1:$O$2344,5,FALSE)</f>
        <v>27-Oct-1965</v>
      </c>
      <c r="N951" s="28">
        <f>VLOOKUP($A951,'Hospitalisation Details'!$A$1:$O$2344,6,FALSE)</f>
        <v>57</v>
      </c>
      <c r="O951" s="28">
        <f>VLOOKUP($A951,'Hospitalisation Details'!$A$1:$O$2344,7,FALSE)</f>
        <v>1</v>
      </c>
      <c r="P951" s="28">
        <f>VLOOKUP($A951,'Hospitalisation Details'!$A$1:$O$2344,8,FALSE)</f>
        <v>11554.22</v>
      </c>
      <c r="Q951" t="str">
        <f>VLOOKUP($A951,'Hospitalisation Details'!$A$1:$O$2344,3,FALSE)</f>
        <v>Oct</v>
      </c>
    </row>
    <row r="952" spans="1:17" ht="15.6" x14ac:dyDescent="0.3">
      <c r="A952" s="21" t="s">
        <v>1418</v>
      </c>
      <c r="B952" t="str">
        <f>VLOOKUP($A952,'Customer Names'!$A$2:$D$2336,3,FALSE)</f>
        <v>Cassandra</v>
      </c>
      <c r="C952">
        <f>VLOOKUP($A952,'Medical Examinations'!$A$1:$J$2336,2,FALSE)</f>
        <v>31.9</v>
      </c>
      <c r="D952">
        <f>VLOOKUP($A952,'Medical Examinations'!$A$1:$J$2336,3,FALSE)</f>
        <v>10.119999999999999</v>
      </c>
      <c r="E952" t="str">
        <f>VLOOKUP($A952,'Medical Examinations'!$A$1:$J$2336,4,FALSE)</f>
        <v>No</v>
      </c>
      <c r="F952" t="str">
        <f>VLOOKUP($A952,'Medical Examinations'!$A$1:$J$2336,5,FALSE)</f>
        <v>No</v>
      </c>
      <c r="G952" t="str">
        <f>VLOOKUP($A952,'Medical Examinations'!$A$1:$J$2336,6,FALSE)</f>
        <v>No</v>
      </c>
      <c r="H952">
        <f>VLOOKUP($A952,'Medical Examinations'!$A$1:$J$2336,7,FALSE)</f>
        <v>2</v>
      </c>
      <c r="I952" t="str">
        <f>VLOOKUP($A952,'Medical Examinations'!$A$1:$J$2336,8,FALSE)</f>
        <v>No</v>
      </c>
      <c r="J952" t="str">
        <f>VLOOKUP($A952,'Medical Examinations'!$A$1:$J$2336,9,FALSE)</f>
        <v>Obesity</v>
      </c>
      <c r="K952" t="str">
        <f>VLOOKUP($A952,'Medical Examinations'!$A$1:$J$2336,10,FALSE)</f>
        <v>Diabetes</v>
      </c>
      <c r="L952">
        <f>VLOOKUP($A952,'Hospitalisation Details'!$A$1:$O$2344,2,FALSE)</f>
        <v>23</v>
      </c>
      <c r="M952" s="6" t="str">
        <f>VLOOKUP($A952,'Hospitalisation Details'!$A$1:$O$2344,5,FALSE)</f>
        <v>23-Jul-1973</v>
      </c>
      <c r="N952" s="28">
        <f>VLOOKUP($A952,'Hospitalisation Details'!$A$1:$O$2344,6,FALSE)</f>
        <v>49</v>
      </c>
      <c r="O952" s="28">
        <f>VLOOKUP($A952,'Hospitalisation Details'!$A$1:$O$2344,7,FALSE)</f>
        <v>5</v>
      </c>
      <c r="P952" s="28">
        <f>VLOOKUP($A952,'Hospitalisation Details'!$A$1:$O$2344,8,FALSE)</f>
        <v>11552.9</v>
      </c>
      <c r="Q952" t="str">
        <f>VLOOKUP($A952,'Hospitalisation Details'!$A$1:$O$2344,3,FALSE)</f>
        <v>Jul</v>
      </c>
    </row>
    <row r="953" spans="1:17" ht="15.6" x14ac:dyDescent="0.3">
      <c r="A953" s="21" t="s">
        <v>1417</v>
      </c>
      <c r="B953" t="str">
        <f>VLOOKUP($A953,'Customer Names'!$A$2:$D$2336,3,FALSE)</f>
        <v>Rosemary C</v>
      </c>
      <c r="C953">
        <f>VLOOKUP($A953,'Medical Examinations'!$A$1:$J$2336,2,FALSE)</f>
        <v>31.64</v>
      </c>
      <c r="D953">
        <f>VLOOKUP($A953,'Medical Examinations'!$A$1:$J$2336,3,FALSE)</f>
        <v>7.91</v>
      </c>
      <c r="E953" t="str">
        <f>VLOOKUP($A953,'Medical Examinations'!$A$1:$J$2336,4,FALSE)</f>
        <v>No</v>
      </c>
      <c r="F953" t="str">
        <f>VLOOKUP($A953,'Medical Examinations'!$A$1:$J$2336,5,FALSE)</f>
        <v>No</v>
      </c>
      <c r="G953" t="str">
        <f>VLOOKUP($A953,'Medical Examinations'!$A$1:$J$2336,6,FALSE)</f>
        <v>No</v>
      </c>
      <c r="H953">
        <f>VLOOKUP($A953,'Medical Examinations'!$A$1:$J$2336,7,FALSE)</f>
        <v>0</v>
      </c>
      <c r="I953" t="str">
        <f>VLOOKUP($A953,'Medical Examinations'!$A$1:$J$2336,8,FALSE)</f>
        <v>No</v>
      </c>
      <c r="J953" t="str">
        <f>VLOOKUP($A953,'Medical Examinations'!$A$1:$J$2336,9,FALSE)</f>
        <v>Obesity</v>
      </c>
      <c r="K953" t="str">
        <f>VLOOKUP($A953,'Medical Examinations'!$A$1:$J$2336,10,FALSE)</f>
        <v>Diabetes</v>
      </c>
      <c r="L953">
        <f>VLOOKUP($A953,'Hospitalisation Details'!$A$1:$O$2344,2,FALSE)</f>
        <v>1</v>
      </c>
      <c r="M953" s="6" t="str">
        <f>VLOOKUP($A953,'Hospitalisation Details'!$A$1:$O$2344,5,FALSE)</f>
        <v>1-Dec-1971</v>
      </c>
      <c r="N953" s="28">
        <f>VLOOKUP($A953,'Hospitalisation Details'!$A$1:$O$2344,6,FALSE)</f>
        <v>51</v>
      </c>
      <c r="O953" s="28">
        <f>VLOOKUP($A953,'Hospitalisation Details'!$A$1:$O$2344,7,FALSE)</f>
        <v>0</v>
      </c>
      <c r="P953" s="28">
        <f>VLOOKUP($A953,'Hospitalisation Details'!$A$1:$O$2344,8,FALSE)</f>
        <v>11540.25</v>
      </c>
      <c r="Q953" t="str">
        <f>VLOOKUP($A953,'Hospitalisation Details'!$A$1:$O$2344,3,FALSE)</f>
        <v>Dec</v>
      </c>
    </row>
    <row r="954" spans="1:17" ht="15.6" x14ac:dyDescent="0.3">
      <c r="A954" s="21" t="s">
        <v>1416</v>
      </c>
      <c r="B954" t="str">
        <f>VLOOKUP($A954,'Customer Names'!$A$2:$D$2336,3,FALSE)</f>
        <v>Carrie A</v>
      </c>
      <c r="C954">
        <f>VLOOKUP($A954,'Medical Examinations'!$A$1:$J$2336,2,FALSE)</f>
        <v>46.7</v>
      </c>
      <c r="D954">
        <f>VLOOKUP($A954,'Medical Examinations'!$A$1:$J$2336,3,FALSE)</f>
        <v>10.9</v>
      </c>
      <c r="E954" t="str">
        <f>VLOOKUP($A954,'Medical Examinations'!$A$1:$J$2336,4,FALSE)</f>
        <v>No</v>
      </c>
      <c r="F954" t="str">
        <f>VLOOKUP($A954,'Medical Examinations'!$A$1:$J$2336,5,FALSE)</f>
        <v>No</v>
      </c>
      <c r="G954" t="str">
        <f>VLOOKUP($A954,'Medical Examinations'!$A$1:$J$2336,6,FALSE)</f>
        <v>No</v>
      </c>
      <c r="H954">
        <f>VLOOKUP($A954,'Medical Examinations'!$A$1:$J$2336,7,FALSE)</f>
        <v>0</v>
      </c>
      <c r="I954" t="str">
        <f>VLOOKUP($A954,'Medical Examinations'!$A$1:$J$2336,8,FALSE)</f>
        <v>No</v>
      </c>
      <c r="J954" t="str">
        <f>VLOOKUP($A954,'Medical Examinations'!$A$1:$J$2336,9,FALSE)</f>
        <v>Obesity</v>
      </c>
      <c r="K954" t="str">
        <f>VLOOKUP($A954,'Medical Examinations'!$A$1:$J$2336,10,FALSE)</f>
        <v>Diabetes</v>
      </c>
      <c r="L954">
        <f>VLOOKUP($A954,'Hospitalisation Details'!$A$1:$O$2344,2,FALSE)</f>
        <v>14</v>
      </c>
      <c r="M954" s="6" t="str">
        <f>VLOOKUP($A954,'Hospitalisation Details'!$A$1:$O$2344,5,FALSE)</f>
        <v>14-Nov-1968</v>
      </c>
      <c r="N954" s="28">
        <f>VLOOKUP($A954,'Hospitalisation Details'!$A$1:$O$2344,6,FALSE)</f>
        <v>54</v>
      </c>
      <c r="O954" s="28">
        <f>VLOOKUP($A954,'Hospitalisation Details'!$A$1:$O$2344,7,FALSE)</f>
        <v>2</v>
      </c>
      <c r="P954" s="28">
        <f>VLOOKUP($A954,'Hospitalisation Details'!$A$1:$O$2344,8,FALSE)</f>
        <v>11538.42</v>
      </c>
      <c r="Q954" t="str">
        <f>VLOOKUP($A954,'Hospitalisation Details'!$A$1:$O$2344,3,FALSE)</f>
        <v>Nov</v>
      </c>
    </row>
    <row r="955" spans="1:17" ht="15.6" x14ac:dyDescent="0.3">
      <c r="A955" s="21" t="s">
        <v>1415</v>
      </c>
      <c r="B955" t="str">
        <f>VLOOKUP($A955,'Customer Names'!$A$2:$D$2336,3,FALSE)</f>
        <v>Gerardo Sr</v>
      </c>
      <c r="C955">
        <f>VLOOKUP($A955,'Medical Examinations'!$A$1:$J$2336,2,FALSE)</f>
        <v>18.335000000000001</v>
      </c>
      <c r="D955">
        <f>VLOOKUP($A955,'Medical Examinations'!$A$1:$J$2336,3,FALSE)</f>
        <v>11.83</v>
      </c>
      <c r="E955" t="str">
        <f>VLOOKUP($A955,'Medical Examinations'!$A$1:$J$2336,4,FALSE)</f>
        <v>No</v>
      </c>
      <c r="F955" t="str">
        <f>VLOOKUP($A955,'Medical Examinations'!$A$1:$J$2336,5,FALSE)</f>
        <v>No</v>
      </c>
      <c r="G955" t="str">
        <f>VLOOKUP($A955,'Medical Examinations'!$A$1:$J$2336,6,FALSE)</f>
        <v>No</v>
      </c>
      <c r="H955">
        <f>VLOOKUP($A955,'Medical Examinations'!$A$1:$J$2336,7,FALSE)</f>
        <v>0</v>
      </c>
      <c r="I955" t="str">
        <f>VLOOKUP($A955,'Medical Examinations'!$A$1:$J$2336,8,FALSE)</f>
        <v>No</v>
      </c>
      <c r="J955" t="str">
        <f>VLOOKUP($A955,'Medical Examinations'!$A$1:$J$2336,9,FALSE)</f>
        <v>Under Weight</v>
      </c>
      <c r="K955" t="str">
        <f>VLOOKUP($A955,'Medical Examinations'!$A$1:$J$2336,10,FALSE)</f>
        <v>Diabetes</v>
      </c>
      <c r="L955">
        <f>VLOOKUP($A955,'Hospitalisation Details'!$A$1:$O$2344,2,FALSE)</f>
        <v>3</v>
      </c>
      <c r="M955" s="6" t="str">
        <f>VLOOKUP($A955,'Hospitalisation Details'!$A$1:$O$2344,5,FALSE)</f>
        <v>3-Oct-1965</v>
      </c>
      <c r="N955" s="28">
        <f>VLOOKUP($A955,'Hospitalisation Details'!$A$1:$O$2344,6,FALSE)</f>
        <v>57</v>
      </c>
      <c r="O955" s="28">
        <f>VLOOKUP($A955,'Hospitalisation Details'!$A$1:$O$2344,7,FALSE)</f>
        <v>0</v>
      </c>
      <c r="P955" s="28">
        <f>VLOOKUP($A955,'Hospitalisation Details'!$A$1:$O$2344,8,FALSE)</f>
        <v>11534.87</v>
      </c>
      <c r="Q955" t="str">
        <f>VLOOKUP($A955,'Hospitalisation Details'!$A$1:$O$2344,3,FALSE)</f>
        <v>Oct</v>
      </c>
    </row>
    <row r="956" spans="1:17" ht="15.6" x14ac:dyDescent="0.3">
      <c r="A956" s="21" t="s">
        <v>1414</v>
      </c>
      <c r="B956" t="str">
        <f>VLOOKUP($A956,'Customer Names'!$A$2:$D$2336,3,FALSE)</f>
        <v>Matthew R</v>
      </c>
      <c r="C956">
        <f>VLOOKUP($A956,'Medical Examinations'!$A$1:$J$2336,2,FALSE)</f>
        <v>31.24</v>
      </c>
      <c r="D956">
        <f>VLOOKUP($A956,'Medical Examinations'!$A$1:$J$2336,3,FALSE)</f>
        <v>7.42</v>
      </c>
      <c r="E956" t="str">
        <f>VLOOKUP($A956,'Medical Examinations'!$A$1:$J$2336,4,FALSE)</f>
        <v>Yes</v>
      </c>
      <c r="F956" t="str">
        <f>VLOOKUP($A956,'Medical Examinations'!$A$1:$J$2336,5,FALSE)</f>
        <v>No</v>
      </c>
      <c r="G956" t="str">
        <f>VLOOKUP($A956,'Medical Examinations'!$A$1:$J$2336,6,FALSE)</f>
        <v>No</v>
      </c>
      <c r="H956">
        <f>VLOOKUP($A956,'Medical Examinations'!$A$1:$J$2336,7,FALSE)</f>
        <v>2</v>
      </c>
      <c r="I956" t="str">
        <f>VLOOKUP($A956,'Medical Examinations'!$A$1:$J$2336,8,FALSE)</f>
        <v>No</v>
      </c>
      <c r="J956" t="str">
        <f>VLOOKUP($A956,'Medical Examinations'!$A$1:$J$2336,9,FALSE)</f>
        <v>Obesity</v>
      </c>
      <c r="K956" t="str">
        <f>VLOOKUP($A956,'Medical Examinations'!$A$1:$J$2336,10,FALSE)</f>
        <v>Diabetes</v>
      </c>
      <c r="L956">
        <f>VLOOKUP($A956,'Hospitalisation Details'!$A$1:$O$2344,2,FALSE)</f>
        <v>23</v>
      </c>
      <c r="M956" s="6" t="str">
        <f>VLOOKUP($A956,'Hospitalisation Details'!$A$1:$O$2344,5,FALSE)</f>
        <v>23-Jul-1970</v>
      </c>
      <c r="N956" s="28">
        <f>VLOOKUP($A956,'Hospitalisation Details'!$A$1:$O$2344,6,FALSE)</f>
        <v>52</v>
      </c>
      <c r="O956" s="28">
        <f>VLOOKUP($A956,'Hospitalisation Details'!$A$1:$O$2344,7,FALSE)</f>
        <v>0</v>
      </c>
      <c r="P956" s="28">
        <f>VLOOKUP($A956,'Hospitalisation Details'!$A$1:$O$2344,8,FALSE)</f>
        <v>11530.12</v>
      </c>
      <c r="Q956" t="str">
        <f>VLOOKUP($A956,'Hospitalisation Details'!$A$1:$O$2344,3,FALSE)</f>
        <v>Jul</v>
      </c>
    </row>
    <row r="957" spans="1:17" ht="15.6" x14ac:dyDescent="0.3">
      <c r="A957" s="21" t="s">
        <v>1413</v>
      </c>
      <c r="B957" t="str">
        <f>VLOOKUP($A957,'Customer Names'!$A$2:$D$2336,3,FALSE)</f>
        <v>Meghan E</v>
      </c>
      <c r="C957">
        <f>VLOOKUP($A957,'Medical Examinations'!$A$1:$J$2336,2,FALSE)</f>
        <v>39.22</v>
      </c>
      <c r="D957">
        <f>VLOOKUP($A957,'Medical Examinations'!$A$1:$J$2336,3,FALSE)</f>
        <v>5.62</v>
      </c>
      <c r="E957" t="str">
        <f>VLOOKUP($A957,'Medical Examinations'!$A$1:$J$2336,4,FALSE)</f>
        <v>Yes</v>
      </c>
      <c r="F957" t="str">
        <f>VLOOKUP($A957,'Medical Examinations'!$A$1:$J$2336,5,FALSE)</f>
        <v>No</v>
      </c>
      <c r="G957" t="str">
        <f>VLOOKUP($A957,'Medical Examinations'!$A$1:$J$2336,6,FALSE)</f>
        <v>No</v>
      </c>
      <c r="H957">
        <f>VLOOKUP($A957,'Medical Examinations'!$A$1:$J$2336,7,FALSE)</f>
        <v>1</v>
      </c>
      <c r="I957" t="str">
        <f>VLOOKUP($A957,'Medical Examinations'!$A$1:$J$2336,8,FALSE)</f>
        <v>No</v>
      </c>
      <c r="J957" t="str">
        <f>VLOOKUP($A957,'Medical Examinations'!$A$1:$J$2336,9,FALSE)</f>
        <v>Obesity</v>
      </c>
      <c r="K957" t="str">
        <f>VLOOKUP($A957,'Medical Examinations'!$A$1:$J$2336,10,FALSE)</f>
        <v>Normal</v>
      </c>
      <c r="L957">
        <f>VLOOKUP($A957,'Hospitalisation Details'!$A$1:$O$2344,2,FALSE)</f>
        <v>12</v>
      </c>
      <c r="M957" s="6" t="str">
        <f>VLOOKUP($A957,'Hospitalisation Details'!$A$1:$O$2344,5,FALSE)</f>
        <v>12-Jun-1988</v>
      </c>
      <c r="N957" s="28">
        <f>VLOOKUP($A957,'Hospitalisation Details'!$A$1:$O$2344,6,FALSE)</f>
        <v>34</v>
      </c>
      <c r="O957" s="28">
        <f>VLOOKUP($A957,'Hospitalisation Details'!$A$1:$O$2344,7,FALSE)</f>
        <v>3</v>
      </c>
      <c r="P957" s="28">
        <f>VLOOKUP($A957,'Hospitalisation Details'!$A$1:$O$2344,8,FALSE)</f>
        <v>11524.25</v>
      </c>
      <c r="Q957" t="str">
        <f>VLOOKUP($A957,'Hospitalisation Details'!$A$1:$O$2344,3,FALSE)</f>
        <v>Jun</v>
      </c>
    </row>
    <row r="958" spans="1:17" ht="15.6" x14ac:dyDescent="0.3">
      <c r="A958" s="21" t="s">
        <v>1412</v>
      </c>
      <c r="B958" t="str">
        <f>VLOOKUP($A958,'Customer Names'!$A$2:$D$2336,3,FALSE)</f>
        <v>Eric</v>
      </c>
      <c r="C958">
        <f>VLOOKUP($A958,'Medical Examinations'!$A$1:$J$2336,2,FALSE)</f>
        <v>24.414999999999999</v>
      </c>
      <c r="D958">
        <f>VLOOKUP($A958,'Medical Examinations'!$A$1:$J$2336,3,FALSE)</f>
        <v>7.16</v>
      </c>
      <c r="E958" t="str">
        <f>VLOOKUP($A958,'Medical Examinations'!$A$1:$J$2336,4,FALSE)</f>
        <v>No</v>
      </c>
      <c r="F958" t="str">
        <f>VLOOKUP($A958,'Medical Examinations'!$A$1:$J$2336,5,FALSE)</f>
        <v>No</v>
      </c>
      <c r="G958" t="str">
        <f>VLOOKUP($A958,'Medical Examinations'!$A$1:$J$2336,6,FALSE)</f>
        <v>No</v>
      </c>
      <c r="H958">
        <f>VLOOKUP($A958,'Medical Examinations'!$A$1:$J$2336,7,FALSE)</f>
        <v>0</v>
      </c>
      <c r="I958" t="str">
        <f>VLOOKUP($A958,'Medical Examinations'!$A$1:$J$2336,8,FALSE)</f>
        <v>No</v>
      </c>
      <c r="J958" t="str">
        <f>VLOOKUP($A958,'Medical Examinations'!$A$1:$J$2336,9,FALSE)</f>
        <v>Normal Weight</v>
      </c>
      <c r="K958" t="str">
        <f>VLOOKUP($A958,'Medical Examinations'!$A$1:$J$2336,10,FALSE)</f>
        <v>Diabetes</v>
      </c>
      <c r="L958">
        <f>VLOOKUP($A958,'Hospitalisation Details'!$A$1:$O$2344,2,FALSE)</f>
        <v>19</v>
      </c>
      <c r="M958" s="6" t="str">
        <f>VLOOKUP($A958,'Hospitalisation Details'!$A$1:$O$2344,5,FALSE)</f>
        <v>19-Dec-1971</v>
      </c>
      <c r="N958" s="28">
        <f>VLOOKUP($A958,'Hospitalisation Details'!$A$1:$O$2344,6,FALSE)</f>
        <v>51</v>
      </c>
      <c r="O958" s="28">
        <f>VLOOKUP($A958,'Hospitalisation Details'!$A$1:$O$2344,7,FALSE)</f>
        <v>4</v>
      </c>
      <c r="P958" s="28">
        <f>VLOOKUP($A958,'Hospitalisation Details'!$A$1:$O$2344,8,FALSE)</f>
        <v>11520.1</v>
      </c>
      <c r="Q958" t="str">
        <f>VLOOKUP($A958,'Hospitalisation Details'!$A$1:$O$2344,3,FALSE)</f>
        <v>Dec</v>
      </c>
    </row>
    <row r="959" spans="1:17" ht="15.6" x14ac:dyDescent="0.3">
      <c r="A959" s="21" t="s">
        <v>1411</v>
      </c>
      <c r="B959" t="str">
        <f>VLOOKUP($A959,'Customer Names'!$A$2:$D$2336,3,FALSE)</f>
        <v>Lisa B</v>
      </c>
      <c r="C959">
        <f>VLOOKUP($A959,'Medical Examinations'!$A$1:$J$2336,2,FALSE)</f>
        <v>32.299999999999997</v>
      </c>
      <c r="D959">
        <f>VLOOKUP($A959,'Medical Examinations'!$A$1:$J$2336,3,FALSE)</f>
        <v>9.89</v>
      </c>
      <c r="E959" t="str">
        <f>VLOOKUP($A959,'Medical Examinations'!$A$1:$J$2336,4,FALSE)</f>
        <v>No</v>
      </c>
      <c r="F959" t="str">
        <f>VLOOKUP($A959,'Medical Examinations'!$A$1:$J$2336,5,FALSE)</f>
        <v>No</v>
      </c>
      <c r="G959" t="str">
        <f>VLOOKUP($A959,'Medical Examinations'!$A$1:$J$2336,6,FALSE)</f>
        <v>No</v>
      </c>
      <c r="H959">
        <f>VLOOKUP($A959,'Medical Examinations'!$A$1:$J$2336,7,FALSE)</f>
        <v>0</v>
      </c>
      <c r="I959" t="str">
        <f>VLOOKUP($A959,'Medical Examinations'!$A$1:$J$2336,8,FALSE)</f>
        <v>No</v>
      </c>
      <c r="J959" t="str">
        <f>VLOOKUP($A959,'Medical Examinations'!$A$1:$J$2336,9,FALSE)</f>
        <v>Obesity</v>
      </c>
      <c r="K959" t="str">
        <f>VLOOKUP($A959,'Medical Examinations'!$A$1:$J$2336,10,FALSE)</f>
        <v>Diabetes</v>
      </c>
      <c r="L959">
        <f>VLOOKUP($A959,'Hospitalisation Details'!$A$1:$O$2344,2,FALSE)</f>
        <v>24</v>
      </c>
      <c r="M959" s="6" t="str">
        <f>VLOOKUP($A959,'Hospitalisation Details'!$A$1:$O$2344,5,FALSE)</f>
        <v>24-Jun-1968</v>
      </c>
      <c r="N959" s="28">
        <f>VLOOKUP($A959,'Hospitalisation Details'!$A$1:$O$2344,6,FALSE)</f>
        <v>54</v>
      </c>
      <c r="O959" s="28">
        <f>VLOOKUP($A959,'Hospitalisation Details'!$A$1:$O$2344,7,FALSE)</f>
        <v>1</v>
      </c>
      <c r="P959" s="28">
        <f>VLOOKUP($A959,'Hospitalisation Details'!$A$1:$O$2344,8,FALSE)</f>
        <v>11512.41</v>
      </c>
      <c r="Q959" t="str">
        <f>VLOOKUP($A959,'Hospitalisation Details'!$A$1:$O$2344,3,FALSE)</f>
        <v>Jun</v>
      </c>
    </row>
    <row r="960" spans="1:17" ht="15.6" x14ac:dyDescent="0.3">
      <c r="A960" s="21" t="s">
        <v>1410</v>
      </c>
      <c r="B960" t="str">
        <f>VLOOKUP($A960,'Customer Names'!$A$2:$D$2336,3,FALSE)</f>
        <v>Jane R</v>
      </c>
      <c r="C960">
        <f>VLOOKUP($A960,'Medical Examinations'!$A$1:$J$2336,2,FALSE)</f>
        <v>39.94</v>
      </c>
      <c r="D960">
        <f>VLOOKUP($A960,'Medical Examinations'!$A$1:$J$2336,3,FALSE)</f>
        <v>5.14</v>
      </c>
      <c r="E960" t="str">
        <f>VLOOKUP($A960,'Medical Examinations'!$A$1:$J$2336,4,FALSE)</f>
        <v>No</v>
      </c>
      <c r="F960" t="str">
        <f>VLOOKUP($A960,'Medical Examinations'!$A$1:$J$2336,5,FALSE)</f>
        <v>No</v>
      </c>
      <c r="G960" t="str">
        <f>VLOOKUP($A960,'Medical Examinations'!$A$1:$J$2336,6,FALSE)</f>
        <v>No</v>
      </c>
      <c r="H960">
        <f>VLOOKUP($A960,'Medical Examinations'!$A$1:$J$2336,7,FALSE)</f>
        <v>0</v>
      </c>
      <c r="I960" t="str">
        <f>VLOOKUP($A960,'Medical Examinations'!$A$1:$J$2336,8,FALSE)</f>
        <v>No</v>
      </c>
      <c r="J960" t="str">
        <f>VLOOKUP($A960,'Medical Examinations'!$A$1:$J$2336,9,FALSE)</f>
        <v>Obesity</v>
      </c>
      <c r="K960" t="str">
        <f>VLOOKUP($A960,'Medical Examinations'!$A$1:$J$2336,10,FALSE)</f>
        <v>Normal</v>
      </c>
      <c r="L960">
        <f>VLOOKUP($A960,'Hospitalisation Details'!$A$1:$O$2344,2,FALSE)</f>
        <v>6</v>
      </c>
      <c r="M960" s="6" t="str">
        <f>VLOOKUP($A960,'Hospitalisation Details'!$A$1:$O$2344,5,FALSE)</f>
        <v>6-Oct-1989</v>
      </c>
      <c r="N960" s="28">
        <f>VLOOKUP($A960,'Hospitalisation Details'!$A$1:$O$2344,6,FALSE)</f>
        <v>33</v>
      </c>
      <c r="O960" s="28">
        <f>VLOOKUP($A960,'Hospitalisation Details'!$A$1:$O$2344,7,FALSE)</f>
        <v>3</v>
      </c>
      <c r="P960" s="28">
        <f>VLOOKUP($A960,'Hospitalisation Details'!$A$1:$O$2344,8,FALSE)</f>
        <v>11511.61</v>
      </c>
      <c r="Q960" t="str">
        <f>VLOOKUP($A960,'Hospitalisation Details'!$A$1:$O$2344,3,FALSE)</f>
        <v>Oct</v>
      </c>
    </row>
    <row r="961" spans="1:17" ht="15.6" x14ac:dyDescent="0.3">
      <c r="A961" s="21" t="s">
        <v>1409</v>
      </c>
      <c r="B961" t="str">
        <f>VLOOKUP($A961,'Customer Names'!$A$2:$D$2336,3,FALSE)</f>
        <v>Allison M</v>
      </c>
      <c r="C961">
        <f>VLOOKUP($A961,'Medical Examinations'!$A$1:$J$2336,2,FALSE)</f>
        <v>30</v>
      </c>
      <c r="D961">
        <f>VLOOKUP($A961,'Medical Examinations'!$A$1:$J$2336,3,FALSE)</f>
        <v>5.61</v>
      </c>
      <c r="E961" t="str">
        <f>VLOOKUP($A961,'Medical Examinations'!$A$1:$J$2336,4,FALSE)</f>
        <v>Yes</v>
      </c>
      <c r="F961" t="str">
        <f>VLOOKUP($A961,'Medical Examinations'!$A$1:$J$2336,5,FALSE)</f>
        <v>No</v>
      </c>
      <c r="G961" t="str">
        <f>VLOOKUP($A961,'Medical Examinations'!$A$1:$J$2336,6,FALSE)</f>
        <v>Yes</v>
      </c>
      <c r="H961">
        <f>VLOOKUP($A961,'Medical Examinations'!$A$1:$J$2336,7,FALSE)</f>
        <v>1</v>
      </c>
      <c r="I961" t="str">
        <f>VLOOKUP($A961,'Medical Examinations'!$A$1:$J$2336,8,FALSE)</f>
        <v>No</v>
      </c>
      <c r="J961" t="str">
        <f>VLOOKUP($A961,'Medical Examinations'!$A$1:$J$2336,9,FALSE)</f>
        <v>Obesity</v>
      </c>
      <c r="K961" t="str">
        <f>VLOOKUP($A961,'Medical Examinations'!$A$1:$J$2336,10,FALSE)</f>
        <v>Normal</v>
      </c>
      <c r="L961">
        <f>VLOOKUP($A961,'Hospitalisation Details'!$A$1:$O$2344,2,FALSE)</f>
        <v>11</v>
      </c>
      <c r="M961" s="6" t="str">
        <f>VLOOKUP($A961,'Hospitalisation Details'!$A$1:$O$2344,5,FALSE)</f>
        <v>11-Aug-1969</v>
      </c>
      <c r="N961" s="28">
        <f>VLOOKUP($A961,'Hospitalisation Details'!$A$1:$O$2344,6,FALSE)</f>
        <v>53</v>
      </c>
      <c r="O961" s="28">
        <f>VLOOKUP($A961,'Hospitalisation Details'!$A$1:$O$2344,7,FALSE)</f>
        <v>0</v>
      </c>
      <c r="P961" s="28">
        <f>VLOOKUP($A961,'Hospitalisation Details'!$A$1:$O$2344,8,FALSE)</f>
        <v>11497.69</v>
      </c>
      <c r="Q961" t="str">
        <f>VLOOKUP($A961,'Hospitalisation Details'!$A$1:$O$2344,3,FALSE)</f>
        <v>Aug</v>
      </c>
    </row>
    <row r="962" spans="1:17" ht="15.6" x14ac:dyDescent="0.3">
      <c r="A962" s="21" t="s">
        <v>1408</v>
      </c>
      <c r="B962" t="str">
        <f>VLOOKUP($A962,'Customer Names'!$A$2:$D$2336,3,FALSE)</f>
        <v>Sarah E</v>
      </c>
      <c r="C962">
        <f>VLOOKUP($A962,'Medical Examinations'!$A$1:$J$2336,2,FALSE)</f>
        <v>35.340000000000003</v>
      </c>
      <c r="D962">
        <f>VLOOKUP($A962,'Medical Examinations'!$A$1:$J$2336,3,FALSE)</f>
        <v>5.51</v>
      </c>
      <c r="E962" t="str">
        <f>VLOOKUP($A962,'Medical Examinations'!$A$1:$J$2336,4,FALSE)</f>
        <v>Yes</v>
      </c>
      <c r="F962" t="str">
        <f>VLOOKUP($A962,'Medical Examinations'!$A$1:$J$2336,5,FALSE)</f>
        <v>No</v>
      </c>
      <c r="G962" t="str">
        <f>VLOOKUP($A962,'Medical Examinations'!$A$1:$J$2336,6,FALSE)</f>
        <v>Yes</v>
      </c>
      <c r="H962">
        <f>VLOOKUP($A962,'Medical Examinations'!$A$1:$J$2336,7,FALSE)</f>
        <v>1</v>
      </c>
      <c r="I962" t="str">
        <f>VLOOKUP($A962,'Medical Examinations'!$A$1:$J$2336,8,FALSE)</f>
        <v>No</v>
      </c>
      <c r="J962" t="str">
        <f>VLOOKUP($A962,'Medical Examinations'!$A$1:$J$2336,9,FALSE)</f>
        <v>Obesity</v>
      </c>
      <c r="K962" t="str">
        <f>VLOOKUP($A962,'Medical Examinations'!$A$1:$J$2336,10,FALSE)</f>
        <v>Normal</v>
      </c>
      <c r="L962">
        <f>VLOOKUP($A962,'Hospitalisation Details'!$A$1:$O$2344,2,FALSE)</f>
        <v>7</v>
      </c>
      <c r="M962" s="6" t="str">
        <f>VLOOKUP($A962,'Hospitalisation Details'!$A$1:$O$2344,5,FALSE)</f>
        <v>7-Jun-1983</v>
      </c>
      <c r="N962" s="28">
        <f>VLOOKUP($A962,'Hospitalisation Details'!$A$1:$O$2344,6,FALSE)</f>
        <v>40</v>
      </c>
      <c r="O962" s="28">
        <f>VLOOKUP($A962,'Hospitalisation Details'!$A$1:$O$2344,7,FALSE)</f>
        <v>3</v>
      </c>
      <c r="P962" s="28">
        <f>VLOOKUP($A962,'Hospitalisation Details'!$A$1:$O$2344,8,FALSE)</f>
        <v>11492.46</v>
      </c>
      <c r="Q962" t="str">
        <f>VLOOKUP($A962,'Hospitalisation Details'!$A$1:$O$2344,3,FALSE)</f>
        <v>Jun</v>
      </c>
    </row>
    <row r="963" spans="1:17" ht="15.6" x14ac:dyDescent="0.3">
      <c r="A963" s="21" t="s">
        <v>1407</v>
      </c>
      <c r="B963" t="str">
        <f>VLOOKUP($A963,'Customer Names'!$A$2:$D$2336,3,FALSE)</f>
        <v>Philip J</v>
      </c>
      <c r="C963">
        <f>VLOOKUP($A963,'Medical Examinations'!$A$1:$J$2336,2,FALSE)</f>
        <v>32.204999999999998</v>
      </c>
      <c r="D963">
        <f>VLOOKUP($A963,'Medical Examinations'!$A$1:$J$2336,3,FALSE)</f>
        <v>8.3800000000000008</v>
      </c>
      <c r="E963" t="str">
        <f>VLOOKUP($A963,'Medical Examinations'!$A$1:$J$2336,4,FALSE)</f>
        <v>Yes</v>
      </c>
      <c r="F963" t="str">
        <f>VLOOKUP($A963,'Medical Examinations'!$A$1:$J$2336,5,FALSE)</f>
        <v>No</v>
      </c>
      <c r="G963" t="str">
        <f>VLOOKUP($A963,'Medical Examinations'!$A$1:$J$2336,6,FALSE)</f>
        <v>No</v>
      </c>
      <c r="H963">
        <f>VLOOKUP($A963,'Medical Examinations'!$A$1:$J$2336,7,FALSE)</f>
        <v>2</v>
      </c>
      <c r="I963" t="str">
        <f>VLOOKUP($A963,'Medical Examinations'!$A$1:$J$2336,8,FALSE)</f>
        <v>No</v>
      </c>
      <c r="J963" t="str">
        <f>VLOOKUP($A963,'Medical Examinations'!$A$1:$J$2336,9,FALSE)</f>
        <v>Obesity</v>
      </c>
      <c r="K963" t="str">
        <f>VLOOKUP($A963,'Medical Examinations'!$A$1:$J$2336,10,FALSE)</f>
        <v>Diabetes</v>
      </c>
      <c r="L963">
        <f>VLOOKUP($A963,'Hospitalisation Details'!$A$1:$O$2344,2,FALSE)</f>
        <v>13</v>
      </c>
      <c r="M963" s="6" t="str">
        <f>VLOOKUP($A963,'Hospitalisation Details'!$A$1:$O$2344,5,FALSE)</f>
        <v>13-Oct-1970</v>
      </c>
      <c r="N963" s="28">
        <f>VLOOKUP($A963,'Hospitalisation Details'!$A$1:$O$2344,6,FALSE)</f>
        <v>52</v>
      </c>
      <c r="O963" s="28">
        <f>VLOOKUP($A963,'Hospitalisation Details'!$A$1:$O$2344,7,FALSE)</f>
        <v>3</v>
      </c>
      <c r="P963" s="28">
        <f>VLOOKUP($A963,'Hospitalisation Details'!$A$1:$O$2344,8,FALSE)</f>
        <v>11488.32</v>
      </c>
      <c r="Q963" t="str">
        <f>VLOOKUP($A963,'Hospitalisation Details'!$A$1:$O$2344,3,FALSE)</f>
        <v>Oct</v>
      </c>
    </row>
    <row r="964" spans="1:17" ht="15.6" x14ac:dyDescent="0.3">
      <c r="A964" s="21" t="s">
        <v>1406</v>
      </c>
      <c r="B964" t="str">
        <f>VLOOKUP($A964,'Customer Names'!$A$2:$D$2336,3,FALSE)</f>
        <v>Jillian A</v>
      </c>
      <c r="C964">
        <f>VLOOKUP($A964,'Medical Examinations'!$A$1:$J$2336,2,FALSE)</f>
        <v>33.880000000000003</v>
      </c>
      <c r="D964">
        <f>VLOOKUP($A964,'Medical Examinations'!$A$1:$J$2336,3,FALSE)</f>
        <v>4.68</v>
      </c>
      <c r="E964" t="str">
        <f>VLOOKUP($A964,'Medical Examinations'!$A$1:$J$2336,4,FALSE)</f>
        <v>No</v>
      </c>
      <c r="F964" t="str">
        <f>VLOOKUP($A964,'Medical Examinations'!$A$1:$J$2336,5,FALSE)</f>
        <v>Yes</v>
      </c>
      <c r="G964" t="str">
        <f>VLOOKUP($A964,'Medical Examinations'!$A$1:$J$2336,6,FALSE)</f>
        <v>No</v>
      </c>
      <c r="H964">
        <f>VLOOKUP($A964,'Medical Examinations'!$A$1:$J$2336,7,FALSE)</f>
        <v>1</v>
      </c>
      <c r="I964" t="str">
        <f>VLOOKUP($A964,'Medical Examinations'!$A$1:$J$2336,8,FALSE)</f>
        <v>No</v>
      </c>
      <c r="J964" t="str">
        <f>VLOOKUP($A964,'Medical Examinations'!$A$1:$J$2336,9,FALSE)</f>
        <v>Obesity</v>
      </c>
      <c r="K964" t="str">
        <f>VLOOKUP($A964,'Medical Examinations'!$A$1:$J$2336,10,FALSE)</f>
        <v>Normal</v>
      </c>
      <c r="L964">
        <f>VLOOKUP($A964,'Hospitalisation Details'!$A$1:$O$2344,2,FALSE)</f>
        <v>10</v>
      </c>
      <c r="M964" s="6" t="str">
        <f>VLOOKUP($A964,'Hospitalisation Details'!$A$1:$O$2344,5,FALSE)</f>
        <v>10-Sep-2004</v>
      </c>
      <c r="N964" s="28">
        <f>VLOOKUP($A964,'Hospitalisation Details'!$A$1:$O$2344,6,FALSE)</f>
        <v>18</v>
      </c>
      <c r="O964" s="28">
        <f>VLOOKUP($A964,'Hospitalisation Details'!$A$1:$O$2344,7,FALSE)</f>
        <v>0</v>
      </c>
      <c r="P964" s="28">
        <f>VLOOKUP($A964,'Hospitalisation Details'!$A$1:$O$2344,8,FALSE)</f>
        <v>11482.63</v>
      </c>
      <c r="Q964" t="str">
        <f>VLOOKUP($A964,'Hospitalisation Details'!$A$1:$O$2344,3,FALSE)</f>
        <v>Sep</v>
      </c>
    </row>
    <row r="965" spans="1:17" ht="15.6" x14ac:dyDescent="0.3">
      <c r="A965" s="21" t="s">
        <v>1405</v>
      </c>
      <c r="B965" t="str">
        <f>VLOOKUP($A965,'Customer Names'!$A$2:$D$2336,3,FALSE)</f>
        <v>Laura D</v>
      </c>
      <c r="C965">
        <f>VLOOKUP($A965,'Medical Examinations'!$A$1:$J$2336,2,FALSE)</f>
        <v>26.63</v>
      </c>
      <c r="D965">
        <f>VLOOKUP($A965,'Medical Examinations'!$A$1:$J$2336,3,FALSE)</f>
        <v>4.3600000000000003</v>
      </c>
      <c r="E965" t="str">
        <f>VLOOKUP($A965,'Medical Examinations'!$A$1:$J$2336,4,FALSE)</f>
        <v>Yes</v>
      </c>
      <c r="F965" t="str">
        <f>VLOOKUP($A965,'Medical Examinations'!$A$1:$J$2336,5,FALSE)</f>
        <v>No</v>
      </c>
      <c r="G965" t="str">
        <f>VLOOKUP($A965,'Medical Examinations'!$A$1:$J$2336,6,FALSE)</f>
        <v>No</v>
      </c>
      <c r="H965">
        <f>VLOOKUP($A965,'Medical Examinations'!$A$1:$J$2336,7,FALSE)</f>
        <v>2</v>
      </c>
      <c r="I965" t="str">
        <f>VLOOKUP($A965,'Medical Examinations'!$A$1:$J$2336,8,FALSE)</f>
        <v>No</v>
      </c>
      <c r="J965" t="str">
        <f>VLOOKUP($A965,'Medical Examinations'!$A$1:$J$2336,9,FALSE)</f>
        <v>Over Weight</v>
      </c>
      <c r="K965" t="str">
        <f>VLOOKUP($A965,'Medical Examinations'!$A$1:$J$2336,10,FALSE)</f>
        <v>Normal</v>
      </c>
      <c r="L965">
        <f>VLOOKUP($A965,'Hospitalisation Details'!$A$1:$O$2344,2,FALSE)</f>
        <v>7</v>
      </c>
      <c r="M965" s="6" t="str">
        <f>VLOOKUP($A965,'Hospitalisation Details'!$A$1:$O$2344,5,FALSE)</f>
        <v>7-Sep-1966</v>
      </c>
      <c r="N965" s="28">
        <f>VLOOKUP($A965,'Hospitalisation Details'!$A$1:$O$2344,6,FALSE)</f>
        <v>56</v>
      </c>
      <c r="O965" s="28">
        <f>VLOOKUP($A965,'Hospitalisation Details'!$A$1:$O$2344,7,FALSE)</f>
        <v>0</v>
      </c>
      <c r="P965" s="28">
        <f>VLOOKUP($A965,'Hospitalisation Details'!$A$1:$O$2344,8,FALSE)</f>
        <v>11478.14</v>
      </c>
      <c r="Q965" t="str">
        <f>VLOOKUP($A965,'Hospitalisation Details'!$A$1:$O$2344,3,FALSE)</f>
        <v>Sep</v>
      </c>
    </row>
    <row r="966" spans="1:17" ht="15.6" x14ac:dyDescent="0.3">
      <c r="A966" s="21" t="s">
        <v>1404</v>
      </c>
      <c r="B966" t="str">
        <f>VLOOKUP($A966,'Customer Names'!$A$2:$D$2336,3,FALSE)</f>
        <v>Megan E</v>
      </c>
      <c r="C966">
        <f>VLOOKUP($A966,'Medical Examinations'!$A$1:$J$2336,2,FALSE)</f>
        <v>28.7</v>
      </c>
      <c r="D966">
        <f>VLOOKUP($A966,'Medical Examinations'!$A$1:$J$2336,3,FALSE)</f>
        <v>7.74</v>
      </c>
      <c r="E966" t="str">
        <f>VLOOKUP($A966,'Medical Examinations'!$A$1:$J$2336,4,FALSE)</f>
        <v>No</v>
      </c>
      <c r="F966" t="str">
        <f>VLOOKUP($A966,'Medical Examinations'!$A$1:$J$2336,5,FALSE)</f>
        <v>No</v>
      </c>
      <c r="G966" t="str">
        <f>VLOOKUP($A966,'Medical Examinations'!$A$1:$J$2336,6,FALSE)</f>
        <v>No</v>
      </c>
      <c r="H966">
        <f>VLOOKUP($A966,'Medical Examinations'!$A$1:$J$2336,7,FALSE)</f>
        <v>0</v>
      </c>
      <c r="I966" t="str">
        <f>VLOOKUP($A966,'Medical Examinations'!$A$1:$J$2336,8,FALSE)</f>
        <v>No</v>
      </c>
      <c r="J966" t="str">
        <f>VLOOKUP($A966,'Medical Examinations'!$A$1:$J$2336,9,FALSE)</f>
        <v>Over Weight</v>
      </c>
      <c r="K966" t="str">
        <f>VLOOKUP($A966,'Medical Examinations'!$A$1:$J$2336,10,FALSE)</f>
        <v>Diabetes</v>
      </c>
      <c r="L966">
        <f>VLOOKUP($A966,'Hospitalisation Details'!$A$1:$O$2344,2,FALSE)</f>
        <v>23</v>
      </c>
      <c r="M966" s="6" t="str">
        <f>VLOOKUP($A966,'Hospitalisation Details'!$A$1:$O$2344,5,FALSE)</f>
        <v>23-Jun-1965</v>
      </c>
      <c r="N966" s="28">
        <f>VLOOKUP($A966,'Hospitalisation Details'!$A$1:$O$2344,6,FALSE)</f>
        <v>57</v>
      </c>
      <c r="O966" s="28">
        <f>VLOOKUP($A966,'Hospitalisation Details'!$A$1:$O$2344,7,FALSE)</f>
        <v>0</v>
      </c>
      <c r="P966" s="28">
        <f>VLOOKUP($A966,'Hospitalisation Details'!$A$1:$O$2344,8,FALSE)</f>
        <v>11455.28</v>
      </c>
      <c r="Q966" t="str">
        <f>VLOOKUP($A966,'Hospitalisation Details'!$A$1:$O$2344,3,FALSE)</f>
        <v>Jun</v>
      </c>
    </row>
    <row r="967" spans="1:17" ht="15.6" x14ac:dyDescent="0.3">
      <c r="A967" s="21" t="s">
        <v>1403</v>
      </c>
      <c r="B967" t="str">
        <f>VLOOKUP($A967,'Customer Names'!$A$2:$D$2336,3,FALSE)</f>
        <v>Shannon J</v>
      </c>
      <c r="C967">
        <f>VLOOKUP($A967,'Medical Examinations'!$A$1:$J$2336,2,FALSE)</f>
        <v>25.65</v>
      </c>
      <c r="D967">
        <f>VLOOKUP($A967,'Medical Examinations'!$A$1:$J$2336,3,FALSE)</f>
        <v>4.05</v>
      </c>
      <c r="E967" t="str">
        <f>VLOOKUP($A967,'Medical Examinations'!$A$1:$J$2336,4,FALSE)</f>
        <v>Yes</v>
      </c>
      <c r="F967" t="str">
        <f>VLOOKUP($A967,'Medical Examinations'!$A$1:$J$2336,5,FALSE)</f>
        <v>No</v>
      </c>
      <c r="G967" t="str">
        <f>VLOOKUP($A967,'Medical Examinations'!$A$1:$J$2336,6,FALSE)</f>
        <v>No</v>
      </c>
      <c r="H967">
        <f>VLOOKUP($A967,'Medical Examinations'!$A$1:$J$2336,7,FALSE)</f>
        <v>2</v>
      </c>
      <c r="I967" t="str">
        <f>VLOOKUP($A967,'Medical Examinations'!$A$1:$J$2336,8,FALSE)</f>
        <v>No</v>
      </c>
      <c r="J967" t="str">
        <f>VLOOKUP($A967,'Medical Examinations'!$A$1:$J$2336,9,FALSE)</f>
        <v>Over Weight</v>
      </c>
      <c r="K967" t="str">
        <f>VLOOKUP($A967,'Medical Examinations'!$A$1:$J$2336,10,FALSE)</f>
        <v>Normal</v>
      </c>
      <c r="L967">
        <f>VLOOKUP($A967,'Hospitalisation Details'!$A$1:$O$2344,2,FALSE)</f>
        <v>14</v>
      </c>
      <c r="M967" s="6" t="str">
        <f>VLOOKUP($A967,'Hospitalisation Details'!$A$1:$O$2344,5,FALSE)</f>
        <v>14-Jun-1966</v>
      </c>
      <c r="N967" s="28">
        <f>VLOOKUP($A967,'Hospitalisation Details'!$A$1:$O$2344,6,FALSE)</f>
        <v>56</v>
      </c>
      <c r="O967" s="28">
        <f>VLOOKUP($A967,'Hospitalisation Details'!$A$1:$O$2344,7,FALSE)</f>
        <v>0</v>
      </c>
      <c r="P967" s="28">
        <f>VLOOKUP($A967,'Hospitalisation Details'!$A$1:$O$2344,8,FALSE)</f>
        <v>11454.02</v>
      </c>
      <c r="Q967" t="str">
        <f>VLOOKUP($A967,'Hospitalisation Details'!$A$1:$O$2344,3,FALSE)</f>
        <v>Jun</v>
      </c>
    </row>
    <row r="968" spans="1:17" ht="15.6" x14ac:dyDescent="0.3">
      <c r="A968" s="21" t="s">
        <v>1402</v>
      </c>
      <c r="B968" t="str">
        <f>VLOOKUP($A968,'Customer Names'!$A$2:$D$2336,3,FALSE)</f>
        <v>Rachelle M</v>
      </c>
      <c r="C968">
        <f>VLOOKUP($A968,'Medical Examinations'!$A$1:$J$2336,2,FALSE)</f>
        <v>36.384999999999998</v>
      </c>
      <c r="D968">
        <f>VLOOKUP($A968,'Medical Examinations'!$A$1:$J$2336,3,FALSE)</f>
        <v>11.49</v>
      </c>
      <c r="E968" t="str">
        <f>VLOOKUP($A968,'Medical Examinations'!$A$1:$J$2336,4,FALSE)</f>
        <v>No</v>
      </c>
      <c r="F968" t="str">
        <f>VLOOKUP($A968,'Medical Examinations'!$A$1:$J$2336,5,FALSE)</f>
        <v>No</v>
      </c>
      <c r="G968" t="str">
        <f>VLOOKUP($A968,'Medical Examinations'!$A$1:$J$2336,6,FALSE)</f>
        <v>No</v>
      </c>
      <c r="H968">
        <f>VLOOKUP($A968,'Medical Examinations'!$A$1:$J$2336,7,FALSE)</f>
        <v>0</v>
      </c>
      <c r="I968" t="str">
        <f>VLOOKUP($A968,'Medical Examinations'!$A$1:$J$2336,8,FALSE)</f>
        <v>No</v>
      </c>
      <c r="J968" t="str">
        <f>VLOOKUP($A968,'Medical Examinations'!$A$1:$J$2336,9,FALSE)</f>
        <v>Obesity</v>
      </c>
      <c r="K968" t="str">
        <f>VLOOKUP($A968,'Medical Examinations'!$A$1:$J$2336,10,FALSE)</f>
        <v>Diabetes</v>
      </c>
      <c r="L968">
        <f>VLOOKUP($A968,'Hospitalisation Details'!$A$1:$O$2344,2,FALSE)</f>
        <v>12</v>
      </c>
      <c r="M968" s="6" t="str">
        <f>VLOOKUP($A968,'Hospitalisation Details'!$A$1:$O$2344,5,FALSE)</f>
        <v>12-Sep-1971</v>
      </c>
      <c r="N968" s="28">
        <f>VLOOKUP($A968,'Hospitalisation Details'!$A$1:$O$2344,6,FALSE)</f>
        <v>51</v>
      </c>
      <c r="O968" s="28">
        <f>VLOOKUP($A968,'Hospitalisation Details'!$A$1:$O$2344,7,FALSE)</f>
        <v>3</v>
      </c>
      <c r="P968" s="28">
        <f>VLOOKUP($A968,'Hospitalisation Details'!$A$1:$O$2344,8,FALSE)</f>
        <v>11436.74</v>
      </c>
      <c r="Q968" t="str">
        <f>VLOOKUP($A968,'Hospitalisation Details'!$A$1:$O$2344,3,FALSE)</f>
        <v>Sep</v>
      </c>
    </row>
    <row r="969" spans="1:17" ht="15.6" x14ac:dyDescent="0.3">
      <c r="A969" s="21" t="s">
        <v>1401</v>
      </c>
      <c r="B969" t="str">
        <f>VLOOKUP($A969,'Customer Names'!$A$2:$D$2336,3,FALSE)</f>
        <v>Casey</v>
      </c>
      <c r="C969">
        <f>VLOOKUP($A969,'Medical Examinations'!$A$1:$J$2336,2,FALSE)</f>
        <v>34.69</v>
      </c>
      <c r="D969">
        <f>VLOOKUP($A969,'Medical Examinations'!$A$1:$J$2336,3,FALSE)</f>
        <v>5.65</v>
      </c>
      <c r="E969" t="str">
        <f>VLOOKUP($A969,'Medical Examinations'!$A$1:$J$2336,4,FALSE)</f>
        <v>No</v>
      </c>
      <c r="F969" t="str">
        <f>VLOOKUP($A969,'Medical Examinations'!$A$1:$J$2336,5,FALSE)</f>
        <v>No</v>
      </c>
      <c r="G969" t="str">
        <f>VLOOKUP($A969,'Medical Examinations'!$A$1:$J$2336,6,FALSE)</f>
        <v>No</v>
      </c>
      <c r="H969">
        <f>VLOOKUP($A969,'Medical Examinations'!$A$1:$J$2336,7,FALSE)</f>
        <v>0</v>
      </c>
      <c r="I969" t="str">
        <f>VLOOKUP($A969,'Medical Examinations'!$A$1:$J$2336,8,FALSE)</f>
        <v>No</v>
      </c>
      <c r="J969" t="str">
        <f>VLOOKUP($A969,'Medical Examinations'!$A$1:$J$2336,9,FALSE)</f>
        <v>Obesity</v>
      </c>
      <c r="K969" t="str">
        <f>VLOOKUP($A969,'Medical Examinations'!$A$1:$J$2336,10,FALSE)</f>
        <v>Normal</v>
      </c>
      <c r="L969">
        <f>VLOOKUP($A969,'Hospitalisation Details'!$A$1:$O$2344,2,FALSE)</f>
        <v>17</v>
      </c>
      <c r="M969" s="6" t="str">
        <f>VLOOKUP($A969,'Hospitalisation Details'!$A$1:$O$2344,5,FALSE)</f>
        <v>17-Jul-1980</v>
      </c>
      <c r="N969" s="28">
        <f>VLOOKUP($A969,'Hospitalisation Details'!$A$1:$O$2344,6,FALSE)</f>
        <v>42</v>
      </c>
      <c r="O969" s="28">
        <f>VLOOKUP($A969,'Hospitalisation Details'!$A$1:$O$2344,7,FALSE)</f>
        <v>2</v>
      </c>
      <c r="P969" s="28">
        <f>VLOOKUP($A969,'Hospitalisation Details'!$A$1:$O$2344,8,FALSE)</f>
        <v>11435.74</v>
      </c>
      <c r="Q969" t="str">
        <f>VLOOKUP($A969,'Hospitalisation Details'!$A$1:$O$2344,3,FALSE)</f>
        <v>Jul</v>
      </c>
    </row>
    <row r="970" spans="1:17" ht="15.6" x14ac:dyDescent="0.3">
      <c r="A970" s="21" t="s">
        <v>1400</v>
      </c>
      <c r="B970" t="str">
        <f>VLOOKUP($A970,'Customer Names'!$A$2:$D$2336,3,FALSE)</f>
        <v>Jessica L</v>
      </c>
      <c r="C970">
        <f>VLOOKUP($A970,'Medical Examinations'!$A$1:$J$2336,2,FALSE)</f>
        <v>37.68</v>
      </c>
      <c r="D970">
        <f>VLOOKUP($A970,'Medical Examinations'!$A$1:$J$2336,3,FALSE)</f>
        <v>4.29</v>
      </c>
      <c r="E970" t="str">
        <f>VLOOKUP($A970,'Medical Examinations'!$A$1:$J$2336,4,FALSE)</f>
        <v>Yes</v>
      </c>
      <c r="F970" t="str">
        <f>VLOOKUP($A970,'Medical Examinations'!$A$1:$J$2336,5,FALSE)</f>
        <v>No</v>
      </c>
      <c r="G970" t="str">
        <f>VLOOKUP($A970,'Medical Examinations'!$A$1:$J$2336,6,FALSE)</f>
        <v>No</v>
      </c>
      <c r="H970">
        <f>VLOOKUP($A970,'Medical Examinations'!$A$1:$J$2336,7,FALSE)</f>
        <v>0</v>
      </c>
      <c r="I970" t="str">
        <f>VLOOKUP($A970,'Medical Examinations'!$A$1:$J$2336,8,FALSE)</f>
        <v>No</v>
      </c>
      <c r="J970" t="str">
        <f>VLOOKUP($A970,'Medical Examinations'!$A$1:$J$2336,9,FALSE)</f>
        <v>Obesity</v>
      </c>
      <c r="K970" t="str">
        <f>VLOOKUP($A970,'Medical Examinations'!$A$1:$J$2336,10,FALSE)</f>
        <v>Normal</v>
      </c>
      <c r="L970">
        <f>VLOOKUP($A970,'Hospitalisation Details'!$A$1:$O$2344,2,FALSE)</f>
        <v>9</v>
      </c>
      <c r="M970" s="6" t="str">
        <f>VLOOKUP($A970,'Hospitalisation Details'!$A$1:$O$2344,5,FALSE)</f>
        <v>9-Jun-1985</v>
      </c>
      <c r="N970" s="28">
        <f>VLOOKUP($A970,'Hospitalisation Details'!$A$1:$O$2344,6,FALSE)</f>
        <v>37</v>
      </c>
      <c r="O970" s="28">
        <f>VLOOKUP($A970,'Hospitalisation Details'!$A$1:$O$2344,7,FALSE)</f>
        <v>3</v>
      </c>
      <c r="P970" s="28">
        <f>VLOOKUP($A970,'Hospitalisation Details'!$A$1:$O$2344,8,FALSE)</f>
        <v>11419.49</v>
      </c>
      <c r="Q970" t="str">
        <f>VLOOKUP($A970,'Hospitalisation Details'!$A$1:$O$2344,3,FALSE)</f>
        <v>Jun</v>
      </c>
    </row>
    <row r="971" spans="1:17" ht="15.6" x14ac:dyDescent="0.3">
      <c r="A971" s="21" t="s">
        <v>1399</v>
      </c>
      <c r="B971" t="str">
        <f>VLOOKUP($A971,'Customer Names'!$A$2:$D$2336,3,FALSE)</f>
        <v>Brandon F</v>
      </c>
      <c r="C971">
        <f>VLOOKUP($A971,'Medical Examinations'!$A$1:$J$2336,2,FALSE)</f>
        <v>35.49</v>
      </c>
      <c r="D971">
        <f>VLOOKUP($A971,'Medical Examinations'!$A$1:$J$2336,3,FALSE)</f>
        <v>4.74</v>
      </c>
      <c r="E971" t="str">
        <f>VLOOKUP($A971,'Medical Examinations'!$A$1:$J$2336,4,FALSE)</f>
        <v>Yes</v>
      </c>
      <c r="F971" t="str">
        <f>VLOOKUP($A971,'Medical Examinations'!$A$1:$J$2336,5,FALSE)</f>
        <v>No</v>
      </c>
      <c r="G971" t="str">
        <f>VLOOKUP($A971,'Medical Examinations'!$A$1:$J$2336,6,FALSE)</f>
        <v>Yes</v>
      </c>
      <c r="H971">
        <f>VLOOKUP($A971,'Medical Examinations'!$A$1:$J$2336,7,FALSE)</f>
        <v>1</v>
      </c>
      <c r="I971" t="str">
        <f>VLOOKUP($A971,'Medical Examinations'!$A$1:$J$2336,8,FALSE)</f>
        <v>No</v>
      </c>
      <c r="J971" t="str">
        <f>VLOOKUP($A971,'Medical Examinations'!$A$1:$J$2336,9,FALSE)</f>
        <v>Obesity</v>
      </c>
      <c r="K971" t="str">
        <f>VLOOKUP($A971,'Medical Examinations'!$A$1:$J$2336,10,FALSE)</f>
        <v>Normal</v>
      </c>
      <c r="L971">
        <f>VLOOKUP($A971,'Hospitalisation Details'!$A$1:$O$2344,2,FALSE)</f>
        <v>23</v>
      </c>
      <c r="M971" s="6" t="str">
        <f>VLOOKUP($A971,'Hospitalisation Details'!$A$1:$O$2344,5,FALSE)</f>
        <v>23-Oct-1983</v>
      </c>
      <c r="N971" s="28">
        <f>VLOOKUP($A971,'Hospitalisation Details'!$A$1:$O$2344,6,FALSE)</f>
        <v>39</v>
      </c>
      <c r="O971" s="28">
        <f>VLOOKUP($A971,'Hospitalisation Details'!$A$1:$O$2344,7,FALSE)</f>
        <v>3</v>
      </c>
      <c r="P971" s="28">
        <f>VLOOKUP($A971,'Hospitalisation Details'!$A$1:$O$2344,8,FALSE)</f>
        <v>11412.02</v>
      </c>
      <c r="Q971" t="str">
        <f>VLOOKUP($A971,'Hospitalisation Details'!$A$1:$O$2344,3,FALSE)</f>
        <v>Oct</v>
      </c>
    </row>
    <row r="972" spans="1:17" ht="15.6" x14ac:dyDescent="0.3">
      <c r="A972" s="21" t="s">
        <v>1398</v>
      </c>
      <c r="B972" t="str">
        <f>VLOOKUP($A972,'Customer Names'!$A$2:$D$2336,3,FALSE)</f>
        <v>Melissa</v>
      </c>
      <c r="C972">
        <f>VLOOKUP($A972,'Medical Examinations'!$A$1:$J$2336,2,FALSE)</f>
        <v>44.7</v>
      </c>
      <c r="D972">
        <f>VLOOKUP($A972,'Medical Examinations'!$A$1:$J$2336,3,FALSE)</f>
        <v>7.6</v>
      </c>
      <c r="E972" t="str">
        <f>VLOOKUP($A972,'Medical Examinations'!$A$1:$J$2336,4,FALSE)</f>
        <v>Yes</v>
      </c>
      <c r="F972" t="str">
        <f>VLOOKUP($A972,'Medical Examinations'!$A$1:$J$2336,5,FALSE)</f>
        <v>No</v>
      </c>
      <c r="G972" t="str">
        <f>VLOOKUP($A972,'Medical Examinations'!$A$1:$J$2336,6,FALSE)</f>
        <v>No</v>
      </c>
      <c r="H972">
        <f>VLOOKUP($A972,'Medical Examinations'!$A$1:$J$2336,7,FALSE)</f>
        <v>2</v>
      </c>
      <c r="I972" t="str">
        <f>VLOOKUP($A972,'Medical Examinations'!$A$1:$J$2336,8,FALSE)</f>
        <v>No</v>
      </c>
      <c r="J972" t="str">
        <f>VLOOKUP($A972,'Medical Examinations'!$A$1:$J$2336,9,FALSE)</f>
        <v>Obesity</v>
      </c>
      <c r="K972" t="str">
        <f>VLOOKUP($A972,'Medical Examinations'!$A$1:$J$2336,10,FALSE)</f>
        <v>Diabetes</v>
      </c>
      <c r="L972">
        <f>VLOOKUP($A972,'Hospitalisation Details'!$A$1:$O$2344,2,FALSE)</f>
        <v>7</v>
      </c>
      <c r="M972" s="6" t="str">
        <f>VLOOKUP($A972,'Hospitalisation Details'!$A$1:$O$2344,5,FALSE)</f>
        <v>7-Oct-1970</v>
      </c>
      <c r="N972" s="28">
        <f>VLOOKUP($A972,'Hospitalisation Details'!$A$1:$O$2344,6,FALSE)</f>
        <v>52</v>
      </c>
      <c r="O972" s="28">
        <f>VLOOKUP($A972,'Hospitalisation Details'!$A$1:$O$2344,7,FALSE)</f>
        <v>3</v>
      </c>
      <c r="P972" s="28">
        <f>VLOOKUP($A972,'Hospitalisation Details'!$A$1:$O$2344,8,FALSE)</f>
        <v>11411.69</v>
      </c>
      <c r="Q972" t="str">
        <f>VLOOKUP($A972,'Hospitalisation Details'!$A$1:$O$2344,3,FALSE)</f>
        <v>Oct</v>
      </c>
    </row>
    <row r="973" spans="1:17" ht="15.6" x14ac:dyDescent="0.3">
      <c r="A973" s="21" t="s">
        <v>1397</v>
      </c>
      <c r="B973" t="str">
        <f>VLOOKUP($A973,'Customer Names'!$A$2:$D$2336,3,FALSE)</f>
        <v>Danielle N</v>
      </c>
      <c r="C973">
        <f>VLOOKUP($A973,'Medical Examinations'!$A$1:$J$2336,2,FALSE)</f>
        <v>38.380000000000003</v>
      </c>
      <c r="D973">
        <f>VLOOKUP($A973,'Medical Examinations'!$A$1:$J$2336,3,FALSE)</f>
        <v>8.5</v>
      </c>
      <c r="E973" t="str">
        <f>VLOOKUP($A973,'Medical Examinations'!$A$1:$J$2336,4,FALSE)</f>
        <v>Yes</v>
      </c>
      <c r="F973" t="str">
        <f>VLOOKUP($A973,'Medical Examinations'!$A$1:$J$2336,5,FALSE)</f>
        <v>No</v>
      </c>
      <c r="G973" t="str">
        <f>VLOOKUP($A973,'Medical Examinations'!$A$1:$J$2336,6,FALSE)</f>
        <v>No</v>
      </c>
      <c r="H973">
        <f>VLOOKUP($A973,'Medical Examinations'!$A$1:$J$2336,7,FALSE)</f>
        <v>2</v>
      </c>
      <c r="I973" t="str">
        <f>VLOOKUP($A973,'Medical Examinations'!$A$1:$J$2336,8,FALSE)</f>
        <v>No</v>
      </c>
      <c r="J973" t="str">
        <f>VLOOKUP($A973,'Medical Examinations'!$A$1:$J$2336,9,FALSE)</f>
        <v>Obesity</v>
      </c>
      <c r="K973" t="str">
        <f>VLOOKUP($A973,'Medical Examinations'!$A$1:$J$2336,10,FALSE)</f>
        <v>Diabetes</v>
      </c>
      <c r="L973">
        <f>VLOOKUP($A973,'Hospitalisation Details'!$A$1:$O$2344,2,FALSE)</f>
        <v>2</v>
      </c>
      <c r="M973" s="6" t="str">
        <f>VLOOKUP($A973,'Hospitalisation Details'!$A$1:$O$2344,5,FALSE)</f>
        <v>2-Oct-1970</v>
      </c>
      <c r="N973" s="28">
        <f>VLOOKUP($A973,'Hospitalisation Details'!$A$1:$O$2344,6,FALSE)</f>
        <v>52</v>
      </c>
      <c r="O973" s="28">
        <f>VLOOKUP($A973,'Hospitalisation Details'!$A$1:$O$2344,7,FALSE)</f>
        <v>2</v>
      </c>
      <c r="P973" s="28">
        <f>VLOOKUP($A973,'Hospitalisation Details'!$A$1:$O$2344,8,FALSE)</f>
        <v>11396.9</v>
      </c>
      <c r="Q973" t="str">
        <f>VLOOKUP($A973,'Hospitalisation Details'!$A$1:$O$2344,3,FALSE)</f>
        <v>Oct</v>
      </c>
    </row>
    <row r="974" spans="1:17" ht="15.6" x14ac:dyDescent="0.3">
      <c r="A974" s="21" t="s">
        <v>1396</v>
      </c>
      <c r="B974" t="str">
        <f>VLOOKUP($A974,'Customer Names'!$A$2:$D$2336,3,FALSE)</f>
        <v>Matthew</v>
      </c>
      <c r="C974">
        <f>VLOOKUP($A974,'Medical Examinations'!$A$1:$J$2336,2,FALSE)</f>
        <v>35.244999999999997</v>
      </c>
      <c r="D974">
        <f>VLOOKUP($A974,'Medical Examinations'!$A$1:$J$2336,3,FALSE)</f>
        <v>11.22</v>
      </c>
      <c r="E974" t="str">
        <f>VLOOKUP($A974,'Medical Examinations'!$A$1:$J$2336,4,FALSE)</f>
        <v>Yes</v>
      </c>
      <c r="F974" t="str">
        <f>VLOOKUP($A974,'Medical Examinations'!$A$1:$J$2336,5,FALSE)</f>
        <v>No</v>
      </c>
      <c r="G974" t="str">
        <f>VLOOKUP($A974,'Medical Examinations'!$A$1:$J$2336,6,FALSE)</f>
        <v>No</v>
      </c>
      <c r="H974">
        <f>VLOOKUP($A974,'Medical Examinations'!$A$1:$J$2336,7,FALSE)</f>
        <v>0</v>
      </c>
      <c r="I974" t="str">
        <f>VLOOKUP($A974,'Medical Examinations'!$A$1:$J$2336,8,FALSE)</f>
        <v>No</v>
      </c>
      <c r="J974" t="str">
        <f>VLOOKUP($A974,'Medical Examinations'!$A$1:$J$2336,9,FALSE)</f>
        <v>Obesity</v>
      </c>
      <c r="K974" t="str">
        <f>VLOOKUP($A974,'Medical Examinations'!$A$1:$J$2336,10,FALSE)</f>
        <v>Diabetes</v>
      </c>
      <c r="L974">
        <f>VLOOKUP($A974,'Hospitalisation Details'!$A$1:$O$2344,2,FALSE)</f>
        <v>19</v>
      </c>
      <c r="M974" s="6" t="str">
        <f>VLOOKUP($A974,'Hospitalisation Details'!$A$1:$O$2344,5,FALSE)</f>
        <v>19-Dec-1967</v>
      </c>
      <c r="N974" s="28">
        <f>VLOOKUP($A974,'Hospitalisation Details'!$A$1:$O$2344,6,FALSE)</f>
        <v>55</v>
      </c>
      <c r="O974" s="28">
        <f>VLOOKUP($A974,'Hospitalisation Details'!$A$1:$O$2344,7,FALSE)</f>
        <v>1</v>
      </c>
      <c r="P974" s="28">
        <f>VLOOKUP($A974,'Hospitalisation Details'!$A$1:$O$2344,8,FALSE)</f>
        <v>11394.07</v>
      </c>
      <c r="Q974" t="str">
        <f>VLOOKUP($A974,'Hospitalisation Details'!$A$1:$O$2344,3,FALSE)</f>
        <v>Dec</v>
      </c>
    </row>
    <row r="975" spans="1:17" ht="15.6" x14ac:dyDescent="0.3">
      <c r="A975" s="21" t="s">
        <v>1395</v>
      </c>
      <c r="B975" t="str">
        <f>VLOOKUP($A975,'Customer Names'!$A$2:$D$2336,3,FALSE)</f>
        <v>Bettina</v>
      </c>
      <c r="C975">
        <f>VLOOKUP($A975,'Medical Examinations'!$A$1:$J$2336,2,FALSE)</f>
        <v>49.84</v>
      </c>
      <c r="D975">
        <f>VLOOKUP($A975,'Medical Examinations'!$A$1:$J$2336,3,FALSE)</f>
        <v>5.0999999999999996</v>
      </c>
      <c r="E975" t="str">
        <f>VLOOKUP($A975,'Medical Examinations'!$A$1:$J$2336,4,FALSE)</f>
        <v>Yes</v>
      </c>
      <c r="F975" t="str">
        <f>VLOOKUP($A975,'Medical Examinations'!$A$1:$J$2336,5,FALSE)</f>
        <v>No</v>
      </c>
      <c r="G975" t="str">
        <f>VLOOKUP($A975,'Medical Examinations'!$A$1:$J$2336,6,FALSE)</f>
        <v>Yes</v>
      </c>
      <c r="H975">
        <f>VLOOKUP($A975,'Medical Examinations'!$A$1:$J$2336,7,FALSE)</f>
        <v>1</v>
      </c>
      <c r="I975" t="str">
        <f>VLOOKUP($A975,'Medical Examinations'!$A$1:$J$2336,8,FALSE)</f>
        <v>No</v>
      </c>
      <c r="J975" t="str">
        <f>VLOOKUP($A975,'Medical Examinations'!$A$1:$J$2336,9,FALSE)</f>
        <v>Obesity</v>
      </c>
      <c r="K975" t="str">
        <f>VLOOKUP($A975,'Medical Examinations'!$A$1:$J$2336,10,FALSE)</f>
        <v>Normal</v>
      </c>
      <c r="L975">
        <f>VLOOKUP($A975,'Hospitalisation Details'!$A$1:$O$2344,2,FALSE)</f>
        <v>28</v>
      </c>
      <c r="M975" s="6" t="str">
        <f>VLOOKUP($A975,'Hospitalisation Details'!$A$1:$O$2344,5,FALSE)</f>
        <v>28-Jul-1997</v>
      </c>
      <c r="N975" s="28">
        <f>VLOOKUP($A975,'Hospitalisation Details'!$A$1:$O$2344,6,FALSE)</f>
        <v>25</v>
      </c>
      <c r="O975" s="28">
        <f>VLOOKUP($A975,'Hospitalisation Details'!$A$1:$O$2344,7,FALSE)</f>
        <v>0</v>
      </c>
      <c r="P975" s="28">
        <f>VLOOKUP($A975,'Hospitalisation Details'!$A$1:$O$2344,8,FALSE)</f>
        <v>11388.27</v>
      </c>
      <c r="Q975" t="str">
        <f>VLOOKUP($A975,'Hospitalisation Details'!$A$1:$O$2344,3,FALSE)</f>
        <v>Jul</v>
      </c>
    </row>
    <row r="976" spans="1:17" ht="15.6" x14ac:dyDescent="0.3">
      <c r="A976" s="21" t="s">
        <v>1394</v>
      </c>
      <c r="B976" t="str">
        <f>VLOOKUP($A976,'Customer Names'!$A$2:$D$2336,3,FALSE)</f>
        <v>Alexander</v>
      </c>
      <c r="C976">
        <f>VLOOKUP($A976,'Medical Examinations'!$A$1:$J$2336,2,FALSE)</f>
        <v>49.06</v>
      </c>
      <c r="D976">
        <f>VLOOKUP($A976,'Medical Examinations'!$A$1:$J$2336,3,FALSE)</f>
        <v>5.43</v>
      </c>
      <c r="E976" t="str">
        <f>VLOOKUP($A976,'Medical Examinations'!$A$1:$J$2336,4,FALSE)</f>
        <v>Yes</v>
      </c>
      <c r="F976" t="str">
        <f>VLOOKUP($A976,'Medical Examinations'!$A$1:$J$2336,5,FALSE)</f>
        <v>No</v>
      </c>
      <c r="G976" t="str">
        <f>VLOOKUP($A976,'Medical Examinations'!$A$1:$J$2336,6,FALSE)</f>
        <v>No</v>
      </c>
      <c r="H976">
        <f>VLOOKUP($A976,'Medical Examinations'!$A$1:$J$2336,7,FALSE)</f>
        <v>1</v>
      </c>
      <c r="I976" t="str">
        <f>VLOOKUP($A976,'Medical Examinations'!$A$1:$J$2336,8,FALSE)</f>
        <v>No</v>
      </c>
      <c r="J976" t="str">
        <f>VLOOKUP($A976,'Medical Examinations'!$A$1:$J$2336,9,FALSE)</f>
        <v>Obesity</v>
      </c>
      <c r="K976" t="str">
        <f>VLOOKUP($A976,'Medical Examinations'!$A$1:$J$2336,10,FALSE)</f>
        <v>Normal</v>
      </c>
      <c r="L976">
        <f>VLOOKUP($A976,'Hospitalisation Details'!$A$1:$O$2344,2,FALSE)</f>
        <v>13</v>
      </c>
      <c r="M976" s="6" t="str">
        <f>VLOOKUP($A976,'Hospitalisation Details'!$A$1:$O$2344,5,FALSE)</f>
        <v>13-Jun-1964</v>
      </c>
      <c r="N976" s="28">
        <f>VLOOKUP($A976,'Hospitalisation Details'!$A$1:$O$2344,6,FALSE)</f>
        <v>58</v>
      </c>
      <c r="O976" s="28">
        <f>VLOOKUP($A976,'Hospitalisation Details'!$A$1:$O$2344,7,FALSE)</f>
        <v>0</v>
      </c>
      <c r="P976" s="28">
        <f>VLOOKUP($A976,'Hospitalisation Details'!$A$1:$O$2344,8,FALSE)</f>
        <v>11381.33</v>
      </c>
      <c r="Q976" t="str">
        <f>VLOOKUP($A976,'Hospitalisation Details'!$A$1:$O$2344,3,FALSE)</f>
        <v>Jun</v>
      </c>
    </row>
    <row r="977" spans="1:17" ht="15.6" x14ac:dyDescent="0.3">
      <c r="A977" s="21" t="s">
        <v>1393</v>
      </c>
      <c r="B977" t="str">
        <f>VLOOKUP($A977,'Customer Names'!$A$2:$D$2336,3,FALSE)</f>
        <v>Holli</v>
      </c>
      <c r="C977">
        <f>VLOOKUP($A977,'Medical Examinations'!$A$1:$J$2336,2,FALSE)</f>
        <v>30.88</v>
      </c>
      <c r="D977">
        <f>VLOOKUP($A977,'Medical Examinations'!$A$1:$J$2336,3,FALSE)</f>
        <v>5.82</v>
      </c>
      <c r="E977" t="str">
        <f>VLOOKUP($A977,'Medical Examinations'!$A$1:$J$2336,4,FALSE)</f>
        <v>No</v>
      </c>
      <c r="F977" t="str">
        <f>VLOOKUP($A977,'Medical Examinations'!$A$1:$J$2336,5,FALSE)</f>
        <v>No</v>
      </c>
      <c r="G977" t="str">
        <f>VLOOKUP($A977,'Medical Examinations'!$A$1:$J$2336,6,FALSE)</f>
        <v>No</v>
      </c>
      <c r="H977">
        <f>VLOOKUP($A977,'Medical Examinations'!$A$1:$J$2336,7,FALSE)</f>
        <v>2</v>
      </c>
      <c r="I977" t="str">
        <f>VLOOKUP($A977,'Medical Examinations'!$A$1:$J$2336,8,FALSE)</f>
        <v>No</v>
      </c>
      <c r="J977" t="str">
        <f>VLOOKUP($A977,'Medical Examinations'!$A$1:$J$2336,9,FALSE)</f>
        <v>Obesity</v>
      </c>
      <c r="K977" t="str">
        <f>VLOOKUP($A977,'Medical Examinations'!$A$1:$J$2336,10,FALSE)</f>
        <v>Prediabetes</v>
      </c>
      <c r="L977">
        <f>VLOOKUP($A977,'Hospitalisation Details'!$A$1:$O$2344,2,FALSE)</f>
        <v>6</v>
      </c>
      <c r="M977" s="6" t="str">
        <f>VLOOKUP($A977,'Hospitalisation Details'!$A$1:$O$2344,5,FALSE)</f>
        <v>6-Dec-1972</v>
      </c>
      <c r="N977" s="28">
        <f>VLOOKUP($A977,'Hospitalisation Details'!$A$1:$O$2344,6,FALSE)</f>
        <v>50</v>
      </c>
      <c r="O977" s="28">
        <f>VLOOKUP($A977,'Hospitalisation Details'!$A$1:$O$2344,7,FALSE)</f>
        <v>0</v>
      </c>
      <c r="P977" s="28">
        <f>VLOOKUP($A977,'Hospitalisation Details'!$A$1:$O$2344,8,FALSE)</f>
        <v>11378.57</v>
      </c>
      <c r="Q977" t="str">
        <f>VLOOKUP($A977,'Hospitalisation Details'!$A$1:$O$2344,3,FALSE)</f>
        <v>Dec</v>
      </c>
    </row>
    <row r="978" spans="1:17" ht="15.6" x14ac:dyDescent="0.3">
      <c r="A978" s="21" t="s">
        <v>1392</v>
      </c>
      <c r="B978" t="str">
        <f>VLOOKUP($A978,'Customer Names'!$A$2:$D$2336,3,FALSE)</f>
        <v>Heather C</v>
      </c>
      <c r="C978">
        <f>VLOOKUP($A978,'Medical Examinations'!$A$1:$J$2336,2,FALSE)</f>
        <v>33.35</v>
      </c>
      <c r="D978">
        <f>VLOOKUP($A978,'Medical Examinations'!$A$1:$J$2336,3,FALSE)</f>
        <v>6.05</v>
      </c>
      <c r="E978" t="str">
        <f>VLOOKUP($A978,'Medical Examinations'!$A$1:$J$2336,4,FALSE)</f>
        <v>No</v>
      </c>
      <c r="F978" t="str">
        <f>VLOOKUP($A978,'Medical Examinations'!$A$1:$J$2336,5,FALSE)</f>
        <v>No</v>
      </c>
      <c r="G978" t="str">
        <f>VLOOKUP($A978,'Medical Examinations'!$A$1:$J$2336,6,FALSE)</f>
        <v>Yes</v>
      </c>
      <c r="H978">
        <f>VLOOKUP($A978,'Medical Examinations'!$A$1:$J$2336,7,FALSE)</f>
        <v>1</v>
      </c>
      <c r="I978" t="str">
        <f>VLOOKUP($A978,'Medical Examinations'!$A$1:$J$2336,8,FALSE)</f>
        <v>No</v>
      </c>
      <c r="J978" t="str">
        <f>VLOOKUP($A978,'Medical Examinations'!$A$1:$J$2336,9,FALSE)</f>
        <v>Obesity</v>
      </c>
      <c r="K978" t="str">
        <f>VLOOKUP($A978,'Medical Examinations'!$A$1:$J$2336,10,FALSE)</f>
        <v>Prediabetes</v>
      </c>
      <c r="L978">
        <f>VLOOKUP($A978,'Hospitalisation Details'!$A$1:$O$2344,2,FALSE)</f>
        <v>7</v>
      </c>
      <c r="M978" s="6" t="str">
        <f>VLOOKUP($A978,'Hospitalisation Details'!$A$1:$O$2344,5,FALSE)</f>
        <v>7-Jun-1979</v>
      </c>
      <c r="N978" s="28">
        <f>VLOOKUP($A978,'Hospitalisation Details'!$A$1:$O$2344,6,FALSE)</f>
        <v>44</v>
      </c>
      <c r="O978" s="28">
        <f>VLOOKUP($A978,'Hospitalisation Details'!$A$1:$O$2344,7,FALSE)</f>
        <v>2</v>
      </c>
      <c r="P978" s="28">
        <f>VLOOKUP($A978,'Hospitalisation Details'!$A$1:$O$2344,8,FALSE)</f>
        <v>11369.39</v>
      </c>
      <c r="Q978" t="str">
        <f>VLOOKUP($A978,'Hospitalisation Details'!$A$1:$O$2344,3,FALSE)</f>
        <v>Jun</v>
      </c>
    </row>
    <row r="979" spans="1:17" ht="15.6" x14ac:dyDescent="0.3">
      <c r="A979" s="21" t="s">
        <v>1391</v>
      </c>
      <c r="B979" t="str">
        <f>VLOOKUP($A979,'Customer Names'!$A$2:$D$2336,3,FALSE)</f>
        <v>Kyle</v>
      </c>
      <c r="C979">
        <f>VLOOKUP($A979,'Medical Examinations'!$A$1:$J$2336,2,FALSE)</f>
        <v>38</v>
      </c>
      <c r="D979">
        <f>VLOOKUP($A979,'Medical Examinations'!$A$1:$J$2336,3,FALSE)</f>
        <v>6.38</v>
      </c>
      <c r="E979" t="str">
        <f>VLOOKUP($A979,'Medical Examinations'!$A$1:$J$2336,4,FALSE)</f>
        <v>Yes</v>
      </c>
      <c r="F979" t="str">
        <f>VLOOKUP($A979,'Medical Examinations'!$A$1:$J$2336,5,FALSE)</f>
        <v>No</v>
      </c>
      <c r="G979" t="str">
        <f>VLOOKUP($A979,'Medical Examinations'!$A$1:$J$2336,6,FALSE)</f>
        <v>No</v>
      </c>
      <c r="H979">
        <f>VLOOKUP($A979,'Medical Examinations'!$A$1:$J$2336,7,FALSE)</f>
        <v>1</v>
      </c>
      <c r="I979" t="str">
        <f>VLOOKUP($A979,'Medical Examinations'!$A$1:$J$2336,8,FALSE)</f>
        <v>No</v>
      </c>
      <c r="J979" t="str">
        <f>VLOOKUP($A979,'Medical Examinations'!$A$1:$J$2336,9,FALSE)</f>
        <v>Obesity</v>
      </c>
      <c r="K979" t="str">
        <f>VLOOKUP($A979,'Medical Examinations'!$A$1:$J$2336,10,FALSE)</f>
        <v>Prediabetes</v>
      </c>
      <c r="L979">
        <f>VLOOKUP($A979,'Hospitalisation Details'!$A$1:$O$2344,2,FALSE)</f>
        <v>13</v>
      </c>
      <c r="M979" s="6" t="str">
        <f>VLOOKUP($A979,'Hospitalisation Details'!$A$1:$O$2344,5,FALSE)</f>
        <v>13-Dec-1964</v>
      </c>
      <c r="N979" s="28">
        <f>VLOOKUP($A979,'Hospitalisation Details'!$A$1:$O$2344,6,FALSE)</f>
        <v>58</v>
      </c>
      <c r="O979" s="28">
        <f>VLOOKUP($A979,'Hospitalisation Details'!$A$1:$O$2344,7,FALSE)</f>
        <v>0</v>
      </c>
      <c r="P979" s="28">
        <f>VLOOKUP($A979,'Hospitalisation Details'!$A$1:$O$2344,8,FALSE)</f>
        <v>11365.95</v>
      </c>
      <c r="Q979" t="str">
        <f>VLOOKUP($A979,'Hospitalisation Details'!$A$1:$O$2344,3,FALSE)</f>
        <v>Dec</v>
      </c>
    </row>
    <row r="980" spans="1:17" ht="15.6" x14ac:dyDescent="0.3">
      <c r="A980" s="21" t="s">
        <v>1390</v>
      </c>
      <c r="B980" t="str">
        <f>VLOOKUP($A980,'Customer Names'!$A$2:$D$2336,3,FALSE)</f>
        <v>Thomas J</v>
      </c>
      <c r="C980">
        <f>VLOOKUP($A980,'Medical Examinations'!$A$1:$J$2336,2,FALSE)</f>
        <v>36.08</v>
      </c>
      <c r="D980">
        <f>VLOOKUP($A980,'Medical Examinations'!$A$1:$J$2336,3,FALSE)</f>
        <v>5.73</v>
      </c>
      <c r="E980" t="str">
        <f>VLOOKUP($A980,'Medical Examinations'!$A$1:$J$2336,4,FALSE)</f>
        <v>Yes</v>
      </c>
      <c r="F980" t="str">
        <f>VLOOKUP($A980,'Medical Examinations'!$A$1:$J$2336,5,FALSE)</f>
        <v>No</v>
      </c>
      <c r="G980" t="str">
        <f>VLOOKUP($A980,'Medical Examinations'!$A$1:$J$2336,6,FALSE)</f>
        <v>No</v>
      </c>
      <c r="H980">
        <f>VLOOKUP($A980,'Medical Examinations'!$A$1:$J$2336,7,FALSE)</f>
        <v>1</v>
      </c>
      <c r="I980" t="str">
        <f>VLOOKUP($A980,'Medical Examinations'!$A$1:$J$2336,8,FALSE)</f>
        <v>No</v>
      </c>
      <c r="J980" t="str">
        <f>VLOOKUP($A980,'Medical Examinations'!$A$1:$J$2336,9,FALSE)</f>
        <v>Obesity</v>
      </c>
      <c r="K980" t="str">
        <f>VLOOKUP($A980,'Medical Examinations'!$A$1:$J$2336,10,FALSE)</f>
        <v>Prediabetes</v>
      </c>
      <c r="L980">
        <f>VLOOKUP($A980,'Hospitalisation Details'!$A$1:$O$2344,2,FALSE)</f>
        <v>3</v>
      </c>
      <c r="M980" s="6" t="str">
        <f>VLOOKUP($A980,'Hospitalisation Details'!$A$1:$O$2344,5,FALSE)</f>
        <v>3-Jul-1964</v>
      </c>
      <c r="N980" s="28">
        <f>VLOOKUP($A980,'Hospitalisation Details'!$A$1:$O$2344,6,FALSE)</f>
        <v>58</v>
      </c>
      <c r="O980" s="28">
        <f>VLOOKUP($A980,'Hospitalisation Details'!$A$1:$O$2344,7,FALSE)</f>
        <v>0</v>
      </c>
      <c r="P980" s="28">
        <f>VLOOKUP($A980,'Hospitalisation Details'!$A$1:$O$2344,8,FALSE)</f>
        <v>11363.28</v>
      </c>
      <c r="Q980" t="str">
        <f>VLOOKUP($A980,'Hospitalisation Details'!$A$1:$O$2344,3,FALSE)</f>
        <v>Jul</v>
      </c>
    </row>
    <row r="981" spans="1:17" ht="15.6" x14ac:dyDescent="0.3">
      <c r="A981" s="21" t="s">
        <v>1389</v>
      </c>
      <c r="B981" t="str">
        <f>VLOOKUP($A981,'Customer Names'!$A$2:$D$2336,3,FALSE)</f>
        <v>Chris</v>
      </c>
      <c r="C981">
        <f>VLOOKUP($A981,'Medical Examinations'!$A$1:$J$2336,2,FALSE)</f>
        <v>35.700000000000003</v>
      </c>
      <c r="D981">
        <f>VLOOKUP($A981,'Medical Examinations'!$A$1:$J$2336,3,FALSE)</f>
        <v>5.47</v>
      </c>
      <c r="E981" t="str">
        <f>VLOOKUP($A981,'Medical Examinations'!$A$1:$J$2336,4,FALSE)</f>
        <v>Yes</v>
      </c>
      <c r="F981" t="str">
        <f>VLOOKUP($A981,'Medical Examinations'!$A$1:$J$2336,5,FALSE)</f>
        <v>No</v>
      </c>
      <c r="G981" t="str">
        <f>VLOOKUP($A981,'Medical Examinations'!$A$1:$J$2336,6,FALSE)</f>
        <v>No</v>
      </c>
      <c r="H981">
        <f>VLOOKUP($A981,'Medical Examinations'!$A$1:$J$2336,7,FALSE)</f>
        <v>1</v>
      </c>
      <c r="I981" t="str">
        <f>VLOOKUP($A981,'Medical Examinations'!$A$1:$J$2336,8,FALSE)</f>
        <v>No</v>
      </c>
      <c r="J981" t="str">
        <f>VLOOKUP($A981,'Medical Examinations'!$A$1:$J$2336,9,FALSE)</f>
        <v>Obesity</v>
      </c>
      <c r="K981" t="str">
        <f>VLOOKUP($A981,'Medical Examinations'!$A$1:$J$2336,10,FALSE)</f>
        <v>Normal</v>
      </c>
      <c r="L981">
        <f>VLOOKUP($A981,'Hospitalisation Details'!$A$1:$O$2344,2,FALSE)</f>
        <v>4</v>
      </c>
      <c r="M981" s="6" t="str">
        <f>VLOOKUP($A981,'Hospitalisation Details'!$A$1:$O$2344,5,FALSE)</f>
        <v>4-Jul-1964</v>
      </c>
      <c r="N981" s="28">
        <f>VLOOKUP($A981,'Hospitalisation Details'!$A$1:$O$2344,6,FALSE)</f>
        <v>58</v>
      </c>
      <c r="O981" s="28">
        <f>VLOOKUP($A981,'Hospitalisation Details'!$A$1:$O$2344,7,FALSE)</f>
        <v>0</v>
      </c>
      <c r="P981" s="28">
        <f>VLOOKUP($A981,'Hospitalisation Details'!$A$1:$O$2344,8,FALSE)</f>
        <v>11362.76</v>
      </c>
      <c r="Q981" t="str">
        <f>VLOOKUP($A981,'Hospitalisation Details'!$A$1:$O$2344,3,FALSE)</f>
        <v>Jul</v>
      </c>
    </row>
    <row r="982" spans="1:17" ht="15.6" x14ac:dyDescent="0.3">
      <c r="A982" s="21" t="s">
        <v>1388</v>
      </c>
      <c r="B982" t="str">
        <f>VLOOKUP($A982,'Customer Names'!$A$2:$D$2336,3,FALSE)</f>
        <v>Graham</v>
      </c>
      <c r="C982">
        <f>VLOOKUP($A982,'Medical Examinations'!$A$1:$J$2336,2,FALSE)</f>
        <v>34.01</v>
      </c>
      <c r="D982">
        <f>VLOOKUP($A982,'Medical Examinations'!$A$1:$J$2336,3,FALSE)</f>
        <v>11.3</v>
      </c>
      <c r="E982" t="str">
        <f>VLOOKUP($A982,'Medical Examinations'!$A$1:$J$2336,4,FALSE)</f>
        <v>No</v>
      </c>
      <c r="F982" t="str">
        <f>VLOOKUP($A982,'Medical Examinations'!$A$1:$J$2336,5,FALSE)</f>
        <v>No</v>
      </c>
      <c r="G982" t="str">
        <f>VLOOKUP($A982,'Medical Examinations'!$A$1:$J$2336,6,FALSE)</f>
        <v>No</v>
      </c>
      <c r="H982">
        <f>VLOOKUP($A982,'Medical Examinations'!$A$1:$J$2336,7,FALSE)</f>
        <v>0</v>
      </c>
      <c r="I982" t="str">
        <f>VLOOKUP($A982,'Medical Examinations'!$A$1:$J$2336,8,FALSE)</f>
        <v>No</v>
      </c>
      <c r="J982" t="str">
        <f>VLOOKUP($A982,'Medical Examinations'!$A$1:$J$2336,9,FALSE)</f>
        <v>Obesity</v>
      </c>
      <c r="K982" t="str">
        <f>VLOOKUP($A982,'Medical Examinations'!$A$1:$J$2336,10,FALSE)</f>
        <v>Diabetes</v>
      </c>
      <c r="L982">
        <f>VLOOKUP($A982,'Hospitalisation Details'!$A$1:$O$2344,2,FALSE)</f>
        <v>26</v>
      </c>
      <c r="M982" s="6" t="str">
        <f>VLOOKUP($A982,'Hospitalisation Details'!$A$1:$O$2344,5,FALSE)</f>
        <v>26-Sep-1965</v>
      </c>
      <c r="N982" s="28">
        <f>VLOOKUP($A982,'Hospitalisation Details'!$A$1:$O$2344,6,FALSE)</f>
        <v>57</v>
      </c>
      <c r="O982" s="28">
        <f>VLOOKUP($A982,'Hospitalisation Details'!$A$1:$O$2344,7,FALSE)</f>
        <v>0</v>
      </c>
      <c r="P982" s="28">
        <f>VLOOKUP($A982,'Hospitalisation Details'!$A$1:$O$2344,8,FALSE)</f>
        <v>11356.66</v>
      </c>
      <c r="Q982" t="str">
        <f>VLOOKUP($A982,'Hospitalisation Details'!$A$1:$O$2344,3,FALSE)</f>
        <v>Sep</v>
      </c>
    </row>
    <row r="983" spans="1:17" ht="15.6" x14ac:dyDescent="0.3">
      <c r="A983" s="21" t="s">
        <v>1387</v>
      </c>
      <c r="B983" t="str">
        <f>VLOOKUP($A983,'Customer Names'!$A$2:$D$2336,3,FALSE)</f>
        <v>Garrett</v>
      </c>
      <c r="C983">
        <f>VLOOKUP($A983,'Medical Examinations'!$A$1:$J$2336,2,FALSE)</f>
        <v>31.54</v>
      </c>
      <c r="D983">
        <f>VLOOKUP($A983,'Medical Examinations'!$A$1:$J$2336,3,FALSE)</f>
        <v>6.72</v>
      </c>
      <c r="E983" t="str">
        <f>VLOOKUP($A983,'Medical Examinations'!$A$1:$J$2336,4,FALSE)</f>
        <v>No</v>
      </c>
      <c r="F983" t="str">
        <f>VLOOKUP($A983,'Medical Examinations'!$A$1:$J$2336,5,FALSE)</f>
        <v>No</v>
      </c>
      <c r="G983" t="str">
        <f>VLOOKUP($A983,'Medical Examinations'!$A$1:$J$2336,6,FALSE)</f>
        <v>No</v>
      </c>
      <c r="H983">
        <f>VLOOKUP($A983,'Medical Examinations'!$A$1:$J$2336,7,FALSE)</f>
        <v>0</v>
      </c>
      <c r="I983" t="str">
        <f>VLOOKUP($A983,'Medical Examinations'!$A$1:$J$2336,8,FALSE)</f>
        <v>No</v>
      </c>
      <c r="J983" t="str">
        <f>VLOOKUP($A983,'Medical Examinations'!$A$1:$J$2336,9,FALSE)</f>
        <v>Obesity</v>
      </c>
      <c r="K983" t="str">
        <f>VLOOKUP($A983,'Medical Examinations'!$A$1:$J$2336,10,FALSE)</f>
        <v>Diabetes</v>
      </c>
      <c r="L983">
        <f>VLOOKUP($A983,'Hospitalisation Details'!$A$1:$O$2344,2,FALSE)</f>
        <v>29</v>
      </c>
      <c r="M983" s="6" t="str">
        <f>VLOOKUP($A983,'Hospitalisation Details'!$A$1:$O$2344,5,FALSE)</f>
        <v>29-Nov-1965</v>
      </c>
      <c r="N983" s="28">
        <f>VLOOKUP($A983,'Hospitalisation Details'!$A$1:$O$2344,6,FALSE)</f>
        <v>57</v>
      </c>
      <c r="O983" s="28">
        <f>VLOOKUP($A983,'Hospitalisation Details'!$A$1:$O$2344,7,FALSE)</f>
        <v>0</v>
      </c>
      <c r="P983" s="28">
        <f>VLOOKUP($A983,'Hospitalisation Details'!$A$1:$O$2344,8,FALSE)</f>
        <v>11353.23</v>
      </c>
      <c r="Q983" t="str">
        <f>VLOOKUP($A983,'Hospitalisation Details'!$A$1:$O$2344,3,FALSE)</f>
        <v>Nov</v>
      </c>
    </row>
    <row r="984" spans="1:17" ht="15.6" x14ac:dyDescent="0.3">
      <c r="A984" s="21" t="s">
        <v>1386</v>
      </c>
      <c r="B984" t="str">
        <f>VLOOKUP($A984,'Customer Names'!$A$2:$D$2336,3,FALSE)</f>
        <v>Andrew</v>
      </c>
      <c r="C984">
        <f>VLOOKUP($A984,'Medical Examinations'!$A$1:$J$2336,2,FALSE)</f>
        <v>23.3</v>
      </c>
      <c r="D984">
        <f>VLOOKUP($A984,'Medical Examinations'!$A$1:$J$2336,3,FALSE)</f>
        <v>5.36</v>
      </c>
      <c r="E984" t="str">
        <f>VLOOKUP($A984,'Medical Examinations'!$A$1:$J$2336,4,FALSE)</f>
        <v>Yes</v>
      </c>
      <c r="F984" t="str">
        <f>VLOOKUP($A984,'Medical Examinations'!$A$1:$J$2336,5,FALSE)</f>
        <v>No</v>
      </c>
      <c r="G984" t="str">
        <f>VLOOKUP($A984,'Medical Examinations'!$A$1:$J$2336,6,FALSE)</f>
        <v>No</v>
      </c>
      <c r="H984">
        <f>VLOOKUP($A984,'Medical Examinations'!$A$1:$J$2336,7,FALSE)</f>
        <v>1</v>
      </c>
      <c r="I984" t="str">
        <f>VLOOKUP($A984,'Medical Examinations'!$A$1:$J$2336,8,FALSE)</f>
        <v>No</v>
      </c>
      <c r="J984" t="str">
        <f>VLOOKUP($A984,'Medical Examinations'!$A$1:$J$2336,9,FALSE)</f>
        <v>Normal Weight</v>
      </c>
      <c r="K984" t="str">
        <f>VLOOKUP($A984,'Medical Examinations'!$A$1:$J$2336,10,FALSE)</f>
        <v>Normal</v>
      </c>
      <c r="L984">
        <f>VLOOKUP($A984,'Hospitalisation Details'!$A$1:$O$2344,2,FALSE)</f>
        <v>12</v>
      </c>
      <c r="M984" s="6" t="str">
        <f>VLOOKUP($A984,'Hospitalisation Details'!$A$1:$O$2344,5,FALSE)</f>
        <v>12-Jul-1964</v>
      </c>
      <c r="N984" s="28">
        <f>VLOOKUP($A984,'Hospitalisation Details'!$A$1:$O$2344,6,FALSE)</f>
        <v>58</v>
      </c>
      <c r="O984" s="28">
        <f>VLOOKUP($A984,'Hospitalisation Details'!$A$1:$O$2344,7,FALSE)</f>
        <v>0</v>
      </c>
      <c r="P984" s="28">
        <f>VLOOKUP($A984,'Hospitalisation Details'!$A$1:$O$2344,8,FALSE)</f>
        <v>11345.52</v>
      </c>
      <c r="Q984" t="str">
        <f>VLOOKUP($A984,'Hospitalisation Details'!$A$1:$O$2344,3,FALSE)</f>
        <v>Jul</v>
      </c>
    </row>
    <row r="985" spans="1:17" ht="15.6" x14ac:dyDescent="0.3">
      <c r="A985" s="21" t="s">
        <v>1385</v>
      </c>
      <c r="B985" t="str">
        <f>VLOOKUP($A985,'Customer Names'!$A$2:$D$2336,3,FALSE)</f>
        <v>Annabelle M</v>
      </c>
      <c r="C985">
        <f>VLOOKUP($A985,'Medical Examinations'!$A$1:$J$2336,2,FALSE)</f>
        <v>27.75</v>
      </c>
      <c r="D985">
        <f>VLOOKUP($A985,'Medical Examinations'!$A$1:$J$2336,3,FALSE)</f>
        <v>9.8800000000000008</v>
      </c>
      <c r="E985" t="str">
        <f>VLOOKUP($A985,'Medical Examinations'!$A$1:$J$2336,4,FALSE)</f>
        <v>No</v>
      </c>
      <c r="F985" t="str">
        <f>VLOOKUP($A985,'Medical Examinations'!$A$1:$J$2336,5,FALSE)</f>
        <v>No</v>
      </c>
      <c r="G985" t="str">
        <f>VLOOKUP($A985,'Medical Examinations'!$A$1:$J$2336,6,FALSE)</f>
        <v>No</v>
      </c>
      <c r="H985">
        <f>VLOOKUP($A985,'Medical Examinations'!$A$1:$J$2336,7,FALSE)</f>
        <v>0</v>
      </c>
      <c r="I985" t="str">
        <f>VLOOKUP($A985,'Medical Examinations'!$A$1:$J$2336,8,FALSE)</f>
        <v>No</v>
      </c>
      <c r="J985" t="str">
        <f>VLOOKUP($A985,'Medical Examinations'!$A$1:$J$2336,9,FALSE)</f>
        <v>Over Weight</v>
      </c>
      <c r="K985" t="str">
        <f>VLOOKUP($A985,'Medical Examinations'!$A$1:$J$2336,10,FALSE)</f>
        <v>Diabetes</v>
      </c>
      <c r="L985">
        <f>VLOOKUP($A985,'Hospitalisation Details'!$A$1:$O$2344,2,FALSE)</f>
        <v>2</v>
      </c>
      <c r="M985" s="6" t="str">
        <f>VLOOKUP($A985,'Hospitalisation Details'!$A$1:$O$2344,5,FALSE)</f>
        <v>2-Nov-1968</v>
      </c>
      <c r="N985" s="28">
        <f>VLOOKUP($A985,'Hospitalisation Details'!$A$1:$O$2344,6,FALSE)</f>
        <v>54</v>
      </c>
      <c r="O985" s="28">
        <f>VLOOKUP($A985,'Hospitalisation Details'!$A$1:$O$2344,7,FALSE)</f>
        <v>0</v>
      </c>
      <c r="P985" s="28">
        <f>VLOOKUP($A985,'Hospitalisation Details'!$A$1:$O$2344,8,FALSE)</f>
        <v>11344.32</v>
      </c>
      <c r="Q985" t="str">
        <f>VLOOKUP($A985,'Hospitalisation Details'!$A$1:$O$2344,3,FALSE)</f>
        <v>Nov</v>
      </c>
    </row>
    <row r="986" spans="1:17" ht="15.6" x14ac:dyDescent="0.3">
      <c r="A986" s="21" t="s">
        <v>1384</v>
      </c>
      <c r="B986" t="str">
        <f>VLOOKUP($A986,'Customer Names'!$A$2:$D$2336,3,FALSE)</f>
        <v>Daniel T</v>
      </c>
      <c r="C986">
        <f>VLOOKUP($A986,'Medical Examinations'!$A$1:$J$2336,2,FALSE)</f>
        <v>42.46</v>
      </c>
      <c r="D986">
        <f>VLOOKUP($A986,'Medical Examinations'!$A$1:$J$2336,3,FALSE)</f>
        <v>4.1100000000000003</v>
      </c>
      <c r="E986" t="str">
        <f>VLOOKUP($A986,'Medical Examinations'!$A$1:$J$2336,4,FALSE)</f>
        <v>No</v>
      </c>
      <c r="F986" t="str">
        <f>VLOOKUP($A986,'Medical Examinations'!$A$1:$J$2336,5,FALSE)</f>
        <v>No</v>
      </c>
      <c r="G986" t="str">
        <f>VLOOKUP($A986,'Medical Examinations'!$A$1:$J$2336,6,FALSE)</f>
        <v>No</v>
      </c>
      <c r="H986">
        <f>VLOOKUP($A986,'Medical Examinations'!$A$1:$J$2336,7,FALSE)</f>
        <v>0</v>
      </c>
      <c r="I986" t="str">
        <f>VLOOKUP($A986,'Medical Examinations'!$A$1:$J$2336,8,FALSE)</f>
        <v>No</v>
      </c>
      <c r="J986" t="str">
        <f>VLOOKUP($A986,'Medical Examinations'!$A$1:$J$2336,9,FALSE)</f>
        <v>Obesity</v>
      </c>
      <c r="K986" t="str">
        <f>VLOOKUP($A986,'Medical Examinations'!$A$1:$J$2336,10,FALSE)</f>
        <v>Normal</v>
      </c>
      <c r="L986">
        <f>VLOOKUP($A986,'Hospitalisation Details'!$A$1:$O$2344,2,FALSE)</f>
        <v>19</v>
      </c>
      <c r="M986" s="6" t="str">
        <f>VLOOKUP($A986,'Hospitalisation Details'!$A$1:$O$2344,5,FALSE)</f>
        <v>19-Aug-1989</v>
      </c>
      <c r="N986" s="28">
        <f>VLOOKUP($A986,'Hospitalisation Details'!$A$1:$O$2344,6,FALSE)</f>
        <v>33</v>
      </c>
      <c r="O986" s="28">
        <f>VLOOKUP($A986,'Hospitalisation Details'!$A$1:$O$2344,7,FALSE)</f>
        <v>1</v>
      </c>
      <c r="P986" s="28">
        <f>VLOOKUP($A986,'Hospitalisation Details'!$A$1:$O$2344,8,FALSE)</f>
        <v>11326.71</v>
      </c>
      <c r="Q986" t="str">
        <f>VLOOKUP($A986,'Hospitalisation Details'!$A$1:$O$2344,3,FALSE)</f>
        <v>Aug</v>
      </c>
    </row>
    <row r="987" spans="1:17" ht="15.6" x14ac:dyDescent="0.3">
      <c r="A987" s="21" t="s">
        <v>1383</v>
      </c>
      <c r="B987" t="str">
        <f>VLOOKUP($A987,'Customer Names'!$A$2:$D$2336,3,FALSE)</f>
        <v>Deanne</v>
      </c>
      <c r="C987">
        <f>VLOOKUP($A987,'Medical Examinations'!$A$1:$J$2336,2,FALSE)</f>
        <v>54.47</v>
      </c>
      <c r="D987">
        <f>VLOOKUP($A987,'Medical Examinations'!$A$1:$J$2336,3,FALSE)</f>
        <v>7.48</v>
      </c>
      <c r="E987" t="str">
        <f>VLOOKUP($A987,'Medical Examinations'!$A$1:$J$2336,4,FALSE)</f>
        <v>No</v>
      </c>
      <c r="F987" t="str">
        <f>VLOOKUP($A987,'Medical Examinations'!$A$1:$J$2336,5,FALSE)</f>
        <v>No</v>
      </c>
      <c r="G987" t="str">
        <f>VLOOKUP($A987,'Medical Examinations'!$A$1:$J$2336,6,FALSE)</f>
        <v>No</v>
      </c>
      <c r="H987">
        <f>VLOOKUP($A987,'Medical Examinations'!$A$1:$J$2336,7,FALSE)</f>
        <v>0</v>
      </c>
      <c r="I987" t="str">
        <f>VLOOKUP($A987,'Medical Examinations'!$A$1:$J$2336,8,FALSE)</f>
        <v>No</v>
      </c>
      <c r="J987" t="str">
        <f>VLOOKUP($A987,'Medical Examinations'!$A$1:$J$2336,9,FALSE)</f>
        <v>Obesity</v>
      </c>
      <c r="K987" t="str">
        <f>VLOOKUP($A987,'Medical Examinations'!$A$1:$J$2336,10,FALSE)</f>
        <v>Diabetes</v>
      </c>
      <c r="L987">
        <f>VLOOKUP($A987,'Hospitalisation Details'!$A$1:$O$2344,2,FALSE)</f>
        <v>20</v>
      </c>
      <c r="M987" s="6" t="str">
        <f>VLOOKUP($A987,'Hospitalisation Details'!$A$1:$O$2344,5,FALSE)</f>
        <v>20-Sep-2002</v>
      </c>
      <c r="N987" s="28">
        <f>VLOOKUP($A987,'Hospitalisation Details'!$A$1:$O$2344,6,FALSE)</f>
        <v>20</v>
      </c>
      <c r="O987" s="28">
        <f>VLOOKUP($A987,'Hospitalisation Details'!$A$1:$O$2344,7,FALSE)</f>
        <v>0</v>
      </c>
      <c r="P987" s="28">
        <f>VLOOKUP($A987,'Hospitalisation Details'!$A$1:$O$2344,8,FALSE)</f>
        <v>11321.49</v>
      </c>
      <c r="Q987" t="str">
        <f>VLOOKUP($A987,'Hospitalisation Details'!$A$1:$O$2344,3,FALSE)</f>
        <v>Sep</v>
      </c>
    </row>
    <row r="988" spans="1:17" ht="15.6" x14ac:dyDescent="0.3">
      <c r="A988" s="21" t="s">
        <v>1382</v>
      </c>
      <c r="B988" t="str">
        <f>VLOOKUP($A988,'Customer Names'!$A$2:$D$2336,3,FALSE)</f>
        <v>Carrie</v>
      </c>
      <c r="C988">
        <f>VLOOKUP($A988,'Medical Examinations'!$A$1:$J$2336,2,FALSE)</f>
        <v>24.93</v>
      </c>
      <c r="D988">
        <f>VLOOKUP($A988,'Medical Examinations'!$A$1:$J$2336,3,FALSE)</f>
        <v>9.18</v>
      </c>
      <c r="E988" t="str">
        <f>VLOOKUP($A988,'Medical Examinations'!$A$1:$J$2336,4,FALSE)</f>
        <v>Yes</v>
      </c>
      <c r="F988" t="str">
        <f>VLOOKUP($A988,'Medical Examinations'!$A$1:$J$2336,5,FALSE)</f>
        <v>No</v>
      </c>
      <c r="G988" t="str">
        <f>VLOOKUP($A988,'Medical Examinations'!$A$1:$J$2336,6,FALSE)</f>
        <v>Yes</v>
      </c>
      <c r="H988">
        <f>VLOOKUP($A988,'Medical Examinations'!$A$1:$J$2336,7,FALSE)</f>
        <v>1</v>
      </c>
      <c r="I988" t="str">
        <f>VLOOKUP($A988,'Medical Examinations'!$A$1:$J$2336,8,FALSE)</f>
        <v>No</v>
      </c>
      <c r="J988" t="str">
        <f>VLOOKUP($A988,'Medical Examinations'!$A$1:$J$2336,9,FALSE)</f>
        <v>Over Weight</v>
      </c>
      <c r="K988" t="str">
        <f>VLOOKUP($A988,'Medical Examinations'!$A$1:$J$2336,10,FALSE)</f>
        <v>Diabetes</v>
      </c>
      <c r="L988">
        <f>VLOOKUP($A988,'Hospitalisation Details'!$A$1:$O$2344,2,FALSE)</f>
        <v>11</v>
      </c>
      <c r="M988" s="6" t="str">
        <f>VLOOKUP($A988,'Hospitalisation Details'!$A$1:$O$2344,5,FALSE)</f>
        <v>11-Jul-1963</v>
      </c>
      <c r="N988" s="28">
        <f>VLOOKUP($A988,'Hospitalisation Details'!$A$1:$O$2344,6,FALSE)</f>
        <v>59</v>
      </c>
      <c r="O988" s="28">
        <f>VLOOKUP($A988,'Hospitalisation Details'!$A$1:$O$2344,7,FALSE)</f>
        <v>0</v>
      </c>
      <c r="P988" s="28">
        <f>VLOOKUP($A988,'Hospitalisation Details'!$A$1:$O$2344,8,FALSE)</f>
        <v>11319.12</v>
      </c>
      <c r="Q988" t="str">
        <f>VLOOKUP($A988,'Hospitalisation Details'!$A$1:$O$2344,3,FALSE)</f>
        <v>Jul</v>
      </c>
    </row>
    <row r="989" spans="1:17" ht="15.6" x14ac:dyDescent="0.3">
      <c r="A989" s="21" t="s">
        <v>1381</v>
      </c>
      <c r="B989" t="str">
        <f>VLOOKUP($A989,'Customer Names'!$A$2:$D$2336,3,FALSE)</f>
        <v>Suzanne</v>
      </c>
      <c r="C989">
        <f>VLOOKUP($A989,'Medical Examinations'!$A$1:$J$2336,2,FALSE)</f>
        <v>48.12</v>
      </c>
      <c r="D989">
        <f>VLOOKUP($A989,'Medical Examinations'!$A$1:$J$2336,3,FALSE)</f>
        <v>4.51</v>
      </c>
      <c r="E989" t="str">
        <f>VLOOKUP($A989,'Medical Examinations'!$A$1:$J$2336,4,FALSE)</f>
        <v>Yes</v>
      </c>
      <c r="F989" t="str">
        <f>VLOOKUP($A989,'Medical Examinations'!$A$1:$J$2336,5,FALSE)</f>
        <v>No</v>
      </c>
      <c r="G989" t="str">
        <f>VLOOKUP($A989,'Medical Examinations'!$A$1:$J$2336,6,FALSE)</f>
        <v>No</v>
      </c>
      <c r="H989">
        <f>VLOOKUP($A989,'Medical Examinations'!$A$1:$J$2336,7,FALSE)</f>
        <v>1</v>
      </c>
      <c r="I989" t="str">
        <f>VLOOKUP($A989,'Medical Examinations'!$A$1:$J$2336,8,FALSE)</f>
        <v>No</v>
      </c>
      <c r="J989" t="str">
        <f>VLOOKUP($A989,'Medical Examinations'!$A$1:$J$2336,9,FALSE)</f>
        <v>Obesity</v>
      </c>
      <c r="K989" t="str">
        <f>VLOOKUP($A989,'Medical Examinations'!$A$1:$J$2336,10,FALSE)</f>
        <v>Normal</v>
      </c>
      <c r="L989">
        <f>VLOOKUP($A989,'Hospitalisation Details'!$A$1:$O$2344,2,FALSE)</f>
        <v>10</v>
      </c>
      <c r="M989" s="6" t="str">
        <f>VLOOKUP($A989,'Hospitalisation Details'!$A$1:$O$2344,5,FALSE)</f>
        <v>10-Dec-1995</v>
      </c>
      <c r="N989" s="28">
        <f>VLOOKUP($A989,'Hospitalisation Details'!$A$1:$O$2344,6,FALSE)</f>
        <v>27</v>
      </c>
      <c r="O989" s="28">
        <f>VLOOKUP($A989,'Hospitalisation Details'!$A$1:$O$2344,7,FALSE)</f>
        <v>0</v>
      </c>
      <c r="P989" s="28">
        <f>VLOOKUP($A989,'Hospitalisation Details'!$A$1:$O$2344,8,FALSE)</f>
        <v>11318.57</v>
      </c>
      <c r="Q989" t="str">
        <f>VLOOKUP($A989,'Hospitalisation Details'!$A$1:$O$2344,3,FALSE)</f>
        <v>Dec</v>
      </c>
    </row>
    <row r="990" spans="1:17" ht="15.6" x14ac:dyDescent="0.3">
      <c r="A990" s="21" t="s">
        <v>1380</v>
      </c>
      <c r="B990" t="str">
        <f>VLOOKUP($A990,'Customer Names'!$A$2:$D$2336,3,FALSE)</f>
        <v>Jasmine P</v>
      </c>
      <c r="C990">
        <f>VLOOKUP($A990,'Medical Examinations'!$A$1:$J$2336,2,FALSE)</f>
        <v>24.91</v>
      </c>
      <c r="D990">
        <f>VLOOKUP($A990,'Medical Examinations'!$A$1:$J$2336,3,FALSE)</f>
        <v>7.33</v>
      </c>
      <c r="E990" t="str">
        <f>VLOOKUP($A990,'Medical Examinations'!$A$1:$J$2336,4,FALSE)</f>
        <v>Yes</v>
      </c>
      <c r="F990" t="str">
        <f>VLOOKUP($A990,'Medical Examinations'!$A$1:$J$2336,5,FALSE)</f>
        <v>No</v>
      </c>
      <c r="G990" t="str">
        <f>VLOOKUP($A990,'Medical Examinations'!$A$1:$J$2336,6,FALSE)</f>
        <v>Yes</v>
      </c>
      <c r="H990">
        <f>VLOOKUP($A990,'Medical Examinations'!$A$1:$J$2336,7,FALSE)</f>
        <v>1</v>
      </c>
      <c r="I990" t="str">
        <f>VLOOKUP($A990,'Medical Examinations'!$A$1:$J$2336,8,FALSE)</f>
        <v>No</v>
      </c>
      <c r="J990" t="str">
        <f>VLOOKUP($A990,'Medical Examinations'!$A$1:$J$2336,9,FALSE)</f>
        <v>Over Weight</v>
      </c>
      <c r="K990" t="str">
        <f>VLOOKUP($A990,'Medical Examinations'!$A$1:$J$2336,10,FALSE)</f>
        <v>Diabetes</v>
      </c>
      <c r="L990">
        <f>VLOOKUP($A990,'Hospitalisation Details'!$A$1:$O$2344,2,FALSE)</f>
        <v>22</v>
      </c>
      <c r="M990" s="6" t="str">
        <f>VLOOKUP($A990,'Hospitalisation Details'!$A$1:$O$2344,5,FALSE)</f>
        <v>22-Nov-1963</v>
      </c>
      <c r="N990" s="28">
        <f>VLOOKUP($A990,'Hospitalisation Details'!$A$1:$O$2344,6,FALSE)</f>
        <v>59</v>
      </c>
      <c r="O990" s="28">
        <f>VLOOKUP($A990,'Hospitalisation Details'!$A$1:$O$2344,7,FALSE)</f>
        <v>0</v>
      </c>
      <c r="P990" s="28">
        <f>VLOOKUP($A990,'Hospitalisation Details'!$A$1:$O$2344,8,FALSE)</f>
        <v>11312.33</v>
      </c>
      <c r="Q990" t="str">
        <f>VLOOKUP($A990,'Hospitalisation Details'!$A$1:$O$2344,3,FALSE)</f>
        <v>Nov</v>
      </c>
    </row>
    <row r="991" spans="1:17" ht="15.6" x14ac:dyDescent="0.3">
      <c r="A991" s="21" t="s">
        <v>1379</v>
      </c>
      <c r="B991" t="str">
        <f>VLOOKUP($A991,'Customer Names'!$A$2:$D$2336,3,FALSE)</f>
        <v>Jennifer</v>
      </c>
      <c r="C991">
        <f>VLOOKUP($A991,'Medical Examinations'!$A$1:$J$2336,2,FALSE)</f>
        <v>27.645</v>
      </c>
      <c r="D991">
        <f>VLOOKUP($A991,'Medical Examinations'!$A$1:$J$2336,3,FALSE)</f>
        <v>10.56</v>
      </c>
      <c r="E991" t="str">
        <f>VLOOKUP($A991,'Medical Examinations'!$A$1:$J$2336,4,FALSE)</f>
        <v>No</v>
      </c>
      <c r="F991" t="str">
        <f>VLOOKUP($A991,'Medical Examinations'!$A$1:$J$2336,5,FALSE)</f>
        <v>No</v>
      </c>
      <c r="G991" t="str">
        <f>VLOOKUP($A991,'Medical Examinations'!$A$1:$J$2336,6,FALSE)</f>
        <v>No</v>
      </c>
      <c r="H991">
        <f>VLOOKUP($A991,'Medical Examinations'!$A$1:$J$2336,7,FALSE)</f>
        <v>0</v>
      </c>
      <c r="I991" t="str">
        <f>VLOOKUP($A991,'Medical Examinations'!$A$1:$J$2336,8,FALSE)</f>
        <v>No</v>
      </c>
      <c r="J991" t="str">
        <f>VLOOKUP($A991,'Medical Examinations'!$A$1:$J$2336,9,FALSE)</f>
        <v>Over Weight</v>
      </c>
      <c r="K991" t="str">
        <f>VLOOKUP($A991,'Medical Examinations'!$A$1:$J$2336,10,FALSE)</f>
        <v>Diabetes</v>
      </c>
      <c r="L991">
        <f>VLOOKUP($A991,'Hospitalisation Details'!$A$1:$O$2344,2,FALSE)</f>
        <v>6</v>
      </c>
      <c r="M991" s="6" t="str">
        <f>VLOOKUP($A991,'Hospitalisation Details'!$A$1:$O$2344,5,FALSE)</f>
        <v>6-Oct-1968</v>
      </c>
      <c r="N991" s="28">
        <f>VLOOKUP($A991,'Hospitalisation Details'!$A$1:$O$2344,6,FALSE)</f>
        <v>54</v>
      </c>
      <c r="O991" s="28">
        <f>VLOOKUP($A991,'Hospitalisation Details'!$A$1:$O$2344,7,FALSE)</f>
        <v>1</v>
      </c>
      <c r="P991" s="28">
        <f>VLOOKUP($A991,'Hospitalisation Details'!$A$1:$O$2344,8,FALSE)</f>
        <v>11305.93</v>
      </c>
      <c r="Q991" t="str">
        <f>VLOOKUP($A991,'Hospitalisation Details'!$A$1:$O$2344,3,FALSE)</f>
        <v>Oct</v>
      </c>
    </row>
    <row r="992" spans="1:17" ht="15.6" x14ac:dyDescent="0.3">
      <c r="A992" s="21" t="s">
        <v>1378</v>
      </c>
      <c r="B992" t="str">
        <f>VLOOKUP($A992,'Customer Names'!$A$2:$D$2336,3,FALSE)</f>
        <v>Tracie</v>
      </c>
      <c r="C992">
        <f>VLOOKUP($A992,'Medical Examinations'!$A$1:$J$2336,2,FALSE)</f>
        <v>33.700000000000003</v>
      </c>
      <c r="D992">
        <f>VLOOKUP($A992,'Medical Examinations'!$A$1:$J$2336,3,FALSE)</f>
        <v>4.01</v>
      </c>
      <c r="E992" t="str">
        <f>VLOOKUP($A992,'Medical Examinations'!$A$1:$J$2336,4,FALSE)</f>
        <v>No</v>
      </c>
      <c r="F992" t="str">
        <f>VLOOKUP($A992,'Medical Examinations'!$A$1:$J$2336,5,FALSE)</f>
        <v>No</v>
      </c>
      <c r="G992" t="str">
        <f>VLOOKUP($A992,'Medical Examinations'!$A$1:$J$2336,6,FALSE)</f>
        <v>No</v>
      </c>
      <c r="H992">
        <f>VLOOKUP($A992,'Medical Examinations'!$A$1:$J$2336,7,FALSE)</f>
        <v>2</v>
      </c>
      <c r="I992" t="str">
        <f>VLOOKUP($A992,'Medical Examinations'!$A$1:$J$2336,8,FALSE)</f>
        <v>No</v>
      </c>
      <c r="J992" t="str">
        <f>VLOOKUP($A992,'Medical Examinations'!$A$1:$J$2336,9,FALSE)</f>
        <v>Obesity</v>
      </c>
      <c r="K992" t="str">
        <f>VLOOKUP($A992,'Medical Examinations'!$A$1:$J$2336,10,FALSE)</f>
        <v>Normal</v>
      </c>
      <c r="L992">
        <f>VLOOKUP($A992,'Hospitalisation Details'!$A$1:$O$2344,2,FALSE)</f>
        <v>25</v>
      </c>
      <c r="M992" s="6" t="str">
        <f>VLOOKUP($A992,'Hospitalisation Details'!$A$1:$O$2344,5,FALSE)</f>
        <v>25-Sep-1972</v>
      </c>
      <c r="N992" s="28">
        <f>VLOOKUP($A992,'Hospitalisation Details'!$A$1:$O$2344,6,FALSE)</f>
        <v>50</v>
      </c>
      <c r="O992" s="28">
        <f>VLOOKUP($A992,'Hospitalisation Details'!$A$1:$O$2344,7,FALSE)</f>
        <v>4</v>
      </c>
      <c r="P992" s="28">
        <f>VLOOKUP($A992,'Hospitalisation Details'!$A$1:$O$2344,8,FALSE)</f>
        <v>11299.34</v>
      </c>
      <c r="Q992" t="str">
        <f>VLOOKUP($A992,'Hospitalisation Details'!$A$1:$O$2344,3,FALSE)</f>
        <v>Sep</v>
      </c>
    </row>
    <row r="993" spans="1:17" ht="15.6" x14ac:dyDescent="0.3">
      <c r="A993" s="21" t="s">
        <v>1377</v>
      </c>
      <c r="B993" t="str">
        <f>VLOOKUP($A993,'Customer Names'!$A$2:$D$2336,3,FALSE)</f>
        <v>Tristan D</v>
      </c>
      <c r="C993">
        <f>VLOOKUP($A993,'Medical Examinations'!$A$1:$J$2336,2,FALSE)</f>
        <v>38.93</v>
      </c>
      <c r="D993">
        <f>VLOOKUP($A993,'Medical Examinations'!$A$1:$J$2336,3,FALSE)</f>
        <v>5.64</v>
      </c>
      <c r="E993" t="str">
        <f>VLOOKUP($A993,'Medical Examinations'!$A$1:$J$2336,4,FALSE)</f>
        <v>Yes</v>
      </c>
      <c r="F993" t="str">
        <f>VLOOKUP($A993,'Medical Examinations'!$A$1:$J$2336,5,FALSE)</f>
        <v>No</v>
      </c>
      <c r="G993" t="str">
        <f>VLOOKUP($A993,'Medical Examinations'!$A$1:$J$2336,6,FALSE)</f>
        <v>No</v>
      </c>
      <c r="H993">
        <f>VLOOKUP($A993,'Medical Examinations'!$A$1:$J$2336,7,FALSE)</f>
        <v>1</v>
      </c>
      <c r="I993" t="str">
        <f>VLOOKUP($A993,'Medical Examinations'!$A$1:$J$2336,8,FALSE)</f>
        <v>No</v>
      </c>
      <c r="J993" t="str">
        <f>VLOOKUP($A993,'Medical Examinations'!$A$1:$J$2336,9,FALSE)</f>
        <v>Obesity</v>
      </c>
      <c r="K993" t="str">
        <f>VLOOKUP($A993,'Medical Examinations'!$A$1:$J$2336,10,FALSE)</f>
        <v>Normal</v>
      </c>
      <c r="L993">
        <f>VLOOKUP($A993,'Hospitalisation Details'!$A$1:$O$2344,2,FALSE)</f>
        <v>14</v>
      </c>
      <c r="M993" s="6" t="str">
        <f>VLOOKUP($A993,'Hospitalisation Details'!$A$1:$O$2344,5,FALSE)</f>
        <v>14-Nov-1988</v>
      </c>
      <c r="N993" s="28">
        <f>VLOOKUP($A993,'Hospitalisation Details'!$A$1:$O$2344,6,FALSE)</f>
        <v>34</v>
      </c>
      <c r="O993" s="28">
        <f>VLOOKUP($A993,'Hospitalisation Details'!$A$1:$O$2344,7,FALSE)</f>
        <v>3</v>
      </c>
      <c r="P993" s="28">
        <f>VLOOKUP($A993,'Hospitalisation Details'!$A$1:$O$2344,8,FALSE)</f>
        <v>11294.57</v>
      </c>
      <c r="Q993" t="str">
        <f>VLOOKUP($A993,'Hospitalisation Details'!$A$1:$O$2344,3,FALSE)</f>
        <v>Nov</v>
      </c>
    </row>
    <row r="994" spans="1:17" ht="15.6" x14ac:dyDescent="0.3">
      <c r="A994" s="21" t="s">
        <v>1376</v>
      </c>
      <c r="B994" t="str">
        <f>VLOOKUP($A994,'Customer Names'!$A$2:$D$2336,3,FALSE)</f>
        <v>Peiweng</v>
      </c>
      <c r="C994">
        <f>VLOOKUP($A994,'Medical Examinations'!$A$1:$J$2336,2,FALSE)</f>
        <v>32.774999999999999</v>
      </c>
      <c r="D994">
        <f>VLOOKUP($A994,'Medical Examinations'!$A$1:$J$2336,3,FALSE)</f>
        <v>8.02</v>
      </c>
      <c r="E994" t="str">
        <f>VLOOKUP($A994,'Medical Examinations'!$A$1:$J$2336,4,FALSE)</f>
        <v>Yes</v>
      </c>
      <c r="F994" t="str">
        <f>VLOOKUP($A994,'Medical Examinations'!$A$1:$J$2336,5,FALSE)</f>
        <v>No</v>
      </c>
      <c r="G994" t="str">
        <f>VLOOKUP($A994,'Medical Examinations'!$A$1:$J$2336,6,FALSE)</f>
        <v>No</v>
      </c>
      <c r="H994">
        <f>VLOOKUP($A994,'Medical Examinations'!$A$1:$J$2336,7,FALSE)</f>
        <v>2</v>
      </c>
      <c r="I994" t="str">
        <f>VLOOKUP($A994,'Medical Examinations'!$A$1:$J$2336,8,FALSE)</f>
        <v>No</v>
      </c>
      <c r="J994" t="str">
        <f>VLOOKUP($A994,'Medical Examinations'!$A$1:$J$2336,9,FALSE)</f>
        <v>Obesity</v>
      </c>
      <c r="K994" t="str">
        <f>VLOOKUP($A994,'Medical Examinations'!$A$1:$J$2336,10,FALSE)</f>
        <v>Diabetes</v>
      </c>
      <c r="L994">
        <f>VLOOKUP($A994,'Hospitalisation Details'!$A$1:$O$2344,2,FALSE)</f>
        <v>22</v>
      </c>
      <c r="M994" s="6" t="str">
        <f>VLOOKUP($A994,'Hospitalisation Details'!$A$1:$O$2344,5,FALSE)</f>
        <v>22-Jun-1970</v>
      </c>
      <c r="N994" s="28">
        <f>VLOOKUP($A994,'Hospitalisation Details'!$A$1:$O$2344,6,FALSE)</f>
        <v>52</v>
      </c>
      <c r="O994" s="28">
        <f>VLOOKUP($A994,'Hospitalisation Details'!$A$1:$O$2344,7,FALSE)</f>
        <v>3</v>
      </c>
      <c r="P994" s="28">
        <f>VLOOKUP($A994,'Hospitalisation Details'!$A$1:$O$2344,8,FALSE)</f>
        <v>11289.11</v>
      </c>
      <c r="Q994" t="str">
        <f>VLOOKUP($A994,'Hospitalisation Details'!$A$1:$O$2344,3,FALSE)</f>
        <v>Jun</v>
      </c>
    </row>
    <row r="995" spans="1:17" ht="15.6" x14ac:dyDescent="0.3">
      <c r="A995" s="21" t="s">
        <v>1375</v>
      </c>
      <c r="B995" t="str">
        <f>VLOOKUP($A995,'Customer Names'!$A$2:$D$2336,3,FALSE)</f>
        <v>Theresa M</v>
      </c>
      <c r="C995">
        <f>VLOOKUP($A995,'Medical Examinations'!$A$1:$J$2336,2,FALSE)</f>
        <v>29.83</v>
      </c>
      <c r="D995">
        <f>VLOOKUP($A995,'Medical Examinations'!$A$1:$J$2336,3,FALSE)</f>
        <v>7.2</v>
      </c>
      <c r="E995" t="str">
        <f>VLOOKUP($A995,'Medical Examinations'!$A$1:$J$2336,4,FALSE)</f>
        <v>Yes</v>
      </c>
      <c r="F995" t="str">
        <f>VLOOKUP($A995,'Medical Examinations'!$A$1:$J$2336,5,FALSE)</f>
        <v>No</v>
      </c>
      <c r="G995" t="str">
        <f>VLOOKUP($A995,'Medical Examinations'!$A$1:$J$2336,6,FALSE)</f>
        <v>No</v>
      </c>
      <c r="H995">
        <f>VLOOKUP($A995,'Medical Examinations'!$A$1:$J$2336,7,FALSE)</f>
        <v>0</v>
      </c>
      <c r="I995" t="str">
        <f>VLOOKUP($A995,'Medical Examinations'!$A$1:$J$2336,8,FALSE)</f>
        <v>No</v>
      </c>
      <c r="J995" t="str">
        <f>VLOOKUP($A995,'Medical Examinations'!$A$1:$J$2336,9,FALSE)</f>
        <v>Over Weight</v>
      </c>
      <c r="K995" t="str">
        <f>VLOOKUP($A995,'Medical Examinations'!$A$1:$J$2336,10,FALSE)</f>
        <v>Diabetes</v>
      </c>
      <c r="L995">
        <f>VLOOKUP($A995,'Hospitalisation Details'!$A$1:$O$2344,2,FALSE)</f>
        <v>14</v>
      </c>
      <c r="M995" s="6" t="str">
        <f>VLOOKUP($A995,'Hospitalisation Details'!$A$1:$O$2344,5,FALSE)</f>
        <v>14-Jun-1967</v>
      </c>
      <c r="N995" s="28">
        <f>VLOOKUP($A995,'Hospitalisation Details'!$A$1:$O$2344,6,FALSE)</f>
        <v>55</v>
      </c>
      <c r="O995" s="28">
        <f>VLOOKUP($A995,'Hospitalisation Details'!$A$1:$O$2344,7,FALSE)</f>
        <v>0</v>
      </c>
      <c r="P995" s="28">
        <f>VLOOKUP($A995,'Hospitalisation Details'!$A$1:$O$2344,8,FALSE)</f>
        <v>11286.54</v>
      </c>
      <c r="Q995" t="str">
        <f>VLOOKUP($A995,'Hospitalisation Details'!$A$1:$O$2344,3,FALSE)</f>
        <v>Jun</v>
      </c>
    </row>
    <row r="996" spans="1:17" ht="15.6" x14ac:dyDescent="0.3">
      <c r="A996" s="21" t="s">
        <v>1374</v>
      </c>
      <c r="B996" t="str">
        <f>VLOOKUP($A996,'Customer Names'!$A$2:$D$2336,3,FALSE)</f>
        <v>Daniel J</v>
      </c>
      <c r="C996">
        <f>VLOOKUP($A996,'Medical Examinations'!$A$1:$J$2336,2,FALSE)</f>
        <v>28.31</v>
      </c>
      <c r="D996">
        <f>VLOOKUP($A996,'Medical Examinations'!$A$1:$J$2336,3,FALSE)</f>
        <v>4.55</v>
      </c>
      <c r="E996" t="str">
        <f>VLOOKUP($A996,'Medical Examinations'!$A$1:$J$2336,4,FALSE)</f>
        <v>No</v>
      </c>
      <c r="F996" t="str">
        <f>VLOOKUP($A996,'Medical Examinations'!$A$1:$J$2336,5,FALSE)</f>
        <v>Yes</v>
      </c>
      <c r="G996" t="str">
        <f>VLOOKUP($A996,'Medical Examinations'!$A$1:$J$2336,6,FALSE)</f>
        <v>No</v>
      </c>
      <c r="H996">
        <f>VLOOKUP($A996,'Medical Examinations'!$A$1:$J$2336,7,FALSE)</f>
        <v>1</v>
      </c>
      <c r="I996" t="str">
        <f>VLOOKUP($A996,'Medical Examinations'!$A$1:$J$2336,8,FALSE)</f>
        <v>No</v>
      </c>
      <c r="J996" t="str">
        <f>VLOOKUP($A996,'Medical Examinations'!$A$1:$J$2336,9,FALSE)</f>
        <v>Over Weight</v>
      </c>
      <c r="K996" t="str">
        <f>VLOOKUP($A996,'Medical Examinations'!$A$1:$J$2336,10,FALSE)</f>
        <v>Normal</v>
      </c>
      <c r="L996">
        <f>VLOOKUP($A996,'Hospitalisation Details'!$A$1:$O$2344,2,FALSE)</f>
        <v>4</v>
      </c>
      <c r="M996" s="6" t="str">
        <f>VLOOKUP($A996,'Hospitalisation Details'!$A$1:$O$2344,5,FALSE)</f>
        <v>4-Oct-2004</v>
      </c>
      <c r="N996" s="28">
        <f>VLOOKUP($A996,'Hospitalisation Details'!$A$1:$O$2344,6,FALSE)</f>
        <v>18</v>
      </c>
      <c r="O996" s="28">
        <f>VLOOKUP($A996,'Hospitalisation Details'!$A$1:$O$2344,7,FALSE)</f>
        <v>1</v>
      </c>
      <c r="P996" s="28">
        <f>VLOOKUP($A996,'Hospitalisation Details'!$A$1:$O$2344,8,FALSE)</f>
        <v>11272.33</v>
      </c>
      <c r="Q996" t="str">
        <f>VLOOKUP($A996,'Hospitalisation Details'!$A$1:$O$2344,3,FALSE)</f>
        <v>Oct</v>
      </c>
    </row>
    <row r="997" spans="1:17" ht="15.6" x14ac:dyDescent="0.3">
      <c r="A997" s="21" t="s">
        <v>1373</v>
      </c>
      <c r="B997" t="str">
        <f>VLOOKUP($A997,'Customer Names'!$A$2:$D$2336,3,FALSE)</f>
        <v>Courtney M</v>
      </c>
      <c r="C997">
        <f>VLOOKUP($A997,'Medical Examinations'!$A$1:$J$2336,2,FALSE)</f>
        <v>29.79</v>
      </c>
      <c r="D997">
        <f>VLOOKUP($A997,'Medical Examinations'!$A$1:$J$2336,3,FALSE)</f>
        <v>9.0299999999999994</v>
      </c>
      <c r="E997" t="str">
        <f>VLOOKUP($A997,'Medical Examinations'!$A$1:$J$2336,4,FALSE)</f>
        <v>No</v>
      </c>
      <c r="F997" t="str">
        <f>VLOOKUP($A997,'Medical Examinations'!$A$1:$J$2336,5,FALSE)</f>
        <v>No</v>
      </c>
      <c r="G997" t="str">
        <f>VLOOKUP($A997,'Medical Examinations'!$A$1:$J$2336,6,FALSE)</f>
        <v>No</v>
      </c>
      <c r="H997">
        <f>VLOOKUP($A997,'Medical Examinations'!$A$1:$J$2336,7,FALSE)</f>
        <v>0</v>
      </c>
      <c r="I997" t="str">
        <f>VLOOKUP($A997,'Medical Examinations'!$A$1:$J$2336,8,FALSE)</f>
        <v>No</v>
      </c>
      <c r="J997" t="str">
        <f>VLOOKUP($A997,'Medical Examinations'!$A$1:$J$2336,9,FALSE)</f>
        <v>Over Weight</v>
      </c>
      <c r="K997" t="str">
        <f>VLOOKUP($A997,'Medical Examinations'!$A$1:$J$2336,10,FALSE)</f>
        <v>Diabetes</v>
      </c>
      <c r="L997">
        <f>VLOOKUP($A997,'Hospitalisation Details'!$A$1:$O$2344,2,FALSE)</f>
        <v>26</v>
      </c>
      <c r="M997" s="6" t="str">
        <f>VLOOKUP($A997,'Hospitalisation Details'!$A$1:$O$2344,5,FALSE)</f>
        <v>26-Dec-1971</v>
      </c>
      <c r="N997" s="28">
        <f>VLOOKUP($A997,'Hospitalisation Details'!$A$1:$O$2344,6,FALSE)</f>
        <v>51</v>
      </c>
      <c r="O997" s="28">
        <f>VLOOKUP($A997,'Hospitalisation Details'!$A$1:$O$2344,7,FALSE)</f>
        <v>0</v>
      </c>
      <c r="P997" s="28">
        <f>VLOOKUP($A997,'Hospitalisation Details'!$A$1:$O$2344,8,FALSE)</f>
        <v>11265.71</v>
      </c>
      <c r="Q997" t="str">
        <f>VLOOKUP($A997,'Hospitalisation Details'!$A$1:$O$2344,3,FALSE)</f>
        <v>Dec</v>
      </c>
    </row>
    <row r="998" spans="1:17" ht="15.6" x14ac:dyDescent="0.3">
      <c r="A998" s="21" t="s">
        <v>1372</v>
      </c>
      <c r="B998" t="str">
        <f>VLOOKUP($A998,'Customer Names'!$A$2:$D$2336,3,FALSE)</f>
        <v>Jose A</v>
      </c>
      <c r="C998">
        <f>VLOOKUP($A998,'Medical Examinations'!$A$1:$J$2336,2,FALSE)</f>
        <v>36.6</v>
      </c>
      <c r="D998">
        <f>VLOOKUP($A998,'Medical Examinations'!$A$1:$J$2336,3,FALSE)</f>
        <v>5.2</v>
      </c>
      <c r="E998" t="str">
        <f>VLOOKUP($A998,'Medical Examinations'!$A$1:$J$2336,4,FALSE)</f>
        <v>Yes</v>
      </c>
      <c r="F998" t="str">
        <f>VLOOKUP($A998,'Medical Examinations'!$A$1:$J$2336,5,FALSE)</f>
        <v>No</v>
      </c>
      <c r="G998" t="str">
        <f>VLOOKUP($A998,'Medical Examinations'!$A$1:$J$2336,6,FALSE)</f>
        <v>Yes</v>
      </c>
      <c r="H998">
        <f>VLOOKUP($A998,'Medical Examinations'!$A$1:$J$2336,7,FALSE)</f>
        <v>1</v>
      </c>
      <c r="I998" t="str">
        <f>VLOOKUP($A998,'Medical Examinations'!$A$1:$J$2336,8,FALSE)</f>
        <v>No</v>
      </c>
      <c r="J998" t="str">
        <f>VLOOKUP($A998,'Medical Examinations'!$A$1:$J$2336,9,FALSE)</f>
        <v>Obesity</v>
      </c>
      <c r="K998" t="str">
        <f>VLOOKUP($A998,'Medical Examinations'!$A$1:$J$2336,10,FALSE)</f>
        <v>Normal</v>
      </c>
      <c r="L998">
        <f>VLOOKUP($A998,'Hospitalisation Details'!$A$1:$O$2344,2,FALSE)</f>
        <v>11</v>
      </c>
      <c r="M998" s="6" t="str">
        <f>VLOOKUP($A998,'Hospitalisation Details'!$A$1:$O$2344,5,FALSE)</f>
        <v>11-Oct-1969</v>
      </c>
      <c r="N998" s="28">
        <f>VLOOKUP($A998,'Hospitalisation Details'!$A$1:$O$2344,6,FALSE)</f>
        <v>53</v>
      </c>
      <c r="O998" s="28">
        <f>VLOOKUP($A998,'Hospitalisation Details'!$A$1:$O$2344,7,FALSE)</f>
        <v>3</v>
      </c>
      <c r="P998" s="28">
        <f>VLOOKUP($A998,'Hospitalisation Details'!$A$1:$O$2344,8,FALSE)</f>
        <v>11264.54</v>
      </c>
      <c r="Q998" t="str">
        <f>VLOOKUP($A998,'Hospitalisation Details'!$A$1:$O$2344,3,FALSE)</f>
        <v>Oct</v>
      </c>
    </row>
    <row r="999" spans="1:17" ht="15.6" x14ac:dyDescent="0.3">
      <c r="A999" s="21" t="s">
        <v>1371</v>
      </c>
      <c r="B999" t="str">
        <f>VLOOKUP($A999,'Customer Names'!$A$2:$D$2336,3,FALSE)</f>
        <v>Lauren</v>
      </c>
      <c r="C999">
        <f>VLOOKUP($A999,'Medical Examinations'!$A$1:$J$2336,2,FALSE)</f>
        <v>35.93</v>
      </c>
      <c r="D999">
        <f>VLOOKUP($A999,'Medical Examinations'!$A$1:$J$2336,3,FALSE)</f>
        <v>8.3000000000000007</v>
      </c>
      <c r="E999" t="str">
        <f>VLOOKUP($A999,'Medical Examinations'!$A$1:$J$2336,4,FALSE)</f>
        <v>Yes</v>
      </c>
      <c r="F999" t="str">
        <f>VLOOKUP($A999,'Medical Examinations'!$A$1:$J$2336,5,FALSE)</f>
        <v>No</v>
      </c>
      <c r="G999" t="str">
        <f>VLOOKUP($A999,'Medical Examinations'!$A$1:$J$2336,6,FALSE)</f>
        <v>No</v>
      </c>
      <c r="H999">
        <f>VLOOKUP($A999,'Medical Examinations'!$A$1:$J$2336,7,FALSE)</f>
        <v>0</v>
      </c>
      <c r="I999" t="str">
        <f>VLOOKUP($A999,'Medical Examinations'!$A$1:$J$2336,8,FALSE)</f>
        <v>No</v>
      </c>
      <c r="J999" t="str">
        <f>VLOOKUP($A999,'Medical Examinations'!$A$1:$J$2336,9,FALSE)</f>
        <v>Obesity</v>
      </c>
      <c r="K999" t="str">
        <f>VLOOKUP($A999,'Medical Examinations'!$A$1:$J$2336,10,FALSE)</f>
        <v>Diabetes</v>
      </c>
      <c r="L999">
        <f>VLOOKUP($A999,'Hospitalisation Details'!$A$1:$O$2344,2,FALSE)</f>
        <v>2</v>
      </c>
      <c r="M999" s="6" t="str">
        <f>VLOOKUP($A999,'Hospitalisation Details'!$A$1:$O$2344,5,FALSE)</f>
        <v>2-Oct-1981</v>
      </c>
      <c r="N999" s="28">
        <f>VLOOKUP($A999,'Hospitalisation Details'!$A$1:$O$2344,6,FALSE)</f>
        <v>41</v>
      </c>
      <c r="O999" s="28">
        <f>VLOOKUP($A999,'Hospitalisation Details'!$A$1:$O$2344,7,FALSE)</f>
        <v>1</v>
      </c>
      <c r="P999" s="28">
        <f>VLOOKUP($A999,'Hospitalisation Details'!$A$1:$O$2344,8,FALSE)</f>
        <v>11255.29</v>
      </c>
      <c r="Q999" t="str">
        <f>VLOOKUP($A999,'Hospitalisation Details'!$A$1:$O$2344,3,FALSE)</f>
        <v>Oct</v>
      </c>
    </row>
    <row r="1000" spans="1:17" ht="15.6" x14ac:dyDescent="0.3">
      <c r="A1000" s="21" t="s">
        <v>1370</v>
      </c>
      <c r="B1000" t="str">
        <f>VLOOKUP($A1000,'Customer Names'!$A$2:$D$2336,3,FALSE)</f>
        <v>Jonathon M</v>
      </c>
      <c r="C1000">
        <f>VLOOKUP($A1000,'Medical Examinations'!$A$1:$J$2336,2,FALSE)</f>
        <v>28.6</v>
      </c>
      <c r="D1000">
        <f>VLOOKUP($A1000,'Medical Examinations'!$A$1:$J$2336,3,FALSE)</f>
        <v>5.56</v>
      </c>
      <c r="E1000" t="str">
        <f>VLOOKUP($A1000,'Medical Examinations'!$A$1:$J$2336,4,FALSE)</f>
        <v>Yes</v>
      </c>
      <c r="F1000" t="str">
        <f>VLOOKUP($A1000,'Medical Examinations'!$A$1:$J$2336,5,FALSE)</f>
        <v>No</v>
      </c>
      <c r="G1000" t="str">
        <f>VLOOKUP($A1000,'Medical Examinations'!$A$1:$J$2336,6,FALSE)</f>
        <v>Yes</v>
      </c>
      <c r="H1000">
        <f>VLOOKUP($A1000,'Medical Examinations'!$A$1:$J$2336,7,FALSE)</f>
        <v>1</v>
      </c>
      <c r="I1000" t="str">
        <f>VLOOKUP($A1000,'Medical Examinations'!$A$1:$J$2336,8,FALSE)</f>
        <v>No</v>
      </c>
      <c r="J1000" t="str">
        <f>VLOOKUP($A1000,'Medical Examinations'!$A$1:$J$2336,9,FALSE)</f>
        <v>Over Weight</v>
      </c>
      <c r="K1000" t="str">
        <f>VLOOKUP($A1000,'Medical Examinations'!$A$1:$J$2336,10,FALSE)</f>
        <v>Normal</v>
      </c>
      <c r="L1000">
        <f>VLOOKUP($A1000,'Hospitalisation Details'!$A$1:$O$2344,2,FALSE)</f>
        <v>20</v>
      </c>
      <c r="M1000" s="6" t="str">
        <f>VLOOKUP($A1000,'Hospitalisation Details'!$A$1:$O$2344,5,FALSE)</f>
        <v>20-Aug-1969</v>
      </c>
      <c r="N1000" s="28">
        <f>VLOOKUP($A1000,'Hospitalisation Details'!$A$1:$O$2344,6,FALSE)</f>
        <v>53</v>
      </c>
      <c r="O1000" s="28">
        <f>VLOOKUP($A1000,'Hospitalisation Details'!$A$1:$O$2344,7,FALSE)</f>
        <v>3</v>
      </c>
      <c r="P1000" s="28">
        <f>VLOOKUP($A1000,'Hospitalisation Details'!$A$1:$O$2344,8,FALSE)</f>
        <v>11253.42</v>
      </c>
      <c r="Q1000" t="str">
        <f>VLOOKUP($A1000,'Hospitalisation Details'!$A$1:$O$2344,3,FALSE)</f>
        <v>Aug</v>
      </c>
    </row>
    <row r="1001" spans="1:17" ht="15.6" x14ac:dyDescent="0.3">
      <c r="A1001" s="21" t="s">
        <v>1369</v>
      </c>
      <c r="B1001" t="str">
        <f>VLOOKUP($A1001,'Customer Names'!$A$2:$D$2336,3,FALSE)</f>
        <v>Stephanie A</v>
      </c>
      <c r="C1001">
        <f>VLOOKUP($A1001,'Medical Examinations'!$A$1:$J$2336,2,FALSE)</f>
        <v>39.17</v>
      </c>
      <c r="D1001">
        <f>VLOOKUP($A1001,'Medical Examinations'!$A$1:$J$2336,3,FALSE)</f>
        <v>4.1500000000000004</v>
      </c>
      <c r="E1001" t="str">
        <f>VLOOKUP($A1001,'Medical Examinations'!$A$1:$J$2336,4,FALSE)</f>
        <v>No</v>
      </c>
      <c r="F1001" t="str">
        <f>VLOOKUP($A1001,'Medical Examinations'!$A$1:$J$2336,5,FALSE)</f>
        <v>No</v>
      </c>
      <c r="G1001" t="str">
        <f>VLOOKUP($A1001,'Medical Examinations'!$A$1:$J$2336,6,FALSE)</f>
        <v>No</v>
      </c>
      <c r="H1001">
        <f>VLOOKUP($A1001,'Medical Examinations'!$A$1:$J$2336,7,FALSE)</f>
        <v>0</v>
      </c>
      <c r="I1001" t="str">
        <f>VLOOKUP($A1001,'Medical Examinations'!$A$1:$J$2336,8,FALSE)</f>
        <v>No</v>
      </c>
      <c r="J1001" t="str">
        <f>VLOOKUP($A1001,'Medical Examinations'!$A$1:$J$2336,9,FALSE)</f>
        <v>Obesity</v>
      </c>
      <c r="K1001" t="str">
        <f>VLOOKUP($A1001,'Medical Examinations'!$A$1:$J$2336,10,FALSE)</f>
        <v>Normal</v>
      </c>
      <c r="L1001">
        <f>VLOOKUP($A1001,'Hospitalisation Details'!$A$1:$O$2344,2,FALSE)</f>
        <v>17</v>
      </c>
      <c r="M1001" s="6" t="str">
        <f>VLOOKUP($A1001,'Hospitalisation Details'!$A$1:$O$2344,5,FALSE)</f>
        <v>17-Dec-1989</v>
      </c>
      <c r="N1001" s="28">
        <f>VLOOKUP($A1001,'Hospitalisation Details'!$A$1:$O$2344,6,FALSE)</f>
        <v>33</v>
      </c>
      <c r="O1001" s="28">
        <f>VLOOKUP($A1001,'Hospitalisation Details'!$A$1:$O$2344,7,FALSE)</f>
        <v>3</v>
      </c>
      <c r="P1001" s="28">
        <f>VLOOKUP($A1001,'Hospitalisation Details'!$A$1:$O$2344,8,FALSE)</f>
        <v>11250.43</v>
      </c>
      <c r="Q1001" t="str">
        <f>VLOOKUP($A1001,'Hospitalisation Details'!$A$1:$O$2344,3,FALSE)</f>
        <v>Dec</v>
      </c>
    </row>
    <row r="1002" spans="1:17" ht="15.6" x14ac:dyDescent="0.3">
      <c r="A1002" s="21" t="s">
        <v>1368</v>
      </c>
      <c r="B1002" t="str">
        <f>VLOOKUP($A1002,'Customer Names'!$A$2:$D$2336,3,FALSE)</f>
        <v>Patrick</v>
      </c>
      <c r="C1002">
        <f>VLOOKUP($A1002,'Medical Examinations'!$A$1:$J$2336,2,FALSE)</f>
        <v>26.41</v>
      </c>
      <c r="D1002">
        <f>VLOOKUP($A1002,'Medical Examinations'!$A$1:$J$2336,3,FALSE)</f>
        <v>5.99</v>
      </c>
      <c r="E1002" t="str">
        <f>VLOOKUP($A1002,'Medical Examinations'!$A$1:$J$2336,4,FALSE)</f>
        <v>Yes</v>
      </c>
      <c r="F1002" t="str">
        <f>VLOOKUP($A1002,'Medical Examinations'!$A$1:$J$2336,5,FALSE)</f>
        <v>No</v>
      </c>
      <c r="G1002" t="str">
        <f>VLOOKUP($A1002,'Medical Examinations'!$A$1:$J$2336,6,FALSE)</f>
        <v>Yes</v>
      </c>
      <c r="H1002">
        <f>VLOOKUP($A1002,'Medical Examinations'!$A$1:$J$2336,7,FALSE)</f>
        <v>1</v>
      </c>
      <c r="I1002" t="str">
        <f>VLOOKUP($A1002,'Medical Examinations'!$A$1:$J$2336,8,FALSE)</f>
        <v>No</v>
      </c>
      <c r="J1002" t="str">
        <f>VLOOKUP($A1002,'Medical Examinations'!$A$1:$J$2336,9,FALSE)</f>
        <v>Over Weight</v>
      </c>
      <c r="K1002" t="str">
        <f>VLOOKUP($A1002,'Medical Examinations'!$A$1:$J$2336,10,FALSE)</f>
        <v>Prediabetes</v>
      </c>
      <c r="L1002">
        <f>VLOOKUP($A1002,'Hospitalisation Details'!$A$1:$O$2344,2,FALSE)</f>
        <v>30</v>
      </c>
      <c r="M1002" s="6" t="str">
        <f>VLOOKUP($A1002,'Hospitalisation Details'!$A$1:$O$2344,5,FALSE)</f>
        <v>30-Dec-1969</v>
      </c>
      <c r="N1002" s="28">
        <f>VLOOKUP($A1002,'Hospitalisation Details'!$A$1:$O$2344,6,FALSE)</f>
        <v>53</v>
      </c>
      <c r="O1002" s="28">
        <f>VLOOKUP($A1002,'Hospitalisation Details'!$A$1:$O$2344,7,FALSE)</f>
        <v>2</v>
      </c>
      <c r="P1002" s="28">
        <f>VLOOKUP($A1002,'Hospitalisation Details'!$A$1:$O$2344,8,FALSE)</f>
        <v>11244.38</v>
      </c>
      <c r="Q1002" t="str">
        <f>VLOOKUP($A1002,'Hospitalisation Details'!$A$1:$O$2344,3,FALSE)</f>
        <v>Dec</v>
      </c>
    </row>
    <row r="1003" spans="1:17" ht="15.6" x14ac:dyDescent="0.3">
      <c r="A1003" s="21" t="s">
        <v>1367</v>
      </c>
      <c r="B1003" t="str">
        <f>VLOOKUP($A1003,'Customer Names'!$A$2:$D$2336,3,FALSE)</f>
        <v>Krista</v>
      </c>
      <c r="C1003">
        <f>VLOOKUP($A1003,'Medical Examinations'!$A$1:$J$2336,2,FALSE)</f>
        <v>30.63</v>
      </c>
      <c r="D1003">
        <f>VLOOKUP($A1003,'Medical Examinations'!$A$1:$J$2336,3,FALSE)</f>
        <v>5.8</v>
      </c>
      <c r="E1003" t="str">
        <f>VLOOKUP($A1003,'Medical Examinations'!$A$1:$J$2336,4,FALSE)</f>
        <v>Yes</v>
      </c>
      <c r="F1003" t="str">
        <f>VLOOKUP($A1003,'Medical Examinations'!$A$1:$J$2336,5,FALSE)</f>
        <v>No</v>
      </c>
      <c r="G1003" t="str">
        <f>VLOOKUP($A1003,'Medical Examinations'!$A$1:$J$2336,6,FALSE)</f>
        <v>No</v>
      </c>
      <c r="H1003">
        <f>VLOOKUP($A1003,'Medical Examinations'!$A$1:$J$2336,7,FALSE)</f>
        <v>0</v>
      </c>
      <c r="I1003" t="str">
        <f>VLOOKUP($A1003,'Medical Examinations'!$A$1:$J$2336,8,FALSE)</f>
        <v>No</v>
      </c>
      <c r="J1003" t="str">
        <f>VLOOKUP($A1003,'Medical Examinations'!$A$1:$J$2336,9,FALSE)</f>
        <v>Obesity</v>
      </c>
      <c r="K1003" t="str">
        <f>VLOOKUP($A1003,'Medical Examinations'!$A$1:$J$2336,10,FALSE)</f>
        <v>Prediabetes</v>
      </c>
      <c r="L1003">
        <f>VLOOKUP($A1003,'Hospitalisation Details'!$A$1:$O$2344,2,FALSE)</f>
        <v>28</v>
      </c>
      <c r="M1003" s="6" t="str">
        <f>VLOOKUP($A1003,'Hospitalisation Details'!$A$1:$O$2344,5,FALSE)</f>
        <v>28-Jun-1976</v>
      </c>
      <c r="N1003" s="28">
        <f>VLOOKUP($A1003,'Hospitalisation Details'!$A$1:$O$2344,6,FALSE)</f>
        <v>46</v>
      </c>
      <c r="O1003" s="28">
        <f>VLOOKUP($A1003,'Hospitalisation Details'!$A$1:$O$2344,7,FALSE)</f>
        <v>2</v>
      </c>
      <c r="P1003" s="28">
        <f>VLOOKUP($A1003,'Hospitalisation Details'!$A$1:$O$2344,8,FALSE)</f>
        <v>11217.35</v>
      </c>
      <c r="Q1003" t="str">
        <f>VLOOKUP($A1003,'Hospitalisation Details'!$A$1:$O$2344,3,FALSE)</f>
        <v>Jun</v>
      </c>
    </row>
    <row r="1004" spans="1:17" ht="15.6" x14ac:dyDescent="0.3">
      <c r="A1004" s="21" t="s">
        <v>1366</v>
      </c>
      <c r="B1004" t="str">
        <f>VLOOKUP($A1004,'Customer Names'!$A$2:$D$2336,3,FALSE)</f>
        <v>Jenessa</v>
      </c>
      <c r="C1004">
        <f>VLOOKUP($A1004,'Medical Examinations'!$A$1:$J$2336,2,FALSE)</f>
        <v>31.73</v>
      </c>
      <c r="D1004">
        <f>VLOOKUP($A1004,'Medical Examinations'!$A$1:$J$2336,3,FALSE)</f>
        <v>7.32</v>
      </c>
      <c r="E1004" t="str">
        <f>VLOOKUP($A1004,'Medical Examinations'!$A$1:$J$2336,4,FALSE)</f>
        <v>Yes</v>
      </c>
      <c r="F1004" t="str">
        <f>VLOOKUP($A1004,'Medical Examinations'!$A$1:$J$2336,5,FALSE)</f>
        <v>No</v>
      </c>
      <c r="G1004" t="str">
        <f>VLOOKUP($A1004,'Medical Examinations'!$A$1:$J$2336,6,FALSE)</f>
        <v>No</v>
      </c>
      <c r="H1004">
        <f>VLOOKUP($A1004,'Medical Examinations'!$A$1:$J$2336,7,FALSE)</f>
        <v>2</v>
      </c>
      <c r="I1004" t="str">
        <f>VLOOKUP($A1004,'Medical Examinations'!$A$1:$J$2336,8,FALSE)</f>
        <v>No</v>
      </c>
      <c r="J1004" t="str">
        <f>VLOOKUP($A1004,'Medical Examinations'!$A$1:$J$2336,9,FALSE)</f>
        <v>Obesity</v>
      </c>
      <c r="K1004" t="str">
        <f>VLOOKUP($A1004,'Medical Examinations'!$A$1:$J$2336,10,FALSE)</f>
        <v>Diabetes</v>
      </c>
      <c r="L1004">
        <f>VLOOKUP($A1004,'Hospitalisation Details'!$A$1:$O$2344,2,FALSE)</f>
        <v>14</v>
      </c>
      <c r="M1004" s="6" t="str">
        <f>VLOOKUP($A1004,'Hospitalisation Details'!$A$1:$O$2344,5,FALSE)</f>
        <v>14-Jun-1970</v>
      </c>
      <c r="N1004" s="28">
        <f>VLOOKUP($A1004,'Hospitalisation Details'!$A$1:$O$2344,6,FALSE)</f>
        <v>52</v>
      </c>
      <c r="O1004" s="28">
        <f>VLOOKUP($A1004,'Hospitalisation Details'!$A$1:$O$2344,7,FALSE)</f>
        <v>2</v>
      </c>
      <c r="P1004" s="28">
        <f>VLOOKUP($A1004,'Hospitalisation Details'!$A$1:$O$2344,8,FALSE)</f>
        <v>11187.66</v>
      </c>
      <c r="Q1004" t="str">
        <f>VLOOKUP($A1004,'Hospitalisation Details'!$A$1:$O$2344,3,FALSE)</f>
        <v>Jun</v>
      </c>
    </row>
    <row r="1005" spans="1:17" ht="15.6" x14ac:dyDescent="0.3">
      <c r="A1005" s="21" t="s">
        <v>1365</v>
      </c>
      <c r="B1005" t="str">
        <f>VLOOKUP($A1005,'Customer Names'!$A$2:$D$2336,3,FALSE)</f>
        <v>Ryan M</v>
      </c>
      <c r="C1005">
        <f>VLOOKUP($A1005,'Medical Examinations'!$A$1:$J$2336,2,FALSE)</f>
        <v>30.7</v>
      </c>
      <c r="D1005">
        <f>VLOOKUP($A1005,'Medical Examinations'!$A$1:$J$2336,3,FALSE)</f>
        <v>5.16</v>
      </c>
      <c r="E1005" t="str">
        <f>VLOOKUP($A1005,'Medical Examinations'!$A$1:$J$2336,4,FALSE)</f>
        <v>No</v>
      </c>
      <c r="F1005" t="str">
        <f>VLOOKUP($A1005,'Medical Examinations'!$A$1:$J$2336,5,FALSE)</f>
        <v>No</v>
      </c>
      <c r="G1005" t="str">
        <f>VLOOKUP($A1005,'Medical Examinations'!$A$1:$J$2336,6,FALSE)</f>
        <v>No</v>
      </c>
      <c r="H1005">
        <f>VLOOKUP($A1005,'Medical Examinations'!$A$1:$J$2336,7,FALSE)</f>
        <v>2</v>
      </c>
      <c r="I1005" t="str">
        <f>VLOOKUP($A1005,'Medical Examinations'!$A$1:$J$2336,8,FALSE)</f>
        <v>No</v>
      </c>
      <c r="J1005" t="str">
        <f>VLOOKUP($A1005,'Medical Examinations'!$A$1:$J$2336,9,FALSE)</f>
        <v>Obesity</v>
      </c>
      <c r="K1005" t="str">
        <f>VLOOKUP($A1005,'Medical Examinations'!$A$1:$J$2336,10,FALSE)</f>
        <v>Normal</v>
      </c>
      <c r="L1005">
        <f>VLOOKUP($A1005,'Hospitalisation Details'!$A$1:$O$2344,2,FALSE)</f>
        <v>3</v>
      </c>
      <c r="M1005" s="6" t="str">
        <f>VLOOKUP($A1005,'Hospitalisation Details'!$A$1:$O$2344,5,FALSE)</f>
        <v>3-Sep-1972</v>
      </c>
      <c r="N1005" s="28">
        <f>VLOOKUP($A1005,'Hospitalisation Details'!$A$1:$O$2344,6,FALSE)</f>
        <v>50</v>
      </c>
      <c r="O1005" s="28">
        <f>VLOOKUP($A1005,'Hospitalisation Details'!$A$1:$O$2344,7,FALSE)</f>
        <v>0</v>
      </c>
      <c r="P1005" s="28">
        <f>VLOOKUP($A1005,'Hospitalisation Details'!$A$1:$O$2344,8,FALSE)</f>
        <v>11186.2</v>
      </c>
      <c r="Q1005" t="str">
        <f>VLOOKUP($A1005,'Hospitalisation Details'!$A$1:$O$2344,3,FALSE)</f>
        <v>Sep</v>
      </c>
    </row>
    <row r="1006" spans="1:17" ht="15.6" x14ac:dyDescent="0.3">
      <c r="A1006" s="21" t="s">
        <v>1364</v>
      </c>
      <c r="B1006" t="str">
        <f>VLOOKUP($A1006,'Customer Names'!$A$2:$D$2336,3,FALSE)</f>
        <v>Thomas</v>
      </c>
      <c r="C1006">
        <f>VLOOKUP($A1006,'Medical Examinations'!$A$1:$J$2336,2,FALSE)</f>
        <v>25.934999999999999</v>
      </c>
      <c r="D1006">
        <f>VLOOKUP($A1006,'Medical Examinations'!$A$1:$J$2336,3,FALSE)</f>
        <v>5.96</v>
      </c>
      <c r="E1006" t="str">
        <f>VLOOKUP($A1006,'Medical Examinations'!$A$1:$J$2336,4,FALSE)</f>
        <v>Yes</v>
      </c>
      <c r="F1006" t="str">
        <f>VLOOKUP($A1006,'Medical Examinations'!$A$1:$J$2336,5,FALSE)</f>
        <v>No</v>
      </c>
      <c r="G1006" t="str">
        <f>VLOOKUP($A1006,'Medical Examinations'!$A$1:$J$2336,6,FALSE)</f>
        <v>No</v>
      </c>
      <c r="H1006">
        <f>VLOOKUP($A1006,'Medical Examinations'!$A$1:$J$2336,7,FALSE)</f>
        <v>2</v>
      </c>
      <c r="I1006" t="str">
        <f>VLOOKUP($A1006,'Medical Examinations'!$A$1:$J$2336,8,FALSE)</f>
        <v>No</v>
      </c>
      <c r="J1006" t="str">
        <f>VLOOKUP($A1006,'Medical Examinations'!$A$1:$J$2336,9,FALSE)</f>
        <v>Over Weight</v>
      </c>
      <c r="K1006" t="str">
        <f>VLOOKUP($A1006,'Medical Examinations'!$A$1:$J$2336,10,FALSE)</f>
        <v>Prediabetes</v>
      </c>
      <c r="L1006">
        <f>VLOOKUP($A1006,'Hospitalisation Details'!$A$1:$O$2344,2,FALSE)</f>
        <v>6</v>
      </c>
      <c r="M1006" s="6" t="str">
        <f>VLOOKUP($A1006,'Hospitalisation Details'!$A$1:$O$2344,5,FALSE)</f>
        <v>6-Aug-1966</v>
      </c>
      <c r="N1006" s="28">
        <f>VLOOKUP($A1006,'Hospitalisation Details'!$A$1:$O$2344,6,FALSE)</f>
        <v>56</v>
      </c>
      <c r="O1006" s="28">
        <f>VLOOKUP($A1006,'Hospitalisation Details'!$A$1:$O$2344,7,FALSE)</f>
        <v>0</v>
      </c>
      <c r="P1006" s="28">
        <f>VLOOKUP($A1006,'Hospitalisation Details'!$A$1:$O$2344,8,FALSE)</f>
        <v>11165.42</v>
      </c>
      <c r="Q1006" t="str">
        <f>VLOOKUP($A1006,'Hospitalisation Details'!$A$1:$O$2344,3,FALSE)</f>
        <v>Aug</v>
      </c>
    </row>
    <row r="1007" spans="1:17" ht="15.6" x14ac:dyDescent="0.3">
      <c r="A1007" s="21" t="s">
        <v>1363</v>
      </c>
      <c r="B1007" t="str">
        <f>VLOOKUP($A1007,'Customer Names'!$A$2:$D$2336,3,FALSE)</f>
        <v>Amanda N</v>
      </c>
      <c r="C1007">
        <f>VLOOKUP($A1007,'Medical Examinations'!$A$1:$J$2336,2,FALSE)</f>
        <v>35.9</v>
      </c>
      <c r="D1007">
        <f>VLOOKUP($A1007,'Medical Examinations'!$A$1:$J$2336,3,FALSE)</f>
        <v>4.8499999999999996</v>
      </c>
      <c r="E1007" t="str">
        <f>VLOOKUP($A1007,'Medical Examinations'!$A$1:$J$2336,4,FALSE)</f>
        <v>Yes</v>
      </c>
      <c r="F1007" t="str">
        <f>VLOOKUP($A1007,'Medical Examinations'!$A$1:$J$2336,5,FALSE)</f>
        <v>No</v>
      </c>
      <c r="G1007" t="str">
        <f>VLOOKUP($A1007,'Medical Examinations'!$A$1:$J$2336,6,FALSE)</f>
        <v>Yes</v>
      </c>
      <c r="H1007">
        <f>VLOOKUP($A1007,'Medical Examinations'!$A$1:$J$2336,7,FALSE)</f>
        <v>1</v>
      </c>
      <c r="I1007" t="str">
        <f>VLOOKUP($A1007,'Medical Examinations'!$A$1:$J$2336,8,FALSE)</f>
        <v>No</v>
      </c>
      <c r="J1007" t="str">
        <f>VLOOKUP($A1007,'Medical Examinations'!$A$1:$J$2336,9,FALSE)</f>
        <v>Obesity</v>
      </c>
      <c r="K1007" t="str">
        <f>VLOOKUP($A1007,'Medical Examinations'!$A$1:$J$2336,10,FALSE)</f>
        <v>Normal</v>
      </c>
      <c r="L1007">
        <f>VLOOKUP($A1007,'Hospitalisation Details'!$A$1:$O$2344,2,FALSE)</f>
        <v>25</v>
      </c>
      <c r="M1007" s="6" t="str">
        <f>VLOOKUP($A1007,'Hospitalisation Details'!$A$1:$O$2344,5,FALSE)</f>
        <v>25-Jun-1969</v>
      </c>
      <c r="N1007" s="28">
        <f>VLOOKUP($A1007,'Hospitalisation Details'!$A$1:$O$2344,6,FALSE)</f>
        <v>53</v>
      </c>
      <c r="O1007" s="28">
        <f>VLOOKUP($A1007,'Hospitalisation Details'!$A$1:$O$2344,7,FALSE)</f>
        <v>2</v>
      </c>
      <c r="P1007" s="28">
        <f>VLOOKUP($A1007,'Hospitalisation Details'!$A$1:$O$2344,8,FALSE)</f>
        <v>11163.57</v>
      </c>
      <c r="Q1007" t="str">
        <f>VLOOKUP($A1007,'Hospitalisation Details'!$A$1:$O$2344,3,FALSE)</f>
        <v>Jun</v>
      </c>
    </row>
    <row r="1008" spans="1:17" ht="15.6" x14ac:dyDescent="0.3">
      <c r="A1008" s="21" t="s">
        <v>1362</v>
      </c>
      <c r="B1008" t="str">
        <f>VLOOKUP($A1008,'Customer Names'!$A$2:$D$2336,3,FALSE)</f>
        <v>Teresa P</v>
      </c>
      <c r="C1008">
        <f>VLOOKUP($A1008,'Medical Examinations'!$A$1:$J$2336,2,FALSE)</f>
        <v>26.7</v>
      </c>
      <c r="D1008">
        <f>VLOOKUP($A1008,'Medical Examinations'!$A$1:$J$2336,3,FALSE)</f>
        <v>5.09</v>
      </c>
      <c r="E1008" t="str">
        <f>VLOOKUP($A1008,'Medical Examinations'!$A$1:$J$2336,4,FALSE)</f>
        <v>Yes</v>
      </c>
      <c r="F1008" t="str">
        <f>VLOOKUP($A1008,'Medical Examinations'!$A$1:$J$2336,5,FALSE)</f>
        <v>No</v>
      </c>
      <c r="G1008" t="str">
        <f>VLOOKUP($A1008,'Medical Examinations'!$A$1:$J$2336,6,FALSE)</f>
        <v>Yes</v>
      </c>
      <c r="H1008">
        <f>VLOOKUP($A1008,'Medical Examinations'!$A$1:$J$2336,7,FALSE)</f>
        <v>1</v>
      </c>
      <c r="I1008" t="str">
        <f>VLOOKUP($A1008,'Medical Examinations'!$A$1:$J$2336,8,FALSE)</f>
        <v>No</v>
      </c>
      <c r="J1008" t="str">
        <f>VLOOKUP($A1008,'Medical Examinations'!$A$1:$J$2336,9,FALSE)</f>
        <v>Over Weight</v>
      </c>
      <c r="K1008" t="str">
        <f>VLOOKUP($A1008,'Medical Examinations'!$A$1:$J$2336,10,FALSE)</f>
        <v>Normal</v>
      </c>
      <c r="L1008">
        <f>VLOOKUP($A1008,'Hospitalisation Details'!$A$1:$O$2344,2,FALSE)</f>
        <v>30</v>
      </c>
      <c r="M1008" s="6" t="str">
        <f>VLOOKUP($A1008,'Hospitalisation Details'!$A$1:$O$2344,5,FALSE)</f>
        <v>30-Nov-1969</v>
      </c>
      <c r="N1008" s="28">
        <f>VLOOKUP($A1008,'Hospitalisation Details'!$A$1:$O$2344,6,FALSE)</f>
        <v>53</v>
      </c>
      <c r="O1008" s="28">
        <f>VLOOKUP($A1008,'Hospitalisation Details'!$A$1:$O$2344,7,FALSE)</f>
        <v>2</v>
      </c>
      <c r="P1008" s="28">
        <f>VLOOKUP($A1008,'Hospitalisation Details'!$A$1:$O$2344,8,FALSE)</f>
        <v>11150.78</v>
      </c>
      <c r="Q1008" t="str">
        <f>VLOOKUP($A1008,'Hospitalisation Details'!$A$1:$O$2344,3,FALSE)</f>
        <v>Nov</v>
      </c>
    </row>
    <row r="1009" spans="1:17" ht="15.6" x14ac:dyDescent="0.3">
      <c r="A1009" s="21" t="s">
        <v>1361</v>
      </c>
      <c r="B1009" t="str">
        <f>VLOOKUP($A1009,'Customer Names'!$A$2:$D$2336,3,FALSE)</f>
        <v>Dorian</v>
      </c>
      <c r="C1009">
        <f>VLOOKUP($A1009,'Medical Examinations'!$A$1:$J$2336,2,FALSE)</f>
        <v>33.71</v>
      </c>
      <c r="D1009">
        <f>VLOOKUP($A1009,'Medical Examinations'!$A$1:$J$2336,3,FALSE)</f>
        <v>4.9400000000000004</v>
      </c>
      <c r="E1009" t="str">
        <f>VLOOKUP($A1009,'Medical Examinations'!$A$1:$J$2336,4,FALSE)</f>
        <v>No</v>
      </c>
      <c r="F1009" t="str">
        <f>VLOOKUP($A1009,'Medical Examinations'!$A$1:$J$2336,5,FALSE)</f>
        <v>No</v>
      </c>
      <c r="G1009" t="str">
        <f>VLOOKUP($A1009,'Medical Examinations'!$A$1:$J$2336,6,FALSE)</f>
        <v>No</v>
      </c>
      <c r="H1009">
        <f>VLOOKUP($A1009,'Medical Examinations'!$A$1:$J$2336,7,FALSE)</f>
        <v>0</v>
      </c>
      <c r="I1009" t="str">
        <f>VLOOKUP($A1009,'Medical Examinations'!$A$1:$J$2336,8,FALSE)</f>
        <v>No</v>
      </c>
      <c r="J1009" t="str">
        <f>VLOOKUP($A1009,'Medical Examinations'!$A$1:$J$2336,9,FALSE)</f>
        <v>Obesity</v>
      </c>
      <c r="K1009" t="str">
        <f>VLOOKUP($A1009,'Medical Examinations'!$A$1:$J$2336,10,FALSE)</f>
        <v>Normal</v>
      </c>
      <c r="L1009">
        <f>VLOOKUP($A1009,'Hospitalisation Details'!$A$1:$O$2344,2,FALSE)</f>
        <v>20</v>
      </c>
      <c r="M1009" s="6" t="str">
        <f>VLOOKUP($A1009,'Hospitalisation Details'!$A$1:$O$2344,5,FALSE)</f>
        <v>20-Aug-1980</v>
      </c>
      <c r="N1009" s="28">
        <f>VLOOKUP($A1009,'Hospitalisation Details'!$A$1:$O$2344,6,FALSE)</f>
        <v>42</v>
      </c>
      <c r="O1009" s="28">
        <f>VLOOKUP($A1009,'Hospitalisation Details'!$A$1:$O$2344,7,FALSE)</f>
        <v>2</v>
      </c>
      <c r="P1009" s="28">
        <f>VLOOKUP($A1009,'Hospitalisation Details'!$A$1:$O$2344,8,FALSE)</f>
        <v>11103.33</v>
      </c>
      <c r="Q1009" t="str">
        <f>VLOOKUP($A1009,'Hospitalisation Details'!$A$1:$O$2344,3,FALSE)</f>
        <v>Aug</v>
      </c>
    </row>
    <row r="1010" spans="1:17" ht="15.6" x14ac:dyDescent="0.3">
      <c r="A1010" s="21" t="s">
        <v>1360</v>
      </c>
      <c r="B1010" t="str">
        <f>VLOOKUP($A1010,'Customer Names'!$A$2:$D$2336,3,FALSE)</f>
        <v>Amy</v>
      </c>
      <c r="C1010">
        <f>VLOOKUP($A1010,'Medical Examinations'!$A$1:$J$2336,2,FALSE)</f>
        <v>41.91</v>
      </c>
      <c r="D1010">
        <f>VLOOKUP($A1010,'Medical Examinations'!$A$1:$J$2336,3,FALSE)</f>
        <v>4.92</v>
      </c>
      <c r="E1010" t="str">
        <f>VLOOKUP($A1010,'Medical Examinations'!$A$1:$J$2336,4,FALSE)</f>
        <v>Yes</v>
      </c>
      <c r="F1010" t="str">
        <f>VLOOKUP($A1010,'Medical Examinations'!$A$1:$J$2336,5,FALSE)</f>
        <v>No</v>
      </c>
      <c r="G1010" t="str">
        <f>VLOOKUP($A1010,'Medical Examinations'!$A$1:$J$2336,6,FALSE)</f>
        <v>No</v>
      </c>
      <c r="H1010">
        <f>VLOOKUP($A1010,'Medical Examinations'!$A$1:$J$2336,7,FALSE)</f>
        <v>2</v>
      </c>
      <c r="I1010" t="str">
        <f>VLOOKUP($A1010,'Medical Examinations'!$A$1:$J$2336,8,FALSE)</f>
        <v>No</v>
      </c>
      <c r="J1010" t="str">
        <f>VLOOKUP($A1010,'Medical Examinations'!$A$1:$J$2336,9,FALSE)</f>
        <v>Obesity</v>
      </c>
      <c r="K1010" t="str">
        <f>VLOOKUP($A1010,'Medical Examinations'!$A$1:$J$2336,10,FALSE)</f>
        <v>Normal</v>
      </c>
      <c r="L1010">
        <f>VLOOKUP($A1010,'Hospitalisation Details'!$A$1:$O$2344,2,FALSE)</f>
        <v>5</v>
      </c>
      <c r="M1010" s="6" t="str">
        <f>VLOOKUP($A1010,'Hospitalisation Details'!$A$1:$O$2344,5,FALSE)</f>
        <v>5-Jul-1966</v>
      </c>
      <c r="N1010" s="28">
        <f>VLOOKUP($A1010,'Hospitalisation Details'!$A$1:$O$2344,6,FALSE)</f>
        <v>56</v>
      </c>
      <c r="O1010" s="28">
        <f>VLOOKUP($A1010,'Hospitalisation Details'!$A$1:$O$2344,7,FALSE)</f>
        <v>0</v>
      </c>
      <c r="P1010" s="28">
        <f>VLOOKUP($A1010,'Hospitalisation Details'!$A$1:$O$2344,8,FALSE)</f>
        <v>11093.62</v>
      </c>
      <c r="Q1010" t="str">
        <f>VLOOKUP($A1010,'Hospitalisation Details'!$A$1:$O$2344,3,FALSE)</f>
        <v>Jul</v>
      </c>
    </row>
    <row r="1011" spans="1:17" ht="15.6" x14ac:dyDescent="0.3">
      <c r="A1011" s="21" t="s">
        <v>1359</v>
      </c>
      <c r="B1011" t="str">
        <f>VLOOKUP($A1011,'Customer Names'!$A$2:$D$2336,3,FALSE)</f>
        <v>Aberu</v>
      </c>
      <c r="C1011">
        <f>VLOOKUP($A1011,'Medical Examinations'!$A$1:$J$2336,2,FALSE)</f>
        <v>39.82</v>
      </c>
      <c r="D1011">
        <f>VLOOKUP($A1011,'Medical Examinations'!$A$1:$J$2336,3,FALSE)</f>
        <v>6.05</v>
      </c>
      <c r="E1011" t="str">
        <f>VLOOKUP($A1011,'Medical Examinations'!$A$1:$J$2336,4,FALSE)</f>
        <v>Yes</v>
      </c>
      <c r="F1011" t="str">
        <f>VLOOKUP($A1011,'Medical Examinations'!$A$1:$J$2336,5,FALSE)</f>
        <v>No</v>
      </c>
      <c r="G1011" t="str">
        <f>VLOOKUP($A1011,'Medical Examinations'!$A$1:$J$2336,6,FALSE)</f>
        <v>No</v>
      </c>
      <c r="H1011">
        <f>VLOOKUP($A1011,'Medical Examinations'!$A$1:$J$2336,7,FALSE)</f>
        <v>2</v>
      </c>
      <c r="I1011" t="str">
        <f>VLOOKUP($A1011,'Medical Examinations'!$A$1:$J$2336,8,FALSE)</f>
        <v>No</v>
      </c>
      <c r="J1011" t="str">
        <f>VLOOKUP($A1011,'Medical Examinations'!$A$1:$J$2336,9,FALSE)</f>
        <v>Obesity</v>
      </c>
      <c r="K1011" t="str">
        <f>VLOOKUP($A1011,'Medical Examinations'!$A$1:$J$2336,10,FALSE)</f>
        <v>Prediabetes</v>
      </c>
      <c r="L1011">
        <f>VLOOKUP($A1011,'Hospitalisation Details'!$A$1:$O$2344,2,FALSE)</f>
        <v>9</v>
      </c>
      <c r="M1011" s="6" t="str">
        <f>VLOOKUP($A1011,'Hospitalisation Details'!$A$1:$O$2344,5,FALSE)</f>
        <v>9-Sep-1966</v>
      </c>
      <c r="N1011" s="28">
        <f>VLOOKUP($A1011,'Hospitalisation Details'!$A$1:$O$2344,6,FALSE)</f>
        <v>56</v>
      </c>
      <c r="O1011" s="28">
        <f>VLOOKUP($A1011,'Hospitalisation Details'!$A$1:$O$2344,7,FALSE)</f>
        <v>0</v>
      </c>
      <c r="P1011" s="28">
        <f>VLOOKUP($A1011,'Hospitalisation Details'!$A$1:$O$2344,8,FALSE)</f>
        <v>11090.72</v>
      </c>
      <c r="Q1011" t="str">
        <f>VLOOKUP($A1011,'Hospitalisation Details'!$A$1:$O$2344,3,FALSE)</f>
        <v>Sep</v>
      </c>
    </row>
    <row r="1012" spans="1:17" ht="15.6" x14ac:dyDescent="0.3">
      <c r="A1012" s="21" t="s">
        <v>1358</v>
      </c>
      <c r="B1012" t="str">
        <f>VLOOKUP($A1012,'Customer Names'!$A$2:$D$2336,3,FALSE)</f>
        <v>Ashley</v>
      </c>
      <c r="C1012">
        <f>VLOOKUP($A1012,'Medical Examinations'!$A$1:$J$2336,2,FALSE)</f>
        <v>28.12</v>
      </c>
      <c r="D1012">
        <f>VLOOKUP($A1012,'Medical Examinations'!$A$1:$J$2336,3,FALSE)</f>
        <v>4.67</v>
      </c>
      <c r="E1012" t="str">
        <f>VLOOKUP($A1012,'Medical Examinations'!$A$1:$J$2336,4,FALSE)</f>
        <v>No</v>
      </c>
      <c r="F1012" t="str">
        <f>VLOOKUP($A1012,'Medical Examinations'!$A$1:$J$2336,5,FALSE)</f>
        <v>No</v>
      </c>
      <c r="G1012" t="str">
        <f>VLOOKUP($A1012,'Medical Examinations'!$A$1:$J$2336,6,FALSE)</f>
        <v>No</v>
      </c>
      <c r="H1012">
        <f>VLOOKUP($A1012,'Medical Examinations'!$A$1:$J$2336,7,FALSE)</f>
        <v>2</v>
      </c>
      <c r="I1012" t="str">
        <f>VLOOKUP($A1012,'Medical Examinations'!$A$1:$J$2336,8,FALSE)</f>
        <v>No</v>
      </c>
      <c r="J1012" t="str">
        <f>VLOOKUP($A1012,'Medical Examinations'!$A$1:$J$2336,9,FALSE)</f>
        <v>Over Weight</v>
      </c>
      <c r="K1012" t="str">
        <f>VLOOKUP($A1012,'Medical Examinations'!$A$1:$J$2336,10,FALSE)</f>
        <v>Normal</v>
      </c>
      <c r="L1012">
        <f>VLOOKUP($A1012,'Hospitalisation Details'!$A$1:$O$2344,2,FALSE)</f>
        <v>7</v>
      </c>
      <c r="M1012" s="6" t="str">
        <f>VLOOKUP($A1012,'Hospitalisation Details'!$A$1:$O$2344,5,FALSE)</f>
        <v>7-Oct-1972</v>
      </c>
      <c r="N1012" s="28">
        <f>VLOOKUP($A1012,'Hospitalisation Details'!$A$1:$O$2344,6,FALSE)</f>
        <v>50</v>
      </c>
      <c r="O1012" s="28">
        <f>VLOOKUP($A1012,'Hospitalisation Details'!$A$1:$O$2344,7,FALSE)</f>
        <v>3</v>
      </c>
      <c r="P1012" s="28">
        <f>VLOOKUP($A1012,'Hospitalisation Details'!$A$1:$O$2344,8,FALSE)</f>
        <v>11085.59</v>
      </c>
      <c r="Q1012" t="str">
        <f>VLOOKUP($A1012,'Hospitalisation Details'!$A$1:$O$2344,3,FALSE)</f>
        <v>Oct</v>
      </c>
    </row>
    <row r="1013" spans="1:17" ht="15.6" x14ac:dyDescent="0.3">
      <c r="A1013" s="21" t="s">
        <v>1357</v>
      </c>
      <c r="B1013" t="str">
        <f>VLOOKUP($A1013,'Customer Names'!$A$2:$D$2336,3,FALSE)</f>
        <v>Anna E</v>
      </c>
      <c r="C1013">
        <f>VLOOKUP($A1013,'Medical Examinations'!$A$1:$J$2336,2,FALSE)</f>
        <v>26.98</v>
      </c>
      <c r="D1013">
        <f>VLOOKUP($A1013,'Medical Examinations'!$A$1:$J$2336,3,FALSE)</f>
        <v>9.81</v>
      </c>
      <c r="E1013" t="str">
        <f>VLOOKUP($A1013,'Medical Examinations'!$A$1:$J$2336,4,FALSE)</f>
        <v>Yes</v>
      </c>
      <c r="F1013" t="str">
        <f>VLOOKUP($A1013,'Medical Examinations'!$A$1:$J$2336,5,FALSE)</f>
        <v>No</v>
      </c>
      <c r="G1013" t="str">
        <f>VLOOKUP($A1013,'Medical Examinations'!$A$1:$J$2336,6,FALSE)</f>
        <v>No</v>
      </c>
      <c r="H1013">
        <f>VLOOKUP($A1013,'Medical Examinations'!$A$1:$J$2336,7,FALSE)</f>
        <v>0</v>
      </c>
      <c r="I1013" t="str">
        <f>VLOOKUP($A1013,'Medical Examinations'!$A$1:$J$2336,8,FALSE)</f>
        <v>No</v>
      </c>
      <c r="J1013" t="str">
        <f>VLOOKUP($A1013,'Medical Examinations'!$A$1:$J$2336,9,FALSE)</f>
        <v>Over Weight</v>
      </c>
      <c r="K1013" t="str">
        <f>VLOOKUP($A1013,'Medical Examinations'!$A$1:$J$2336,10,FALSE)</f>
        <v>Diabetes</v>
      </c>
      <c r="L1013">
        <f>VLOOKUP($A1013,'Hospitalisation Details'!$A$1:$O$2344,2,FALSE)</f>
        <v>4</v>
      </c>
      <c r="M1013" s="6" t="str">
        <f>VLOOKUP($A1013,'Hospitalisation Details'!$A$1:$O$2344,5,FALSE)</f>
        <v>4-Sep-1967</v>
      </c>
      <c r="N1013" s="28">
        <f>VLOOKUP($A1013,'Hospitalisation Details'!$A$1:$O$2344,6,FALSE)</f>
        <v>55</v>
      </c>
      <c r="O1013" s="28">
        <f>VLOOKUP($A1013,'Hospitalisation Details'!$A$1:$O$2344,7,FALSE)</f>
        <v>0</v>
      </c>
      <c r="P1013" s="28">
        <f>VLOOKUP($A1013,'Hospitalisation Details'!$A$1:$O$2344,8,FALSE)</f>
        <v>11082.58</v>
      </c>
      <c r="Q1013" t="str">
        <f>VLOOKUP($A1013,'Hospitalisation Details'!$A$1:$O$2344,3,FALSE)</f>
        <v>Sep</v>
      </c>
    </row>
    <row r="1014" spans="1:17" ht="15.6" x14ac:dyDescent="0.3">
      <c r="A1014" s="21" t="s">
        <v>1356</v>
      </c>
      <c r="B1014" t="str">
        <f>VLOOKUP($A1014,'Customer Names'!$A$2:$D$2336,3,FALSE)</f>
        <v>Tania K</v>
      </c>
      <c r="C1014">
        <f>VLOOKUP($A1014,'Medical Examinations'!$A$1:$J$2336,2,FALSE)</f>
        <v>27.2</v>
      </c>
      <c r="D1014">
        <f>VLOOKUP($A1014,'Medical Examinations'!$A$1:$J$2336,3,FALSE)</f>
        <v>6.06</v>
      </c>
      <c r="E1014" t="str">
        <f>VLOOKUP($A1014,'Medical Examinations'!$A$1:$J$2336,4,FALSE)</f>
        <v>Yes</v>
      </c>
      <c r="F1014" t="str">
        <f>VLOOKUP($A1014,'Medical Examinations'!$A$1:$J$2336,5,FALSE)</f>
        <v>No</v>
      </c>
      <c r="G1014" t="str">
        <f>VLOOKUP($A1014,'Medical Examinations'!$A$1:$J$2336,6,FALSE)</f>
        <v>No</v>
      </c>
      <c r="H1014">
        <f>VLOOKUP($A1014,'Medical Examinations'!$A$1:$J$2336,7,FALSE)</f>
        <v>2</v>
      </c>
      <c r="I1014" t="str">
        <f>VLOOKUP($A1014,'Medical Examinations'!$A$1:$J$2336,8,FALSE)</f>
        <v>No</v>
      </c>
      <c r="J1014" t="str">
        <f>VLOOKUP($A1014,'Medical Examinations'!$A$1:$J$2336,9,FALSE)</f>
        <v>Over Weight</v>
      </c>
      <c r="K1014" t="str">
        <f>VLOOKUP($A1014,'Medical Examinations'!$A$1:$J$2336,10,FALSE)</f>
        <v>Prediabetes</v>
      </c>
      <c r="L1014">
        <f>VLOOKUP($A1014,'Hospitalisation Details'!$A$1:$O$2344,2,FALSE)</f>
        <v>20</v>
      </c>
      <c r="M1014" s="6" t="str">
        <f>VLOOKUP($A1014,'Hospitalisation Details'!$A$1:$O$2344,5,FALSE)</f>
        <v>20-Nov-1966</v>
      </c>
      <c r="N1014" s="28">
        <f>VLOOKUP($A1014,'Hospitalisation Details'!$A$1:$O$2344,6,FALSE)</f>
        <v>56</v>
      </c>
      <c r="O1014" s="28">
        <f>VLOOKUP($A1014,'Hospitalisation Details'!$A$1:$O$2344,7,FALSE)</f>
        <v>0</v>
      </c>
      <c r="P1014" s="28">
        <f>VLOOKUP($A1014,'Hospitalisation Details'!$A$1:$O$2344,8,FALSE)</f>
        <v>11073.18</v>
      </c>
      <c r="Q1014" t="str">
        <f>VLOOKUP($A1014,'Hospitalisation Details'!$A$1:$O$2344,3,FALSE)</f>
        <v>Nov</v>
      </c>
    </row>
    <row r="1015" spans="1:17" ht="15.6" x14ac:dyDescent="0.3">
      <c r="A1015" s="21" t="s">
        <v>1355</v>
      </c>
      <c r="B1015" t="str">
        <f>VLOOKUP($A1015,'Customer Names'!$A$2:$D$2336,3,FALSE)</f>
        <v>Ashley E</v>
      </c>
      <c r="C1015">
        <f>VLOOKUP($A1015,'Medical Examinations'!$A$1:$J$2336,2,FALSE)</f>
        <v>25.3</v>
      </c>
      <c r="D1015">
        <f>VLOOKUP($A1015,'Medical Examinations'!$A$1:$J$2336,3,FALSE)</f>
        <v>5.19</v>
      </c>
      <c r="E1015" t="str">
        <f>VLOOKUP($A1015,'Medical Examinations'!$A$1:$J$2336,4,FALSE)</f>
        <v>Yes</v>
      </c>
      <c r="F1015" t="str">
        <f>VLOOKUP($A1015,'Medical Examinations'!$A$1:$J$2336,5,FALSE)</f>
        <v>No</v>
      </c>
      <c r="G1015" t="str">
        <f>VLOOKUP($A1015,'Medical Examinations'!$A$1:$J$2336,6,FALSE)</f>
        <v>No</v>
      </c>
      <c r="H1015">
        <f>VLOOKUP($A1015,'Medical Examinations'!$A$1:$J$2336,7,FALSE)</f>
        <v>2</v>
      </c>
      <c r="I1015" t="str">
        <f>VLOOKUP($A1015,'Medical Examinations'!$A$1:$J$2336,8,FALSE)</f>
        <v>No</v>
      </c>
      <c r="J1015" t="str">
        <f>VLOOKUP($A1015,'Medical Examinations'!$A$1:$J$2336,9,FALSE)</f>
        <v>Over Weight</v>
      </c>
      <c r="K1015" t="str">
        <f>VLOOKUP($A1015,'Medical Examinations'!$A$1:$J$2336,10,FALSE)</f>
        <v>Normal</v>
      </c>
      <c r="L1015">
        <f>VLOOKUP($A1015,'Hospitalisation Details'!$A$1:$O$2344,2,FALSE)</f>
        <v>7</v>
      </c>
      <c r="M1015" s="6" t="str">
        <f>VLOOKUP($A1015,'Hospitalisation Details'!$A$1:$O$2344,5,FALSE)</f>
        <v>7-Nov-1966</v>
      </c>
      <c r="N1015" s="28">
        <f>VLOOKUP($A1015,'Hospitalisation Details'!$A$1:$O$2344,6,FALSE)</f>
        <v>56</v>
      </c>
      <c r="O1015" s="28">
        <f>VLOOKUP($A1015,'Hospitalisation Details'!$A$1:$O$2344,7,FALSE)</f>
        <v>0</v>
      </c>
      <c r="P1015" s="28">
        <f>VLOOKUP($A1015,'Hospitalisation Details'!$A$1:$O$2344,8,FALSE)</f>
        <v>11070.54</v>
      </c>
      <c r="Q1015" t="str">
        <f>VLOOKUP($A1015,'Hospitalisation Details'!$A$1:$O$2344,3,FALSE)</f>
        <v>Nov</v>
      </c>
    </row>
    <row r="1016" spans="1:17" ht="15.6" x14ac:dyDescent="0.3">
      <c r="A1016" s="21" t="s">
        <v>1354</v>
      </c>
      <c r="B1016" t="str">
        <f>VLOOKUP($A1016,'Customer Names'!$A$2:$D$2336,3,FALSE)</f>
        <v>Aleksandra</v>
      </c>
      <c r="C1016">
        <f>VLOOKUP($A1016,'Medical Examinations'!$A$1:$J$2336,2,FALSE)</f>
        <v>30.25</v>
      </c>
      <c r="D1016">
        <f>VLOOKUP($A1016,'Medical Examinations'!$A$1:$J$2336,3,FALSE)</f>
        <v>10.16</v>
      </c>
      <c r="E1016" t="str">
        <f>VLOOKUP($A1016,'Medical Examinations'!$A$1:$J$2336,4,FALSE)</f>
        <v>No</v>
      </c>
      <c r="F1016" t="str">
        <f>VLOOKUP($A1016,'Medical Examinations'!$A$1:$J$2336,5,FALSE)</f>
        <v>No</v>
      </c>
      <c r="G1016" t="str">
        <f>VLOOKUP($A1016,'Medical Examinations'!$A$1:$J$2336,6,FALSE)</f>
        <v>No</v>
      </c>
      <c r="H1016">
        <f>VLOOKUP($A1016,'Medical Examinations'!$A$1:$J$2336,7,FALSE)</f>
        <v>0</v>
      </c>
      <c r="I1016" t="str">
        <f>VLOOKUP($A1016,'Medical Examinations'!$A$1:$J$2336,8,FALSE)</f>
        <v>No</v>
      </c>
      <c r="J1016" t="str">
        <f>VLOOKUP($A1016,'Medical Examinations'!$A$1:$J$2336,9,FALSE)</f>
        <v>Obesity</v>
      </c>
      <c r="K1016" t="str">
        <f>VLOOKUP($A1016,'Medical Examinations'!$A$1:$J$2336,10,FALSE)</f>
        <v>Diabetes</v>
      </c>
      <c r="L1016">
        <f>VLOOKUP($A1016,'Hospitalisation Details'!$A$1:$O$2344,2,FALSE)</f>
        <v>9</v>
      </c>
      <c r="M1016" s="6" t="str">
        <f>VLOOKUP($A1016,'Hospitalisation Details'!$A$1:$O$2344,5,FALSE)</f>
        <v>9-Nov-1971</v>
      </c>
      <c r="N1016" s="28">
        <f>VLOOKUP($A1016,'Hospitalisation Details'!$A$1:$O$2344,6,FALSE)</f>
        <v>51</v>
      </c>
      <c r="O1016" s="28">
        <f>VLOOKUP($A1016,'Hospitalisation Details'!$A$1:$O$2344,7,FALSE)</f>
        <v>0</v>
      </c>
      <c r="P1016" s="28">
        <f>VLOOKUP($A1016,'Hospitalisation Details'!$A$1:$O$2344,8,FALSE)</f>
        <v>11068.77</v>
      </c>
      <c r="Q1016" t="str">
        <f>VLOOKUP($A1016,'Hospitalisation Details'!$A$1:$O$2344,3,FALSE)</f>
        <v>Nov</v>
      </c>
    </row>
    <row r="1017" spans="1:17" ht="15.6" x14ac:dyDescent="0.3">
      <c r="A1017" s="21" t="s">
        <v>1353</v>
      </c>
      <c r="B1017" t="str">
        <f>VLOOKUP($A1017,'Customer Names'!$A$2:$D$2336,3,FALSE)</f>
        <v>Valery L</v>
      </c>
      <c r="C1017">
        <f>VLOOKUP($A1017,'Medical Examinations'!$A$1:$J$2336,2,FALSE)</f>
        <v>54</v>
      </c>
      <c r="D1017">
        <f>VLOOKUP($A1017,'Medical Examinations'!$A$1:$J$2336,3,FALSE)</f>
        <v>4.68</v>
      </c>
      <c r="E1017" t="str">
        <f>VLOOKUP($A1017,'Medical Examinations'!$A$1:$J$2336,4,FALSE)</f>
        <v>Yes</v>
      </c>
      <c r="F1017" t="str">
        <f>VLOOKUP($A1017,'Medical Examinations'!$A$1:$J$2336,5,FALSE)</f>
        <v>Yes</v>
      </c>
      <c r="G1017" t="str">
        <f>VLOOKUP($A1017,'Medical Examinations'!$A$1:$J$2336,6,FALSE)</f>
        <v>No</v>
      </c>
      <c r="H1017">
        <f>VLOOKUP($A1017,'Medical Examinations'!$A$1:$J$2336,7,FALSE)</f>
        <v>2</v>
      </c>
      <c r="I1017" t="str">
        <f>VLOOKUP($A1017,'Medical Examinations'!$A$1:$J$2336,8,FALSE)</f>
        <v>No</v>
      </c>
      <c r="J1017" t="str">
        <f>VLOOKUP($A1017,'Medical Examinations'!$A$1:$J$2336,9,FALSE)</f>
        <v>Obesity</v>
      </c>
      <c r="K1017" t="str">
        <f>VLOOKUP($A1017,'Medical Examinations'!$A$1:$J$2336,10,FALSE)</f>
        <v>Normal</v>
      </c>
      <c r="L1017">
        <f>VLOOKUP($A1017,'Hospitalisation Details'!$A$1:$O$2344,2,FALSE)</f>
        <v>18</v>
      </c>
      <c r="M1017" s="6" t="str">
        <f>VLOOKUP($A1017,'Hospitalisation Details'!$A$1:$O$2344,5,FALSE)</f>
        <v>18-Sep-2000</v>
      </c>
      <c r="N1017" s="28">
        <f>VLOOKUP($A1017,'Hospitalisation Details'!$A$1:$O$2344,6,FALSE)</f>
        <v>22</v>
      </c>
      <c r="O1017" s="28">
        <f>VLOOKUP($A1017,'Hospitalisation Details'!$A$1:$O$2344,7,FALSE)</f>
        <v>0</v>
      </c>
      <c r="P1017" s="28">
        <f>VLOOKUP($A1017,'Hospitalisation Details'!$A$1:$O$2344,8,FALSE)</f>
        <v>11068.7</v>
      </c>
      <c r="Q1017" t="str">
        <f>VLOOKUP($A1017,'Hospitalisation Details'!$A$1:$O$2344,3,FALSE)</f>
        <v>Sep</v>
      </c>
    </row>
    <row r="1018" spans="1:17" ht="15.6" x14ac:dyDescent="0.3">
      <c r="A1018" s="21" t="s">
        <v>1352</v>
      </c>
      <c r="B1018" t="str">
        <f>VLOOKUP($A1018,'Customer Names'!$A$2:$D$2336,3,FALSE)</f>
        <v>Joanna G</v>
      </c>
      <c r="C1018">
        <f>VLOOKUP($A1018,'Medical Examinations'!$A$1:$J$2336,2,FALSE)</f>
        <v>51.86</v>
      </c>
      <c r="D1018">
        <f>VLOOKUP($A1018,'Medical Examinations'!$A$1:$J$2336,3,FALSE)</f>
        <v>5.32</v>
      </c>
      <c r="E1018" t="str">
        <f>VLOOKUP($A1018,'Medical Examinations'!$A$1:$J$2336,4,FALSE)</f>
        <v>Yes</v>
      </c>
      <c r="F1018" t="str">
        <f>VLOOKUP($A1018,'Medical Examinations'!$A$1:$J$2336,5,FALSE)</f>
        <v>No</v>
      </c>
      <c r="G1018" t="str">
        <f>VLOOKUP($A1018,'Medical Examinations'!$A$1:$J$2336,6,FALSE)</f>
        <v>No</v>
      </c>
      <c r="H1018">
        <f>VLOOKUP($A1018,'Medical Examinations'!$A$1:$J$2336,7,FALSE)</f>
        <v>0</v>
      </c>
      <c r="I1018" t="str">
        <f>VLOOKUP($A1018,'Medical Examinations'!$A$1:$J$2336,8,FALSE)</f>
        <v>No</v>
      </c>
      <c r="J1018" t="str">
        <f>VLOOKUP($A1018,'Medical Examinations'!$A$1:$J$2336,9,FALSE)</f>
        <v>Obesity</v>
      </c>
      <c r="K1018" t="str">
        <f>VLOOKUP($A1018,'Medical Examinations'!$A$1:$J$2336,10,FALSE)</f>
        <v>Normal</v>
      </c>
      <c r="L1018">
        <f>VLOOKUP($A1018,'Hospitalisation Details'!$A$1:$O$2344,2,FALSE)</f>
        <v>17</v>
      </c>
      <c r="M1018" s="6" t="str">
        <f>VLOOKUP($A1018,'Hospitalisation Details'!$A$1:$O$2344,5,FALSE)</f>
        <v>17-Dec-2001</v>
      </c>
      <c r="N1018" s="28">
        <f>VLOOKUP($A1018,'Hospitalisation Details'!$A$1:$O$2344,6,FALSE)</f>
        <v>21</v>
      </c>
      <c r="O1018" s="28">
        <f>VLOOKUP($A1018,'Hospitalisation Details'!$A$1:$O$2344,7,FALSE)</f>
        <v>0</v>
      </c>
      <c r="P1018" s="28">
        <f>VLOOKUP($A1018,'Hospitalisation Details'!$A$1:$O$2344,8,FALSE)</f>
        <v>11046.02</v>
      </c>
      <c r="Q1018" t="str">
        <f>VLOOKUP($A1018,'Hospitalisation Details'!$A$1:$O$2344,3,FALSE)</f>
        <v>Dec</v>
      </c>
    </row>
    <row r="1019" spans="1:17" ht="15.6" x14ac:dyDescent="0.3">
      <c r="A1019" s="21" t="s">
        <v>1351</v>
      </c>
      <c r="B1019" t="str">
        <f>VLOOKUP($A1019,'Customer Names'!$A$2:$D$2336,3,FALSE)</f>
        <v>Stefanie F</v>
      </c>
      <c r="C1019">
        <f>VLOOKUP($A1019,'Medical Examinations'!$A$1:$J$2336,2,FALSE)</f>
        <v>31.39</v>
      </c>
      <c r="D1019">
        <f>VLOOKUP($A1019,'Medical Examinations'!$A$1:$J$2336,3,FALSE)</f>
        <v>6.99</v>
      </c>
      <c r="E1019" t="str">
        <f>VLOOKUP($A1019,'Medical Examinations'!$A$1:$J$2336,4,FALSE)</f>
        <v>No</v>
      </c>
      <c r="F1019" t="str">
        <f>VLOOKUP($A1019,'Medical Examinations'!$A$1:$J$2336,5,FALSE)</f>
        <v>No</v>
      </c>
      <c r="G1019" t="str">
        <f>VLOOKUP($A1019,'Medical Examinations'!$A$1:$J$2336,6,FALSE)</f>
        <v>No</v>
      </c>
      <c r="H1019">
        <f>VLOOKUP($A1019,'Medical Examinations'!$A$1:$J$2336,7,FALSE)</f>
        <v>0</v>
      </c>
      <c r="I1019" t="str">
        <f>VLOOKUP($A1019,'Medical Examinations'!$A$1:$J$2336,8,FALSE)</f>
        <v>No</v>
      </c>
      <c r="J1019" t="str">
        <f>VLOOKUP($A1019,'Medical Examinations'!$A$1:$J$2336,9,FALSE)</f>
        <v>Obesity</v>
      </c>
      <c r="K1019" t="str">
        <f>VLOOKUP($A1019,'Medical Examinations'!$A$1:$J$2336,10,FALSE)</f>
        <v>Diabetes</v>
      </c>
      <c r="L1019">
        <f>VLOOKUP($A1019,'Hospitalisation Details'!$A$1:$O$2344,2,FALSE)</f>
        <v>30</v>
      </c>
      <c r="M1019" s="6" t="str">
        <f>VLOOKUP($A1019,'Hospitalisation Details'!$A$1:$O$2344,5,FALSE)</f>
        <v>30-Aug-1974</v>
      </c>
      <c r="N1019" s="28">
        <f>VLOOKUP($A1019,'Hospitalisation Details'!$A$1:$O$2344,6,FALSE)</f>
        <v>48</v>
      </c>
      <c r="O1019" s="28">
        <f>VLOOKUP($A1019,'Hospitalisation Details'!$A$1:$O$2344,7,FALSE)</f>
        <v>0</v>
      </c>
      <c r="P1019" s="28">
        <f>VLOOKUP($A1019,'Hospitalisation Details'!$A$1:$O$2344,8,FALSE)</f>
        <v>11037.85</v>
      </c>
      <c r="Q1019" t="str">
        <f>VLOOKUP($A1019,'Hospitalisation Details'!$A$1:$O$2344,3,FALSE)</f>
        <v>Aug</v>
      </c>
    </row>
    <row r="1020" spans="1:17" ht="15.6" x14ac:dyDescent="0.3">
      <c r="A1020" s="21" t="s">
        <v>1350</v>
      </c>
      <c r="B1020" t="str">
        <f>VLOOKUP($A1020,'Customer Names'!$A$2:$D$2336,3,FALSE)</f>
        <v>Stephen</v>
      </c>
      <c r="C1020">
        <f>VLOOKUP($A1020,'Medical Examinations'!$A$1:$J$2336,2,FALSE)</f>
        <v>39.97</v>
      </c>
      <c r="D1020">
        <f>VLOOKUP($A1020,'Medical Examinations'!$A$1:$J$2336,3,FALSE)</f>
        <v>5.55</v>
      </c>
      <c r="E1020" t="str">
        <f>VLOOKUP($A1020,'Medical Examinations'!$A$1:$J$2336,4,FALSE)</f>
        <v>No</v>
      </c>
      <c r="F1020" t="str">
        <f>VLOOKUP($A1020,'Medical Examinations'!$A$1:$J$2336,5,FALSE)</f>
        <v>No</v>
      </c>
      <c r="G1020" t="str">
        <f>VLOOKUP($A1020,'Medical Examinations'!$A$1:$J$2336,6,FALSE)</f>
        <v>No</v>
      </c>
      <c r="H1020">
        <f>VLOOKUP($A1020,'Medical Examinations'!$A$1:$J$2336,7,FALSE)</f>
        <v>0</v>
      </c>
      <c r="I1020" t="str">
        <f>VLOOKUP($A1020,'Medical Examinations'!$A$1:$J$2336,8,FALSE)</f>
        <v>No</v>
      </c>
      <c r="J1020" t="str">
        <f>VLOOKUP($A1020,'Medical Examinations'!$A$1:$J$2336,9,FALSE)</f>
        <v>Obesity</v>
      </c>
      <c r="K1020" t="str">
        <f>VLOOKUP($A1020,'Medical Examinations'!$A$1:$J$2336,10,FALSE)</f>
        <v>Normal</v>
      </c>
      <c r="L1020">
        <f>VLOOKUP($A1020,'Hospitalisation Details'!$A$1:$O$2344,2,FALSE)</f>
        <v>25</v>
      </c>
      <c r="M1020" s="6" t="str">
        <f>VLOOKUP($A1020,'Hospitalisation Details'!$A$1:$O$2344,5,FALSE)</f>
        <v>25-Oct-1989</v>
      </c>
      <c r="N1020" s="28">
        <f>VLOOKUP($A1020,'Hospitalisation Details'!$A$1:$O$2344,6,FALSE)</f>
        <v>33</v>
      </c>
      <c r="O1020" s="28">
        <f>VLOOKUP($A1020,'Hospitalisation Details'!$A$1:$O$2344,7,FALSE)</f>
        <v>3</v>
      </c>
      <c r="P1020" s="28">
        <f>VLOOKUP($A1020,'Hospitalisation Details'!$A$1:$O$2344,8,FALSE)</f>
        <v>11037.51</v>
      </c>
      <c r="Q1020" t="str">
        <f>VLOOKUP($A1020,'Hospitalisation Details'!$A$1:$O$2344,3,FALSE)</f>
        <v>Oct</v>
      </c>
    </row>
    <row r="1021" spans="1:17" ht="15.6" x14ac:dyDescent="0.3">
      <c r="A1021" s="21" t="s">
        <v>1349</v>
      </c>
      <c r="B1021" t="str">
        <f>VLOOKUP($A1021,'Customer Names'!$A$2:$D$2336,3,FALSE)</f>
        <v>Liza J</v>
      </c>
      <c r="C1021">
        <f>VLOOKUP($A1021,'Medical Examinations'!$A$1:$J$2336,2,FALSE)</f>
        <v>41.23</v>
      </c>
      <c r="D1021">
        <f>VLOOKUP($A1021,'Medical Examinations'!$A$1:$J$2336,3,FALSE)</f>
        <v>6.94</v>
      </c>
      <c r="E1021" t="str">
        <f>VLOOKUP($A1021,'Medical Examinations'!$A$1:$J$2336,4,FALSE)</f>
        <v>No</v>
      </c>
      <c r="F1021" t="str">
        <f>VLOOKUP($A1021,'Medical Examinations'!$A$1:$J$2336,5,FALSE)</f>
        <v>No</v>
      </c>
      <c r="G1021" t="str">
        <f>VLOOKUP($A1021,'Medical Examinations'!$A$1:$J$2336,6,FALSE)</f>
        <v>No</v>
      </c>
      <c r="H1021">
        <f>VLOOKUP($A1021,'Medical Examinations'!$A$1:$J$2336,7,FALSE)</f>
        <v>0</v>
      </c>
      <c r="I1021" t="str">
        <f>VLOOKUP($A1021,'Medical Examinations'!$A$1:$J$2336,8,FALSE)</f>
        <v>No</v>
      </c>
      <c r="J1021" t="str">
        <f>VLOOKUP($A1021,'Medical Examinations'!$A$1:$J$2336,9,FALSE)</f>
        <v>Obesity</v>
      </c>
      <c r="K1021" t="str">
        <f>VLOOKUP($A1021,'Medical Examinations'!$A$1:$J$2336,10,FALSE)</f>
        <v>Diabetes</v>
      </c>
      <c r="L1021">
        <f>VLOOKUP($A1021,'Hospitalisation Details'!$A$1:$O$2344,2,FALSE)</f>
        <v>10</v>
      </c>
      <c r="M1021" s="6" t="str">
        <f>VLOOKUP($A1021,'Hospitalisation Details'!$A$1:$O$2344,5,FALSE)</f>
        <v>10-Dec-1974</v>
      </c>
      <c r="N1021" s="28">
        <f>VLOOKUP($A1021,'Hospitalisation Details'!$A$1:$O$2344,6,FALSE)</f>
        <v>48</v>
      </c>
      <c r="O1021" s="28">
        <f>VLOOKUP($A1021,'Hospitalisation Details'!$A$1:$O$2344,7,FALSE)</f>
        <v>4</v>
      </c>
      <c r="P1021" s="28">
        <f>VLOOKUP($A1021,'Hospitalisation Details'!$A$1:$O$2344,8,FALSE)</f>
        <v>11033.66</v>
      </c>
      <c r="Q1021" t="str">
        <f>VLOOKUP($A1021,'Hospitalisation Details'!$A$1:$O$2344,3,FALSE)</f>
        <v>Dec</v>
      </c>
    </row>
    <row r="1022" spans="1:17" ht="15.6" x14ac:dyDescent="0.3">
      <c r="A1022" s="21" t="s">
        <v>1348</v>
      </c>
      <c r="B1022" t="str">
        <f>VLOOKUP($A1022,'Customer Names'!$A$2:$D$2336,3,FALSE)</f>
        <v>Ian M</v>
      </c>
      <c r="C1022">
        <f>VLOOKUP($A1022,'Medical Examinations'!$A$1:$J$2336,2,FALSE)</f>
        <v>49.45</v>
      </c>
      <c r="D1022">
        <f>VLOOKUP($A1022,'Medical Examinations'!$A$1:$J$2336,3,FALSE)</f>
        <v>4.2</v>
      </c>
      <c r="E1022" t="str">
        <f>VLOOKUP($A1022,'Medical Examinations'!$A$1:$J$2336,4,FALSE)</f>
        <v>Yes</v>
      </c>
      <c r="F1022" t="str">
        <f>VLOOKUP($A1022,'Medical Examinations'!$A$1:$J$2336,5,FALSE)</f>
        <v>No</v>
      </c>
      <c r="G1022" t="str">
        <f>VLOOKUP($A1022,'Medical Examinations'!$A$1:$J$2336,6,FALSE)</f>
        <v>No</v>
      </c>
      <c r="H1022">
        <f>VLOOKUP($A1022,'Medical Examinations'!$A$1:$J$2336,7,FALSE)</f>
        <v>0</v>
      </c>
      <c r="I1022" t="str">
        <f>VLOOKUP($A1022,'Medical Examinations'!$A$1:$J$2336,8,FALSE)</f>
        <v>No</v>
      </c>
      <c r="J1022" t="str">
        <f>VLOOKUP($A1022,'Medical Examinations'!$A$1:$J$2336,9,FALSE)</f>
        <v>Obesity</v>
      </c>
      <c r="K1022" t="str">
        <f>VLOOKUP($A1022,'Medical Examinations'!$A$1:$J$2336,10,FALSE)</f>
        <v>Normal</v>
      </c>
      <c r="L1022">
        <f>VLOOKUP($A1022,'Hospitalisation Details'!$A$1:$O$2344,2,FALSE)</f>
        <v>21</v>
      </c>
      <c r="M1022" s="6" t="str">
        <f>VLOOKUP($A1022,'Hospitalisation Details'!$A$1:$O$2344,5,FALSE)</f>
        <v>21-Jul-1996</v>
      </c>
      <c r="N1022" s="28">
        <f>VLOOKUP($A1022,'Hospitalisation Details'!$A$1:$O$2344,6,FALSE)</f>
        <v>26</v>
      </c>
      <c r="O1022" s="28">
        <f>VLOOKUP($A1022,'Hospitalisation Details'!$A$1:$O$2344,7,FALSE)</f>
        <v>0</v>
      </c>
      <c r="P1022" s="28">
        <f>VLOOKUP($A1022,'Hospitalisation Details'!$A$1:$O$2344,8,FALSE)</f>
        <v>11028.56</v>
      </c>
      <c r="Q1022" t="str">
        <f>VLOOKUP($A1022,'Hospitalisation Details'!$A$1:$O$2344,3,FALSE)</f>
        <v>Jul</v>
      </c>
    </row>
    <row r="1023" spans="1:17" ht="15.6" x14ac:dyDescent="0.3">
      <c r="A1023" s="21" t="s">
        <v>1347</v>
      </c>
      <c r="B1023" t="str">
        <f>VLOOKUP($A1023,'Customer Names'!$A$2:$D$2336,3,FALSE)</f>
        <v>Claudia L</v>
      </c>
      <c r="C1023">
        <f>VLOOKUP($A1023,'Medical Examinations'!$A$1:$J$2336,2,FALSE)</f>
        <v>41.04</v>
      </c>
      <c r="D1023">
        <f>VLOOKUP($A1023,'Medical Examinations'!$A$1:$J$2336,3,FALSE)</f>
        <v>5.59</v>
      </c>
      <c r="E1023" t="str">
        <f>VLOOKUP($A1023,'Medical Examinations'!$A$1:$J$2336,4,FALSE)</f>
        <v>No</v>
      </c>
      <c r="F1023" t="str">
        <f>VLOOKUP($A1023,'Medical Examinations'!$A$1:$J$2336,5,FALSE)</f>
        <v>No</v>
      </c>
      <c r="G1023" t="str">
        <f>VLOOKUP($A1023,'Medical Examinations'!$A$1:$J$2336,6,FALSE)</f>
        <v>No</v>
      </c>
      <c r="H1023">
        <f>VLOOKUP($A1023,'Medical Examinations'!$A$1:$J$2336,7,FALSE)</f>
        <v>0</v>
      </c>
      <c r="I1023" t="str">
        <f>VLOOKUP($A1023,'Medical Examinations'!$A$1:$J$2336,8,FALSE)</f>
        <v>No</v>
      </c>
      <c r="J1023" t="str">
        <f>VLOOKUP($A1023,'Medical Examinations'!$A$1:$J$2336,9,FALSE)</f>
        <v>Obesity</v>
      </c>
      <c r="K1023" t="str">
        <f>VLOOKUP($A1023,'Medical Examinations'!$A$1:$J$2336,10,FALSE)</f>
        <v>Normal</v>
      </c>
      <c r="L1023">
        <f>VLOOKUP($A1023,'Hospitalisation Details'!$A$1:$O$2344,2,FALSE)</f>
        <v>26</v>
      </c>
      <c r="M1023" s="6" t="str">
        <f>VLOOKUP($A1023,'Hospitalisation Details'!$A$1:$O$2344,5,FALSE)</f>
        <v>26-Jun-1991</v>
      </c>
      <c r="N1023" s="28">
        <f>VLOOKUP($A1023,'Hospitalisation Details'!$A$1:$O$2344,6,FALSE)</f>
        <v>31</v>
      </c>
      <c r="O1023" s="28">
        <f>VLOOKUP($A1023,'Hospitalisation Details'!$A$1:$O$2344,7,FALSE)</f>
        <v>3</v>
      </c>
      <c r="P1023" s="28">
        <f>VLOOKUP($A1023,'Hospitalisation Details'!$A$1:$O$2344,8,FALSE)</f>
        <v>11018.05</v>
      </c>
      <c r="Q1023" t="str">
        <f>VLOOKUP($A1023,'Hospitalisation Details'!$A$1:$O$2344,3,FALSE)</f>
        <v>Jun</v>
      </c>
    </row>
    <row r="1024" spans="1:17" ht="15.6" x14ac:dyDescent="0.3">
      <c r="A1024" s="21" t="s">
        <v>1346</v>
      </c>
      <c r="B1024" t="str">
        <f>VLOOKUP($A1024,'Customer Names'!$A$2:$D$2336,3,FALSE)</f>
        <v>Jessica M</v>
      </c>
      <c r="C1024">
        <f>VLOOKUP($A1024,'Medical Examinations'!$A$1:$J$2336,2,FALSE)</f>
        <v>27.93</v>
      </c>
      <c r="D1024">
        <f>VLOOKUP($A1024,'Medical Examinations'!$A$1:$J$2336,3,FALSE)</f>
        <v>9.9600000000000009</v>
      </c>
      <c r="E1024" t="str">
        <f>VLOOKUP($A1024,'Medical Examinations'!$A$1:$J$2336,4,FALSE)</f>
        <v>No</v>
      </c>
      <c r="F1024" t="str">
        <f>VLOOKUP($A1024,'Medical Examinations'!$A$1:$J$2336,5,FALSE)</f>
        <v>No</v>
      </c>
      <c r="G1024" t="str">
        <f>VLOOKUP($A1024,'Medical Examinations'!$A$1:$J$2336,6,FALSE)</f>
        <v>No</v>
      </c>
      <c r="H1024">
        <f>VLOOKUP($A1024,'Medical Examinations'!$A$1:$J$2336,7,FALSE)</f>
        <v>0</v>
      </c>
      <c r="I1024" t="str">
        <f>VLOOKUP($A1024,'Medical Examinations'!$A$1:$J$2336,8,FALSE)</f>
        <v>No</v>
      </c>
      <c r="J1024" t="str">
        <f>VLOOKUP($A1024,'Medical Examinations'!$A$1:$J$2336,9,FALSE)</f>
        <v>Over Weight</v>
      </c>
      <c r="K1024" t="str">
        <f>VLOOKUP($A1024,'Medical Examinations'!$A$1:$J$2336,10,FALSE)</f>
        <v>Diabetes</v>
      </c>
      <c r="L1024">
        <f>VLOOKUP($A1024,'Hospitalisation Details'!$A$1:$O$2344,2,FALSE)</f>
        <v>15</v>
      </c>
      <c r="M1024" s="6" t="str">
        <f>VLOOKUP($A1024,'Hospitalisation Details'!$A$1:$O$2344,5,FALSE)</f>
        <v>15-Dec-1974</v>
      </c>
      <c r="N1024" s="28">
        <f>VLOOKUP($A1024,'Hospitalisation Details'!$A$1:$O$2344,6,FALSE)</f>
        <v>48</v>
      </c>
      <c r="O1024" s="28">
        <f>VLOOKUP($A1024,'Hospitalisation Details'!$A$1:$O$2344,7,FALSE)</f>
        <v>4</v>
      </c>
      <c r="P1024" s="28">
        <f>VLOOKUP($A1024,'Hospitalisation Details'!$A$1:$O$2344,8,FALSE)</f>
        <v>11015.17</v>
      </c>
      <c r="Q1024" t="str">
        <f>VLOOKUP($A1024,'Hospitalisation Details'!$A$1:$O$2344,3,FALSE)</f>
        <v>Dec</v>
      </c>
    </row>
    <row r="1025" spans="1:17" ht="15.6" x14ac:dyDescent="0.3">
      <c r="A1025" s="21" t="s">
        <v>1345</v>
      </c>
      <c r="B1025" t="str">
        <f>VLOOKUP($A1025,'Customer Names'!$A$2:$D$2336,3,FALSE)</f>
        <v>Billy Jr</v>
      </c>
      <c r="C1025">
        <f>VLOOKUP($A1025,'Medical Examinations'!$A$1:$J$2336,2,FALSE)</f>
        <v>21.01</v>
      </c>
      <c r="D1025">
        <f>VLOOKUP($A1025,'Medical Examinations'!$A$1:$J$2336,3,FALSE)</f>
        <v>7.37</v>
      </c>
      <c r="E1025" t="str">
        <f>VLOOKUP($A1025,'Medical Examinations'!$A$1:$J$2336,4,FALSE)</f>
        <v>No</v>
      </c>
      <c r="F1025" t="str">
        <f>VLOOKUP($A1025,'Medical Examinations'!$A$1:$J$2336,5,FALSE)</f>
        <v>No</v>
      </c>
      <c r="G1025" t="str">
        <f>VLOOKUP($A1025,'Medical Examinations'!$A$1:$J$2336,6,FALSE)</f>
        <v>No</v>
      </c>
      <c r="H1025">
        <f>VLOOKUP($A1025,'Medical Examinations'!$A$1:$J$2336,7,FALSE)</f>
        <v>0</v>
      </c>
      <c r="I1025" t="str">
        <f>VLOOKUP($A1025,'Medical Examinations'!$A$1:$J$2336,8,FALSE)</f>
        <v>No</v>
      </c>
      <c r="J1025" t="str">
        <f>VLOOKUP($A1025,'Medical Examinations'!$A$1:$J$2336,9,FALSE)</f>
        <v>Normal Weight</v>
      </c>
      <c r="K1025" t="str">
        <f>VLOOKUP($A1025,'Medical Examinations'!$A$1:$J$2336,10,FALSE)</f>
        <v>Diabetes</v>
      </c>
      <c r="L1025">
        <f>VLOOKUP($A1025,'Hospitalisation Details'!$A$1:$O$2344,2,FALSE)</f>
        <v>24</v>
      </c>
      <c r="M1025" s="6" t="str">
        <f>VLOOKUP($A1025,'Hospitalisation Details'!$A$1:$O$2344,5,FALSE)</f>
        <v>24-Oct-1968</v>
      </c>
      <c r="N1025" s="28">
        <f>VLOOKUP($A1025,'Hospitalisation Details'!$A$1:$O$2344,6,FALSE)</f>
        <v>54</v>
      </c>
      <c r="O1025" s="28">
        <f>VLOOKUP($A1025,'Hospitalisation Details'!$A$1:$O$2344,7,FALSE)</f>
        <v>2</v>
      </c>
      <c r="P1025" s="28">
        <f>VLOOKUP($A1025,'Hospitalisation Details'!$A$1:$O$2344,8,FALSE)</f>
        <v>11013.71</v>
      </c>
      <c r="Q1025" t="str">
        <f>VLOOKUP($A1025,'Hospitalisation Details'!$A$1:$O$2344,3,FALSE)</f>
        <v>Oct</v>
      </c>
    </row>
    <row r="1026" spans="1:17" ht="15.6" x14ac:dyDescent="0.3">
      <c r="A1026" s="21" t="s">
        <v>1344</v>
      </c>
      <c r="B1026" t="str">
        <f>VLOOKUP($A1026,'Customer Names'!$A$2:$D$2336,3,FALSE)</f>
        <v>David</v>
      </c>
      <c r="C1026">
        <f>VLOOKUP($A1026,'Medical Examinations'!$A$1:$J$2336,2,FALSE)</f>
        <v>52.37</v>
      </c>
      <c r="D1026">
        <f>VLOOKUP($A1026,'Medical Examinations'!$A$1:$J$2336,3,FALSE)</f>
        <v>5.0599999999999996</v>
      </c>
      <c r="E1026" t="str">
        <f>VLOOKUP($A1026,'Medical Examinations'!$A$1:$J$2336,4,FALSE)</f>
        <v>Yes</v>
      </c>
      <c r="F1026" t="str">
        <f>VLOOKUP($A1026,'Medical Examinations'!$A$1:$J$2336,5,FALSE)</f>
        <v>Yes</v>
      </c>
      <c r="G1026" t="str">
        <f>VLOOKUP($A1026,'Medical Examinations'!$A$1:$J$2336,6,FALSE)</f>
        <v>No</v>
      </c>
      <c r="H1026">
        <f>VLOOKUP($A1026,'Medical Examinations'!$A$1:$J$2336,7,FALSE)</f>
        <v>2</v>
      </c>
      <c r="I1026" t="str">
        <f>VLOOKUP($A1026,'Medical Examinations'!$A$1:$J$2336,8,FALSE)</f>
        <v>No</v>
      </c>
      <c r="J1026" t="str">
        <f>VLOOKUP($A1026,'Medical Examinations'!$A$1:$J$2336,9,FALSE)</f>
        <v>Obesity</v>
      </c>
      <c r="K1026" t="str">
        <f>VLOOKUP($A1026,'Medical Examinations'!$A$1:$J$2336,10,FALSE)</f>
        <v>Normal</v>
      </c>
      <c r="L1026">
        <f>VLOOKUP($A1026,'Hospitalisation Details'!$A$1:$O$2344,2,FALSE)</f>
        <v>17</v>
      </c>
      <c r="M1026" s="6" t="str">
        <f>VLOOKUP($A1026,'Hospitalisation Details'!$A$1:$O$2344,5,FALSE)</f>
        <v>17-Sep-2000</v>
      </c>
      <c r="N1026" s="28">
        <f>VLOOKUP($A1026,'Hospitalisation Details'!$A$1:$O$2344,6,FALSE)</f>
        <v>22</v>
      </c>
      <c r="O1026" s="28">
        <f>VLOOKUP($A1026,'Hospitalisation Details'!$A$1:$O$2344,7,FALSE)</f>
        <v>0</v>
      </c>
      <c r="P1026" s="28">
        <f>VLOOKUP($A1026,'Hospitalisation Details'!$A$1:$O$2344,8,FALSE)</f>
        <v>10991.58</v>
      </c>
      <c r="Q1026" t="str">
        <f>VLOOKUP($A1026,'Hospitalisation Details'!$A$1:$O$2344,3,FALSE)</f>
        <v>Sep</v>
      </c>
    </row>
    <row r="1027" spans="1:17" ht="15.6" x14ac:dyDescent="0.3">
      <c r="A1027" s="21" t="s">
        <v>1343</v>
      </c>
      <c r="B1027" t="str">
        <f>VLOOKUP($A1027,'Customer Names'!$A$2:$D$2336,3,FALSE)</f>
        <v>Tim</v>
      </c>
      <c r="C1027">
        <f>VLOOKUP($A1027,'Medical Examinations'!$A$1:$J$2336,2,FALSE)</f>
        <v>40.369999999999997</v>
      </c>
      <c r="D1027">
        <f>VLOOKUP($A1027,'Medical Examinations'!$A$1:$J$2336,3,FALSE)</f>
        <v>8.2100000000000009</v>
      </c>
      <c r="E1027" t="str">
        <f>VLOOKUP($A1027,'Medical Examinations'!$A$1:$J$2336,4,FALSE)</f>
        <v>No</v>
      </c>
      <c r="F1027" t="str">
        <f>VLOOKUP($A1027,'Medical Examinations'!$A$1:$J$2336,5,FALSE)</f>
        <v>No</v>
      </c>
      <c r="G1027" t="str">
        <f>VLOOKUP($A1027,'Medical Examinations'!$A$1:$J$2336,6,FALSE)</f>
        <v>No</v>
      </c>
      <c r="H1027">
        <f>VLOOKUP($A1027,'Medical Examinations'!$A$1:$J$2336,7,FALSE)</f>
        <v>0</v>
      </c>
      <c r="I1027" t="str">
        <f>VLOOKUP($A1027,'Medical Examinations'!$A$1:$J$2336,8,FALSE)</f>
        <v>No</v>
      </c>
      <c r="J1027" t="str">
        <f>VLOOKUP($A1027,'Medical Examinations'!$A$1:$J$2336,9,FALSE)</f>
        <v>Obesity</v>
      </c>
      <c r="K1027" t="str">
        <f>VLOOKUP($A1027,'Medical Examinations'!$A$1:$J$2336,10,FALSE)</f>
        <v>Diabetes</v>
      </c>
      <c r="L1027">
        <f>VLOOKUP($A1027,'Hospitalisation Details'!$A$1:$O$2344,2,FALSE)</f>
        <v>18</v>
      </c>
      <c r="M1027" s="6" t="str">
        <f>VLOOKUP($A1027,'Hospitalisation Details'!$A$1:$O$2344,5,FALSE)</f>
        <v>18-Dec-1965</v>
      </c>
      <c r="N1027" s="28">
        <f>VLOOKUP($A1027,'Hospitalisation Details'!$A$1:$O$2344,6,FALSE)</f>
        <v>57</v>
      </c>
      <c r="O1027" s="28">
        <f>VLOOKUP($A1027,'Hospitalisation Details'!$A$1:$O$2344,7,FALSE)</f>
        <v>0</v>
      </c>
      <c r="P1027" s="28">
        <f>VLOOKUP($A1027,'Hospitalisation Details'!$A$1:$O$2344,8,FALSE)</f>
        <v>10982.5</v>
      </c>
      <c r="Q1027" t="str">
        <f>VLOOKUP($A1027,'Hospitalisation Details'!$A$1:$O$2344,3,FALSE)</f>
        <v>Dec</v>
      </c>
    </row>
    <row r="1028" spans="1:17" ht="15.6" x14ac:dyDescent="0.3">
      <c r="A1028" s="21" t="s">
        <v>1342</v>
      </c>
      <c r="B1028" t="str">
        <f>VLOOKUP($A1028,'Customer Names'!$A$2:$D$2336,3,FALSE)</f>
        <v>Emma M</v>
      </c>
      <c r="C1028">
        <f>VLOOKUP($A1028,'Medical Examinations'!$A$1:$J$2336,2,FALSE)</f>
        <v>41.47</v>
      </c>
      <c r="D1028">
        <f>VLOOKUP($A1028,'Medical Examinations'!$A$1:$J$2336,3,FALSE)</f>
        <v>10.34</v>
      </c>
      <c r="E1028" t="str">
        <f>VLOOKUP($A1028,'Medical Examinations'!$A$1:$J$2336,4,FALSE)</f>
        <v>No</v>
      </c>
      <c r="F1028" t="str">
        <f>VLOOKUP($A1028,'Medical Examinations'!$A$1:$J$2336,5,FALSE)</f>
        <v>No</v>
      </c>
      <c r="G1028" t="str">
        <f>VLOOKUP($A1028,'Medical Examinations'!$A$1:$J$2336,6,FALSE)</f>
        <v>No</v>
      </c>
      <c r="H1028">
        <f>VLOOKUP($A1028,'Medical Examinations'!$A$1:$J$2336,7,FALSE)</f>
        <v>2</v>
      </c>
      <c r="I1028" t="str">
        <f>VLOOKUP($A1028,'Medical Examinations'!$A$1:$J$2336,8,FALSE)</f>
        <v>No</v>
      </c>
      <c r="J1028" t="str">
        <f>VLOOKUP($A1028,'Medical Examinations'!$A$1:$J$2336,9,FALSE)</f>
        <v>Obesity</v>
      </c>
      <c r="K1028" t="str">
        <f>VLOOKUP($A1028,'Medical Examinations'!$A$1:$J$2336,10,FALSE)</f>
        <v>Diabetes</v>
      </c>
      <c r="L1028">
        <f>VLOOKUP($A1028,'Hospitalisation Details'!$A$1:$O$2344,2,FALSE)</f>
        <v>21</v>
      </c>
      <c r="M1028" s="6" t="str">
        <f>VLOOKUP($A1028,'Hospitalisation Details'!$A$1:$O$2344,5,FALSE)</f>
        <v>21-Oct-1973</v>
      </c>
      <c r="N1028" s="28">
        <f>VLOOKUP($A1028,'Hospitalisation Details'!$A$1:$O$2344,6,FALSE)</f>
        <v>49</v>
      </c>
      <c r="O1028" s="28">
        <f>VLOOKUP($A1028,'Hospitalisation Details'!$A$1:$O$2344,7,FALSE)</f>
        <v>4</v>
      </c>
      <c r="P1028" s="28">
        <f>VLOOKUP($A1028,'Hospitalisation Details'!$A$1:$O$2344,8,FALSE)</f>
        <v>10977.21</v>
      </c>
      <c r="Q1028" t="str">
        <f>VLOOKUP($A1028,'Hospitalisation Details'!$A$1:$O$2344,3,FALSE)</f>
        <v>Oct</v>
      </c>
    </row>
    <row r="1029" spans="1:17" ht="15.6" x14ac:dyDescent="0.3">
      <c r="A1029" s="21" t="s">
        <v>1341</v>
      </c>
      <c r="B1029" t="str">
        <f>VLOOKUP($A1029,'Customer Names'!$A$2:$D$2336,3,FALSE)</f>
        <v>Tim</v>
      </c>
      <c r="C1029">
        <f>VLOOKUP($A1029,'Medical Examinations'!$A$1:$J$2336,2,FALSE)</f>
        <v>33.725000000000001</v>
      </c>
      <c r="D1029">
        <f>VLOOKUP($A1029,'Medical Examinations'!$A$1:$J$2336,3,FALSE)</f>
        <v>5.51</v>
      </c>
      <c r="E1029" t="str">
        <f>VLOOKUP($A1029,'Medical Examinations'!$A$1:$J$2336,4,FALSE)</f>
        <v>Yes</v>
      </c>
      <c r="F1029" t="str">
        <f>VLOOKUP($A1029,'Medical Examinations'!$A$1:$J$2336,5,FALSE)</f>
        <v>No</v>
      </c>
      <c r="G1029" t="str">
        <f>VLOOKUP($A1029,'Medical Examinations'!$A$1:$J$2336,6,FALSE)</f>
        <v>No</v>
      </c>
      <c r="H1029">
        <f>VLOOKUP($A1029,'Medical Examinations'!$A$1:$J$2336,7,FALSE)</f>
        <v>2</v>
      </c>
      <c r="I1029" t="str">
        <f>VLOOKUP($A1029,'Medical Examinations'!$A$1:$J$2336,8,FALSE)</f>
        <v>No</v>
      </c>
      <c r="J1029" t="str">
        <f>VLOOKUP($A1029,'Medical Examinations'!$A$1:$J$2336,9,FALSE)</f>
        <v>Obesity</v>
      </c>
      <c r="K1029" t="str">
        <f>VLOOKUP($A1029,'Medical Examinations'!$A$1:$J$2336,10,FALSE)</f>
        <v>Normal</v>
      </c>
      <c r="L1029">
        <f>VLOOKUP($A1029,'Hospitalisation Details'!$A$1:$O$2344,2,FALSE)</f>
        <v>9</v>
      </c>
      <c r="M1029" s="6" t="str">
        <f>VLOOKUP($A1029,'Hospitalisation Details'!$A$1:$O$2344,5,FALSE)</f>
        <v>9-Jul-1966</v>
      </c>
      <c r="N1029" s="28">
        <f>VLOOKUP($A1029,'Hospitalisation Details'!$A$1:$O$2344,6,FALSE)</f>
        <v>56</v>
      </c>
      <c r="O1029" s="28">
        <f>VLOOKUP($A1029,'Hospitalisation Details'!$A$1:$O$2344,7,FALSE)</f>
        <v>0</v>
      </c>
      <c r="P1029" s="28">
        <f>VLOOKUP($A1029,'Hospitalisation Details'!$A$1:$O$2344,8,FALSE)</f>
        <v>10976.25</v>
      </c>
      <c r="Q1029" t="str">
        <f>VLOOKUP($A1029,'Hospitalisation Details'!$A$1:$O$2344,3,FALSE)</f>
        <v>Jul</v>
      </c>
    </row>
    <row r="1030" spans="1:17" ht="15.6" x14ac:dyDescent="0.3">
      <c r="A1030" s="21" t="s">
        <v>1340</v>
      </c>
      <c r="B1030" t="str">
        <f>VLOOKUP($A1030,'Customer Names'!$A$2:$D$2336,3,FALSE)</f>
        <v>Patrick</v>
      </c>
      <c r="C1030">
        <f>VLOOKUP($A1030,'Medical Examinations'!$A$1:$J$2336,2,FALSE)</f>
        <v>28.1</v>
      </c>
      <c r="D1030">
        <f>VLOOKUP($A1030,'Medical Examinations'!$A$1:$J$2336,3,FALSE)</f>
        <v>11.2</v>
      </c>
      <c r="E1030" t="str">
        <f>VLOOKUP($A1030,'Medical Examinations'!$A$1:$J$2336,4,FALSE)</f>
        <v>No</v>
      </c>
      <c r="F1030" t="str">
        <f>VLOOKUP($A1030,'Medical Examinations'!$A$1:$J$2336,5,FALSE)</f>
        <v>No</v>
      </c>
      <c r="G1030" t="str">
        <f>VLOOKUP($A1030,'Medical Examinations'!$A$1:$J$2336,6,FALSE)</f>
        <v>No</v>
      </c>
      <c r="H1030">
        <f>VLOOKUP($A1030,'Medical Examinations'!$A$1:$J$2336,7,FALSE)</f>
        <v>0</v>
      </c>
      <c r="I1030" t="str">
        <f>VLOOKUP($A1030,'Medical Examinations'!$A$1:$J$2336,8,FALSE)</f>
        <v>No</v>
      </c>
      <c r="J1030" t="str">
        <f>VLOOKUP($A1030,'Medical Examinations'!$A$1:$J$2336,9,FALSE)</f>
        <v>Over Weight</v>
      </c>
      <c r="K1030" t="str">
        <f>VLOOKUP($A1030,'Medical Examinations'!$A$1:$J$2336,10,FALSE)</f>
        <v>Diabetes</v>
      </c>
      <c r="L1030">
        <f>VLOOKUP($A1030,'Hospitalisation Details'!$A$1:$O$2344,2,FALSE)</f>
        <v>19</v>
      </c>
      <c r="M1030" s="6" t="str">
        <f>VLOOKUP($A1030,'Hospitalisation Details'!$A$1:$O$2344,5,FALSE)</f>
        <v>19-Jun-1965</v>
      </c>
      <c r="N1030" s="28">
        <f>VLOOKUP($A1030,'Hospitalisation Details'!$A$1:$O$2344,6,FALSE)</f>
        <v>57</v>
      </c>
      <c r="O1030" s="28">
        <f>VLOOKUP($A1030,'Hospitalisation Details'!$A$1:$O$2344,7,FALSE)</f>
        <v>0</v>
      </c>
      <c r="P1030" s="28">
        <f>VLOOKUP($A1030,'Hospitalisation Details'!$A$1:$O$2344,8,FALSE)</f>
        <v>10965.45</v>
      </c>
      <c r="Q1030" t="str">
        <f>VLOOKUP($A1030,'Hospitalisation Details'!$A$1:$O$2344,3,FALSE)</f>
        <v>Jun</v>
      </c>
    </row>
    <row r="1031" spans="1:17" ht="15.6" x14ac:dyDescent="0.3">
      <c r="A1031" s="21" t="s">
        <v>1339</v>
      </c>
      <c r="B1031" t="str">
        <f>VLOOKUP($A1031,'Customer Names'!$A$2:$D$2336,3,FALSE)</f>
        <v>Bridget K</v>
      </c>
      <c r="C1031">
        <f>VLOOKUP($A1031,'Medical Examinations'!$A$1:$J$2336,2,FALSE)</f>
        <v>37.43</v>
      </c>
      <c r="D1031">
        <f>VLOOKUP($A1031,'Medical Examinations'!$A$1:$J$2336,3,FALSE)</f>
        <v>4.3499999999999996</v>
      </c>
      <c r="E1031" t="str">
        <f>VLOOKUP($A1031,'Medical Examinations'!$A$1:$J$2336,4,FALSE)</f>
        <v>Yes</v>
      </c>
      <c r="F1031" t="str">
        <f>VLOOKUP($A1031,'Medical Examinations'!$A$1:$J$2336,5,FALSE)</f>
        <v>No</v>
      </c>
      <c r="G1031" t="str">
        <f>VLOOKUP($A1031,'Medical Examinations'!$A$1:$J$2336,6,FALSE)</f>
        <v>Yes</v>
      </c>
      <c r="H1031">
        <f>VLOOKUP($A1031,'Medical Examinations'!$A$1:$J$2336,7,FALSE)</f>
        <v>1</v>
      </c>
      <c r="I1031" t="str">
        <f>VLOOKUP($A1031,'Medical Examinations'!$A$1:$J$2336,8,FALSE)</f>
        <v>No</v>
      </c>
      <c r="J1031" t="str">
        <f>VLOOKUP($A1031,'Medical Examinations'!$A$1:$J$2336,9,FALSE)</f>
        <v>Obesity</v>
      </c>
      <c r="K1031" t="str">
        <f>VLOOKUP($A1031,'Medical Examinations'!$A$1:$J$2336,10,FALSE)</f>
        <v>Normal</v>
      </c>
      <c r="L1031">
        <f>VLOOKUP($A1031,'Hospitalisation Details'!$A$1:$O$2344,2,FALSE)</f>
        <v>14</v>
      </c>
      <c r="M1031" s="6" t="str">
        <f>VLOOKUP($A1031,'Hospitalisation Details'!$A$1:$O$2344,5,FALSE)</f>
        <v>14-Aug-1969</v>
      </c>
      <c r="N1031" s="28">
        <f>VLOOKUP($A1031,'Hospitalisation Details'!$A$1:$O$2344,6,FALSE)</f>
        <v>53</v>
      </c>
      <c r="O1031" s="28">
        <f>VLOOKUP($A1031,'Hospitalisation Details'!$A$1:$O$2344,7,FALSE)</f>
        <v>1</v>
      </c>
      <c r="P1031" s="28">
        <f>VLOOKUP($A1031,'Hospitalisation Details'!$A$1:$O$2344,8,FALSE)</f>
        <v>10959.69</v>
      </c>
      <c r="Q1031" t="str">
        <f>VLOOKUP($A1031,'Hospitalisation Details'!$A$1:$O$2344,3,FALSE)</f>
        <v>Aug</v>
      </c>
    </row>
    <row r="1032" spans="1:17" ht="15.6" x14ac:dyDescent="0.3">
      <c r="A1032" s="21" t="s">
        <v>1338</v>
      </c>
      <c r="B1032" t="str">
        <f>VLOOKUP($A1032,'Customer Names'!$A$2:$D$2336,3,FALSE)</f>
        <v>Gabriel</v>
      </c>
      <c r="C1032">
        <f>VLOOKUP($A1032,'Medical Examinations'!$A$1:$J$2336,2,FALSE)</f>
        <v>23.7</v>
      </c>
      <c r="D1032">
        <f>VLOOKUP($A1032,'Medical Examinations'!$A$1:$J$2336,3,FALSE)</f>
        <v>10.45</v>
      </c>
      <c r="E1032" t="str">
        <f>VLOOKUP($A1032,'Medical Examinations'!$A$1:$J$2336,4,FALSE)</f>
        <v>No</v>
      </c>
      <c r="F1032" t="str">
        <f>VLOOKUP($A1032,'Medical Examinations'!$A$1:$J$2336,5,FALSE)</f>
        <v>No</v>
      </c>
      <c r="G1032" t="str">
        <f>VLOOKUP($A1032,'Medical Examinations'!$A$1:$J$2336,6,FALSE)</f>
        <v>No</v>
      </c>
      <c r="H1032">
        <f>VLOOKUP($A1032,'Medical Examinations'!$A$1:$J$2336,7,FALSE)</f>
        <v>0</v>
      </c>
      <c r="I1032" t="str">
        <f>VLOOKUP($A1032,'Medical Examinations'!$A$1:$J$2336,8,FALSE)</f>
        <v>No</v>
      </c>
      <c r="J1032" t="str">
        <f>VLOOKUP($A1032,'Medical Examinations'!$A$1:$J$2336,9,FALSE)</f>
        <v>Normal Weight</v>
      </c>
      <c r="K1032" t="str">
        <f>VLOOKUP($A1032,'Medical Examinations'!$A$1:$J$2336,10,FALSE)</f>
        <v>Diabetes</v>
      </c>
      <c r="L1032">
        <f>VLOOKUP($A1032,'Hospitalisation Details'!$A$1:$O$2344,2,FALSE)</f>
        <v>4</v>
      </c>
      <c r="M1032" s="6" t="str">
        <f>VLOOKUP($A1032,'Hospitalisation Details'!$A$1:$O$2344,5,FALSE)</f>
        <v>4-Dec-1965</v>
      </c>
      <c r="N1032" s="28">
        <f>VLOOKUP($A1032,'Hospitalisation Details'!$A$1:$O$2344,6,FALSE)</f>
        <v>57</v>
      </c>
      <c r="O1032" s="28">
        <f>VLOOKUP($A1032,'Hospitalisation Details'!$A$1:$O$2344,7,FALSE)</f>
        <v>0</v>
      </c>
      <c r="P1032" s="28">
        <f>VLOOKUP($A1032,'Hospitalisation Details'!$A$1:$O$2344,8,FALSE)</f>
        <v>10959.33</v>
      </c>
      <c r="Q1032" t="str">
        <f>VLOOKUP($A1032,'Hospitalisation Details'!$A$1:$O$2344,3,FALSE)</f>
        <v>Dec</v>
      </c>
    </row>
    <row r="1033" spans="1:17" ht="15.6" x14ac:dyDescent="0.3">
      <c r="A1033" s="21" t="s">
        <v>1337</v>
      </c>
      <c r="B1033" t="str">
        <f>VLOOKUP($A1033,'Customer Names'!$A$2:$D$2336,3,FALSE)</f>
        <v>Natasha</v>
      </c>
      <c r="C1033">
        <f>VLOOKUP($A1033,'Medical Examinations'!$A$1:$J$2336,2,FALSE)</f>
        <v>24.795000000000002</v>
      </c>
      <c r="D1033">
        <f>VLOOKUP($A1033,'Medical Examinations'!$A$1:$J$2336,3,FALSE)</f>
        <v>4.07</v>
      </c>
      <c r="E1033" t="str">
        <f>VLOOKUP($A1033,'Medical Examinations'!$A$1:$J$2336,4,FALSE)</f>
        <v>Yes</v>
      </c>
      <c r="F1033" t="str">
        <f>VLOOKUP($A1033,'Medical Examinations'!$A$1:$J$2336,5,FALSE)</f>
        <v>No</v>
      </c>
      <c r="G1033" t="str">
        <f>VLOOKUP($A1033,'Medical Examinations'!$A$1:$J$2336,6,FALSE)</f>
        <v>Yes</v>
      </c>
      <c r="H1033">
        <f>VLOOKUP($A1033,'Medical Examinations'!$A$1:$J$2336,7,FALSE)</f>
        <v>1</v>
      </c>
      <c r="I1033" t="str">
        <f>VLOOKUP($A1033,'Medical Examinations'!$A$1:$J$2336,8,FALSE)</f>
        <v>No</v>
      </c>
      <c r="J1033" t="str">
        <f>VLOOKUP($A1033,'Medical Examinations'!$A$1:$J$2336,9,FALSE)</f>
        <v>Normal Weight</v>
      </c>
      <c r="K1033" t="str">
        <f>VLOOKUP($A1033,'Medical Examinations'!$A$1:$J$2336,10,FALSE)</f>
        <v>Normal</v>
      </c>
      <c r="L1033">
        <f>VLOOKUP($A1033,'Hospitalisation Details'!$A$1:$O$2344,2,FALSE)</f>
        <v>10</v>
      </c>
      <c r="M1033" s="6" t="str">
        <f>VLOOKUP($A1033,'Hospitalisation Details'!$A$1:$O$2344,5,FALSE)</f>
        <v>10-Nov-1969</v>
      </c>
      <c r="N1033" s="28">
        <f>VLOOKUP($A1033,'Hospitalisation Details'!$A$1:$O$2344,6,FALSE)</f>
        <v>53</v>
      </c>
      <c r="O1033" s="28">
        <f>VLOOKUP($A1033,'Hospitalisation Details'!$A$1:$O$2344,7,FALSE)</f>
        <v>1</v>
      </c>
      <c r="P1033" s="28">
        <f>VLOOKUP($A1033,'Hospitalisation Details'!$A$1:$O$2344,8,FALSE)</f>
        <v>10942.13</v>
      </c>
      <c r="Q1033" t="str">
        <f>VLOOKUP($A1033,'Hospitalisation Details'!$A$1:$O$2344,3,FALSE)</f>
        <v>Nov</v>
      </c>
    </row>
    <row r="1034" spans="1:17" ht="15.6" x14ac:dyDescent="0.3">
      <c r="A1034" s="21" t="s">
        <v>1336</v>
      </c>
      <c r="B1034" t="str">
        <f>VLOOKUP($A1034,'Customer Names'!$A$2:$D$2336,3,FALSE)</f>
        <v>Abby A</v>
      </c>
      <c r="C1034">
        <f>VLOOKUP($A1034,'Medical Examinations'!$A$1:$J$2336,2,FALSE)</f>
        <v>31.9</v>
      </c>
      <c r="D1034">
        <f>VLOOKUP($A1034,'Medical Examinations'!$A$1:$J$2336,3,FALSE)</f>
        <v>8.34</v>
      </c>
      <c r="E1034" t="str">
        <f>VLOOKUP($A1034,'Medical Examinations'!$A$1:$J$2336,4,FALSE)</f>
        <v>No</v>
      </c>
      <c r="F1034" t="str">
        <f>VLOOKUP($A1034,'Medical Examinations'!$A$1:$J$2336,5,FALSE)</f>
        <v>No</v>
      </c>
      <c r="G1034" t="str">
        <f>VLOOKUP($A1034,'Medical Examinations'!$A$1:$J$2336,6,FALSE)</f>
        <v>No</v>
      </c>
      <c r="H1034">
        <f>VLOOKUP($A1034,'Medical Examinations'!$A$1:$J$2336,7,FALSE)</f>
        <v>0</v>
      </c>
      <c r="I1034" t="str">
        <f>VLOOKUP($A1034,'Medical Examinations'!$A$1:$J$2336,8,FALSE)</f>
        <v>No</v>
      </c>
      <c r="J1034" t="str">
        <f>VLOOKUP($A1034,'Medical Examinations'!$A$1:$J$2336,9,FALSE)</f>
        <v>Obesity</v>
      </c>
      <c r="K1034" t="str">
        <f>VLOOKUP($A1034,'Medical Examinations'!$A$1:$J$2336,10,FALSE)</f>
        <v>Diabetes</v>
      </c>
      <c r="L1034">
        <f>VLOOKUP($A1034,'Hospitalisation Details'!$A$1:$O$2344,2,FALSE)</f>
        <v>12</v>
      </c>
      <c r="M1034" s="6" t="str">
        <f>VLOOKUP($A1034,'Hospitalisation Details'!$A$1:$O$2344,5,FALSE)</f>
        <v>12-Nov-1968</v>
      </c>
      <c r="N1034" s="28">
        <f>VLOOKUP($A1034,'Hospitalisation Details'!$A$1:$O$2344,6,FALSE)</f>
        <v>54</v>
      </c>
      <c r="O1034" s="28">
        <f>VLOOKUP($A1034,'Hospitalisation Details'!$A$1:$O$2344,7,FALSE)</f>
        <v>1</v>
      </c>
      <c r="P1034" s="28">
        <f>VLOOKUP($A1034,'Hospitalisation Details'!$A$1:$O$2344,8,FALSE)</f>
        <v>10928.85</v>
      </c>
      <c r="Q1034" t="str">
        <f>VLOOKUP($A1034,'Hospitalisation Details'!$A$1:$O$2344,3,FALSE)</f>
        <v>Nov</v>
      </c>
    </row>
    <row r="1035" spans="1:17" ht="15.6" x14ac:dyDescent="0.3">
      <c r="A1035" s="21" t="s">
        <v>1335</v>
      </c>
      <c r="B1035" t="str">
        <f>VLOOKUP($A1035,'Customer Names'!$A$2:$D$2336,3,FALSE)</f>
        <v>Michelle</v>
      </c>
      <c r="C1035">
        <f>VLOOKUP($A1035,'Medical Examinations'!$A$1:$J$2336,2,FALSE)</f>
        <v>32.68</v>
      </c>
      <c r="D1035">
        <f>VLOOKUP($A1035,'Medical Examinations'!$A$1:$J$2336,3,FALSE)</f>
        <v>7.41</v>
      </c>
      <c r="E1035" t="str">
        <f>VLOOKUP($A1035,'Medical Examinations'!$A$1:$J$2336,4,FALSE)</f>
        <v>No</v>
      </c>
      <c r="F1035" t="str">
        <f>VLOOKUP($A1035,'Medical Examinations'!$A$1:$J$2336,5,FALSE)</f>
        <v>No</v>
      </c>
      <c r="G1035" t="str">
        <f>VLOOKUP($A1035,'Medical Examinations'!$A$1:$J$2336,6,FALSE)</f>
        <v>No</v>
      </c>
      <c r="H1035">
        <f>VLOOKUP($A1035,'Medical Examinations'!$A$1:$J$2336,7,FALSE)</f>
        <v>0</v>
      </c>
      <c r="I1035" t="str">
        <f>VLOOKUP($A1035,'Medical Examinations'!$A$1:$J$2336,8,FALSE)</f>
        <v>No</v>
      </c>
      <c r="J1035" t="str">
        <f>VLOOKUP($A1035,'Medical Examinations'!$A$1:$J$2336,9,FALSE)</f>
        <v>Obesity</v>
      </c>
      <c r="K1035" t="str">
        <f>VLOOKUP($A1035,'Medical Examinations'!$A$1:$J$2336,10,FALSE)</f>
        <v>Diabetes</v>
      </c>
      <c r="L1035">
        <f>VLOOKUP($A1035,'Hospitalisation Details'!$A$1:$O$2344,2,FALSE)</f>
        <v>13</v>
      </c>
      <c r="M1035" s="6" t="str">
        <f>VLOOKUP($A1035,'Hospitalisation Details'!$A$1:$O$2344,5,FALSE)</f>
        <v>13-Nov-1968</v>
      </c>
      <c r="N1035" s="28">
        <f>VLOOKUP($A1035,'Hospitalisation Details'!$A$1:$O$2344,6,FALSE)</f>
        <v>54</v>
      </c>
      <c r="O1035" s="28">
        <f>VLOOKUP($A1035,'Hospitalisation Details'!$A$1:$O$2344,7,FALSE)</f>
        <v>0</v>
      </c>
      <c r="P1035" s="28">
        <f>VLOOKUP($A1035,'Hospitalisation Details'!$A$1:$O$2344,8,FALSE)</f>
        <v>10923.93</v>
      </c>
      <c r="Q1035" t="str">
        <f>VLOOKUP($A1035,'Hospitalisation Details'!$A$1:$O$2344,3,FALSE)</f>
        <v>Nov</v>
      </c>
    </row>
    <row r="1036" spans="1:17" ht="15.6" x14ac:dyDescent="0.3">
      <c r="A1036" s="21" t="s">
        <v>1334</v>
      </c>
      <c r="B1036" t="str">
        <f>VLOOKUP($A1036,'Customer Names'!$A$2:$D$2336,3,FALSE)</f>
        <v>Mckendree</v>
      </c>
      <c r="C1036">
        <f>VLOOKUP($A1036,'Medical Examinations'!$A$1:$J$2336,2,FALSE)</f>
        <v>47.13</v>
      </c>
      <c r="D1036">
        <f>VLOOKUP($A1036,'Medical Examinations'!$A$1:$J$2336,3,FALSE)</f>
        <v>4.3099999999999996</v>
      </c>
      <c r="E1036" t="str">
        <f>VLOOKUP($A1036,'Medical Examinations'!$A$1:$J$2336,4,FALSE)</f>
        <v>No</v>
      </c>
      <c r="F1036" t="str">
        <f>VLOOKUP($A1036,'Medical Examinations'!$A$1:$J$2336,5,FALSE)</f>
        <v>No</v>
      </c>
      <c r="G1036" t="str">
        <f>VLOOKUP($A1036,'Medical Examinations'!$A$1:$J$2336,6,FALSE)</f>
        <v>No</v>
      </c>
      <c r="H1036">
        <f>VLOOKUP($A1036,'Medical Examinations'!$A$1:$J$2336,7,FALSE)</f>
        <v>0</v>
      </c>
      <c r="I1036" t="str">
        <f>VLOOKUP($A1036,'Medical Examinations'!$A$1:$J$2336,8,FALSE)</f>
        <v>No</v>
      </c>
      <c r="J1036" t="str">
        <f>VLOOKUP($A1036,'Medical Examinations'!$A$1:$J$2336,9,FALSE)</f>
        <v>Obesity</v>
      </c>
      <c r="K1036" t="str">
        <f>VLOOKUP($A1036,'Medical Examinations'!$A$1:$J$2336,10,FALSE)</f>
        <v>Normal</v>
      </c>
      <c r="L1036">
        <f>VLOOKUP($A1036,'Hospitalisation Details'!$A$1:$O$2344,2,FALSE)</f>
        <v>6</v>
      </c>
      <c r="M1036" s="6" t="str">
        <f>VLOOKUP($A1036,'Hospitalisation Details'!$A$1:$O$2344,5,FALSE)</f>
        <v>6-Sep-1994</v>
      </c>
      <c r="N1036" s="28">
        <f>VLOOKUP($A1036,'Hospitalisation Details'!$A$1:$O$2344,6,FALSE)</f>
        <v>28</v>
      </c>
      <c r="O1036" s="28">
        <f>VLOOKUP($A1036,'Hospitalisation Details'!$A$1:$O$2344,7,FALSE)</f>
        <v>0</v>
      </c>
      <c r="P1036" s="28">
        <f>VLOOKUP($A1036,'Hospitalisation Details'!$A$1:$O$2344,8,FALSE)</f>
        <v>10886.66</v>
      </c>
      <c r="Q1036" t="str">
        <f>VLOOKUP($A1036,'Hospitalisation Details'!$A$1:$O$2344,3,FALSE)</f>
        <v>Sep</v>
      </c>
    </row>
    <row r="1037" spans="1:17" ht="15.6" x14ac:dyDescent="0.3">
      <c r="A1037" s="21" t="s">
        <v>1333</v>
      </c>
      <c r="B1037" t="str">
        <f>VLOOKUP($A1037,'Customer Names'!$A$2:$D$2336,3,FALSE)</f>
        <v>Tara</v>
      </c>
      <c r="C1037">
        <f>VLOOKUP($A1037,'Medical Examinations'!$A$1:$J$2336,2,FALSE)</f>
        <v>36.67</v>
      </c>
      <c r="D1037">
        <f>VLOOKUP($A1037,'Medical Examinations'!$A$1:$J$2336,3,FALSE)</f>
        <v>10.83</v>
      </c>
      <c r="E1037" t="str">
        <f>VLOOKUP($A1037,'Medical Examinations'!$A$1:$J$2336,4,FALSE)</f>
        <v>No</v>
      </c>
      <c r="F1037" t="str">
        <f>VLOOKUP($A1037,'Medical Examinations'!$A$1:$J$2336,5,FALSE)</f>
        <v>No</v>
      </c>
      <c r="G1037" t="str">
        <f>VLOOKUP($A1037,'Medical Examinations'!$A$1:$J$2336,6,FALSE)</f>
        <v>No</v>
      </c>
      <c r="H1037">
        <f>VLOOKUP($A1037,'Medical Examinations'!$A$1:$J$2336,7,FALSE)</f>
        <v>0</v>
      </c>
      <c r="I1037" t="str">
        <f>VLOOKUP($A1037,'Medical Examinations'!$A$1:$J$2336,8,FALSE)</f>
        <v>No</v>
      </c>
      <c r="J1037" t="str">
        <f>VLOOKUP($A1037,'Medical Examinations'!$A$1:$J$2336,9,FALSE)</f>
        <v>Obesity</v>
      </c>
      <c r="K1037" t="str">
        <f>VLOOKUP($A1037,'Medical Examinations'!$A$1:$J$2336,10,FALSE)</f>
        <v>Diabetes</v>
      </c>
      <c r="L1037">
        <f>VLOOKUP($A1037,'Hospitalisation Details'!$A$1:$O$2344,2,FALSE)</f>
        <v>20</v>
      </c>
      <c r="M1037" s="6" t="str">
        <f>VLOOKUP($A1037,'Hospitalisation Details'!$A$1:$O$2344,5,FALSE)</f>
        <v>20-Dec-1971</v>
      </c>
      <c r="N1037" s="28">
        <f>VLOOKUP($A1037,'Hospitalisation Details'!$A$1:$O$2344,6,FALSE)</f>
        <v>51</v>
      </c>
      <c r="O1037" s="28">
        <f>VLOOKUP($A1037,'Hospitalisation Details'!$A$1:$O$2344,7,FALSE)</f>
        <v>2</v>
      </c>
      <c r="P1037" s="28">
        <f>VLOOKUP($A1037,'Hospitalisation Details'!$A$1:$O$2344,8,FALSE)</f>
        <v>10848.13</v>
      </c>
      <c r="Q1037" t="str">
        <f>VLOOKUP($A1037,'Hospitalisation Details'!$A$1:$O$2344,3,FALSE)</f>
        <v>Dec</v>
      </c>
    </row>
    <row r="1038" spans="1:17" ht="15.6" x14ac:dyDescent="0.3">
      <c r="A1038" s="21" t="s">
        <v>1332</v>
      </c>
      <c r="B1038" t="str">
        <f>VLOOKUP($A1038,'Customer Names'!$A$2:$D$2336,3,FALSE)</f>
        <v>Daniel</v>
      </c>
      <c r="C1038">
        <f>VLOOKUP($A1038,'Medical Examinations'!$A$1:$J$2336,2,FALSE)</f>
        <v>33.630000000000003</v>
      </c>
      <c r="D1038">
        <f>VLOOKUP($A1038,'Medical Examinations'!$A$1:$J$2336,3,FALSE)</f>
        <v>11.31</v>
      </c>
      <c r="E1038" t="str">
        <f>VLOOKUP($A1038,'Medical Examinations'!$A$1:$J$2336,4,FALSE)</f>
        <v>No</v>
      </c>
      <c r="F1038" t="str">
        <f>VLOOKUP($A1038,'Medical Examinations'!$A$1:$J$2336,5,FALSE)</f>
        <v>No</v>
      </c>
      <c r="G1038" t="str">
        <f>VLOOKUP($A1038,'Medical Examinations'!$A$1:$J$2336,6,FALSE)</f>
        <v>No</v>
      </c>
      <c r="H1038">
        <f>VLOOKUP($A1038,'Medical Examinations'!$A$1:$J$2336,7,FALSE)</f>
        <v>0</v>
      </c>
      <c r="I1038" t="str">
        <f>VLOOKUP($A1038,'Medical Examinations'!$A$1:$J$2336,8,FALSE)</f>
        <v>No</v>
      </c>
      <c r="J1038" t="str">
        <f>VLOOKUP($A1038,'Medical Examinations'!$A$1:$J$2336,9,FALSE)</f>
        <v>Obesity</v>
      </c>
      <c r="K1038" t="str">
        <f>VLOOKUP($A1038,'Medical Examinations'!$A$1:$J$2336,10,FALSE)</f>
        <v>Diabetes</v>
      </c>
      <c r="L1038">
        <f>VLOOKUP($A1038,'Hospitalisation Details'!$A$1:$O$2344,2,FALSE)</f>
        <v>28</v>
      </c>
      <c r="M1038" s="6" t="str">
        <f>VLOOKUP($A1038,'Hospitalisation Details'!$A$1:$O$2344,5,FALSE)</f>
        <v>28-Jul-1968</v>
      </c>
      <c r="N1038" s="28">
        <f>VLOOKUP($A1038,'Hospitalisation Details'!$A$1:$O$2344,6,FALSE)</f>
        <v>54</v>
      </c>
      <c r="O1038" s="28">
        <f>VLOOKUP($A1038,'Hospitalisation Details'!$A$1:$O$2344,7,FALSE)</f>
        <v>1</v>
      </c>
      <c r="P1038" s="28">
        <f>VLOOKUP($A1038,'Hospitalisation Details'!$A$1:$O$2344,8,FALSE)</f>
        <v>10825.25</v>
      </c>
      <c r="Q1038" t="str">
        <f>VLOOKUP($A1038,'Hospitalisation Details'!$A$1:$O$2344,3,FALSE)</f>
        <v>Jul</v>
      </c>
    </row>
    <row r="1039" spans="1:17" ht="15.6" x14ac:dyDescent="0.3">
      <c r="A1039" s="21" t="s">
        <v>1331</v>
      </c>
      <c r="B1039" t="str">
        <f>VLOOKUP($A1039,'Customer Names'!$A$2:$D$2336,3,FALSE)</f>
        <v>Joshua P</v>
      </c>
      <c r="C1039">
        <f>VLOOKUP($A1039,'Medical Examinations'!$A$1:$J$2336,2,FALSE)</f>
        <v>32.67</v>
      </c>
      <c r="D1039">
        <f>VLOOKUP($A1039,'Medical Examinations'!$A$1:$J$2336,3,FALSE)</f>
        <v>11.81</v>
      </c>
      <c r="E1039" t="str">
        <f>VLOOKUP($A1039,'Medical Examinations'!$A$1:$J$2336,4,FALSE)</f>
        <v>Yes</v>
      </c>
      <c r="F1039" t="str">
        <f>VLOOKUP($A1039,'Medical Examinations'!$A$1:$J$2336,5,FALSE)</f>
        <v>No</v>
      </c>
      <c r="G1039" t="str">
        <f>VLOOKUP($A1039,'Medical Examinations'!$A$1:$J$2336,6,FALSE)</f>
        <v>No</v>
      </c>
      <c r="H1039">
        <f>VLOOKUP($A1039,'Medical Examinations'!$A$1:$J$2336,7,FALSE)</f>
        <v>0</v>
      </c>
      <c r="I1039" t="str">
        <f>VLOOKUP($A1039,'Medical Examinations'!$A$1:$J$2336,8,FALSE)</f>
        <v>No</v>
      </c>
      <c r="J1039" t="str">
        <f>VLOOKUP($A1039,'Medical Examinations'!$A$1:$J$2336,9,FALSE)</f>
        <v>Obesity</v>
      </c>
      <c r="K1039" t="str">
        <f>VLOOKUP($A1039,'Medical Examinations'!$A$1:$J$2336,10,FALSE)</f>
        <v>Diabetes</v>
      </c>
      <c r="L1039">
        <f>VLOOKUP($A1039,'Hospitalisation Details'!$A$1:$O$2344,2,FALSE)</f>
        <v>2</v>
      </c>
      <c r="M1039" s="6" t="str">
        <f>VLOOKUP($A1039,'Hospitalisation Details'!$A$1:$O$2344,5,FALSE)</f>
        <v>2-Oct-1967</v>
      </c>
      <c r="N1039" s="28">
        <f>VLOOKUP($A1039,'Hospitalisation Details'!$A$1:$O$2344,6,FALSE)</f>
        <v>55</v>
      </c>
      <c r="O1039" s="28">
        <f>VLOOKUP($A1039,'Hospitalisation Details'!$A$1:$O$2344,7,FALSE)</f>
        <v>1</v>
      </c>
      <c r="P1039" s="28">
        <f>VLOOKUP($A1039,'Hospitalisation Details'!$A$1:$O$2344,8,FALSE)</f>
        <v>10807.49</v>
      </c>
      <c r="Q1039" t="str">
        <f>VLOOKUP($A1039,'Hospitalisation Details'!$A$1:$O$2344,3,FALSE)</f>
        <v>Oct</v>
      </c>
    </row>
    <row r="1040" spans="1:17" ht="15.6" x14ac:dyDescent="0.3">
      <c r="A1040" s="21" t="s">
        <v>1330</v>
      </c>
      <c r="B1040" t="str">
        <f>VLOOKUP($A1040,'Customer Names'!$A$2:$D$2336,3,FALSE)</f>
        <v>Erin C</v>
      </c>
      <c r="C1040">
        <f>VLOOKUP($A1040,'Medical Examinations'!$A$1:$J$2336,2,FALSE)</f>
        <v>33.299999999999997</v>
      </c>
      <c r="D1040">
        <f>VLOOKUP($A1040,'Medical Examinations'!$A$1:$J$2336,3,FALSE)</f>
        <v>8.26</v>
      </c>
      <c r="E1040" t="str">
        <f>VLOOKUP($A1040,'Medical Examinations'!$A$1:$J$2336,4,FALSE)</f>
        <v>Yes</v>
      </c>
      <c r="F1040" t="str">
        <f>VLOOKUP($A1040,'Medical Examinations'!$A$1:$J$2336,5,FALSE)</f>
        <v>No</v>
      </c>
      <c r="G1040" t="str">
        <f>VLOOKUP($A1040,'Medical Examinations'!$A$1:$J$2336,6,FALSE)</f>
        <v>No</v>
      </c>
      <c r="H1040">
        <f>VLOOKUP($A1040,'Medical Examinations'!$A$1:$J$2336,7,FALSE)</f>
        <v>2</v>
      </c>
      <c r="I1040" t="str">
        <f>VLOOKUP($A1040,'Medical Examinations'!$A$1:$J$2336,8,FALSE)</f>
        <v>No</v>
      </c>
      <c r="J1040" t="str">
        <f>VLOOKUP($A1040,'Medical Examinations'!$A$1:$J$2336,9,FALSE)</f>
        <v>Obesity</v>
      </c>
      <c r="K1040" t="str">
        <f>VLOOKUP($A1040,'Medical Examinations'!$A$1:$J$2336,10,FALSE)</f>
        <v>Diabetes</v>
      </c>
      <c r="L1040">
        <f>VLOOKUP($A1040,'Hospitalisation Details'!$A$1:$O$2344,2,FALSE)</f>
        <v>18</v>
      </c>
      <c r="M1040" s="6" t="str">
        <f>VLOOKUP($A1040,'Hospitalisation Details'!$A$1:$O$2344,5,FALSE)</f>
        <v>18-Dec-1970</v>
      </c>
      <c r="N1040" s="28">
        <f>VLOOKUP($A1040,'Hospitalisation Details'!$A$1:$O$2344,6,FALSE)</f>
        <v>52</v>
      </c>
      <c r="O1040" s="28">
        <f>VLOOKUP($A1040,'Hospitalisation Details'!$A$1:$O$2344,7,FALSE)</f>
        <v>2</v>
      </c>
      <c r="P1040" s="28">
        <f>VLOOKUP($A1040,'Hospitalisation Details'!$A$1:$O$2344,8,FALSE)</f>
        <v>10806.84</v>
      </c>
      <c r="Q1040" t="str">
        <f>VLOOKUP($A1040,'Hospitalisation Details'!$A$1:$O$2344,3,FALSE)</f>
        <v>Dec</v>
      </c>
    </row>
    <row r="1041" spans="1:17" ht="15.6" x14ac:dyDescent="0.3">
      <c r="A1041" s="21" t="s">
        <v>1329</v>
      </c>
      <c r="B1041" t="str">
        <f>VLOOKUP($A1041,'Customer Names'!$A$2:$D$2336,3,FALSE)</f>
        <v>Shure</v>
      </c>
      <c r="C1041">
        <f>VLOOKUP($A1041,'Medical Examinations'!$A$1:$J$2336,2,FALSE)</f>
        <v>30.78</v>
      </c>
      <c r="D1041">
        <f>VLOOKUP($A1041,'Medical Examinations'!$A$1:$J$2336,3,FALSE)</f>
        <v>10.74</v>
      </c>
      <c r="E1041" t="str">
        <f>VLOOKUP($A1041,'Medical Examinations'!$A$1:$J$2336,4,FALSE)</f>
        <v>Yes</v>
      </c>
      <c r="F1041" t="str">
        <f>VLOOKUP($A1041,'Medical Examinations'!$A$1:$J$2336,5,FALSE)</f>
        <v>No</v>
      </c>
      <c r="G1041" t="str">
        <f>VLOOKUP($A1041,'Medical Examinations'!$A$1:$J$2336,6,FALSE)</f>
        <v>No</v>
      </c>
      <c r="H1041">
        <f>VLOOKUP($A1041,'Medical Examinations'!$A$1:$J$2336,7,FALSE)</f>
        <v>2</v>
      </c>
      <c r="I1041" t="str">
        <f>VLOOKUP($A1041,'Medical Examinations'!$A$1:$J$2336,8,FALSE)</f>
        <v>No</v>
      </c>
      <c r="J1041" t="str">
        <f>VLOOKUP($A1041,'Medical Examinations'!$A$1:$J$2336,9,FALSE)</f>
        <v>Obesity</v>
      </c>
      <c r="K1041" t="str">
        <f>VLOOKUP($A1041,'Medical Examinations'!$A$1:$J$2336,10,FALSE)</f>
        <v>Diabetes</v>
      </c>
      <c r="L1041">
        <f>VLOOKUP($A1041,'Hospitalisation Details'!$A$1:$O$2344,2,FALSE)</f>
        <v>28</v>
      </c>
      <c r="M1041" s="6" t="str">
        <f>VLOOKUP($A1041,'Hospitalisation Details'!$A$1:$O$2344,5,FALSE)</f>
        <v>28-Oct-1970</v>
      </c>
      <c r="N1041" s="28">
        <f>VLOOKUP($A1041,'Hospitalisation Details'!$A$1:$O$2344,6,FALSE)</f>
        <v>52</v>
      </c>
      <c r="O1041" s="28">
        <f>VLOOKUP($A1041,'Hospitalisation Details'!$A$1:$O$2344,7,FALSE)</f>
        <v>1</v>
      </c>
      <c r="P1041" s="28">
        <f>VLOOKUP($A1041,'Hospitalisation Details'!$A$1:$O$2344,8,FALSE)</f>
        <v>10797.34</v>
      </c>
      <c r="Q1041" t="str">
        <f>VLOOKUP($A1041,'Hospitalisation Details'!$A$1:$O$2344,3,FALSE)</f>
        <v>Oct</v>
      </c>
    </row>
    <row r="1042" spans="1:17" ht="15.6" x14ac:dyDescent="0.3">
      <c r="A1042" s="21" t="s">
        <v>1328</v>
      </c>
      <c r="B1042" t="str">
        <f>VLOOKUP($A1042,'Customer Names'!$A$2:$D$2336,3,FALSE)</f>
        <v>Richard</v>
      </c>
      <c r="C1042">
        <f>VLOOKUP($A1042,'Medical Examinations'!$A$1:$J$2336,2,FALSE)</f>
        <v>28.975000000000001</v>
      </c>
      <c r="D1042">
        <f>VLOOKUP($A1042,'Medical Examinations'!$A$1:$J$2336,3,FALSE)</f>
        <v>7.69</v>
      </c>
      <c r="E1042" t="str">
        <f>VLOOKUP($A1042,'Medical Examinations'!$A$1:$J$2336,4,FALSE)</f>
        <v>Yes</v>
      </c>
      <c r="F1042" t="str">
        <f>VLOOKUP($A1042,'Medical Examinations'!$A$1:$J$2336,5,FALSE)</f>
        <v>No</v>
      </c>
      <c r="G1042" t="str">
        <f>VLOOKUP($A1042,'Medical Examinations'!$A$1:$J$2336,6,FALSE)</f>
        <v>No</v>
      </c>
      <c r="H1042">
        <f>VLOOKUP($A1042,'Medical Examinations'!$A$1:$J$2336,7,FALSE)</f>
        <v>0</v>
      </c>
      <c r="I1042" t="str">
        <f>VLOOKUP($A1042,'Medical Examinations'!$A$1:$J$2336,8,FALSE)</f>
        <v>No</v>
      </c>
      <c r="J1042" t="str">
        <f>VLOOKUP($A1042,'Medical Examinations'!$A$1:$J$2336,9,FALSE)</f>
        <v>Over Weight</v>
      </c>
      <c r="K1042" t="str">
        <f>VLOOKUP($A1042,'Medical Examinations'!$A$1:$J$2336,10,FALSE)</f>
        <v>Diabetes</v>
      </c>
      <c r="L1042">
        <f>VLOOKUP($A1042,'Hospitalisation Details'!$A$1:$O$2344,2,FALSE)</f>
        <v>23</v>
      </c>
      <c r="M1042" s="6" t="str">
        <f>VLOOKUP($A1042,'Hospitalisation Details'!$A$1:$O$2344,5,FALSE)</f>
        <v>23-Oct-1967</v>
      </c>
      <c r="N1042" s="28">
        <f>VLOOKUP($A1042,'Hospitalisation Details'!$A$1:$O$2344,6,FALSE)</f>
        <v>55</v>
      </c>
      <c r="O1042" s="28">
        <f>VLOOKUP($A1042,'Hospitalisation Details'!$A$1:$O$2344,7,FALSE)</f>
        <v>0</v>
      </c>
      <c r="P1042" s="28">
        <f>VLOOKUP($A1042,'Hospitalisation Details'!$A$1:$O$2344,8,FALSE)</f>
        <v>10796.35</v>
      </c>
      <c r="Q1042" t="str">
        <f>VLOOKUP($A1042,'Hospitalisation Details'!$A$1:$O$2344,3,FALSE)</f>
        <v>Oct</v>
      </c>
    </row>
    <row r="1043" spans="1:17" ht="15.6" x14ac:dyDescent="0.3">
      <c r="A1043" s="21" t="s">
        <v>1327</v>
      </c>
      <c r="B1043" t="str">
        <f>VLOOKUP($A1043,'Customer Names'!$A$2:$D$2336,3,FALSE)</f>
        <v>Brenda</v>
      </c>
      <c r="C1043">
        <f>VLOOKUP($A1043,'Medical Examinations'!$A$1:$J$2336,2,FALSE)</f>
        <v>33.4</v>
      </c>
      <c r="D1043">
        <f>VLOOKUP($A1043,'Medical Examinations'!$A$1:$J$2336,3,FALSE)</f>
        <v>4.84</v>
      </c>
      <c r="E1043" t="str">
        <f>VLOOKUP($A1043,'Medical Examinations'!$A$1:$J$2336,4,FALSE)</f>
        <v>No</v>
      </c>
      <c r="F1043" t="str">
        <f>VLOOKUP($A1043,'Medical Examinations'!$A$1:$J$2336,5,FALSE)</f>
        <v>No</v>
      </c>
      <c r="G1043" t="str">
        <f>VLOOKUP($A1043,'Medical Examinations'!$A$1:$J$2336,6,FALSE)</f>
        <v>No</v>
      </c>
      <c r="H1043">
        <f>VLOOKUP($A1043,'Medical Examinations'!$A$1:$J$2336,7,FALSE)</f>
        <v>0</v>
      </c>
      <c r="I1043" t="str">
        <f>VLOOKUP($A1043,'Medical Examinations'!$A$1:$J$2336,8,FALSE)</f>
        <v>No</v>
      </c>
      <c r="J1043" t="str">
        <f>VLOOKUP($A1043,'Medical Examinations'!$A$1:$J$2336,9,FALSE)</f>
        <v>Obesity</v>
      </c>
      <c r="K1043" t="str">
        <f>VLOOKUP($A1043,'Medical Examinations'!$A$1:$J$2336,10,FALSE)</f>
        <v>Normal</v>
      </c>
      <c r="L1043">
        <f>VLOOKUP($A1043,'Hospitalisation Details'!$A$1:$O$2344,2,FALSE)</f>
        <v>24</v>
      </c>
      <c r="M1043" s="6" t="str">
        <f>VLOOKUP($A1043,'Hospitalisation Details'!$A$1:$O$2344,5,FALSE)</f>
        <v>24-Dec-1999</v>
      </c>
      <c r="N1043" s="28">
        <f>VLOOKUP($A1043,'Hospitalisation Details'!$A$1:$O$2344,6,FALSE)</f>
        <v>23</v>
      </c>
      <c r="O1043" s="28">
        <f>VLOOKUP($A1043,'Hospitalisation Details'!$A$1:$O$2344,7,FALSE)</f>
        <v>0</v>
      </c>
      <c r="P1043" s="28">
        <f>VLOOKUP($A1043,'Hospitalisation Details'!$A$1:$O$2344,8,FALSE)</f>
        <v>10795.94</v>
      </c>
      <c r="Q1043" t="str">
        <f>VLOOKUP($A1043,'Hospitalisation Details'!$A$1:$O$2344,3,FALSE)</f>
        <v>Dec</v>
      </c>
    </row>
    <row r="1044" spans="1:17" ht="15.6" x14ac:dyDescent="0.3">
      <c r="A1044" s="21" t="s">
        <v>1326</v>
      </c>
      <c r="B1044" t="str">
        <f>VLOOKUP($A1044,'Customer Names'!$A$2:$D$2336,3,FALSE)</f>
        <v>Joseph M</v>
      </c>
      <c r="C1044">
        <f>VLOOKUP($A1044,'Medical Examinations'!$A$1:$J$2336,2,FALSE)</f>
        <v>21.5</v>
      </c>
      <c r="D1044">
        <f>VLOOKUP($A1044,'Medical Examinations'!$A$1:$J$2336,3,FALSE)</f>
        <v>9.77</v>
      </c>
      <c r="E1044" t="str">
        <f>VLOOKUP($A1044,'Medical Examinations'!$A$1:$J$2336,4,FALSE)</f>
        <v>Yes</v>
      </c>
      <c r="F1044" t="str">
        <f>VLOOKUP($A1044,'Medical Examinations'!$A$1:$J$2336,5,FALSE)</f>
        <v>No</v>
      </c>
      <c r="G1044" t="str">
        <f>VLOOKUP($A1044,'Medical Examinations'!$A$1:$J$2336,6,FALSE)</f>
        <v>No</v>
      </c>
      <c r="H1044">
        <f>VLOOKUP($A1044,'Medical Examinations'!$A$1:$J$2336,7,FALSE)</f>
        <v>0</v>
      </c>
      <c r="I1044" t="str">
        <f>VLOOKUP($A1044,'Medical Examinations'!$A$1:$J$2336,8,FALSE)</f>
        <v>No</v>
      </c>
      <c r="J1044" t="str">
        <f>VLOOKUP($A1044,'Medical Examinations'!$A$1:$J$2336,9,FALSE)</f>
        <v>Normal Weight</v>
      </c>
      <c r="K1044" t="str">
        <f>VLOOKUP($A1044,'Medical Examinations'!$A$1:$J$2336,10,FALSE)</f>
        <v>Diabetes</v>
      </c>
      <c r="L1044">
        <f>VLOOKUP($A1044,'Hospitalisation Details'!$A$1:$O$2344,2,FALSE)</f>
        <v>11</v>
      </c>
      <c r="M1044" s="6" t="str">
        <f>VLOOKUP($A1044,'Hospitalisation Details'!$A$1:$O$2344,5,FALSE)</f>
        <v>11-Nov-1967</v>
      </c>
      <c r="N1044" s="28">
        <f>VLOOKUP($A1044,'Hospitalisation Details'!$A$1:$O$2344,6,FALSE)</f>
        <v>55</v>
      </c>
      <c r="O1044" s="28">
        <f>VLOOKUP($A1044,'Hospitalisation Details'!$A$1:$O$2344,7,FALSE)</f>
        <v>1</v>
      </c>
      <c r="P1044" s="28">
        <f>VLOOKUP($A1044,'Hospitalisation Details'!$A$1:$O$2344,8,FALSE)</f>
        <v>10791.96</v>
      </c>
      <c r="Q1044" t="str">
        <f>VLOOKUP($A1044,'Hospitalisation Details'!$A$1:$O$2344,3,FALSE)</f>
        <v>Nov</v>
      </c>
    </row>
    <row r="1045" spans="1:17" ht="15.6" x14ac:dyDescent="0.3">
      <c r="A1045" s="21" t="s">
        <v>1325</v>
      </c>
      <c r="B1045" t="str">
        <f>VLOOKUP($A1045,'Customer Names'!$A$2:$D$2336,3,FALSE)</f>
        <v>Stephen J</v>
      </c>
      <c r="C1045">
        <f>VLOOKUP($A1045,'Medical Examinations'!$A$1:$J$2336,2,FALSE)</f>
        <v>38.14</v>
      </c>
      <c r="D1045">
        <f>VLOOKUP($A1045,'Medical Examinations'!$A$1:$J$2336,3,FALSE)</f>
        <v>5.84</v>
      </c>
      <c r="E1045" t="str">
        <f>VLOOKUP($A1045,'Medical Examinations'!$A$1:$J$2336,4,FALSE)</f>
        <v>No</v>
      </c>
      <c r="F1045" t="str">
        <f>VLOOKUP($A1045,'Medical Examinations'!$A$1:$J$2336,5,FALSE)</f>
        <v>No</v>
      </c>
      <c r="G1045" t="str">
        <f>VLOOKUP($A1045,'Medical Examinations'!$A$1:$J$2336,6,FALSE)</f>
        <v>No</v>
      </c>
      <c r="H1045">
        <f>VLOOKUP($A1045,'Medical Examinations'!$A$1:$J$2336,7,FALSE)</f>
        <v>0</v>
      </c>
      <c r="I1045" t="str">
        <f>VLOOKUP($A1045,'Medical Examinations'!$A$1:$J$2336,8,FALSE)</f>
        <v>No</v>
      </c>
      <c r="J1045" t="str">
        <f>VLOOKUP($A1045,'Medical Examinations'!$A$1:$J$2336,9,FALSE)</f>
        <v>Obesity</v>
      </c>
      <c r="K1045" t="str">
        <f>VLOOKUP($A1045,'Medical Examinations'!$A$1:$J$2336,10,FALSE)</f>
        <v>Prediabetes</v>
      </c>
      <c r="L1045">
        <f>VLOOKUP($A1045,'Hospitalisation Details'!$A$1:$O$2344,2,FALSE)</f>
        <v>25</v>
      </c>
      <c r="M1045" s="6" t="str">
        <f>VLOOKUP($A1045,'Hospitalisation Details'!$A$1:$O$2344,5,FALSE)</f>
        <v>25-Nov-1989</v>
      </c>
      <c r="N1045" s="28">
        <f>VLOOKUP($A1045,'Hospitalisation Details'!$A$1:$O$2344,6,FALSE)</f>
        <v>33</v>
      </c>
      <c r="O1045" s="28">
        <f>VLOOKUP($A1045,'Hospitalisation Details'!$A$1:$O$2344,7,FALSE)</f>
        <v>3</v>
      </c>
      <c r="P1045" s="28">
        <f>VLOOKUP($A1045,'Hospitalisation Details'!$A$1:$O$2344,8,FALSE)</f>
        <v>10769.75</v>
      </c>
      <c r="Q1045" t="str">
        <f>VLOOKUP($A1045,'Hospitalisation Details'!$A$1:$O$2344,3,FALSE)</f>
        <v>Nov</v>
      </c>
    </row>
    <row r="1046" spans="1:17" ht="15.6" x14ac:dyDescent="0.3">
      <c r="A1046" s="21" t="s">
        <v>1324</v>
      </c>
      <c r="B1046" t="str">
        <f>VLOOKUP($A1046,'Customer Names'!$A$2:$D$2336,3,FALSE)</f>
        <v>Kathya</v>
      </c>
      <c r="C1046">
        <f>VLOOKUP($A1046,'Medical Examinations'!$A$1:$J$2336,2,FALSE)</f>
        <v>35.42</v>
      </c>
      <c r="D1046">
        <f>VLOOKUP($A1046,'Medical Examinations'!$A$1:$J$2336,3,FALSE)</f>
        <v>8.6999999999999993</v>
      </c>
      <c r="E1046" t="str">
        <f>VLOOKUP($A1046,'Medical Examinations'!$A$1:$J$2336,4,FALSE)</f>
        <v>Yes</v>
      </c>
      <c r="F1046" t="str">
        <f>VLOOKUP($A1046,'Medical Examinations'!$A$1:$J$2336,5,FALSE)</f>
        <v>No</v>
      </c>
      <c r="G1046" t="str">
        <f>VLOOKUP($A1046,'Medical Examinations'!$A$1:$J$2336,6,FALSE)</f>
        <v>No</v>
      </c>
      <c r="H1046">
        <f>VLOOKUP($A1046,'Medical Examinations'!$A$1:$J$2336,7,FALSE)</f>
        <v>1</v>
      </c>
      <c r="I1046" t="str">
        <f>VLOOKUP($A1046,'Medical Examinations'!$A$1:$J$2336,8,FALSE)</f>
        <v>No</v>
      </c>
      <c r="J1046" t="str">
        <f>VLOOKUP($A1046,'Medical Examinations'!$A$1:$J$2336,9,FALSE)</f>
        <v>Obesity</v>
      </c>
      <c r="K1046" t="str">
        <f>VLOOKUP($A1046,'Medical Examinations'!$A$1:$J$2336,10,FALSE)</f>
        <v>Diabetes</v>
      </c>
      <c r="L1046">
        <f>VLOOKUP($A1046,'Hospitalisation Details'!$A$1:$O$2344,2,FALSE)</f>
        <v>29</v>
      </c>
      <c r="M1046" s="6" t="str">
        <f>VLOOKUP($A1046,'Hospitalisation Details'!$A$1:$O$2344,5,FALSE)</f>
        <v>29-Aug-1986</v>
      </c>
      <c r="N1046" s="28">
        <f>VLOOKUP($A1046,'Hospitalisation Details'!$A$1:$O$2344,6,FALSE)</f>
        <v>36</v>
      </c>
      <c r="O1046" s="28">
        <f>VLOOKUP($A1046,'Hospitalisation Details'!$A$1:$O$2344,7,FALSE)</f>
        <v>3</v>
      </c>
      <c r="P1046" s="28">
        <f>VLOOKUP($A1046,'Hospitalisation Details'!$A$1:$O$2344,8,FALSE)</f>
        <v>10749.02</v>
      </c>
      <c r="Q1046" t="str">
        <f>VLOOKUP($A1046,'Hospitalisation Details'!$A$1:$O$2344,3,FALSE)</f>
        <v>Aug</v>
      </c>
    </row>
    <row r="1047" spans="1:17" ht="15.6" x14ac:dyDescent="0.3">
      <c r="A1047" s="21" t="s">
        <v>1323</v>
      </c>
      <c r="B1047" t="str">
        <f>VLOOKUP($A1047,'Customer Names'!$A$2:$D$2336,3,FALSE)</f>
        <v>Wesley</v>
      </c>
      <c r="C1047">
        <f>VLOOKUP($A1047,'Medical Examinations'!$A$1:$J$2336,2,FALSE)</f>
        <v>35.625</v>
      </c>
      <c r="D1047">
        <f>VLOOKUP($A1047,'Medical Examinations'!$A$1:$J$2336,3,FALSE)</f>
        <v>10.79</v>
      </c>
      <c r="E1047" t="str">
        <f>VLOOKUP($A1047,'Medical Examinations'!$A$1:$J$2336,4,FALSE)</f>
        <v>No</v>
      </c>
      <c r="F1047" t="str">
        <f>VLOOKUP($A1047,'Medical Examinations'!$A$1:$J$2336,5,FALSE)</f>
        <v>No</v>
      </c>
      <c r="G1047" t="str">
        <f>VLOOKUP($A1047,'Medical Examinations'!$A$1:$J$2336,6,FALSE)</f>
        <v>No</v>
      </c>
      <c r="H1047">
        <f>VLOOKUP($A1047,'Medical Examinations'!$A$1:$J$2336,7,FALSE)</f>
        <v>0</v>
      </c>
      <c r="I1047" t="str">
        <f>VLOOKUP($A1047,'Medical Examinations'!$A$1:$J$2336,8,FALSE)</f>
        <v>No</v>
      </c>
      <c r="J1047" t="str">
        <f>VLOOKUP($A1047,'Medical Examinations'!$A$1:$J$2336,9,FALSE)</f>
        <v>Obesity</v>
      </c>
      <c r="K1047" t="str">
        <f>VLOOKUP($A1047,'Medical Examinations'!$A$1:$J$2336,10,FALSE)</f>
        <v>Diabetes</v>
      </c>
      <c r="L1047">
        <f>VLOOKUP($A1047,'Hospitalisation Details'!$A$1:$O$2344,2,FALSE)</f>
        <v>9</v>
      </c>
      <c r="M1047" s="6" t="str">
        <f>VLOOKUP($A1047,'Hospitalisation Details'!$A$1:$O$2344,5,FALSE)</f>
        <v>9-Dec-1974</v>
      </c>
      <c r="N1047" s="28">
        <f>VLOOKUP($A1047,'Hospitalisation Details'!$A$1:$O$2344,6,FALSE)</f>
        <v>48</v>
      </c>
      <c r="O1047" s="28">
        <f>VLOOKUP($A1047,'Hospitalisation Details'!$A$1:$O$2344,7,FALSE)</f>
        <v>4</v>
      </c>
      <c r="P1047" s="28">
        <f>VLOOKUP($A1047,'Hospitalisation Details'!$A$1:$O$2344,8,FALSE)</f>
        <v>10736.87</v>
      </c>
      <c r="Q1047" t="str">
        <f>VLOOKUP($A1047,'Hospitalisation Details'!$A$1:$O$2344,3,FALSE)</f>
        <v>Dec</v>
      </c>
    </row>
    <row r="1048" spans="1:17" ht="15.6" x14ac:dyDescent="0.3">
      <c r="A1048" s="21" t="s">
        <v>1322</v>
      </c>
      <c r="B1048" t="str">
        <f>VLOOKUP($A1048,'Customer Names'!$A$2:$D$2336,3,FALSE)</f>
        <v>Tim</v>
      </c>
      <c r="C1048">
        <f>VLOOKUP($A1048,'Medical Examinations'!$A$1:$J$2336,2,FALSE)</f>
        <v>45.51</v>
      </c>
      <c r="D1048">
        <f>VLOOKUP($A1048,'Medical Examinations'!$A$1:$J$2336,3,FALSE)</f>
        <v>4.32</v>
      </c>
      <c r="E1048" t="str">
        <f>VLOOKUP($A1048,'Medical Examinations'!$A$1:$J$2336,4,FALSE)</f>
        <v>No</v>
      </c>
      <c r="F1048" t="str">
        <f>VLOOKUP($A1048,'Medical Examinations'!$A$1:$J$2336,5,FALSE)</f>
        <v>No</v>
      </c>
      <c r="G1048" t="str">
        <f>VLOOKUP($A1048,'Medical Examinations'!$A$1:$J$2336,6,FALSE)</f>
        <v>No</v>
      </c>
      <c r="H1048">
        <f>VLOOKUP($A1048,'Medical Examinations'!$A$1:$J$2336,7,FALSE)</f>
        <v>1</v>
      </c>
      <c r="I1048" t="str">
        <f>VLOOKUP($A1048,'Medical Examinations'!$A$1:$J$2336,8,FALSE)</f>
        <v>No</v>
      </c>
      <c r="J1048" t="str">
        <f>VLOOKUP($A1048,'Medical Examinations'!$A$1:$J$2336,9,FALSE)</f>
        <v>Obesity</v>
      </c>
      <c r="K1048" t="str">
        <f>VLOOKUP($A1048,'Medical Examinations'!$A$1:$J$2336,10,FALSE)</f>
        <v>Normal</v>
      </c>
      <c r="L1048">
        <f>VLOOKUP($A1048,'Hospitalisation Details'!$A$1:$O$2344,2,FALSE)</f>
        <v>25</v>
      </c>
      <c r="M1048" s="6" t="str">
        <f>VLOOKUP($A1048,'Hospitalisation Details'!$A$1:$O$2344,5,FALSE)</f>
        <v>25-Jun-1992</v>
      </c>
      <c r="N1048" s="28">
        <f>VLOOKUP($A1048,'Hospitalisation Details'!$A$1:$O$2344,6,FALSE)</f>
        <v>30</v>
      </c>
      <c r="O1048" s="28">
        <f>VLOOKUP($A1048,'Hospitalisation Details'!$A$1:$O$2344,7,FALSE)</f>
        <v>0</v>
      </c>
      <c r="P1048" s="28">
        <f>VLOOKUP($A1048,'Hospitalisation Details'!$A$1:$O$2344,8,FALSE)</f>
        <v>10719.57</v>
      </c>
      <c r="Q1048" t="str">
        <f>VLOOKUP($A1048,'Hospitalisation Details'!$A$1:$O$2344,3,FALSE)</f>
        <v>Jun</v>
      </c>
    </row>
    <row r="1049" spans="1:17" ht="15.6" x14ac:dyDescent="0.3">
      <c r="A1049" s="21" t="s">
        <v>1321</v>
      </c>
      <c r="B1049" t="str">
        <f>VLOOKUP($A1049,'Customer Names'!$A$2:$D$2336,3,FALSE)</f>
        <v>Jamie L</v>
      </c>
      <c r="C1049">
        <f>VLOOKUP($A1049,'Medical Examinations'!$A$1:$J$2336,2,FALSE)</f>
        <v>37.1</v>
      </c>
      <c r="D1049">
        <f>VLOOKUP($A1049,'Medical Examinations'!$A$1:$J$2336,3,FALSE)</f>
        <v>7.19</v>
      </c>
      <c r="E1049" t="str">
        <f>VLOOKUP($A1049,'Medical Examinations'!$A$1:$J$2336,4,FALSE)</f>
        <v>Yes</v>
      </c>
      <c r="F1049" t="str">
        <f>VLOOKUP($A1049,'Medical Examinations'!$A$1:$J$2336,5,FALSE)</f>
        <v>No</v>
      </c>
      <c r="G1049" t="str">
        <f>VLOOKUP($A1049,'Medical Examinations'!$A$1:$J$2336,6,FALSE)</f>
        <v>No</v>
      </c>
      <c r="H1049">
        <f>VLOOKUP($A1049,'Medical Examinations'!$A$1:$J$2336,7,FALSE)</f>
        <v>0</v>
      </c>
      <c r="I1049" t="str">
        <f>VLOOKUP($A1049,'Medical Examinations'!$A$1:$J$2336,8,FALSE)</f>
        <v>No</v>
      </c>
      <c r="J1049" t="str">
        <f>VLOOKUP($A1049,'Medical Examinations'!$A$1:$J$2336,9,FALSE)</f>
        <v>Obesity</v>
      </c>
      <c r="K1049" t="str">
        <f>VLOOKUP($A1049,'Medical Examinations'!$A$1:$J$2336,10,FALSE)</f>
        <v>Diabetes</v>
      </c>
      <c r="L1049">
        <f>VLOOKUP($A1049,'Hospitalisation Details'!$A$1:$O$2344,2,FALSE)</f>
        <v>5</v>
      </c>
      <c r="M1049" s="6" t="str">
        <f>VLOOKUP($A1049,'Hospitalisation Details'!$A$1:$O$2344,5,FALSE)</f>
        <v>5-Oct-1967</v>
      </c>
      <c r="N1049" s="28">
        <f>VLOOKUP($A1049,'Hospitalisation Details'!$A$1:$O$2344,6,FALSE)</f>
        <v>55</v>
      </c>
      <c r="O1049" s="28">
        <f>VLOOKUP($A1049,'Hospitalisation Details'!$A$1:$O$2344,7,FALSE)</f>
        <v>0</v>
      </c>
      <c r="P1049" s="28">
        <f>VLOOKUP($A1049,'Hospitalisation Details'!$A$1:$O$2344,8,FALSE)</f>
        <v>10713.64</v>
      </c>
      <c r="Q1049" t="str">
        <f>VLOOKUP($A1049,'Hospitalisation Details'!$A$1:$O$2344,3,FALSE)</f>
        <v>Oct</v>
      </c>
    </row>
    <row r="1050" spans="1:17" ht="15.6" x14ac:dyDescent="0.3">
      <c r="A1050" s="21" t="s">
        <v>1320</v>
      </c>
      <c r="B1050" t="str">
        <f>VLOOKUP($A1050,'Customer Names'!$A$2:$D$2336,3,FALSE)</f>
        <v>Alexandra</v>
      </c>
      <c r="C1050">
        <f>VLOOKUP($A1050,'Medical Examinations'!$A$1:$J$2336,2,FALSE)</f>
        <v>30.5</v>
      </c>
      <c r="D1050">
        <f>VLOOKUP($A1050,'Medical Examinations'!$A$1:$J$2336,3,FALSE)</f>
        <v>11.94</v>
      </c>
      <c r="E1050" t="str">
        <f>VLOOKUP($A1050,'Medical Examinations'!$A$1:$J$2336,4,FALSE)</f>
        <v>Yes</v>
      </c>
      <c r="F1050" t="str">
        <f>VLOOKUP($A1050,'Medical Examinations'!$A$1:$J$2336,5,FALSE)</f>
        <v>No</v>
      </c>
      <c r="G1050" t="str">
        <f>VLOOKUP($A1050,'Medical Examinations'!$A$1:$J$2336,6,FALSE)</f>
        <v>No</v>
      </c>
      <c r="H1050">
        <f>VLOOKUP($A1050,'Medical Examinations'!$A$1:$J$2336,7,FALSE)</f>
        <v>0</v>
      </c>
      <c r="I1050" t="str">
        <f>VLOOKUP($A1050,'Medical Examinations'!$A$1:$J$2336,8,FALSE)</f>
        <v>No</v>
      </c>
      <c r="J1050" t="str">
        <f>VLOOKUP($A1050,'Medical Examinations'!$A$1:$J$2336,9,FALSE)</f>
        <v>Obesity</v>
      </c>
      <c r="K1050" t="str">
        <f>VLOOKUP($A1050,'Medical Examinations'!$A$1:$J$2336,10,FALSE)</f>
        <v>Diabetes</v>
      </c>
      <c r="L1050">
        <f>VLOOKUP($A1050,'Hospitalisation Details'!$A$1:$O$2344,2,FALSE)</f>
        <v>30</v>
      </c>
      <c r="M1050" s="6" t="str">
        <f>VLOOKUP($A1050,'Hospitalisation Details'!$A$1:$O$2344,5,FALSE)</f>
        <v>30-Jul-1967</v>
      </c>
      <c r="N1050" s="28">
        <f>VLOOKUP($A1050,'Hospitalisation Details'!$A$1:$O$2344,6,FALSE)</f>
        <v>55</v>
      </c>
      <c r="O1050" s="28">
        <f>VLOOKUP($A1050,'Hospitalisation Details'!$A$1:$O$2344,7,FALSE)</f>
        <v>0</v>
      </c>
      <c r="P1050" s="28">
        <f>VLOOKUP($A1050,'Hospitalisation Details'!$A$1:$O$2344,8,FALSE)</f>
        <v>10704.47</v>
      </c>
      <c r="Q1050" t="str">
        <f>VLOOKUP($A1050,'Hospitalisation Details'!$A$1:$O$2344,3,FALSE)</f>
        <v>Jul</v>
      </c>
    </row>
    <row r="1051" spans="1:17" ht="15.6" x14ac:dyDescent="0.3">
      <c r="A1051" s="21" t="s">
        <v>1319</v>
      </c>
      <c r="B1051" t="str">
        <f>VLOOKUP($A1051,'Customer Names'!$A$2:$D$2336,3,FALSE)</f>
        <v>Tiffany</v>
      </c>
      <c r="C1051">
        <f>VLOOKUP($A1051,'Medical Examinations'!$A$1:$J$2336,2,FALSE)</f>
        <v>28.16</v>
      </c>
      <c r="D1051">
        <f>VLOOKUP($A1051,'Medical Examinations'!$A$1:$J$2336,3,FALSE)</f>
        <v>5.56</v>
      </c>
      <c r="E1051" t="str">
        <f>VLOOKUP($A1051,'Medical Examinations'!$A$1:$J$2336,4,FALSE)</f>
        <v>No</v>
      </c>
      <c r="F1051" t="str">
        <f>VLOOKUP($A1051,'Medical Examinations'!$A$1:$J$2336,5,FALSE)</f>
        <v>No</v>
      </c>
      <c r="G1051" t="str">
        <f>VLOOKUP($A1051,'Medical Examinations'!$A$1:$J$2336,6,FALSE)</f>
        <v>No</v>
      </c>
      <c r="H1051">
        <f>VLOOKUP($A1051,'Medical Examinations'!$A$1:$J$2336,7,FALSE)</f>
        <v>2</v>
      </c>
      <c r="I1051" t="str">
        <f>VLOOKUP($A1051,'Medical Examinations'!$A$1:$J$2336,8,FALSE)</f>
        <v>No</v>
      </c>
      <c r="J1051" t="str">
        <f>VLOOKUP($A1051,'Medical Examinations'!$A$1:$J$2336,9,FALSE)</f>
        <v>Over Weight</v>
      </c>
      <c r="K1051" t="str">
        <f>VLOOKUP($A1051,'Medical Examinations'!$A$1:$J$2336,10,FALSE)</f>
        <v>Normal</v>
      </c>
      <c r="L1051">
        <f>VLOOKUP($A1051,'Hospitalisation Details'!$A$1:$O$2344,2,FALSE)</f>
        <v>24</v>
      </c>
      <c r="M1051" s="6" t="str">
        <f>VLOOKUP($A1051,'Hospitalisation Details'!$A$1:$O$2344,5,FALSE)</f>
        <v>24-Oct-1972</v>
      </c>
      <c r="N1051" s="28">
        <f>VLOOKUP($A1051,'Hospitalisation Details'!$A$1:$O$2344,6,FALSE)</f>
        <v>50</v>
      </c>
      <c r="O1051" s="28">
        <f>VLOOKUP($A1051,'Hospitalisation Details'!$A$1:$O$2344,7,FALSE)</f>
        <v>3</v>
      </c>
      <c r="P1051" s="28">
        <f>VLOOKUP($A1051,'Hospitalisation Details'!$A$1:$O$2344,8,FALSE)</f>
        <v>10702.64</v>
      </c>
      <c r="Q1051" t="str">
        <f>VLOOKUP($A1051,'Hospitalisation Details'!$A$1:$O$2344,3,FALSE)</f>
        <v>Oct</v>
      </c>
    </row>
    <row r="1052" spans="1:17" ht="15.6" x14ac:dyDescent="0.3">
      <c r="A1052" s="21" t="s">
        <v>1318</v>
      </c>
      <c r="B1052" t="str">
        <f>VLOOKUP($A1052,'Customer Names'!$A$2:$D$2336,3,FALSE)</f>
        <v>Rebecca J</v>
      </c>
      <c r="C1052">
        <f>VLOOKUP($A1052,'Medical Examinations'!$A$1:$J$2336,2,FALSE)</f>
        <v>29.1</v>
      </c>
      <c r="D1052">
        <f>VLOOKUP($A1052,'Medical Examinations'!$A$1:$J$2336,3,FALSE)</f>
        <v>5.64</v>
      </c>
      <c r="E1052" t="str">
        <f>VLOOKUP($A1052,'Medical Examinations'!$A$1:$J$2336,4,FALSE)</f>
        <v>Yes</v>
      </c>
      <c r="F1052" t="str">
        <f>VLOOKUP($A1052,'Medical Examinations'!$A$1:$J$2336,5,FALSE)</f>
        <v>No</v>
      </c>
      <c r="G1052" t="str">
        <f>VLOOKUP($A1052,'Medical Examinations'!$A$1:$J$2336,6,FALSE)</f>
        <v>No</v>
      </c>
      <c r="H1052">
        <f>VLOOKUP($A1052,'Medical Examinations'!$A$1:$J$2336,7,FALSE)</f>
        <v>0</v>
      </c>
      <c r="I1052" t="str">
        <f>VLOOKUP($A1052,'Medical Examinations'!$A$1:$J$2336,8,FALSE)</f>
        <v>No</v>
      </c>
      <c r="J1052" t="str">
        <f>VLOOKUP($A1052,'Medical Examinations'!$A$1:$J$2336,9,FALSE)</f>
        <v>Over Weight</v>
      </c>
      <c r="K1052" t="str">
        <f>VLOOKUP($A1052,'Medical Examinations'!$A$1:$J$2336,10,FALSE)</f>
        <v>Normal</v>
      </c>
      <c r="L1052">
        <f>VLOOKUP($A1052,'Hospitalisation Details'!$A$1:$O$2344,2,FALSE)</f>
        <v>30</v>
      </c>
      <c r="M1052" s="6" t="str">
        <f>VLOOKUP($A1052,'Hospitalisation Details'!$A$1:$O$2344,5,FALSE)</f>
        <v>30-Sep-1976</v>
      </c>
      <c r="N1052" s="28">
        <f>VLOOKUP($A1052,'Hospitalisation Details'!$A$1:$O$2344,6,FALSE)</f>
        <v>46</v>
      </c>
      <c r="O1052" s="28">
        <f>VLOOKUP($A1052,'Hospitalisation Details'!$A$1:$O$2344,7,FALSE)</f>
        <v>2</v>
      </c>
      <c r="P1052" s="28">
        <f>VLOOKUP($A1052,'Hospitalisation Details'!$A$1:$O$2344,8,FALSE)</f>
        <v>10698.38</v>
      </c>
      <c r="Q1052" t="str">
        <f>VLOOKUP($A1052,'Hospitalisation Details'!$A$1:$O$2344,3,FALSE)</f>
        <v>Sep</v>
      </c>
    </row>
    <row r="1053" spans="1:17" ht="15.6" x14ac:dyDescent="0.3">
      <c r="A1053" s="21" t="s">
        <v>1317</v>
      </c>
      <c r="B1053" t="str">
        <f>VLOOKUP($A1053,'Customer Names'!$A$2:$D$2336,3,FALSE)</f>
        <v>Austin T</v>
      </c>
      <c r="C1053">
        <f>VLOOKUP($A1053,'Medical Examinations'!$A$1:$J$2336,2,FALSE)</f>
        <v>30.22</v>
      </c>
      <c r="D1053">
        <f>VLOOKUP($A1053,'Medical Examinations'!$A$1:$J$2336,3,FALSE)</f>
        <v>4.6500000000000004</v>
      </c>
      <c r="E1053" t="str">
        <f>VLOOKUP($A1053,'Medical Examinations'!$A$1:$J$2336,4,FALSE)</f>
        <v>No</v>
      </c>
      <c r="F1053" t="str">
        <f>VLOOKUP($A1053,'Medical Examinations'!$A$1:$J$2336,5,FALSE)</f>
        <v>No</v>
      </c>
      <c r="G1053" t="str">
        <f>VLOOKUP($A1053,'Medical Examinations'!$A$1:$J$2336,6,FALSE)</f>
        <v>No</v>
      </c>
      <c r="H1053">
        <f>VLOOKUP($A1053,'Medical Examinations'!$A$1:$J$2336,7,FALSE)</f>
        <v>0</v>
      </c>
      <c r="I1053" t="str">
        <f>VLOOKUP($A1053,'Medical Examinations'!$A$1:$J$2336,8,FALSE)</f>
        <v>No</v>
      </c>
      <c r="J1053" t="str">
        <f>VLOOKUP($A1053,'Medical Examinations'!$A$1:$J$2336,9,FALSE)</f>
        <v>Obesity</v>
      </c>
      <c r="K1053" t="str">
        <f>VLOOKUP($A1053,'Medical Examinations'!$A$1:$J$2336,10,FALSE)</f>
        <v>Normal</v>
      </c>
      <c r="L1053">
        <f>VLOOKUP($A1053,'Hospitalisation Details'!$A$1:$O$2344,2,FALSE)</f>
        <v>2</v>
      </c>
      <c r="M1053" s="6" t="str">
        <f>VLOOKUP($A1053,'Hospitalisation Details'!$A$1:$O$2344,5,FALSE)</f>
        <v>2-Aug-1977</v>
      </c>
      <c r="N1053" s="28">
        <f>VLOOKUP($A1053,'Hospitalisation Details'!$A$1:$O$2344,6,FALSE)</f>
        <v>45</v>
      </c>
      <c r="O1053" s="28">
        <f>VLOOKUP($A1053,'Hospitalisation Details'!$A$1:$O$2344,7,FALSE)</f>
        <v>2</v>
      </c>
      <c r="P1053" s="28">
        <f>VLOOKUP($A1053,'Hospitalisation Details'!$A$1:$O$2344,8,FALSE)</f>
        <v>10690.11</v>
      </c>
      <c r="Q1053" t="str">
        <f>VLOOKUP($A1053,'Hospitalisation Details'!$A$1:$O$2344,3,FALSE)</f>
        <v>Aug</v>
      </c>
    </row>
    <row r="1054" spans="1:17" ht="15.6" x14ac:dyDescent="0.3">
      <c r="A1054" s="21" t="s">
        <v>1316</v>
      </c>
      <c r="B1054" t="str">
        <f>VLOOKUP($A1054,'Customer Names'!$A$2:$D$2336,3,FALSE)</f>
        <v>Jamie T</v>
      </c>
      <c r="C1054">
        <f>VLOOKUP($A1054,'Medical Examinations'!$A$1:$J$2336,2,FALSE)</f>
        <v>24.29</v>
      </c>
      <c r="D1054">
        <f>VLOOKUP($A1054,'Medical Examinations'!$A$1:$J$2336,3,FALSE)</f>
        <v>9.0500000000000007</v>
      </c>
      <c r="E1054" t="str">
        <f>VLOOKUP($A1054,'Medical Examinations'!$A$1:$J$2336,4,FALSE)</f>
        <v>No</v>
      </c>
      <c r="F1054" t="str">
        <f>VLOOKUP($A1054,'Medical Examinations'!$A$1:$J$2336,5,FALSE)</f>
        <v>No</v>
      </c>
      <c r="G1054" t="str">
        <f>VLOOKUP($A1054,'Medical Examinations'!$A$1:$J$2336,6,FALSE)</f>
        <v>No</v>
      </c>
      <c r="H1054">
        <f>VLOOKUP($A1054,'Medical Examinations'!$A$1:$J$2336,7,FALSE)</f>
        <v>0</v>
      </c>
      <c r="I1054" t="str">
        <f>VLOOKUP($A1054,'Medical Examinations'!$A$1:$J$2336,8,FALSE)</f>
        <v>No</v>
      </c>
      <c r="J1054" t="str">
        <f>VLOOKUP($A1054,'Medical Examinations'!$A$1:$J$2336,9,FALSE)</f>
        <v>Normal Weight</v>
      </c>
      <c r="K1054" t="str">
        <f>VLOOKUP($A1054,'Medical Examinations'!$A$1:$J$2336,10,FALSE)</f>
        <v>Diabetes</v>
      </c>
      <c r="L1054">
        <f>VLOOKUP($A1054,'Hospitalisation Details'!$A$1:$O$2344,2,FALSE)</f>
        <v>7</v>
      </c>
      <c r="M1054" s="6" t="str">
        <f>VLOOKUP($A1054,'Hospitalisation Details'!$A$1:$O$2344,5,FALSE)</f>
        <v>7-Sep-1962</v>
      </c>
      <c r="N1054" s="28">
        <f>VLOOKUP($A1054,'Hospitalisation Details'!$A$1:$O$2344,6,FALSE)</f>
        <v>60</v>
      </c>
      <c r="O1054" s="28">
        <f>VLOOKUP($A1054,'Hospitalisation Details'!$A$1:$O$2344,7,FALSE)</f>
        <v>0</v>
      </c>
      <c r="P1054" s="28">
        <f>VLOOKUP($A1054,'Hospitalisation Details'!$A$1:$O$2344,8,FALSE)</f>
        <v>10676.83</v>
      </c>
      <c r="Q1054" t="str">
        <f>VLOOKUP($A1054,'Hospitalisation Details'!$A$1:$O$2344,3,FALSE)</f>
        <v>Sep</v>
      </c>
    </row>
    <row r="1055" spans="1:17" ht="15.6" x14ac:dyDescent="0.3">
      <c r="A1055" s="21" t="s">
        <v>1315</v>
      </c>
      <c r="B1055" t="str">
        <f>VLOOKUP($A1055,'Customer Names'!$A$2:$D$2336,3,FALSE)</f>
        <v>Matthew T</v>
      </c>
      <c r="C1055">
        <f>VLOOKUP($A1055,'Medical Examinations'!$A$1:$J$2336,2,FALSE)</f>
        <v>29.39</v>
      </c>
      <c r="D1055">
        <f>VLOOKUP($A1055,'Medical Examinations'!$A$1:$J$2336,3,FALSE)</f>
        <v>4.5199999999999996</v>
      </c>
      <c r="E1055" t="str">
        <f>VLOOKUP($A1055,'Medical Examinations'!$A$1:$J$2336,4,FALSE)</f>
        <v>Yes</v>
      </c>
      <c r="F1055" t="str">
        <f>VLOOKUP($A1055,'Medical Examinations'!$A$1:$J$2336,5,FALSE)</f>
        <v>No</v>
      </c>
      <c r="G1055" t="str">
        <f>VLOOKUP($A1055,'Medical Examinations'!$A$1:$J$2336,6,FALSE)</f>
        <v>No</v>
      </c>
      <c r="H1055">
        <f>VLOOKUP($A1055,'Medical Examinations'!$A$1:$J$2336,7,FALSE)</f>
        <v>0</v>
      </c>
      <c r="I1055" t="str">
        <f>VLOOKUP($A1055,'Medical Examinations'!$A$1:$J$2336,8,FALSE)</f>
        <v>No</v>
      </c>
      <c r="J1055" t="str">
        <f>VLOOKUP($A1055,'Medical Examinations'!$A$1:$J$2336,9,FALSE)</f>
        <v>Over Weight</v>
      </c>
      <c r="K1055" t="str">
        <f>VLOOKUP($A1055,'Medical Examinations'!$A$1:$J$2336,10,FALSE)</f>
        <v>Normal</v>
      </c>
      <c r="L1055">
        <f>VLOOKUP($A1055,'Hospitalisation Details'!$A$1:$O$2344,2,FALSE)</f>
        <v>22</v>
      </c>
      <c r="M1055" s="6" t="str">
        <f>VLOOKUP($A1055,'Hospitalisation Details'!$A$1:$O$2344,5,FALSE)</f>
        <v>22-Nov-1976</v>
      </c>
      <c r="N1055" s="28">
        <f>VLOOKUP($A1055,'Hospitalisation Details'!$A$1:$O$2344,6,FALSE)</f>
        <v>46</v>
      </c>
      <c r="O1055" s="28">
        <f>VLOOKUP($A1055,'Hospitalisation Details'!$A$1:$O$2344,7,FALSE)</f>
        <v>2</v>
      </c>
      <c r="P1055" s="28">
        <f>VLOOKUP($A1055,'Hospitalisation Details'!$A$1:$O$2344,8,FALSE)</f>
        <v>10665.44</v>
      </c>
      <c r="Q1055" t="str">
        <f>VLOOKUP($A1055,'Hospitalisation Details'!$A$1:$O$2344,3,FALSE)</f>
        <v>Nov</v>
      </c>
    </row>
    <row r="1056" spans="1:17" ht="15.6" x14ac:dyDescent="0.3">
      <c r="A1056" s="21" t="s">
        <v>1314</v>
      </c>
      <c r="B1056" t="str">
        <f>VLOOKUP($A1056,'Customer Names'!$A$2:$D$2336,3,FALSE)</f>
        <v>Emily</v>
      </c>
      <c r="C1056">
        <f>VLOOKUP($A1056,'Medical Examinations'!$A$1:$J$2336,2,FALSE)</f>
        <v>25.66</v>
      </c>
      <c r="D1056">
        <f>VLOOKUP($A1056,'Medical Examinations'!$A$1:$J$2336,3,FALSE)</f>
        <v>4.62</v>
      </c>
      <c r="E1056" t="str">
        <f>VLOOKUP($A1056,'Medical Examinations'!$A$1:$J$2336,4,FALSE)</f>
        <v>Yes</v>
      </c>
      <c r="F1056" t="str">
        <f>VLOOKUP($A1056,'Medical Examinations'!$A$1:$J$2336,5,FALSE)</f>
        <v>No</v>
      </c>
      <c r="G1056" t="str">
        <f>VLOOKUP($A1056,'Medical Examinations'!$A$1:$J$2336,6,FALSE)</f>
        <v>No</v>
      </c>
      <c r="H1056">
        <f>VLOOKUP($A1056,'Medical Examinations'!$A$1:$J$2336,7,FALSE)</f>
        <v>1</v>
      </c>
      <c r="I1056" t="str">
        <f>VLOOKUP($A1056,'Medical Examinations'!$A$1:$J$2336,8,FALSE)</f>
        <v>No</v>
      </c>
      <c r="J1056" t="str">
        <f>VLOOKUP($A1056,'Medical Examinations'!$A$1:$J$2336,9,FALSE)</f>
        <v>Over Weight</v>
      </c>
      <c r="K1056" t="str">
        <f>VLOOKUP($A1056,'Medical Examinations'!$A$1:$J$2336,10,FALSE)</f>
        <v>Normal</v>
      </c>
      <c r="L1056">
        <f>VLOOKUP($A1056,'Hospitalisation Details'!$A$1:$O$2344,2,FALSE)</f>
        <v>8</v>
      </c>
      <c r="M1056" s="6" t="str">
        <f>VLOOKUP($A1056,'Hospitalisation Details'!$A$1:$O$2344,5,FALSE)</f>
        <v>8-Aug-1964</v>
      </c>
      <c r="N1056" s="28">
        <f>VLOOKUP($A1056,'Hospitalisation Details'!$A$1:$O$2344,6,FALSE)</f>
        <v>58</v>
      </c>
      <c r="O1056" s="28">
        <f>VLOOKUP($A1056,'Hospitalisation Details'!$A$1:$O$2344,7,FALSE)</f>
        <v>0</v>
      </c>
      <c r="P1056" s="28">
        <f>VLOOKUP($A1056,'Hospitalisation Details'!$A$1:$O$2344,8,FALSE)</f>
        <v>10627.81</v>
      </c>
      <c r="Q1056" t="str">
        <f>VLOOKUP($A1056,'Hospitalisation Details'!$A$1:$O$2344,3,FALSE)</f>
        <v>Aug</v>
      </c>
    </row>
    <row r="1057" spans="1:17" ht="15.6" x14ac:dyDescent="0.3">
      <c r="A1057" s="21" t="s">
        <v>1313</v>
      </c>
      <c r="B1057" t="str">
        <f>VLOOKUP($A1057,'Customer Names'!$A$2:$D$2336,3,FALSE)</f>
        <v>Gillian</v>
      </c>
      <c r="C1057">
        <f>VLOOKUP($A1057,'Medical Examinations'!$A$1:$J$2336,2,FALSE)</f>
        <v>39.11</v>
      </c>
      <c r="D1057">
        <f>VLOOKUP($A1057,'Medical Examinations'!$A$1:$J$2336,3,FALSE)</f>
        <v>5.87</v>
      </c>
      <c r="E1057" t="str">
        <f>VLOOKUP($A1057,'Medical Examinations'!$A$1:$J$2336,4,FALSE)</f>
        <v>No</v>
      </c>
      <c r="F1057" t="str">
        <f>VLOOKUP($A1057,'Medical Examinations'!$A$1:$J$2336,5,FALSE)</f>
        <v>No</v>
      </c>
      <c r="G1057" t="str">
        <f>VLOOKUP($A1057,'Medical Examinations'!$A$1:$J$2336,6,FALSE)</f>
        <v>No</v>
      </c>
      <c r="H1057">
        <f>VLOOKUP($A1057,'Medical Examinations'!$A$1:$J$2336,7,FALSE)</f>
        <v>0</v>
      </c>
      <c r="I1057" t="str">
        <f>VLOOKUP($A1057,'Medical Examinations'!$A$1:$J$2336,8,FALSE)</f>
        <v>No</v>
      </c>
      <c r="J1057" t="str">
        <f>VLOOKUP($A1057,'Medical Examinations'!$A$1:$J$2336,9,FALSE)</f>
        <v>Obesity</v>
      </c>
      <c r="K1057" t="str">
        <f>VLOOKUP($A1057,'Medical Examinations'!$A$1:$J$2336,10,FALSE)</f>
        <v>Prediabetes</v>
      </c>
      <c r="L1057">
        <f>VLOOKUP($A1057,'Hospitalisation Details'!$A$1:$O$2344,2,FALSE)</f>
        <v>6</v>
      </c>
      <c r="M1057" s="6" t="str">
        <f>VLOOKUP($A1057,'Hospitalisation Details'!$A$1:$O$2344,5,FALSE)</f>
        <v>6-Jul-1990</v>
      </c>
      <c r="N1057" s="28">
        <f>VLOOKUP($A1057,'Hospitalisation Details'!$A$1:$O$2344,6,FALSE)</f>
        <v>32</v>
      </c>
      <c r="O1057" s="28">
        <f>VLOOKUP($A1057,'Hospitalisation Details'!$A$1:$O$2344,7,FALSE)</f>
        <v>3</v>
      </c>
      <c r="P1057" s="28">
        <f>VLOOKUP($A1057,'Hospitalisation Details'!$A$1:$O$2344,8,FALSE)</f>
        <v>10620.26</v>
      </c>
      <c r="Q1057" t="str">
        <f>VLOOKUP($A1057,'Hospitalisation Details'!$A$1:$O$2344,3,FALSE)</f>
        <v>Jul</v>
      </c>
    </row>
    <row r="1058" spans="1:17" ht="15.6" x14ac:dyDescent="0.3">
      <c r="A1058" s="21" t="s">
        <v>1312</v>
      </c>
      <c r="B1058" t="str">
        <f>VLOOKUP($A1058,'Customer Names'!$A$2:$D$2336,3,FALSE)</f>
        <v>Brenn E</v>
      </c>
      <c r="C1058">
        <f>VLOOKUP($A1058,'Medical Examinations'!$A$1:$J$2336,2,FALSE)</f>
        <v>43.78</v>
      </c>
      <c r="D1058">
        <f>VLOOKUP($A1058,'Medical Examinations'!$A$1:$J$2336,3,FALSE)</f>
        <v>5.71</v>
      </c>
      <c r="E1058" t="str">
        <f>VLOOKUP($A1058,'Medical Examinations'!$A$1:$J$2336,4,FALSE)</f>
        <v>No</v>
      </c>
      <c r="F1058" t="str">
        <f>VLOOKUP($A1058,'Medical Examinations'!$A$1:$J$2336,5,FALSE)</f>
        <v>No</v>
      </c>
      <c r="G1058" t="str">
        <f>VLOOKUP($A1058,'Medical Examinations'!$A$1:$J$2336,6,FALSE)</f>
        <v>No</v>
      </c>
      <c r="H1058">
        <f>VLOOKUP($A1058,'Medical Examinations'!$A$1:$J$2336,7,FALSE)</f>
        <v>1</v>
      </c>
      <c r="I1058" t="str">
        <f>VLOOKUP($A1058,'Medical Examinations'!$A$1:$J$2336,8,FALSE)</f>
        <v>No</v>
      </c>
      <c r="J1058" t="str">
        <f>VLOOKUP($A1058,'Medical Examinations'!$A$1:$J$2336,9,FALSE)</f>
        <v>Obesity</v>
      </c>
      <c r="K1058" t="str">
        <f>VLOOKUP($A1058,'Medical Examinations'!$A$1:$J$2336,10,FALSE)</f>
        <v>Prediabetes</v>
      </c>
      <c r="L1058">
        <f>VLOOKUP($A1058,'Hospitalisation Details'!$A$1:$O$2344,2,FALSE)</f>
        <v>23</v>
      </c>
      <c r="M1058" s="6" t="str">
        <f>VLOOKUP($A1058,'Hospitalisation Details'!$A$1:$O$2344,5,FALSE)</f>
        <v>23-Jul-1992</v>
      </c>
      <c r="N1058" s="28">
        <f>VLOOKUP($A1058,'Hospitalisation Details'!$A$1:$O$2344,6,FALSE)</f>
        <v>30</v>
      </c>
      <c r="O1058" s="28">
        <f>VLOOKUP($A1058,'Hospitalisation Details'!$A$1:$O$2344,7,FALSE)</f>
        <v>0</v>
      </c>
      <c r="P1058" s="28">
        <f>VLOOKUP($A1058,'Hospitalisation Details'!$A$1:$O$2344,8,FALSE)</f>
        <v>10617.04</v>
      </c>
      <c r="Q1058" t="str">
        <f>VLOOKUP($A1058,'Hospitalisation Details'!$A$1:$O$2344,3,FALSE)</f>
        <v>Jul</v>
      </c>
    </row>
    <row r="1059" spans="1:17" ht="15.6" x14ac:dyDescent="0.3">
      <c r="A1059" s="21" t="s">
        <v>1311</v>
      </c>
      <c r="B1059" t="str">
        <f>VLOOKUP($A1059,'Customer Names'!$A$2:$D$2336,3,FALSE)</f>
        <v>Lisa M</v>
      </c>
      <c r="C1059">
        <f>VLOOKUP($A1059,'Medical Examinations'!$A$1:$J$2336,2,FALSE)</f>
        <v>24.35</v>
      </c>
      <c r="D1059">
        <f>VLOOKUP($A1059,'Medical Examinations'!$A$1:$J$2336,3,FALSE)</f>
        <v>9.08</v>
      </c>
      <c r="E1059" t="str">
        <f>VLOOKUP($A1059,'Medical Examinations'!$A$1:$J$2336,4,FALSE)</f>
        <v>No</v>
      </c>
      <c r="F1059" t="str">
        <f>VLOOKUP($A1059,'Medical Examinations'!$A$1:$J$2336,5,FALSE)</f>
        <v>No</v>
      </c>
      <c r="G1059" t="str">
        <f>VLOOKUP($A1059,'Medical Examinations'!$A$1:$J$2336,6,FALSE)</f>
        <v>No</v>
      </c>
      <c r="H1059">
        <f>VLOOKUP($A1059,'Medical Examinations'!$A$1:$J$2336,7,FALSE)</f>
        <v>0</v>
      </c>
      <c r="I1059" t="str">
        <f>VLOOKUP($A1059,'Medical Examinations'!$A$1:$J$2336,8,FALSE)</f>
        <v>No</v>
      </c>
      <c r="J1059" t="str">
        <f>VLOOKUP($A1059,'Medical Examinations'!$A$1:$J$2336,9,FALSE)</f>
        <v>Normal Weight</v>
      </c>
      <c r="K1059" t="str">
        <f>VLOOKUP($A1059,'Medical Examinations'!$A$1:$J$2336,10,FALSE)</f>
        <v>Diabetes</v>
      </c>
      <c r="L1059">
        <f>VLOOKUP($A1059,'Hospitalisation Details'!$A$1:$O$2344,2,FALSE)</f>
        <v>27</v>
      </c>
      <c r="M1059" s="6" t="str">
        <f>VLOOKUP($A1059,'Hospitalisation Details'!$A$1:$O$2344,5,FALSE)</f>
        <v>27-Jun-1965</v>
      </c>
      <c r="N1059" s="28">
        <f>VLOOKUP($A1059,'Hospitalisation Details'!$A$1:$O$2344,6,FALSE)</f>
        <v>57</v>
      </c>
      <c r="O1059" s="28">
        <f>VLOOKUP($A1059,'Hospitalisation Details'!$A$1:$O$2344,7,FALSE)</f>
        <v>0</v>
      </c>
      <c r="P1059" s="28">
        <f>VLOOKUP($A1059,'Hospitalisation Details'!$A$1:$O$2344,8,FALSE)</f>
        <v>10608.67</v>
      </c>
      <c r="Q1059" t="str">
        <f>VLOOKUP($A1059,'Hospitalisation Details'!$A$1:$O$2344,3,FALSE)</f>
        <v>Jun</v>
      </c>
    </row>
    <row r="1060" spans="1:17" ht="15.6" x14ac:dyDescent="0.3">
      <c r="A1060" s="21" t="s">
        <v>1310</v>
      </c>
      <c r="B1060" t="str">
        <f>VLOOKUP($A1060,'Customer Names'!$A$2:$D$2336,3,FALSE)</f>
        <v>Matt</v>
      </c>
      <c r="C1060">
        <f>VLOOKUP($A1060,'Medical Examinations'!$A$1:$J$2336,2,FALSE)</f>
        <v>40.299999999999997</v>
      </c>
      <c r="D1060">
        <f>VLOOKUP($A1060,'Medical Examinations'!$A$1:$J$2336,3,FALSE)</f>
        <v>5.3</v>
      </c>
      <c r="E1060" t="str">
        <f>VLOOKUP($A1060,'Medical Examinations'!$A$1:$J$2336,4,FALSE)</f>
        <v>Yes</v>
      </c>
      <c r="F1060" t="str">
        <f>VLOOKUP($A1060,'Medical Examinations'!$A$1:$J$2336,5,FALSE)</f>
        <v>No</v>
      </c>
      <c r="G1060" t="str">
        <f>VLOOKUP($A1060,'Medical Examinations'!$A$1:$J$2336,6,FALSE)</f>
        <v>No</v>
      </c>
      <c r="H1060">
        <f>VLOOKUP($A1060,'Medical Examinations'!$A$1:$J$2336,7,FALSE)</f>
        <v>2</v>
      </c>
      <c r="I1060" t="str">
        <f>VLOOKUP($A1060,'Medical Examinations'!$A$1:$J$2336,8,FALSE)</f>
        <v>No</v>
      </c>
      <c r="J1060" t="str">
        <f>VLOOKUP($A1060,'Medical Examinations'!$A$1:$J$2336,9,FALSE)</f>
        <v>Obesity</v>
      </c>
      <c r="K1060" t="str">
        <f>VLOOKUP($A1060,'Medical Examinations'!$A$1:$J$2336,10,FALSE)</f>
        <v>Normal</v>
      </c>
      <c r="L1060">
        <f>VLOOKUP($A1060,'Hospitalisation Details'!$A$1:$O$2344,2,FALSE)</f>
        <v>2</v>
      </c>
      <c r="M1060" s="6" t="str">
        <f>VLOOKUP($A1060,'Hospitalisation Details'!$A$1:$O$2344,5,FALSE)</f>
        <v>2-Jul-1966</v>
      </c>
      <c r="N1060" s="28">
        <f>VLOOKUP($A1060,'Hospitalisation Details'!$A$1:$O$2344,6,FALSE)</f>
        <v>56</v>
      </c>
      <c r="O1060" s="28">
        <f>VLOOKUP($A1060,'Hospitalisation Details'!$A$1:$O$2344,7,FALSE)</f>
        <v>0</v>
      </c>
      <c r="P1060" s="28">
        <f>VLOOKUP($A1060,'Hospitalisation Details'!$A$1:$O$2344,8,FALSE)</f>
        <v>10602.39</v>
      </c>
      <c r="Q1060" t="str">
        <f>VLOOKUP($A1060,'Hospitalisation Details'!$A$1:$O$2344,3,FALSE)</f>
        <v>Jul</v>
      </c>
    </row>
    <row r="1061" spans="1:17" ht="15.6" x14ac:dyDescent="0.3">
      <c r="A1061" s="21" t="s">
        <v>1309</v>
      </c>
      <c r="B1061" t="str">
        <f>VLOOKUP($A1061,'Customer Names'!$A$2:$D$2336,3,FALSE)</f>
        <v>Thomas A</v>
      </c>
      <c r="C1061">
        <f>VLOOKUP($A1061,'Medical Examinations'!$A$1:$J$2336,2,FALSE)</f>
        <v>32.774999999999999</v>
      </c>
      <c r="D1061">
        <f>VLOOKUP($A1061,'Medical Examinations'!$A$1:$J$2336,3,FALSE)</f>
        <v>11.76</v>
      </c>
      <c r="E1061" t="str">
        <f>VLOOKUP($A1061,'Medical Examinations'!$A$1:$J$2336,4,FALSE)</f>
        <v>Yes</v>
      </c>
      <c r="F1061" t="str">
        <f>VLOOKUP($A1061,'Medical Examinations'!$A$1:$J$2336,5,FALSE)</f>
        <v>No</v>
      </c>
      <c r="G1061" t="str">
        <f>VLOOKUP($A1061,'Medical Examinations'!$A$1:$J$2336,6,FALSE)</f>
        <v>No</v>
      </c>
      <c r="H1061">
        <f>VLOOKUP($A1061,'Medical Examinations'!$A$1:$J$2336,7,FALSE)</f>
        <v>0</v>
      </c>
      <c r="I1061" t="str">
        <f>VLOOKUP($A1061,'Medical Examinations'!$A$1:$J$2336,8,FALSE)</f>
        <v>No</v>
      </c>
      <c r="J1061" t="str">
        <f>VLOOKUP($A1061,'Medical Examinations'!$A$1:$J$2336,9,FALSE)</f>
        <v>Obesity</v>
      </c>
      <c r="K1061" t="str">
        <f>VLOOKUP($A1061,'Medical Examinations'!$A$1:$J$2336,10,FALSE)</f>
        <v>Diabetes</v>
      </c>
      <c r="L1061">
        <f>VLOOKUP($A1061,'Hospitalisation Details'!$A$1:$O$2344,2,FALSE)</f>
        <v>23</v>
      </c>
      <c r="M1061" s="6" t="str">
        <f>VLOOKUP($A1061,'Hospitalisation Details'!$A$1:$O$2344,5,FALSE)</f>
        <v>23-Jun-1967</v>
      </c>
      <c r="N1061" s="28">
        <f>VLOOKUP($A1061,'Hospitalisation Details'!$A$1:$O$2344,6,FALSE)</f>
        <v>55</v>
      </c>
      <c r="O1061" s="28">
        <f>VLOOKUP($A1061,'Hospitalisation Details'!$A$1:$O$2344,7,FALSE)</f>
        <v>0</v>
      </c>
      <c r="P1061" s="28">
        <f>VLOOKUP($A1061,'Hospitalisation Details'!$A$1:$O$2344,8,FALSE)</f>
        <v>10601.63</v>
      </c>
      <c r="Q1061" t="str">
        <f>VLOOKUP($A1061,'Hospitalisation Details'!$A$1:$O$2344,3,FALSE)</f>
        <v>Jun</v>
      </c>
    </row>
    <row r="1062" spans="1:17" ht="15.6" x14ac:dyDescent="0.3">
      <c r="A1062" s="21" t="s">
        <v>1308</v>
      </c>
      <c r="B1062" t="str">
        <f>VLOOKUP($A1062,'Customer Names'!$A$2:$D$2336,3,FALSE)</f>
        <v>Kevin J</v>
      </c>
      <c r="C1062">
        <f>VLOOKUP($A1062,'Medical Examinations'!$A$1:$J$2336,2,FALSE)</f>
        <v>39.6</v>
      </c>
      <c r="D1062">
        <f>VLOOKUP($A1062,'Medical Examinations'!$A$1:$J$2336,3,FALSE)</f>
        <v>5.1100000000000003</v>
      </c>
      <c r="E1062" t="str">
        <f>VLOOKUP($A1062,'Medical Examinations'!$A$1:$J$2336,4,FALSE)</f>
        <v>Yes</v>
      </c>
      <c r="F1062" t="str">
        <f>VLOOKUP($A1062,'Medical Examinations'!$A$1:$J$2336,5,FALSE)</f>
        <v>No</v>
      </c>
      <c r="G1062" t="str">
        <f>VLOOKUP($A1062,'Medical Examinations'!$A$1:$J$2336,6,FALSE)</f>
        <v>No</v>
      </c>
      <c r="H1062">
        <f>VLOOKUP($A1062,'Medical Examinations'!$A$1:$J$2336,7,FALSE)</f>
        <v>2</v>
      </c>
      <c r="I1062" t="str">
        <f>VLOOKUP($A1062,'Medical Examinations'!$A$1:$J$2336,8,FALSE)</f>
        <v>No</v>
      </c>
      <c r="J1062" t="str">
        <f>VLOOKUP($A1062,'Medical Examinations'!$A$1:$J$2336,9,FALSE)</f>
        <v>Obesity</v>
      </c>
      <c r="K1062" t="str">
        <f>VLOOKUP($A1062,'Medical Examinations'!$A$1:$J$2336,10,FALSE)</f>
        <v>Normal</v>
      </c>
      <c r="L1062">
        <f>VLOOKUP($A1062,'Hospitalisation Details'!$A$1:$O$2344,2,FALSE)</f>
        <v>20</v>
      </c>
      <c r="M1062" s="6" t="str">
        <f>VLOOKUP($A1062,'Hospitalisation Details'!$A$1:$O$2344,5,FALSE)</f>
        <v>20-Jul-1966</v>
      </c>
      <c r="N1062" s="28">
        <f>VLOOKUP($A1062,'Hospitalisation Details'!$A$1:$O$2344,6,FALSE)</f>
        <v>56</v>
      </c>
      <c r="O1062" s="28">
        <f>VLOOKUP($A1062,'Hospitalisation Details'!$A$1:$O$2344,7,FALSE)</f>
        <v>0</v>
      </c>
      <c r="P1062" s="28">
        <f>VLOOKUP($A1062,'Hospitalisation Details'!$A$1:$O$2344,8,FALSE)</f>
        <v>10601.41</v>
      </c>
      <c r="Q1062" t="str">
        <f>VLOOKUP($A1062,'Hospitalisation Details'!$A$1:$O$2344,3,FALSE)</f>
        <v>Jul</v>
      </c>
    </row>
    <row r="1063" spans="1:17" ht="15.6" x14ac:dyDescent="0.3">
      <c r="A1063" s="21" t="s">
        <v>1307</v>
      </c>
      <c r="B1063" t="str">
        <f>VLOOKUP($A1063,'Customer Names'!$A$2:$D$2336,3,FALSE)</f>
        <v>William H.III</v>
      </c>
      <c r="C1063">
        <f>VLOOKUP($A1063,'Medical Examinations'!$A$1:$J$2336,2,FALSE)</f>
        <v>30.97</v>
      </c>
      <c r="D1063">
        <f>VLOOKUP($A1063,'Medical Examinations'!$A$1:$J$2336,3,FALSE)</f>
        <v>5.54</v>
      </c>
      <c r="E1063" t="str">
        <f>VLOOKUP($A1063,'Medical Examinations'!$A$1:$J$2336,4,FALSE)</f>
        <v>No</v>
      </c>
      <c r="F1063" t="str">
        <f>VLOOKUP($A1063,'Medical Examinations'!$A$1:$J$2336,5,FALSE)</f>
        <v>No</v>
      </c>
      <c r="G1063" t="str">
        <f>VLOOKUP($A1063,'Medical Examinations'!$A$1:$J$2336,6,FALSE)</f>
        <v>No</v>
      </c>
      <c r="H1063">
        <f>VLOOKUP($A1063,'Medical Examinations'!$A$1:$J$2336,7,FALSE)</f>
        <v>2</v>
      </c>
      <c r="I1063" t="str">
        <f>VLOOKUP($A1063,'Medical Examinations'!$A$1:$J$2336,8,FALSE)</f>
        <v>No</v>
      </c>
      <c r="J1063" t="str">
        <f>VLOOKUP($A1063,'Medical Examinations'!$A$1:$J$2336,9,FALSE)</f>
        <v>Obesity</v>
      </c>
      <c r="K1063" t="str">
        <f>VLOOKUP($A1063,'Medical Examinations'!$A$1:$J$2336,10,FALSE)</f>
        <v>Normal</v>
      </c>
      <c r="L1063">
        <f>VLOOKUP($A1063,'Hospitalisation Details'!$A$1:$O$2344,2,FALSE)</f>
        <v>14</v>
      </c>
      <c r="M1063" s="6" t="str">
        <f>VLOOKUP($A1063,'Hospitalisation Details'!$A$1:$O$2344,5,FALSE)</f>
        <v>14-Dec-1972</v>
      </c>
      <c r="N1063" s="28">
        <f>VLOOKUP($A1063,'Hospitalisation Details'!$A$1:$O$2344,6,FALSE)</f>
        <v>50</v>
      </c>
      <c r="O1063" s="28">
        <f>VLOOKUP($A1063,'Hospitalisation Details'!$A$1:$O$2344,7,FALSE)</f>
        <v>3</v>
      </c>
      <c r="P1063" s="28">
        <f>VLOOKUP($A1063,'Hospitalisation Details'!$A$1:$O$2344,8,FALSE)</f>
        <v>10600.55</v>
      </c>
      <c r="Q1063" t="str">
        <f>VLOOKUP($A1063,'Hospitalisation Details'!$A$1:$O$2344,3,FALSE)</f>
        <v>Dec</v>
      </c>
    </row>
    <row r="1064" spans="1:17" ht="15.6" x14ac:dyDescent="0.3">
      <c r="A1064" s="21" t="s">
        <v>1306</v>
      </c>
      <c r="B1064" t="str">
        <f>VLOOKUP($A1064,'Customer Names'!$A$2:$D$2336,3,FALSE)</f>
        <v>Gal</v>
      </c>
      <c r="C1064">
        <f>VLOOKUP($A1064,'Medical Examinations'!$A$1:$J$2336,2,FALSE)</f>
        <v>27.645</v>
      </c>
      <c r="D1064">
        <f>VLOOKUP($A1064,'Medical Examinations'!$A$1:$J$2336,3,FALSE)</f>
        <v>8.8699999999999992</v>
      </c>
      <c r="E1064" t="str">
        <f>VLOOKUP($A1064,'Medical Examinations'!$A$1:$J$2336,4,FALSE)</f>
        <v>Yes</v>
      </c>
      <c r="F1064" t="str">
        <f>VLOOKUP($A1064,'Medical Examinations'!$A$1:$J$2336,5,FALSE)</f>
        <v>No</v>
      </c>
      <c r="G1064" t="str">
        <f>VLOOKUP($A1064,'Medical Examinations'!$A$1:$J$2336,6,FALSE)</f>
        <v>No</v>
      </c>
      <c r="H1064">
        <f>VLOOKUP($A1064,'Medical Examinations'!$A$1:$J$2336,7,FALSE)</f>
        <v>0</v>
      </c>
      <c r="I1064" t="str">
        <f>VLOOKUP($A1064,'Medical Examinations'!$A$1:$J$2336,8,FALSE)</f>
        <v>No</v>
      </c>
      <c r="J1064" t="str">
        <f>VLOOKUP($A1064,'Medical Examinations'!$A$1:$J$2336,9,FALSE)</f>
        <v>Over Weight</v>
      </c>
      <c r="K1064" t="str">
        <f>VLOOKUP($A1064,'Medical Examinations'!$A$1:$J$2336,10,FALSE)</f>
        <v>Diabetes</v>
      </c>
      <c r="L1064">
        <f>VLOOKUP($A1064,'Hospitalisation Details'!$A$1:$O$2344,2,FALSE)</f>
        <v>29</v>
      </c>
      <c r="M1064" s="6" t="str">
        <f>VLOOKUP($A1064,'Hospitalisation Details'!$A$1:$O$2344,5,FALSE)</f>
        <v>29-Nov-1967</v>
      </c>
      <c r="N1064" s="28">
        <f>VLOOKUP($A1064,'Hospitalisation Details'!$A$1:$O$2344,6,FALSE)</f>
        <v>55</v>
      </c>
      <c r="O1064" s="28">
        <f>VLOOKUP($A1064,'Hospitalisation Details'!$A$1:$O$2344,7,FALSE)</f>
        <v>0</v>
      </c>
      <c r="P1064" s="28">
        <f>VLOOKUP($A1064,'Hospitalisation Details'!$A$1:$O$2344,8,FALSE)</f>
        <v>10594.5</v>
      </c>
      <c r="Q1064" t="str">
        <f>VLOOKUP($A1064,'Hospitalisation Details'!$A$1:$O$2344,3,FALSE)</f>
        <v>Nov</v>
      </c>
    </row>
    <row r="1065" spans="1:17" ht="15.6" x14ac:dyDescent="0.3">
      <c r="A1065" s="21" t="s">
        <v>1305</v>
      </c>
      <c r="B1065" t="str">
        <f>VLOOKUP($A1065,'Customer Names'!$A$2:$D$2336,3,FALSE)</f>
        <v>Anton</v>
      </c>
      <c r="C1065">
        <f>VLOOKUP($A1065,'Medical Examinations'!$A$1:$J$2336,2,FALSE)</f>
        <v>34.43</v>
      </c>
      <c r="D1065">
        <f>VLOOKUP($A1065,'Medical Examinations'!$A$1:$J$2336,3,FALSE)</f>
        <v>5.96</v>
      </c>
      <c r="E1065" t="str">
        <f>VLOOKUP($A1065,'Medical Examinations'!$A$1:$J$2336,4,FALSE)</f>
        <v>Yes</v>
      </c>
      <c r="F1065" t="str">
        <f>VLOOKUP($A1065,'Medical Examinations'!$A$1:$J$2336,5,FALSE)</f>
        <v>No</v>
      </c>
      <c r="G1065" t="str">
        <f>VLOOKUP($A1065,'Medical Examinations'!$A$1:$J$2336,6,FALSE)</f>
        <v>No</v>
      </c>
      <c r="H1065">
        <f>VLOOKUP($A1065,'Medical Examinations'!$A$1:$J$2336,7,FALSE)</f>
        <v>2</v>
      </c>
      <c r="I1065" t="str">
        <f>VLOOKUP($A1065,'Medical Examinations'!$A$1:$J$2336,8,FALSE)</f>
        <v>No</v>
      </c>
      <c r="J1065" t="str">
        <f>VLOOKUP($A1065,'Medical Examinations'!$A$1:$J$2336,9,FALSE)</f>
        <v>Obesity</v>
      </c>
      <c r="K1065" t="str">
        <f>VLOOKUP($A1065,'Medical Examinations'!$A$1:$J$2336,10,FALSE)</f>
        <v>Prediabetes</v>
      </c>
      <c r="L1065">
        <f>VLOOKUP($A1065,'Hospitalisation Details'!$A$1:$O$2344,2,FALSE)</f>
        <v>3</v>
      </c>
      <c r="M1065" s="6" t="str">
        <f>VLOOKUP($A1065,'Hospitalisation Details'!$A$1:$O$2344,5,FALSE)</f>
        <v>3-Nov-1966</v>
      </c>
      <c r="N1065" s="28">
        <f>VLOOKUP($A1065,'Hospitalisation Details'!$A$1:$O$2344,6,FALSE)</f>
        <v>56</v>
      </c>
      <c r="O1065" s="28">
        <f>VLOOKUP($A1065,'Hospitalisation Details'!$A$1:$O$2344,7,FALSE)</f>
        <v>0</v>
      </c>
      <c r="P1065" s="28">
        <f>VLOOKUP($A1065,'Hospitalisation Details'!$A$1:$O$2344,8,FALSE)</f>
        <v>10594.23</v>
      </c>
      <c r="Q1065" t="str">
        <f>VLOOKUP($A1065,'Hospitalisation Details'!$A$1:$O$2344,3,FALSE)</f>
        <v>Nov</v>
      </c>
    </row>
    <row r="1066" spans="1:17" ht="15.6" x14ac:dyDescent="0.3">
      <c r="A1066" s="21" t="s">
        <v>1304</v>
      </c>
      <c r="B1066" t="str">
        <f>VLOOKUP($A1066,'Customer Names'!$A$2:$D$2336,3,FALSE)</f>
        <v>Yazmin</v>
      </c>
      <c r="C1066">
        <f>VLOOKUP($A1066,'Medical Examinations'!$A$1:$J$2336,2,FALSE)</f>
        <v>39.6</v>
      </c>
      <c r="D1066">
        <f>VLOOKUP($A1066,'Medical Examinations'!$A$1:$J$2336,3,FALSE)</f>
        <v>4.4400000000000004</v>
      </c>
      <c r="E1066" t="str">
        <f>VLOOKUP($A1066,'Medical Examinations'!$A$1:$J$2336,4,FALSE)</f>
        <v>Yes</v>
      </c>
      <c r="F1066" t="str">
        <f>VLOOKUP($A1066,'Medical Examinations'!$A$1:$J$2336,5,FALSE)</f>
        <v>No</v>
      </c>
      <c r="G1066" t="str">
        <f>VLOOKUP($A1066,'Medical Examinations'!$A$1:$J$2336,6,FALSE)</f>
        <v>Yes</v>
      </c>
      <c r="H1066">
        <f>VLOOKUP($A1066,'Medical Examinations'!$A$1:$J$2336,7,FALSE)</f>
        <v>1</v>
      </c>
      <c r="I1066" t="str">
        <f>VLOOKUP($A1066,'Medical Examinations'!$A$1:$J$2336,8,FALSE)</f>
        <v>No</v>
      </c>
      <c r="J1066" t="str">
        <f>VLOOKUP($A1066,'Medical Examinations'!$A$1:$J$2336,9,FALSE)</f>
        <v>Obesity</v>
      </c>
      <c r="K1066" t="str">
        <f>VLOOKUP($A1066,'Medical Examinations'!$A$1:$J$2336,10,FALSE)</f>
        <v>Normal</v>
      </c>
      <c r="L1066">
        <f>VLOOKUP($A1066,'Hospitalisation Details'!$A$1:$O$2344,2,FALSE)</f>
        <v>25</v>
      </c>
      <c r="M1066" s="6" t="str">
        <f>VLOOKUP($A1066,'Hospitalisation Details'!$A$1:$O$2344,5,FALSE)</f>
        <v>25-Dec-1969</v>
      </c>
      <c r="N1066" s="28">
        <f>VLOOKUP($A1066,'Hospitalisation Details'!$A$1:$O$2344,6,FALSE)</f>
        <v>53</v>
      </c>
      <c r="O1066" s="28">
        <f>VLOOKUP($A1066,'Hospitalisation Details'!$A$1:$O$2344,7,FALSE)</f>
        <v>1</v>
      </c>
      <c r="P1066" s="28">
        <f>VLOOKUP($A1066,'Hospitalisation Details'!$A$1:$O$2344,8,FALSE)</f>
        <v>10579.71</v>
      </c>
      <c r="Q1066" t="str">
        <f>VLOOKUP($A1066,'Hospitalisation Details'!$A$1:$O$2344,3,FALSE)</f>
        <v>Dec</v>
      </c>
    </row>
    <row r="1067" spans="1:17" ht="15.6" x14ac:dyDescent="0.3">
      <c r="A1067" s="21" t="s">
        <v>1303</v>
      </c>
      <c r="B1067" t="str">
        <f>VLOOKUP($A1067,'Customer Names'!$A$2:$D$2336,3,FALSE)</f>
        <v>Florian</v>
      </c>
      <c r="C1067">
        <f>VLOOKUP($A1067,'Medical Examinations'!$A$1:$J$2336,2,FALSE)</f>
        <v>22.1</v>
      </c>
      <c r="D1067">
        <f>VLOOKUP($A1067,'Medical Examinations'!$A$1:$J$2336,3,FALSE)</f>
        <v>4.6500000000000004</v>
      </c>
      <c r="E1067" t="str">
        <f>VLOOKUP($A1067,'Medical Examinations'!$A$1:$J$2336,4,FALSE)</f>
        <v>Yes</v>
      </c>
      <c r="F1067" t="str">
        <f>VLOOKUP($A1067,'Medical Examinations'!$A$1:$J$2336,5,FALSE)</f>
        <v>No</v>
      </c>
      <c r="G1067" t="str">
        <f>VLOOKUP($A1067,'Medical Examinations'!$A$1:$J$2336,6,FALSE)</f>
        <v>No</v>
      </c>
      <c r="H1067">
        <f>VLOOKUP($A1067,'Medical Examinations'!$A$1:$J$2336,7,FALSE)</f>
        <v>2</v>
      </c>
      <c r="I1067" t="str">
        <f>VLOOKUP($A1067,'Medical Examinations'!$A$1:$J$2336,8,FALSE)</f>
        <v>No</v>
      </c>
      <c r="J1067" t="str">
        <f>VLOOKUP($A1067,'Medical Examinations'!$A$1:$J$2336,9,FALSE)</f>
        <v>Normal Weight</v>
      </c>
      <c r="K1067" t="str">
        <f>VLOOKUP($A1067,'Medical Examinations'!$A$1:$J$2336,10,FALSE)</f>
        <v>Normal</v>
      </c>
      <c r="L1067">
        <f>VLOOKUP($A1067,'Hospitalisation Details'!$A$1:$O$2344,2,FALSE)</f>
        <v>11</v>
      </c>
      <c r="M1067" s="6" t="str">
        <f>VLOOKUP($A1067,'Hospitalisation Details'!$A$1:$O$2344,5,FALSE)</f>
        <v>11-Dec-1966</v>
      </c>
      <c r="N1067" s="28">
        <f>VLOOKUP($A1067,'Hospitalisation Details'!$A$1:$O$2344,6,FALSE)</f>
        <v>56</v>
      </c>
      <c r="O1067" s="28">
        <f>VLOOKUP($A1067,'Hospitalisation Details'!$A$1:$O$2344,7,FALSE)</f>
        <v>0</v>
      </c>
      <c r="P1067" s="28">
        <f>VLOOKUP($A1067,'Hospitalisation Details'!$A$1:$O$2344,8,FALSE)</f>
        <v>10577.09</v>
      </c>
      <c r="Q1067" t="str">
        <f>VLOOKUP($A1067,'Hospitalisation Details'!$A$1:$O$2344,3,FALSE)</f>
        <v>Dec</v>
      </c>
    </row>
    <row r="1068" spans="1:17" ht="15.6" x14ac:dyDescent="0.3">
      <c r="A1068" s="21" t="s">
        <v>1302</v>
      </c>
      <c r="B1068" t="str">
        <f>VLOOKUP($A1068,'Customer Names'!$A$2:$D$2336,3,FALSE)</f>
        <v>Karen L</v>
      </c>
      <c r="C1068">
        <f>VLOOKUP($A1068,'Medical Examinations'!$A$1:$J$2336,2,FALSE)</f>
        <v>33.25</v>
      </c>
      <c r="D1068">
        <f>VLOOKUP($A1068,'Medical Examinations'!$A$1:$J$2336,3,FALSE)</f>
        <v>5.64</v>
      </c>
      <c r="E1068" t="str">
        <f>VLOOKUP($A1068,'Medical Examinations'!$A$1:$J$2336,4,FALSE)</f>
        <v>Yes</v>
      </c>
      <c r="F1068" t="str">
        <f>VLOOKUP($A1068,'Medical Examinations'!$A$1:$J$2336,5,FALSE)</f>
        <v>No</v>
      </c>
      <c r="G1068" t="str">
        <f>VLOOKUP($A1068,'Medical Examinations'!$A$1:$J$2336,6,FALSE)</f>
        <v>Yes</v>
      </c>
      <c r="H1068">
        <f>VLOOKUP($A1068,'Medical Examinations'!$A$1:$J$2336,7,FALSE)</f>
        <v>1</v>
      </c>
      <c r="I1068" t="str">
        <f>VLOOKUP($A1068,'Medical Examinations'!$A$1:$J$2336,8,FALSE)</f>
        <v>No</v>
      </c>
      <c r="J1068" t="str">
        <f>VLOOKUP($A1068,'Medical Examinations'!$A$1:$J$2336,9,FALSE)</f>
        <v>Obesity</v>
      </c>
      <c r="K1068" t="str">
        <f>VLOOKUP($A1068,'Medical Examinations'!$A$1:$J$2336,10,FALSE)</f>
        <v>Normal</v>
      </c>
      <c r="L1068">
        <f>VLOOKUP($A1068,'Hospitalisation Details'!$A$1:$O$2344,2,FALSE)</f>
        <v>17</v>
      </c>
      <c r="M1068" s="6" t="str">
        <f>VLOOKUP($A1068,'Hospitalisation Details'!$A$1:$O$2344,5,FALSE)</f>
        <v>17-Jul-1969</v>
      </c>
      <c r="N1068" s="28">
        <f>VLOOKUP($A1068,'Hospitalisation Details'!$A$1:$O$2344,6,FALSE)</f>
        <v>53</v>
      </c>
      <c r="O1068" s="28">
        <f>VLOOKUP($A1068,'Hospitalisation Details'!$A$1:$O$2344,7,FALSE)</f>
        <v>0</v>
      </c>
      <c r="P1068" s="28">
        <f>VLOOKUP($A1068,'Hospitalisation Details'!$A$1:$O$2344,8,FALSE)</f>
        <v>10564.88</v>
      </c>
      <c r="Q1068" t="str">
        <f>VLOOKUP($A1068,'Hospitalisation Details'!$A$1:$O$2344,3,FALSE)</f>
        <v>Jul</v>
      </c>
    </row>
    <row r="1069" spans="1:17" ht="15.6" x14ac:dyDescent="0.3">
      <c r="A1069" s="21" t="s">
        <v>1301</v>
      </c>
      <c r="B1069" t="str">
        <f>VLOOKUP($A1069,'Customer Names'!$A$2:$D$2336,3,FALSE)</f>
        <v>Scott</v>
      </c>
      <c r="C1069">
        <f>VLOOKUP($A1069,'Medical Examinations'!$A$1:$J$2336,2,FALSE)</f>
        <v>33.33</v>
      </c>
      <c r="D1069">
        <f>VLOOKUP($A1069,'Medical Examinations'!$A$1:$J$2336,3,FALSE)</f>
        <v>10.19</v>
      </c>
      <c r="E1069" t="str">
        <f>VLOOKUP($A1069,'Medical Examinations'!$A$1:$J$2336,4,FALSE)</f>
        <v>No</v>
      </c>
      <c r="F1069" t="str">
        <f>VLOOKUP($A1069,'Medical Examinations'!$A$1:$J$2336,5,FALSE)</f>
        <v>No</v>
      </c>
      <c r="G1069" t="str">
        <f>VLOOKUP($A1069,'Medical Examinations'!$A$1:$J$2336,6,FALSE)</f>
        <v>No</v>
      </c>
      <c r="H1069">
        <f>VLOOKUP($A1069,'Medical Examinations'!$A$1:$J$2336,7,FALSE)</f>
        <v>0</v>
      </c>
      <c r="I1069" t="str">
        <f>VLOOKUP($A1069,'Medical Examinations'!$A$1:$J$2336,8,FALSE)</f>
        <v>No</v>
      </c>
      <c r="J1069" t="str">
        <f>VLOOKUP($A1069,'Medical Examinations'!$A$1:$J$2336,9,FALSE)</f>
        <v>Obesity</v>
      </c>
      <c r="K1069" t="str">
        <f>VLOOKUP($A1069,'Medical Examinations'!$A$1:$J$2336,10,FALSE)</f>
        <v>Diabetes</v>
      </c>
      <c r="L1069">
        <f>VLOOKUP($A1069,'Hospitalisation Details'!$A$1:$O$2344,2,FALSE)</f>
        <v>29</v>
      </c>
      <c r="M1069" s="6" t="str">
        <f>VLOOKUP($A1069,'Hospitalisation Details'!$A$1:$O$2344,5,FALSE)</f>
        <v>29-Jun-1971</v>
      </c>
      <c r="N1069" s="28">
        <f>VLOOKUP($A1069,'Hospitalisation Details'!$A$1:$O$2344,6,FALSE)</f>
        <v>51</v>
      </c>
      <c r="O1069" s="28">
        <f>VLOOKUP($A1069,'Hospitalisation Details'!$A$1:$O$2344,7,FALSE)</f>
        <v>3</v>
      </c>
      <c r="P1069" s="28">
        <f>VLOOKUP($A1069,'Hospitalisation Details'!$A$1:$O$2344,8,FALSE)</f>
        <v>10560.49</v>
      </c>
      <c r="Q1069" t="str">
        <f>VLOOKUP($A1069,'Hospitalisation Details'!$A$1:$O$2344,3,FALSE)</f>
        <v>Jun</v>
      </c>
    </row>
    <row r="1070" spans="1:17" ht="15.6" x14ac:dyDescent="0.3">
      <c r="A1070" s="21" t="s">
        <v>1300</v>
      </c>
      <c r="B1070" t="str">
        <f>VLOOKUP($A1070,'Customer Names'!$A$2:$D$2336,3,FALSE)</f>
        <v>Claire</v>
      </c>
      <c r="C1070">
        <f>VLOOKUP($A1070,'Medical Examinations'!$A$1:$J$2336,2,FALSE)</f>
        <v>30.5</v>
      </c>
      <c r="D1070">
        <f>VLOOKUP($A1070,'Medical Examinations'!$A$1:$J$2336,3,FALSE)</f>
        <v>10.79</v>
      </c>
      <c r="E1070" t="str">
        <f>VLOOKUP($A1070,'Medical Examinations'!$A$1:$J$2336,4,FALSE)</f>
        <v>No</v>
      </c>
      <c r="F1070" t="str">
        <f>VLOOKUP($A1070,'Medical Examinations'!$A$1:$J$2336,5,FALSE)</f>
        <v>No</v>
      </c>
      <c r="G1070" t="str">
        <f>VLOOKUP($A1070,'Medical Examinations'!$A$1:$J$2336,6,FALSE)</f>
        <v>No</v>
      </c>
      <c r="H1070">
        <f>VLOOKUP($A1070,'Medical Examinations'!$A$1:$J$2336,7,FALSE)</f>
        <v>0</v>
      </c>
      <c r="I1070" t="str">
        <f>VLOOKUP($A1070,'Medical Examinations'!$A$1:$J$2336,8,FALSE)</f>
        <v>No</v>
      </c>
      <c r="J1070" t="str">
        <f>VLOOKUP($A1070,'Medical Examinations'!$A$1:$J$2336,9,FALSE)</f>
        <v>Obesity</v>
      </c>
      <c r="K1070" t="str">
        <f>VLOOKUP($A1070,'Medical Examinations'!$A$1:$J$2336,10,FALSE)</f>
        <v>Diabetes</v>
      </c>
      <c r="L1070">
        <f>VLOOKUP($A1070,'Hospitalisation Details'!$A$1:$O$2344,2,FALSE)</f>
        <v>26</v>
      </c>
      <c r="M1070" s="6" t="str">
        <f>VLOOKUP($A1070,'Hospitalisation Details'!$A$1:$O$2344,5,FALSE)</f>
        <v>26-Sep-1971</v>
      </c>
      <c r="N1070" s="28">
        <f>VLOOKUP($A1070,'Hospitalisation Details'!$A$1:$O$2344,6,FALSE)</f>
        <v>51</v>
      </c>
      <c r="O1070" s="28">
        <f>VLOOKUP($A1070,'Hospitalisation Details'!$A$1:$O$2344,7,FALSE)</f>
        <v>0</v>
      </c>
      <c r="P1070" s="28">
        <f>VLOOKUP($A1070,'Hospitalisation Details'!$A$1:$O$2344,8,FALSE)</f>
        <v>10546.48</v>
      </c>
      <c r="Q1070" t="str">
        <f>VLOOKUP($A1070,'Hospitalisation Details'!$A$1:$O$2344,3,FALSE)</f>
        <v>Sep</v>
      </c>
    </row>
    <row r="1071" spans="1:17" ht="15.6" x14ac:dyDescent="0.3">
      <c r="A1071" s="21" t="s">
        <v>1299</v>
      </c>
      <c r="B1071" t="str">
        <f>VLOOKUP($A1071,'Customer Names'!$A$2:$D$2336,3,FALSE)</f>
        <v>Lynn M</v>
      </c>
      <c r="C1071">
        <f>VLOOKUP($A1071,'Medical Examinations'!$A$1:$J$2336,2,FALSE)</f>
        <v>30.3</v>
      </c>
      <c r="D1071">
        <f>VLOOKUP($A1071,'Medical Examinations'!$A$1:$J$2336,3,FALSE)</f>
        <v>4.24</v>
      </c>
      <c r="E1071" t="str">
        <f>VLOOKUP($A1071,'Medical Examinations'!$A$1:$J$2336,4,FALSE)</f>
        <v>No</v>
      </c>
      <c r="F1071" t="str">
        <f>VLOOKUP($A1071,'Medical Examinations'!$A$1:$J$2336,5,FALSE)</f>
        <v>No</v>
      </c>
      <c r="G1071" t="str">
        <f>VLOOKUP($A1071,'Medical Examinations'!$A$1:$J$2336,6,FALSE)</f>
        <v>No</v>
      </c>
      <c r="H1071">
        <f>VLOOKUP($A1071,'Medical Examinations'!$A$1:$J$2336,7,FALSE)</f>
        <v>0</v>
      </c>
      <c r="I1071" t="str">
        <f>VLOOKUP($A1071,'Medical Examinations'!$A$1:$J$2336,8,FALSE)</f>
        <v>No</v>
      </c>
      <c r="J1071" t="str">
        <f>VLOOKUP($A1071,'Medical Examinations'!$A$1:$J$2336,9,FALSE)</f>
        <v>Obesity</v>
      </c>
      <c r="K1071" t="str">
        <f>VLOOKUP($A1071,'Medical Examinations'!$A$1:$J$2336,10,FALSE)</f>
        <v>Normal</v>
      </c>
      <c r="L1071">
        <f>VLOOKUP($A1071,'Hospitalisation Details'!$A$1:$O$2344,2,FALSE)</f>
        <v>25</v>
      </c>
      <c r="M1071" s="6" t="str">
        <f>VLOOKUP($A1071,'Hospitalisation Details'!$A$1:$O$2344,5,FALSE)</f>
        <v>25-Oct-1977</v>
      </c>
      <c r="N1071" s="28">
        <f>VLOOKUP($A1071,'Hospitalisation Details'!$A$1:$O$2344,6,FALSE)</f>
        <v>45</v>
      </c>
      <c r="O1071" s="28">
        <f>VLOOKUP($A1071,'Hospitalisation Details'!$A$1:$O$2344,7,FALSE)</f>
        <v>2</v>
      </c>
      <c r="P1071" s="28">
        <f>VLOOKUP($A1071,'Hospitalisation Details'!$A$1:$O$2344,8,FALSE)</f>
        <v>10495.6</v>
      </c>
      <c r="Q1071" t="str">
        <f>VLOOKUP($A1071,'Hospitalisation Details'!$A$1:$O$2344,3,FALSE)</f>
        <v>Oct</v>
      </c>
    </row>
    <row r="1072" spans="1:17" ht="15.6" x14ac:dyDescent="0.3">
      <c r="A1072" s="21" t="s">
        <v>1298</v>
      </c>
      <c r="B1072" t="str">
        <f>VLOOKUP($A1072,'Customer Names'!$A$2:$D$2336,3,FALSE)</f>
        <v>Sharon</v>
      </c>
      <c r="C1072">
        <f>VLOOKUP($A1072,'Medical Examinations'!$A$1:$J$2336,2,FALSE)</f>
        <v>26.22</v>
      </c>
      <c r="D1072">
        <f>VLOOKUP($A1072,'Medical Examinations'!$A$1:$J$2336,3,FALSE)</f>
        <v>5.83</v>
      </c>
      <c r="E1072" t="str">
        <f>VLOOKUP($A1072,'Medical Examinations'!$A$1:$J$2336,4,FALSE)</f>
        <v>No</v>
      </c>
      <c r="F1072" t="str">
        <f>VLOOKUP($A1072,'Medical Examinations'!$A$1:$J$2336,5,FALSE)</f>
        <v>No</v>
      </c>
      <c r="G1072" t="str">
        <f>VLOOKUP($A1072,'Medical Examinations'!$A$1:$J$2336,6,FALSE)</f>
        <v>No</v>
      </c>
      <c r="H1072">
        <f>VLOOKUP($A1072,'Medical Examinations'!$A$1:$J$2336,7,FALSE)</f>
        <v>2</v>
      </c>
      <c r="I1072" t="str">
        <f>VLOOKUP($A1072,'Medical Examinations'!$A$1:$J$2336,8,FALSE)</f>
        <v>No</v>
      </c>
      <c r="J1072" t="str">
        <f>VLOOKUP($A1072,'Medical Examinations'!$A$1:$J$2336,9,FALSE)</f>
        <v>Over Weight</v>
      </c>
      <c r="K1072" t="str">
        <f>VLOOKUP($A1072,'Medical Examinations'!$A$1:$J$2336,10,FALSE)</f>
        <v>Prediabetes</v>
      </c>
      <c r="L1072">
        <f>VLOOKUP($A1072,'Hospitalisation Details'!$A$1:$O$2344,2,FALSE)</f>
        <v>19</v>
      </c>
      <c r="M1072" s="6" t="str">
        <f>VLOOKUP($A1072,'Hospitalisation Details'!$A$1:$O$2344,5,FALSE)</f>
        <v>19-Oct-1972</v>
      </c>
      <c r="N1072" s="28">
        <f>VLOOKUP($A1072,'Hospitalisation Details'!$A$1:$O$2344,6,FALSE)</f>
        <v>50</v>
      </c>
      <c r="O1072" s="28">
        <f>VLOOKUP($A1072,'Hospitalisation Details'!$A$1:$O$2344,7,FALSE)</f>
        <v>2</v>
      </c>
      <c r="P1072" s="28">
        <f>VLOOKUP($A1072,'Hospitalisation Details'!$A$1:$O$2344,8,FALSE)</f>
        <v>10493.95</v>
      </c>
      <c r="Q1072" t="str">
        <f>VLOOKUP($A1072,'Hospitalisation Details'!$A$1:$O$2344,3,FALSE)</f>
        <v>Oct</v>
      </c>
    </row>
    <row r="1073" spans="1:17" ht="15.6" x14ac:dyDescent="0.3">
      <c r="A1073" s="21" t="s">
        <v>1297</v>
      </c>
      <c r="B1073" t="str">
        <f>VLOOKUP($A1073,'Customer Names'!$A$2:$D$2336,3,FALSE)</f>
        <v>Candice</v>
      </c>
      <c r="C1073">
        <f>VLOOKUP($A1073,'Medical Examinations'!$A$1:$J$2336,2,FALSE)</f>
        <v>29.99</v>
      </c>
      <c r="D1073">
        <f>VLOOKUP($A1073,'Medical Examinations'!$A$1:$J$2336,3,FALSE)</f>
        <v>11.85</v>
      </c>
      <c r="E1073" t="str">
        <f>VLOOKUP($A1073,'Medical Examinations'!$A$1:$J$2336,4,FALSE)</f>
        <v>No</v>
      </c>
      <c r="F1073" t="str">
        <f>VLOOKUP($A1073,'Medical Examinations'!$A$1:$J$2336,5,FALSE)</f>
        <v>No</v>
      </c>
      <c r="G1073" t="str">
        <f>VLOOKUP($A1073,'Medical Examinations'!$A$1:$J$2336,6,FALSE)</f>
        <v>No</v>
      </c>
      <c r="H1073">
        <f>VLOOKUP($A1073,'Medical Examinations'!$A$1:$J$2336,7,FALSE)</f>
        <v>0</v>
      </c>
      <c r="I1073" t="str">
        <f>VLOOKUP($A1073,'Medical Examinations'!$A$1:$J$2336,8,FALSE)</f>
        <v>No</v>
      </c>
      <c r="J1073" t="str">
        <f>VLOOKUP($A1073,'Medical Examinations'!$A$1:$J$2336,9,FALSE)</f>
        <v>Obesity</v>
      </c>
      <c r="K1073" t="str">
        <f>VLOOKUP($A1073,'Medical Examinations'!$A$1:$J$2336,10,FALSE)</f>
        <v>Diabetes</v>
      </c>
      <c r="L1073">
        <f>VLOOKUP($A1073,'Hospitalisation Details'!$A$1:$O$2344,2,FALSE)</f>
        <v>21</v>
      </c>
      <c r="M1073" s="6" t="str">
        <f>VLOOKUP($A1073,'Hospitalisation Details'!$A$1:$O$2344,5,FALSE)</f>
        <v>21-Aug-1978</v>
      </c>
      <c r="N1073" s="28">
        <f>VLOOKUP($A1073,'Hospitalisation Details'!$A$1:$O$2344,6,FALSE)</f>
        <v>44</v>
      </c>
      <c r="O1073" s="28">
        <f>VLOOKUP($A1073,'Hospitalisation Details'!$A$1:$O$2344,7,FALSE)</f>
        <v>2</v>
      </c>
      <c r="P1073" s="28">
        <f>VLOOKUP($A1073,'Hospitalisation Details'!$A$1:$O$2344,8,FALSE)</f>
        <v>10486.55</v>
      </c>
      <c r="Q1073" t="str">
        <f>VLOOKUP($A1073,'Hospitalisation Details'!$A$1:$O$2344,3,FALSE)</f>
        <v>Aug</v>
      </c>
    </row>
    <row r="1074" spans="1:17" ht="15.6" x14ac:dyDescent="0.3">
      <c r="A1074" s="21" t="s">
        <v>1296</v>
      </c>
      <c r="B1074" t="str">
        <f>VLOOKUP($A1074,'Customer Names'!$A$2:$D$2336,3,FALSE)</f>
        <v>Jennifer D</v>
      </c>
      <c r="C1074">
        <f>VLOOKUP($A1074,'Medical Examinations'!$A$1:$J$2336,2,FALSE)</f>
        <v>36.380000000000003</v>
      </c>
      <c r="D1074">
        <f>VLOOKUP($A1074,'Medical Examinations'!$A$1:$J$2336,3,FALSE)</f>
        <v>5.98</v>
      </c>
      <c r="E1074" t="str">
        <f>VLOOKUP($A1074,'Medical Examinations'!$A$1:$J$2336,4,FALSE)</f>
        <v>No</v>
      </c>
      <c r="F1074" t="str">
        <f>VLOOKUP($A1074,'Medical Examinations'!$A$1:$J$2336,5,FALSE)</f>
        <v>No</v>
      </c>
      <c r="G1074" t="str">
        <f>VLOOKUP($A1074,'Medical Examinations'!$A$1:$J$2336,6,FALSE)</f>
        <v>No</v>
      </c>
      <c r="H1074">
        <f>VLOOKUP($A1074,'Medical Examinations'!$A$1:$J$2336,7,FALSE)</f>
        <v>1</v>
      </c>
      <c r="I1074" t="str">
        <f>VLOOKUP($A1074,'Medical Examinations'!$A$1:$J$2336,8,FALSE)</f>
        <v>No</v>
      </c>
      <c r="J1074" t="str">
        <f>VLOOKUP($A1074,'Medical Examinations'!$A$1:$J$2336,9,FALSE)</f>
        <v>Obesity</v>
      </c>
      <c r="K1074" t="str">
        <f>VLOOKUP($A1074,'Medical Examinations'!$A$1:$J$2336,10,FALSE)</f>
        <v>Prediabetes</v>
      </c>
      <c r="L1074">
        <f>VLOOKUP($A1074,'Hospitalisation Details'!$A$1:$O$2344,2,FALSE)</f>
        <v>28</v>
      </c>
      <c r="M1074" s="6" t="str">
        <f>VLOOKUP($A1074,'Hospitalisation Details'!$A$1:$O$2344,5,FALSE)</f>
        <v>28-Jun-1987</v>
      </c>
      <c r="N1074" s="28">
        <f>VLOOKUP($A1074,'Hospitalisation Details'!$A$1:$O$2344,6,FALSE)</f>
        <v>35</v>
      </c>
      <c r="O1074" s="28">
        <f>VLOOKUP($A1074,'Hospitalisation Details'!$A$1:$O$2344,7,FALSE)</f>
        <v>3</v>
      </c>
      <c r="P1074" s="28">
        <f>VLOOKUP($A1074,'Hospitalisation Details'!$A$1:$O$2344,8,FALSE)</f>
        <v>10464.83</v>
      </c>
      <c r="Q1074" t="str">
        <f>VLOOKUP($A1074,'Hospitalisation Details'!$A$1:$O$2344,3,FALSE)</f>
        <v>Jun</v>
      </c>
    </row>
    <row r="1075" spans="1:17" ht="15.6" x14ac:dyDescent="0.3">
      <c r="A1075" s="21" t="s">
        <v>1295</v>
      </c>
      <c r="B1075" t="str">
        <f>VLOOKUP($A1075,'Customer Names'!$A$2:$D$2336,3,FALSE)</f>
        <v>Eric</v>
      </c>
      <c r="C1075">
        <f>VLOOKUP($A1075,'Medical Examinations'!$A$1:$J$2336,2,FALSE)</f>
        <v>31.16</v>
      </c>
      <c r="D1075">
        <f>VLOOKUP($A1075,'Medical Examinations'!$A$1:$J$2336,3,FALSE)</f>
        <v>4.26</v>
      </c>
      <c r="E1075" t="str">
        <f>VLOOKUP($A1075,'Medical Examinations'!$A$1:$J$2336,4,FALSE)</f>
        <v>Yes</v>
      </c>
      <c r="F1075" t="str">
        <f>VLOOKUP($A1075,'Medical Examinations'!$A$1:$J$2336,5,FALSE)</f>
        <v>No</v>
      </c>
      <c r="G1075" t="str">
        <f>VLOOKUP($A1075,'Medical Examinations'!$A$1:$J$2336,6,FALSE)</f>
        <v>Yes</v>
      </c>
      <c r="H1075">
        <f>VLOOKUP($A1075,'Medical Examinations'!$A$1:$J$2336,7,FALSE)</f>
        <v>1</v>
      </c>
      <c r="I1075" t="str">
        <f>VLOOKUP($A1075,'Medical Examinations'!$A$1:$J$2336,8,FALSE)</f>
        <v>No</v>
      </c>
      <c r="J1075" t="str">
        <f>VLOOKUP($A1075,'Medical Examinations'!$A$1:$J$2336,9,FALSE)</f>
        <v>Obesity</v>
      </c>
      <c r="K1075" t="str">
        <f>VLOOKUP($A1075,'Medical Examinations'!$A$1:$J$2336,10,FALSE)</f>
        <v>Normal</v>
      </c>
      <c r="L1075">
        <f>VLOOKUP($A1075,'Hospitalisation Details'!$A$1:$O$2344,2,FALSE)</f>
        <v>22</v>
      </c>
      <c r="M1075" s="6" t="str">
        <f>VLOOKUP($A1075,'Hospitalisation Details'!$A$1:$O$2344,5,FALSE)</f>
        <v>22-Sep-1969</v>
      </c>
      <c r="N1075" s="28">
        <f>VLOOKUP($A1075,'Hospitalisation Details'!$A$1:$O$2344,6,FALSE)</f>
        <v>53</v>
      </c>
      <c r="O1075" s="28">
        <f>VLOOKUP($A1075,'Hospitalisation Details'!$A$1:$O$2344,7,FALSE)</f>
        <v>1</v>
      </c>
      <c r="P1075" s="28">
        <f>VLOOKUP($A1075,'Hospitalisation Details'!$A$1:$O$2344,8,FALSE)</f>
        <v>10461.98</v>
      </c>
      <c r="Q1075" t="str">
        <f>VLOOKUP($A1075,'Hospitalisation Details'!$A$1:$O$2344,3,FALSE)</f>
        <v>Sep</v>
      </c>
    </row>
    <row r="1076" spans="1:17" ht="15.6" x14ac:dyDescent="0.3">
      <c r="A1076" s="21" t="s">
        <v>1294</v>
      </c>
      <c r="B1076" t="str">
        <f>VLOOKUP($A1076,'Customer Names'!$A$2:$D$2336,3,FALSE)</f>
        <v>Bryan</v>
      </c>
      <c r="C1076">
        <f>VLOOKUP($A1076,'Medical Examinations'!$A$1:$J$2336,2,FALSE)</f>
        <v>25.55</v>
      </c>
      <c r="D1076">
        <f>VLOOKUP($A1076,'Medical Examinations'!$A$1:$J$2336,3,FALSE)</f>
        <v>4.96</v>
      </c>
      <c r="E1076" t="str">
        <f>VLOOKUP($A1076,'Medical Examinations'!$A$1:$J$2336,4,FALSE)</f>
        <v>Yes</v>
      </c>
      <c r="F1076" t="str">
        <f>VLOOKUP($A1076,'Medical Examinations'!$A$1:$J$2336,5,FALSE)</f>
        <v>No</v>
      </c>
      <c r="G1076" t="str">
        <f>VLOOKUP($A1076,'Medical Examinations'!$A$1:$J$2336,6,FALSE)</f>
        <v>No</v>
      </c>
      <c r="H1076">
        <f>VLOOKUP($A1076,'Medical Examinations'!$A$1:$J$2336,7,FALSE)</f>
        <v>1</v>
      </c>
      <c r="I1076" t="str">
        <f>VLOOKUP($A1076,'Medical Examinations'!$A$1:$J$2336,8,FALSE)</f>
        <v>No</v>
      </c>
      <c r="J1076" t="str">
        <f>VLOOKUP($A1076,'Medical Examinations'!$A$1:$J$2336,9,FALSE)</f>
        <v>Over Weight</v>
      </c>
      <c r="K1076" t="str">
        <f>VLOOKUP($A1076,'Medical Examinations'!$A$1:$J$2336,10,FALSE)</f>
        <v>Normal</v>
      </c>
      <c r="L1076">
        <f>VLOOKUP($A1076,'Hospitalisation Details'!$A$1:$O$2344,2,FALSE)</f>
        <v>27</v>
      </c>
      <c r="M1076" s="6" t="str">
        <f>VLOOKUP($A1076,'Hospitalisation Details'!$A$1:$O$2344,5,FALSE)</f>
        <v>27-Jul-1964</v>
      </c>
      <c r="N1076" s="28">
        <f>VLOOKUP($A1076,'Hospitalisation Details'!$A$1:$O$2344,6,FALSE)</f>
        <v>58</v>
      </c>
      <c r="O1076" s="28">
        <f>VLOOKUP($A1076,'Hospitalisation Details'!$A$1:$O$2344,7,FALSE)</f>
        <v>0</v>
      </c>
      <c r="P1076" s="28">
        <f>VLOOKUP($A1076,'Hospitalisation Details'!$A$1:$O$2344,8,FALSE)</f>
        <v>10459.19</v>
      </c>
      <c r="Q1076" t="str">
        <f>VLOOKUP($A1076,'Hospitalisation Details'!$A$1:$O$2344,3,FALSE)</f>
        <v>Jul</v>
      </c>
    </row>
    <row r="1077" spans="1:17" ht="15.6" x14ac:dyDescent="0.3">
      <c r="A1077" s="21" t="s">
        <v>1293</v>
      </c>
      <c r="B1077" t="str">
        <f>VLOOKUP($A1077,'Customer Names'!$A$2:$D$2336,3,FALSE)</f>
        <v>Devon R</v>
      </c>
      <c r="C1077">
        <f>VLOOKUP($A1077,'Medical Examinations'!$A$1:$J$2336,2,FALSE)</f>
        <v>28.77</v>
      </c>
      <c r="D1077">
        <f>VLOOKUP($A1077,'Medical Examinations'!$A$1:$J$2336,3,FALSE)</f>
        <v>4</v>
      </c>
      <c r="E1077" t="str">
        <f>VLOOKUP($A1077,'Medical Examinations'!$A$1:$J$2336,4,FALSE)</f>
        <v>Yes</v>
      </c>
      <c r="F1077" t="str">
        <f>VLOOKUP($A1077,'Medical Examinations'!$A$1:$J$2336,5,FALSE)</f>
        <v>No</v>
      </c>
      <c r="G1077" t="str">
        <f>VLOOKUP($A1077,'Medical Examinations'!$A$1:$J$2336,6,FALSE)</f>
        <v>No</v>
      </c>
      <c r="H1077">
        <f>VLOOKUP($A1077,'Medical Examinations'!$A$1:$J$2336,7,FALSE)</f>
        <v>0</v>
      </c>
      <c r="I1077" t="str">
        <f>VLOOKUP($A1077,'Medical Examinations'!$A$1:$J$2336,8,FALSE)</f>
        <v>No</v>
      </c>
      <c r="J1077" t="str">
        <f>VLOOKUP($A1077,'Medical Examinations'!$A$1:$J$2336,9,FALSE)</f>
        <v>Over Weight</v>
      </c>
      <c r="K1077" t="str">
        <f>VLOOKUP($A1077,'Medical Examinations'!$A$1:$J$2336,10,FALSE)</f>
        <v>Normal</v>
      </c>
      <c r="L1077">
        <f>VLOOKUP($A1077,'Hospitalisation Details'!$A$1:$O$2344,2,FALSE)</f>
        <v>3</v>
      </c>
      <c r="M1077" s="6" t="str">
        <f>VLOOKUP($A1077,'Hospitalisation Details'!$A$1:$O$2344,5,FALSE)</f>
        <v>3-Aug-1976</v>
      </c>
      <c r="N1077" s="28">
        <f>VLOOKUP($A1077,'Hospitalisation Details'!$A$1:$O$2344,6,FALSE)</f>
        <v>46</v>
      </c>
      <c r="O1077" s="28">
        <f>VLOOKUP($A1077,'Hospitalisation Details'!$A$1:$O$2344,7,FALSE)</f>
        <v>2</v>
      </c>
      <c r="P1077" s="28">
        <f>VLOOKUP($A1077,'Hospitalisation Details'!$A$1:$O$2344,8,FALSE)</f>
        <v>10455.14</v>
      </c>
      <c r="Q1077" t="str">
        <f>VLOOKUP($A1077,'Hospitalisation Details'!$A$1:$O$2344,3,FALSE)</f>
        <v>Aug</v>
      </c>
    </row>
    <row r="1078" spans="1:17" ht="15.6" x14ac:dyDescent="0.3">
      <c r="A1078" s="21" t="s">
        <v>1292</v>
      </c>
      <c r="B1078" t="str">
        <f>VLOOKUP($A1078,'Customer Names'!$A$2:$D$2336,3,FALSE)</f>
        <v>Elena</v>
      </c>
      <c r="C1078">
        <f>VLOOKUP($A1078,'Medical Examinations'!$A$1:$J$2336,2,FALSE)</f>
        <v>23.14</v>
      </c>
      <c r="D1078">
        <f>VLOOKUP($A1078,'Medical Examinations'!$A$1:$J$2336,3,FALSE)</f>
        <v>4.1500000000000004</v>
      </c>
      <c r="E1078" t="str">
        <f>VLOOKUP($A1078,'Medical Examinations'!$A$1:$J$2336,4,FALSE)</f>
        <v>Yes</v>
      </c>
      <c r="F1078" t="str">
        <f>VLOOKUP($A1078,'Medical Examinations'!$A$1:$J$2336,5,FALSE)</f>
        <v>No</v>
      </c>
      <c r="G1078" t="str">
        <f>VLOOKUP($A1078,'Medical Examinations'!$A$1:$J$2336,6,FALSE)</f>
        <v>No</v>
      </c>
      <c r="H1078">
        <f>VLOOKUP($A1078,'Medical Examinations'!$A$1:$J$2336,7,FALSE)</f>
        <v>1</v>
      </c>
      <c r="I1078" t="str">
        <f>VLOOKUP($A1078,'Medical Examinations'!$A$1:$J$2336,8,FALSE)</f>
        <v>No</v>
      </c>
      <c r="J1078" t="str">
        <f>VLOOKUP($A1078,'Medical Examinations'!$A$1:$J$2336,9,FALSE)</f>
        <v>Normal Weight</v>
      </c>
      <c r="K1078" t="str">
        <f>VLOOKUP($A1078,'Medical Examinations'!$A$1:$J$2336,10,FALSE)</f>
        <v>Normal</v>
      </c>
      <c r="L1078">
        <f>VLOOKUP($A1078,'Hospitalisation Details'!$A$1:$O$2344,2,FALSE)</f>
        <v>14</v>
      </c>
      <c r="M1078" s="6" t="str">
        <f>VLOOKUP($A1078,'Hospitalisation Details'!$A$1:$O$2344,5,FALSE)</f>
        <v>14-Oct-1964</v>
      </c>
      <c r="N1078" s="28">
        <f>VLOOKUP($A1078,'Hospitalisation Details'!$A$1:$O$2344,6,FALSE)</f>
        <v>58</v>
      </c>
      <c r="O1078" s="28">
        <f>VLOOKUP($A1078,'Hospitalisation Details'!$A$1:$O$2344,7,FALSE)</f>
        <v>0</v>
      </c>
      <c r="P1078" s="28">
        <f>VLOOKUP($A1078,'Hospitalisation Details'!$A$1:$O$2344,8,FALSE)</f>
        <v>10455.1</v>
      </c>
      <c r="Q1078" t="str">
        <f>VLOOKUP($A1078,'Hospitalisation Details'!$A$1:$O$2344,3,FALSE)</f>
        <v>Oct</v>
      </c>
    </row>
    <row r="1079" spans="1:17" ht="15.6" x14ac:dyDescent="0.3">
      <c r="A1079" s="21" t="s">
        <v>1291</v>
      </c>
      <c r="B1079" t="str">
        <f>VLOOKUP($A1079,'Customer Names'!$A$2:$D$2336,3,FALSE)</f>
        <v>Chris</v>
      </c>
      <c r="C1079">
        <f>VLOOKUP($A1079,'Medical Examinations'!$A$1:$J$2336,2,FALSE)</f>
        <v>39.6</v>
      </c>
      <c r="D1079">
        <f>VLOOKUP($A1079,'Medical Examinations'!$A$1:$J$2336,3,FALSE)</f>
        <v>11.36</v>
      </c>
      <c r="E1079" t="str">
        <f>VLOOKUP($A1079,'Medical Examinations'!$A$1:$J$2336,4,FALSE)</f>
        <v>No</v>
      </c>
      <c r="F1079" t="str">
        <f>VLOOKUP($A1079,'Medical Examinations'!$A$1:$J$2336,5,FALSE)</f>
        <v>No</v>
      </c>
      <c r="G1079" t="str">
        <f>VLOOKUP($A1079,'Medical Examinations'!$A$1:$J$2336,6,FALSE)</f>
        <v>No</v>
      </c>
      <c r="H1079">
        <f>VLOOKUP($A1079,'Medical Examinations'!$A$1:$J$2336,7,FALSE)</f>
        <v>0</v>
      </c>
      <c r="I1079" t="str">
        <f>VLOOKUP($A1079,'Medical Examinations'!$A$1:$J$2336,8,FALSE)</f>
        <v>No</v>
      </c>
      <c r="J1079" t="str">
        <f>VLOOKUP($A1079,'Medical Examinations'!$A$1:$J$2336,9,FALSE)</f>
        <v>Obesity</v>
      </c>
      <c r="K1079" t="str">
        <f>VLOOKUP($A1079,'Medical Examinations'!$A$1:$J$2336,10,FALSE)</f>
        <v>Diabetes</v>
      </c>
      <c r="L1079">
        <f>VLOOKUP($A1079,'Hospitalisation Details'!$A$1:$O$2344,2,FALSE)</f>
        <v>8</v>
      </c>
      <c r="M1079" s="6" t="str">
        <f>VLOOKUP($A1079,'Hospitalisation Details'!$A$1:$O$2344,5,FALSE)</f>
        <v>8-Nov-1968</v>
      </c>
      <c r="N1079" s="28">
        <f>VLOOKUP($A1079,'Hospitalisation Details'!$A$1:$O$2344,6,FALSE)</f>
        <v>54</v>
      </c>
      <c r="O1079" s="28">
        <f>VLOOKUP($A1079,'Hospitalisation Details'!$A$1:$O$2344,7,FALSE)</f>
        <v>1</v>
      </c>
      <c r="P1079" s="28">
        <f>VLOOKUP($A1079,'Hospitalisation Details'!$A$1:$O$2344,8,FALSE)</f>
        <v>10450.549999999999</v>
      </c>
      <c r="Q1079" t="str">
        <f>VLOOKUP($A1079,'Hospitalisation Details'!$A$1:$O$2344,3,FALSE)</f>
        <v>Nov</v>
      </c>
    </row>
    <row r="1080" spans="1:17" ht="15.6" x14ac:dyDescent="0.3">
      <c r="A1080" s="21" t="s">
        <v>1290</v>
      </c>
      <c r="B1080" t="str">
        <f>VLOOKUP($A1080,'Customer Names'!$A$2:$D$2336,3,FALSE)</f>
        <v>Bert</v>
      </c>
      <c r="C1080">
        <f>VLOOKUP($A1080,'Medical Examinations'!$A$1:$J$2336,2,FALSE)</f>
        <v>29.2</v>
      </c>
      <c r="D1080">
        <f>VLOOKUP($A1080,'Medical Examinations'!$A$1:$J$2336,3,FALSE)</f>
        <v>7.53</v>
      </c>
      <c r="E1080" t="str">
        <f>VLOOKUP($A1080,'Medical Examinations'!$A$1:$J$2336,4,FALSE)</f>
        <v>No</v>
      </c>
      <c r="F1080" t="str">
        <f>VLOOKUP($A1080,'Medical Examinations'!$A$1:$J$2336,5,FALSE)</f>
        <v>No</v>
      </c>
      <c r="G1080" t="str">
        <f>VLOOKUP($A1080,'Medical Examinations'!$A$1:$J$2336,6,FALSE)</f>
        <v>No</v>
      </c>
      <c r="H1080">
        <f>VLOOKUP($A1080,'Medical Examinations'!$A$1:$J$2336,7,FALSE)</f>
        <v>0</v>
      </c>
      <c r="I1080" t="str">
        <f>VLOOKUP($A1080,'Medical Examinations'!$A$1:$J$2336,8,FALSE)</f>
        <v>No</v>
      </c>
      <c r="J1080" t="str">
        <f>VLOOKUP($A1080,'Medical Examinations'!$A$1:$J$2336,9,FALSE)</f>
        <v>Over Weight</v>
      </c>
      <c r="K1080" t="str">
        <f>VLOOKUP($A1080,'Medical Examinations'!$A$1:$J$2336,10,FALSE)</f>
        <v>Diabetes</v>
      </c>
      <c r="L1080">
        <f>VLOOKUP($A1080,'Hospitalisation Details'!$A$1:$O$2344,2,FALSE)</f>
        <v>29</v>
      </c>
      <c r="M1080" s="6" t="str">
        <f>VLOOKUP($A1080,'Hospitalisation Details'!$A$1:$O$2344,5,FALSE)</f>
        <v>29-Aug-1968</v>
      </c>
      <c r="N1080" s="28">
        <f>VLOOKUP($A1080,'Hospitalisation Details'!$A$1:$O$2344,6,FALSE)</f>
        <v>54</v>
      </c>
      <c r="O1080" s="28">
        <f>VLOOKUP($A1080,'Hospitalisation Details'!$A$1:$O$2344,7,FALSE)</f>
        <v>1</v>
      </c>
      <c r="P1080" s="28">
        <f>VLOOKUP($A1080,'Hospitalisation Details'!$A$1:$O$2344,8,FALSE)</f>
        <v>10436.1</v>
      </c>
      <c r="Q1080" t="str">
        <f>VLOOKUP($A1080,'Hospitalisation Details'!$A$1:$O$2344,3,FALSE)</f>
        <v>Aug</v>
      </c>
    </row>
    <row r="1081" spans="1:17" ht="15.6" x14ac:dyDescent="0.3">
      <c r="A1081" s="21" t="s">
        <v>1289</v>
      </c>
      <c r="B1081" t="str">
        <f>VLOOKUP($A1081,'Customer Names'!$A$2:$D$2336,3,FALSE)</f>
        <v>John P</v>
      </c>
      <c r="C1081">
        <f>VLOOKUP($A1081,'Medical Examinations'!$A$1:$J$2336,2,FALSE)</f>
        <v>32.774999999999999</v>
      </c>
      <c r="D1081">
        <f>VLOOKUP($A1081,'Medical Examinations'!$A$1:$J$2336,3,FALSE)</f>
        <v>7.95</v>
      </c>
      <c r="E1081" t="str">
        <f>VLOOKUP($A1081,'Medical Examinations'!$A$1:$J$2336,4,FALSE)</f>
        <v>No</v>
      </c>
      <c r="F1081" t="str">
        <f>VLOOKUP($A1081,'Medical Examinations'!$A$1:$J$2336,5,FALSE)</f>
        <v>No</v>
      </c>
      <c r="G1081" t="str">
        <f>VLOOKUP($A1081,'Medical Examinations'!$A$1:$J$2336,6,FALSE)</f>
        <v>No</v>
      </c>
      <c r="H1081">
        <f>VLOOKUP($A1081,'Medical Examinations'!$A$1:$J$2336,7,FALSE)</f>
        <v>0</v>
      </c>
      <c r="I1081" t="str">
        <f>VLOOKUP($A1081,'Medical Examinations'!$A$1:$J$2336,8,FALSE)</f>
        <v>No</v>
      </c>
      <c r="J1081" t="str">
        <f>VLOOKUP($A1081,'Medical Examinations'!$A$1:$J$2336,9,FALSE)</f>
        <v>Obesity</v>
      </c>
      <c r="K1081" t="str">
        <f>VLOOKUP($A1081,'Medical Examinations'!$A$1:$J$2336,10,FALSE)</f>
        <v>Diabetes</v>
      </c>
      <c r="L1081">
        <f>VLOOKUP($A1081,'Hospitalisation Details'!$A$1:$O$2344,2,FALSE)</f>
        <v>23</v>
      </c>
      <c r="M1081" s="6" t="str">
        <f>VLOOKUP($A1081,'Hospitalisation Details'!$A$1:$O$2344,5,FALSE)</f>
        <v>23-Aug-1968</v>
      </c>
      <c r="N1081" s="28">
        <f>VLOOKUP($A1081,'Hospitalisation Details'!$A$1:$O$2344,6,FALSE)</f>
        <v>54</v>
      </c>
      <c r="O1081" s="28">
        <f>VLOOKUP($A1081,'Hospitalisation Details'!$A$1:$O$2344,7,FALSE)</f>
        <v>0</v>
      </c>
      <c r="P1081" s="28">
        <f>VLOOKUP($A1081,'Hospitalisation Details'!$A$1:$O$2344,8,FALSE)</f>
        <v>10435.07</v>
      </c>
      <c r="Q1081" t="str">
        <f>VLOOKUP($A1081,'Hospitalisation Details'!$A$1:$O$2344,3,FALSE)</f>
        <v>Aug</v>
      </c>
    </row>
    <row r="1082" spans="1:17" ht="15.6" x14ac:dyDescent="0.3">
      <c r="A1082" s="21" t="s">
        <v>1288</v>
      </c>
      <c r="B1082" t="str">
        <f>VLOOKUP($A1082,'Customer Names'!$A$2:$D$2336,3,FALSE)</f>
        <v>Daniel P</v>
      </c>
      <c r="C1082">
        <f>VLOOKUP($A1082,'Medical Examinations'!$A$1:$J$2336,2,FALSE)</f>
        <v>24.035</v>
      </c>
      <c r="D1082">
        <f>VLOOKUP($A1082,'Medical Examinations'!$A$1:$J$2336,3,FALSE)</f>
        <v>8.5</v>
      </c>
      <c r="E1082" t="str">
        <f>VLOOKUP($A1082,'Medical Examinations'!$A$1:$J$2336,4,FALSE)</f>
        <v>No</v>
      </c>
      <c r="F1082" t="str">
        <f>VLOOKUP($A1082,'Medical Examinations'!$A$1:$J$2336,5,FALSE)</f>
        <v>No</v>
      </c>
      <c r="G1082" t="str">
        <f>VLOOKUP($A1082,'Medical Examinations'!$A$1:$J$2336,6,FALSE)</f>
        <v>No</v>
      </c>
      <c r="H1082">
        <f>VLOOKUP($A1082,'Medical Examinations'!$A$1:$J$2336,7,FALSE)</f>
        <v>0</v>
      </c>
      <c r="I1082" t="str">
        <f>VLOOKUP($A1082,'Medical Examinations'!$A$1:$J$2336,8,FALSE)</f>
        <v>No</v>
      </c>
      <c r="J1082" t="str">
        <f>VLOOKUP($A1082,'Medical Examinations'!$A$1:$J$2336,9,FALSE)</f>
        <v>Normal Weight</v>
      </c>
      <c r="K1082" t="str">
        <f>VLOOKUP($A1082,'Medical Examinations'!$A$1:$J$2336,10,FALSE)</f>
        <v>Diabetes</v>
      </c>
      <c r="L1082">
        <f>VLOOKUP($A1082,'Hospitalisation Details'!$A$1:$O$2344,2,FALSE)</f>
        <v>27</v>
      </c>
      <c r="M1082" s="6" t="str">
        <f>VLOOKUP($A1082,'Hospitalisation Details'!$A$1:$O$2344,5,FALSE)</f>
        <v>27-Dec-1968</v>
      </c>
      <c r="N1082" s="28">
        <f>VLOOKUP($A1082,'Hospitalisation Details'!$A$1:$O$2344,6,FALSE)</f>
        <v>54</v>
      </c>
      <c r="O1082" s="28">
        <f>VLOOKUP($A1082,'Hospitalisation Details'!$A$1:$O$2344,7,FALSE)</f>
        <v>0</v>
      </c>
      <c r="P1082" s="28">
        <f>VLOOKUP($A1082,'Hospitalisation Details'!$A$1:$O$2344,8,FALSE)</f>
        <v>10422.92</v>
      </c>
      <c r="Q1082" t="str">
        <f>VLOOKUP($A1082,'Hospitalisation Details'!$A$1:$O$2344,3,FALSE)</f>
        <v>Dec</v>
      </c>
    </row>
    <row r="1083" spans="1:17" ht="15.6" x14ac:dyDescent="0.3">
      <c r="A1083" s="21" t="s">
        <v>1287</v>
      </c>
      <c r="B1083" t="str">
        <f>VLOOKUP($A1083,'Customer Names'!$A$2:$D$2336,3,FALSE)</f>
        <v>Lisa K</v>
      </c>
      <c r="C1083">
        <f>VLOOKUP($A1083,'Medical Examinations'!$A$1:$J$2336,2,FALSE)</f>
        <v>30.55</v>
      </c>
      <c r="D1083">
        <f>VLOOKUP($A1083,'Medical Examinations'!$A$1:$J$2336,3,FALSE)</f>
        <v>5.89</v>
      </c>
      <c r="E1083" t="str">
        <f>VLOOKUP($A1083,'Medical Examinations'!$A$1:$J$2336,4,FALSE)</f>
        <v>No</v>
      </c>
      <c r="F1083" t="str">
        <f>VLOOKUP($A1083,'Medical Examinations'!$A$1:$J$2336,5,FALSE)</f>
        <v>No</v>
      </c>
      <c r="G1083" t="str">
        <f>VLOOKUP($A1083,'Medical Examinations'!$A$1:$J$2336,6,FALSE)</f>
        <v>Yes</v>
      </c>
      <c r="H1083">
        <f>VLOOKUP($A1083,'Medical Examinations'!$A$1:$J$2336,7,FALSE)</f>
        <v>1</v>
      </c>
      <c r="I1083" t="str">
        <f>VLOOKUP($A1083,'Medical Examinations'!$A$1:$J$2336,8,FALSE)</f>
        <v>No</v>
      </c>
      <c r="J1083" t="str">
        <f>VLOOKUP($A1083,'Medical Examinations'!$A$1:$J$2336,9,FALSE)</f>
        <v>Obesity</v>
      </c>
      <c r="K1083" t="str">
        <f>VLOOKUP($A1083,'Medical Examinations'!$A$1:$J$2336,10,FALSE)</f>
        <v>Prediabetes</v>
      </c>
      <c r="L1083">
        <f>VLOOKUP($A1083,'Hospitalisation Details'!$A$1:$O$2344,2,FALSE)</f>
        <v>25</v>
      </c>
      <c r="M1083" s="6" t="str">
        <f>VLOOKUP($A1083,'Hospitalisation Details'!$A$1:$O$2344,5,FALSE)</f>
        <v>25-Nov-1979</v>
      </c>
      <c r="N1083" s="28">
        <f>VLOOKUP($A1083,'Hospitalisation Details'!$A$1:$O$2344,6,FALSE)</f>
        <v>43</v>
      </c>
      <c r="O1083" s="28">
        <f>VLOOKUP($A1083,'Hospitalisation Details'!$A$1:$O$2344,7,FALSE)</f>
        <v>2</v>
      </c>
      <c r="P1083" s="28">
        <f>VLOOKUP($A1083,'Hospitalisation Details'!$A$1:$O$2344,8,FALSE)</f>
        <v>10419.65</v>
      </c>
      <c r="Q1083" t="str">
        <f>VLOOKUP($A1083,'Hospitalisation Details'!$A$1:$O$2344,3,FALSE)</f>
        <v>Nov</v>
      </c>
    </row>
    <row r="1084" spans="1:17" ht="15.6" x14ac:dyDescent="0.3">
      <c r="A1084" s="21" t="s">
        <v>1286</v>
      </c>
      <c r="B1084" t="str">
        <f>VLOOKUP($A1084,'Customer Names'!$A$2:$D$2336,3,FALSE)</f>
        <v>Kristine</v>
      </c>
      <c r="C1084">
        <f>VLOOKUP($A1084,'Medical Examinations'!$A$1:$J$2336,2,FALSE)</f>
        <v>28.81</v>
      </c>
      <c r="D1084">
        <f>VLOOKUP($A1084,'Medical Examinations'!$A$1:$J$2336,3,FALSE)</f>
        <v>8.76</v>
      </c>
      <c r="E1084" t="str">
        <f>VLOOKUP($A1084,'Medical Examinations'!$A$1:$J$2336,4,FALSE)</f>
        <v>No</v>
      </c>
      <c r="F1084" t="str">
        <f>VLOOKUP($A1084,'Medical Examinations'!$A$1:$J$2336,5,FALSE)</f>
        <v>No</v>
      </c>
      <c r="G1084" t="str">
        <f>VLOOKUP($A1084,'Medical Examinations'!$A$1:$J$2336,6,FALSE)</f>
        <v>No</v>
      </c>
      <c r="H1084">
        <f>VLOOKUP($A1084,'Medical Examinations'!$A$1:$J$2336,7,FALSE)</f>
        <v>2</v>
      </c>
      <c r="I1084" t="str">
        <f>VLOOKUP($A1084,'Medical Examinations'!$A$1:$J$2336,8,FALSE)</f>
        <v>No</v>
      </c>
      <c r="J1084" t="str">
        <f>VLOOKUP($A1084,'Medical Examinations'!$A$1:$J$2336,9,FALSE)</f>
        <v>Over Weight</v>
      </c>
      <c r="K1084" t="str">
        <f>VLOOKUP($A1084,'Medical Examinations'!$A$1:$J$2336,10,FALSE)</f>
        <v>Diabetes</v>
      </c>
      <c r="L1084">
        <f>VLOOKUP($A1084,'Hospitalisation Details'!$A$1:$O$2344,2,FALSE)</f>
        <v>11</v>
      </c>
      <c r="M1084" s="6" t="str">
        <f>VLOOKUP($A1084,'Hospitalisation Details'!$A$1:$O$2344,5,FALSE)</f>
        <v>11-Oct-1973</v>
      </c>
      <c r="N1084" s="28">
        <f>VLOOKUP($A1084,'Hospitalisation Details'!$A$1:$O$2344,6,FALSE)</f>
        <v>49</v>
      </c>
      <c r="O1084" s="28">
        <f>VLOOKUP($A1084,'Hospitalisation Details'!$A$1:$O$2344,7,FALSE)</f>
        <v>0</v>
      </c>
      <c r="P1084" s="28">
        <f>VLOOKUP($A1084,'Hospitalisation Details'!$A$1:$O$2344,8,FALSE)</f>
        <v>10419.59</v>
      </c>
      <c r="Q1084" t="str">
        <f>VLOOKUP($A1084,'Hospitalisation Details'!$A$1:$O$2344,3,FALSE)</f>
        <v>Oct</v>
      </c>
    </row>
    <row r="1085" spans="1:17" ht="15.6" x14ac:dyDescent="0.3">
      <c r="A1085" s="21" t="s">
        <v>1285</v>
      </c>
      <c r="B1085" t="str">
        <f>VLOOKUP($A1085,'Customer Names'!$A$2:$D$2336,3,FALSE)</f>
        <v>Paul A</v>
      </c>
      <c r="C1085">
        <f>VLOOKUP($A1085,'Medical Examinations'!$A$1:$J$2336,2,FALSE)</f>
        <v>31.66</v>
      </c>
      <c r="D1085">
        <f>VLOOKUP($A1085,'Medical Examinations'!$A$1:$J$2336,3,FALSE)</f>
        <v>4.1100000000000003</v>
      </c>
      <c r="E1085" t="str">
        <f>VLOOKUP($A1085,'Medical Examinations'!$A$1:$J$2336,4,FALSE)</f>
        <v>No</v>
      </c>
      <c r="F1085" t="str">
        <f>VLOOKUP($A1085,'Medical Examinations'!$A$1:$J$2336,5,FALSE)</f>
        <v>No</v>
      </c>
      <c r="G1085" t="str">
        <f>VLOOKUP($A1085,'Medical Examinations'!$A$1:$J$2336,6,FALSE)</f>
        <v>No</v>
      </c>
      <c r="H1085">
        <f>VLOOKUP($A1085,'Medical Examinations'!$A$1:$J$2336,7,FALSE)</f>
        <v>0</v>
      </c>
      <c r="I1085" t="str">
        <f>VLOOKUP($A1085,'Medical Examinations'!$A$1:$J$2336,8,FALSE)</f>
        <v>No</v>
      </c>
      <c r="J1085" t="str">
        <f>VLOOKUP($A1085,'Medical Examinations'!$A$1:$J$2336,9,FALSE)</f>
        <v>Obesity</v>
      </c>
      <c r="K1085" t="str">
        <f>VLOOKUP($A1085,'Medical Examinations'!$A$1:$J$2336,10,FALSE)</f>
        <v>Normal</v>
      </c>
      <c r="L1085">
        <f>VLOOKUP($A1085,'Hospitalisation Details'!$A$1:$O$2344,2,FALSE)</f>
        <v>24</v>
      </c>
      <c r="M1085" s="6" t="str">
        <f>VLOOKUP($A1085,'Hospitalisation Details'!$A$1:$O$2344,5,FALSE)</f>
        <v>24-Oct-1980</v>
      </c>
      <c r="N1085" s="28">
        <f>VLOOKUP($A1085,'Hospitalisation Details'!$A$1:$O$2344,6,FALSE)</f>
        <v>42</v>
      </c>
      <c r="O1085" s="28">
        <f>VLOOKUP($A1085,'Hospitalisation Details'!$A$1:$O$2344,7,FALSE)</f>
        <v>2</v>
      </c>
      <c r="P1085" s="28">
        <f>VLOOKUP($A1085,'Hospitalisation Details'!$A$1:$O$2344,8,FALSE)</f>
        <v>10407.98</v>
      </c>
      <c r="Q1085" t="str">
        <f>VLOOKUP($A1085,'Hospitalisation Details'!$A$1:$O$2344,3,FALSE)</f>
        <v>Oct</v>
      </c>
    </row>
    <row r="1086" spans="1:17" ht="15.6" x14ac:dyDescent="0.3">
      <c r="A1086" s="21" t="s">
        <v>1284</v>
      </c>
      <c r="B1086" t="str">
        <f>VLOOKUP($A1086,'Customer Names'!$A$2:$D$2336,3,FALSE)</f>
        <v>Bryan</v>
      </c>
      <c r="C1086">
        <f>VLOOKUP($A1086,'Medical Examinations'!$A$1:$J$2336,2,FALSE)</f>
        <v>28.215</v>
      </c>
      <c r="D1086">
        <f>VLOOKUP($A1086,'Medical Examinations'!$A$1:$J$2336,3,FALSE)</f>
        <v>7.56</v>
      </c>
      <c r="E1086" t="str">
        <f>VLOOKUP($A1086,'Medical Examinations'!$A$1:$J$2336,4,FALSE)</f>
        <v>Yes</v>
      </c>
      <c r="F1086" t="str">
        <f>VLOOKUP($A1086,'Medical Examinations'!$A$1:$J$2336,5,FALSE)</f>
        <v>No</v>
      </c>
      <c r="G1086" t="str">
        <f>VLOOKUP($A1086,'Medical Examinations'!$A$1:$J$2336,6,FALSE)</f>
        <v>No</v>
      </c>
      <c r="H1086">
        <f>VLOOKUP($A1086,'Medical Examinations'!$A$1:$J$2336,7,FALSE)</f>
        <v>1</v>
      </c>
      <c r="I1086" t="str">
        <f>VLOOKUP($A1086,'Medical Examinations'!$A$1:$J$2336,8,FALSE)</f>
        <v>No</v>
      </c>
      <c r="J1086" t="str">
        <f>VLOOKUP($A1086,'Medical Examinations'!$A$1:$J$2336,9,FALSE)</f>
        <v>Over Weight</v>
      </c>
      <c r="K1086" t="str">
        <f>VLOOKUP($A1086,'Medical Examinations'!$A$1:$J$2336,10,FALSE)</f>
        <v>Diabetes</v>
      </c>
      <c r="L1086">
        <f>VLOOKUP($A1086,'Hospitalisation Details'!$A$1:$O$2344,2,FALSE)</f>
        <v>5</v>
      </c>
      <c r="M1086" s="6" t="str">
        <f>VLOOKUP($A1086,'Hospitalisation Details'!$A$1:$O$2344,5,FALSE)</f>
        <v>5-Jun-1975</v>
      </c>
      <c r="N1086" s="28">
        <f>VLOOKUP($A1086,'Hospitalisation Details'!$A$1:$O$2344,6,FALSE)</f>
        <v>48</v>
      </c>
      <c r="O1086" s="28">
        <f>VLOOKUP($A1086,'Hospitalisation Details'!$A$1:$O$2344,7,FALSE)</f>
        <v>4</v>
      </c>
      <c r="P1086" s="28">
        <f>VLOOKUP($A1086,'Hospitalisation Details'!$A$1:$O$2344,8,FALSE)</f>
        <v>10407.09</v>
      </c>
      <c r="Q1086" t="str">
        <f>VLOOKUP($A1086,'Hospitalisation Details'!$A$1:$O$2344,3,FALSE)</f>
        <v>Jun</v>
      </c>
    </row>
    <row r="1087" spans="1:17" ht="15.6" x14ac:dyDescent="0.3">
      <c r="A1087" s="21" t="s">
        <v>1283</v>
      </c>
      <c r="B1087" t="str">
        <f>VLOOKUP($A1087,'Customer Names'!$A$2:$D$2336,3,FALSE)</f>
        <v>Chris</v>
      </c>
      <c r="C1087">
        <f>VLOOKUP($A1087,'Medical Examinations'!$A$1:$J$2336,2,FALSE)</f>
        <v>26.12</v>
      </c>
      <c r="D1087">
        <f>VLOOKUP($A1087,'Medical Examinations'!$A$1:$J$2336,3,FALSE)</f>
        <v>4.17</v>
      </c>
      <c r="E1087" t="str">
        <f>VLOOKUP($A1087,'Medical Examinations'!$A$1:$J$2336,4,FALSE)</f>
        <v>Yes</v>
      </c>
      <c r="F1087" t="str">
        <f>VLOOKUP($A1087,'Medical Examinations'!$A$1:$J$2336,5,FALSE)</f>
        <v>No</v>
      </c>
      <c r="G1087" t="str">
        <f>VLOOKUP($A1087,'Medical Examinations'!$A$1:$J$2336,6,FALSE)</f>
        <v>Yes</v>
      </c>
      <c r="H1087">
        <f>VLOOKUP($A1087,'Medical Examinations'!$A$1:$J$2336,7,FALSE)</f>
        <v>1</v>
      </c>
      <c r="I1087" t="str">
        <f>VLOOKUP($A1087,'Medical Examinations'!$A$1:$J$2336,8,FALSE)</f>
        <v>No</v>
      </c>
      <c r="J1087" t="str">
        <f>VLOOKUP($A1087,'Medical Examinations'!$A$1:$J$2336,9,FALSE)</f>
        <v>Over Weight</v>
      </c>
      <c r="K1087" t="str">
        <f>VLOOKUP($A1087,'Medical Examinations'!$A$1:$J$2336,10,FALSE)</f>
        <v>Normal</v>
      </c>
      <c r="L1087">
        <f>VLOOKUP($A1087,'Hospitalisation Details'!$A$1:$O$2344,2,FALSE)</f>
        <v>7</v>
      </c>
      <c r="M1087" s="6" t="str">
        <f>VLOOKUP($A1087,'Hospitalisation Details'!$A$1:$O$2344,5,FALSE)</f>
        <v>7-Jul-1969</v>
      </c>
      <c r="N1087" s="28">
        <f>VLOOKUP($A1087,'Hospitalisation Details'!$A$1:$O$2344,6,FALSE)</f>
        <v>53</v>
      </c>
      <c r="O1087" s="28">
        <f>VLOOKUP($A1087,'Hospitalisation Details'!$A$1:$O$2344,7,FALSE)</f>
        <v>0</v>
      </c>
      <c r="P1087" s="28">
        <f>VLOOKUP($A1087,'Hospitalisation Details'!$A$1:$O$2344,8,FALSE)</f>
        <v>10403.27</v>
      </c>
      <c r="Q1087" t="str">
        <f>VLOOKUP($A1087,'Hospitalisation Details'!$A$1:$O$2344,3,FALSE)</f>
        <v>Jul</v>
      </c>
    </row>
    <row r="1088" spans="1:17" ht="15.6" x14ac:dyDescent="0.3">
      <c r="A1088" s="21" t="s">
        <v>1282</v>
      </c>
      <c r="B1088" t="str">
        <f>VLOOKUP($A1088,'Customer Names'!$A$2:$D$2336,3,FALSE)</f>
        <v>Milah B</v>
      </c>
      <c r="C1088">
        <f>VLOOKUP($A1088,'Medical Examinations'!$A$1:$J$2336,2,FALSE)</f>
        <v>36.630000000000003</v>
      </c>
      <c r="D1088">
        <f>VLOOKUP($A1088,'Medical Examinations'!$A$1:$J$2336,3,FALSE)</f>
        <v>11.42</v>
      </c>
      <c r="E1088" t="str">
        <f>VLOOKUP($A1088,'Medical Examinations'!$A$1:$J$2336,4,FALSE)</f>
        <v>No</v>
      </c>
      <c r="F1088" t="str">
        <f>VLOOKUP($A1088,'Medical Examinations'!$A$1:$J$2336,5,FALSE)</f>
        <v>No</v>
      </c>
      <c r="G1088" t="str">
        <f>VLOOKUP($A1088,'Medical Examinations'!$A$1:$J$2336,6,FALSE)</f>
        <v>No</v>
      </c>
      <c r="H1088">
        <f>VLOOKUP($A1088,'Medical Examinations'!$A$1:$J$2336,7,FALSE)</f>
        <v>2</v>
      </c>
      <c r="I1088" t="str">
        <f>VLOOKUP($A1088,'Medical Examinations'!$A$1:$J$2336,8,FALSE)</f>
        <v>No</v>
      </c>
      <c r="J1088" t="str">
        <f>VLOOKUP($A1088,'Medical Examinations'!$A$1:$J$2336,9,FALSE)</f>
        <v>Obesity</v>
      </c>
      <c r="K1088" t="str">
        <f>VLOOKUP($A1088,'Medical Examinations'!$A$1:$J$2336,10,FALSE)</f>
        <v>Diabetes</v>
      </c>
      <c r="L1088">
        <f>VLOOKUP($A1088,'Hospitalisation Details'!$A$1:$O$2344,2,FALSE)</f>
        <v>19</v>
      </c>
      <c r="M1088" s="6" t="str">
        <f>VLOOKUP($A1088,'Hospitalisation Details'!$A$1:$O$2344,5,FALSE)</f>
        <v>19-Sep-1973</v>
      </c>
      <c r="N1088" s="28">
        <f>VLOOKUP($A1088,'Hospitalisation Details'!$A$1:$O$2344,6,FALSE)</f>
        <v>49</v>
      </c>
      <c r="O1088" s="28">
        <f>VLOOKUP($A1088,'Hospitalisation Details'!$A$1:$O$2344,7,FALSE)</f>
        <v>3</v>
      </c>
      <c r="P1088" s="28">
        <f>VLOOKUP($A1088,'Hospitalisation Details'!$A$1:$O$2344,8,FALSE)</f>
        <v>10381.48</v>
      </c>
      <c r="Q1088" t="str">
        <f>VLOOKUP($A1088,'Hospitalisation Details'!$A$1:$O$2344,3,FALSE)</f>
        <v>Sep</v>
      </c>
    </row>
    <row r="1089" spans="1:17" ht="15.6" x14ac:dyDescent="0.3">
      <c r="A1089" s="21" t="s">
        <v>1281</v>
      </c>
      <c r="B1089" t="str">
        <f>VLOOKUP($A1089,'Customer Names'!$A$2:$D$2336,3,FALSE)</f>
        <v>Annette M</v>
      </c>
      <c r="C1089">
        <f>VLOOKUP($A1089,'Medical Examinations'!$A$1:$J$2336,2,FALSE)</f>
        <v>33.344999999999999</v>
      </c>
      <c r="D1089">
        <f>VLOOKUP($A1089,'Medical Examinations'!$A$1:$J$2336,3,FALSE)</f>
        <v>7.33</v>
      </c>
      <c r="E1089" t="str">
        <f>VLOOKUP($A1089,'Medical Examinations'!$A$1:$J$2336,4,FALSE)</f>
        <v>No</v>
      </c>
      <c r="F1089" t="str">
        <f>VLOOKUP($A1089,'Medical Examinations'!$A$1:$J$2336,5,FALSE)</f>
        <v>No</v>
      </c>
      <c r="G1089" t="str">
        <f>VLOOKUP($A1089,'Medical Examinations'!$A$1:$J$2336,6,FALSE)</f>
        <v>No</v>
      </c>
      <c r="H1089">
        <f>VLOOKUP($A1089,'Medical Examinations'!$A$1:$J$2336,7,FALSE)</f>
        <v>2</v>
      </c>
      <c r="I1089" t="str">
        <f>VLOOKUP($A1089,'Medical Examinations'!$A$1:$J$2336,8,FALSE)</f>
        <v>No</v>
      </c>
      <c r="J1089" t="str">
        <f>VLOOKUP($A1089,'Medical Examinations'!$A$1:$J$2336,9,FALSE)</f>
        <v>Obesity</v>
      </c>
      <c r="K1089" t="str">
        <f>VLOOKUP($A1089,'Medical Examinations'!$A$1:$J$2336,10,FALSE)</f>
        <v>Diabetes</v>
      </c>
      <c r="L1089">
        <f>VLOOKUP($A1089,'Hospitalisation Details'!$A$1:$O$2344,2,FALSE)</f>
        <v>29</v>
      </c>
      <c r="M1089" s="6" t="str">
        <f>VLOOKUP($A1089,'Hospitalisation Details'!$A$1:$O$2344,5,FALSE)</f>
        <v>29-Sep-1973</v>
      </c>
      <c r="N1089" s="28">
        <f>VLOOKUP($A1089,'Hospitalisation Details'!$A$1:$O$2344,6,FALSE)</f>
        <v>49</v>
      </c>
      <c r="O1089" s="28">
        <f>VLOOKUP($A1089,'Hospitalisation Details'!$A$1:$O$2344,7,FALSE)</f>
        <v>2</v>
      </c>
      <c r="P1089" s="28">
        <f>VLOOKUP($A1089,'Hospitalisation Details'!$A$1:$O$2344,8,FALSE)</f>
        <v>10370.91</v>
      </c>
      <c r="Q1089" t="str">
        <f>VLOOKUP($A1089,'Hospitalisation Details'!$A$1:$O$2344,3,FALSE)</f>
        <v>Sep</v>
      </c>
    </row>
    <row r="1090" spans="1:17" ht="15.6" x14ac:dyDescent="0.3">
      <c r="A1090" s="21" t="s">
        <v>1280</v>
      </c>
      <c r="B1090" t="str">
        <f>VLOOKUP($A1090,'Customer Names'!$A$2:$D$2336,3,FALSE)</f>
        <v>Yoko</v>
      </c>
      <c r="C1090">
        <f>VLOOKUP($A1090,'Medical Examinations'!$A$1:$J$2336,2,FALSE)</f>
        <v>27.11</v>
      </c>
      <c r="D1090">
        <f>VLOOKUP($A1090,'Medical Examinations'!$A$1:$J$2336,3,FALSE)</f>
        <v>6.7</v>
      </c>
      <c r="E1090" t="str">
        <f>VLOOKUP($A1090,'Medical Examinations'!$A$1:$J$2336,4,FALSE)</f>
        <v>No</v>
      </c>
      <c r="F1090" t="str">
        <f>VLOOKUP($A1090,'Medical Examinations'!$A$1:$J$2336,5,FALSE)</f>
        <v>No</v>
      </c>
      <c r="G1090" t="str">
        <f>VLOOKUP($A1090,'Medical Examinations'!$A$1:$J$2336,6,FALSE)</f>
        <v>No</v>
      </c>
      <c r="H1090">
        <f>VLOOKUP($A1090,'Medical Examinations'!$A$1:$J$2336,7,FALSE)</f>
        <v>0</v>
      </c>
      <c r="I1090" t="str">
        <f>VLOOKUP($A1090,'Medical Examinations'!$A$1:$J$2336,8,FALSE)</f>
        <v>No</v>
      </c>
      <c r="J1090" t="str">
        <f>VLOOKUP($A1090,'Medical Examinations'!$A$1:$J$2336,9,FALSE)</f>
        <v>Over Weight</v>
      </c>
      <c r="K1090" t="str">
        <f>VLOOKUP($A1090,'Medical Examinations'!$A$1:$J$2336,10,FALSE)</f>
        <v>Diabetes</v>
      </c>
      <c r="L1090">
        <f>VLOOKUP($A1090,'Hospitalisation Details'!$A$1:$O$2344,2,FALSE)</f>
        <v>6</v>
      </c>
      <c r="M1090" s="6" t="str">
        <f>VLOOKUP($A1090,'Hospitalisation Details'!$A$1:$O$2344,5,FALSE)</f>
        <v>6-Sep-1971</v>
      </c>
      <c r="N1090" s="28">
        <f>VLOOKUP($A1090,'Hospitalisation Details'!$A$1:$O$2344,6,FALSE)</f>
        <v>51</v>
      </c>
      <c r="O1090" s="28">
        <f>VLOOKUP($A1090,'Hospitalisation Details'!$A$1:$O$2344,7,FALSE)</f>
        <v>0</v>
      </c>
      <c r="P1090" s="28">
        <f>VLOOKUP($A1090,'Hospitalisation Details'!$A$1:$O$2344,8,FALSE)</f>
        <v>10356.67</v>
      </c>
      <c r="Q1090" t="str">
        <f>VLOOKUP($A1090,'Hospitalisation Details'!$A$1:$O$2344,3,FALSE)</f>
        <v>Sep</v>
      </c>
    </row>
    <row r="1091" spans="1:17" ht="15.6" x14ac:dyDescent="0.3">
      <c r="A1091" s="21" t="s">
        <v>1279</v>
      </c>
      <c r="B1091" t="str">
        <f>VLOOKUP($A1091,'Customer Names'!$A$2:$D$2336,3,FALSE)</f>
        <v>Laura</v>
      </c>
      <c r="C1091">
        <f>VLOOKUP($A1091,'Medical Examinations'!$A$1:$J$2336,2,FALSE)</f>
        <v>26.6</v>
      </c>
      <c r="D1091">
        <f>VLOOKUP($A1091,'Medical Examinations'!$A$1:$J$2336,3,FALSE)</f>
        <v>5.27</v>
      </c>
      <c r="E1091" t="str">
        <f>VLOOKUP($A1091,'Medical Examinations'!$A$1:$J$2336,4,FALSE)</f>
        <v>Yes</v>
      </c>
      <c r="F1091" t="str">
        <f>VLOOKUP($A1091,'Medical Examinations'!$A$1:$J$2336,5,FALSE)</f>
        <v>No</v>
      </c>
      <c r="G1091" t="str">
        <f>VLOOKUP($A1091,'Medical Examinations'!$A$1:$J$2336,6,FALSE)</f>
        <v>Yes</v>
      </c>
      <c r="H1091">
        <f>VLOOKUP($A1091,'Medical Examinations'!$A$1:$J$2336,7,FALSE)</f>
        <v>1</v>
      </c>
      <c r="I1091" t="str">
        <f>VLOOKUP($A1091,'Medical Examinations'!$A$1:$J$2336,8,FALSE)</f>
        <v>No</v>
      </c>
      <c r="J1091" t="str">
        <f>VLOOKUP($A1091,'Medical Examinations'!$A$1:$J$2336,9,FALSE)</f>
        <v>Over Weight</v>
      </c>
      <c r="K1091" t="str">
        <f>VLOOKUP($A1091,'Medical Examinations'!$A$1:$J$2336,10,FALSE)</f>
        <v>Normal</v>
      </c>
      <c r="L1091">
        <f>VLOOKUP($A1091,'Hospitalisation Details'!$A$1:$O$2344,2,FALSE)</f>
        <v>17</v>
      </c>
      <c r="M1091" s="6" t="str">
        <f>VLOOKUP($A1091,'Hospitalisation Details'!$A$1:$O$2344,5,FALSE)</f>
        <v>17-Jun-1969</v>
      </c>
      <c r="N1091" s="28">
        <f>VLOOKUP($A1091,'Hospitalisation Details'!$A$1:$O$2344,6,FALSE)</f>
        <v>53</v>
      </c>
      <c r="O1091" s="28">
        <f>VLOOKUP($A1091,'Hospitalisation Details'!$A$1:$O$2344,7,FALSE)</f>
        <v>0</v>
      </c>
      <c r="P1091" s="28">
        <f>VLOOKUP($A1091,'Hospitalisation Details'!$A$1:$O$2344,8,FALSE)</f>
        <v>10355.64</v>
      </c>
      <c r="Q1091" t="str">
        <f>VLOOKUP($A1091,'Hospitalisation Details'!$A$1:$O$2344,3,FALSE)</f>
        <v>Jun</v>
      </c>
    </row>
    <row r="1092" spans="1:17" ht="15.6" x14ac:dyDescent="0.3">
      <c r="A1092" s="21" t="s">
        <v>1278</v>
      </c>
      <c r="B1092" t="str">
        <f>VLOOKUP($A1092,'Customer Names'!$A$2:$D$2336,3,FALSE)</f>
        <v>Tess A</v>
      </c>
      <c r="C1092">
        <f>VLOOKUP($A1092,'Medical Examinations'!$A$1:$J$2336,2,FALSE)</f>
        <v>30.41</v>
      </c>
      <c r="D1092">
        <f>VLOOKUP($A1092,'Medical Examinations'!$A$1:$J$2336,3,FALSE)</f>
        <v>7.72</v>
      </c>
      <c r="E1092" t="str">
        <f>VLOOKUP($A1092,'Medical Examinations'!$A$1:$J$2336,4,FALSE)</f>
        <v>No</v>
      </c>
      <c r="F1092" t="str">
        <f>VLOOKUP($A1092,'Medical Examinations'!$A$1:$J$2336,5,FALSE)</f>
        <v>No</v>
      </c>
      <c r="G1092" t="str">
        <f>VLOOKUP($A1092,'Medical Examinations'!$A$1:$J$2336,6,FALSE)</f>
        <v>No</v>
      </c>
      <c r="H1092">
        <f>VLOOKUP($A1092,'Medical Examinations'!$A$1:$J$2336,7,FALSE)</f>
        <v>0</v>
      </c>
      <c r="I1092" t="str">
        <f>VLOOKUP($A1092,'Medical Examinations'!$A$1:$J$2336,8,FALSE)</f>
        <v>No</v>
      </c>
      <c r="J1092" t="str">
        <f>VLOOKUP($A1092,'Medical Examinations'!$A$1:$J$2336,9,FALSE)</f>
        <v>Obesity</v>
      </c>
      <c r="K1092" t="str">
        <f>VLOOKUP($A1092,'Medical Examinations'!$A$1:$J$2336,10,FALSE)</f>
        <v>Diabetes</v>
      </c>
      <c r="L1092">
        <f>VLOOKUP($A1092,'Hospitalisation Details'!$A$1:$O$2344,2,FALSE)</f>
        <v>29</v>
      </c>
      <c r="M1092" s="6" t="str">
        <f>VLOOKUP($A1092,'Hospitalisation Details'!$A$1:$O$2344,5,FALSE)</f>
        <v>29-Sep-1974</v>
      </c>
      <c r="N1092" s="28">
        <f>VLOOKUP($A1092,'Hospitalisation Details'!$A$1:$O$2344,6,FALSE)</f>
        <v>48</v>
      </c>
      <c r="O1092" s="28">
        <f>VLOOKUP($A1092,'Hospitalisation Details'!$A$1:$O$2344,7,FALSE)</f>
        <v>0</v>
      </c>
      <c r="P1092" s="28">
        <f>VLOOKUP($A1092,'Hospitalisation Details'!$A$1:$O$2344,8,FALSE)</f>
        <v>10352.48</v>
      </c>
      <c r="Q1092" t="str">
        <f>VLOOKUP($A1092,'Hospitalisation Details'!$A$1:$O$2344,3,FALSE)</f>
        <v>Sep</v>
      </c>
    </row>
    <row r="1093" spans="1:17" ht="15.6" x14ac:dyDescent="0.3">
      <c r="A1093" s="21" t="s">
        <v>1277</v>
      </c>
      <c r="B1093" t="str">
        <f>VLOOKUP($A1093,'Customer Names'!$A$2:$D$2336,3,FALSE)</f>
        <v>William G</v>
      </c>
      <c r="C1093">
        <f>VLOOKUP($A1093,'Medical Examinations'!$A$1:$J$2336,2,FALSE)</f>
        <v>28.98</v>
      </c>
      <c r="D1093">
        <f>VLOOKUP($A1093,'Medical Examinations'!$A$1:$J$2336,3,FALSE)</f>
        <v>8.68</v>
      </c>
      <c r="E1093" t="str">
        <f>VLOOKUP($A1093,'Medical Examinations'!$A$1:$J$2336,4,FALSE)</f>
        <v>No</v>
      </c>
      <c r="F1093" t="str">
        <f>VLOOKUP($A1093,'Medical Examinations'!$A$1:$J$2336,5,FALSE)</f>
        <v>No</v>
      </c>
      <c r="G1093" t="str">
        <f>VLOOKUP($A1093,'Medical Examinations'!$A$1:$J$2336,6,FALSE)</f>
        <v>No</v>
      </c>
      <c r="H1093">
        <f>VLOOKUP($A1093,'Medical Examinations'!$A$1:$J$2336,7,FALSE)</f>
        <v>2</v>
      </c>
      <c r="I1093" t="str">
        <f>VLOOKUP($A1093,'Medical Examinations'!$A$1:$J$2336,8,FALSE)</f>
        <v>No</v>
      </c>
      <c r="J1093" t="str">
        <f>VLOOKUP($A1093,'Medical Examinations'!$A$1:$J$2336,9,FALSE)</f>
        <v>Over Weight</v>
      </c>
      <c r="K1093" t="str">
        <f>VLOOKUP($A1093,'Medical Examinations'!$A$1:$J$2336,10,FALSE)</f>
        <v>Diabetes</v>
      </c>
      <c r="L1093">
        <f>VLOOKUP($A1093,'Hospitalisation Details'!$A$1:$O$2344,2,FALSE)</f>
        <v>8</v>
      </c>
      <c r="M1093" s="6" t="str">
        <f>VLOOKUP($A1093,'Hospitalisation Details'!$A$1:$O$2344,5,FALSE)</f>
        <v>8-Aug-1973</v>
      </c>
      <c r="N1093" s="28">
        <f>VLOOKUP($A1093,'Hospitalisation Details'!$A$1:$O$2344,6,FALSE)</f>
        <v>49</v>
      </c>
      <c r="O1093" s="28">
        <f>VLOOKUP($A1093,'Hospitalisation Details'!$A$1:$O$2344,7,FALSE)</f>
        <v>0</v>
      </c>
      <c r="P1093" s="28">
        <f>VLOOKUP($A1093,'Hospitalisation Details'!$A$1:$O$2344,8,FALSE)</f>
        <v>10345.93</v>
      </c>
      <c r="Q1093" t="str">
        <f>VLOOKUP($A1093,'Hospitalisation Details'!$A$1:$O$2344,3,FALSE)</f>
        <v>Aug</v>
      </c>
    </row>
    <row r="1094" spans="1:17" ht="15.6" x14ac:dyDescent="0.3">
      <c r="A1094" s="21" t="s">
        <v>1276</v>
      </c>
      <c r="B1094" t="str">
        <f>VLOOKUP($A1094,'Customer Names'!$A$2:$D$2336,3,FALSE)</f>
        <v>Paige</v>
      </c>
      <c r="C1094">
        <f>VLOOKUP($A1094,'Medical Examinations'!$A$1:$J$2336,2,FALSE)</f>
        <v>31.24</v>
      </c>
      <c r="D1094">
        <f>VLOOKUP($A1094,'Medical Examinations'!$A$1:$J$2336,3,FALSE)</f>
        <v>9.8000000000000007</v>
      </c>
      <c r="E1094" t="str">
        <f>VLOOKUP($A1094,'Medical Examinations'!$A$1:$J$2336,4,FALSE)</f>
        <v>No</v>
      </c>
      <c r="F1094" t="str">
        <f>VLOOKUP($A1094,'Medical Examinations'!$A$1:$J$2336,5,FALSE)</f>
        <v>No</v>
      </c>
      <c r="G1094" t="str">
        <f>VLOOKUP($A1094,'Medical Examinations'!$A$1:$J$2336,6,FALSE)</f>
        <v>No</v>
      </c>
      <c r="H1094">
        <f>VLOOKUP($A1094,'Medical Examinations'!$A$1:$J$2336,7,FALSE)</f>
        <v>0</v>
      </c>
      <c r="I1094" t="str">
        <f>VLOOKUP($A1094,'Medical Examinations'!$A$1:$J$2336,8,FALSE)</f>
        <v>No</v>
      </c>
      <c r="J1094" t="str">
        <f>VLOOKUP($A1094,'Medical Examinations'!$A$1:$J$2336,9,FALSE)</f>
        <v>Obesity</v>
      </c>
      <c r="K1094" t="str">
        <f>VLOOKUP($A1094,'Medical Examinations'!$A$1:$J$2336,10,FALSE)</f>
        <v>Diabetes</v>
      </c>
      <c r="L1094">
        <f>VLOOKUP($A1094,'Hospitalisation Details'!$A$1:$O$2344,2,FALSE)</f>
        <v>19</v>
      </c>
      <c r="M1094" s="6" t="str">
        <f>VLOOKUP($A1094,'Hospitalisation Details'!$A$1:$O$2344,5,FALSE)</f>
        <v>19-Jul-1968</v>
      </c>
      <c r="N1094" s="28">
        <f>VLOOKUP($A1094,'Hospitalisation Details'!$A$1:$O$2344,6,FALSE)</f>
        <v>54</v>
      </c>
      <c r="O1094" s="28">
        <f>VLOOKUP($A1094,'Hospitalisation Details'!$A$1:$O$2344,7,FALSE)</f>
        <v>0</v>
      </c>
      <c r="P1094" s="28">
        <f>VLOOKUP($A1094,'Hospitalisation Details'!$A$1:$O$2344,8,FALSE)</f>
        <v>10338.93</v>
      </c>
      <c r="Q1094" t="str">
        <f>VLOOKUP($A1094,'Hospitalisation Details'!$A$1:$O$2344,3,FALSE)</f>
        <v>Jul</v>
      </c>
    </row>
    <row r="1095" spans="1:17" ht="15.6" x14ac:dyDescent="0.3">
      <c r="A1095" s="21" t="s">
        <v>1275</v>
      </c>
      <c r="B1095" t="str">
        <f>VLOOKUP($A1095,'Customer Names'!$A$2:$D$2336,3,FALSE)</f>
        <v>Matthew J</v>
      </c>
      <c r="C1095">
        <f>VLOOKUP($A1095,'Medical Examinations'!$A$1:$J$2336,2,FALSE)</f>
        <v>31.54</v>
      </c>
      <c r="D1095">
        <f>VLOOKUP($A1095,'Medical Examinations'!$A$1:$J$2336,3,FALSE)</f>
        <v>4.4400000000000004</v>
      </c>
      <c r="E1095" t="str">
        <f>VLOOKUP($A1095,'Medical Examinations'!$A$1:$J$2336,4,FALSE)</f>
        <v>No</v>
      </c>
      <c r="F1095" t="str">
        <f>VLOOKUP($A1095,'Medical Examinations'!$A$1:$J$2336,5,FALSE)</f>
        <v>No</v>
      </c>
      <c r="G1095" t="str">
        <f>VLOOKUP($A1095,'Medical Examinations'!$A$1:$J$2336,6,FALSE)</f>
        <v>No</v>
      </c>
      <c r="H1095">
        <f>VLOOKUP($A1095,'Medical Examinations'!$A$1:$J$2336,7,FALSE)</f>
        <v>0</v>
      </c>
      <c r="I1095" t="str">
        <f>VLOOKUP($A1095,'Medical Examinations'!$A$1:$J$2336,8,FALSE)</f>
        <v>No</v>
      </c>
      <c r="J1095" t="str">
        <f>VLOOKUP($A1095,'Medical Examinations'!$A$1:$J$2336,9,FALSE)</f>
        <v>Obesity</v>
      </c>
      <c r="K1095" t="str">
        <f>VLOOKUP($A1095,'Medical Examinations'!$A$1:$J$2336,10,FALSE)</f>
        <v>Normal</v>
      </c>
      <c r="L1095">
        <f>VLOOKUP($A1095,'Hospitalisation Details'!$A$1:$O$2344,2,FALSE)</f>
        <v>21</v>
      </c>
      <c r="M1095" s="6" t="str">
        <f>VLOOKUP($A1095,'Hospitalisation Details'!$A$1:$O$2344,5,FALSE)</f>
        <v>21-Jul-1982</v>
      </c>
      <c r="N1095" s="28">
        <f>VLOOKUP($A1095,'Hospitalisation Details'!$A$1:$O$2344,6,FALSE)</f>
        <v>40</v>
      </c>
      <c r="O1095" s="28">
        <f>VLOOKUP($A1095,'Hospitalisation Details'!$A$1:$O$2344,7,FALSE)</f>
        <v>3</v>
      </c>
      <c r="P1095" s="28">
        <f>VLOOKUP($A1095,'Hospitalisation Details'!$A$1:$O$2344,8,FALSE)</f>
        <v>10329.06</v>
      </c>
      <c r="Q1095" t="str">
        <f>VLOOKUP($A1095,'Hospitalisation Details'!$A$1:$O$2344,3,FALSE)</f>
        <v>Jul</v>
      </c>
    </row>
    <row r="1096" spans="1:17" ht="15.6" x14ac:dyDescent="0.3">
      <c r="A1096" s="21" t="s">
        <v>1274</v>
      </c>
      <c r="B1096" t="str">
        <f>VLOOKUP($A1096,'Customer Names'!$A$2:$D$2336,3,FALSE)</f>
        <v>Matthew</v>
      </c>
      <c r="C1096">
        <f>VLOOKUP($A1096,'Medical Examinations'!$A$1:$J$2336,2,FALSE)</f>
        <v>38.6</v>
      </c>
      <c r="D1096">
        <f>VLOOKUP($A1096,'Medical Examinations'!$A$1:$J$2336,3,FALSE)</f>
        <v>7.19</v>
      </c>
      <c r="E1096" t="str">
        <f>VLOOKUP($A1096,'Medical Examinations'!$A$1:$J$2336,4,FALSE)</f>
        <v>Yes</v>
      </c>
      <c r="F1096" t="str">
        <f>VLOOKUP($A1096,'Medical Examinations'!$A$1:$J$2336,5,FALSE)</f>
        <v>No</v>
      </c>
      <c r="G1096" t="str">
        <f>VLOOKUP($A1096,'Medical Examinations'!$A$1:$J$2336,6,FALSE)</f>
        <v>No</v>
      </c>
      <c r="H1096">
        <f>VLOOKUP($A1096,'Medical Examinations'!$A$1:$J$2336,7,FALSE)</f>
        <v>2</v>
      </c>
      <c r="I1096" t="str">
        <f>VLOOKUP($A1096,'Medical Examinations'!$A$1:$J$2336,8,FALSE)</f>
        <v>No</v>
      </c>
      <c r="J1096" t="str">
        <f>VLOOKUP($A1096,'Medical Examinations'!$A$1:$J$2336,9,FALSE)</f>
        <v>Obesity</v>
      </c>
      <c r="K1096" t="str">
        <f>VLOOKUP($A1096,'Medical Examinations'!$A$1:$J$2336,10,FALSE)</f>
        <v>Diabetes</v>
      </c>
      <c r="L1096">
        <f>VLOOKUP($A1096,'Hospitalisation Details'!$A$1:$O$2344,2,FALSE)</f>
        <v>1</v>
      </c>
      <c r="M1096" s="6" t="str">
        <f>VLOOKUP($A1096,'Hospitalisation Details'!$A$1:$O$2344,5,FALSE)</f>
        <v>1-Dec-1970</v>
      </c>
      <c r="N1096" s="28">
        <f>VLOOKUP($A1096,'Hospitalisation Details'!$A$1:$O$2344,6,FALSE)</f>
        <v>52</v>
      </c>
      <c r="O1096" s="28">
        <f>VLOOKUP($A1096,'Hospitalisation Details'!$A$1:$O$2344,7,FALSE)</f>
        <v>2</v>
      </c>
      <c r="P1096" s="28">
        <f>VLOOKUP($A1096,'Hospitalisation Details'!$A$1:$O$2344,8,FALSE)</f>
        <v>10325.209999999999</v>
      </c>
      <c r="Q1096" t="str">
        <f>VLOOKUP($A1096,'Hospitalisation Details'!$A$1:$O$2344,3,FALSE)</f>
        <v>Dec</v>
      </c>
    </row>
    <row r="1097" spans="1:17" ht="15.6" x14ac:dyDescent="0.3">
      <c r="A1097" s="21" t="s">
        <v>1273</v>
      </c>
      <c r="B1097" t="str">
        <f>VLOOKUP($A1097,'Customer Names'!$A$2:$D$2336,3,FALSE)</f>
        <v>Maria</v>
      </c>
      <c r="C1097">
        <f>VLOOKUP($A1097,'Medical Examinations'!$A$1:$J$2336,2,FALSE)</f>
        <v>37.950000000000003</v>
      </c>
      <c r="D1097">
        <f>VLOOKUP($A1097,'Medical Examinations'!$A$1:$J$2336,3,FALSE)</f>
        <v>6.06</v>
      </c>
      <c r="E1097" t="str">
        <f>VLOOKUP($A1097,'Medical Examinations'!$A$1:$J$2336,4,FALSE)</f>
        <v>No</v>
      </c>
      <c r="F1097" t="str">
        <f>VLOOKUP($A1097,'Medical Examinations'!$A$1:$J$2336,5,FALSE)</f>
        <v>No</v>
      </c>
      <c r="G1097" t="str">
        <f>VLOOKUP($A1097,'Medical Examinations'!$A$1:$J$2336,6,FALSE)</f>
        <v>No</v>
      </c>
      <c r="H1097">
        <f>VLOOKUP($A1097,'Medical Examinations'!$A$1:$J$2336,7,FALSE)</f>
        <v>0</v>
      </c>
      <c r="I1097" t="str">
        <f>VLOOKUP($A1097,'Medical Examinations'!$A$1:$J$2336,8,FALSE)</f>
        <v>No</v>
      </c>
      <c r="J1097" t="str">
        <f>VLOOKUP($A1097,'Medical Examinations'!$A$1:$J$2336,9,FALSE)</f>
        <v>Obesity</v>
      </c>
      <c r="K1097" t="str">
        <f>VLOOKUP($A1097,'Medical Examinations'!$A$1:$J$2336,10,FALSE)</f>
        <v>Prediabetes</v>
      </c>
      <c r="L1097">
        <f>VLOOKUP($A1097,'Hospitalisation Details'!$A$1:$O$2344,2,FALSE)</f>
        <v>21</v>
      </c>
      <c r="M1097" s="6" t="str">
        <f>VLOOKUP($A1097,'Hospitalisation Details'!$A$1:$O$2344,5,FALSE)</f>
        <v>21-Aug-1991</v>
      </c>
      <c r="N1097" s="28">
        <f>VLOOKUP($A1097,'Hospitalisation Details'!$A$1:$O$2344,6,FALSE)</f>
        <v>31</v>
      </c>
      <c r="O1097" s="28">
        <f>VLOOKUP($A1097,'Hospitalisation Details'!$A$1:$O$2344,7,FALSE)</f>
        <v>3</v>
      </c>
      <c r="P1097" s="28">
        <f>VLOOKUP($A1097,'Hospitalisation Details'!$A$1:$O$2344,8,FALSE)</f>
        <v>10322.9</v>
      </c>
      <c r="Q1097" t="str">
        <f>VLOOKUP($A1097,'Hospitalisation Details'!$A$1:$O$2344,3,FALSE)</f>
        <v>Aug</v>
      </c>
    </row>
    <row r="1098" spans="1:17" ht="15.6" x14ac:dyDescent="0.3">
      <c r="A1098" s="21" t="s">
        <v>1272</v>
      </c>
      <c r="B1098" t="str">
        <f>VLOOKUP($A1098,'Customer Names'!$A$2:$D$2336,3,FALSE)</f>
        <v>Stephanie D</v>
      </c>
      <c r="C1098">
        <f>VLOOKUP($A1098,'Medical Examinations'!$A$1:$J$2336,2,FALSE)</f>
        <v>38.97</v>
      </c>
      <c r="D1098">
        <f>VLOOKUP($A1098,'Medical Examinations'!$A$1:$J$2336,3,FALSE)</f>
        <v>5.12</v>
      </c>
      <c r="E1098" t="str">
        <f>VLOOKUP($A1098,'Medical Examinations'!$A$1:$J$2336,4,FALSE)</f>
        <v>No</v>
      </c>
      <c r="F1098" t="str">
        <f>VLOOKUP($A1098,'Medical Examinations'!$A$1:$J$2336,5,FALSE)</f>
        <v>No</v>
      </c>
      <c r="G1098" t="str">
        <f>VLOOKUP($A1098,'Medical Examinations'!$A$1:$J$2336,6,FALSE)</f>
        <v>No</v>
      </c>
      <c r="H1098">
        <f>VLOOKUP($A1098,'Medical Examinations'!$A$1:$J$2336,7,FALSE)</f>
        <v>0</v>
      </c>
      <c r="I1098" t="str">
        <f>VLOOKUP($A1098,'Medical Examinations'!$A$1:$J$2336,8,FALSE)</f>
        <v>No</v>
      </c>
      <c r="J1098" t="str">
        <f>VLOOKUP($A1098,'Medical Examinations'!$A$1:$J$2336,9,FALSE)</f>
        <v>Obesity</v>
      </c>
      <c r="K1098" t="str">
        <f>VLOOKUP($A1098,'Medical Examinations'!$A$1:$J$2336,10,FALSE)</f>
        <v>Normal</v>
      </c>
      <c r="L1098">
        <f>VLOOKUP($A1098,'Hospitalisation Details'!$A$1:$O$2344,2,FALSE)</f>
        <v>17</v>
      </c>
      <c r="M1098" s="6" t="str">
        <f>VLOOKUP($A1098,'Hospitalisation Details'!$A$1:$O$2344,5,FALSE)</f>
        <v>17-Nov-1991</v>
      </c>
      <c r="N1098" s="28">
        <f>VLOOKUP($A1098,'Hospitalisation Details'!$A$1:$O$2344,6,FALSE)</f>
        <v>31</v>
      </c>
      <c r="O1098" s="28">
        <f>VLOOKUP($A1098,'Hospitalisation Details'!$A$1:$O$2344,7,FALSE)</f>
        <v>3</v>
      </c>
      <c r="P1098" s="28">
        <f>VLOOKUP($A1098,'Hospitalisation Details'!$A$1:$O$2344,8,FALSE)</f>
        <v>10315.91</v>
      </c>
      <c r="Q1098" t="str">
        <f>VLOOKUP($A1098,'Hospitalisation Details'!$A$1:$O$2344,3,FALSE)</f>
        <v>Nov</v>
      </c>
    </row>
    <row r="1099" spans="1:17" ht="15.6" x14ac:dyDescent="0.3">
      <c r="A1099" s="21" t="s">
        <v>1271</v>
      </c>
      <c r="B1099" t="str">
        <f>VLOOKUP($A1099,'Customer Names'!$A$2:$D$2336,3,FALSE)</f>
        <v>Tiffany</v>
      </c>
      <c r="C1099">
        <f>VLOOKUP($A1099,'Medical Examinations'!$A$1:$J$2336,2,FALSE)</f>
        <v>21.2</v>
      </c>
      <c r="D1099">
        <f>VLOOKUP($A1099,'Medical Examinations'!$A$1:$J$2336,3,FALSE)</f>
        <v>10.72</v>
      </c>
      <c r="E1099" t="str">
        <f>VLOOKUP($A1099,'Medical Examinations'!$A$1:$J$2336,4,FALSE)</f>
        <v>No</v>
      </c>
      <c r="F1099" t="str">
        <f>VLOOKUP($A1099,'Medical Examinations'!$A$1:$J$2336,5,FALSE)</f>
        <v>No</v>
      </c>
      <c r="G1099" t="str">
        <f>VLOOKUP($A1099,'Medical Examinations'!$A$1:$J$2336,6,FALSE)</f>
        <v>No</v>
      </c>
      <c r="H1099">
        <f>VLOOKUP($A1099,'Medical Examinations'!$A$1:$J$2336,7,FALSE)</f>
        <v>0</v>
      </c>
      <c r="I1099" t="str">
        <f>VLOOKUP($A1099,'Medical Examinations'!$A$1:$J$2336,8,FALSE)</f>
        <v>No</v>
      </c>
      <c r="J1099" t="str">
        <f>VLOOKUP($A1099,'Medical Examinations'!$A$1:$J$2336,9,FALSE)</f>
        <v>Normal Weight</v>
      </c>
      <c r="K1099" t="str">
        <f>VLOOKUP($A1099,'Medical Examinations'!$A$1:$J$2336,10,FALSE)</f>
        <v>Diabetes</v>
      </c>
      <c r="L1099">
        <f>VLOOKUP($A1099,'Hospitalisation Details'!$A$1:$O$2344,2,FALSE)</f>
        <v>12</v>
      </c>
      <c r="M1099" s="6" t="str">
        <f>VLOOKUP($A1099,'Hospitalisation Details'!$A$1:$O$2344,5,FALSE)</f>
        <v>12-Jul-1962</v>
      </c>
      <c r="N1099" s="28">
        <f>VLOOKUP($A1099,'Hospitalisation Details'!$A$1:$O$2344,6,FALSE)</f>
        <v>60</v>
      </c>
      <c r="O1099" s="28">
        <f>VLOOKUP($A1099,'Hospitalisation Details'!$A$1:$O$2344,7,FALSE)</f>
        <v>0</v>
      </c>
      <c r="P1099" s="28">
        <f>VLOOKUP($A1099,'Hospitalisation Details'!$A$1:$O$2344,8,FALSE)</f>
        <v>10310.780000000001</v>
      </c>
      <c r="Q1099" t="str">
        <f>VLOOKUP($A1099,'Hospitalisation Details'!$A$1:$O$2344,3,FALSE)</f>
        <v>Jul</v>
      </c>
    </row>
    <row r="1100" spans="1:17" ht="15.6" x14ac:dyDescent="0.3">
      <c r="A1100" s="21" t="s">
        <v>1270</v>
      </c>
      <c r="B1100" t="str">
        <f>VLOOKUP($A1100,'Customer Names'!$A$2:$D$2336,3,FALSE)</f>
        <v>Sara M</v>
      </c>
      <c r="C1100">
        <f>VLOOKUP($A1100,'Medical Examinations'!$A$1:$J$2336,2,FALSE)</f>
        <v>23.96</v>
      </c>
      <c r="D1100">
        <f>VLOOKUP($A1100,'Medical Examinations'!$A$1:$J$2336,3,FALSE)</f>
        <v>9.58</v>
      </c>
      <c r="E1100" t="str">
        <f>VLOOKUP($A1100,'Medical Examinations'!$A$1:$J$2336,4,FALSE)</f>
        <v>Yes</v>
      </c>
      <c r="F1100" t="str">
        <f>VLOOKUP($A1100,'Medical Examinations'!$A$1:$J$2336,5,FALSE)</f>
        <v>No</v>
      </c>
      <c r="G1100" t="str">
        <f>VLOOKUP($A1100,'Medical Examinations'!$A$1:$J$2336,6,FALSE)</f>
        <v>Yes</v>
      </c>
      <c r="H1100">
        <f>VLOOKUP($A1100,'Medical Examinations'!$A$1:$J$2336,7,FALSE)</f>
        <v>1</v>
      </c>
      <c r="I1100" t="str">
        <f>VLOOKUP($A1100,'Medical Examinations'!$A$1:$J$2336,8,FALSE)</f>
        <v>No</v>
      </c>
      <c r="J1100" t="str">
        <f>VLOOKUP($A1100,'Medical Examinations'!$A$1:$J$2336,9,FALSE)</f>
        <v>Normal Weight</v>
      </c>
      <c r="K1100" t="str">
        <f>VLOOKUP($A1100,'Medical Examinations'!$A$1:$J$2336,10,FALSE)</f>
        <v>Diabetes</v>
      </c>
      <c r="L1100">
        <f>VLOOKUP($A1100,'Hospitalisation Details'!$A$1:$O$2344,2,FALSE)</f>
        <v>24</v>
      </c>
      <c r="M1100" s="6" t="str">
        <f>VLOOKUP($A1100,'Hospitalisation Details'!$A$1:$O$2344,5,FALSE)</f>
        <v>24-Sep-1963</v>
      </c>
      <c r="N1100" s="28">
        <f>VLOOKUP($A1100,'Hospitalisation Details'!$A$1:$O$2344,6,FALSE)</f>
        <v>59</v>
      </c>
      <c r="O1100" s="28">
        <f>VLOOKUP($A1100,'Hospitalisation Details'!$A$1:$O$2344,7,FALSE)</f>
        <v>0</v>
      </c>
      <c r="P1100" s="28">
        <f>VLOOKUP($A1100,'Hospitalisation Details'!$A$1:$O$2344,8,FALSE)</f>
        <v>10308.040000000001</v>
      </c>
      <c r="Q1100" t="str">
        <f>VLOOKUP($A1100,'Hospitalisation Details'!$A$1:$O$2344,3,FALSE)</f>
        <v>Sep</v>
      </c>
    </row>
    <row r="1101" spans="1:17" ht="15.6" x14ac:dyDescent="0.3">
      <c r="A1101" s="21" t="s">
        <v>1269</v>
      </c>
      <c r="B1101" t="str">
        <f>VLOOKUP($A1101,'Customer Names'!$A$2:$D$2336,3,FALSE)</f>
        <v>Scott A</v>
      </c>
      <c r="C1101">
        <f>VLOOKUP($A1101,'Medical Examinations'!$A$1:$J$2336,2,FALSE)</f>
        <v>35.93</v>
      </c>
      <c r="D1101">
        <f>VLOOKUP($A1101,'Medical Examinations'!$A$1:$J$2336,3,FALSE)</f>
        <v>6.4</v>
      </c>
      <c r="E1101" t="str">
        <f>VLOOKUP($A1101,'Medical Examinations'!$A$1:$J$2336,4,FALSE)</f>
        <v>Yes</v>
      </c>
      <c r="F1101" t="str">
        <f>VLOOKUP($A1101,'Medical Examinations'!$A$1:$J$2336,5,FALSE)</f>
        <v>No</v>
      </c>
      <c r="G1101" t="str">
        <f>VLOOKUP($A1101,'Medical Examinations'!$A$1:$J$2336,6,FALSE)</f>
        <v>No</v>
      </c>
      <c r="H1101">
        <f>VLOOKUP($A1101,'Medical Examinations'!$A$1:$J$2336,7,FALSE)</f>
        <v>1</v>
      </c>
      <c r="I1101" t="str">
        <f>VLOOKUP($A1101,'Medical Examinations'!$A$1:$J$2336,8,FALSE)</f>
        <v>No</v>
      </c>
      <c r="J1101" t="str">
        <f>VLOOKUP($A1101,'Medical Examinations'!$A$1:$J$2336,9,FALSE)</f>
        <v>Obesity</v>
      </c>
      <c r="K1101" t="str">
        <f>VLOOKUP($A1101,'Medical Examinations'!$A$1:$J$2336,10,FALSE)</f>
        <v>Prediabetes</v>
      </c>
      <c r="L1101">
        <f>VLOOKUP($A1101,'Hospitalisation Details'!$A$1:$O$2344,2,FALSE)</f>
        <v>14</v>
      </c>
      <c r="M1101" s="6" t="str">
        <f>VLOOKUP($A1101,'Hospitalisation Details'!$A$1:$O$2344,5,FALSE)</f>
        <v>14-Sep-1988</v>
      </c>
      <c r="N1101" s="28">
        <f>VLOOKUP($A1101,'Hospitalisation Details'!$A$1:$O$2344,6,FALSE)</f>
        <v>34</v>
      </c>
      <c r="O1101" s="28">
        <f>VLOOKUP($A1101,'Hospitalisation Details'!$A$1:$O$2344,7,FALSE)</f>
        <v>3</v>
      </c>
      <c r="P1101" s="28">
        <f>VLOOKUP($A1101,'Hospitalisation Details'!$A$1:$O$2344,8,FALSE)</f>
        <v>10276.99</v>
      </c>
      <c r="Q1101" t="str">
        <f>VLOOKUP($A1101,'Hospitalisation Details'!$A$1:$O$2344,3,FALSE)</f>
        <v>Sep</v>
      </c>
    </row>
    <row r="1102" spans="1:17" ht="15.6" x14ac:dyDescent="0.3">
      <c r="A1102" s="21" t="s">
        <v>1268</v>
      </c>
      <c r="B1102" t="str">
        <f>VLOOKUP($A1102,'Customer Names'!$A$2:$D$2336,3,FALSE)</f>
        <v>Lauren</v>
      </c>
      <c r="C1102">
        <f>VLOOKUP($A1102,'Medical Examinations'!$A$1:$J$2336,2,FALSE)</f>
        <v>26.11</v>
      </c>
      <c r="D1102">
        <f>VLOOKUP($A1102,'Medical Examinations'!$A$1:$J$2336,3,FALSE)</f>
        <v>6.8</v>
      </c>
      <c r="E1102" t="str">
        <f>VLOOKUP($A1102,'Medical Examinations'!$A$1:$J$2336,4,FALSE)</f>
        <v>Yes</v>
      </c>
      <c r="F1102" t="str">
        <f>VLOOKUP($A1102,'Medical Examinations'!$A$1:$J$2336,5,FALSE)</f>
        <v>No</v>
      </c>
      <c r="G1102" t="str">
        <f>VLOOKUP($A1102,'Medical Examinations'!$A$1:$J$2336,6,FALSE)</f>
        <v>No</v>
      </c>
      <c r="H1102">
        <f>VLOOKUP($A1102,'Medical Examinations'!$A$1:$J$2336,7,FALSE)</f>
        <v>2</v>
      </c>
      <c r="I1102" t="str">
        <f>VLOOKUP($A1102,'Medical Examinations'!$A$1:$J$2336,8,FALSE)</f>
        <v>No</v>
      </c>
      <c r="J1102" t="str">
        <f>VLOOKUP($A1102,'Medical Examinations'!$A$1:$J$2336,9,FALSE)</f>
        <v>Over Weight</v>
      </c>
      <c r="K1102" t="str">
        <f>VLOOKUP($A1102,'Medical Examinations'!$A$1:$J$2336,10,FALSE)</f>
        <v>Diabetes</v>
      </c>
      <c r="L1102">
        <f>VLOOKUP($A1102,'Hospitalisation Details'!$A$1:$O$2344,2,FALSE)</f>
        <v>21</v>
      </c>
      <c r="M1102" s="6" t="str">
        <f>VLOOKUP($A1102,'Hospitalisation Details'!$A$1:$O$2344,5,FALSE)</f>
        <v>21-Jun-1970</v>
      </c>
      <c r="N1102" s="28">
        <f>VLOOKUP($A1102,'Hospitalisation Details'!$A$1:$O$2344,6,FALSE)</f>
        <v>52</v>
      </c>
      <c r="O1102" s="28">
        <f>VLOOKUP($A1102,'Hospitalisation Details'!$A$1:$O$2344,7,FALSE)</f>
        <v>0</v>
      </c>
      <c r="P1102" s="28">
        <f>VLOOKUP($A1102,'Hospitalisation Details'!$A$1:$O$2344,8,FALSE)</f>
        <v>10274.33</v>
      </c>
      <c r="Q1102" t="str">
        <f>VLOOKUP($A1102,'Hospitalisation Details'!$A$1:$O$2344,3,FALSE)</f>
        <v>Jun</v>
      </c>
    </row>
    <row r="1103" spans="1:17" ht="15.6" x14ac:dyDescent="0.3">
      <c r="A1103" s="21" t="s">
        <v>1267</v>
      </c>
      <c r="B1103" t="str">
        <f>VLOOKUP($A1103,'Customer Names'!$A$2:$D$2336,3,FALSE)</f>
        <v>Scott</v>
      </c>
      <c r="C1103">
        <f>VLOOKUP($A1103,'Medical Examinations'!$A$1:$J$2336,2,FALSE)</f>
        <v>32.299999999999997</v>
      </c>
      <c r="D1103">
        <f>VLOOKUP($A1103,'Medical Examinations'!$A$1:$J$2336,3,FALSE)</f>
        <v>9.48</v>
      </c>
      <c r="E1103" t="str">
        <f>VLOOKUP($A1103,'Medical Examinations'!$A$1:$J$2336,4,FALSE)</f>
        <v>No</v>
      </c>
      <c r="F1103" t="str">
        <f>VLOOKUP($A1103,'Medical Examinations'!$A$1:$J$2336,5,FALSE)</f>
        <v>No</v>
      </c>
      <c r="G1103" t="str">
        <f>VLOOKUP($A1103,'Medical Examinations'!$A$1:$J$2336,6,FALSE)</f>
        <v>No</v>
      </c>
      <c r="H1103">
        <f>VLOOKUP($A1103,'Medical Examinations'!$A$1:$J$2336,7,FALSE)</f>
        <v>2</v>
      </c>
      <c r="I1103" t="str">
        <f>VLOOKUP($A1103,'Medical Examinations'!$A$1:$J$2336,8,FALSE)</f>
        <v>No</v>
      </c>
      <c r="J1103" t="str">
        <f>VLOOKUP($A1103,'Medical Examinations'!$A$1:$J$2336,9,FALSE)</f>
        <v>Obesity</v>
      </c>
      <c r="K1103" t="str">
        <f>VLOOKUP($A1103,'Medical Examinations'!$A$1:$J$2336,10,FALSE)</f>
        <v>Diabetes</v>
      </c>
      <c r="L1103">
        <f>VLOOKUP($A1103,'Hospitalisation Details'!$A$1:$O$2344,2,FALSE)</f>
        <v>27</v>
      </c>
      <c r="M1103" s="6" t="str">
        <f>VLOOKUP($A1103,'Hospitalisation Details'!$A$1:$O$2344,5,FALSE)</f>
        <v>27-Nov-1973</v>
      </c>
      <c r="N1103" s="28">
        <f>VLOOKUP($A1103,'Hospitalisation Details'!$A$1:$O$2344,6,FALSE)</f>
        <v>49</v>
      </c>
      <c r="O1103" s="28">
        <f>VLOOKUP($A1103,'Hospitalisation Details'!$A$1:$O$2344,7,FALSE)</f>
        <v>3</v>
      </c>
      <c r="P1103" s="28">
        <f>VLOOKUP($A1103,'Hospitalisation Details'!$A$1:$O$2344,8,FALSE)</f>
        <v>10269.459999999999</v>
      </c>
      <c r="Q1103" t="str">
        <f>VLOOKUP($A1103,'Hospitalisation Details'!$A$1:$O$2344,3,FALSE)</f>
        <v>Nov</v>
      </c>
    </row>
    <row r="1104" spans="1:17" ht="15.6" x14ac:dyDescent="0.3">
      <c r="A1104" s="21" t="s">
        <v>1266</v>
      </c>
      <c r="B1104" t="str">
        <f>VLOOKUP($A1104,'Customer Names'!$A$2:$D$2336,3,FALSE)</f>
        <v>Brian A</v>
      </c>
      <c r="C1104">
        <f>VLOOKUP($A1104,'Medical Examinations'!$A$1:$J$2336,2,FALSE)</f>
        <v>28.69</v>
      </c>
      <c r="D1104">
        <f>VLOOKUP($A1104,'Medical Examinations'!$A$1:$J$2336,3,FALSE)</f>
        <v>7.45</v>
      </c>
      <c r="E1104" t="str">
        <f>VLOOKUP($A1104,'Medical Examinations'!$A$1:$J$2336,4,FALSE)</f>
        <v>No</v>
      </c>
      <c r="F1104" t="str">
        <f>VLOOKUP($A1104,'Medical Examinations'!$A$1:$J$2336,5,FALSE)</f>
        <v>No</v>
      </c>
      <c r="G1104" t="str">
        <f>VLOOKUP($A1104,'Medical Examinations'!$A$1:$J$2336,6,FALSE)</f>
        <v>No</v>
      </c>
      <c r="H1104">
        <f>VLOOKUP($A1104,'Medical Examinations'!$A$1:$J$2336,7,FALSE)</f>
        <v>2</v>
      </c>
      <c r="I1104" t="str">
        <f>VLOOKUP($A1104,'Medical Examinations'!$A$1:$J$2336,8,FALSE)</f>
        <v>No</v>
      </c>
      <c r="J1104" t="str">
        <f>VLOOKUP($A1104,'Medical Examinations'!$A$1:$J$2336,9,FALSE)</f>
        <v>Over Weight</v>
      </c>
      <c r="K1104" t="str">
        <f>VLOOKUP($A1104,'Medical Examinations'!$A$1:$J$2336,10,FALSE)</f>
        <v>Diabetes</v>
      </c>
      <c r="L1104">
        <f>VLOOKUP($A1104,'Hospitalisation Details'!$A$1:$O$2344,2,FALSE)</f>
        <v>5</v>
      </c>
      <c r="M1104" s="6" t="str">
        <f>VLOOKUP($A1104,'Hospitalisation Details'!$A$1:$O$2344,5,FALSE)</f>
        <v>5-Sep-1973</v>
      </c>
      <c r="N1104" s="28">
        <f>VLOOKUP($A1104,'Hospitalisation Details'!$A$1:$O$2344,6,FALSE)</f>
        <v>49</v>
      </c>
      <c r="O1104" s="28">
        <f>VLOOKUP($A1104,'Hospitalisation Details'!$A$1:$O$2344,7,FALSE)</f>
        <v>3</v>
      </c>
      <c r="P1104" s="28">
        <f>VLOOKUP($A1104,'Hospitalisation Details'!$A$1:$O$2344,8,FALSE)</f>
        <v>10264.44</v>
      </c>
      <c r="Q1104" t="str">
        <f>VLOOKUP($A1104,'Hospitalisation Details'!$A$1:$O$2344,3,FALSE)</f>
        <v>Sep</v>
      </c>
    </row>
    <row r="1105" spans="1:17" ht="15.6" x14ac:dyDescent="0.3">
      <c r="A1105" s="21" t="s">
        <v>1265</v>
      </c>
      <c r="B1105" t="str">
        <f>VLOOKUP($A1105,'Customer Names'!$A$2:$D$2336,3,FALSE)</f>
        <v>Kaitlin R</v>
      </c>
      <c r="C1105">
        <f>VLOOKUP($A1105,'Medical Examinations'!$A$1:$J$2336,2,FALSE)</f>
        <v>31.28</v>
      </c>
      <c r="D1105">
        <f>VLOOKUP($A1105,'Medical Examinations'!$A$1:$J$2336,3,FALSE)</f>
        <v>6.94</v>
      </c>
      <c r="E1105" t="str">
        <f>VLOOKUP($A1105,'Medical Examinations'!$A$1:$J$2336,4,FALSE)</f>
        <v>Yes</v>
      </c>
      <c r="F1105" t="str">
        <f>VLOOKUP($A1105,'Medical Examinations'!$A$1:$J$2336,5,FALSE)</f>
        <v>No</v>
      </c>
      <c r="G1105" t="str">
        <f>VLOOKUP($A1105,'Medical Examinations'!$A$1:$J$2336,6,FALSE)</f>
        <v>No</v>
      </c>
      <c r="H1105">
        <f>VLOOKUP($A1105,'Medical Examinations'!$A$1:$J$2336,7,FALSE)</f>
        <v>1</v>
      </c>
      <c r="I1105" t="str">
        <f>VLOOKUP($A1105,'Medical Examinations'!$A$1:$J$2336,8,FALSE)</f>
        <v>No</v>
      </c>
      <c r="J1105" t="str">
        <f>VLOOKUP($A1105,'Medical Examinations'!$A$1:$J$2336,9,FALSE)</f>
        <v>Obesity</v>
      </c>
      <c r="K1105" t="str">
        <f>VLOOKUP($A1105,'Medical Examinations'!$A$1:$J$2336,10,FALSE)</f>
        <v>Diabetes</v>
      </c>
      <c r="L1105">
        <f>VLOOKUP($A1105,'Hospitalisation Details'!$A$1:$O$2344,2,FALSE)</f>
        <v>15</v>
      </c>
      <c r="M1105" s="6" t="str">
        <f>VLOOKUP($A1105,'Hospitalisation Details'!$A$1:$O$2344,5,FALSE)</f>
        <v>15-Aug-1975</v>
      </c>
      <c r="N1105" s="28">
        <f>VLOOKUP($A1105,'Hospitalisation Details'!$A$1:$O$2344,6,FALSE)</f>
        <v>47</v>
      </c>
      <c r="O1105" s="28">
        <f>VLOOKUP($A1105,'Hospitalisation Details'!$A$1:$O$2344,7,FALSE)</f>
        <v>1</v>
      </c>
      <c r="P1105" s="28">
        <f>VLOOKUP($A1105,'Hospitalisation Details'!$A$1:$O$2344,8,FALSE)</f>
        <v>10259.129999999999</v>
      </c>
      <c r="Q1105" t="str">
        <f>VLOOKUP($A1105,'Hospitalisation Details'!$A$1:$O$2344,3,FALSE)</f>
        <v>Aug</v>
      </c>
    </row>
    <row r="1106" spans="1:17" ht="15.6" x14ac:dyDescent="0.3">
      <c r="A1106" s="21" t="s">
        <v>1264</v>
      </c>
      <c r="B1106" t="str">
        <f>VLOOKUP($A1106,'Customer Names'!$A$2:$D$2336,3,FALSE)</f>
        <v>Mohammad</v>
      </c>
      <c r="C1106">
        <f>VLOOKUP($A1106,'Medical Examinations'!$A$1:$J$2336,2,FALSE)</f>
        <v>30.21</v>
      </c>
      <c r="D1106">
        <f>VLOOKUP($A1106,'Medical Examinations'!$A$1:$J$2336,3,FALSE)</f>
        <v>7.83</v>
      </c>
      <c r="E1106" t="str">
        <f>VLOOKUP($A1106,'Medical Examinations'!$A$1:$J$2336,4,FALSE)</f>
        <v>No</v>
      </c>
      <c r="F1106" t="str">
        <f>VLOOKUP($A1106,'Medical Examinations'!$A$1:$J$2336,5,FALSE)</f>
        <v>No</v>
      </c>
      <c r="G1106" t="str">
        <f>VLOOKUP($A1106,'Medical Examinations'!$A$1:$J$2336,6,FALSE)</f>
        <v>No</v>
      </c>
      <c r="H1106">
        <f>VLOOKUP($A1106,'Medical Examinations'!$A$1:$J$2336,7,FALSE)</f>
        <v>0</v>
      </c>
      <c r="I1106" t="str">
        <f>VLOOKUP($A1106,'Medical Examinations'!$A$1:$J$2336,8,FALSE)</f>
        <v>No</v>
      </c>
      <c r="J1106" t="str">
        <f>VLOOKUP($A1106,'Medical Examinations'!$A$1:$J$2336,9,FALSE)</f>
        <v>Obesity</v>
      </c>
      <c r="K1106" t="str">
        <f>VLOOKUP($A1106,'Medical Examinations'!$A$1:$J$2336,10,FALSE)</f>
        <v>Diabetes</v>
      </c>
      <c r="L1106">
        <f>VLOOKUP($A1106,'Hospitalisation Details'!$A$1:$O$2344,2,FALSE)</f>
        <v>23</v>
      </c>
      <c r="M1106" s="6" t="str">
        <f>VLOOKUP($A1106,'Hospitalisation Details'!$A$1:$O$2344,5,FALSE)</f>
        <v>23-Sep-1968</v>
      </c>
      <c r="N1106" s="28">
        <f>VLOOKUP($A1106,'Hospitalisation Details'!$A$1:$O$2344,6,FALSE)</f>
        <v>54</v>
      </c>
      <c r="O1106" s="28">
        <f>VLOOKUP($A1106,'Hospitalisation Details'!$A$1:$O$2344,7,FALSE)</f>
        <v>0</v>
      </c>
      <c r="P1106" s="28">
        <f>VLOOKUP($A1106,'Hospitalisation Details'!$A$1:$O$2344,8,FALSE)</f>
        <v>10231.5</v>
      </c>
      <c r="Q1106" t="str">
        <f>VLOOKUP($A1106,'Hospitalisation Details'!$A$1:$O$2344,3,FALSE)</f>
        <v>Sep</v>
      </c>
    </row>
    <row r="1107" spans="1:17" ht="15.6" x14ac:dyDescent="0.3">
      <c r="A1107" s="21" t="s">
        <v>1263</v>
      </c>
      <c r="B1107" t="str">
        <f>VLOOKUP($A1107,'Customer Names'!$A$2:$D$2336,3,FALSE)</f>
        <v>Charlie</v>
      </c>
      <c r="C1107">
        <f>VLOOKUP($A1107,'Medical Examinations'!$A$1:$J$2336,2,FALSE)</f>
        <v>38.28</v>
      </c>
      <c r="D1107">
        <f>VLOOKUP($A1107,'Medical Examinations'!$A$1:$J$2336,3,FALSE)</f>
        <v>10.17</v>
      </c>
      <c r="E1107" t="str">
        <f>VLOOKUP($A1107,'Medical Examinations'!$A$1:$J$2336,4,FALSE)</f>
        <v>Yes</v>
      </c>
      <c r="F1107" t="str">
        <f>VLOOKUP($A1107,'Medical Examinations'!$A$1:$J$2336,5,FALSE)</f>
        <v>No</v>
      </c>
      <c r="G1107" t="str">
        <f>VLOOKUP($A1107,'Medical Examinations'!$A$1:$J$2336,6,FALSE)</f>
        <v>No</v>
      </c>
      <c r="H1107">
        <f>VLOOKUP($A1107,'Medical Examinations'!$A$1:$J$2336,7,FALSE)</f>
        <v>0</v>
      </c>
      <c r="I1107" t="str">
        <f>VLOOKUP($A1107,'Medical Examinations'!$A$1:$J$2336,8,FALSE)</f>
        <v>No</v>
      </c>
      <c r="J1107" t="str">
        <f>VLOOKUP($A1107,'Medical Examinations'!$A$1:$J$2336,9,FALSE)</f>
        <v>Obesity</v>
      </c>
      <c r="K1107" t="str">
        <f>VLOOKUP($A1107,'Medical Examinations'!$A$1:$J$2336,10,FALSE)</f>
        <v>Diabetes</v>
      </c>
      <c r="L1107">
        <f>VLOOKUP($A1107,'Hospitalisation Details'!$A$1:$O$2344,2,FALSE)</f>
        <v>28</v>
      </c>
      <c r="M1107" s="6" t="str">
        <f>VLOOKUP($A1107,'Hospitalisation Details'!$A$1:$O$2344,5,FALSE)</f>
        <v>28-Jun-1967</v>
      </c>
      <c r="N1107" s="28">
        <f>VLOOKUP($A1107,'Hospitalisation Details'!$A$1:$O$2344,6,FALSE)</f>
        <v>55</v>
      </c>
      <c r="O1107" s="28">
        <f>VLOOKUP($A1107,'Hospitalisation Details'!$A$1:$O$2344,7,FALSE)</f>
        <v>0</v>
      </c>
      <c r="P1107" s="28">
        <f>VLOOKUP($A1107,'Hospitalisation Details'!$A$1:$O$2344,8,FALSE)</f>
        <v>10226.280000000001</v>
      </c>
      <c r="Q1107" t="str">
        <f>VLOOKUP($A1107,'Hospitalisation Details'!$A$1:$O$2344,3,FALSE)</f>
        <v>Jun</v>
      </c>
    </row>
    <row r="1108" spans="1:17" ht="15.6" x14ac:dyDescent="0.3">
      <c r="A1108" s="21" t="s">
        <v>1262</v>
      </c>
      <c r="B1108" t="str">
        <f>VLOOKUP($A1108,'Customer Names'!$A$2:$D$2336,3,FALSE)</f>
        <v>Brent</v>
      </c>
      <c r="C1108">
        <f>VLOOKUP($A1108,'Medical Examinations'!$A$1:$J$2336,2,FALSE)</f>
        <v>29.9</v>
      </c>
      <c r="D1108">
        <f>VLOOKUP($A1108,'Medical Examinations'!$A$1:$J$2336,3,FALSE)</f>
        <v>8.9600000000000009</v>
      </c>
      <c r="E1108" t="str">
        <f>VLOOKUP($A1108,'Medical Examinations'!$A$1:$J$2336,4,FALSE)</f>
        <v>Yes</v>
      </c>
      <c r="F1108" t="str">
        <f>VLOOKUP($A1108,'Medical Examinations'!$A$1:$J$2336,5,FALSE)</f>
        <v>No</v>
      </c>
      <c r="G1108" t="str">
        <f>VLOOKUP($A1108,'Medical Examinations'!$A$1:$J$2336,6,FALSE)</f>
        <v>No</v>
      </c>
      <c r="H1108">
        <f>VLOOKUP($A1108,'Medical Examinations'!$A$1:$J$2336,7,FALSE)</f>
        <v>0</v>
      </c>
      <c r="I1108" t="str">
        <f>VLOOKUP($A1108,'Medical Examinations'!$A$1:$J$2336,8,FALSE)</f>
        <v>No</v>
      </c>
      <c r="J1108" t="str">
        <f>VLOOKUP($A1108,'Medical Examinations'!$A$1:$J$2336,9,FALSE)</f>
        <v>Over Weight</v>
      </c>
      <c r="K1108" t="str">
        <f>VLOOKUP($A1108,'Medical Examinations'!$A$1:$J$2336,10,FALSE)</f>
        <v>Diabetes</v>
      </c>
      <c r="L1108">
        <f>VLOOKUP($A1108,'Hospitalisation Details'!$A$1:$O$2344,2,FALSE)</f>
        <v>26</v>
      </c>
      <c r="M1108" s="6" t="str">
        <f>VLOOKUP($A1108,'Hospitalisation Details'!$A$1:$O$2344,5,FALSE)</f>
        <v>26-Sep-1967</v>
      </c>
      <c r="N1108" s="28">
        <f>VLOOKUP($A1108,'Hospitalisation Details'!$A$1:$O$2344,6,FALSE)</f>
        <v>55</v>
      </c>
      <c r="O1108" s="28">
        <f>VLOOKUP($A1108,'Hospitalisation Details'!$A$1:$O$2344,7,FALSE)</f>
        <v>0</v>
      </c>
      <c r="P1108" s="28">
        <f>VLOOKUP($A1108,'Hospitalisation Details'!$A$1:$O$2344,8,FALSE)</f>
        <v>10214.64</v>
      </c>
      <c r="Q1108" t="str">
        <f>VLOOKUP($A1108,'Hospitalisation Details'!$A$1:$O$2344,3,FALSE)</f>
        <v>Sep</v>
      </c>
    </row>
    <row r="1109" spans="1:17" ht="15.6" x14ac:dyDescent="0.3">
      <c r="A1109" s="21" t="s">
        <v>1261</v>
      </c>
      <c r="B1109" t="str">
        <f>VLOOKUP($A1109,'Customer Names'!$A$2:$D$2336,3,FALSE)</f>
        <v>Kelli M</v>
      </c>
      <c r="C1109">
        <f>VLOOKUP($A1109,'Medical Examinations'!$A$1:$J$2336,2,FALSE)</f>
        <v>23.18</v>
      </c>
      <c r="D1109">
        <f>VLOOKUP($A1109,'Medical Examinations'!$A$1:$J$2336,3,FALSE)</f>
        <v>6.96</v>
      </c>
      <c r="E1109" t="str">
        <f>VLOOKUP($A1109,'Medical Examinations'!$A$1:$J$2336,4,FALSE)</f>
        <v>Yes</v>
      </c>
      <c r="F1109" t="str">
        <f>VLOOKUP($A1109,'Medical Examinations'!$A$1:$J$2336,5,FALSE)</f>
        <v>No</v>
      </c>
      <c r="G1109" t="str">
        <f>VLOOKUP($A1109,'Medical Examinations'!$A$1:$J$2336,6,FALSE)</f>
        <v>No</v>
      </c>
      <c r="H1109">
        <f>VLOOKUP($A1109,'Medical Examinations'!$A$1:$J$2336,7,FALSE)</f>
        <v>2</v>
      </c>
      <c r="I1109" t="str">
        <f>VLOOKUP($A1109,'Medical Examinations'!$A$1:$J$2336,8,FALSE)</f>
        <v>No</v>
      </c>
      <c r="J1109" t="str">
        <f>VLOOKUP($A1109,'Medical Examinations'!$A$1:$J$2336,9,FALSE)</f>
        <v>Normal Weight</v>
      </c>
      <c r="K1109" t="str">
        <f>VLOOKUP($A1109,'Medical Examinations'!$A$1:$J$2336,10,FALSE)</f>
        <v>Diabetes</v>
      </c>
      <c r="L1109">
        <f>VLOOKUP($A1109,'Hospitalisation Details'!$A$1:$O$2344,2,FALSE)</f>
        <v>24</v>
      </c>
      <c r="M1109" s="6" t="str">
        <f>VLOOKUP($A1109,'Hospitalisation Details'!$A$1:$O$2344,5,FALSE)</f>
        <v>24-Dec-1970</v>
      </c>
      <c r="N1109" s="28">
        <f>VLOOKUP($A1109,'Hospitalisation Details'!$A$1:$O$2344,6,FALSE)</f>
        <v>52</v>
      </c>
      <c r="O1109" s="28">
        <f>VLOOKUP($A1109,'Hospitalisation Details'!$A$1:$O$2344,7,FALSE)</f>
        <v>0</v>
      </c>
      <c r="P1109" s="28">
        <f>VLOOKUP($A1109,'Hospitalisation Details'!$A$1:$O$2344,8,FALSE)</f>
        <v>10197.77</v>
      </c>
      <c r="Q1109" t="str">
        <f>VLOOKUP($A1109,'Hospitalisation Details'!$A$1:$O$2344,3,FALSE)</f>
        <v>Dec</v>
      </c>
    </row>
    <row r="1110" spans="1:17" ht="15.6" x14ac:dyDescent="0.3">
      <c r="A1110" s="21" t="s">
        <v>1260</v>
      </c>
      <c r="B1110" t="str">
        <f>VLOOKUP($A1110,'Customer Names'!$A$2:$D$2336,3,FALSE)</f>
        <v>Sheridan H</v>
      </c>
      <c r="C1110">
        <f>VLOOKUP($A1110,'Medical Examinations'!$A$1:$J$2336,2,FALSE)</f>
        <v>33.020000000000003</v>
      </c>
      <c r="D1110">
        <f>VLOOKUP($A1110,'Medical Examinations'!$A$1:$J$2336,3,FALSE)</f>
        <v>5.07</v>
      </c>
      <c r="E1110" t="str">
        <f>VLOOKUP($A1110,'Medical Examinations'!$A$1:$J$2336,4,FALSE)</f>
        <v>Yes</v>
      </c>
      <c r="F1110" t="str">
        <f>VLOOKUP($A1110,'Medical Examinations'!$A$1:$J$2336,5,FALSE)</f>
        <v>No</v>
      </c>
      <c r="G1110" t="str">
        <f>VLOOKUP($A1110,'Medical Examinations'!$A$1:$J$2336,6,FALSE)</f>
        <v>No</v>
      </c>
      <c r="H1110">
        <f>VLOOKUP($A1110,'Medical Examinations'!$A$1:$J$2336,7,FALSE)</f>
        <v>0</v>
      </c>
      <c r="I1110" t="str">
        <f>VLOOKUP($A1110,'Medical Examinations'!$A$1:$J$2336,8,FALSE)</f>
        <v>No</v>
      </c>
      <c r="J1110" t="str">
        <f>VLOOKUP($A1110,'Medical Examinations'!$A$1:$J$2336,9,FALSE)</f>
        <v>Obesity</v>
      </c>
      <c r="K1110" t="str">
        <f>VLOOKUP($A1110,'Medical Examinations'!$A$1:$J$2336,10,FALSE)</f>
        <v>Normal</v>
      </c>
      <c r="L1110">
        <f>VLOOKUP($A1110,'Hospitalisation Details'!$A$1:$O$2344,2,FALSE)</f>
        <v>16</v>
      </c>
      <c r="M1110" s="6" t="str">
        <f>VLOOKUP($A1110,'Hospitalisation Details'!$A$1:$O$2344,5,FALSE)</f>
        <v>16-Oct-1985</v>
      </c>
      <c r="N1110" s="28">
        <f>VLOOKUP($A1110,'Hospitalisation Details'!$A$1:$O$2344,6,FALSE)</f>
        <v>37</v>
      </c>
      <c r="O1110" s="28">
        <f>VLOOKUP($A1110,'Hospitalisation Details'!$A$1:$O$2344,7,FALSE)</f>
        <v>3</v>
      </c>
      <c r="P1110" s="28">
        <f>VLOOKUP($A1110,'Hospitalisation Details'!$A$1:$O$2344,8,FALSE)</f>
        <v>10191.82</v>
      </c>
      <c r="Q1110" t="str">
        <f>VLOOKUP($A1110,'Hospitalisation Details'!$A$1:$O$2344,3,FALSE)</f>
        <v>Oct</v>
      </c>
    </row>
    <row r="1111" spans="1:17" ht="15.6" x14ac:dyDescent="0.3">
      <c r="A1111" s="21" t="s">
        <v>1259</v>
      </c>
      <c r="B1111" t="str">
        <f>VLOOKUP($A1111,'Customer Names'!$A$2:$D$2336,3,FALSE)</f>
        <v>Sarah M</v>
      </c>
      <c r="C1111">
        <f>VLOOKUP($A1111,'Medical Examinations'!$A$1:$J$2336,2,FALSE)</f>
        <v>27.29</v>
      </c>
      <c r="D1111">
        <f>VLOOKUP($A1111,'Medical Examinations'!$A$1:$J$2336,3,FALSE)</f>
        <v>5.85</v>
      </c>
      <c r="E1111" t="str">
        <f>VLOOKUP($A1111,'Medical Examinations'!$A$1:$J$2336,4,FALSE)</f>
        <v>No</v>
      </c>
      <c r="F1111" t="str">
        <f>VLOOKUP($A1111,'Medical Examinations'!$A$1:$J$2336,5,FALSE)</f>
        <v>No</v>
      </c>
      <c r="G1111" t="str">
        <f>VLOOKUP($A1111,'Medical Examinations'!$A$1:$J$2336,6,FALSE)</f>
        <v>No</v>
      </c>
      <c r="H1111">
        <f>VLOOKUP($A1111,'Medical Examinations'!$A$1:$J$2336,7,FALSE)</f>
        <v>2</v>
      </c>
      <c r="I1111" t="str">
        <f>VLOOKUP($A1111,'Medical Examinations'!$A$1:$J$2336,8,FALSE)</f>
        <v>No</v>
      </c>
      <c r="J1111" t="str">
        <f>VLOOKUP($A1111,'Medical Examinations'!$A$1:$J$2336,9,FALSE)</f>
        <v>Over Weight</v>
      </c>
      <c r="K1111" t="str">
        <f>VLOOKUP($A1111,'Medical Examinations'!$A$1:$J$2336,10,FALSE)</f>
        <v>Prediabetes</v>
      </c>
      <c r="L1111">
        <f>VLOOKUP($A1111,'Hospitalisation Details'!$A$1:$O$2344,2,FALSE)</f>
        <v>10</v>
      </c>
      <c r="M1111" s="6" t="str">
        <f>VLOOKUP($A1111,'Hospitalisation Details'!$A$1:$O$2344,5,FALSE)</f>
        <v>10-Jul-1972</v>
      </c>
      <c r="N1111" s="28">
        <f>VLOOKUP($A1111,'Hospitalisation Details'!$A$1:$O$2344,6,FALSE)</f>
        <v>50</v>
      </c>
      <c r="O1111" s="28">
        <f>VLOOKUP($A1111,'Hospitalisation Details'!$A$1:$O$2344,7,FALSE)</f>
        <v>0</v>
      </c>
      <c r="P1111" s="28">
        <f>VLOOKUP($A1111,'Hospitalisation Details'!$A$1:$O$2344,8,FALSE)</f>
        <v>10160.870000000001</v>
      </c>
      <c r="Q1111" t="str">
        <f>VLOOKUP($A1111,'Hospitalisation Details'!$A$1:$O$2344,3,FALSE)</f>
        <v>Jul</v>
      </c>
    </row>
    <row r="1112" spans="1:17" ht="15.6" x14ac:dyDescent="0.3">
      <c r="A1112" s="21" t="s">
        <v>1258</v>
      </c>
      <c r="B1112" t="str">
        <f>VLOOKUP($A1112,'Customer Names'!$A$2:$D$2336,3,FALSE)</f>
        <v>Jennifer</v>
      </c>
      <c r="C1112">
        <f>VLOOKUP($A1112,'Medical Examinations'!$A$1:$J$2336,2,FALSE)</f>
        <v>23.18</v>
      </c>
      <c r="D1112">
        <f>VLOOKUP($A1112,'Medical Examinations'!$A$1:$J$2336,3,FALSE)</f>
        <v>10.56</v>
      </c>
      <c r="E1112" t="str">
        <f>VLOOKUP($A1112,'Medical Examinations'!$A$1:$J$2336,4,FALSE)</f>
        <v>No</v>
      </c>
      <c r="F1112" t="str">
        <f>VLOOKUP($A1112,'Medical Examinations'!$A$1:$J$2336,5,FALSE)</f>
        <v>No</v>
      </c>
      <c r="G1112" t="str">
        <f>VLOOKUP($A1112,'Medical Examinations'!$A$1:$J$2336,6,FALSE)</f>
        <v>No</v>
      </c>
      <c r="H1112">
        <f>VLOOKUP($A1112,'Medical Examinations'!$A$1:$J$2336,7,FALSE)</f>
        <v>2</v>
      </c>
      <c r="I1112" t="str">
        <f>VLOOKUP($A1112,'Medical Examinations'!$A$1:$J$2336,8,FALSE)</f>
        <v>No</v>
      </c>
      <c r="J1112" t="str">
        <f>VLOOKUP($A1112,'Medical Examinations'!$A$1:$J$2336,9,FALSE)</f>
        <v>Normal Weight</v>
      </c>
      <c r="K1112" t="str">
        <f>VLOOKUP($A1112,'Medical Examinations'!$A$1:$J$2336,10,FALSE)</f>
        <v>Diabetes</v>
      </c>
      <c r="L1112">
        <f>VLOOKUP($A1112,'Hospitalisation Details'!$A$1:$O$2344,2,FALSE)</f>
        <v>13</v>
      </c>
      <c r="M1112" s="6" t="str">
        <f>VLOOKUP($A1112,'Hospitalisation Details'!$A$1:$O$2344,5,FALSE)</f>
        <v>13-Oct-1973</v>
      </c>
      <c r="N1112" s="28">
        <f>VLOOKUP($A1112,'Hospitalisation Details'!$A$1:$O$2344,6,FALSE)</f>
        <v>49</v>
      </c>
      <c r="O1112" s="28">
        <f>VLOOKUP($A1112,'Hospitalisation Details'!$A$1:$O$2344,7,FALSE)</f>
        <v>2</v>
      </c>
      <c r="P1112" s="28">
        <f>VLOOKUP($A1112,'Hospitalisation Details'!$A$1:$O$2344,8,FALSE)</f>
        <v>10156.780000000001</v>
      </c>
      <c r="Q1112" t="str">
        <f>VLOOKUP($A1112,'Hospitalisation Details'!$A$1:$O$2344,3,FALSE)</f>
        <v>Oct</v>
      </c>
    </row>
    <row r="1113" spans="1:17" ht="15.6" x14ac:dyDescent="0.3">
      <c r="A1113" s="21" t="s">
        <v>1257</v>
      </c>
      <c r="B1113" t="str">
        <f>VLOOKUP($A1113,'Customer Names'!$A$2:$D$2336,3,FALSE)</f>
        <v>Laura J</v>
      </c>
      <c r="C1113">
        <f>VLOOKUP($A1113,'Medical Examinations'!$A$1:$J$2336,2,FALSE)</f>
        <v>32.659999999999997</v>
      </c>
      <c r="D1113">
        <f>VLOOKUP($A1113,'Medical Examinations'!$A$1:$J$2336,3,FALSE)</f>
        <v>8.92</v>
      </c>
      <c r="E1113" t="str">
        <f>VLOOKUP($A1113,'Medical Examinations'!$A$1:$J$2336,4,FALSE)</f>
        <v>Yes</v>
      </c>
      <c r="F1113" t="str">
        <f>VLOOKUP($A1113,'Medical Examinations'!$A$1:$J$2336,5,FALSE)</f>
        <v>No</v>
      </c>
      <c r="G1113" t="str">
        <f>VLOOKUP($A1113,'Medical Examinations'!$A$1:$J$2336,6,FALSE)</f>
        <v>No</v>
      </c>
      <c r="H1113">
        <f>VLOOKUP($A1113,'Medical Examinations'!$A$1:$J$2336,7,FALSE)</f>
        <v>0</v>
      </c>
      <c r="I1113" t="str">
        <f>VLOOKUP($A1113,'Medical Examinations'!$A$1:$J$2336,8,FALSE)</f>
        <v>No</v>
      </c>
      <c r="J1113" t="str">
        <f>VLOOKUP($A1113,'Medical Examinations'!$A$1:$J$2336,9,FALSE)</f>
        <v>Obesity</v>
      </c>
      <c r="K1113" t="str">
        <f>VLOOKUP($A1113,'Medical Examinations'!$A$1:$J$2336,10,FALSE)</f>
        <v>Diabetes</v>
      </c>
      <c r="L1113">
        <f>VLOOKUP($A1113,'Hospitalisation Details'!$A$1:$O$2344,2,FALSE)</f>
        <v>12</v>
      </c>
      <c r="M1113" s="6" t="str">
        <f>VLOOKUP($A1113,'Hospitalisation Details'!$A$1:$O$2344,5,FALSE)</f>
        <v>12-Jun-1981</v>
      </c>
      <c r="N1113" s="28">
        <f>VLOOKUP($A1113,'Hospitalisation Details'!$A$1:$O$2344,6,FALSE)</f>
        <v>41</v>
      </c>
      <c r="O1113" s="28">
        <f>VLOOKUP($A1113,'Hospitalisation Details'!$A$1:$O$2344,7,FALSE)</f>
        <v>1</v>
      </c>
      <c r="P1113" s="28">
        <f>VLOOKUP($A1113,'Hospitalisation Details'!$A$1:$O$2344,8,FALSE)</f>
        <v>10146.129999999999</v>
      </c>
      <c r="Q1113" t="str">
        <f>VLOOKUP($A1113,'Hospitalisation Details'!$A$1:$O$2344,3,FALSE)</f>
        <v>Jun</v>
      </c>
    </row>
    <row r="1114" spans="1:17" ht="15.6" x14ac:dyDescent="0.3">
      <c r="A1114" s="21" t="s">
        <v>1256</v>
      </c>
      <c r="B1114" t="str">
        <f>VLOOKUP($A1114,'Customer Names'!$A$2:$D$2336,3,FALSE)</f>
        <v>Thomas</v>
      </c>
      <c r="C1114">
        <f>VLOOKUP($A1114,'Medical Examinations'!$A$1:$J$2336,2,FALSE)</f>
        <v>30.78</v>
      </c>
      <c r="D1114">
        <f>VLOOKUP($A1114,'Medical Examinations'!$A$1:$J$2336,3,FALSE)</f>
        <v>8.6300000000000008</v>
      </c>
      <c r="E1114" t="str">
        <f>VLOOKUP($A1114,'Medical Examinations'!$A$1:$J$2336,4,FALSE)</f>
        <v>No</v>
      </c>
      <c r="F1114" t="str">
        <f>VLOOKUP($A1114,'Medical Examinations'!$A$1:$J$2336,5,FALSE)</f>
        <v>No</v>
      </c>
      <c r="G1114" t="str">
        <f>VLOOKUP($A1114,'Medical Examinations'!$A$1:$J$2336,6,FALSE)</f>
        <v>No</v>
      </c>
      <c r="H1114">
        <f>VLOOKUP($A1114,'Medical Examinations'!$A$1:$J$2336,7,FALSE)</f>
        <v>0</v>
      </c>
      <c r="I1114" t="str">
        <f>VLOOKUP($A1114,'Medical Examinations'!$A$1:$J$2336,8,FALSE)</f>
        <v>No</v>
      </c>
      <c r="J1114" t="str">
        <f>VLOOKUP($A1114,'Medical Examinations'!$A$1:$J$2336,9,FALSE)</f>
        <v>Obesity</v>
      </c>
      <c r="K1114" t="str">
        <f>VLOOKUP($A1114,'Medical Examinations'!$A$1:$J$2336,10,FALSE)</f>
        <v>Diabetes</v>
      </c>
      <c r="L1114">
        <f>VLOOKUP($A1114,'Hospitalisation Details'!$A$1:$O$2344,2,FALSE)</f>
        <v>30</v>
      </c>
      <c r="M1114" s="6" t="str">
        <f>VLOOKUP($A1114,'Hospitalisation Details'!$A$1:$O$2344,5,FALSE)</f>
        <v>30-Dec-1974</v>
      </c>
      <c r="N1114" s="28">
        <f>VLOOKUP($A1114,'Hospitalisation Details'!$A$1:$O$2344,6,FALSE)</f>
        <v>48</v>
      </c>
      <c r="O1114" s="28">
        <f>VLOOKUP($A1114,'Hospitalisation Details'!$A$1:$O$2344,7,FALSE)</f>
        <v>3</v>
      </c>
      <c r="P1114" s="28">
        <f>VLOOKUP($A1114,'Hospitalisation Details'!$A$1:$O$2344,8,FALSE)</f>
        <v>10141.14</v>
      </c>
      <c r="Q1114" t="str">
        <f>VLOOKUP($A1114,'Hospitalisation Details'!$A$1:$O$2344,3,FALSE)</f>
        <v>Dec</v>
      </c>
    </row>
    <row r="1115" spans="1:17" ht="15.6" x14ac:dyDescent="0.3">
      <c r="A1115" s="21" t="s">
        <v>1255</v>
      </c>
      <c r="B1115" t="str">
        <f>VLOOKUP($A1115,'Customer Names'!$A$2:$D$2336,3,FALSE)</f>
        <v>Gisele</v>
      </c>
      <c r="C1115">
        <f>VLOOKUP($A1115,'Medical Examinations'!$A$1:$J$2336,2,FALSE)</f>
        <v>47.2</v>
      </c>
      <c r="D1115">
        <f>VLOOKUP($A1115,'Medical Examinations'!$A$1:$J$2336,3,FALSE)</f>
        <v>6.29</v>
      </c>
      <c r="E1115" t="str">
        <f>VLOOKUP($A1115,'Medical Examinations'!$A$1:$J$2336,4,FALSE)</f>
        <v>Yes</v>
      </c>
      <c r="F1115" t="str">
        <f>VLOOKUP($A1115,'Medical Examinations'!$A$1:$J$2336,5,FALSE)</f>
        <v>No</v>
      </c>
      <c r="G1115" t="str">
        <f>VLOOKUP($A1115,'Medical Examinations'!$A$1:$J$2336,6,FALSE)</f>
        <v>Yes</v>
      </c>
      <c r="H1115">
        <f>VLOOKUP($A1115,'Medical Examinations'!$A$1:$J$2336,7,FALSE)</f>
        <v>1</v>
      </c>
      <c r="I1115" t="str">
        <f>VLOOKUP($A1115,'Medical Examinations'!$A$1:$J$2336,8,FALSE)</f>
        <v>No</v>
      </c>
      <c r="J1115" t="str">
        <f>VLOOKUP($A1115,'Medical Examinations'!$A$1:$J$2336,9,FALSE)</f>
        <v>Obesity</v>
      </c>
      <c r="K1115" t="str">
        <f>VLOOKUP($A1115,'Medical Examinations'!$A$1:$J$2336,10,FALSE)</f>
        <v>Prediabetes</v>
      </c>
      <c r="L1115">
        <f>VLOOKUP($A1115,'Hospitalisation Details'!$A$1:$O$2344,2,FALSE)</f>
        <v>5</v>
      </c>
      <c r="M1115" s="6" t="str">
        <f>VLOOKUP($A1115,'Hospitalisation Details'!$A$1:$O$2344,5,FALSE)</f>
        <v>5-Sep-1997</v>
      </c>
      <c r="N1115" s="28">
        <f>VLOOKUP($A1115,'Hospitalisation Details'!$A$1:$O$2344,6,FALSE)</f>
        <v>25</v>
      </c>
      <c r="O1115" s="28">
        <f>VLOOKUP($A1115,'Hospitalisation Details'!$A$1:$O$2344,7,FALSE)</f>
        <v>0</v>
      </c>
      <c r="P1115" s="28">
        <f>VLOOKUP($A1115,'Hospitalisation Details'!$A$1:$O$2344,8,FALSE)</f>
        <v>10139.84</v>
      </c>
      <c r="Q1115" t="str">
        <f>VLOOKUP($A1115,'Hospitalisation Details'!$A$1:$O$2344,3,FALSE)</f>
        <v>Sep</v>
      </c>
    </row>
    <row r="1116" spans="1:17" ht="15.6" x14ac:dyDescent="0.3">
      <c r="A1116" s="21" t="s">
        <v>1254</v>
      </c>
      <c r="B1116" t="str">
        <f>VLOOKUP($A1116,'Customer Names'!$A$2:$D$2336,3,FALSE)</f>
        <v>Myra L</v>
      </c>
      <c r="C1116">
        <f>VLOOKUP($A1116,'Medical Examinations'!$A$1:$J$2336,2,FALSE)</f>
        <v>31.6</v>
      </c>
      <c r="D1116">
        <f>VLOOKUP($A1116,'Medical Examinations'!$A$1:$J$2336,3,FALSE)</f>
        <v>5.75</v>
      </c>
      <c r="E1116" t="str">
        <f>VLOOKUP($A1116,'Medical Examinations'!$A$1:$J$2336,4,FALSE)</f>
        <v>No</v>
      </c>
      <c r="F1116" t="str">
        <f>VLOOKUP($A1116,'Medical Examinations'!$A$1:$J$2336,5,FALSE)</f>
        <v>No</v>
      </c>
      <c r="G1116" t="str">
        <f>VLOOKUP($A1116,'Medical Examinations'!$A$1:$J$2336,6,FALSE)</f>
        <v>No</v>
      </c>
      <c r="H1116">
        <f>VLOOKUP($A1116,'Medical Examinations'!$A$1:$J$2336,7,FALSE)</f>
        <v>2</v>
      </c>
      <c r="I1116" t="str">
        <f>VLOOKUP($A1116,'Medical Examinations'!$A$1:$J$2336,8,FALSE)</f>
        <v>No</v>
      </c>
      <c r="J1116" t="str">
        <f>VLOOKUP($A1116,'Medical Examinations'!$A$1:$J$2336,9,FALSE)</f>
        <v>Obesity</v>
      </c>
      <c r="K1116" t="str">
        <f>VLOOKUP($A1116,'Medical Examinations'!$A$1:$J$2336,10,FALSE)</f>
        <v>Prediabetes</v>
      </c>
      <c r="L1116">
        <f>VLOOKUP($A1116,'Hospitalisation Details'!$A$1:$O$2344,2,FALSE)</f>
        <v>16</v>
      </c>
      <c r="M1116" s="6" t="str">
        <f>VLOOKUP($A1116,'Hospitalisation Details'!$A$1:$O$2344,5,FALSE)</f>
        <v>16-Nov-1972</v>
      </c>
      <c r="N1116" s="28">
        <f>VLOOKUP($A1116,'Hospitalisation Details'!$A$1:$O$2344,6,FALSE)</f>
        <v>50</v>
      </c>
      <c r="O1116" s="28">
        <f>VLOOKUP($A1116,'Hospitalisation Details'!$A$1:$O$2344,7,FALSE)</f>
        <v>2</v>
      </c>
      <c r="P1116" s="28">
        <f>VLOOKUP($A1116,'Hospitalisation Details'!$A$1:$O$2344,8,FALSE)</f>
        <v>10118.42</v>
      </c>
      <c r="Q1116" t="str">
        <f>VLOOKUP($A1116,'Hospitalisation Details'!$A$1:$O$2344,3,FALSE)</f>
        <v>Nov</v>
      </c>
    </row>
    <row r="1117" spans="1:17" ht="15.6" x14ac:dyDescent="0.3">
      <c r="A1117" s="21" t="s">
        <v>1253</v>
      </c>
      <c r="B1117" t="str">
        <f>VLOOKUP($A1117,'Customer Names'!$A$2:$D$2336,3,FALSE)</f>
        <v>Melissa M</v>
      </c>
      <c r="C1117">
        <f>VLOOKUP($A1117,'Medical Examinations'!$A$1:$J$2336,2,FALSE)</f>
        <v>33.914999999999999</v>
      </c>
      <c r="D1117">
        <f>VLOOKUP($A1117,'Medical Examinations'!$A$1:$J$2336,3,FALSE)</f>
        <v>6.66</v>
      </c>
      <c r="E1117" t="str">
        <f>VLOOKUP($A1117,'Medical Examinations'!$A$1:$J$2336,4,FALSE)</f>
        <v>Yes</v>
      </c>
      <c r="F1117" t="str">
        <f>VLOOKUP($A1117,'Medical Examinations'!$A$1:$J$2336,5,FALSE)</f>
        <v>No</v>
      </c>
      <c r="G1117" t="str">
        <f>VLOOKUP($A1117,'Medical Examinations'!$A$1:$J$2336,6,FALSE)</f>
        <v>No</v>
      </c>
      <c r="H1117">
        <f>VLOOKUP($A1117,'Medical Examinations'!$A$1:$J$2336,7,FALSE)</f>
        <v>1</v>
      </c>
      <c r="I1117" t="str">
        <f>VLOOKUP($A1117,'Medical Examinations'!$A$1:$J$2336,8,FALSE)</f>
        <v>No</v>
      </c>
      <c r="J1117" t="str">
        <f>VLOOKUP($A1117,'Medical Examinations'!$A$1:$J$2336,9,FALSE)</f>
        <v>Obesity</v>
      </c>
      <c r="K1117" t="str">
        <f>VLOOKUP($A1117,'Medical Examinations'!$A$1:$J$2336,10,FALSE)</f>
        <v>Diabetes</v>
      </c>
      <c r="L1117">
        <f>VLOOKUP($A1117,'Hospitalisation Details'!$A$1:$O$2344,2,FALSE)</f>
        <v>2</v>
      </c>
      <c r="M1117" s="6" t="str">
        <f>VLOOKUP($A1117,'Hospitalisation Details'!$A$1:$O$2344,5,FALSE)</f>
        <v>2-Jul-1975</v>
      </c>
      <c r="N1117" s="28">
        <f>VLOOKUP($A1117,'Hospitalisation Details'!$A$1:$O$2344,6,FALSE)</f>
        <v>47</v>
      </c>
      <c r="O1117" s="28">
        <f>VLOOKUP($A1117,'Hospitalisation Details'!$A$1:$O$2344,7,FALSE)</f>
        <v>3</v>
      </c>
      <c r="P1117" s="28">
        <f>VLOOKUP($A1117,'Hospitalisation Details'!$A$1:$O$2344,8,FALSE)</f>
        <v>10115.01</v>
      </c>
      <c r="Q1117" t="str">
        <f>VLOOKUP($A1117,'Hospitalisation Details'!$A$1:$O$2344,3,FALSE)</f>
        <v>Jul</v>
      </c>
    </row>
    <row r="1118" spans="1:17" ht="15.6" x14ac:dyDescent="0.3">
      <c r="A1118" s="21" t="s">
        <v>1252</v>
      </c>
      <c r="B1118" t="str">
        <f>VLOOKUP($A1118,'Customer Names'!$A$2:$D$2336,3,FALSE)</f>
        <v>Eleanor F</v>
      </c>
      <c r="C1118">
        <f>VLOOKUP($A1118,'Medical Examinations'!$A$1:$J$2336,2,FALSE)</f>
        <v>23.54</v>
      </c>
      <c r="D1118">
        <f>VLOOKUP($A1118,'Medical Examinations'!$A$1:$J$2336,3,FALSE)</f>
        <v>5.0999999999999996</v>
      </c>
      <c r="E1118" t="str">
        <f>VLOOKUP($A1118,'Medical Examinations'!$A$1:$J$2336,4,FALSE)</f>
        <v>No</v>
      </c>
      <c r="F1118" t="str">
        <f>VLOOKUP($A1118,'Medical Examinations'!$A$1:$J$2336,5,FALSE)</f>
        <v>No</v>
      </c>
      <c r="G1118" t="str">
        <f>VLOOKUP($A1118,'Medical Examinations'!$A$1:$J$2336,6,FALSE)</f>
        <v>No</v>
      </c>
      <c r="H1118">
        <f>VLOOKUP($A1118,'Medical Examinations'!$A$1:$J$2336,7,FALSE)</f>
        <v>2</v>
      </c>
      <c r="I1118" t="str">
        <f>VLOOKUP($A1118,'Medical Examinations'!$A$1:$J$2336,8,FALSE)</f>
        <v>No</v>
      </c>
      <c r="J1118" t="str">
        <f>VLOOKUP($A1118,'Medical Examinations'!$A$1:$J$2336,9,FALSE)</f>
        <v>Normal Weight</v>
      </c>
      <c r="K1118" t="str">
        <f>VLOOKUP($A1118,'Medical Examinations'!$A$1:$J$2336,10,FALSE)</f>
        <v>Normal</v>
      </c>
      <c r="L1118">
        <f>VLOOKUP($A1118,'Hospitalisation Details'!$A$1:$O$2344,2,FALSE)</f>
        <v>8</v>
      </c>
      <c r="M1118" s="6" t="str">
        <f>VLOOKUP($A1118,'Hospitalisation Details'!$A$1:$O$2344,5,FALSE)</f>
        <v>8-Aug-1972</v>
      </c>
      <c r="N1118" s="28">
        <f>VLOOKUP($A1118,'Hospitalisation Details'!$A$1:$O$2344,6,FALSE)</f>
        <v>50</v>
      </c>
      <c r="O1118" s="28">
        <f>VLOOKUP($A1118,'Hospitalisation Details'!$A$1:$O$2344,7,FALSE)</f>
        <v>2</v>
      </c>
      <c r="P1118" s="28">
        <f>VLOOKUP($A1118,'Hospitalisation Details'!$A$1:$O$2344,8,FALSE)</f>
        <v>10107.219999999999</v>
      </c>
      <c r="Q1118" t="str">
        <f>VLOOKUP($A1118,'Hospitalisation Details'!$A$1:$O$2344,3,FALSE)</f>
        <v>Aug</v>
      </c>
    </row>
    <row r="1119" spans="1:17" ht="15.6" x14ac:dyDescent="0.3">
      <c r="A1119" s="21" t="s">
        <v>1251</v>
      </c>
      <c r="B1119" t="str">
        <f>VLOOKUP($A1119,'Customer Names'!$A$2:$D$2336,3,FALSE)</f>
        <v>Elizabeth</v>
      </c>
      <c r="C1119">
        <f>VLOOKUP($A1119,'Medical Examinations'!$A$1:$J$2336,2,FALSE)</f>
        <v>27.074999999999999</v>
      </c>
      <c r="D1119">
        <f>VLOOKUP($A1119,'Medical Examinations'!$A$1:$J$2336,3,FALSE)</f>
        <v>4.41</v>
      </c>
      <c r="E1119" t="str">
        <f>VLOOKUP($A1119,'Medical Examinations'!$A$1:$J$2336,4,FALSE)</f>
        <v>No</v>
      </c>
      <c r="F1119" t="str">
        <f>VLOOKUP($A1119,'Medical Examinations'!$A$1:$J$2336,5,FALSE)</f>
        <v>No</v>
      </c>
      <c r="G1119" t="str">
        <f>VLOOKUP($A1119,'Medical Examinations'!$A$1:$J$2336,6,FALSE)</f>
        <v>No</v>
      </c>
      <c r="H1119">
        <f>VLOOKUP($A1119,'Medical Examinations'!$A$1:$J$2336,7,FALSE)</f>
        <v>2</v>
      </c>
      <c r="I1119" t="str">
        <f>VLOOKUP($A1119,'Medical Examinations'!$A$1:$J$2336,8,FALSE)</f>
        <v>No</v>
      </c>
      <c r="J1119" t="str">
        <f>VLOOKUP($A1119,'Medical Examinations'!$A$1:$J$2336,9,FALSE)</f>
        <v>Over Weight</v>
      </c>
      <c r="K1119" t="str">
        <f>VLOOKUP($A1119,'Medical Examinations'!$A$1:$J$2336,10,FALSE)</f>
        <v>Normal</v>
      </c>
      <c r="L1119">
        <f>VLOOKUP($A1119,'Hospitalisation Details'!$A$1:$O$2344,2,FALSE)</f>
        <v>19</v>
      </c>
      <c r="M1119" s="6" t="str">
        <f>VLOOKUP($A1119,'Hospitalisation Details'!$A$1:$O$2344,5,FALSE)</f>
        <v>19-Oct-1972</v>
      </c>
      <c r="N1119" s="28">
        <f>VLOOKUP($A1119,'Hospitalisation Details'!$A$1:$O$2344,6,FALSE)</f>
        <v>50</v>
      </c>
      <c r="O1119" s="28">
        <f>VLOOKUP($A1119,'Hospitalisation Details'!$A$1:$O$2344,7,FALSE)</f>
        <v>1</v>
      </c>
      <c r="P1119" s="28">
        <f>VLOOKUP($A1119,'Hospitalisation Details'!$A$1:$O$2344,8,FALSE)</f>
        <v>10106.129999999999</v>
      </c>
      <c r="Q1119" t="str">
        <f>VLOOKUP($A1119,'Hospitalisation Details'!$A$1:$O$2344,3,FALSE)</f>
        <v>Oct</v>
      </c>
    </row>
    <row r="1120" spans="1:17" ht="15.6" x14ac:dyDescent="0.3">
      <c r="A1120" s="21" t="s">
        <v>1250</v>
      </c>
      <c r="B1120" t="str">
        <f>VLOOKUP($A1120,'Customer Names'!$A$2:$D$2336,3,FALSE)</f>
        <v>Kenneth</v>
      </c>
      <c r="C1120">
        <f>VLOOKUP($A1120,'Medical Examinations'!$A$1:$J$2336,2,FALSE)</f>
        <v>25.8</v>
      </c>
      <c r="D1120">
        <f>VLOOKUP($A1120,'Medical Examinations'!$A$1:$J$2336,3,FALSE)</f>
        <v>5.52</v>
      </c>
      <c r="E1120" t="str">
        <f>VLOOKUP($A1120,'Medical Examinations'!$A$1:$J$2336,4,FALSE)</f>
        <v>Yes</v>
      </c>
      <c r="F1120" t="str">
        <f>VLOOKUP($A1120,'Medical Examinations'!$A$1:$J$2336,5,FALSE)</f>
        <v>No</v>
      </c>
      <c r="G1120" t="str">
        <f>VLOOKUP($A1120,'Medical Examinations'!$A$1:$J$2336,6,FALSE)</f>
        <v>No</v>
      </c>
      <c r="H1120">
        <f>VLOOKUP($A1120,'Medical Examinations'!$A$1:$J$2336,7,FALSE)</f>
        <v>0</v>
      </c>
      <c r="I1120" t="str">
        <f>VLOOKUP($A1120,'Medical Examinations'!$A$1:$J$2336,8,FALSE)</f>
        <v>No</v>
      </c>
      <c r="J1120" t="str">
        <f>VLOOKUP($A1120,'Medical Examinations'!$A$1:$J$2336,9,FALSE)</f>
        <v>Over Weight</v>
      </c>
      <c r="K1120" t="str">
        <f>VLOOKUP($A1120,'Medical Examinations'!$A$1:$J$2336,10,FALSE)</f>
        <v>Normal</v>
      </c>
      <c r="L1120">
        <f>VLOOKUP($A1120,'Hospitalisation Details'!$A$1:$O$2344,2,FALSE)</f>
        <v>19</v>
      </c>
      <c r="M1120" s="6" t="str">
        <f>VLOOKUP($A1120,'Hospitalisation Details'!$A$1:$O$2344,5,FALSE)</f>
        <v>19-Dec-1976</v>
      </c>
      <c r="N1120" s="28">
        <f>VLOOKUP($A1120,'Hospitalisation Details'!$A$1:$O$2344,6,FALSE)</f>
        <v>46</v>
      </c>
      <c r="O1120" s="28">
        <f>VLOOKUP($A1120,'Hospitalisation Details'!$A$1:$O$2344,7,FALSE)</f>
        <v>5</v>
      </c>
      <c r="P1120" s="28">
        <f>VLOOKUP($A1120,'Hospitalisation Details'!$A$1:$O$2344,8,FALSE)</f>
        <v>10096.969999999999</v>
      </c>
      <c r="Q1120" t="str">
        <f>VLOOKUP($A1120,'Hospitalisation Details'!$A$1:$O$2344,3,FALSE)</f>
        <v>Dec</v>
      </c>
    </row>
    <row r="1121" spans="1:17" ht="15.6" x14ac:dyDescent="0.3">
      <c r="A1121" s="21" t="s">
        <v>1249</v>
      </c>
      <c r="B1121" t="str">
        <f>VLOOKUP($A1121,'Customer Names'!$A$2:$D$2336,3,FALSE)</f>
        <v>Robert G</v>
      </c>
      <c r="C1121">
        <f>VLOOKUP($A1121,'Medical Examinations'!$A$1:$J$2336,2,FALSE)</f>
        <v>36.1</v>
      </c>
      <c r="D1121">
        <f>VLOOKUP($A1121,'Medical Examinations'!$A$1:$J$2336,3,FALSE)</f>
        <v>4.62</v>
      </c>
      <c r="E1121" t="str">
        <f>VLOOKUP($A1121,'Medical Examinations'!$A$1:$J$2336,4,FALSE)</f>
        <v>Yes</v>
      </c>
      <c r="F1121" t="str">
        <f>VLOOKUP($A1121,'Medical Examinations'!$A$1:$J$2336,5,FALSE)</f>
        <v>No</v>
      </c>
      <c r="G1121" t="str">
        <f>VLOOKUP($A1121,'Medical Examinations'!$A$1:$J$2336,6,FALSE)</f>
        <v>Yes</v>
      </c>
      <c r="H1121">
        <f>VLOOKUP($A1121,'Medical Examinations'!$A$1:$J$2336,7,FALSE)</f>
        <v>1</v>
      </c>
      <c r="I1121" t="str">
        <f>VLOOKUP($A1121,'Medical Examinations'!$A$1:$J$2336,8,FALSE)</f>
        <v>No</v>
      </c>
      <c r="J1121" t="str">
        <f>VLOOKUP($A1121,'Medical Examinations'!$A$1:$J$2336,9,FALSE)</f>
        <v>Obesity</v>
      </c>
      <c r="K1121" t="str">
        <f>VLOOKUP($A1121,'Medical Examinations'!$A$1:$J$2336,10,FALSE)</f>
        <v>Normal</v>
      </c>
      <c r="L1121">
        <f>VLOOKUP($A1121,'Hospitalisation Details'!$A$1:$O$2344,2,FALSE)</f>
        <v>3</v>
      </c>
      <c r="M1121" s="6" t="str">
        <f>VLOOKUP($A1121,'Hospitalisation Details'!$A$1:$O$2344,5,FALSE)</f>
        <v>3-Jul-1969</v>
      </c>
      <c r="N1121" s="28">
        <f>VLOOKUP($A1121,'Hospitalisation Details'!$A$1:$O$2344,6,FALSE)</f>
        <v>53</v>
      </c>
      <c r="O1121" s="28">
        <f>VLOOKUP($A1121,'Hospitalisation Details'!$A$1:$O$2344,7,FALSE)</f>
        <v>1</v>
      </c>
      <c r="P1121" s="28">
        <f>VLOOKUP($A1121,'Hospitalisation Details'!$A$1:$O$2344,8,FALSE)</f>
        <v>10085.85</v>
      </c>
      <c r="Q1121" t="str">
        <f>VLOOKUP($A1121,'Hospitalisation Details'!$A$1:$O$2344,3,FALSE)</f>
        <v>Jul</v>
      </c>
    </row>
    <row r="1122" spans="1:17" ht="15.6" x14ac:dyDescent="0.3">
      <c r="A1122" s="21" t="s">
        <v>1248</v>
      </c>
      <c r="B1122" t="str">
        <f>VLOOKUP($A1122,'Customer Names'!$A$2:$D$2336,3,FALSE)</f>
        <v>Thomas C</v>
      </c>
      <c r="C1122">
        <f>VLOOKUP($A1122,'Medical Examinations'!$A$1:$J$2336,2,FALSE)</f>
        <v>30.495000000000001</v>
      </c>
      <c r="D1122">
        <f>VLOOKUP($A1122,'Medical Examinations'!$A$1:$J$2336,3,FALSE)</f>
        <v>5.74</v>
      </c>
      <c r="E1122" t="str">
        <f>VLOOKUP($A1122,'Medical Examinations'!$A$1:$J$2336,4,FALSE)</f>
        <v>Yes</v>
      </c>
      <c r="F1122" t="str">
        <f>VLOOKUP($A1122,'Medical Examinations'!$A$1:$J$2336,5,FALSE)</f>
        <v>No</v>
      </c>
      <c r="G1122" t="str">
        <f>VLOOKUP($A1122,'Medical Examinations'!$A$1:$J$2336,6,FALSE)</f>
        <v>Yes</v>
      </c>
      <c r="H1122">
        <f>VLOOKUP($A1122,'Medical Examinations'!$A$1:$J$2336,7,FALSE)</f>
        <v>1</v>
      </c>
      <c r="I1122" t="str">
        <f>VLOOKUP($A1122,'Medical Examinations'!$A$1:$J$2336,8,FALSE)</f>
        <v>No</v>
      </c>
      <c r="J1122" t="str">
        <f>VLOOKUP($A1122,'Medical Examinations'!$A$1:$J$2336,9,FALSE)</f>
        <v>Obesity</v>
      </c>
      <c r="K1122" t="str">
        <f>VLOOKUP($A1122,'Medical Examinations'!$A$1:$J$2336,10,FALSE)</f>
        <v>Prediabetes</v>
      </c>
      <c r="L1122">
        <f>VLOOKUP($A1122,'Hospitalisation Details'!$A$1:$O$2344,2,FALSE)</f>
        <v>27</v>
      </c>
      <c r="M1122" s="6" t="str">
        <f>VLOOKUP($A1122,'Hospitalisation Details'!$A$1:$O$2344,5,FALSE)</f>
        <v>27-Oct-1969</v>
      </c>
      <c r="N1122" s="28">
        <f>VLOOKUP($A1122,'Hospitalisation Details'!$A$1:$O$2344,6,FALSE)</f>
        <v>53</v>
      </c>
      <c r="O1122" s="28">
        <f>VLOOKUP($A1122,'Hospitalisation Details'!$A$1:$O$2344,7,FALSE)</f>
        <v>0</v>
      </c>
      <c r="P1122" s="28">
        <f>VLOOKUP($A1122,'Hospitalisation Details'!$A$1:$O$2344,8,FALSE)</f>
        <v>10072.06</v>
      </c>
      <c r="Q1122" t="str">
        <f>VLOOKUP($A1122,'Hospitalisation Details'!$A$1:$O$2344,3,FALSE)</f>
        <v>Oct</v>
      </c>
    </row>
    <row r="1123" spans="1:17" ht="15.6" x14ac:dyDescent="0.3">
      <c r="A1123" s="21" t="s">
        <v>1247</v>
      </c>
      <c r="B1123" t="str">
        <f>VLOOKUP($A1123,'Customer Names'!$A$2:$D$2336,3,FALSE)</f>
        <v>Matthew J</v>
      </c>
      <c r="C1123">
        <f>VLOOKUP($A1123,'Medical Examinations'!$A$1:$J$2336,2,FALSE)</f>
        <v>21.4</v>
      </c>
      <c r="D1123">
        <f>VLOOKUP($A1123,'Medical Examinations'!$A$1:$J$2336,3,FALSE)</f>
        <v>6.3</v>
      </c>
      <c r="E1123" t="str">
        <f>VLOOKUP($A1123,'Medical Examinations'!$A$1:$J$2336,4,FALSE)</f>
        <v>Yes</v>
      </c>
      <c r="F1123" t="str">
        <f>VLOOKUP($A1123,'Medical Examinations'!$A$1:$J$2336,5,FALSE)</f>
        <v>No</v>
      </c>
      <c r="G1123" t="str">
        <f>VLOOKUP($A1123,'Medical Examinations'!$A$1:$J$2336,6,FALSE)</f>
        <v>Yes</v>
      </c>
      <c r="H1123">
        <f>VLOOKUP($A1123,'Medical Examinations'!$A$1:$J$2336,7,FALSE)</f>
        <v>1</v>
      </c>
      <c r="I1123" t="str">
        <f>VLOOKUP($A1123,'Medical Examinations'!$A$1:$J$2336,8,FALSE)</f>
        <v>No</v>
      </c>
      <c r="J1123" t="str">
        <f>VLOOKUP($A1123,'Medical Examinations'!$A$1:$J$2336,9,FALSE)</f>
        <v>Normal Weight</v>
      </c>
      <c r="K1123" t="str">
        <f>VLOOKUP($A1123,'Medical Examinations'!$A$1:$J$2336,10,FALSE)</f>
        <v>Prediabetes</v>
      </c>
      <c r="L1123">
        <f>VLOOKUP($A1123,'Hospitalisation Details'!$A$1:$O$2344,2,FALSE)</f>
        <v>22</v>
      </c>
      <c r="M1123" s="6" t="str">
        <f>VLOOKUP($A1123,'Hospitalisation Details'!$A$1:$O$2344,5,FALSE)</f>
        <v>22-Aug-1969</v>
      </c>
      <c r="N1123" s="28">
        <f>VLOOKUP($A1123,'Hospitalisation Details'!$A$1:$O$2344,6,FALSE)</f>
        <v>53</v>
      </c>
      <c r="O1123" s="28">
        <f>VLOOKUP($A1123,'Hospitalisation Details'!$A$1:$O$2344,7,FALSE)</f>
        <v>1</v>
      </c>
      <c r="P1123" s="28">
        <f>VLOOKUP($A1123,'Hospitalisation Details'!$A$1:$O$2344,8,FALSE)</f>
        <v>10065.41</v>
      </c>
      <c r="Q1123" t="str">
        <f>VLOOKUP($A1123,'Hospitalisation Details'!$A$1:$O$2344,3,FALSE)</f>
        <v>Aug</v>
      </c>
    </row>
    <row r="1124" spans="1:17" ht="15.6" x14ac:dyDescent="0.3">
      <c r="A1124" s="21" t="s">
        <v>1246</v>
      </c>
      <c r="B1124" t="str">
        <f>VLOOKUP($A1124,'Customer Names'!$A$2:$D$2336,3,FALSE)</f>
        <v>Mallory D</v>
      </c>
      <c r="C1124">
        <f>VLOOKUP($A1124,'Medical Examinations'!$A$1:$J$2336,2,FALSE)</f>
        <v>32.299999999999997</v>
      </c>
      <c r="D1124">
        <f>VLOOKUP($A1124,'Medical Examinations'!$A$1:$J$2336,3,FALSE)</f>
        <v>10.27</v>
      </c>
      <c r="E1124" t="str">
        <f>VLOOKUP($A1124,'Medical Examinations'!$A$1:$J$2336,4,FALSE)</f>
        <v>No</v>
      </c>
      <c r="F1124" t="str">
        <f>VLOOKUP($A1124,'Medical Examinations'!$A$1:$J$2336,5,FALSE)</f>
        <v>No</v>
      </c>
      <c r="G1124" t="str">
        <f>VLOOKUP($A1124,'Medical Examinations'!$A$1:$J$2336,6,FALSE)</f>
        <v>No</v>
      </c>
      <c r="H1124">
        <f>VLOOKUP($A1124,'Medical Examinations'!$A$1:$J$2336,7,FALSE)</f>
        <v>0</v>
      </c>
      <c r="I1124" t="str">
        <f>VLOOKUP($A1124,'Medical Examinations'!$A$1:$J$2336,8,FALSE)</f>
        <v>No</v>
      </c>
      <c r="J1124" t="str">
        <f>VLOOKUP($A1124,'Medical Examinations'!$A$1:$J$2336,9,FALSE)</f>
        <v>Obesity</v>
      </c>
      <c r="K1124" t="str">
        <f>VLOOKUP($A1124,'Medical Examinations'!$A$1:$J$2336,10,FALSE)</f>
        <v>Diabetes</v>
      </c>
      <c r="L1124">
        <f>VLOOKUP($A1124,'Hospitalisation Details'!$A$1:$O$2344,2,FALSE)</f>
        <v>30</v>
      </c>
      <c r="M1124" s="6" t="str">
        <f>VLOOKUP($A1124,'Hospitalisation Details'!$A$1:$O$2344,5,FALSE)</f>
        <v>30-Aug-1974</v>
      </c>
      <c r="N1124" s="28">
        <f>VLOOKUP($A1124,'Hospitalisation Details'!$A$1:$O$2344,6,FALSE)</f>
        <v>48</v>
      </c>
      <c r="O1124" s="28">
        <f>VLOOKUP($A1124,'Hospitalisation Details'!$A$1:$O$2344,7,FALSE)</f>
        <v>2</v>
      </c>
      <c r="P1124" s="28">
        <f>VLOOKUP($A1124,'Hospitalisation Details'!$A$1:$O$2344,8,FALSE)</f>
        <v>10043.25</v>
      </c>
      <c r="Q1124" t="str">
        <f>VLOOKUP($A1124,'Hospitalisation Details'!$A$1:$O$2344,3,FALSE)</f>
        <v>Aug</v>
      </c>
    </row>
    <row r="1125" spans="1:17" ht="15.6" x14ac:dyDescent="0.3">
      <c r="A1125" s="21" t="s">
        <v>1245</v>
      </c>
      <c r="B1125" t="str">
        <f>VLOOKUP($A1125,'Customer Names'!$A$2:$D$2336,3,FALSE)</f>
        <v>Christopher D</v>
      </c>
      <c r="C1125">
        <f>VLOOKUP($A1125,'Medical Examinations'!$A$1:$J$2336,2,FALSE)</f>
        <v>29.78</v>
      </c>
      <c r="D1125">
        <f>VLOOKUP($A1125,'Medical Examinations'!$A$1:$J$2336,3,FALSE)</f>
        <v>5.85</v>
      </c>
      <c r="E1125" t="str">
        <f>VLOOKUP($A1125,'Medical Examinations'!$A$1:$J$2336,4,FALSE)</f>
        <v>No</v>
      </c>
      <c r="F1125" t="str">
        <f>VLOOKUP($A1125,'Medical Examinations'!$A$1:$J$2336,5,FALSE)</f>
        <v>No</v>
      </c>
      <c r="G1125" t="str">
        <f>VLOOKUP($A1125,'Medical Examinations'!$A$1:$J$2336,6,FALSE)</f>
        <v>Yes</v>
      </c>
      <c r="H1125">
        <f>VLOOKUP($A1125,'Medical Examinations'!$A$1:$J$2336,7,FALSE)</f>
        <v>1</v>
      </c>
      <c r="I1125" t="str">
        <f>VLOOKUP($A1125,'Medical Examinations'!$A$1:$J$2336,8,FALSE)</f>
        <v>No</v>
      </c>
      <c r="J1125" t="str">
        <f>VLOOKUP($A1125,'Medical Examinations'!$A$1:$J$2336,9,FALSE)</f>
        <v>Over Weight</v>
      </c>
      <c r="K1125" t="str">
        <f>VLOOKUP($A1125,'Medical Examinations'!$A$1:$J$2336,10,FALSE)</f>
        <v>Prediabetes</v>
      </c>
      <c r="L1125">
        <f>VLOOKUP($A1125,'Hospitalisation Details'!$A$1:$O$2344,2,FALSE)</f>
        <v>28</v>
      </c>
      <c r="M1125" s="6" t="str">
        <f>VLOOKUP($A1125,'Hospitalisation Details'!$A$1:$O$2344,5,FALSE)</f>
        <v>28-Dec-1979</v>
      </c>
      <c r="N1125" s="28">
        <f>VLOOKUP($A1125,'Hospitalisation Details'!$A$1:$O$2344,6,FALSE)</f>
        <v>43</v>
      </c>
      <c r="O1125" s="28">
        <f>VLOOKUP($A1125,'Hospitalisation Details'!$A$1:$O$2344,7,FALSE)</f>
        <v>2</v>
      </c>
      <c r="P1125" s="28">
        <f>VLOOKUP($A1125,'Hospitalisation Details'!$A$1:$O$2344,8,FALSE)</f>
        <v>10027.15</v>
      </c>
      <c r="Q1125" t="str">
        <f>VLOOKUP($A1125,'Hospitalisation Details'!$A$1:$O$2344,3,FALSE)</f>
        <v>Dec</v>
      </c>
    </row>
    <row r="1126" spans="1:17" ht="15.6" x14ac:dyDescent="0.3">
      <c r="A1126" s="21" t="s">
        <v>1244</v>
      </c>
      <c r="B1126" t="str">
        <f>VLOOKUP($A1126,'Customer Names'!$A$2:$D$2336,3,FALSE)</f>
        <v>Jamie</v>
      </c>
      <c r="C1126">
        <f>VLOOKUP($A1126,'Medical Examinations'!$A$1:$J$2336,2,FALSE)</f>
        <v>34.76</v>
      </c>
      <c r="D1126">
        <f>VLOOKUP($A1126,'Medical Examinations'!$A$1:$J$2336,3,FALSE)</f>
        <v>5.92</v>
      </c>
      <c r="E1126" t="str">
        <f>VLOOKUP($A1126,'Medical Examinations'!$A$1:$J$2336,4,FALSE)</f>
        <v>Yes</v>
      </c>
      <c r="F1126" t="str">
        <f>VLOOKUP($A1126,'Medical Examinations'!$A$1:$J$2336,5,FALSE)</f>
        <v>No</v>
      </c>
      <c r="G1126" t="str">
        <f>VLOOKUP($A1126,'Medical Examinations'!$A$1:$J$2336,6,FALSE)</f>
        <v>No</v>
      </c>
      <c r="H1126">
        <f>VLOOKUP($A1126,'Medical Examinations'!$A$1:$J$2336,7,FALSE)</f>
        <v>1</v>
      </c>
      <c r="I1126" t="str">
        <f>VLOOKUP($A1126,'Medical Examinations'!$A$1:$J$2336,8,FALSE)</f>
        <v>No</v>
      </c>
      <c r="J1126" t="str">
        <f>VLOOKUP($A1126,'Medical Examinations'!$A$1:$J$2336,9,FALSE)</f>
        <v>Obesity</v>
      </c>
      <c r="K1126" t="str">
        <f>VLOOKUP($A1126,'Medical Examinations'!$A$1:$J$2336,10,FALSE)</f>
        <v>Prediabetes</v>
      </c>
      <c r="L1126">
        <f>VLOOKUP($A1126,'Hospitalisation Details'!$A$1:$O$2344,2,FALSE)</f>
        <v>3</v>
      </c>
      <c r="M1126" s="6" t="str">
        <f>VLOOKUP($A1126,'Hospitalisation Details'!$A$1:$O$2344,5,FALSE)</f>
        <v>3-Jul-1988</v>
      </c>
      <c r="N1126" s="28">
        <f>VLOOKUP($A1126,'Hospitalisation Details'!$A$1:$O$2344,6,FALSE)</f>
        <v>34</v>
      </c>
      <c r="O1126" s="28">
        <f>VLOOKUP($A1126,'Hospitalisation Details'!$A$1:$O$2344,7,FALSE)</f>
        <v>3</v>
      </c>
      <c r="P1126" s="28">
        <f>VLOOKUP($A1126,'Hospitalisation Details'!$A$1:$O$2344,8,FALSE)</f>
        <v>10011.44</v>
      </c>
      <c r="Q1126" t="str">
        <f>VLOOKUP($A1126,'Hospitalisation Details'!$A$1:$O$2344,3,FALSE)</f>
        <v>Jul</v>
      </c>
    </row>
    <row r="1127" spans="1:17" ht="15.6" x14ac:dyDescent="0.3">
      <c r="A1127" s="21" t="s">
        <v>1243</v>
      </c>
      <c r="B1127" t="str">
        <f>VLOOKUP($A1127,'Customer Names'!$A$2:$D$2336,3,FALSE)</f>
        <v>Ariell</v>
      </c>
      <c r="C1127">
        <f>VLOOKUP($A1127,'Medical Examinations'!$A$1:$J$2336,2,FALSE)</f>
        <v>18.335000000000001</v>
      </c>
      <c r="D1127">
        <f>VLOOKUP($A1127,'Medical Examinations'!$A$1:$J$2336,3,FALSE)</f>
        <v>10.01</v>
      </c>
      <c r="E1127" t="str">
        <f>VLOOKUP($A1127,'Medical Examinations'!$A$1:$J$2336,4,FALSE)</f>
        <v>Yes</v>
      </c>
      <c r="F1127" t="str">
        <f>VLOOKUP($A1127,'Medical Examinations'!$A$1:$J$2336,5,FALSE)</f>
        <v>No</v>
      </c>
      <c r="G1127" t="str">
        <f>VLOOKUP($A1127,'Medical Examinations'!$A$1:$J$2336,6,FALSE)</f>
        <v>No</v>
      </c>
      <c r="H1127">
        <f>VLOOKUP($A1127,'Medical Examinations'!$A$1:$J$2336,7,FALSE)</f>
        <v>2</v>
      </c>
      <c r="I1127" t="str">
        <f>VLOOKUP($A1127,'Medical Examinations'!$A$1:$J$2336,8,FALSE)</f>
        <v>No</v>
      </c>
      <c r="J1127" t="str">
        <f>VLOOKUP($A1127,'Medical Examinations'!$A$1:$J$2336,9,FALSE)</f>
        <v>Under Weight</v>
      </c>
      <c r="K1127" t="str">
        <f>VLOOKUP($A1127,'Medical Examinations'!$A$1:$J$2336,10,FALSE)</f>
        <v>Diabetes</v>
      </c>
      <c r="L1127">
        <f>VLOOKUP($A1127,'Hospitalisation Details'!$A$1:$O$2344,2,FALSE)</f>
        <v>11</v>
      </c>
      <c r="M1127" s="6" t="str">
        <f>VLOOKUP($A1127,'Hospitalisation Details'!$A$1:$O$2344,5,FALSE)</f>
        <v>11-Aug-1970</v>
      </c>
      <c r="N1127" s="28">
        <f>VLOOKUP($A1127,'Hospitalisation Details'!$A$1:$O$2344,6,FALSE)</f>
        <v>52</v>
      </c>
      <c r="O1127" s="28">
        <f>VLOOKUP($A1127,'Hospitalisation Details'!$A$1:$O$2344,7,FALSE)</f>
        <v>0</v>
      </c>
      <c r="P1127" s="28">
        <f>VLOOKUP($A1127,'Hospitalisation Details'!$A$1:$O$2344,8,FALSE)</f>
        <v>9991.0400000000009</v>
      </c>
      <c r="Q1127" t="str">
        <f>VLOOKUP($A1127,'Hospitalisation Details'!$A$1:$O$2344,3,FALSE)</f>
        <v>Aug</v>
      </c>
    </row>
    <row r="1128" spans="1:17" ht="15.6" x14ac:dyDescent="0.3">
      <c r="A1128" s="21" t="s">
        <v>1242</v>
      </c>
      <c r="B1128" t="str">
        <f>VLOOKUP($A1128,'Customer Names'!$A$2:$D$2336,3,FALSE)</f>
        <v>Christopher</v>
      </c>
      <c r="C1128">
        <f>VLOOKUP($A1128,'Medical Examinations'!$A$1:$J$2336,2,FALSE)</f>
        <v>32.299999999999997</v>
      </c>
      <c r="D1128">
        <f>VLOOKUP($A1128,'Medical Examinations'!$A$1:$J$2336,3,FALSE)</f>
        <v>9.59</v>
      </c>
      <c r="E1128" t="str">
        <f>VLOOKUP($A1128,'Medical Examinations'!$A$1:$J$2336,4,FALSE)</f>
        <v>No</v>
      </c>
      <c r="F1128" t="str">
        <f>VLOOKUP($A1128,'Medical Examinations'!$A$1:$J$2336,5,FALSE)</f>
        <v>No</v>
      </c>
      <c r="G1128" t="str">
        <f>VLOOKUP($A1128,'Medical Examinations'!$A$1:$J$2336,6,FALSE)</f>
        <v>No</v>
      </c>
      <c r="H1128">
        <f>VLOOKUP($A1128,'Medical Examinations'!$A$1:$J$2336,7,FALSE)</f>
        <v>0</v>
      </c>
      <c r="I1128" t="str">
        <f>VLOOKUP($A1128,'Medical Examinations'!$A$1:$J$2336,8,FALSE)</f>
        <v>No</v>
      </c>
      <c r="J1128" t="str">
        <f>VLOOKUP($A1128,'Medical Examinations'!$A$1:$J$2336,9,FALSE)</f>
        <v>Obesity</v>
      </c>
      <c r="K1128" t="str">
        <f>VLOOKUP($A1128,'Medical Examinations'!$A$1:$J$2336,10,FALSE)</f>
        <v>Diabetes</v>
      </c>
      <c r="L1128">
        <f>VLOOKUP($A1128,'Hospitalisation Details'!$A$1:$O$2344,2,FALSE)</f>
        <v>6</v>
      </c>
      <c r="M1128" s="6" t="str">
        <f>VLOOKUP($A1128,'Hospitalisation Details'!$A$1:$O$2344,5,FALSE)</f>
        <v>6-Oct-1971</v>
      </c>
      <c r="N1128" s="28">
        <f>VLOOKUP($A1128,'Hospitalisation Details'!$A$1:$O$2344,6,FALSE)</f>
        <v>51</v>
      </c>
      <c r="O1128" s="28">
        <f>VLOOKUP($A1128,'Hospitalisation Details'!$A$1:$O$2344,7,FALSE)</f>
        <v>1</v>
      </c>
      <c r="P1128" s="28">
        <f>VLOOKUP($A1128,'Hospitalisation Details'!$A$1:$O$2344,8,FALSE)</f>
        <v>9964.06</v>
      </c>
      <c r="Q1128" t="str">
        <f>VLOOKUP($A1128,'Hospitalisation Details'!$A$1:$O$2344,3,FALSE)</f>
        <v>Oct</v>
      </c>
    </row>
    <row r="1129" spans="1:17" ht="15.6" x14ac:dyDescent="0.3">
      <c r="A1129" s="21" t="s">
        <v>1241</v>
      </c>
      <c r="B1129" t="str">
        <f>VLOOKUP($A1129,'Customer Names'!$A$2:$D$2336,3,FALSE)</f>
        <v>Ryan</v>
      </c>
      <c r="C1129">
        <f>VLOOKUP($A1129,'Medical Examinations'!$A$1:$J$2336,2,FALSE)</f>
        <v>27.74</v>
      </c>
      <c r="D1129">
        <f>VLOOKUP($A1129,'Medical Examinations'!$A$1:$J$2336,3,FALSE)</f>
        <v>10.37</v>
      </c>
      <c r="E1129" t="str">
        <f>VLOOKUP($A1129,'Medical Examinations'!$A$1:$J$2336,4,FALSE)</f>
        <v>No</v>
      </c>
      <c r="F1129" t="str">
        <f>VLOOKUP($A1129,'Medical Examinations'!$A$1:$J$2336,5,FALSE)</f>
        <v>No</v>
      </c>
      <c r="G1129" t="str">
        <f>VLOOKUP($A1129,'Medical Examinations'!$A$1:$J$2336,6,FALSE)</f>
        <v>No</v>
      </c>
      <c r="H1129">
        <f>VLOOKUP($A1129,'Medical Examinations'!$A$1:$J$2336,7,FALSE)</f>
        <v>0</v>
      </c>
      <c r="I1129" t="str">
        <f>VLOOKUP($A1129,'Medical Examinations'!$A$1:$J$2336,8,FALSE)</f>
        <v>No</v>
      </c>
      <c r="J1129" t="str">
        <f>VLOOKUP($A1129,'Medical Examinations'!$A$1:$J$2336,9,FALSE)</f>
        <v>Over Weight</v>
      </c>
      <c r="K1129" t="str">
        <f>VLOOKUP($A1129,'Medical Examinations'!$A$1:$J$2336,10,FALSE)</f>
        <v>Diabetes</v>
      </c>
      <c r="L1129">
        <f>VLOOKUP($A1129,'Hospitalisation Details'!$A$1:$O$2344,2,FALSE)</f>
        <v>26</v>
      </c>
      <c r="M1129" s="6" t="str">
        <f>VLOOKUP($A1129,'Hospitalisation Details'!$A$1:$O$2344,5,FALSE)</f>
        <v>26-Dec-1971</v>
      </c>
      <c r="N1129" s="28">
        <f>VLOOKUP($A1129,'Hospitalisation Details'!$A$1:$O$2344,6,FALSE)</f>
        <v>51</v>
      </c>
      <c r="O1129" s="28">
        <f>VLOOKUP($A1129,'Hospitalisation Details'!$A$1:$O$2344,7,FALSE)</f>
        <v>1</v>
      </c>
      <c r="P1129" s="28">
        <f>VLOOKUP($A1129,'Hospitalisation Details'!$A$1:$O$2344,8,FALSE)</f>
        <v>9957.7199999999993</v>
      </c>
      <c r="Q1129" t="str">
        <f>VLOOKUP($A1129,'Hospitalisation Details'!$A$1:$O$2344,3,FALSE)</f>
        <v>Dec</v>
      </c>
    </row>
    <row r="1130" spans="1:17" ht="15.6" x14ac:dyDescent="0.3">
      <c r="A1130" s="21" t="s">
        <v>1240</v>
      </c>
      <c r="B1130" t="str">
        <f>VLOOKUP($A1130,'Customer Names'!$A$2:$D$2336,3,FALSE)</f>
        <v>Thomas B</v>
      </c>
      <c r="C1130">
        <f>VLOOKUP($A1130,'Medical Examinations'!$A$1:$J$2336,2,FALSE)</f>
        <v>24</v>
      </c>
      <c r="D1130">
        <f>VLOOKUP($A1130,'Medical Examinations'!$A$1:$J$2336,3,FALSE)</f>
        <v>4.01</v>
      </c>
      <c r="E1130" t="str">
        <f>VLOOKUP($A1130,'Medical Examinations'!$A$1:$J$2336,4,FALSE)</f>
        <v>Yes</v>
      </c>
      <c r="F1130" t="str">
        <f>VLOOKUP($A1130,'Medical Examinations'!$A$1:$J$2336,5,FALSE)</f>
        <v>No</v>
      </c>
      <c r="G1130" t="str">
        <f>VLOOKUP($A1130,'Medical Examinations'!$A$1:$J$2336,6,FALSE)</f>
        <v>No</v>
      </c>
      <c r="H1130">
        <f>VLOOKUP($A1130,'Medical Examinations'!$A$1:$J$2336,7,FALSE)</f>
        <v>1</v>
      </c>
      <c r="I1130" t="str">
        <f>VLOOKUP($A1130,'Medical Examinations'!$A$1:$J$2336,8,FALSE)</f>
        <v>No</v>
      </c>
      <c r="J1130" t="str">
        <f>VLOOKUP($A1130,'Medical Examinations'!$A$1:$J$2336,9,FALSE)</f>
        <v>Normal Weight</v>
      </c>
      <c r="K1130" t="str">
        <f>VLOOKUP($A1130,'Medical Examinations'!$A$1:$J$2336,10,FALSE)</f>
        <v>Normal</v>
      </c>
      <c r="L1130">
        <f>VLOOKUP($A1130,'Hospitalisation Details'!$A$1:$O$2344,2,FALSE)</f>
        <v>11</v>
      </c>
      <c r="M1130" s="6" t="str">
        <f>VLOOKUP($A1130,'Hospitalisation Details'!$A$1:$O$2344,5,FALSE)</f>
        <v>11-Sep-1964</v>
      </c>
      <c r="N1130" s="28">
        <f>VLOOKUP($A1130,'Hospitalisation Details'!$A$1:$O$2344,6,FALSE)</f>
        <v>58</v>
      </c>
      <c r="O1130" s="28">
        <f>VLOOKUP($A1130,'Hospitalisation Details'!$A$1:$O$2344,7,FALSE)</f>
        <v>0</v>
      </c>
      <c r="P1130" s="28">
        <f>VLOOKUP($A1130,'Hospitalisation Details'!$A$1:$O$2344,8,FALSE)</f>
        <v>9933.44</v>
      </c>
      <c r="Q1130" t="str">
        <f>VLOOKUP($A1130,'Hospitalisation Details'!$A$1:$O$2344,3,FALSE)</f>
        <v>Sep</v>
      </c>
    </row>
    <row r="1131" spans="1:17" ht="15.6" x14ac:dyDescent="0.3">
      <c r="A1131" s="21" t="s">
        <v>1239</v>
      </c>
      <c r="B1131" t="str">
        <f>VLOOKUP($A1131,'Customer Names'!$A$2:$D$2336,3,FALSE)</f>
        <v>Katie</v>
      </c>
      <c r="C1131">
        <f>VLOOKUP($A1131,'Medical Examinations'!$A$1:$J$2336,2,FALSE)</f>
        <v>31.78</v>
      </c>
      <c r="D1131">
        <f>VLOOKUP($A1131,'Medical Examinations'!$A$1:$J$2336,3,FALSE)</f>
        <v>4.24</v>
      </c>
      <c r="E1131" t="str">
        <f>VLOOKUP($A1131,'Medical Examinations'!$A$1:$J$2336,4,FALSE)</f>
        <v>Yes</v>
      </c>
      <c r="F1131" t="str">
        <f>VLOOKUP($A1131,'Medical Examinations'!$A$1:$J$2336,5,FALSE)</f>
        <v>No</v>
      </c>
      <c r="G1131" t="str">
        <f>VLOOKUP($A1131,'Medical Examinations'!$A$1:$J$2336,6,FALSE)</f>
        <v>Yes</v>
      </c>
      <c r="H1131">
        <f>VLOOKUP($A1131,'Medical Examinations'!$A$1:$J$2336,7,FALSE)</f>
        <v>1</v>
      </c>
      <c r="I1131" t="str">
        <f>VLOOKUP($A1131,'Medical Examinations'!$A$1:$J$2336,8,FALSE)</f>
        <v>No</v>
      </c>
      <c r="J1131" t="str">
        <f>VLOOKUP($A1131,'Medical Examinations'!$A$1:$J$2336,9,FALSE)</f>
        <v>Obesity</v>
      </c>
      <c r="K1131" t="str">
        <f>VLOOKUP($A1131,'Medical Examinations'!$A$1:$J$2336,10,FALSE)</f>
        <v>Normal</v>
      </c>
      <c r="L1131">
        <f>VLOOKUP($A1131,'Hospitalisation Details'!$A$1:$O$2344,2,FALSE)</f>
        <v>3</v>
      </c>
      <c r="M1131" s="6" t="str">
        <f>VLOOKUP($A1131,'Hospitalisation Details'!$A$1:$O$2344,5,FALSE)</f>
        <v>3-Dec-1983</v>
      </c>
      <c r="N1131" s="28">
        <f>VLOOKUP($A1131,'Hospitalisation Details'!$A$1:$O$2344,6,FALSE)</f>
        <v>39</v>
      </c>
      <c r="O1131" s="28">
        <f>VLOOKUP($A1131,'Hospitalisation Details'!$A$1:$O$2344,7,FALSE)</f>
        <v>3</v>
      </c>
      <c r="P1131" s="28">
        <f>VLOOKUP($A1131,'Hospitalisation Details'!$A$1:$O$2344,8,FALSE)</f>
        <v>9931.9599999999991</v>
      </c>
      <c r="Q1131" t="str">
        <f>VLOOKUP($A1131,'Hospitalisation Details'!$A$1:$O$2344,3,FALSE)</f>
        <v>Dec</v>
      </c>
    </row>
    <row r="1132" spans="1:17" ht="15.6" x14ac:dyDescent="0.3">
      <c r="A1132" s="21" t="s">
        <v>1238</v>
      </c>
      <c r="B1132" t="str">
        <f>VLOOKUP($A1132,'Customer Names'!$A$2:$D$2336,3,FALSE)</f>
        <v>Rachelle L</v>
      </c>
      <c r="C1132">
        <f>VLOOKUP($A1132,'Medical Examinations'!$A$1:$J$2336,2,FALSE)</f>
        <v>32.25</v>
      </c>
      <c r="D1132">
        <f>VLOOKUP($A1132,'Medical Examinations'!$A$1:$J$2336,3,FALSE)</f>
        <v>5.36</v>
      </c>
      <c r="E1132" t="str">
        <f>VLOOKUP($A1132,'Medical Examinations'!$A$1:$J$2336,4,FALSE)</f>
        <v>Yes</v>
      </c>
      <c r="F1132" t="str">
        <f>VLOOKUP($A1132,'Medical Examinations'!$A$1:$J$2336,5,FALSE)</f>
        <v>No</v>
      </c>
      <c r="G1132" t="str">
        <f>VLOOKUP($A1132,'Medical Examinations'!$A$1:$J$2336,6,FALSE)</f>
        <v>No</v>
      </c>
      <c r="H1132">
        <f>VLOOKUP($A1132,'Medical Examinations'!$A$1:$J$2336,7,FALSE)</f>
        <v>0</v>
      </c>
      <c r="I1132" t="str">
        <f>VLOOKUP($A1132,'Medical Examinations'!$A$1:$J$2336,8,FALSE)</f>
        <v>No</v>
      </c>
      <c r="J1132" t="str">
        <f>VLOOKUP($A1132,'Medical Examinations'!$A$1:$J$2336,9,FALSE)</f>
        <v>Obesity</v>
      </c>
      <c r="K1132" t="str">
        <f>VLOOKUP($A1132,'Medical Examinations'!$A$1:$J$2336,10,FALSE)</f>
        <v>Normal</v>
      </c>
      <c r="L1132">
        <f>VLOOKUP($A1132,'Hospitalisation Details'!$A$1:$O$2344,2,FALSE)</f>
        <v>19</v>
      </c>
      <c r="M1132" s="6" t="str">
        <f>VLOOKUP($A1132,'Hospitalisation Details'!$A$1:$O$2344,5,FALSE)</f>
        <v>19-Aug-1985</v>
      </c>
      <c r="N1132" s="28">
        <f>VLOOKUP($A1132,'Hospitalisation Details'!$A$1:$O$2344,6,FALSE)</f>
        <v>37</v>
      </c>
      <c r="O1132" s="28">
        <f>VLOOKUP($A1132,'Hospitalisation Details'!$A$1:$O$2344,7,FALSE)</f>
        <v>3</v>
      </c>
      <c r="P1132" s="28">
        <f>VLOOKUP($A1132,'Hospitalisation Details'!$A$1:$O$2344,8,FALSE)</f>
        <v>9930.64</v>
      </c>
      <c r="Q1132" t="str">
        <f>VLOOKUP($A1132,'Hospitalisation Details'!$A$1:$O$2344,3,FALSE)</f>
        <v>Aug</v>
      </c>
    </row>
    <row r="1133" spans="1:17" ht="15.6" x14ac:dyDescent="0.3">
      <c r="A1133" s="21" t="s">
        <v>1237</v>
      </c>
      <c r="B1133" t="str">
        <f>VLOOKUP($A1133,'Customer Names'!$A$2:$D$2336,3,FALSE)</f>
        <v>Colleen</v>
      </c>
      <c r="C1133">
        <f>VLOOKUP($A1133,'Medical Examinations'!$A$1:$J$2336,2,FALSE)</f>
        <v>30.114999999999998</v>
      </c>
      <c r="D1133">
        <f>VLOOKUP($A1133,'Medical Examinations'!$A$1:$J$2336,3,FALSE)</f>
        <v>4.99</v>
      </c>
      <c r="E1133" t="str">
        <f>VLOOKUP($A1133,'Medical Examinations'!$A$1:$J$2336,4,FALSE)</f>
        <v>No</v>
      </c>
      <c r="F1133" t="str">
        <f>VLOOKUP($A1133,'Medical Examinations'!$A$1:$J$2336,5,FALSE)</f>
        <v>No</v>
      </c>
      <c r="G1133" t="str">
        <f>VLOOKUP($A1133,'Medical Examinations'!$A$1:$J$2336,6,FALSE)</f>
        <v>No</v>
      </c>
      <c r="H1133">
        <f>VLOOKUP($A1133,'Medical Examinations'!$A$1:$J$2336,7,FALSE)</f>
        <v>2</v>
      </c>
      <c r="I1133" t="str">
        <f>VLOOKUP($A1133,'Medical Examinations'!$A$1:$J$2336,8,FALSE)</f>
        <v>No</v>
      </c>
      <c r="J1133" t="str">
        <f>VLOOKUP($A1133,'Medical Examinations'!$A$1:$J$2336,9,FALSE)</f>
        <v>Obesity</v>
      </c>
      <c r="K1133" t="str">
        <f>VLOOKUP($A1133,'Medical Examinations'!$A$1:$J$2336,10,FALSE)</f>
        <v>Normal</v>
      </c>
      <c r="L1133">
        <f>VLOOKUP($A1133,'Hospitalisation Details'!$A$1:$O$2344,2,FALSE)</f>
        <v>14</v>
      </c>
      <c r="M1133" s="6" t="str">
        <f>VLOOKUP($A1133,'Hospitalisation Details'!$A$1:$O$2344,5,FALSE)</f>
        <v>14-Sep-1972</v>
      </c>
      <c r="N1133" s="28">
        <f>VLOOKUP($A1133,'Hospitalisation Details'!$A$1:$O$2344,6,FALSE)</f>
        <v>50</v>
      </c>
      <c r="O1133" s="28">
        <f>VLOOKUP($A1133,'Hospitalisation Details'!$A$1:$O$2344,7,FALSE)</f>
        <v>1</v>
      </c>
      <c r="P1133" s="28">
        <f>VLOOKUP($A1133,'Hospitalisation Details'!$A$1:$O$2344,8,FALSE)</f>
        <v>9910.36</v>
      </c>
      <c r="Q1133" t="str">
        <f>VLOOKUP($A1133,'Hospitalisation Details'!$A$1:$O$2344,3,FALSE)</f>
        <v>Sep</v>
      </c>
    </row>
    <row r="1134" spans="1:17" ht="15.6" x14ac:dyDescent="0.3">
      <c r="A1134" s="21" t="s">
        <v>1236</v>
      </c>
      <c r="B1134" t="str">
        <f>VLOOKUP($A1134,'Customer Names'!$A$2:$D$2336,3,FALSE)</f>
        <v>Gregory A</v>
      </c>
      <c r="C1134">
        <f>VLOOKUP($A1134,'Medical Examinations'!$A$1:$J$2336,2,FALSE)</f>
        <v>22.41</v>
      </c>
      <c r="D1134">
        <f>VLOOKUP($A1134,'Medical Examinations'!$A$1:$J$2336,3,FALSE)</f>
        <v>8.68</v>
      </c>
      <c r="E1134" t="str">
        <f>VLOOKUP($A1134,'Medical Examinations'!$A$1:$J$2336,4,FALSE)</f>
        <v>No</v>
      </c>
      <c r="F1134" t="str">
        <f>VLOOKUP($A1134,'Medical Examinations'!$A$1:$J$2336,5,FALSE)</f>
        <v>No</v>
      </c>
      <c r="G1134" t="str">
        <f>VLOOKUP($A1134,'Medical Examinations'!$A$1:$J$2336,6,FALSE)</f>
        <v>No</v>
      </c>
      <c r="H1134">
        <f>VLOOKUP($A1134,'Medical Examinations'!$A$1:$J$2336,7,FALSE)</f>
        <v>0</v>
      </c>
      <c r="I1134" t="str">
        <f>VLOOKUP($A1134,'Medical Examinations'!$A$1:$J$2336,8,FALSE)</f>
        <v>No</v>
      </c>
      <c r="J1134" t="str">
        <f>VLOOKUP($A1134,'Medical Examinations'!$A$1:$J$2336,9,FALSE)</f>
        <v>Normal Weight</v>
      </c>
      <c r="K1134" t="str">
        <f>VLOOKUP($A1134,'Medical Examinations'!$A$1:$J$2336,10,FALSE)</f>
        <v>Diabetes</v>
      </c>
      <c r="L1134">
        <f>VLOOKUP($A1134,'Hospitalisation Details'!$A$1:$O$2344,2,FALSE)</f>
        <v>17</v>
      </c>
      <c r="M1134" s="6" t="str">
        <f>VLOOKUP($A1134,'Hospitalisation Details'!$A$1:$O$2344,5,FALSE)</f>
        <v>17-Aug-1962</v>
      </c>
      <c r="N1134" s="28">
        <f>VLOOKUP($A1134,'Hospitalisation Details'!$A$1:$O$2344,6,FALSE)</f>
        <v>60</v>
      </c>
      <c r="O1134" s="28">
        <f>VLOOKUP($A1134,'Hospitalisation Details'!$A$1:$O$2344,7,FALSE)</f>
        <v>0</v>
      </c>
      <c r="P1134" s="28">
        <f>VLOOKUP($A1134,'Hospitalisation Details'!$A$1:$O$2344,8,FALSE)</f>
        <v>9907.83</v>
      </c>
      <c r="Q1134" t="str">
        <f>VLOOKUP($A1134,'Hospitalisation Details'!$A$1:$O$2344,3,FALSE)</f>
        <v>Aug</v>
      </c>
    </row>
    <row r="1135" spans="1:17" ht="15.6" x14ac:dyDescent="0.3">
      <c r="A1135" s="21" t="s">
        <v>1235</v>
      </c>
      <c r="B1135" t="str">
        <f>VLOOKUP($A1135,'Customer Names'!$A$2:$D$2336,3,FALSE)</f>
        <v>Lara</v>
      </c>
      <c r="C1135">
        <f>VLOOKUP($A1135,'Medical Examinations'!$A$1:$J$2336,2,FALSE)</f>
        <v>45.72</v>
      </c>
      <c r="D1135">
        <f>VLOOKUP($A1135,'Medical Examinations'!$A$1:$J$2336,3,FALSE)</f>
        <v>4.2300000000000004</v>
      </c>
      <c r="E1135" t="str">
        <f>VLOOKUP($A1135,'Medical Examinations'!$A$1:$J$2336,4,FALSE)</f>
        <v>Yes</v>
      </c>
      <c r="F1135" t="str">
        <f>VLOOKUP($A1135,'Medical Examinations'!$A$1:$J$2336,5,FALSE)</f>
        <v>No</v>
      </c>
      <c r="G1135" t="str">
        <f>VLOOKUP($A1135,'Medical Examinations'!$A$1:$J$2336,6,FALSE)</f>
        <v>No</v>
      </c>
      <c r="H1135">
        <f>VLOOKUP($A1135,'Medical Examinations'!$A$1:$J$2336,7,FALSE)</f>
        <v>0</v>
      </c>
      <c r="I1135" t="str">
        <f>VLOOKUP($A1135,'Medical Examinations'!$A$1:$J$2336,8,FALSE)</f>
        <v>No</v>
      </c>
      <c r="J1135" t="str">
        <f>VLOOKUP($A1135,'Medical Examinations'!$A$1:$J$2336,9,FALSE)</f>
        <v>Obesity</v>
      </c>
      <c r="K1135" t="str">
        <f>VLOOKUP($A1135,'Medical Examinations'!$A$1:$J$2336,10,FALSE)</f>
        <v>Normal</v>
      </c>
      <c r="L1135">
        <f>VLOOKUP($A1135,'Hospitalisation Details'!$A$1:$O$2344,2,FALSE)</f>
        <v>8</v>
      </c>
      <c r="M1135" s="6" t="str">
        <f>VLOOKUP($A1135,'Hospitalisation Details'!$A$1:$O$2344,5,FALSE)</f>
        <v>8-Jul-1996</v>
      </c>
      <c r="N1135" s="28">
        <f>VLOOKUP($A1135,'Hospitalisation Details'!$A$1:$O$2344,6,FALSE)</f>
        <v>26</v>
      </c>
      <c r="O1135" s="28">
        <f>VLOOKUP($A1135,'Hospitalisation Details'!$A$1:$O$2344,7,FALSE)</f>
        <v>0</v>
      </c>
      <c r="P1135" s="28">
        <f>VLOOKUP($A1135,'Hospitalisation Details'!$A$1:$O$2344,8,FALSE)</f>
        <v>9894.69</v>
      </c>
      <c r="Q1135" t="str">
        <f>VLOOKUP($A1135,'Hospitalisation Details'!$A$1:$O$2344,3,FALSE)</f>
        <v>Jul</v>
      </c>
    </row>
    <row r="1136" spans="1:17" ht="15.6" x14ac:dyDescent="0.3">
      <c r="A1136" s="21" t="s">
        <v>1234</v>
      </c>
      <c r="B1136" t="str">
        <f>VLOOKUP($A1136,'Customer Names'!$A$2:$D$2336,3,FALSE)</f>
        <v>Megan</v>
      </c>
      <c r="C1136">
        <f>VLOOKUP($A1136,'Medical Examinations'!$A$1:$J$2336,2,FALSE)</f>
        <v>25</v>
      </c>
      <c r="D1136">
        <f>VLOOKUP($A1136,'Medical Examinations'!$A$1:$J$2336,3,FALSE)</f>
        <v>5.32</v>
      </c>
      <c r="E1136" t="str">
        <f>VLOOKUP($A1136,'Medical Examinations'!$A$1:$J$2336,4,FALSE)</f>
        <v>Yes</v>
      </c>
      <c r="F1136" t="str">
        <f>VLOOKUP($A1136,'Medical Examinations'!$A$1:$J$2336,5,FALSE)</f>
        <v>No</v>
      </c>
      <c r="G1136" t="str">
        <f>VLOOKUP($A1136,'Medical Examinations'!$A$1:$J$2336,6,FALSE)</f>
        <v>No</v>
      </c>
      <c r="H1136">
        <f>VLOOKUP($A1136,'Medical Examinations'!$A$1:$J$2336,7,FALSE)</f>
        <v>2</v>
      </c>
      <c r="I1136" t="str">
        <f>VLOOKUP($A1136,'Medical Examinations'!$A$1:$J$2336,8,FALSE)</f>
        <v>No</v>
      </c>
      <c r="J1136" t="str">
        <f>VLOOKUP($A1136,'Medical Examinations'!$A$1:$J$2336,9,FALSE)</f>
        <v>Over Weight</v>
      </c>
      <c r="K1136" t="str">
        <f>VLOOKUP($A1136,'Medical Examinations'!$A$1:$J$2336,10,FALSE)</f>
        <v>Normal</v>
      </c>
      <c r="L1136">
        <f>VLOOKUP($A1136,'Hospitalisation Details'!$A$1:$O$2344,2,FALSE)</f>
        <v>5</v>
      </c>
      <c r="M1136" s="6" t="str">
        <f>VLOOKUP($A1136,'Hospitalisation Details'!$A$1:$O$2344,5,FALSE)</f>
        <v>5-Nov-1966</v>
      </c>
      <c r="N1136" s="28">
        <f>VLOOKUP($A1136,'Hospitalisation Details'!$A$1:$O$2344,6,FALSE)</f>
        <v>56</v>
      </c>
      <c r="O1136" s="28">
        <f>VLOOKUP($A1136,'Hospitalisation Details'!$A$1:$O$2344,7,FALSE)</f>
        <v>0</v>
      </c>
      <c r="P1136" s="28">
        <f>VLOOKUP($A1136,'Hospitalisation Details'!$A$1:$O$2344,8,FALSE)</f>
        <v>9890.23</v>
      </c>
      <c r="Q1136" t="str">
        <f>VLOOKUP($A1136,'Hospitalisation Details'!$A$1:$O$2344,3,FALSE)</f>
        <v>Nov</v>
      </c>
    </row>
    <row r="1137" spans="1:17" ht="15.6" x14ac:dyDescent="0.3">
      <c r="A1137" s="21" t="s">
        <v>1233</v>
      </c>
      <c r="B1137" t="str">
        <f>VLOOKUP($A1137,'Customer Names'!$A$2:$D$2336,3,FALSE)</f>
        <v>Sara</v>
      </c>
      <c r="C1137">
        <f>VLOOKUP($A1137,'Medical Examinations'!$A$1:$J$2336,2,FALSE)</f>
        <v>39.5</v>
      </c>
      <c r="D1137">
        <f>VLOOKUP($A1137,'Medical Examinations'!$A$1:$J$2336,3,FALSE)</f>
        <v>6.66</v>
      </c>
      <c r="E1137" t="str">
        <f>VLOOKUP($A1137,'Medical Examinations'!$A$1:$J$2336,4,FALSE)</f>
        <v>No</v>
      </c>
      <c r="F1137" t="str">
        <f>VLOOKUP($A1137,'Medical Examinations'!$A$1:$J$2336,5,FALSE)</f>
        <v>No</v>
      </c>
      <c r="G1137" t="str">
        <f>VLOOKUP($A1137,'Medical Examinations'!$A$1:$J$2336,6,FALSE)</f>
        <v>No</v>
      </c>
      <c r="H1137">
        <f>VLOOKUP($A1137,'Medical Examinations'!$A$1:$J$2336,7,FALSE)</f>
        <v>0</v>
      </c>
      <c r="I1137" t="str">
        <f>VLOOKUP($A1137,'Medical Examinations'!$A$1:$J$2336,8,FALSE)</f>
        <v>No</v>
      </c>
      <c r="J1137" t="str">
        <f>VLOOKUP($A1137,'Medical Examinations'!$A$1:$J$2336,9,FALSE)</f>
        <v>Obesity</v>
      </c>
      <c r="K1137" t="str">
        <f>VLOOKUP($A1137,'Medical Examinations'!$A$1:$J$2336,10,FALSE)</f>
        <v>Diabetes</v>
      </c>
      <c r="L1137">
        <f>VLOOKUP($A1137,'Hospitalisation Details'!$A$1:$O$2344,2,FALSE)</f>
        <v>8</v>
      </c>
      <c r="M1137" s="6" t="str">
        <f>VLOOKUP($A1137,'Hospitalisation Details'!$A$1:$O$2344,5,FALSE)</f>
        <v>8-Nov-1971</v>
      </c>
      <c r="N1137" s="28">
        <f>VLOOKUP($A1137,'Hospitalisation Details'!$A$1:$O$2344,6,FALSE)</f>
        <v>51</v>
      </c>
      <c r="O1137" s="28">
        <f>VLOOKUP($A1137,'Hospitalisation Details'!$A$1:$O$2344,7,FALSE)</f>
        <v>1</v>
      </c>
      <c r="P1137" s="28">
        <f>VLOOKUP($A1137,'Hospitalisation Details'!$A$1:$O$2344,8,FALSE)</f>
        <v>9880.07</v>
      </c>
      <c r="Q1137" t="str">
        <f>VLOOKUP($A1137,'Hospitalisation Details'!$A$1:$O$2344,3,FALSE)</f>
        <v>Nov</v>
      </c>
    </row>
    <row r="1138" spans="1:17" ht="15.6" x14ac:dyDescent="0.3">
      <c r="A1138" s="21" t="s">
        <v>1232</v>
      </c>
      <c r="B1138" t="str">
        <f>VLOOKUP($A1138,'Customer Names'!$A$2:$D$2336,3,FALSE)</f>
        <v>Lucie J</v>
      </c>
      <c r="C1138">
        <f>VLOOKUP($A1138,'Medical Examinations'!$A$1:$J$2336,2,FALSE)</f>
        <v>37.729999999999997</v>
      </c>
      <c r="D1138">
        <f>VLOOKUP($A1138,'Medical Examinations'!$A$1:$J$2336,3,FALSE)</f>
        <v>7.4</v>
      </c>
      <c r="E1138" t="str">
        <f>VLOOKUP($A1138,'Medical Examinations'!$A$1:$J$2336,4,FALSE)</f>
        <v>No</v>
      </c>
      <c r="F1138" t="str">
        <f>VLOOKUP($A1138,'Medical Examinations'!$A$1:$J$2336,5,FALSE)</f>
        <v>No</v>
      </c>
      <c r="G1138" t="str">
        <f>VLOOKUP($A1138,'Medical Examinations'!$A$1:$J$2336,6,FALSE)</f>
        <v>No</v>
      </c>
      <c r="H1138">
        <f>VLOOKUP($A1138,'Medical Examinations'!$A$1:$J$2336,7,FALSE)</f>
        <v>0</v>
      </c>
      <c r="I1138" t="str">
        <f>VLOOKUP($A1138,'Medical Examinations'!$A$1:$J$2336,8,FALSE)</f>
        <v>No</v>
      </c>
      <c r="J1138" t="str">
        <f>VLOOKUP($A1138,'Medical Examinations'!$A$1:$J$2336,9,FALSE)</f>
        <v>Obesity</v>
      </c>
      <c r="K1138" t="str">
        <f>VLOOKUP($A1138,'Medical Examinations'!$A$1:$J$2336,10,FALSE)</f>
        <v>Diabetes</v>
      </c>
      <c r="L1138">
        <f>VLOOKUP($A1138,'Hospitalisation Details'!$A$1:$O$2344,2,FALSE)</f>
        <v>3</v>
      </c>
      <c r="M1138" s="6" t="str">
        <f>VLOOKUP($A1138,'Hospitalisation Details'!$A$1:$O$2344,5,FALSE)</f>
        <v>3-Oct-1971</v>
      </c>
      <c r="N1138" s="28">
        <f>VLOOKUP($A1138,'Hospitalisation Details'!$A$1:$O$2344,6,FALSE)</f>
        <v>51</v>
      </c>
      <c r="O1138" s="28">
        <f>VLOOKUP($A1138,'Hospitalisation Details'!$A$1:$O$2344,7,FALSE)</f>
        <v>1</v>
      </c>
      <c r="P1138" s="28">
        <f>VLOOKUP($A1138,'Hospitalisation Details'!$A$1:$O$2344,8,FALSE)</f>
        <v>9877.61</v>
      </c>
      <c r="Q1138" t="str">
        <f>VLOOKUP($A1138,'Hospitalisation Details'!$A$1:$O$2344,3,FALSE)</f>
        <v>Oct</v>
      </c>
    </row>
    <row r="1139" spans="1:17" ht="15.6" x14ac:dyDescent="0.3">
      <c r="A1139" s="21" t="s">
        <v>1231</v>
      </c>
      <c r="B1139" t="str">
        <f>VLOOKUP($A1139,'Customer Names'!$A$2:$D$2336,3,FALSE)</f>
        <v>Elizabeth S</v>
      </c>
      <c r="C1139">
        <f>VLOOKUP($A1139,'Medical Examinations'!$A$1:$J$2336,2,FALSE)</f>
        <v>40.659999999999997</v>
      </c>
      <c r="D1139">
        <f>VLOOKUP($A1139,'Medical Examinations'!$A$1:$J$2336,3,FALSE)</f>
        <v>10.08</v>
      </c>
      <c r="E1139" t="str">
        <f>VLOOKUP($A1139,'Medical Examinations'!$A$1:$J$2336,4,FALSE)</f>
        <v>No</v>
      </c>
      <c r="F1139" t="str">
        <f>VLOOKUP($A1139,'Medical Examinations'!$A$1:$J$2336,5,FALSE)</f>
        <v>No</v>
      </c>
      <c r="G1139" t="str">
        <f>VLOOKUP($A1139,'Medical Examinations'!$A$1:$J$2336,6,FALSE)</f>
        <v>No</v>
      </c>
      <c r="H1139">
        <f>VLOOKUP($A1139,'Medical Examinations'!$A$1:$J$2336,7,FALSE)</f>
        <v>0</v>
      </c>
      <c r="I1139" t="str">
        <f>VLOOKUP($A1139,'Medical Examinations'!$A$1:$J$2336,8,FALSE)</f>
        <v>No</v>
      </c>
      <c r="J1139" t="str">
        <f>VLOOKUP($A1139,'Medical Examinations'!$A$1:$J$2336,9,FALSE)</f>
        <v>Obesity</v>
      </c>
      <c r="K1139" t="str">
        <f>VLOOKUP($A1139,'Medical Examinations'!$A$1:$J$2336,10,FALSE)</f>
        <v>Diabetes</v>
      </c>
      <c r="L1139">
        <f>VLOOKUP($A1139,'Hospitalisation Details'!$A$1:$O$2344,2,FALSE)</f>
        <v>3</v>
      </c>
      <c r="M1139" s="6" t="str">
        <f>VLOOKUP($A1139,'Hospitalisation Details'!$A$1:$O$2344,5,FALSE)</f>
        <v>3-Jul-1971</v>
      </c>
      <c r="N1139" s="28">
        <f>VLOOKUP($A1139,'Hospitalisation Details'!$A$1:$O$2344,6,FALSE)</f>
        <v>51</v>
      </c>
      <c r="O1139" s="28">
        <f>VLOOKUP($A1139,'Hospitalisation Details'!$A$1:$O$2344,7,FALSE)</f>
        <v>0</v>
      </c>
      <c r="P1139" s="28">
        <f>VLOOKUP($A1139,'Hospitalisation Details'!$A$1:$O$2344,8,FALSE)</f>
        <v>9875.68</v>
      </c>
      <c r="Q1139" t="str">
        <f>VLOOKUP($A1139,'Hospitalisation Details'!$A$1:$O$2344,3,FALSE)</f>
        <v>Jul</v>
      </c>
    </row>
    <row r="1140" spans="1:17" ht="15.6" x14ac:dyDescent="0.3">
      <c r="A1140" s="21" t="s">
        <v>1230</v>
      </c>
      <c r="B1140" t="str">
        <f>VLOOKUP($A1140,'Customer Names'!$A$2:$D$2336,3,FALSE)</f>
        <v>Carma S</v>
      </c>
      <c r="C1140">
        <f>VLOOKUP($A1140,'Medical Examinations'!$A$1:$J$2336,2,FALSE)</f>
        <v>34.200000000000003</v>
      </c>
      <c r="D1140">
        <f>VLOOKUP($A1140,'Medical Examinations'!$A$1:$J$2336,3,FALSE)</f>
        <v>8.58</v>
      </c>
      <c r="E1140" t="str">
        <f>VLOOKUP($A1140,'Medical Examinations'!$A$1:$J$2336,4,FALSE)</f>
        <v>No</v>
      </c>
      <c r="F1140" t="str">
        <f>VLOOKUP($A1140,'Medical Examinations'!$A$1:$J$2336,5,FALSE)</f>
        <v>No</v>
      </c>
      <c r="G1140" t="str">
        <f>VLOOKUP($A1140,'Medical Examinations'!$A$1:$J$2336,6,FALSE)</f>
        <v>No</v>
      </c>
      <c r="H1140">
        <f>VLOOKUP($A1140,'Medical Examinations'!$A$1:$J$2336,7,FALSE)</f>
        <v>0</v>
      </c>
      <c r="I1140" t="str">
        <f>VLOOKUP($A1140,'Medical Examinations'!$A$1:$J$2336,8,FALSE)</f>
        <v>No</v>
      </c>
      <c r="J1140" t="str">
        <f>VLOOKUP($A1140,'Medical Examinations'!$A$1:$J$2336,9,FALSE)</f>
        <v>Obesity</v>
      </c>
      <c r="K1140" t="str">
        <f>VLOOKUP($A1140,'Medical Examinations'!$A$1:$J$2336,10,FALSE)</f>
        <v>Diabetes</v>
      </c>
      <c r="L1140">
        <f>VLOOKUP($A1140,'Hospitalisation Details'!$A$1:$O$2344,2,FALSE)</f>
        <v>22</v>
      </c>
      <c r="M1140" s="6" t="str">
        <f>VLOOKUP($A1140,'Hospitalisation Details'!$A$1:$O$2344,5,FALSE)</f>
        <v>22-Dec-1971</v>
      </c>
      <c r="N1140" s="28">
        <f>VLOOKUP($A1140,'Hospitalisation Details'!$A$1:$O$2344,6,FALSE)</f>
        <v>51</v>
      </c>
      <c r="O1140" s="28">
        <f>VLOOKUP($A1140,'Hospitalisation Details'!$A$1:$O$2344,7,FALSE)</f>
        <v>1</v>
      </c>
      <c r="P1140" s="28">
        <f>VLOOKUP($A1140,'Hospitalisation Details'!$A$1:$O$2344,8,FALSE)</f>
        <v>9872.7000000000007</v>
      </c>
      <c r="Q1140" t="str">
        <f>VLOOKUP($A1140,'Hospitalisation Details'!$A$1:$O$2344,3,FALSE)</f>
        <v>Dec</v>
      </c>
    </row>
    <row r="1141" spans="1:17" ht="15.6" x14ac:dyDescent="0.3">
      <c r="A1141" s="21" t="s">
        <v>1229</v>
      </c>
      <c r="B1141" t="str">
        <f>VLOOKUP($A1141,'Customer Names'!$A$2:$D$2336,3,FALSE)</f>
        <v>Ryan</v>
      </c>
      <c r="C1141">
        <f>VLOOKUP($A1141,'Medical Examinations'!$A$1:$J$2336,2,FALSE)</f>
        <v>46.51</v>
      </c>
      <c r="D1141">
        <f>VLOOKUP($A1141,'Medical Examinations'!$A$1:$J$2336,3,FALSE)</f>
        <v>5.84</v>
      </c>
      <c r="E1141" t="str">
        <f>VLOOKUP($A1141,'Medical Examinations'!$A$1:$J$2336,4,FALSE)</f>
        <v>No</v>
      </c>
      <c r="F1141" t="str">
        <f>VLOOKUP($A1141,'Medical Examinations'!$A$1:$J$2336,5,FALSE)</f>
        <v>No</v>
      </c>
      <c r="G1141" t="str">
        <f>VLOOKUP($A1141,'Medical Examinations'!$A$1:$J$2336,6,FALSE)</f>
        <v>No</v>
      </c>
      <c r="H1141">
        <f>VLOOKUP($A1141,'Medical Examinations'!$A$1:$J$2336,7,FALSE)</f>
        <v>1</v>
      </c>
      <c r="I1141" t="str">
        <f>VLOOKUP($A1141,'Medical Examinations'!$A$1:$J$2336,8,FALSE)</f>
        <v>No</v>
      </c>
      <c r="J1141" t="str">
        <f>VLOOKUP($A1141,'Medical Examinations'!$A$1:$J$2336,9,FALSE)</f>
        <v>Obesity</v>
      </c>
      <c r="K1141" t="str">
        <f>VLOOKUP($A1141,'Medical Examinations'!$A$1:$J$2336,10,FALSE)</f>
        <v>Prediabetes</v>
      </c>
      <c r="L1141">
        <f>VLOOKUP($A1141,'Hospitalisation Details'!$A$1:$O$2344,2,FALSE)</f>
        <v>6</v>
      </c>
      <c r="M1141" s="6" t="str">
        <f>VLOOKUP($A1141,'Hospitalisation Details'!$A$1:$O$2344,5,FALSE)</f>
        <v>6-Jul-1998</v>
      </c>
      <c r="N1141" s="28">
        <f>VLOOKUP($A1141,'Hospitalisation Details'!$A$1:$O$2344,6,FALSE)</f>
        <v>24</v>
      </c>
      <c r="O1141" s="28">
        <f>VLOOKUP($A1141,'Hospitalisation Details'!$A$1:$O$2344,7,FALSE)</f>
        <v>0</v>
      </c>
      <c r="P1141" s="28">
        <f>VLOOKUP($A1141,'Hospitalisation Details'!$A$1:$O$2344,8,FALSE)</f>
        <v>9870.59</v>
      </c>
      <c r="Q1141" t="str">
        <f>VLOOKUP($A1141,'Hospitalisation Details'!$A$1:$O$2344,3,FALSE)</f>
        <v>Jul</v>
      </c>
    </row>
    <row r="1142" spans="1:17" ht="15.6" x14ac:dyDescent="0.3">
      <c r="A1142" s="21" t="s">
        <v>1228</v>
      </c>
      <c r="B1142" t="str">
        <f>VLOOKUP($A1142,'Customer Names'!$A$2:$D$2336,3,FALSE)</f>
        <v>Daniel</v>
      </c>
      <c r="C1142">
        <f>VLOOKUP($A1142,'Medical Examinations'!$A$1:$J$2336,2,FALSE)</f>
        <v>28.88</v>
      </c>
      <c r="D1142">
        <f>VLOOKUP($A1142,'Medical Examinations'!$A$1:$J$2336,3,FALSE)</f>
        <v>4.8600000000000003</v>
      </c>
      <c r="E1142" t="str">
        <f>VLOOKUP($A1142,'Medical Examinations'!$A$1:$J$2336,4,FALSE)</f>
        <v>Yes</v>
      </c>
      <c r="F1142" t="str">
        <f>VLOOKUP($A1142,'Medical Examinations'!$A$1:$J$2336,5,FALSE)</f>
        <v>No</v>
      </c>
      <c r="G1142" t="str">
        <f>VLOOKUP($A1142,'Medical Examinations'!$A$1:$J$2336,6,FALSE)</f>
        <v>Yes</v>
      </c>
      <c r="H1142">
        <f>VLOOKUP($A1142,'Medical Examinations'!$A$1:$J$2336,7,FALSE)</f>
        <v>1</v>
      </c>
      <c r="I1142" t="str">
        <f>VLOOKUP($A1142,'Medical Examinations'!$A$1:$J$2336,8,FALSE)</f>
        <v>No</v>
      </c>
      <c r="J1142" t="str">
        <f>VLOOKUP($A1142,'Medical Examinations'!$A$1:$J$2336,9,FALSE)</f>
        <v>Over Weight</v>
      </c>
      <c r="K1142" t="str">
        <f>VLOOKUP($A1142,'Medical Examinations'!$A$1:$J$2336,10,FALSE)</f>
        <v>Normal</v>
      </c>
      <c r="L1142">
        <f>VLOOKUP($A1142,'Hospitalisation Details'!$A$1:$O$2344,2,FALSE)</f>
        <v>13</v>
      </c>
      <c r="M1142" s="6" t="str">
        <f>VLOOKUP($A1142,'Hospitalisation Details'!$A$1:$O$2344,5,FALSE)</f>
        <v>13-Aug-1969</v>
      </c>
      <c r="N1142" s="28">
        <f>VLOOKUP($A1142,'Hospitalisation Details'!$A$1:$O$2344,6,FALSE)</f>
        <v>53</v>
      </c>
      <c r="O1142" s="28">
        <f>VLOOKUP($A1142,'Hospitalisation Details'!$A$1:$O$2344,7,FALSE)</f>
        <v>0</v>
      </c>
      <c r="P1142" s="28">
        <f>VLOOKUP($A1142,'Hospitalisation Details'!$A$1:$O$2344,8,FALSE)</f>
        <v>9869.81</v>
      </c>
      <c r="Q1142" t="str">
        <f>VLOOKUP($A1142,'Hospitalisation Details'!$A$1:$O$2344,3,FALSE)</f>
        <v>Aug</v>
      </c>
    </row>
    <row r="1143" spans="1:17" ht="15.6" x14ac:dyDescent="0.3">
      <c r="A1143" s="21" t="s">
        <v>1227</v>
      </c>
      <c r="B1143" t="str">
        <f>VLOOKUP($A1143,'Customer Names'!$A$2:$D$2336,3,FALSE)</f>
        <v>Sarah</v>
      </c>
      <c r="C1143">
        <f>VLOOKUP($A1143,'Medical Examinations'!$A$1:$J$2336,2,FALSE)</f>
        <v>33.914999999999999</v>
      </c>
      <c r="D1143">
        <f>VLOOKUP($A1143,'Medical Examinations'!$A$1:$J$2336,3,FALSE)</f>
        <v>11.52</v>
      </c>
      <c r="E1143" t="str">
        <f>VLOOKUP($A1143,'Medical Examinations'!$A$1:$J$2336,4,FALSE)</f>
        <v>No</v>
      </c>
      <c r="F1143" t="str">
        <f>VLOOKUP($A1143,'Medical Examinations'!$A$1:$J$2336,5,FALSE)</f>
        <v>No</v>
      </c>
      <c r="G1143" t="str">
        <f>VLOOKUP($A1143,'Medical Examinations'!$A$1:$J$2336,6,FALSE)</f>
        <v>No</v>
      </c>
      <c r="H1143">
        <f>VLOOKUP($A1143,'Medical Examinations'!$A$1:$J$2336,7,FALSE)</f>
        <v>0</v>
      </c>
      <c r="I1143" t="str">
        <f>VLOOKUP($A1143,'Medical Examinations'!$A$1:$J$2336,8,FALSE)</f>
        <v>No</v>
      </c>
      <c r="J1143" t="str">
        <f>VLOOKUP($A1143,'Medical Examinations'!$A$1:$J$2336,9,FALSE)</f>
        <v>Obesity</v>
      </c>
      <c r="K1143" t="str">
        <f>VLOOKUP($A1143,'Medical Examinations'!$A$1:$J$2336,10,FALSE)</f>
        <v>Diabetes</v>
      </c>
      <c r="L1143">
        <f>VLOOKUP($A1143,'Hospitalisation Details'!$A$1:$O$2344,2,FALSE)</f>
        <v>9</v>
      </c>
      <c r="M1143" s="6" t="str">
        <f>VLOOKUP($A1143,'Hospitalisation Details'!$A$1:$O$2344,5,FALSE)</f>
        <v>9-Nov-1971</v>
      </c>
      <c r="N1143" s="28">
        <f>VLOOKUP($A1143,'Hospitalisation Details'!$A$1:$O$2344,6,FALSE)</f>
        <v>51</v>
      </c>
      <c r="O1143" s="28">
        <f>VLOOKUP($A1143,'Hospitalisation Details'!$A$1:$O$2344,7,FALSE)</f>
        <v>0</v>
      </c>
      <c r="P1143" s="28">
        <f>VLOOKUP($A1143,'Hospitalisation Details'!$A$1:$O$2344,8,FALSE)</f>
        <v>9866.2999999999993</v>
      </c>
      <c r="Q1143" t="str">
        <f>VLOOKUP($A1143,'Hospitalisation Details'!$A$1:$O$2344,3,FALSE)</f>
        <v>Nov</v>
      </c>
    </row>
    <row r="1144" spans="1:17" ht="15.6" x14ac:dyDescent="0.3">
      <c r="A1144" s="21" t="s">
        <v>1226</v>
      </c>
      <c r="B1144" t="str">
        <f>VLOOKUP($A1144,'Customer Names'!$A$2:$D$2336,3,FALSE)</f>
        <v>Matthew J</v>
      </c>
      <c r="C1144">
        <f>VLOOKUP($A1144,'Medical Examinations'!$A$1:$J$2336,2,FALSE)</f>
        <v>24.32</v>
      </c>
      <c r="D1144">
        <f>VLOOKUP($A1144,'Medical Examinations'!$A$1:$J$2336,3,FALSE)</f>
        <v>6.15</v>
      </c>
      <c r="E1144" t="str">
        <f>VLOOKUP($A1144,'Medical Examinations'!$A$1:$J$2336,4,FALSE)</f>
        <v>Yes</v>
      </c>
      <c r="F1144" t="str">
        <f>VLOOKUP($A1144,'Medical Examinations'!$A$1:$J$2336,5,FALSE)</f>
        <v>No</v>
      </c>
      <c r="G1144" t="str">
        <f>VLOOKUP($A1144,'Medical Examinations'!$A$1:$J$2336,6,FALSE)</f>
        <v>Yes</v>
      </c>
      <c r="H1144">
        <f>VLOOKUP($A1144,'Medical Examinations'!$A$1:$J$2336,7,FALSE)</f>
        <v>1</v>
      </c>
      <c r="I1144" t="str">
        <f>VLOOKUP($A1144,'Medical Examinations'!$A$1:$J$2336,8,FALSE)</f>
        <v>No</v>
      </c>
      <c r="J1144" t="str">
        <f>VLOOKUP($A1144,'Medical Examinations'!$A$1:$J$2336,9,FALSE)</f>
        <v>Normal Weight</v>
      </c>
      <c r="K1144" t="str">
        <f>VLOOKUP($A1144,'Medical Examinations'!$A$1:$J$2336,10,FALSE)</f>
        <v>Prediabetes</v>
      </c>
      <c r="L1144">
        <f>VLOOKUP($A1144,'Hospitalisation Details'!$A$1:$O$2344,2,FALSE)</f>
        <v>20</v>
      </c>
      <c r="M1144" s="6" t="str">
        <f>VLOOKUP($A1144,'Hospitalisation Details'!$A$1:$O$2344,5,FALSE)</f>
        <v>20-Oct-1969</v>
      </c>
      <c r="N1144" s="28">
        <f>VLOOKUP($A1144,'Hospitalisation Details'!$A$1:$O$2344,6,FALSE)</f>
        <v>53</v>
      </c>
      <c r="O1144" s="28">
        <f>VLOOKUP($A1144,'Hospitalisation Details'!$A$1:$O$2344,7,FALSE)</f>
        <v>0</v>
      </c>
      <c r="P1144" s="28">
        <f>VLOOKUP($A1144,'Hospitalisation Details'!$A$1:$O$2344,8,FALSE)</f>
        <v>9863.4699999999993</v>
      </c>
      <c r="Q1144" t="str">
        <f>VLOOKUP($A1144,'Hospitalisation Details'!$A$1:$O$2344,3,FALSE)</f>
        <v>Oct</v>
      </c>
    </row>
    <row r="1145" spans="1:17" ht="15.6" x14ac:dyDescent="0.3">
      <c r="A1145" s="21" t="s">
        <v>1225</v>
      </c>
      <c r="B1145" t="str">
        <f>VLOOKUP($A1145,'Customer Names'!$A$2:$D$2336,3,FALSE)</f>
        <v>Francesca</v>
      </c>
      <c r="C1145">
        <f>VLOOKUP($A1145,'Medical Examinations'!$A$1:$J$2336,2,FALSE)</f>
        <v>25.8</v>
      </c>
      <c r="D1145">
        <f>VLOOKUP($A1145,'Medical Examinations'!$A$1:$J$2336,3,FALSE)</f>
        <v>9.94</v>
      </c>
      <c r="E1145" t="str">
        <f>VLOOKUP($A1145,'Medical Examinations'!$A$1:$J$2336,4,FALSE)</f>
        <v>No</v>
      </c>
      <c r="F1145" t="str">
        <f>VLOOKUP($A1145,'Medical Examinations'!$A$1:$J$2336,5,FALSE)</f>
        <v>No</v>
      </c>
      <c r="G1145" t="str">
        <f>VLOOKUP($A1145,'Medical Examinations'!$A$1:$J$2336,6,FALSE)</f>
        <v>No</v>
      </c>
      <c r="H1145">
        <f>VLOOKUP($A1145,'Medical Examinations'!$A$1:$J$2336,7,FALSE)</f>
        <v>0</v>
      </c>
      <c r="I1145" t="str">
        <f>VLOOKUP($A1145,'Medical Examinations'!$A$1:$J$2336,8,FALSE)</f>
        <v>No</v>
      </c>
      <c r="J1145" t="str">
        <f>VLOOKUP($A1145,'Medical Examinations'!$A$1:$J$2336,9,FALSE)</f>
        <v>Over Weight</v>
      </c>
      <c r="K1145" t="str">
        <f>VLOOKUP($A1145,'Medical Examinations'!$A$1:$J$2336,10,FALSE)</f>
        <v>Diabetes</v>
      </c>
      <c r="L1145">
        <f>VLOOKUP($A1145,'Hospitalisation Details'!$A$1:$O$2344,2,FALSE)</f>
        <v>17</v>
      </c>
      <c r="M1145" s="6" t="str">
        <f>VLOOKUP($A1145,'Hospitalisation Details'!$A$1:$O$2344,5,FALSE)</f>
        <v>17-Jul-1971</v>
      </c>
      <c r="N1145" s="28">
        <f>VLOOKUP($A1145,'Hospitalisation Details'!$A$1:$O$2344,6,FALSE)</f>
        <v>51</v>
      </c>
      <c r="O1145" s="28">
        <f>VLOOKUP($A1145,'Hospitalisation Details'!$A$1:$O$2344,7,FALSE)</f>
        <v>1</v>
      </c>
      <c r="P1145" s="28">
        <f>VLOOKUP($A1145,'Hospitalisation Details'!$A$1:$O$2344,8,FALSE)</f>
        <v>9861.0300000000007</v>
      </c>
      <c r="Q1145" t="str">
        <f>VLOOKUP($A1145,'Hospitalisation Details'!$A$1:$O$2344,3,FALSE)</f>
        <v>Jul</v>
      </c>
    </row>
    <row r="1146" spans="1:17" ht="15.6" x14ac:dyDescent="0.3">
      <c r="A1146" s="21" t="s">
        <v>1224</v>
      </c>
      <c r="B1146" t="str">
        <f>VLOOKUP($A1146,'Customer Names'!$A$2:$D$2336,3,FALSE)</f>
        <v>Nicole</v>
      </c>
      <c r="C1146">
        <f>VLOOKUP($A1146,'Medical Examinations'!$A$1:$J$2336,2,FALSE)</f>
        <v>21.56</v>
      </c>
      <c r="D1146">
        <f>VLOOKUP($A1146,'Medical Examinations'!$A$1:$J$2336,3,FALSE)</f>
        <v>10.56</v>
      </c>
      <c r="E1146" t="str">
        <f>VLOOKUP($A1146,'Medical Examinations'!$A$1:$J$2336,4,FALSE)</f>
        <v>No</v>
      </c>
      <c r="F1146" t="str">
        <f>VLOOKUP($A1146,'Medical Examinations'!$A$1:$J$2336,5,FALSE)</f>
        <v>No</v>
      </c>
      <c r="G1146" t="str">
        <f>VLOOKUP($A1146,'Medical Examinations'!$A$1:$J$2336,6,FALSE)</f>
        <v>No</v>
      </c>
      <c r="H1146">
        <f>VLOOKUP($A1146,'Medical Examinations'!$A$1:$J$2336,7,FALSE)</f>
        <v>0</v>
      </c>
      <c r="I1146" t="str">
        <f>VLOOKUP($A1146,'Medical Examinations'!$A$1:$J$2336,8,FALSE)</f>
        <v>No</v>
      </c>
      <c r="J1146" t="str">
        <f>VLOOKUP($A1146,'Medical Examinations'!$A$1:$J$2336,9,FALSE)</f>
        <v>Normal Weight</v>
      </c>
      <c r="K1146" t="str">
        <f>VLOOKUP($A1146,'Medical Examinations'!$A$1:$J$2336,10,FALSE)</f>
        <v>Diabetes</v>
      </c>
      <c r="L1146">
        <f>VLOOKUP($A1146,'Hospitalisation Details'!$A$1:$O$2344,2,FALSE)</f>
        <v>23</v>
      </c>
      <c r="M1146" s="6" t="str">
        <f>VLOOKUP($A1146,'Hospitalisation Details'!$A$1:$O$2344,5,FALSE)</f>
        <v>23-Oct-1971</v>
      </c>
      <c r="N1146" s="28">
        <f>VLOOKUP($A1146,'Hospitalisation Details'!$A$1:$O$2344,6,FALSE)</f>
        <v>51</v>
      </c>
      <c r="O1146" s="28">
        <f>VLOOKUP($A1146,'Hospitalisation Details'!$A$1:$O$2344,7,FALSE)</f>
        <v>1</v>
      </c>
      <c r="P1146" s="28">
        <f>VLOOKUP($A1146,'Hospitalisation Details'!$A$1:$O$2344,8,FALSE)</f>
        <v>9855.1299999999992</v>
      </c>
      <c r="Q1146" t="str">
        <f>VLOOKUP($A1146,'Hospitalisation Details'!$A$1:$O$2344,3,FALSE)</f>
        <v>Oct</v>
      </c>
    </row>
    <row r="1147" spans="1:17" ht="15.6" x14ac:dyDescent="0.3">
      <c r="A1147" s="21" t="s">
        <v>1223</v>
      </c>
      <c r="B1147" t="str">
        <f>VLOOKUP($A1147,'Customer Names'!$A$2:$D$2336,3,FALSE)</f>
        <v>Toshiyuki</v>
      </c>
      <c r="C1147">
        <f>VLOOKUP($A1147,'Medical Examinations'!$A$1:$J$2336,2,FALSE)</f>
        <v>31.6</v>
      </c>
      <c r="D1147">
        <f>VLOOKUP($A1147,'Medical Examinations'!$A$1:$J$2336,3,FALSE)</f>
        <v>6.79</v>
      </c>
      <c r="E1147" t="str">
        <f>VLOOKUP($A1147,'Medical Examinations'!$A$1:$J$2336,4,FALSE)</f>
        <v>No</v>
      </c>
      <c r="F1147" t="str">
        <f>VLOOKUP($A1147,'Medical Examinations'!$A$1:$J$2336,5,FALSE)</f>
        <v>No</v>
      </c>
      <c r="G1147" t="str">
        <f>VLOOKUP($A1147,'Medical Examinations'!$A$1:$J$2336,6,FALSE)</f>
        <v>No</v>
      </c>
      <c r="H1147">
        <f>VLOOKUP($A1147,'Medical Examinations'!$A$1:$J$2336,7,FALSE)</f>
        <v>0</v>
      </c>
      <c r="I1147" t="str">
        <f>VLOOKUP($A1147,'Medical Examinations'!$A$1:$J$2336,8,FALSE)</f>
        <v>No</v>
      </c>
      <c r="J1147" t="str">
        <f>VLOOKUP($A1147,'Medical Examinations'!$A$1:$J$2336,9,FALSE)</f>
        <v>Obesity</v>
      </c>
      <c r="K1147" t="str">
        <f>VLOOKUP($A1147,'Medical Examinations'!$A$1:$J$2336,10,FALSE)</f>
        <v>Diabetes</v>
      </c>
      <c r="L1147">
        <f>VLOOKUP($A1147,'Hospitalisation Details'!$A$1:$O$2344,2,FALSE)</f>
        <v>4</v>
      </c>
      <c r="M1147" s="6" t="str">
        <f>VLOOKUP($A1147,'Hospitalisation Details'!$A$1:$O$2344,5,FALSE)</f>
        <v>4-Nov-1968</v>
      </c>
      <c r="N1147" s="28">
        <f>VLOOKUP($A1147,'Hospitalisation Details'!$A$1:$O$2344,6,FALSE)</f>
        <v>54</v>
      </c>
      <c r="O1147" s="28">
        <f>VLOOKUP($A1147,'Hospitalisation Details'!$A$1:$O$2344,7,FALSE)</f>
        <v>0</v>
      </c>
      <c r="P1147" s="28">
        <f>VLOOKUP($A1147,'Hospitalisation Details'!$A$1:$O$2344,8,FALSE)</f>
        <v>9850.43</v>
      </c>
      <c r="Q1147" t="str">
        <f>VLOOKUP($A1147,'Hospitalisation Details'!$A$1:$O$2344,3,FALSE)</f>
        <v>Nov</v>
      </c>
    </row>
    <row r="1148" spans="1:17" ht="15.6" x14ac:dyDescent="0.3">
      <c r="A1148" s="21" t="s">
        <v>1222</v>
      </c>
      <c r="B1148" t="str">
        <f>VLOOKUP($A1148,'Customer Names'!$A$2:$D$2336,3,FALSE)</f>
        <v>Tom L</v>
      </c>
      <c r="C1148">
        <f>VLOOKUP($A1148,'Medical Examinations'!$A$1:$J$2336,2,FALSE)</f>
        <v>42.93</v>
      </c>
      <c r="D1148">
        <f>VLOOKUP($A1148,'Medical Examinations'!$A$1:$J$2336,3,FALSE)</f>
        <v>4.8</v>
      </c>
      <c r="E1148" t="str">
        <f>VLOOKUP($A1148,'Medical Examinations'!$A$1:$J$2336,4,FALSE)</f>
        <v>No</v>
      </c>
      <c r="F1148" t="str">
        <f>VLOOKUP($A1148,'Medical Examinations'!$A$1:$J$2336,5,FALSE)</f>
        <v>No</v>
      </c>
      <c r="G1148" t="str">
        <f>VLOOKUP($A1148,'Medical Examinations'!$A$1:$J$2336,6,FALSE)</f>
        <v>No</v>
      </c>
      <c r="H1148">
        <f>VLOOKUP($A1148,'Medical Examinations'!$A$1:$J$2336,7,FALSE)</f>
        <v>1</v>
      </c>
      <c r="I1148" t="str">
        <f>VLOOKUP($A1148,'Medical Examinations'!$A$1:$J$2336,8,FALSE)</f>
        <v>No</v>
      </c>
      <c r="J1148" t="str">
        <f>VLOOKUP($A1148,'Medical Examinations'!$A$1:$J$2336,9,FALSE)</f>
        <v>Obesity</v>
      </c>
      <c r="K1148" t="str">
        <f>VLOOKUP($A1148,'Medical Examinations'!$A$1:$J$2336,10,FALSE)</f>
        <v>Normal</v>
      </c>
      <c r="L1148">
        <f>VLOOKUP($A1148,'Hospitalisation Details'!$A$1:$O$2344,2,FALSE)</f>
        <v>13</v>
      </c>
      <c r="M1148" s="6" t="str">
        <f>VLOOKUP($A1148,'Hospitalisation Details'!$A$1:$O$2344,5,FALSE)</f>
        <v>13-Aug-1992</v>
      </c>
      <c r="N1148" s="28">
        <f>VLOOKUP($A1148,'Hospitalisation Details'!$A$1:$O$2344,6,FALSE)</f>
        <v>30</v>
      </c>
      <c r="O1148" s="28">
        <f>VLOOKUP($A1148,'Hospitalisation Details'!$A$1:$O$2344,7,FALSE)</f>
        <v>0</v>
      </c>
      <c r="P1148" s="28">
        <f>VLOOKUP($A1148,'Hospitalisation Details'!$A$1:$O$2344,8,FALSE)</f>
        <v>9844.4500000000007</v>
      </c>
      <c r="Q1148" t="str">
        <f>VLOOKUP($A1148,'Hospitalisation Details'!$A$1:$O$2344,3,FALSE)</f>
        <v>Aug</v>
      </c>
    </row>
    <row r="1149" spans="1:17" ht="15.6" x14ac:dyDescent="0.3">
      <c r="A1149" s="21" t="s">
        <v>1221</v>
      </c>
      <c r="B1149" t="str">
        <f>VLOOKUP($A1149,'Customer Names'!$A$2:$D$2336,3,FALSE)</f>
        <v>Brian</v>
      </c>
      <c r="C1149">
        <f>VLOOKUP($A1149,'Medical Examinations'!$A$1:$J$2336,2,FALSE)</f>
        <v>26.72</v>
      </c>
      <c r="D1149">
        <f>VLOOKUP($A1149,'Medical Examinations'!$A$1:$J$2336,3,FALSE)</f>
        <v>5.75</v>
      </c>
      <c r="E1149" t="str">
        <f>VLOOKUP($A1149,'Medical Examinations'!$A$1:$J$2336,4,FALSE)</f>
        <v>No</v>
      </c>
      <c r="F1149" t="str">
        <f>VLOOKUP($A1149,'Medical Examinations'!$A$1:$J$2336,5,FALSE)</f>
        <v>No</v>
      </c>
      <c r="G1149" t="str">
        <f>VLOOKUP($A1149,'Medical Examinations'!$A$1:$J$2336,6,FALSE)</f>
        <v>No</v>
      </c>
      <c r="H1149">
        <f>VLOOKUP($A1149,'Medical Examinations'!$A$1:$J$2336,7,FALSE)</f>
        <v>2</v>
      </c>
      <c r="I1149" t="str">
        <f>VLOOKUP($A1149,'Medical Examinations'!$A$1:$J$2336,8,FALSE)</f>
        <v>No</v>
      </c>
      <c r="J1149" t="str">
        <f>VLOOKUP($A1149,'Medical Examinations'!$A$1:$J$2336,9,FALSE)</f>
        <v>Over Weight</v>
      </c>
      <c r="K1149" t="str">
        <f>VLOOKUP($A1149,'Medical Examinations'!$A$1:$J$2336,10,FALSE)</f>
        <v>Prediabetes</v>
      </c>
      <c r="L1149">
        <f>VLOOKUP($A1149,'Hospitalisation Details'!$A$1:$O$2344,2,FALSE)</f>
        <v>26</v>
      </c>
      <c r="M1149" s="6" t="str">
        <f>VLOOKUP($A1149,'Hospitalisation Details'!$A$1:$O$2344,5,FALSE)</f>
        <v>26-Sep-1972</v>
      </c>
      <c r="N1149" s="28">
        <f>VLOOKUP($A1149,'Hospitalisation Details'!$A$1:$O$2344,6,FALSE)</f>
        <v>50</v>
      </c>
      <c r="O1149" s="28">
        <f>VLOOKUP($A1149,'Hospitalisation Details'!$A$1:$O$2344,7,FALSE)</f>
        <v>0</v>
      </c>
      <c r="P1149" s="28">
        <f>VLOOKUP($A1149,'Hospitalisation Details'!$A$1:$O$2344,8,FALSE)</f>
        <v>9836.2099999999991</v>
      </c>
      <c r="Q1149" t="str">
        <f>VLOOKUP($A1149,'Hospitalisation Details'!$A$1:$O$2344,3,FALSE)</f>
        <v>Sep</v>
      </c>
    </row>
    <row r="1150" spans="1:17" ht="15.6" x14ac:dyDescent="0.3">
      <c r="A1150" s="21" t="s">
        <v>1220</v>
      </c>
      <c r="B1150" t="str">
        <f>VLOOKUP($A1150,'Customer Names'!$A$2:$D$2336,3,FALSE)</f>
        <v>Matthew</v>
      </c>
      <c r="C1150">
        <f>VLOOKUP($A1150,'Medical Examinations'!$A$1:$J$2336,2,FALSE)</f>
        <v>26.67</v>
      </c>
      <c r="D1150">
        <f>VLOOKUP($A1150,'Medical Examinations'!$A$1:$J$2336,3,FALSE)</f>
        <v>5.81</v>
      </c>
      <c r="E1150" t="str">
        <f>VLOOKUP($A1150,'Medical Examinations'!$A$1:$J$2336,4,FALSE)</f>
        <v>No</v>
      </c>
      <c r="F1150" t="str">
        <f>VLOOKUP($A1150,'Medical Examinations'!$A$1:$J$2336,5,FALSE)</f>
        <v>No</v>
      </c>
      <c r="G1150" t="str">
        <f>VLOOKUP($A1150,'Medical Examinations'!$A$1:$J$2336,6,FALSE)</f>
        <v>No</v>
      </c>
      <c r="H1150">
        <f>VLOOKUP($A1150,'Medical Examinations'!$A$1:$J$2336,7,FALSE)</f>
        <v>2</v>
      </c>
      <c r="I1150" t="str">
        <f>VLOOKUP($A1150,'Medical Examinations'!$A$1:$J$2336,8,FALSE)</f>
        <v>No</v>
      </c>
      <c r="J1150" t="str">
        <f>VLOOKUP($A1150,'Medical Examinations'!$A$1:$J$2336,9,FALSE)</f>
        <v>Over Weight</v>
      </c>
      <c r="K1150" t="str">
        <f>VLOOKUP($A1150,'Medical Examinations'!$A$1:$J$2336,10,FALSE)</f>
        <v>Prediabetes</v>
      </c>
      <c r="L1150">
        <f>VLOOKUP($A1150,'Hospitalisation Details'!$A$1:$O$2344,2,FALSE)</f>
        <v>28</v>
      </c>
      <c r="M1150" s="6" t="str">
        <f>VLOOKUP($A1150,'Hospitalisation Details'!$A$1:$O$2344,5,FALSE)</f>
        <v>28-Jun-1972</v>
      </c>
      <c r="N1150" s="28">
        <f>VLOOKUP($A1150,'Hospitalisation Details'!$A$1:$O$2344,6,FALSE)</f>
        <v>50</v>
      </c>
      <c r="O1150" s="28">
        <f>VLOOKUP($A1150,'Hospitalisation Details'!$A$1:$O$2344,7,FALSE)</f>
        <v>0</v>
      </c>
      <c r="P1150" s="28">
        <f>VLOOKUP($A1150,'Hospitalisation Details'!$A$1:$O$2344,8,FALSE)</f>
        <v>9819.25</v>
      </c>
      <c r="Q1150" t="str">
        <f>VLOOKUP($A1150,'Hospitalisation Details'!$A$1:$O$2344,3,FALSE)</f>
        <v>Jun</v>
      </c>
    </row>
    <row r="1151" spans="1:17" ht="15.6" x14ac:dyDescent="0.3">
      <c r="A1151" s="21" t="s">
        <v>1219</v>
      </c>
      <c r="B1151" t="str">
        <f>VLOOKUP($A1151,'Customer Names'!$A$2:$D$2336,3,FALSE)</f>
        <v>Julee</v>
      </c>
      <c r="C1151">
        <f>VLOOKUP($A1151,'Medical Examinations'!$A$1:$J$2336,2,FALSE)</f>
        <v>42.68</v>
      </c>
      <c r="D1151">
        <f>VLOOKUP($A1151,'Medical Examinations'!$A$1:$J$2336,3,FALSE)</f>
        <v>9.2799999999999994</v>
      </c>
      <c r="E1151" t="str">
        <f>VLOOKUP($A1151,'Medical Examinations'!$A$1:$J$2336,4,FALSE)</f>
        <v>No</v>
      </c>
      <c r="F1151" t="str">
        <f>VLOOKUP($A1151,'Medical Examinations'!$A$1:$J$2336,5,FALSE)</f>
        <v>No</v>
      </c>
      <c r="G1151" t="str">
        <f>VLOOKUP($A1151,'Medical Examinations'!$A$1:$J$2336,6,FALSE)</f>
        <v>No</v>
      </c>
      <c r="H1151">
        <f>VLOOKUP($A1151,'Medical Examinations'!$A$1:$J$2336,7,FALSE)</f>
        <v>2</v>
      </c>
      <c r="I1151" t="str">
        <f>VLOOKUP($A1151,'Medical Examinations'!$A$1:$J$2336,8,FALSE)</f>
        <v>No</v>
      </c>
      <c r="J1151" t="str">
        <f>VLOOKUP($A1151,'Medical Examinations'!$A$1:$J$2336,9,FALSE)</f>
        <v>Obesity</v>
      </c>
      <c r="K1151" t="str">
        <f>VLOOKUP($A1151,'Medical Examinations'!$A$1:$J$2336,10,FALSE)</f>
        <v>Diabetes</v>
      </c>
      <c r="L1151">
        <f>VLOOKUP($A1151,'Hospitalisation Details'!$A$1:$O$2344,2,FALSE)</f>
        <v>17</v>
      </c>
      <c r="M1151" s="6" t="str">
        <f>VLOOKUP($A1151,'Hospitalisation Details'!$A$1:$O$2344,5,FALSE)</f>
        <v>17-Sep-1973</v>
      </c>
      <c r="N1151" s="28">
        <f>VLOOKUP($A1151,'Hospitalisation Details'!$A$1:$O$2344,6,FALSE)</f>
        <v>49</v>
      </c>
      <c r="O1151" s="28">
        <f>VLOOKUP($A1151,'Hospitalisation Details'!$A$1:$O$2344,7,FALSE)</f>
        <v>2</v>
      </c>
      <c r="P1151" s="28">
        <f>VLOOKUP($A1151,'Hospitalisation Details'!$A$1:$O$2344,8,FALSE)</f>
        <v>9800.89</v>
      </c>
      <c r="Q1151" t="str">
        <f>VLOOKUP($A1151,'Hospitalisation Details'!$A$1:$O$2344,3,FALSE)</f>
        <v>Sep</v>
      </c>
    </row>
    <row r="1152" spans="1:17" ht="15.6" x14ac:dyDescent="0.3">
      <c r="A1152" s="21" t="s">
        <v>1218</v>
      </c>
      <c r="B1152" t="str">
        <f>VLOOKUP($A1152,'Customer Names'!$A$2:$D$2336,3,FALSE)</f>
        <v>Christopher M</v>
      </c>
      <c r="C1152">
        <f>VLOOKUP($A1152,'Medical Examinations'!$A$1:$J$2336,2,FALSE)</f>
        <v>24.31</v>
      </c>
      <c r="D1152">
        <f>VLOOKUP($A1152,'Medical Examinations'!$A$1:$J$2336,3,FALSE)</f>
        <v>6.37</v>
      </c>
      <c r="E1152" t="str">
        <f>VLOOKUP($A1152,'Medical Examinations'!$A$1:$J$2336,4,FALSE)</f>
        <v>No</v>
      </c>
      <c r="F1152" t="str">
        <f>VLOOKUP($A1152,'Medical Examinations'!$A$1:$J$2336,5,FALSE)</f>
        <v>No</v>
      </c>
      <c r="G1152" t="str">
        <f>VLOOKUP($A1152,'Medical Examinations'!$A$1:$J$2336,6,FALSE)</f>
        <v>No</v>
      </c>
      <c r="H1152">
        <f>VLOOKUP($A1152,'Medical Examinations'!$A$1:$J$2336,7,FALSE)</f>
        <v>0</v>
      </c>
      <c r="I1152" t="str">
        <f>VLOOKUP($A1152,'Medical Examinations'!$A$1:$J$2336,8,FALSE)</f>
        <v>No</v>
      </c>
      <c r="J1152" t="str">
        <f>VLOOKUP($A1152,'Medical Examinations'!$A$1:$J$2336,9,FALSE)</f>
        <v>Normal Weight</v>
      </c>
      <c r="K1152" t="str">
        <f>VLOOKUP($A1152,'Medical Examinations'!$A$1:$J$2336,10,FALSE)</f>
        <v>Prediabetes</v>
      </c>
      <c r="L1152">
        <f>VLOOKUP($A1152,'Hospitalisation Details'!$A$1:$O$2344,2,FALSE)</f>
        <v>7</v>
      </c>
      <c r="M1152" s="6" t="str">
        <f>VLOOKUP($A1152,'Hospitalisation Details'!$A$1:$O$2344,5,FALSE)</f>
        <v>7-Jun-1977</v>
      </c>
      <c r="N1152" s="28">
        <f>VLOOKUP($A1152,'Hospitalisation Details'!$A$1:$O$2344,6,FALSE)</f>
        <v>46</v>
      </c>
      <c r="O1152" s="28">
        <f>VLOOKUP($A1152,'Hospitalisation Details'!$A$1:$O$2344,7,FALSE)</f>
        <v>5</v>
      </c>
      <c r="P1152" s="28">
        <f>VLOOKUP($A1152,'Hospitalisation Details'!$A$1:$O$2344,8,FALSE)</f>
        <v>9788.8700000000008</v>
      </c>
      <c r="Q1152" t="str">
        <f>VLOOKUP($A1152,'Hospitalisation Details'!$A$1:$O$2344,3,FALSE)</f>
        <v>Jun</v>
      </c>
    </row>
    <row r="1153" spans="1:17" ht="15.6" x14ac:dyDescent="0.3">
      <c r="A1153" s="21" t="s">
        <v>1217</v>
      </c>
      <c r="B1153" t="str">
        <f>VLOOKUP($A1153,'Customer Names'!$A$2:$D$2336,3,FALSE)</f>
        <v>Ciaran</v>
      </c>
      <c r="C1153">
        <f>VLOOKUP($A1153,'Medical Examinations'!$A$1:$J$2336,2,FALSE)</f>
        <v>44.75</v>
      </c>
      <c r="D1153">
        <f>VLOOKUP($A1153,'Medical Examinations'!$A$1:$J$2336,3,FALSE)</f>
        <v>5.09</v>
      </c>
      <c r="E1153" t="str">
        <f>VLOOKUP($A1153,'Medical Examinations'!$A$1:$J$2336,4,FALSE)</f>
        <v>Yes</v>
      </c>
      <c r="F1153" t="str">
        <f>VLOOKUP($A1153,'Medical Examinations'!$A$1:$J$2336,5,FALSE)</f>
        <v>No</v>
      </c>
      <c r="G1153" t="str">
        <f>VLOOKUP($A1153,'Medical Examinations'!$A$1:$J$2336,6,FALSE)</f>
        <v>No</v>
      </c>
      <c r="H1153">
        <f>VLOOKUP($A1153,'Medical Examinations'!$A$1:$J$2336,7,FALSE)</f>
        <v>0</v>
      </c>
      <c r="I1153" t="str">
        <f>VLOOKUP($A1153,'Medical Examinations'!$A$1:$J$2336,8,FALSE)</f>
        <v>No</v>
      </c>
      <c r="J1153" t="str">
        <f>VLOOKUP($A1153,'Medical Examinations'!$A$1:$J$2336,9,FALSE)</f>
        <v>Obesity</v>
      </c>
      <c r="K1153" t="str">
        <f>VLOOKUP($A1153,'Medical Examinations'!$A$1:$J$2336,10,FALSE)</f>
        <v>Normal</v>
      </c>
      <c r="L1153">
        <f>VLOOKUP($A1153,'Hospitalisation Details'!$A$1:$O$2344,2,FALSE)</f>
        <v>8</v>
      </c>
      <c r="M1153" s="6" t="str">
        <f>VLOOKUP($A1153,'Hospitalisation Details'!$A$1:$O$2344,5,FALSE)</f>
        <v>8-Aug-1996</v>
      </c>
      <c r="N1153" s="28">
        <f>VLOOKUP($A1153,'Hospitalisation Details'!$A$1:$O$2344,6,FALSE)</f>
        <v>26</v>
      </c>
      <c r="O1153" s="28">
        <f>VLOOKUP($A1153,'Hospitalisation Details'!$A$1:$O$2344,7,FALSE)</f>
        <v>0</v>
      </c>
      <c r="P1153" s="28">
        <f>VLOOKUP($A1153,'Hospitalisation Details'!$A$1:$O$2344,8,FALSE)</f>
        <v>9787.32</v>
      </c>
      <c r="Q1153" t="str">
        <f>VLOOKUP($A1153,'Hospitalisation Details'!$A$1:$O$2344,3,FALSE)</f>
        <v>Aug</v>
      </c>
    </row>
    <row r="1154" spans="1:17" ht="15.6" x14ac:dyDescent="0.3">
      <c r="A1154" s="21" t="s">
        <v>1216</v>
      </c>
      <c r="B1154" t="str">
        <f>VLOOKUP($A1154,'Customer Names'!$A$2:$D$2336,3,FALSE)</f>
        <v>Kara</v>
      </c>
      <c r="C1154">
        <f>VLOOKUP($A1154,'Medical Examinations'!$A$1:$J$2336,2,FALSE)</f>
        <v>30.78</v>
      </c>
      <c r="D1154">
        <f>VLOOKUP($A1154,'Medical Examinations'!$A$1:$J$2336,3,FALSE)</f>
        <v>7.94</v>
      </c>
      <c r="E1154" t="str">
        <f>VLOOKUP($A1154,'Medical Examinations'!$A$1:$J$2336,4,FALSE)</f>
        <v>No</v>
      </c>
      <c r="F1154" t="str">
        <f>VLOOKUP($A1154,'Medical Examinations'!$A$1:$J$2336,5,FALSE)</f>
        <v>No</v>
      </c>
      <c r="G1154" t="str">
        <f>VLOOKUP($A1154,'Medical Examinations'!$A$1:$J$2336,6,FALSE)</f>
        <v>No</v>
      </c>
      <c r="H1154">
        <f>VLOOKUP($A1154,'Medical Examinations'!$A$1:$J$2336,7,FALSE)</f>
        <v>2</v>
      </c>
      <c r="I1154" t="str">
        <f>VLOOKUP($A1154,'Medical Examinations'!$A$1:$J$2336,8,FALSE)</f>
        <v>No</v>
      </c>
      <c r="J1154" t="str">
        <f>VLOOKUP($A1154,'Medical Examinations'!$A$1:$J$2336,9,FALSE)</f>
        <v>Obesity</v>
      </c>
      <c r="K1154" t="str">
        <f>VLOOKUP($A1154,'Medical Examinations'!$A$1:$J$2336,10,FALSE)</f>
        <v>Diabetes</v>
      </c>
      <c r="L1154">
        <f>VLOOKUP($A1154,'Hospitalisation Details'!$A$1:$O$2344,2,FALSE)</f>
        <v>7</v>
      </c>
      <c r="M1154" s="6" t="str">
        <f>VLOOKUP($A1154,'Hospitalisation Details'!$A$1:$O$2344,5,FALSE)</f>
        <v>7-Jul-1973</v>
      </c>
      <c r="N1154" s="28">
        <f>VLOOKUP($A1154,'Hospitalisation Details'!$A$1:$O$2344,6,FALSE)</f>
        <v>49</v>
      </c>
      <c r="O1154" s="28">
        <f>VLOOKUP($A1154,'Hospitalisation Details'!$A$1:$O$2344,7,FALSE)</f>
        <v>1</v>
      </c>
      <c r="P1154" s="28">
        <f>VLOOKUP($A1154,'Hospitalisation Details'!$A$1:$O$2344,8,FALSE)</f>
        <v>9778.35</v>
      </c>
      <c r="Q1154" t="str">
        <f>VLOOKUP($A1154,'Hospitalisation Details'!$A$1:$O$2344,3,FALSE)</f>
        <v>Jul</v>
      </c>
    </row>
    <row r="1155" spans="1:17" ht="15.6" x14ac:dyDescent="0.3">
      <c r="A1155" s="21" t="s">
        <v>1215</v>
      </c>
      <c r="B1155" t="str">
        <f>VLOOKUP($A1155,'Customer Names'!$A$2:$D$2336,3,FALSE)</f>
        <v>Makie</v>
      </c>
      <c r="C1155">
        <f>VLOOKUP($A1155,'Medical Examinations'!$A$1:$J$2336,2,FALSE)</f>
        <v>21.86</v>
      </c>
      <c r="D1155">
        <f>VLOOKUP($A1155,'Medical Examinations'!$A$1:$J$2336,3,FALSE)</f>
        <v>10.95</v>
      </c>
      <c r="E1155" t="str">
        <f>VLOOKUP($A1155,'Medical Examinations'!$A$1:$J$2336,4,FALSE)</f>
        <v>No</v>
      </c>
      <c r="F1155" t="str">
        <f>VLOOKUP($A1155,'Medical Examinations'!$A$1:$J$2336,5,FALSE)</f>
        <v>No</v>
      </c>
      <c r="G1155" t="str">
        <f>VLOOKUP($A1155,'Medical Examinations'!$A$1:$J$2336,6,FALSE)</f>
        <v>No</v>
      </c>
      <c r="H1155">
        <f>VLOOKUP($A1155,'Medical Examinations'!$A$1:$J$2336,7,FALSE)</f>
        <v>0</v>
      </c>
      <c r="I1155" t="str">
        <f>VLOOKUP($A1155,'Medical Examinations'!$A$1:$J$2336,8,FALSE)</f>
        <v>No</v>
      </c>
      <c r="J1155" t="str">
        <f>VLOOKUP($A1155,'Medical Examinations'!$A$1:$J$2336,9,FALSE)</f>
        <v>Normal Weight</v>
      </c>
      <c r="K1155" t="str">
        <f>VLOOKUP($A1155,'Medical Examinations'!$A$1:$J$2336,10,FALSE)</f>
        <v>Diabetes</v>
      </c>
      <c r="L1155">
        <f>VLOOKUP($A1155,'Hospitalisation Details'!$A$1:$O$2344,2,FALSE)</f>
        <v>5</v>
      </c>
      <c r="M1155" s="6" t="str">
        <f>VLOOKUP($A1155,'Hospitalisation Details'!$A$1:$O$2344,5,FALSE)</f>
        <v>5-Sep-1965</v>
      </c>
      <c r="N1155" s="28">
        <f>VLOOKUP($A1155,'Hospitalisation Details'!$A$1:$O$2344,6,FALSE)</f>
        <v>57</v>
      </c>
      <c r="O1155" s="28">
        <f>VLOOKUP($A1155,'Hospitalisation Details'!$A$1:$O$2344,7,FALSE)</f>
        <v>0</v>
      </c>
      <c r="P1155" s="28">
        <f>VLOOKUP($A1155,'Hospitalisation Details'!$A$1:$O$2344,8,FALSE)</f>
        <v>9764.08</v>
      </c>
      <c r="Q1155" t="str">
        <f>VLOOKUP($A1155,'Hospitalisation Details'!$A$1:$O$2344,3,FALSE)</f>
        <v>Sep</v>
      </c>
    </row>
    <row r="1156" spans="1:17" ht="15.6" x14ac:dyDescent="0.3">
      <c r="A1156" s="21" t="s">
        <v>1214</v>
      </c>
      <c r="B1156" t="str">
        <f>VLOOKUP($A1156,'Customer Names'!$A$2:$D$2336,3,FALSE)</f>
        <v>Emily E</v>
      </c>
      <c r="C1156">
        <f>VLOOKUP($A1156,'Medical Examinations'!$A$1:$J$2336,2,FALSE)</f>
        <v>49.09</v>
      </c>
      <c r="D1156">
        <f>VLOOKUP($A1156,'Medical Examinations'!$A$1:$J$2336,3,FALSE)</f>
        <v>6.3</v>
      </c>
      <c r="E1156" t="str">
        <f>VLOOKUP($A1156,'Medical Examinations'!$A$1:$J$2336,4,FALSE)</f>
        <v>Yes</v>
      </c>
      <c r="F1156" t="str">
        <f>VLOOKUP($A1156,'Medical Examinations'!$A$1:$J$2336,5,FALSE)</f>
        <v>No</v>
      </c>
      <c r="G1156" t="str">
        <f>VLOOKUP($A1156,'Medical Examinations'!$A$1:$J$2336,6,FALSE)</f>
        <v>No</v>
      </c>
      <c r="H1156">
        <f>VLOOKUP($A1156,'Medical Examinations'!$A$1:$J$2336,7,FALSE)</f>
        <v>0</v>
      </c>
      <c r="I1156" t="str">
        <f>VLOOKUP($A1156,'Medical Examinations'!$A$1:$J$2336,8,FALSE)</f>
        <v>No</v>
      </c>
      <c r="J1156" t="str">
        <f>VLOOKUP($A1156,'Medical Examinations'!$A$1:$J$2336,9,FALSE)</f>
        <v>Obesity</v>
      </c>
      <c r="K1156" t="str">
        <f>VLOOKUP($A1156,'Medical Examinations'!$A$1:$J$2336,10,FALSE)</f>
        <v>Prediabetes</v>
      </c>
      <c r="L1156">
        <f>VLOOKUP($A1156,'Hospitalisation Details'!$A$1:$O$2344,2,FALSE)</f>
        <v>14</v>
      </c>
      <c r="M1156" s="6" t="str">
        <f>VLOOKUP($A1156,'Hospitalisation Details'!$A$1:$O$2344,5,FALSE)</f>
        <v>14-Jul-2001</v>
      </c>
      <c r="N1156" s="28">
        <f>VLOOKUP($A1156,'Hospitalisation Details'!$A$1:$O$2344,6,FALSE)</f>
        <v>21</v>
      </c>
      <c r="O1156" s="28">
        <f>VLOOKUP($A1156,'Hospitalisation Details'!$A$1:$O$2344,7,FALSE)</f>
        <v>0</v>
      </c>
      <c r="P1156" s="28">
        <f>VLOOKUP($A1156,'Hospitalisation Details'!$A$1:$O$2344,8,FALSE)</f>
        <v>9753.49</v>
      </c>
      <c r="Q1156" t="str">
        <f>VLOOKUP($A1156,'Hospitalisation Details'!$A$1:$O$2344,3,FALSE)</f>
        <v>Jul</v>
      </c>
    </row>
    <row r="1157" spans="1:17" ht="15.6" x14ac:dyDescent="0.3">
      <c r="A1157" s="21" t="s">
        <v>1213</v>
      </c>
      <c r="B1157" t="str">
        <f>VLOOKUP($A1157,'Customer Names'!$A$2:$D$2336,3,FALSE)</f>
        <v>Cary</v>
      </c>
      <c r="C1157">
        <f>VLOOKUP($A1157,'Medical Examinations'!$A$1:$J$2336,2,FALSE)</f>
        <v>47.74</v>
      </c>
      <c r="D1157">
        <f>VLOOKUP($A1157,'Medical Examinations'!$A$1:$J$2336,3,FALSE)</f>
        <v>8.0500000000000007</v>
      </c>
      <c r="E1157" t="str">
        <f>VLOOKUP($A1157,'Medical Examinations'!$A$1:$J$2336,4,FALSE)</f>
        <v>Yes</v>
      </c>
      <c r="F1157" t="str">
        <f>VLOOKUP($A1157,'Medical Examinations'!$A$1:$J$2336,5,FALSE)</f>
        <v>No</v>
      </c>
      <c r="G1157" t="str">
        <f>VLOOKUP($A1157,'Medical Examinations'!$A$1:$J$2336,6,FALSE)</f>
        <v>No</v>
      </c>
      <c r="H1157">
        <f>VLOOKUP($A1157,'Medical Examinations'!$A$1:$J$2336,7,FALSE)</f>
        <v>2</v>
      </c>
      <c r="I1157" t="str">
        <f>VLOOKUP($A1157,'Medical Examinations'!$A$1:$J$2336,8,FALSE)</f>
        <v>No</v>
      </c>
      <c r="J1157" t="str">
        <f>VLOOKUP($A1157,'Medical Examinations'!$A$1:$J$2336,9,FALSE)</f>
        <v>Obesity</v>
      </c>
      <c r="K1157" t="str">
        <f>VLOOKUP($A1157,'Medical Examinations'!$A$1:$J$2336,10,FALSE)</f>
        <v>Diabetes</v>
      </c>
      <c r="L1157">
        <f>VLOOKUP($A1157,'Hospitalisation Details'!$A$1:$O$2344,2,FALSE)</f>
        <v>4</v>
      </c>
      <c r="M1157" s="6" t="str">
        <f>VLOOKUP($A1157,'Hospitalisation Details'!$A$1:$O$2344,5,FALSE)</f>
        <v>4-Jul-1970</v>
      </c>
      <c r="N1157" s="28">
        <f>VLOOKUP($A1157,'Hospitalisation Details'!$A$1:$O$2344,6,FALSE)</f>
        <v>52</v>
      </c>
      <c r="O1157" s="28">
        <f>VLOOKUP($A1157,'Hospitalisation Details'!$A$1:$O$2344,7,FALSE)</f>
        <v>1</v>
      </c>
      <c r="P1157" s="28">
        <f>VLOOKUP($A1157,'Hospitalisation Details'!$A$1:$O$2344,8,FALSE)</f>
        <v>9748.91</v>
      </c>
      <c r="Q1157" t="str">
        <f>VLOOKUP($A1157,'Hospitalisation Details'!$A$1:$O$2344,3,FALSE)</f>
        <v>Jul</v>
      </c>
    </row>
    <row r="1158" spans="1:17" ht="15.6" x14ac:dyDescent="0.3">
      <c r="A1158" s="21" t="s">
        <v>1212</v>
      </c>
      <c r="B1158" t="str">
        <f>VLOOKUP($A1158,'Customer Names'!$A$2:$D$2336,3,FALSE)</f>
        <v>Steven</v>
      </c>
      <c r="C1158">
        <f>VLOOKUP($A1158,'Medical Examinations'!$A$1:$J$2336,2,FALSE)</f>
        <v>30.2</v>
      </c>
      <c r="D1158">
        <f>VLOOKUP($A1158,'Medical Examinations'!$A$1:$J$2336,3,FALSE)</f>
        <v>9.8800000000000008</v>
      </c>
      <c r="E1158" t="str">
        <f>VLOOKUP($A1158,'Medical Examinations'!$A$1:$J$2336,4,FALSE)</f>
        <v>Yes</v>
      </c>
      <c r="F1158" t="str">
        <f>VLOOKUP($A1158,'Medical Examinations'!$A$1:$J$2336,5,FALSE)</f>
        <v>No</v>
      </c>
      <c r="G1158" t="str">
        <f>VLOOKUP($A1158,'Medical Examinations'!$A$1:$J$2336,6,FALSE)</f>
        <v>No</v>
      </c>
      <c r="H1158">
        <f>VLOOKUP($A1158,'Medical Examinations'!$A$1:$J$2336,7,FALSE)</f>
        <v>2</v>
      </c>
      <c r="I1158" t="str">
        <f>VLOOKUP($A1158,'Medical Examinations'!$A$1:$J$2336,8,FALSE)</f>
        <v>No</v>
      </c>
      <c r="J1158" t="str">
        <f>VLOOKUP($A1158,'Medical Examinations'!$A$1:$J$2336,9,FALSE)</f>
        <v>Obesity</v>
      </c>
      <c r="K1158" t="str">
        <f>VLOOKUP($A1158,'Medical Examinations'!$A$1:$J$2336,10,FALSE)</f>
        <v>Diabetes</v>
      </c>
      <c r="L1158">
        <f>VLOOKUP($A1158,'Hospitalisation Details'!$A$1:$O$2344,2,FALSE)</f>
        <v>18</v>
      </c>
      <c r="M1158" s="6" t="str">
        <f>VLOOKUP($A1158,'Hospitalisation Details'!$A$1:$O$2344,5,FALSE)</f>
        <v>18-Aug-1970</v>
      </c>
      <c r="N1158" s="28">
        <f>VLOOKUP($A1158,'Hospitalisation Details'!$A$1:$O$2344,6,FALSE)</f>
        <v>52</v>
      </c>
      <c r="O1158" s="28">
        <f>VLOOKUP($A1158,'Hospitalisation Details'!$A$1:$O$2344,7,FALSE)</f>
        <v>1</v>
      </c>
      <c r="P1158" s="28">
        <f>VLOOKUP($A1158,'Hospitalisation Details'!$A$1:$O$2344,8,FALSE)</f>
        <v>9724.5300000000007</v>
      </c>
      <c r="Q1158" t="str">
        <f>VLOOKUP($A1158,'Hospitalisation Details'!$A$1:$O$2344,3,FALSE)</f>
        <v>Aug</v>
      </c>
    </row>
    <row r="1159" spans="1:17" ht="15.6" x14ac:dyDescent="0.3">
      <c r="A1159" s="21" t="s">
        <v>1211</v>
      </c>
      <c r="B1159" t="str">
        <f>VLOOKUP($A1159,'Customer Names'!$A$2:$D$2336,3,FALSE)</f>
        <v>Jose Antonio Sr</v>
      </c>
      <c r="C1159">
        <f>VLOOKUP($A1159,'Medical Examinations'!$A$1:$J$2336,2,FALSE)</f>
        <v>33.25</v>
      </c>
      <c r="D1159">
        <f>VLOOKUP($A1159,'Medical Examinations'!$A$1:$J$2336,3,FALSE)</f>
        <v>7.42</v>
      </c>
      <c r="E1159" t="str">
        <f>VLOOKUP($A1159,'Medical Examinations'!$A$1:$J$2336,4,FALSE)</f>
        <v>Yes</v>
      </c>
      <c r="F1159" t="str">
        <f>VLOOKUP($A1159,'Medical Examinations'!$A$1:$J$2336,5,FALSE)</f>
        <v>No</v>
      </c>
      <c r="G1159" t="str">
        <f>VLOOKUP($A1159,'Medical Examinations'!$A$1:$J$2336,6,FALSE)</f>
        <v>No</v>
      </c>
      <c r="H1159">
        <f>VLOOKUP($A1159,'Medical Examinations'!$A$1:$J$2336,7,FALSE)</f>
        <v>2</v>
      </c>
      <c r="I1159" t="str">
        <f>VLOOKUP($A1159,'Medical Examinations'!$A$1:$J$2336,8,FALSE)</f>
        <v>No</v>
      </c>
      <c r="J1159" t="str">
        <f>VLOOKUP($A1159,'Medical Examinations'!$A$1:$J$2336,9,FALSE)</f>
        <v>Obesity</v>
      </c>
      <c r="K1159" t="str">
        <f>VLOOKUP($A1159,'Medical Examinations'!$A$1:$J$2336,10,FALSE)</f>
        <v>Diabetes</v>
      </c>
      <c r="L1159">
        <f>VLOOKUP($A1159,'Hospitalisation Details'!$A$1:$O$2344,2,FALSE)</f>
        <v>12</v>
      </c>
      <c r="M1159" s="6" t="str">
        <f>VLOOKUP($A1159,'Hospitalisation Details'!$A$1:$O$2344,5,FALSE)</f>
        <v>12-Sep-1970</v>
      </c>
      <c r="N1159" s="28">
        <f>VLOOKUP($A1159,'Hospitalisation Details'!$A$1:$O$2344,6,FALSE)</f>
        <v>52</v>
      </c>
      <c r="O1159" s="28">
        <f>VLOOKUP($A1159,'Hospitalisation Details'!$A$1:$O$2344,7,FALSE)</f>
        <v>0</v>
      </c>
      <c r="P1159" s="28">
        <f>VLOOKUP($A1159,'Hospitalisation Details'!$A$1:$O$2344,8,FALSE)</f>
        <v>9722.77</v>
      </c>
      <c r="Q1159" t="str">
        <f>VLOOKUP($A1159,'Hospitalisation Details'!$A$1:$O$2344,3,FALSE)</f>
        <v>Sep</v>
      </c>
    </row>
    <row r="1160" spans="1:17" ht="15.6" x14ac:dyDescent="0.3">
      <c r="A1160" s="21" t="s">
        <v>1210</v>
      </c>
      <c r="B1160" t="str">
        <f>VLOOKUP($A1160,'Customer Names'!$A$2:$D$2336,3,FALSE)</f>
        <v>Tatiana</v>
      </c>
      <c r="C1160">
        <f>VLOOKUP($A1160,'Medical Examinations'!$A$1:$J$2336,2,FALSE)</f>
        <v>26.6</v>
      </c>
      <c r="D1160">
        <f>VLOOKUP($A1160,'Medical Examinations'!$A$1:$J$2336,3,FALSE)</f>
        <v>8.4499999999999993</v>
      </c>
      <c r="E1160" t="str">
        <f>VLOOKUP($A1160,'Medical Examinations'!$A$1:$J$2336,4,FALSE)</f>
        <v>Yes</v>
      </c>
      <c r="F1160" t="str">
        <f>VLOOKUP($A1160,'Medical Examinations'!$A$1:$J$2336,5,FALSE)</f>
        <v>No</v>
      </c>
      <c r="G1160" t="str">
        <f>VLOOKUP($A1160,'Medical Examinations'!$A$1:$J$2336,6,FALSE)</f>
        <v>No</v>
      </c>
      <c r="H1160">
        <f>VLOOKUP($A1160,'Medical Examinations'!$A$1:$J$2336,7,FALSE)</f>
        <v>1</v>
      </c>
      <c r="I1160" t="str">
        <f>VLOOKUP($A1160,'Medical Examinations'!$A$1:$J$2336,8,FALSE)</f>
        <v>No</v>
      </c>
      <c r="J1160" t="str">
        <f>VLOOKUP($A1160,'Medical Examinations'!$A$1:$J$2336,9,FALSE)</f>
        <v>Over Weight</v>
      </c>
      <c r="K1160" t="str">
        <f>VLOOKUP($A1160,'Medical Examinations'!$A$1:$J$2336,10,FALSE)</f>
        <v>Diabetes</v>
      </c>
      <c r="L1160">
        <f>VLOOKUP($A1160,'Hospitalisation Details'!$A$1:$O$2344,2,FALSE)</f>
        <v>27</v>
      </c>
      <c r="M1160" s="6" t="str">
        <f>VLOOKUP($A1160,'Hospitalisation Details'!$A$1:$O$2344,5,FALSE)</f>
        <v>27-Jun-1975</v>
      </c>
      <c r="N1160" s="28">
        <f>VLOOKUP($A1160,'Hospitalisation Details'!$A$1:$O$2344,6,FALSE)</f>
        <v>47</v>
      </c>
      <c r="O1160" s="28">
        <f>VLOOKUP($A1160,'Hospitalisation Details'!$A$1:$O$2344,7,FALSE)</f>
        <v>2</v>
      </c>
      <c r="P1160" s="28">
        <f>VLOOKUP($A1160,'Hospitalisation Details'!$A$1:$O$2344,8,FALSE)</f>
        <v>9715.84</v>
      </c>
      <c r="Q1160" t="str">
        <f>VLOOKUP($A1160,'Hospitalisation Details'!$A$1:$O$2344,3,FALSE)</f>
        <v>Jun</v>
      </c>
    </row>
    <row r="1161" spans="1:17" ht="15.6" x14ac:dyDescent="0.3">
      <c r="A1161" s="21" t="s">
        <v>1209</v>
      </c>
      <c r="B1161" t="str">
        <f>VLOOKUP($A1161,'Customer Names'!$A$2:$D$2336,3,FALSE)</f>
        <v>Dan T</v>
      </c>
      <c r="C1161">
        <f>VLOOKUP($A1161,'Medical Examinations'!$A$1:$J$2336,2,FALSE)</f>
        <v>26.35</v>
      </c>
      <c r="D1161">
        <f>VLOOKUP($A1161,'Medical Examinations'!$A$1:$J$2336,3,FALSE)</f>
        <v>6.21</v>
      </c>
      <c r="E1161" t="str">
        <f>VLOOKUP($A1161,'Medical Examinations'!$A$1:$J$2336,4,FALSE)</f>
        <v>No</v>
      </c>
      <c r="F1161" t="str">
        <f>VLOOKUP($A1161,'Medical Examinations'!$A$1:$J$2336,5,FALSE)</f>
        <v>No</v>
      </c>
      <c r="G1161" t="str">
        <f>VLOOKUP($A1161,'Medical Examinations'!$A$1:$J$2336,6,FALSE)</f>
        <v>No</v>
      </c>
      <c r="H1161">
        <f>VLOOKUP($A1161,'Medical Examinations'!$A$1:$J$2336,7,FALSE)</f>
        <v>2</v>
      </c>
      <c r="I1161" t="str">
        <f>VLOOKUP($A1161,'Medical Examinations'!$A$1:$J$2336,8,FALSE)</f>
        <v>No</v>
      </c>
      <c r="J1161" t="str">
        <f>VLOOKUP($A1161,'Medical Examinations'!$A$1:$J$2336,9,FALSE)</f>
        <v>Over Weight</v>
      </c>
      <c r="K1161" t="str">
        <f>VLOOKUP($A1161,'Medical Examinations'!$A$1:$J$2336,10,FALSE)</f>
        <v>Prediabetes</v>
      </c>
      <c r="L1161">
        <f>VLOOKUP($A1161,'Hospitalisation Details'!$A$1:$O$2344,2,FALSE)</f>
        <v>10</v>
      </c>
      <c r="M1161" s="6" t="str">
        <f>VLOOKUP($A1161,'Hospitalisation Details'!$A$1:$O$2344,5,FALSE)</f>
        <v>10-Jul-1972</v>
      </c>
      <c r="N1161" s="28">
        <f>VLOOKUP($A1161,'Hospitalisation Details'!$A$1:$O$2344,6,FALSE)</f>
        <v>50</v>
      </c>
      <c r="O1161" s="28">
        <f>VLOOKUP($A1161,'Hospitalisation Details'!$A$1:$O$2344,7,FALSE)</f>
        <v>0</v>
      </c>
      <c r="P1161" s="28">
        <f>VLOOKUP($A1161,'Hospitalisation Details'!$A$1:$O$2344,8,FALSE)</f>
        <v>9710.7099999999991</v>
      </c>
      <c r="Q1161" t="str">
        <f>VLOOKUP($A1161,'Hospitalisation Details'!$A$1:$O$2344,3,FALSE)</f>
        <v>Jul</v>
      </c>
    </row>
    <row r="1162" spans="1:17" ht="15.6" x14ac:dyDescent="0.3">
      <c r="A1162" s="21" t="s">
        <v>1208</v>
      </c>
      <c r="B1162" t="str">
        <f>VLOOKUP($A1162,'Customer Names'!$A$2:$D$2336,3,FALSE)</f>
        <v>Liisa A</v>
      </c>
      <c r="C1162">
        <f>VLOOKUP($A1162,'Medical Examinations'!$A$1:$J$2336,2,FALSE)</f>
        <v>39.994999999999997</v>
      </c>
      <c r="D1162">
        <f>VLOOKUP($A1162,'Medical Examinations'!$A$1:$J$2336,3,FALSE)</f>
        <v>4.6500000000000004</v>
      </c>
      <c r="E1162" t="str">
        <f>VLOOKUP($A1162,'Medical Examinations'!$A$1:$J$2336,4,FALSE)</f>
        <v>No</v>
      </c>
      <c r="F1162" t="str">
        <f>VLOOKUP($A1162,'Medical Examinations'!$A$1:$J$2336,5,FALSE)</f>
        <v>No</v>
      </c>
      <c r="G1162" t="str">
        <f>VLOOKUP($A1162,'Medical Examinations'!$A$1:$J$2336,6,FALSE)</f>
        <v>No</v>
      </c>
      <c r="H1162">
        <f>VLOOKUP($A1162,'Medical Examinations'!$A$1:$J$2336,7,FALSE)</f>
        <v>0</v>
      </c>
      <c r="I1162" t="str">
        <f>VLOOKUP($A1162,'Medical Examinations'!$A$1:$J$2336,8,FALSE)</f>
        <v>No</v>
      </c>
      <c r="J1162" t="str">
        <f>VLOOKUP($A1162,'Medical Examinations'!$A$1:$J$2336,9,FALSE)</f>
        <v>Obesity</v>
      </c>
      <c r="K1162" t="str">
        <f>VLOOKUP($A1162,'Medical Examinations'!$A$1:$J$2336,10,FALSE)</f>
        <v>Normal</v>
      </c>
      <c r="L1162">
        <f>VLOOKUP($A1162,'Hospitalisation Details'!$A$1:$O$2344,2,FALSE)</f>
        <v>19</v>
      </c>
      <c r="M1162" s="6" t="str">
        <f>VLOOKUP($A1162,'Hospitalisation Details'!$A$1:$O$2344,5,FALSE)</f>
        <v>19-Sep-1977</v>
      </c>
      <c r="N1162" s="28">
        <f>VLOOKUP($A1162,'Hospitalisation Details'!$A$1:$O$2344,6,FALSE)</f>
        <v>45</v>
      </c>
      <c r="O1162" s="28">
        <f>VLOOKUP($A1162,'Hospitalisation Details'!$A$1:$O$2344,7,FALSE)</f>
        <v>3</v>
      </c>
      <c r="P1162" s="28">
        <f>VLOOKUP($A1162,'Hospitalisation Details'!$A$1:$O$2344,8,FALSE)</f>
        <v>9704.67</v>
      </c>
      <c r="Q1162" t="str">
        <f>VLOOKUP($A1162,'Hospitalisation Details'!$A$1:$O$2344,3,FALSE)</f>
        <v>Sep</v>
      </c>
    </row>
    <row r="1163" spans="1:17" ht="15.6" x14ac:dyDescent="0.3">
      <c r="A1163" s="21" t="s">
        <v>1207</v>
      </c>
      <c r="B1163" t="str">
        <f>VLOOKUP($A1163,'Customer Names'!$A$2:$D$2336,3,FALSE)</f>
        <v>Kathryn E</v>
      </c>
      <c r="C1163">
        <f>VLOOKUP($A1163,'Medical Examinations'!$A$1:$J$2336,2,FALSE)</f>
        <v>22.92</v>
      </c>
      <c r="D1163">
        <f>VLOOKUP($A1163,'Medical Examinations'!$A$1:$J$2336,3,FALSE)</f>
        <v>5.87</v>
      </c>
      <c r="E1163" t="str">
        <f>VLOOKUP($A1163,'Medical Examinations'!$A$1:$J$2336,4,FALSE)</f>
        <v>Yes</v>
      </c>
      <c r="F1163" t="str">
        <f>VLOOKUP($A1163,'Medical Examinations'!$A$1:$J$2336,5,FALSE)</f>
        <v>No</v>
      </c>
      <c r="G1163" t="str">
        <f>VLOOKUP($A1163,'Medical Examinations'!$A$1:$J$2336,6,FALSE)</f>
        <v>No</v>
      </c>
      <c r="H1163">
        <f>VLOOKUP($A1163,'Medical Examinations'!$A$1:$J$2336,7,FALSE)</f>
        <v>1</v>
      </c>
      <c r="I1163" t="str">
        <f>VLOOKUP($A1163,'Medical Examinations'!$A$1:$J$2336,8,FALSE)</f>
        <v>No</v>
      </c>
      <c r="J1163" t="str">
        <f>VLOOKUP($A1163,'Medical Examinations'!$A$1:$J$2336,9,FALSE)</f>
        <v>Normal Weight</v>
      </c>
      <c r="K1163" t="str">
        <f>VLOOKUP($A1163,'Medical Examinations'!$A$1:$J$2336,10,FALSE)</f>
        <v>Prediabetes</v>
      </c>
      <c r="L1163">
        <f>VLOOKUP($A1163,'Hospitalisation Details'!$A$1:$O$2344,2,FALSE)</f>
        <v>7</v>
      </c>
      <c r="M1163" s="6" t="str">
        <f>VLOOKUP($A1163,'Hospitalisation Details'!$A$1:$O$2344,5,FALSE)</f>
        <v>7-Nov-1964</v>
      </c>
      <c r="N1163" s="28">
        <f>VLOOKUP($A1163,'Hospitalisation Details'!$A$1:$O$2344,6,FALSE)</f>
        <v>58</v>
      </c>
      <c r="O1163" s="28">
        <f>VLOOKUP($A1163,'Hospitalisation Details'!$A$1:$O$2344,7,FALSE)</f>
        <v>0</v>
      </c>
      <c r="P1163" s="28">
        <f>VLOOKUP($A1163,'Hospitalisation Details'!$A$1:$O$2344,8,FALSE)</f>
        <v>9698.42</v>
      </c>
      <c r="Q1163" t="str">
        <f>VLOOKUP($A1163,'Hospitalisation Details'!$A$1:$O$2344,3,FALSE)</f>
        <v>Nov</v>
      </c>
    </row>
    <row r="1164" spans="1:17" ht="15.6" x14ac:dyDescent="0.3">
      <c r="A1164" s="21" t="s">
        <v>1206</v>
      </c>
      <c r="B1164" t="str">
        <f>VLOOKUP($A1164,'Customer Names'!$A$2:$D$2336,3,FALSE)</f>
        <v>Maxwell</v>
      </c>
      <c r="C1164">
        <f>VLOOKUP($A1164,'Medical Examinations'!$A$1:$J$2336,2,FALSE)</f>
        <v>24.78</v>
      </c>
      <c r="D1164">
        <f>VLOOKUP($A1164,'Medical Examinations'!$A$1:$J$2336,3,FALSE)</f>
        <v>4.24</v>
      </c>
      <c r="E1164" t="str">
        <f>VLOOKUP($A1164,'Medical Examinations'!$A$1:$J$2336,4,FALSE)</f>
        <v>Yes</v>
      </c>
      <c r="F1164" t="str">
        <f>VLOOKUP($A1164,'Medical Examinations'!$A$1:$J$2336,5,FALSE)</f>
        <v>No</v>
      </c>
      <c r="G1164" t="str">
        <f>VLOOKUP($A1164,'Medical Examinations'!$A$1:$J$2336,6,FALSE)</f>
        <v>No</v>
      </c>
      <c r="H1164">
        <f>VLOOKUP($A1164,'Medical Examinations'!$A$1:$J$2336,7,FALSE)</f>
        <v>2</v>
      </c>
      <c r="I1164" t="str">
        <f>VLOOKUP($A1164,'Medical Examinations'!$A$1:$J$2336,8,FALSE)</f>
        <v>No</v>
      </c>
      <c r="J1164" t="str">
        <f>VLOOKUP($A1164,'Medical Examinations'!$A$1:$J$2336,9,FALSE)</f>
        <v>Normal Weight</v>
      </c>
      <c r="K1164" t="str">
        <f>VLOOKUP($A1164,'Medical Examinations'!$A$1:$J$2336,10,FALSE)</f>
        <v>Normal</v>
      </c>
      <c r="L1164">
        <f>VLOOKUP($A1164,'Hospitalisation Details'!$A$1:$O$2344,2,FALSE)</f>
        <v>16</v>
      </c>
      <c r="M1164" s="6" t="str">
        <f>VLOOKUP($A1164,'Hospitalisation Details'!$A$1:$O$2344,5,FALSE)</f>
        <v>16-Sep-1966</v>
      </c>
      <c r="N1164" s="28">
        <f>VLOOKUP($A1164,'Hospitalisation Details'!$A$1:$O$2344,6,FALSE)</f>
        <v>56</v>
      </c>
      <c r="O1164" s="28">
        <f>VLOOKUP($A1164,'Hospitalisation Details'!$A$1:$O$2344,7,FALSE)</f>
        <v>0</v>
      </c>
      <c r="P1164" s="28">
        <f>VLOOKUP($A1164,'Hospitalisation Details'!$A$1:$O$2344,8,FALSE)</f>
        <v>9684.2900000000009</v>
      </c>
      <c r="Q1164" t="str">
        <f>VLOOKUP($A1164,'Hospitalisation Details'!$A$1:$O$2344,3,FALSE)</f>
        <v>Sep</v>
      </c>
    </row>
    <row r="1165" spans="1:17" ht="15.6" x14ac:dyDescent="0.3">
      <c r="A1165" s="21" t="s">
        <v>1205</v>
      </c>
      <c r="B1165" t="str">
        <f>VLOOKUP($A1165,'Customer Names'!$A$2:$D$2336,3,FALSE)</f>
        <v>Pascale</v>
      </c>
      <c r="C1165">
        <f>VLOOKUP($A1165,'Medical Examinations'!$A$1:$J$2336,2,FALSE)</f>
        <v>34.07</v>
      </c>
      <c r="D1165">
        <f>VLOOKUP($A1165,'Medical Examinations'!$A$1:$J$2336,3,FALSE)</f>
        <v>7.81</v>
      </c>
      <c r="E1165" t="str">
        <f>VLOOKUP($A1165,'Medical Examinations'!$A$1:$J$2336,4,FALSE)</f>
        <v>Yes</v>
      </c>
      <c r="F1165" t="str">
        <f>VLOOKUP($A1165,'Medical Examinations'!$A$1:$J$2336,5,FALSE)</f>
        <v>No</v>
      </c>
      <c r="G1165" t="str">
        <f>VLOOKUP($A1165,'Medical Examinations'!$A$1:$J$2336,6,FALSE)</f>
        <v>No</v>
      </c>
      <c r="H1165">
        <f>VLOOKUP($A1165,'Medical Examinations'!$A$1:$J$2336,7,FALSE)</f>
        <v>0</v>
      </c>
      <c r="I1165" t="str">
        <f>VLOOKUP($A1165,'Medical Examinations'!$A$1:$J$2336,8,FALSE)</f>
        <v>No</v>
      </c>
      <c r="J1165" t="str">
        <f>VLOOKUP($A1165,'Medical Examinations'!$A$1:$J$2336,9,FALSE)</f>
        <v>Obesity</v>
      </c>
      <c r="K1165" t="str">
        <f>VLOOKUP($A1165,'Medical Examinations'!$A$1:$J$2336,10,FALSE)</f>
        <v>Diabetes</v>
      </c>
      <c r="L1165">
        <f>VLOOKUP($A1165,'Hospitalisation Details'!$A$1:$O$2344,2,FALSE)</f>
        <v>8</v>
      </c>
      <c r="M1165" s="6" t="str">
        <f>VLOOKUP($A1165,'Hospitalisation Details'!$A$1:$O$2344,5,FALSE)</f>
        <v>8-Aug-1981</v>
      </c>
      <c r="N1165" s="28">
        <f>VLOOKUP($A1165,'Hospitalisation Details'!$A$1:$O$2344,6,FALSE)</f>
        <v>41</v>
      </c>
      <c r="O1165" s="28">
        <f>VLOOKUP($A1165,'Hospitalisation Details'!$A$1:$O$2344,7,FALSE)</f>
        <v>1</v>
      </c>
      <c r="P1165" s="28">
        <f>VLOOKUP($A1165,'Hospitalisation Details'!$A$1:$O$2344,8,FALSE)</f>
        <v>9664.34</v>
      </c>
      <c r="Q1165" t="str">
        <f>VLOOKUP($A1165,'Hospitalisation Details'!$A$1:$O$2344,3,FALSE)</f>
        <v>Aug</v>
      </c>
    </row>
    <row r="1166" spans="1:17" ht="15.6" x14ac:dyDescent="0.3">
      <c r="A1166" s="21" t="s">
        <v>1204</v>
      </c>
      <c r="B1166" t="str">
        <f>VLOOKUP($A1166,'Customer Names'!$A$2:$D$2336,3,FALSE)</f>
        <v>Becca</v>
      </c>
      <c r="C1166">
        <f>VLOOKUP($A1166,'Medical Examinations'!$A$1:$J$2336,2,FALSE)</f>
        <v>30.14</v>
      </c>
      <c r="D1166">
        <f>VLOOKUP($A1166,'Medical Examinations'!$A$1:$J$2336,3,FALSE)</f>
        <v>9.85</v>
      </c>
      <c r="E1166" t="str">
        <f>VLOOKUP($A1166,'Medical Examinations'!$A$1:$J$2336,4,FALSE)</f>
        <v>No</v>
      </c>
      <c r="F1166" t="str">
        <f>VLOOKUP($A1166,'Medical Examinations'!$A$1:$J$2336,5,FALSE)</f>
        <v>No</v>
      </c>
      <c r="G1166" t="str">
        <f>VLOOKUP($A1166,'Medical Examinations'!$A$1:$J$2336,6,FALSE)</f>
        <v>No</v>
      </c>
      <c r="H1166">
        <f>VLOOKUP($A1166,'Medical Examinations'!$A$1:$J$2336,7,FALSE)</f>
        <v>0</v>
      </c>
      <c r="I1166" t="str">
        <f>VLOOKUP($A1166,'Medical Examinations'!$A$1:$J$2336,8,FALSE)</f>
        <v>No</v>
      </c>
      <c r="J1166" t="str">
        <f>VLOOKUP($A1166,'Medical Examinations'!$A$1:$J$2336,9,FALSE)</f>
        <v>Obesity</v>
      </c>
      <c r="K1166" t="str">
        <f>VLOOKUP($A1166,'Medical Examinations'!$A$1:$J$2336,10,FALSE)</f>
        <v>Diabetes</v>
      </c>
      <c r="L1166">
        <f>VLOOKUP($A1166,'Hospitalisation Details'!$A$1:$O$2344,2,FALSE)</f>
        <v>8</v>
      </c>
      <c r="M1166" s="6" t="str">
        <f>VLOOKUP($A1166,'Hospitalisation Details'!$A$1:$O$2344,5,FALSE)</f>
        <v>8-Jul-1974</v>
      </c>
      <c r="N1166" s="28">
        <f>VLOOKUP($A1166,'Hospitalisation Details'!$A$1:$O$2344,6,FALSE)</f>
        <v>48</v>
      </c>
      <c r="O1166" s="28">
        <f>VLOOKUP($A1166,'Hospitalisation Details'!$A$1:$O$2344,7,FALSE)</f>
        <v>0</v>
      </c>
      <c r="P1166" s="28">
        <f>VLOOKUP($A1166,'Hospitalisation Details'!$A$1:$O$2344,8,FALSE)</f>
        <v>9653.81</v>
      </c>
      <c r="Q1166" t="str">
        <f>VLOOKUP($A1166,'Hospitalisation Details'!$A$1:$O$2344,3,FALSE)</f>
        <v>Jul</v>
      </c>
    </row>
    <row r="1167" spans="1:17" ht="15.6" x14ac:dyDescent="0.3">
      <c r="A1167" s="21" t="s">
        <v>1203</v>
      </c>
      <c r="B1167" t="str">
        <f>VLOOKUP($A1167,'Customer Names'!$A$2:$D$2336,3,FALSE)</f>
        <v>Grace</v>
      </c>
      <c r="C1167">
        <f>VLOOKUP($A1167,'Medical Examinations'!$A$1:$J$2336,2,FALSE)</f>
        <v>18.05</v>
      </c>
      <c r="D1167">
        <f>VLOOKUP($A1167,'Medical Examinations'!$A$1:$J$2336,3,FALSE)</f>
        <v>6.94</v>
      </c>
      <c r="E1167" t="str">
        <f>VLOOKUP($A1167,'Medical Examinations'!$A$1:$J$2336,4,FALSE)</f>
        <v>No</v>
      </c>
      <c r="F1167" t="str">
        <f>VLOOKUP($A1167,'Medical Examinations'!$A$1:$J$2336,5,FALSE)</f>
        <v>No</v>
      </c>
      <c r="G1167" t="str">
        <f>VLOOKUP($A1167,'Medical Examinations'!$A$1:$J$2336,6,FALSE)</f>
        <v>No</v>
      </c>
      <c r="H1167">
        <f>VLOOKUP($A1167,'Medical Examinations'!$A$1:$J$2336,7,FALSE)</f>
        <v>0</v>
      </c>
      <c r="I1167" t="str">
        <f>VLOOKUP($A1167,'Medical Examinations'!$A$1:$J$2336,8,FALSE)</f>
        <v>No</v>
      </c>
      <c r="J1167" t="str">
        <f>VLOOKUP($A1167,'Medical Examinations'!$A$1:$J$2336,9,FALSE)</f>
        <v>Under Weight</v>
      </c>
      <c r="K1167" t="str">
        <f>VLOOKUP($A1167,'Medical Examinations'!$A$1:$J$2336,10,FALSE)</f>
        <v>Diabetes</v>
      </c>
      <c r="L1167">
        <f>VLOOKUP($A1167,'Hospitalisation Details'!$A$1:$O$2344,2,FALSE)</f>
        <v>19</v>
      </c>
      <c r="M1167" s="6" t="str">
        <f>VLOOKUP($A1167,'Hospitalisation Details'!$A$1:$O$2344,5,FALSE)</f>
        <v>19-Jul-1971</v>
      </c>
      <c r="N1167" s="28">
        <f>VLOOKUP($A1167,'Hospitalisation Details'!$A$1:$O$2344,6,FALSE)</f>
        <v>51</v>
      </c>
      <c r="O1167" s="28">
        <f>VLOOKUP($A1167,'Hospitalisation Details'!$A$1:$O$2344,7,FALSE)</f>
        <v>0</v>
      </c>
      <c r="P1167" s="28">
        <f>VLOOKUP($A1167,'Hospitalisation Details'!$A$1:$O$2344,8,FALSE)</f>
        <v>9644.25</v>
      </c>
      <c r="Q1167" t="str">
        <f>VLOOKUP($A1167,'Hospitalisation Details'!$A$1:$O$2344,3,FALSE)</f>
        <v>Jul</v>
      </c>
    </row>
    <row r="1168" spans="1:17" ht="15.6" x14ac:dyDescent="0.3">
      <c r="A1168" s="21" t="s">
        <v>1202</v>
      </c>
      <c r="B1168" t="str">
        <f>VLOOKUP($A1168,'Customer Names'!$A$2:$D$2336,3,FALSE)</f>
        <v>Samantha</v>
      </c>
      <c r="C1168">
        <f>VLOOKUP($A1168,'Medical Examinations'!$A$1:$J$2336,2,FALSE)</f>
        <v>37.4</v>
      </c>
      <c r="D1168">
        <f>VLOOKUP($A1168,'Medical Examinations'!$A$1:$J$2336,3,FALSE)</f>
        <v>11.3</v>
      </c>
      <c r="E1168" t="str">
        <f>VLOOKUP($A1168,'Medical Examinations'!$A$1:$J$2336,4,FALSE)</f>
        <v>Yes</v>
      </c>
      <c r="F1168" t="str">
        <f>VLOOKUP($A1168,'Medical Examinations'!$A$1:$J$2336,5,FALSE)</f>
        <v>No</v>
      </c>
      <c r="G1168" t="str">
        <f>VLOOKUP($A1168,'Medical Examinations'!$A$1:$J$2336,6,FALSE)</f>
        <v>No</v>
      </c>
      <c r="H1168">
        <f>VLOOKUP($A1168,'Medical Examinations'!$A$1:$J$2336,7,FALSE)</f>
        <v>2</v>
      </c>
      <c r="I1168" t="str">
        <f>VLOOKUP($A1168,'Medical Examinations'!$A$1:$J$2336,8,FALSE)</f>
        <v>No</v>
      </c>
      <c r="J1168" t="str">
        <f>VLOOKUP($A1168,'Medical Examinations'!$A$1:$J$2336,9,FALSE)</f>
        <v>Obesity</v>
      </c>
      <c r="K1168" t="str">
        <f>VLOOKUP($A1168,'Medical Examinations'!$A$1:$J$2336,10,FALSE)</f>
        <v>Diabetes</v>
      </c>
      <c r="L1168">
        <f>VLOOKUP($A1168,'Hospitalisation Details'!$A$1:$O$2344,2,FALSE)</f>
        <v>30</v>
      </c>
      <c r="M1168" s="6" t="str">
        <f>VLOOKUP($A1168,'Hospitalisation Details'!$A$1:$O$2344,5,FALSE)</f>
        <v>30-Sep-1970</v>
      </c>
      <c r="N1168" s="28">
        <f>VLOOKUP($A1168,'Hospitalisation Details'!$A$1:$O$2344,6,FALSE)</f>
        <v>52</v>
      </c>
      <c r="O1168" s="28">
        <f>VLOOKUP($A1168,'Hospitalisation Details'!$A$1:$O$2344,7,FALSE)</f>
        <v>0</v>
      </c>
      <c r="P1168" s="28">
        <f>VLOOKUP($A1168,'Hospitalisation Details'!$A$1:$O$2344,8,FALSE)</f>
        <v>9634.5400000000009</v>
      </c>
      <c r="Q1168" t="str">
        <f>VLOOKUP($A1168,'Hospitalisation Details'!$A$1:$O$2344,3,FALSE)</f>
        <v>Sep</v>
      </c>
    </row>
    <row r="1169" spans="1:17" ht="15.6" x14ac:dyDescent="0.3">
      <c r="A1169" s="21" t="s">
        <v>1201</v>
      </c>
      <c r="B1169" t="str">
        <f>VLOOKUP($A1169,'Customer Names'!$A$2:$D$2336,3,FALSE)</f>
        <v>Nicole R</v>
      </c>
      <c r="C1169">
        <f>VLOOKUP($A1169,'Medical Examinations'!$A$1:$J$2336,2,FALSE)</f>
        <v>25.75</v>
      </c>
      <c r="D1169">
        <f>VLOOKUP($A1169,'Medical Examinations'!$A$1:$J$2336,3,FALSE)</f>
        <v>9.23</v>
      </c>
      <c r="E1169" t="str">
        <f>VLOOKUP($A1169,'Medical Examinations'!$A$1:$J$2336,4,FALSE)</f>
        <v>No</v>
      </c>
      <c r="F1169" t="str">
        <f>VLOOKUP($A1169,'Medical Examinations'!$A$1:$J$2336,5,FALSE)</f>
        <v>No</v>
      </c>
      <c r="G1169" t="str">
        <f>VLOOKUP($A1169,'Medical Examinations'!$A$1:$J$2336,6,FALSE)</f>
        <v>No</v>
      </c>
      <c r="H1169">
        <f>VLOOKUP($A1169,'Medical Examinations'!$A$1:$J$2336,7,FALSE)</f>
        <v>0</v>
      </c>
      <c r="I1169" t="str">
        <f>VLOOKUP($A1169,'Medical Examinations'!$A$1:$J$2336,8,FALSE)</f>
        <v>No</v>
      </c>
      <c r="J1169" t="str">
        <f>VLOOKUP($A1169,'Medical Examinations'!$A$1:$J$2336,9,FALSE)</f>
        <v>Over Weight</v>
      </c>
      <c r="K1169" t="str">
        <f>VLOOKUP($A1169,'Medical Examinations'!$A$1:$J$2336,10,FALSE)</f>
        <v>Diabetes</v>
      </c>
      <c r="L1169">
        <f>VLOOKUP($A1169,'Hospitalisation Details'!$A$1:$O$2344,2,FALSE)</f>
        <v>22</v>
      </c>
      <c r="M1169" s="6" t="str">
        <f>VLOOKUP($A1169,'Hospitalisation Details'!$A$1:$O$2344,5,FALSE)</f>
        <v>22-Jun-1968</v>
      </c>
      <c r="N1169" s="28">
        <f>VLOOKUP($A1169,'Hospitalisation Details'!$A$1:$O$2344,6,FALSE)</f>
        <v>54</v>
      </c>
      <c r="O1169" s="28">
        <f>VLOOKUP($A1169,'Hospitalisation Details'!$A$1:$O$2344,7,FALSE)</f>
        <v>0</v>
      </c>
      <c r="P1169" s="28">
        <f>VLOOKUP($A1169,'Hospitalisation Details'!$A$1:$O$2344,8,FALSE)</f>
        <v>9630.91</v>
      </c>
      <c r="Q1169" t="str">
        <f>VLOOKUP($A1169,'Hospitalisation Details'!$A$1:$O$2344,3,FALSE)</f>
        <v>Jun</v>
      </c>
    </row>
    <row r="1170" spans="1:17" ht="15.6" x14ac:dyDescent="0.3">
      <c r="A1170" s="21" t="s">
        <v>1200</v>
      </c>
      <c r="B1170" t="str">
        <f>VLOOKUP($A1170,'Customer Names'!$A$2:$D$2336,3,FALSE)</f>
        <v>David W</v>
      </c>
      <c r="C1170">
        <f>VLOOKUP($A1170,'Medical Examinations'!$A$1:$J$2336,2,FALSE)</f>
        <v>32.299999999999997</v>
      </c>
      <c r="D1170">
        <f>VLOOKUP($A1170,'Medical Examinations'!$A$1:$J$2336,3,FALSE)</f>
        <v>4.37</v>
      </c>
      <c r="E1170" t="str">
        <f>VLOOKUP($A1170,'Medical Examinations'!$A$1:$J$2336,4,FALSE)</f>
        <v>No</v>
      </c>
      <c r="F1170" t="str">
        <f>VLOOKUP($A1170,'Medical Examinations'!$A$1:$J$2336,5,FALSE)</f>
        <v>No</v>
      </c>
      <c r="G1170" t="str">
        <f>VLOOKUP($A1170,'Medical Examinations'!$A$1:$J$2336,6,FALSE)</f>
        <v>No</v>
      </c>
      <c r="H1170">
        <f>VLOOKUP($A1170,'Medical Examinations'!$A$1:$J$2336,7,FALSE)</f>
        <v>2</v>
      </c>
      <c r="I1170" t="str">
        <f>VLOOKUP($A1170,'Medical Examinations'!$A$1:$J$2336,8,FALSE)</f>
        <v>No</v>
      </c>
      <c r="J1170" t="str">
        <f>VLOOKUP($A1170,'Medical Examinations'!$A$1:$J$2336,9,FALSE)</f>
        <v>Obesity</v>
      </c>
      <c r="K1170" t="str">
        <f>VLOOKUP($A1170,'Medical Examinations'!$A$1:$J$2336,10,FALSE)</f>
        <v>Normal</v>
      </c>
      <c r="L1170">
        <f>VLOOKUP($A1170,'Hospitalisation Details'!$A$1:$O$2344,2,FALSE)</f>
        <v>23</v>
      </c>
      <c r="M1170" s="6" t="str">
        <f>VLOOKUP($A1170,'Hospitalisation Details'!$A$1:$O$2344,5,FALSE)</f>
        <v>23-Oct-1972</v>
      </c>
      <c r="N1170" s="28">
        <f>VLOOKUP($A1170,'Hospitalisation Details'!$A$1:$O$2344,6,FALSE)</f>
        <v>50</v>
      </c>
      <c r="O1170" s="28">
        <f>VLOOKUP($A1170,'Hospitalisation Details'!$A$1:$O$2344,7,FALSE)</f>
        <v>2</v>
      </c>
      <c r="P1170" s="28">
        <f>VLOOKUP($A1170,'Hospitalisation Details'!$A$1:$O$2344,8,FALSE)</f>
        <v>9630.4</v>
      </c>
      <c r="Q1170" t="str">
        <f>VLOOKUP($A1170,'Hospitalisation Details'!$A$1:$O$2344,3,FALSE)</f>
        <v>Oct</v>
      </c>
    </row>
    <row r="1171" spans="1:17" ht="15.6" x14ac:dyDescent="0.3">
      <c r="A1171" s="21" t="s">
        <v>1199</v>
      </c>
      <c r="B1171" t="str">
        <f>VLOOKUP($A1171,'Customer Names'!$A$2:$D$2336,3,FALSE)</f>
        <v>Grant</v>
      </c>
      <c r="C1171">
        <f>VLOOKUP($A1171,'Medical Examinations'!$A$1:$J$2336,2,FALSE)</f>
        <v>28.61</v>
      </c>
      <c r="D1171">
        <f>VLOOKUP($A1171,'Medical Examinations'!$A$1:$J$2336,3,FALSE)</f>
        <v>5.76</v>
      </c>
      <c r="E1171" t="str">
        <f>VLOOKUP($A1171,'Medical Examinations'!$A$1:$J$2336,4,FALSE)</f>
        <v>No</v>
      </c>
      <c r="F1171" t="str">
        <f>VLOOKUP($A1171,'Medical Examinations'!$A$1:$J$2336,5,FALSE)</f>
        <v>No</v>
      </c>
      <c r="G1171" t="str">
        <f>VLOOKUP($A1171,'Medical Examinations'!$A$1:$J$2336,6,FALSE)</f>
        <v>Yes</v>
      </c>
      <c r="H1171">
        <f>VLOOKUP($A1171,'Medical Examinations'!$A$1:$J$2336,7,FALSE)</f>
        <v>1</v>
      </c>
      <c r="I1171" t="str">
        <f>VLOOKUP($A1171,'Medical Examinations'!$A$1:$J$2336,8,FALSE)</f>
        <v>No</v>
      </c>
      <c r="J1171" t="str">
        <f>VLOOKUP($A1171,'Medical Examinations'!$A$1:$J$2336,9,FALSE)</f>
        <v>Over Weight</v>
      </c>
      <c r="K1171" t="str">
        <f>VLOOKUP($A1171,'Medical Examinations'!$A$1:$J$2336,10,FALSE)</f>
        <v>Prediabetes</v>
      </c>
      <c r="L1171">
        <f>VLOOKUP($A1171,'Hospitalisation Details'!$A$1:$O$2344,2,FALSE)</f>
        <v>19</v>
      </c>
      <c r="M1171" s="6" t="str">
        <f>VLOOKUP($A1171,'Hospitalisation Details'!$A$1:$O$2344,5,FALSE)</f>
        <v>19-Dec-1979</v>
      </c>
      <c r="N1171" s="28">
        <f>VLOOKUP($A1171,'Hospitalisation Details'!$A$1:$O$2344,6,FALSE)</f>
        <v>43</v>
      </c>
      <c r="O1171" s="28">
        <f>VLOOKUP($A1171,'Hospitalisation Details'!$A$1:$O$2344,7,FALSE)</f>
        <v>2</v>
      </c>
      <c r="P1171" s="28">
        <f>VLOOKUP($A1171,'Hospitalisation Details'!$A$1:$O$2344,8,FALSE)</f>
        <v>9630.2999999999993</v>
      </c>
      <c r="Q1171" t="str">
        <f>VLOOKUP($A1171,'Hospitalisation Details'!$A$1:$O$2344,3,FALSE)</f>
        <v>Dec</v>
      </c>
    </row>
    <row r="1172" spans="1:17" ht="15.6" x14ac:dyDescent="0.3">
      <c r="A1172" s="21" t="s">
        <v>1198</v>
      </c>
      <c r="B1172" t="str">
        <f>VLOOKUP($A1172,'Customer Names'!$A$2:$D$2336,3,FALSE)</f>
        <v>Sophia</v>
      </c>
      <c r="C1172">
        <f>VLOOKUP($A1172,'Medical Examinations'!$A$1:$J$2336,2,FALSE)</f>
        <v>45.41</v>
      </c>
      <c r="D1172">
        <f>VLOOKUP($A1172,'Medical Examinations'!$A$1:$J$2336,3,FALSE)</f>
        <v>4.96</v>
      </c>
      <c r="E1172" t="str">
        <f>VLOOKUP($A1172,'Medical Examinations'!$A$1:$J$2336,4,FALSE)</f>
        <v>No</v>
      </c>
      <c r="F1172" t="str">
        <f>VLOOKUP($A1172,'Medical Examinations'!$A$1:$J$2336,5,FALSE)</f>
        <v>No</v>
      </c>
      <c r="G1172" t="str">
        <f>VLOOKUP($A1172,'Medical Examinations'!$A$1:$J$2336,6,FALSE)</f>
        <v>No</v>
      </c>
      <c r="H1172">
        <f>VLOOKUP($A1172,'Medical Examinations'!$A$1:$J$2336,7,FALSE)</f>
        <v>1</v>
      </c>
      <c r="I1172" t="str">
        <f>VLOOKUP($A1172,'Medical Examinations'!$A$1:$J$2336,8,FALSE)</f>
        <v>No</v>
      </c>
      <c r="J1172" t="str">
        <f>VLOOKUP($A1172,'Medical Examinations'!$A$1:$J$2336,9,FALSE)</f>
        <v>Obesity</v>
      </c>
      <c r="K1172" t="str">
        <f>VLOOKUP($A1172,'Medical Examinations'!$A$1:$J$2336,10,FALSE)</f>
        <v>Normal</v>
      </c>
      <c r="L1172">
        <f>VLOOKUP($A1172,'Hospitalisation Details'!$A$1:$O$2344,2,FALSE)</f>
        <v>23</v>
      </c>
      <c r="M1172" s="6" t="str">
        <f>VLOOKUP($A1172,'Hospitalisation Details'!$A$1:$O$2344,5,FALSE)</f>
        <v>23-Jun-1998</v>
      </c>
      <c r="N1172" s="28">
        <f>VLOOKUP($A1172,'Hospitalisation Details'!$A$1:$O$2344,6,FALSE)</f>
        <v>24</v>
      </c>
      <c r="O1172" s="28">
        <f>VLOOKUP($A1172,'Hospitalisation Details'!$A$1:$O$2344,7,FALSE)</f>
        <v>0</v>
      </c>
      <c r="P1172" s="28">
        <f>VLOOKUP($A1172,'Hospitalisation Details'!$A$1:$O$2344,8,FALSE)</f>
        <v>9628.7900000000009</v>
      </c>
      <c r="Q1172" t="str">
        <f>VLOOKUP($A1172,'Hospitalisation Details'!$A$1:$O$2344,3,FALSE)</f>
        <v>Jun</v>
      </c>
    </row>
    <row r="1173" spans="1:17" ht="15.6" x14ac:dyDescent="0.3">
      <c r="A1173" s="21" t="s">
        <v>1197</v>
      </c>
      <c r="B1173" t="str">
        <f>VLOOKUP($A1173,'Customer Names'!$A$2:$D$2336,3,FALSE)</f>
        <v>Christina</v>
      </c>
      <c r="C1173">
        <f>VLOOKUP($A1173,'Medical Examinations'!$A$1:$J$2336,2,FALSE)</f>
        <v>31.2</v>
      </c>
      <c r="D1173">
        <f>VLOOKUP($A1173,'Medical Examinations'!$A$1:$J$2336,3,FALSE)</f>
        <v>11.04</v>
      </c>
      <c r="E1173" t="str">
        <f>VLOOKUP($A1173,'Medical Examinations'!$A$1:$J$2336,4,FALSE)</f>
        <v>Yes</v>
      </c>
      <c r="F1173" t="str">
        <f>VLOOKUP($A1173,'Medical Examinations'!$A$1:$J$2336,5,FALSE)</f>
        <v>No</v>
      </c>
      <c r="G1173" t="str">
        <f>VLOOKUP($A1173,'Medical Examinations'!$A$1:$J$2336,6,FALSE)</f>
        <v>No</v>
      </c>
      <c r="H1173">
        <f>VLOOKUP($A1173,'Medical Examinations'!$A$1:$J$2336,7,FALSE)</f>
        <v>2</v>
      </c>
      <c r="I1173" t="str">
        <f>VLOOKUP($A1173,'Medical Examinations'!$A$1:$J$2336,8,FALSE)</f>
        <v>No</v>
      </c>
      <c r="J1173" t="str">
        <f>VLOOKUP($A1173,'Medical Examinations'!$A$1:$J$2336,9,FALSE)</f>
        <v>Obesity</v>
      </c>
      <c r="K1173" t="str">
        <f>VLOOKUP($A1173,'Medical Examinations'!$A$1:$J$2336,10,FALSE)</f>
        <v>Diabetes</v>
      </c>
      <c r="L1173">
        <f>VLOOKUP($A1173,'Hospitalisation Details'!$A$1:$O$2344,2,FALSE)</f>
        <v>16</v>
      </c>
      <c r="M1173" s="6" t="str">
        <f>VLOOKUP($A1173,'Hospitalisation Details'!$A$1:$O$2344,5,FALSE)</f>
        <v>16-Dec-1970</v>
      </c>
      <c r="N1173" s="28">
        <f>VLOOKUP($A1173,'Hospitalisation Details'!$A$1:$O$2344,6,FALSE)</f>
        <v>52</v>
      </c>
      <c r="O1173" s="28">
        <f>VLOOKUP($A1173,'Hospitalisation Details'!$A$1:$O$2344,7,FALSE)</f>
        <v>0</v>
      </c>
      <c r="P1173" s="28">
        <f>VLOOKUP($A1173,'Hospitalisation Details'!$A$1:$O$2344,8,FALSE)</f>
        <v>9625.92</v>
      </c>
      <c r="Q1173" t="str">
        <f>VLOOKUP($A1173,'Hospitalisation Details'!$A$1:$O$2344,3,FALSE)</f>
        <v>Dec</v>
      </c>
    </row>
    <row r="1174" spans="1:17" ht="15.6" x14ac:dyDescent="0.3">
      <c r="A1174" s="21" t="s">
        <v>1196</v>
      </c>
      <c r="B1174" t="str">
        <f>VLOOKUP($A1174,'Customer Names'!$A$2:$D$2336,3,FALSE)</f>
        <v>Sam L</v>
      </c>
      <c r="C1174">
        <f>VLOOKUP($A1174,'Medical Examinations'!$A$1:$J$2336,2,FALSE)</f>
        <v>29.83</v>
      </c>
      <c r="D1174">
        <f>VLOOKUP($A1174,'Medical Examinations'!$A$1:$J$2336,3,FALSE)</f>
        <v>7.81</v>
      </c>
      <c r="E1174" t="str">
        <f>VLOOKUP($A1174,'Medical Examinations'!$A$1:$J$2336,4,FALSE)</f>
        <v>Yes</v>
      </c>
      <c r="F1174" t="str">
        <f>VLOOKUP($A1174,'Medical Examinations'!$A$1:$J$2336,5,FALSE)</f>
        <v>No</v>
      </c>
      <c r="G1174" t="str">
        <f>VLOOKUP($A1174,'Medical Examinations'!$A$1:$J$2336,6,FALSE)</f>
        <v>No</v>
      </c>
      <c r="H1174">
        <f>VLOOKUP($A1174,'Medical Examinations'!$A$1:$J$2336,7,FALSE)</f>
        <v>1</v>
      </c>
      <c r="I1174" t="str">
        <f>VLOOKUP($A1174,'Medical Examinations'!$A$1:$J$2336,8,FALSE)</f>
        <v>No</v>
      </c>
      <c r="J1174" t="str">
        <f>VLOOKUP($A1174,'Medical Examinations'!$A$1:$J$2336,9,FALSE)</f>
        <v>Over Weight</v>
      </c>
      <c r="K1174" t="str">
        <f>VLOOKUP($A1174,'Medical Examinations'!$A$1:$J$2336,10,FALSE)</f>
        <v>Diabetes</v>
      </c>
      <c r="L1174">
        <f>VLOOKUP($A1174,'Hospitalisation Details'!$A$1:$O$2344,2,FALSE)</f>
        <v>29</v>
      </c>
      <c r="M1174" s="6" t="str">
        <f>VLOOKUP($A1174,'Hospitalisation Details'!$A$1:$O$2344,5,FALSE)</f>
        <v>29-Oct-1975</v>
      </c>
      <c r="N1174" s="28">
        <f>VLOOKUP($A1174,'Hospitalisation Details'!$A$1:$O$2344,6,FALSE)</f>
        <v>47</v>
      </c>
      <c r="O1174" s="28">
        <f>VLOOKUP($A1174,'Hospitalisation Details'!$A$1:$O$2344,7,FALSE)</f>
        <v>3</v>
      </c>
      <c r="P1174" s="28">
        <f>VLOOKUP($A1174,'Hospitalisation Details'!$A$1:$O$2344,8,FALSE)</f>
        <v>9620.33</v>
      </c>
      <c r="Q1174" t="str">
        <f>VLOOKUP($A1174,'Hospitalisation Details'!$A$1:$O$2344,3,FALSE)</f>
        <v>Oct</v>
      </c>
    </row>
    <row r="1175" spans="1:17" ht="15.6" x14ac:dyDescent="0.3">
      <c r="A1175" s="21" t="s">
        <v>1195</v>
      </c>
      <c r="B1175" t="str">
        <f>VLOOKUP($A1175,'Customer Names'!$A$2:$D$2336,3,FALSE)</f>
        <v>Haley R</v>
      </c>
      <c r="C1175">
        <f>VLOOKUP($A1175,'Medical Examinations'!$A$1:$J$2336,2,FALSE)</f>
        <v>29.06</v>
      </c>
      <c r="D1175">
        <f>VLOOKUP($A1175,'Medical Examinations'!$A$1:$J$2336,3,FALSE)</f>
        <v>4.55</v>
      </c>
      <c r="E1175" t="str">
        <f>VLOOKUP($A1175,'Medical Examinations'!$A$1:$J$2336,4,FALSE)</f>
        <v>No</v>
      </c>
      <c r="F1175" t="str">
        <f>VLOOKUP($A1175,'Medical Examinations'!$A$1:$J$2336,5,FALSE)</f>
        <v>No</v>
      </c>
      <c r="G1175" t="str">
        <f>VLOOKUP($A1175,'Medical Examinations'!$A$1:$J$2336,6,FALSE)</f>
        <v>No</v>
      </c>
      <c r="H1175">
        <f>VLOOKUP($A1175,'Medical Examinations'!$A$1:$J$2336,7,FALSE)</f>
        <v>0</v>
      </c>
      <c r="I1175" t="str">
        <f>VLOOKUP($A1175,'Medical Examinations'!$A$1:$J$2336,8,FALSE)</f>
        <v>No</v>
      </c>
      <c r="J1175" t="str">
        <f>VLOOKUP($A1175,'Medical Examinations'!$A$1:$J$2336,9,FALSE)</f>
        <v>Over Weight</v>
      </c>
      <c r="K1175" t="str">
        <f>VLOOKUP($A1175,'Medical Examinations'!$A$1:$J$2336,10,FALSE)</f>
        <v>Normal</v>
      </c>
      <c r="L1175">
        <f>VLOOKUP($A1175,'Hospitalisation Details'!$A$1:$O$2344,2,FALSE)</f>
        <v>29</v>
      </c>
      <c r="M1175" s="6" t="str">
        <f>VLOOKUP($A1175,'Hospitalisation Details'!$A$1:$O$2344,5,FALSE)</f>
        <v>29-Aug-1982</v>
      </c>
      <c r="N1175" s="28">
        <f>VLOOKUP($A1175,'Hospitalisation Details'!$A$1:$O$2344,6,FALSE)</f>
        <v>40</v>
      </c>
      <c r="O1175" s="28">
        <f>VLOOKUP($A1175,'Hospitalisation Details'!$A$1:$O$2344,7,FALSE)</f>
        <v>3</v>
      </c>
      <c r="P1175" s="28">
        <f>VLOOKUP($A1175,'Hospitalisation Details'!$A$1:$O$2344,8,FALSE)</f>
        <v>9619.18</v>
      </c>
      <c r="Q1175" t="str">
        <f>VLOOKUP($A1175,'Hospitalisation Details'!$A$1:$O$2344,3,FALSE)</f>
        <v>Aug</v>
      </c>
    </row>
    <row r="1176" spans="1:17" ht="15.6" x14ac:dyDescent="0.3">
      <c r="A1176" s="21" t="s">
        <v>1194</v>
      </c>
      <c r="B1176" t="str">
        <f>VLOOKUP($A1176,'Customer Names'!$A$2:$D$2336,3,FALSE)</f>
        <v>Ethan</v>
      </c>
      <c r="C1176">
        <f>VLOOKUP($A1176,'Medical Examinations'!$A$1:$J$2336,2,FALSE)</f>
        <v>27.454999999999998</v>
      </c>
      <c r="D1176">
        <f>VLOOKUP($A1176,'Medical Examinations'!$A$1:$J$2336,3,FALSE)</f>
        <v>6.13</v>
      </c>
      <c r="E1176" t="str">
        <f>VLOOKUP($A1176,'Medical Examinations'!$A$1:$J$2336,4,FALSE)</f>
        <v>No</v>
      </c>
      <c r="F1176" t="str">
        <f>VLOOKUP($A1176,'Medical Examinations'!$A$1:$J$2336,5,FALSE)</f>
        <v>No</v>
      </c>
      <c r="G1176" t="str">
        <f>VLOOKUP($A1176,'Medical Examinations'!$A$1:$J$2336,6,FALSE)</f>
        <v>No</v>
      </c>
      <c r="H1176">
        <f>VLOOKUP($A1176,'Medical Examinations'!$A$1:$J$2336,7,FALSE)</f>
        <v>2</v>
      </c>
      <c r="I1176" t="str">
        <f>VLOOKUP($A1176,'Medical Examinations'!$A$1:$J$2336,8,FALSE)</f>
        <v>No</v>
      </c>
      <c r="J1176" t="str">
        <f>VLOOKUP($A1176,'Medical Examinations'!$A$1:$J$2336,9,FALSE)</f>
        <v>Over Weight</v>
      </c>
      <c r="K1176" t="str">
        <f>VLOOKUP($A1176,'Medical Examinations'!$A$1:$J$2336,10,FALSE)</f>
        <v>Prediabetes</v>
      </c>
      <c r="L1176">
        <f>VLOOKUP($A1176,'Hospitalisation Details'!$A$1:$O$2344,2,FALSE)</f>
        <v>27</v>
      </c>
      <c r="M1176" s="6" t="str">
        <f>VLOOKUP($A1176,'Hospitalisation Details'!$A$1:$O$2344,5,FALSE)</f>
        <v>27-Dec-1972</v>
      </c>
      <c r="N1176" s="28">
        <f>VLOOKUP($A1176,'Hospitalisation Details'!$A$1:$O$2344,6,FALSE)</f>
        <v>50</v>
      </c>
      <c r="O1176" s="28">
        <f>VLOOKUP($A1176,'Hospitalisation Details'!$A$1:$O$2344,7,FALSE)</f>
        <v>1</v>
      </c>
      <c r="P1176" s="28">
        <f>VLOOKUP($A1176,'Hospitalisation Details'!$A$1:$O$2344,8,FALSE)</f>
        <v>9617.66</v>
      </c>
      <c r="Q1176" t="str">
        <f>VLOOKUP($A1176,'Hospitalisation Details'!$A$1:$O$2344,3,FALSE)</f>
        <v>Dec</v>
      </c>
    </row>
    <row r="1177" spans="1:17" ht="15.6" x14ac:dyDescent="0.3">
      <c r="A1177" s="21" t="s">
        <v>1193</v>
      </c>
      <c r="B1177" t="str">
        <f>VLOOKUP($A1177,'Customer Names'!$A$2:$D$2336,3,FALSE)</f>
        <v>Andrew W</v>
      </c>
      <c r="C1177">
        <f>VLOOKUP($A1177,'Medical Examinations'!$A$1:$J$2336,2,FALSE)</f>
        <v>23.01</v>
      </c>
      <c r="D1177">
        <f>VLOOKUP($A1177,'Medical Examinations'!$A$1:$J$2336,3,FALSE)</f>
        <v>6.04</v>
      </c>
      <c r="E1177" t="str">
        <f>VLOOKUP($A1177,'Medical Examinations'!$A$1:$J$2336,4,FALSE)</f>
        <v>Yes</v>
      </c>
      <c r="F1177" t="str">
        <f>VLOOKUP($A1177,'Medical Examinations'!$A$1:$J$2336,5,FALSE)</f>
        <v>No</v>
      </c>
      <c r="G1177" t="str">
        <f>VLOOKUP($A1177,'Medical Examinations'!$A$1:$J$2336,6,FALSE)</f>
        <v>No</v>
      </c>
      <c r="H1177">
        <f>VLOOKUP($A1177,'Medical Examinations'!$A$1:$J$2336,7,FALSE)</f>
        <v>1</v>
      </c>
      <c r="I1177" t="str">
        <f>VLOOKUP($A1177,'Medical Examinations'!$A$1:$J$2336,8,FALSE)</f>
        <v>No</v>
      </c>
      <c r="J1177" t="str">
        <f>VLOOKUP($A1177,'Medical Examinations'!$A$1:$J$2336,9,FALSE)</f>
        <v>Normal Weight</v>
      </c>
      <c r="K1177" t="str">
        <f>VLOOKUP($A1177,'Medical Examinations'!$A$1:$J$2336,10,FALSE)</f>
        <v>Prediabetes</v>
      </c>
      <c r="L1177">
        <f>VLOOKUP($A1177,'Hospitalisation Details'!$A$1:$O$2344,2,FALSE)</f>
        <v>15</v>
      </c>
      <c r="M1177" s="6" t="str">
        <f>VLOOKUP($A1177,'Hospitalisation Details'!$A$1:$O$2344,5,FALSE)</f>
        <v>15-Dec-1964</v>
      </c>
      <c r="N1177" s="28">
        <f>VLOOKUP($A1177,'Hospitalisation Details'!$A$1:$O$2344,6,FALSE)</f>
        <v>58</v>
      </c>
      <c r="O1177" s="28">
        <f>VLOOKUP($A1177,'Hospitalisation Details'!$A$1:$O$2344,7,FALSE)</f>
        <v>0</v>
      </c>
      <c r="P1177" s="28">
        <f>VLOOKUP($A1177,'Hospitalisation Details'!$A$1:$O$2344,8,FALSE)</f>
        <v>9597.6299999999992</v>
      </c>
      <c r="Q1177" t="str">
        <f>VLOOKUP($A1177,'Hospitalisation Details'!$A$1:$O$2344,3,FALSE)</f>
        <v>Dec</v>
      </c>
    </row>
    <row r="1178" spans="1:17" ht="15.6" x14ac:dyDescent="0.3">
      <c r="A1178" s="21" t="s">
        <v>1192</v>
      </c>
      <c r="B1178" t="str">
        <f>VLOOKUP($A1178,'Customer Names'!$A$2:$D$2336,3,FALSE)</f>
        <v>Mark G</v>
      </c>
      <c r="C1178">
        <f>VLOOKUP($A1178,'Medical Examinations'!$A$1:$J$2336,2,FALSE)</f>
        <v>31.39</v>
      </c>
      <c r="D1178">
        <f>VLOOKUP($A1178,'Medical Examinations'!$A$1:$J$2336,3,FALSE)</f>
        <v>8.85</v>
      </c>
      <c r="E1178" t="str">
        <f>VLOOKUP($A1178,'Medical Examinations'!$A$1:$J$2336,4,FALSE)</f>
        <v>Yes</v>
      </c>
      <c r="F1178" t="str">
        <f>VLOOKUP($A1178,'Medical Examinations'!$A$1:$J$2336,5,FALSE)</f>
        <v>No</v>
      </c>
      <c r="G1178" t="str">
        <f>VLOOKUP($A1178,'Medical Examinations'!$A$1:$J$2336,6,FALSE)</f>
        <v>No</v>
      </c>
      <c r="H1178">
        <f>VLOOKUP($A1178,'Medical Examinations'!$A$1:$J$2336,7,FALSE)</f>
        <v>0</v>
      </c>
      <c r="I1178" t="str">
        <f>VLOOKUP($A1178,'Medical Examinations'!$A$1:$J$2336,8,FALSE)</f>
        <v>No</v>
      </c>
      <c r="J1178" t="str">
        <f>VLOOKUP($A1178,'Medical Examinations'!$A$1:$J$2336,9,FALSE)</f>
        <v>Obesity</v>
      </c>
      <c r="K1178" t="str">
        <f>VLOOKUP($A1178,'Medical Examinations'!$A$1:$J$2336,10,FALSE)</f>
        <v>Diabetes</v>
      </c>
      <c r="L1178">
        <f>VLOOKUP($A1178,'Hospitalisation Details'!$A$1:$O$2344,2,FALSE)</f>
        <v>18</v>
      </c>
      <c r="M1178" s="6" t="str">
        <f>VLOOKUP($A1178,'Hospitalisation Details'!$A$1:$O$2344,5,FALSE)</f>
        <v>18-Oct-1981</v>
      </c>
      <c r="N1178" s="28">
        <f>VLOOKUP($A1178,'Hospitalisation Details'!$A$1:$O$2344,6,FALSE)</f>
        <v>41</v>
      </c>
      <c r="O1178" s="28">
        <f>VLOOKUP($A1178,'Hospitalisation Details'!$A$1:$O$2344,7,FALSE)</f>
        <v>1</v>
      </c>
      <c r="P1178" s="28">
        <f>VLOOKUP($A1178,'Hospitalisation Details'!$A$1:$O$2344,8,FALSE)</f>
        <v>9584.0400000000009</v>
      </c>
      <c r="Q1178" t="str">
        <f>VLOOKUP($A1178,'Hospitalisation Details'!$A$1:$O$2344,3,FALSE)</f>
        <v>Oct</v>
      </c>
    </row>
    <row r="1179" spans="1:17" ht="15.6" x14ac:dyDescent="0.3">
      <c r="A1179" s="21" t="s">
        <v>1191</v>
      </c>
      <c r="B1179" t="str">
        <f>VLOOKUP($A1179,'Customer Names'!$A$2:$D$2336,3,FALSE)</f>
        <v>Kasey E</v>
      </c>
      <c r="C1179">
        <f>VLOOKUP($A1179,'Medical Examinations'!$A$1:$J$2336,2,FALSE)</f>
        <v>34.770000000000003</v>
      </c>
      <c r="D1179">
        <f>VLOOKUP($A1179,'Medical Examinations'!$A$1:$J$2336,3,FALSE)</f>
        <v>10.54</v>
      </c>
      <c r="E1179" t="str">
        <f>VLOOKUP($A1179,'Medical Examinations'!$A$1:$J$2336,4,FALSE)</f>
        <v>No</v>
      </c>
      <c r="F1179" t="str">
        <f>VLOOKUP($A1179,'Medical Examinations'!$A$1:$J$2336,5,FALSE)</f>
        <v>No</v>
      </c>
      <c r="G1179" t="str">
        <f>VLOOKUP($A1179,'Medical Examinations'!$A$1:$J$2336,6,FALSE)</f>
        <v>No</v>
      </c>
      <c r="H1179">
        <f>VLOOKUP($A1179,'Medical Examinations'!$A$1:$J$2336,7,FALSE)</f>
        <v>2</v>
      </c>
      <c r="I1179" t="str">
        <f>VLOOKUP($A1179,'Medical Examinations'!$A$1:$J$2336,8,FALSE)</f>
        <v>No</v>
      </c>
      <c r="J1179" t="str">
        <f>VLOOKUP($A1179,'Medical Examinations'!$A$1:$J$2336,9,FALSE)</f>
        <v>Obesity</v>
      </c>
      <c r="K1179" t="str">
        <f>VLOOKUP($A1179,'Medical Examinations'!$A$1:$J$2336,10,FALSE)</f>
        <v>Diabetes</v>
      </c>
      <c r="L1179">
        <f>VLOOKUP($A1179,'Hospitalisation Details'!$A$1:$O$2344,2,FALSE)</f>
        <v>28</v>
      </c>
      <c r="M1179" s="6" t="str">
        <f>VLOOKUP($A1179,'Hospitalisation Details'!$A$1:$O$2344,5,FALSE)</f>
        <v>28-Nov-1973</v>
      </c>
      <c r="N1179" s="28">
        <f>VLOOKUP($A1179,'Hospitalisation Details'!$A$1:$O$2344,6,FALSE)</f>
        <v>49</v>
      </c>
      <c r="O1179" s="28">
        <f>VLOOKUP($A1179,'Hospitalisation Details'!$A$1:$O$2344,7,FALSE)</f>
        <v>1</v>
      </c>
      <c r="P1179" s="28">
        <f>VLOOKUP($A1179,'Hospitalisation Details'!$A$1:$O$2344,8,FALSE)</f>
        <v>9583.89</v>
      </c>
      <c r="Q1179" t="str">
        <f>VLOOKUP($A1179,'Hospitalisation Details'!$A$1:$O$2344,3,FALSE)</f>
        <v>Nov</v>
      </c>
    </row>
    <row r="1180" spans="1:17" ht="15.6" x14ac:dyDescent="0.3">
      <c r="A1180" s="21" t="s">
        <v>1190</v>
      </c>
      <c r="B1180" t="str">
        <f>VLOOKUP($A1180,'Customer Names'!$A$2:$D$2336,3,FALSE)</f>
        <v>Jeff</v>
      </c>
      <c r="C1180">
        <f>VLOOKUP($A1180,'Medical Examinations'!$A$1:$J$2336,2,FALSE)</f>
        <v>24.48</v>
      </c>
      <c r="D1180">
        <f>VLOOKUP($A1180,'Medical Examinations'!$A$1:$J$2336,3,FALSE)</f>
        <v>4.37</v>
      </c>
      <c r="E1180" t="str">
        <f>VLOOKUP($A1180,'Medical Examinations'!$A$1:$J$2336,4,FALSE)</f>
        <v>Yes</v>
      </c>
      <c r="F1180" t="str">
        <f>VLOOKUP($A1180,'Medical Examinations'!$A$1:$J$2336,5,FALSE)</f>
        <v>No</v>
      </c>
      <c r="G1180" t="str">
        <f>VLOOKUP($A1180,'Medical Examinations'!$A$1:$J$2336,6,FALSE)</f>
        <v>No</v>
      </c>
      <c r="H1180">
        <f>VLOOKUP($A1180,'Medical Examinations'!$A$1:$J$2336,7,FALSE)</f>
        <v>2</v>
      </c>
      <c r="I1180" t="str">
        <f>VLOOKUP($A1180,'Medical Examinations'!$A$1:$J$2336,8,FALSE)</f>
        <v>No</v>
      </c>
      <c r="J1180" t="str">
        <f>VLOOKUP($A1180,'Medical Examinations'!$A$1:$J$2336,9,FALSE)</f>
        <v>Normal Weight</v>
      </c>
      <c r="K1180" t="str">
        <f>VLOOKUP($A1180,'Medical Examinations'!$A$1:$J$2336,10,FALSE)</f>
        <v>Normal</v>
      </c>
      <c r="L1180">
        <f>VLOOKUP($A1180,'Hospitalisation Details'!$A$1:$O$2344,2,FALSE)</f>
        <v>4</v>
      </c>
      <c r="M1180" s="6" t="str">
        <f>VLOOKUP($A1180,'Hospitalisation Details'!$A$1:$O$2344,5,FALSE)</f>
        <v>4-Dec-1966</v>
      </c>
      <c r="N1180" s="28">
        <f>VLOOKUP($A1180,'Hospitalisation Details'!$A$1:$O$2344,6,FALSE)</f>
        <v>56</v>
      </c>
      <c r="O1180" s="28">
        <f>VLOOKUP($A1180,'Hospitalisation Details'!$A$1:$O$2344,7,FALSE)</f>
        <v>0</v>
      </c>
      <c r="P1180" s="28">
        <f>VLOOKUP($A1180,'Hospitalisation Details'!$A$1:$O$2344,8,FALSE)</f>
        <v>9582.5400000000009</v>
      </c>
      <c r="Q1180" t="str">
        <f>VLOOKUP($A1180,'Hospitalisation Details'!$A$1:$O$2344,3,FALSE)</f>
        <v>Dec</v>
      </c>
    </row>
    <row r="1181" spans="1:17" ht="15.6" x14ac:dyDescent="0.3">
      <c r="A1181" s="21" t="s">
        <v>1189</v>
      </c>
      <c r="B1181" t="str">
        <f>VLOOKUP($A1181,'Customer Names'!$A$2:$D$2336,3,FALSE)</f>
        <v>Amy</v>
      </c>
      <c r="C1181">
        <f>VLOOKUP($A1181,'Medical Examinations'!$A$1:$J$2336,2,FALSE)</f>
        <v>22.61</v>
      </c>
      <c r="D1181">
        <f>VLOOKUP($A1181,'Medical Examinations'!$A$1:$J$2336,3,FALSE)</f>
        <v>9.6300000000000008</v>
      </c>
      <c r="E1181" t="str">
        <f>VLOOKUP($A1181,'Medical Examinations'!$A$1:$J$2336,4,FALSE)</f>
        <v>No</v>
      </c>
      <c r="F1181" t="str">
        <f>VLOOKUP($A1181,'Medical Examinations'!$A$1:$J$2336,5,FALSE)</f>
        <v>No</v>
      </c>
      <c r="G1181" t="str">
        <f>VLOOKUP($A1181,'Medical Examinations'!$A$1:$J$2336,6,FALSE)</f>
        <v>No</v>
      </c>
      <c r="H1181">
        <f>VLOOKUP($A1181,'Medical Examinations'!$A$1:$J$2336,7,FALSE)</f>
        <v>2</v>
      </c>
      <c r="I1181" t="str">
        <f>VLOOKUP($A1181,'Medical Examinations'!$A$1:$J$2336,8,FALSE)</f>
        <v>No</v>
      </c>
      <c r="J1181" t="str">
        <f>VLOOKUP($A1181,'Medical Examinations'!$A$1:$J$2336,9,FALSE)</f>
        <v>Normal Weight</v>
      </c>
      <c r="K1181" t="str">
        <f>VLOOKUP($A1181,'Medical Examinations'!$A$1:$J$2336,10,FALSE)</f>
        <v>Diabetes</v>
      </c>
      <c r="L1181">
        <f>VLOOKUP($A1181,'Hospitalisation Details'!$A$1:$O$2344,2,FALSE)</f>
        <v>1</v>
      </c>
      <c r="M1181" s="6" t="str">
        <f>VLOOKUP($A1181,'Hospitalisation Details'!$A$1:$O$2344,5,FALSE)</f>
        <v>1-Dec-1973</v>
      </c>
      <c r="N1181" s="28">
        <f>VLOOKUP($A1181,'Hospitalisation Details'!$A$1:$O$2344,6,FALSE)</f>
        <v>49</v>
      </c>
      <c r="O1181" s="28">
        <f>VLOOKUP($A1181,'Hospitalisation Details'!$A$1:$O$2344,7,FALSE)</f>
        <v>1</v>
      </c>
      <c r="P1181" s="28">
        <f>VLOOKUP($A1181,'Hospitalisation Details'!$A$1:$O$2344,8,FALSE)</f>
        <v>9566.99</v>
      </c>
      <c r="Q1181" t="str">
        <f>VLOOKUP($A1181,'Hospitalisation Details'!$A$1:$O$2344,3,FALSE)</f>
        <v>Dec</v>
      </c>
    </row>
    <row r="1182" spans="1:17" ht="15.6" x14ac:dyDescent="0.3">
      <c r="A1182" s="21" t="s">
        <v>1188</v>
      </c>
      <c r="B1182" t="str">
        <f>VLOOKUP($A1182,'Customer Names'!$A$2:$D$2336,3,FALSE)</f>
        <v>Adam</v>
      </c>
      <c r="C1182">
        <f>VLOOKUP($A1182,'Medical Examinations'!$A$1:$J$2336,2,FALSE)</f>
        <v>34.299999999999997</v>
      </c>
      <c r="D1182">
        <f>VLOOKUP($A1182,'Medical Examinations'!$A$1:$J$2336,3,FALSE)</f>
        <v>10.37</v>
      </c>
      <c r="E1182" t="str">
        <f>VLOOKUP($A1182,'Medical Examinations'!$A$1:$J$2336,4,FALSE)</f>
        <v>No</v>
      </c>
      <c r="F1182" t="str">
        <f>VLOOKUP($A1182,'Medical Examinations'!$A$1:$J$2336,5,FALSE)</f>
        <v>No</v>
      </c>
      <c r="G1182" t="str">
        <f>VLOOKUP($A1182,'Medical Examinations'!$A$1:$J$2336,6,FALSE)</f>
        <v>No</v>
      </c>
      <c r="H1182">
        <f>VLOOKUP($A1182,'Medical Examinations'!$A$1:$J$2336,7,FALSE)</f>
        <v>0</v>
      </c>
      <c r="I1182" t="str">
        <f>VLOOKUP($A1182,'Medical Examinations'!$A$1:$J$2336,8,FALSE)</f>
        <v>No</v>
      </c>
      <c r="J1182" t="str">
        <f>VLOOKUP($A1182,'Medical Examinations'!$A$1:$J$2336,9,FALSE)</f>
        <v>Obesity</v>
      </c>
      <c r="K1182" t="str">
        <f>VLOOKUP($A1182,'Medical Examinations'!$A$1:$J$2336,10,FALSE)</f>
        <v>Diabetes</v>
      </c>
      <c r="L1182">
        <f>VLOOKUP($A1182,'Hospitalisation Details'!$A$1:$O$2344,2,FALSE)</f>
        <v>14</v>
      </c>
      <c r="M1182" s="6" t="str">
        <f>VLOOKUP($A1182,'Hospitalisation Details'!$A$1:$O$2344,5,FALSE)</f>
        <v>14-Aug-1974</v>
      </c>
      <c r="N1182" s="28">
        <f>VLOOKUP($A1182,'Hospitalisation Details'!$A$1:$O$2344,6,FALSE)</f>
        <v>48</v>
      </c>
      <c r="O1182" s="28">
        <f>VLOOKUP($A1182,'Hospitalisation Details'!$A$1:$O$2344,7,FALSE)</f>
        <v>3</v>
      </c>
      <c r="P1182" s="28">
        <f>VLOOKUP($A1182,'Hospitalisation Details'!$A$1:$O$2344,8,FALSE)</f>
        <v>9563.0300000000007</v>
      </c>
      <c r="Q1182" t="str">
        <f>VLOOKUP($A1182,'Hospitalisation Details'!$A$1:$O$2344,3,FALSE)</f>
        <v>Aug</v>
      </c>
    </row>
    <row r="1183" spans="1:17" ht="15.6" x14ac:dyDescent="0.3">
      <c r="A1183" s="21" t="s">
        <v>1187</v>
      </c>
      <c r="B1183" t="str">
        <f>VLOOKUP($A1183,'Customer Names'!$A$2:$D$2336,3,FALSE)</f>
        <v>Kristin M</v>
      </c>
      <c r="C1183">
        <f>VLOOKUP($A1183,'Medical Examinations'!$A$1:$J$2336,2,FALSE)</f>
        <v>46.09</v>
      </c>
      <c r="D1183">
        <f>VLOOKUP($A1183,'Medical Examinations'!$A$1:$J$2336,3,FALSE)</f>
        <v>5.44</v>
      </c>
      <c r="E1183" t="str">
        <f>VLOOKUP($A1183,'Medical Examinations'!$A$1:$J$2336,4,FALSE)</f>
        <v>No</v>
      </c>
      <c r="F1183" t="str">
        <f>VLOOKUP($A1183,'Medical Examinations'!$A$1:$J$2336,5,FALSE)</f>
        <v>No</v>
      </c>
      <c r="G1183" t="str">
        <f>VLOOKUP($A1183,'Medical Examinations'!$A$1:$J$2336,6,FALSE)</f>
        <v>No</v>
      </c>
      <c r="H1183">
        <f>VLOOKUP($A1183,'Medical Examinations'!$A$1:$J$2336,7,FALSE)</f>
        <v>2</v>
      </c>
      <c r="I1183" t="str">
        <f>VLOOKUP($A1183,'Medical Examinations'!$A$1:$J$2336,8,FALSE)</f>
        <v>No</v>
      </c>
      <c r="J1183" t="str">
        <f>VLOOKUP($A1183,'Medical Examinations'!$A$1:$J$2336,9,FALSE)</f>
        <v>Obesity</v>
      </c>
      <c r="K1183" t="str">
        <f>VLOOKUP($A1183,'Medical Examinations'!$A$1:$J$2336,10,FALSE)</f>
        <v>Normal</v>
      </c>
      <c r="L1183">
        <f>VLOOKUP($A1183,'Hospitalisation Details'!$A$1:$O$2344,2,FALSE)</f>
        <v>22</v>
      </c>
      <c r="M1183" s="6" t="str">
        <f>VLOOKUP($A1183,'Hospitalisation Details'!$A$1:$O$2344,5,FALSE)</f>
        <v>22-Sep-1972</v>
      </c>
      <c r="N1183" s="28">
        <f>VLOOKUP($A1183,'Hospitalisation Details'!$A$1:$O$2344,6,FALSE)</f>
        <v>50</v>
      </c>
      <c r="O1183" s="28">
        <f>VLOOKUP($A1183,'Hospitalisation Details'!$A$1:$O$2344,7,FALSE)</f>
        <v>1</v>
      </c>
      <c r="P1183" s="28">
        <f>VLOOKUP($A1183,'Hospitalisation Details'!$A$1:$O$2344,8,FALSE)</f>
        <v>9549.57</v>
      </c>
      <c r="Q1183" t="str">
        <f>VLOOKUP($A1183,'Hospitalisation Details'!$A$1:$O$2344,3,FALSE)</f>
        <v>Sep</v>
      </c>
    </row>
    <row r="1184" spans="1:17" ht="15.6" x14ac:dyDescent="0.3">
      <c r="A1184" s="21" t="s">
        <v>1186</v>
      </c>
      <c r="B1184" t="str">
        <f>VLOOKUP($A1184,'Customer Names'!$A$2:$D$2336,3,FALSE)</f>
        <v>Mary-Lynn B</v>
      </c>
      <c r="C1184">
        <f>VLOOKUP($A1184,'Medical Examinations'!$A$1:$J$2336,2,FALSE)</f>
        <v>44.744999999999997</v>
      </c>
      <c r="D1184">
        <f>VLOOKUP($A1184,'Medical Examinations'!$A$1:$J$2336,3,FALSE)</f>
        <v>5.19</v>
      </c>
      <c r="E1184" t="str">
        <f>VLOOKUP($A1184,'Medical Examinations'!$A$1:$J$2336,4,FALSE)</f>
        <v>No</v>
      </c>
      <c r="F1184" t="str">
        <f>VLOOKUP($A1184,'Medical Examinations'!$A$1:$J$2336,5,FALSE)</f>
        <v>No</v>
      </c>
      <c r="G1184" t="str">
        <f>VLOOKUP($A1184,'Medical Examinations'!$A$1:$J$2336,6,FALSE)</f>
        <v>No</v>
      </c>
      <c r="H1184">
        <f>VLOOKUP($A1184,'Medical Examinations'!$A$1:$J$2336,7,FALSE)</f>
        <v>2</v>
      </c>
      <c r="I1184" t="str">
        <f>VLOOKUP($A1184,'Medical Examinations'!$A$1:$J$2336,8,FALSE)</f>
        <v>No</v>
      </c>
      <c r="J1184" t="str">
        <f>VLOOKUP($A1184,'Medical Examinations'!$A$1:$J$2336,9,FALSE)</f>
        <v>Obesity</v>
      </c>
      <c r="K1184" t="str">
        <f>VLOOKUP($A1184,'Medical Examinations'!$A$1:$J$2336,10,FALSE)</f>
        <v>Normal</v>
      </c>
      <c r="L1184">
        <f>VLOOKUP($A1184,'Hospitalisation Details'!$A$1:$O$2344,2,FALSE)</f>
        <v>22</v>
      </c>
      <c r="M1184" s="6" t="str">
        <f>VLOOKUP($A1184,'Hospitalisation Details'!$A$1:$O$2344,5,FALSE)</f>
        <v>22-Sep-1972</v>
      </c>
      <c r="N1184" s="28">
        <f>VLOOKUP($A1184,'Hospitalisation Details'!$A$1:$O$2344,6,FALSE)</f>
        <v>50</v>
      </c>
      <c r="O1184" s="28">
        <f>VLOOKUP($A1184,'Hospitalisation Details'!$A$1:$O$2344,7,FALSE)</f>
        <v>0</v>
      </c>
      <c r="P1184" s="28">
        <f>VLOOKUP($A1184,'Hospitalisation Details'!$A$1:$O$2344,8,FALSE)</f>
        <v>9541.7000000000007</v>
      </c>
      <c r="Q1184" t="str">
        <f>VLOOKUP($A1184,'Hospitalisation Details'!$A$1:$O$2344,3,FALSE)</f>
        <v>Sep</v>
      </c>
    </row>
    <row r="1185" spans="1:17" ht="15.6" x14ac:dyDescent="0.3">
      <c r="A1185" s="21" t="s">
        <v>1185</v>
      </c>
      <c r="B1185" t="str">
        <f>VLOOKUP($A1185,'Customer Names'!$A$2:$D$2336,3,FALSE)</f>
        <v>Jamie A</v>
      </c>
      <c r="C1185">
        <f>VLOOKUP($A1185,'Medical Examinations'!$A$1:$J$2336,2,FALSE)</f>
        <v>26.33</v>
      </c>
      <c r="D1185">
        <f>VLOOKUP($A1185,'Medical Examinations'!$A$1:$J$2336,3,FALSE)</f>
        <v>11.8</v>
      </c>
      <c r="E1185" t="str">
        <f>VLOOKUP($A1185,'Medical Examinations'!$A$1:$J$2336,4,FALSE)</f>
        <v>Yes</v>
      </c>
      <c r="F1185" t="str">
        <f>VLOOKUP($A1185,'Medical Examinations'!$A$1:$J$2336,5,FALSE)</f>
        <v>No</v>
      </c>
      <c r="G1185" t="str">
        <f>VLOOKUP($A1185,'Medical Examinations'!$A$1:$J$2336,6,FALSE)</f>
        <v>No</v>
      </c>
      <c r="H1185">
        <f>VLOOKUP($A1185,'Medical Examinations'!$A$1:$J$2336,7,FALSE)</f>
        <v>1</v>
      </c>
      <c r="I1185" t="str">
        <f>VLOOKUP($A1185,'Medical Examinations'!$A$1:$J$2336,8,FALSE)</f>
        <v>No</v>
      </c>
      <c r="J1185" t="str">
        <f>VLOOKUP($A1185,'Medical Examinations'!$A$1:$J$2336,9,FALSE)</f>
        <v>Over Weight</v>
      </c>
      <c r="K1185" t="str">
        <f>VLOOKUP($A1185,'Medical Examinations'!$A$1:$J$2336,10,FALSE)</f>
        <v>Diabetes</v>
      </c>
      <c r="L1185">
        <f>VLOOKUP($A1185,'Hospitalisation Details'!$A$1:$O$2344,2,FALSE)</f>
        <v>28</v>
      </c>
      <c r="M1185" s="6" t="str">
        <f>VLOOKUP($A1185,'Hospitalisation Details'!$A$1:$O$2344,5,FALSE)</f>
        <v>28-Jul-1975</v>
      </c>
      <c r="N1185" s="28">
        <f>VLOOKUP($A1185,'Hospitalisation Details'!$A$1:$O$2344,6,FALSE)</f>
        <v>47</v>
      </c>
      <c r="O1185" s="28">
        <f>VLOOKUP($A1185,'Hospitalisation Details'!$A$1:$O$2344,7,FALSE)</f>
        <v>1</v>
      </c>
      <c r="P1185" s="28">
        <f>VLOOKUP($A1185,'Hospitalisation Details'!$A$1:$O$2344,8,FALSE)</f>
        <v>9540.17</v>
      </c>
      <c r="Q1185" t="str">
        <f>VLOOKUP($A1185,'Hospitalisation Details'!$A$1:$O$2344,3,FALSE)</f>
        <v>Jul</v>
      </c>
    </row>
    <row r="1186" spans="1:17" ht="15.6" x14ac:dyDescent="0.3">
      <c r="A1186" s="21" t="s">
        <v>1184</v>
      </c>
      <c r="B1186" t="str">
        <f>VLOOKUP($A1186,'Customer Names'!$A$2:$D$2336,3,FALSE)</f>
        <v>Jeffrey A</v>
      </c>
      <c r="C1186">
        <f>VLOOKUP($A1186,'Medical Examinations'!$A$1:$J$2336,2,FALSE)</f>
        <v>26.6</v>
      </c>
      <c r="D1186">
        <f>VLOOKUP($A1186,'Medical Examinations'!$A$1:$J$2336,3,FALSE)</f>
        <v>8.3800000000000008</v>
      </c>
      <c r="E1186" t="str">
        <f>VLOOKUP($A1186,'Medical Examinations'!$A$1:$J$2336,4,FALSE)</f>
        <v>No</v>
      </c>
      <c r="F1186" t="str">
        <f>VLOOKUP($A1186,'Medical Examinations'!$A$1:$J$2336,5,FALSE)</f>
        <v>No</v>
      </c>
      <c r="G1186" t="str">
        <f>VLOOKUP($A1186,'Medical Examinations'!$A$1:$J$2336,6,FALSE)</f>
        <v>No</v>
      </c>
      <c r="H1186">
        <f>VLOOKUP($A1186,'Medical Examinations'!$A$1:$J$2336,7,FALSE)</f>
        <v>2</v>
      </c>
      <c r="I1186" t="str">
        <f>VLOOKUP($A1186,'Medical Examinations'!$A$1:$J$2336,8,FALSE)</f>
        <v>No</v>
      </c>
      <c r="J1186" t="str">
        <f>VLOOKUP($A1186,'Medical Examinations'!$A$1:$J$2336,9,FALSE)</f>
        <v>Over Weight</v>
      </c>
      <c r="K1186" t="str">
        <f>VLOOKUP($A1186,'Medical Examinations'!$A$1:$J$2336,10,FALSE)</f>
        <v>Diabetes</v>
      </c>
      <c r="L1186">
        <f>VLOOKUP($A1186,'Hospitalisation Details'!$A$1:$O$2344,2,FALSE)</f>
        <v>21</v>
      </c>
      <c r="M1186" s="6" t="str">
        <f>VLOOKUP($A1186,'Hospitalisation Details'!$A$1:$O$2344,5,FALSE)</f>
        <v>21-Dec-1973</v>
      </c>
      <c r="N1186" s="28">
        <f>VLOOKUP($A1186,'Hospitalisation Details'!$A$1:$O$2344,6,FALSE)</f>
        <v>49</v>
      </c>
      <c r="O1186" s="28">
        <f>VLOOKUP($A1186,'Hospitalisation Details'!$A$1:$O$2344,7,FALSE)</f>
        <v>0</v>
      </c>
      <c r="P1186" s="28">
        <f>VLOOKUP($A1186,'Hospitalisation Details'!$A$1:$O$2344,8,FALSE)</f>
        <v>9538.65</v>
      </c>
      <c r="Q1186" t="str">
        <f>VLOOKUP($A1186,'Hospitalisation Details'!$A$1:$O$2344,3,FALSE)</f>
        <v>Dec</v>
      </c>
    </row>
    <row r="1187" spans="1:17" ht="15.6" x14ac:dyDescent="0.3">
      <c r="A1187" s="21" t="s">
        <v>1183</v>
      </c>
      <c r="B1187" t="str">
        <f>VLOOKUP($A1187,'Customer Names'!$A$2:$D$2336,3,FALSE)</f>
        <v>Nicole</v>
      </c>
      <c r="C1187">
        <f>VLOOKUP($A1187,'Medical Examinations'!$A$1:$J$2336,2,FALSE)</f>
        <v>27.5</v>
      </c>
      <c r="D1187">
        <f>VLOOKUP($A1187,'Medical Examinations'!$A$1:$J$2336,3,FALSE)</f>
        <v>7.58</v>
      </c>
      <c r="E1187" t="str">
        <f>VLOOKUP($A1187,'Medical Examinations'!$A$1:$J$2336,4,FALSE)</f>
        <v>No</v>
      </c>
      <c r="F1187" t="str">
        <f>VLOOKUP($A1187,'Medical Examinations'!$A$1:$J$2336,5,FALSE)</f>
        <v>No</v>
      </c>
      <c r="G1187" t="str">
        <f>VLOOKUP($A1187,'Medical Examinations'!$A$1:$J$2336,6,FALSE)</f>
        <v>No</v>
      </c>
      <c r="H1187">
        <f>VLOOKUP($A1187,'Medical Examinations'!$A$1:$J$2336,7,FALSE)</f>
        <v>0</v>
      </c>
      <c r="I1187" t="str">
        <f>VLOOKUP($A1187,'Medical Examinations'!$A$1:$J$2336,8,FALSE)</f>
        <v>No</v>
      </c>
      <c r="J1187" t="str">
        <f>VLOOKUP($A1187,'Medical Examinations'!$A$1:$J$2336,9,FALSE)</f>
        <v>Over Weight</v>
      </c>
      <c r="K1187" t="str">
        <f>VLOOKUP($A1187,'Medical Examinations'!$A$1:$J$2336,10,FALSE)</f>
        <v>Diabetes</v>
      </c>
      <c r="L1187">
        <f>VLOOKUP($A1187,'Hospitalisation Details'!$A$1:$O$2344,2,FALSE)</f>
        <v>29</v>
      </c>
      <c r="M1187" s="6" t="str">
        <f>VLOOKUP($A1187,'Hospitalisation Details'!$A$1:$O$2344,5,FALSE)</f>
        <v>29-Nov-1971</v>
      </c>
      <c r="N1187" s="28">
        <f>VLOOKUP($A1187,'Hospitalisation Details'!$A$1:$O$2344,6,FALSE)</f>
        <v>51</v>
      </c>
      <c r="O1187" s="28">
        <f>VLOOKUP($A1187,'Hospitalisation Details'!$A$1:$O$2344,7,FALSE)</f>
        <v>0</v>
      </c>
      <c r="P1187" s="28">
        <f>VLOOKUP($A1187,'Hospitalisation Details'!$A$1:$O$2344,8,FALSE)</f>
        <v>9528.9</v>
      </c>
      <c r="Q1187" t="str">
        <f>VLOOKUP($A1187,'Hospitalisation Details'!$A$1:$O$2344,3,FALSE)</f>
        <v>Nov</v>
      </c>
    </row>
    <row r="1188" spans="1:17" ht="15.6" x14ac:dyDescent="0.3">
      <c r="A1188" s="21" t="s">
        <v>1182</v>
      </c>
      <c r="B1188" t="str">
        <f>VLOOKUP($A1188,'Customer Names'!$A$2:$D$2336,3,FALSE)</f>
        <v>Audrey</v>
      </c>
      <c r="C1188">
        <f>VLOOKUP($A1188,'Medical Examinations'!$A$1:$J$2336,2,FALSE)</f>
        <v>41.55</v>
      </c>
      <c r="D1188">
        <f>VLOOKUP($A1188,'Medical Examinations'!$A$1:$J$2336,3,FALSE)</f>
        <v>4.6100000000000003</v>
      </c>
      <c r="E1188" t="str">
        <f>VLOOKUP($A1188,'Medical Examinations'!$A$1:$J$2336,4,FALSE)</f>
        <v>No</v>
      </c>
      <c r="F1188" t="str">
        <f>VLOOKUP($A1188,'Medical Examinations'!$A$1:$J$2336,5,FALSE)</f>
        <v>No</v>
      </c>
      <c r="G1188" t="str">
        <f>VLOOKUP($A1188,'Medical Examinations'!$A$1:$J$2336,6,FALSE)</f>
        <v>No</v>
      </c>
      <c r="H1188">
        <f>VLOOKUP($A1188,'Medical Examinations'!$A$1:$J$2336,7,FALSE)</f>
        <v>1</v>
      </c>
      <c r="I1188" t="str">
        <f>VLOOKUP($A1188,'Medical Examinations'!$A$1:$J$2336,8,FALSE)</f>
        <v>No</v>
      </c>
      <c r="J1188" t="str">
        <f>VLOOKUP($A1188,'Medical Examinations'!$A$1:$J$2336,9,FALSE)</f>
        <v>Obesity</v>
      </c>
      <c r="K1188" t="str">
        <f>VLOOKUP($A1188,'Medical Examinations'!$A$1:$J$2336,10,FALSE)</f>
        <v>Normal</v>
      </c>
      <c r="L1188">
        <f>VLOOKUP($A1188,'Hospitalisation Details'!$A$1:$O$2344,2,FALSE)</f>
        <v>22</v>
      </c>
      <c r="M1188" s="6" t="str">
        <f>VLOOKUP($A1188,'Hospitalisation Details'!$A$1:$O$2344,5,FALSE)</f>
        <v>22-Aug-1992</v>
      </c>
      <c r="N1188" s="28">
        <f>VLOOKUP($A1188,'Hospitalisation Details'!$A$1:$O$2344,6,FALSE)</f>
        <v>30</v>
      </c>
      <c r="O1188" s="28">
        <f>VLOOKUP($A1188,'Hospitalisation Details'!$A$1:$O$2344,7,FALSE)</f>
        <v>0</v>
      </c>
      <c r="P1188" s="28">
        <f>VLOOKUP($A1188,'Hospitalisation Details'!$A$1:$O$2344,8,FALSE)</f>
        <v>9507.68</v>
      </c>
      <c r="Q1188" t="str">
        <f>VLOOKUP($A1188,'Hospitalisation Details'!$A$1:$O$2344,3,FALSE)</f>
        <v>Aug</v>
      </c>
    </row>
    <row r="1189" spans="1:17" ht="15.6" x14ac:dyDescent="0.3">
      <c r="A1189" s="21" t="s">
        <v>1181</v>
      </c>
      <c r="B1189" t="str">
        <f>VLOOKUP($A1189,'Customer Names'!$A$2:$D$2336,3,FALSE)</f>
        <v>Jacob</v>
      </c>
      <c r="C1189">
        <f>VLOOKUP($A1189,'Medical Examinations'!$A$1:$J$2336,2,FALSE)</f>
        <v>41.47</v>
      </c>
      <c r="D1189">
        <f>VLOOKUP($A1189,'Medical Examinations'!$A$1:$J$2336,3,FALSE)</f>
        <v>4.7</v>
      </c>
      <c r="E1189" t="str">
        <f>VLOOKUP($A1189,'Medical Examinations'!$A$1:$J$2336,4,FALSE)</f>
        <v>Yes</v>
      </c>
      <c r="F1189" t="str">
        <f>VLOOKUP($A1189,'Medical Examinations'!$A$1:$J$2336,5,FALSE)</f>
        <v>No</v>
      </c>
      <c r="G1189" t="str">
        <f>VLOOKUP($A1189,'Medical Examinations'!$A$1:$J$2336,6,FALSE)</f>
        <v>Yes</v>
      </c>
      <c r="H1189">
        <f>VLOOKUP($A1189,'Medical Examinations'!$A$1:$J$2336,7,FALSE)</f>
        <v>1</v>
      </c>
      <c r="I1189" t="str">
        <f>VLOOKUP($A1189,'Medical Examinations'!$A$1:$J$2336,8,FALSE)</f>
        <v>No</v>
      </c>
      <c r="J1189" t="str">
        <f>VLOOKUP($A1189,'Medical Examinations'!$A$1:$J$2336,9,FALSE)</f>
        <v>Obesity</v>
      </c>
      <c r="K1189" t="str">
        <f>VLOOKUP($A1189,'Medical Examinations'!$A$1:$J$2336,10,FALSE)</f>
        <v>Normal</v>
      </c>
      <c r="L1189">
        <f>VLOOKUP($A1189,'Hospitalisation Details'!$A$1:$O$2344,2,FALSE)</f>
        <v>24</v>
      </c>
      <c r="M1189" s="6" t="str">
        <f>VLOOKUP($A1189,'Hospitalisation Details'!$A$1:$O$2344,5,FALSE)</f>
        <v>24-Aug-1969</v>
      </c>
      <c r="N1189" s="28">
        <f>VLOOKUP($A1189,'Hospitalisation Details'!$A$1:$O$2344,6,FALSE)</f>
        <v>53</v>
      </c>
      <c r="O1189" s="28">
        <f>VLOOKUP($A1189,'Hospitalisation Details'!$A$1:$O$2344,7,FALSE)</f>
        <v>0</v>
      </c>
      <c r="P1189" s="28">
        <f>VLOOKUP($A1189,'Hospitalisation Details'!$A$1:$O$2344,8,FALSE)</f>
        <v>9504.31</v>
      </c>
      <c r="Q1189" t="str">
        <f>VLOOKUP($A1189,'Hospitalisation Details'!$A$1:$O$2344,3,FALSE)</f>
        <v>Aug</v>
      </c>
    </row>
    <row r="1190" spans="1:17" ht="15.6" x14ac:dyDescent="0.3">
      <c r="A1190" s="21" t="s">
        <v>1180</v>
      </c>
      <c r="B1190" t="str">
        <f>VLOOKUP($A1190,'Customer Names'!$A$2:$D$2336,3,FALSE)</f>
        <v>Daniel S</v>
      </c>
      <c r="C1190">
        <f>VLOOKUP($A1190,'Medical Examinations'!$A$1:$J$2336,2,FALSE)</f>
        <v>24.795000000000002</v>
      </c>
      <c r="D1190">
        <f>VLOOKUP($A1190,'Medical Examinations'!$A$1:$J$2336,3,FALSE)</f>
        <v>6.05</v>
      </c>
      <c r="E1190" t="str">
        <f>VLOOKUP($A1190,'Medical Examinations'!$A$1:$J$2336,4,FALSE)</f>
        <v>Yes</v>
      </c>
      <c r="F1190" t="str">
        <f>VLOOKUP($A1190,'Medical Examinations'!$A$1:$J$2336,5,FALSE)</f>
        <v>No</v>
      </c>
      <c r="G1190" t="str">
        <f>VLOOKUP($A1190,'Medical Examinations'!$A$1:$J$2336,6,FALSE)</f>
        <v>No</v>
      </c>
      <c r="H1190">
        <f>VLOOKUP($A1190,'Medical Examinations'!$A$1:$J$2336,7,FALSE)</f>
        <v>0</v>
      </c>
      <c r="I1190" t="str">
        <f>VLOOKUP($A1190,'Medical Examinations'!$A$1:$J$2336,8,FALSE)</f>
        <v>No</v>
      </c>
      <c r="J1190" t="str">
        <f>VLOOKUP($A1190,'Medical Examinations'!$A$1:$J$2336,9,FALSE)</f>
        <v>Normal Weight</v>
      </c>
      <c r="K1190" t="str">
        <f>VLOOKUP($A1190,'Medical Examinations'!$A$1:$J$2336,10,FALSE)</f>
        <v>Prediabetes</v>
      </c>
      <c r="L1190">
        <f>VLOOKUP($A1190,'Hospitalisation Details'!$A$1:$O$2344,2,FALSE)</f>
        <v>28</v>
      </c>
      <c r="M1190" s="6" t="str">
        <f>VLOOKUP($A1190,'Hospitalisation Details'!$A$1:$O$2344,5,FALSE)</f>
        <v>28-Nov-1976</v>
      </c>
      <c r="N1190" s="28">
        <f>VLOOKUP($A1190,'Hospitalisation Details'!$A$1:$O$2344,6,FALSE)</f>
        <v>46</v>
      </c>
      <c r="O1190" s="28">
        <f>VLOOKUP($A1190,'Hospitalisation Details'!$A$1:$O$2344,7,FALSE)</f>
        <v>3</v>
      </c>
      <c r="P1190" s="28">
        <f>VLOOKUP($A1190,'Hospitalisation Details'!$A$1:$O$2344,8,FALSE)</f>
        <v>9500.57</v>
      </c>
      <c r="Q1190" t="str">
        <f>VLOOKUP($A1190,'Hospitalisation Details'!$A$1:$O$2344,3,FALSE)</f>
        <v>Nov</v>
      </c>
    </row>
    <row r="1191" spans="1:17" ht="15.6" x14ac:dyDescent="0.3">
      <c r="A1191" s="21" t="s">
        <v>1179</v>
      </c>
      <c r="B1191" t="str">
        <f>VLOOKUP($A1191,'Customer Names'!$A$2:$D$2336,3,FALSE)</f>
        <v>Marc C</v>
      </c>
      <c r="C1191">
        <f>VLOOKUP($A1191,'Medical Examinations'!$A$1:$J$2336,2,FALSE)</f>
        <v>29.48</v>
      </c>
      <c r="D1191">
        <f>VLOOKUP($A1191,'Medical Examinations'!$A$1:$J$2336,3,FALSE)</f>
        <v>5.63</v>
      </c>
      <c r="E1191" t="str">
        <f>VLOOKUP($A1191,'Medical Examinations'!$A$1:$J$2336,4,FALSE)</f>
        <v>Yes</v>
      </c>
      <c r="F1191" t="str">
        <f>VLOOKUP($A1191,'Medical Examinations'!$A$1:$J$2336,5,FALSE)</f>
        <v>No</v>
      </c>
      <c r="G1191" t="str">
        <f>VLOOKUP($A1191,'Medical Examinations'!$A$1:$J$2336,6,FALSE)</f>
        <v>Yes</v>
      </c>
      <c r="H1191">
        <f>VLOOKUP($A1191,'Medical Examinations'!$A$1:$J$2336,7,FALSE)</f>
        <v>1</v>
      </c>
      <c r="I1191" t="str">
        <f>VLOOKUP($A1191,'Medical Examinations'!$A$1:$J$2336,8,FALSE)</f>
        <v>No</v>
      </c>
      <c r="J1191" t="str">
        <f>VLOOKUP($A1191,'Medical Examinations'!$A$1:$J$2336,9,FALSE)</f>
        <v>Over Weight</v>
      </c>
      <c r="K1191" t="str">
        <f>VLOOKUP($A1191,'Medical Examinations'!$A$1:$J$2336,10,FALSE)</f>
        <v>Normal</v>
      </c>
      <c r="L1191">
        <f>VLOOKUP($A1191,'Hospitalisation Details'!$A$1:$O$2344,2,FALSE)</f>
        <v>4</v>
      </c>
      <c r="M1191" s="6" t="str">
        <f>VLOOKUP($A1191,'Hospitalisation Details'!$A$1:$O$2344,5,FALSE)</f>
        <v>4-Jun-1969</v>
      </c>
      <c r="N1191" s="28">
        <f>VLOOKUP($A1191,'Hospitalisation Details'!$A$1:$O$2344,6,FALSE)</f>
        <v>54</v>
      </c>
      <c r="O1191" s="28">
        <f>VLOOKUP($A1191,'Hospitalisation Details'!$A$1:$O$2344,7,FALSE)</f>
        <v>0</v>
      </c>
      <c r="P1191" s="28">
        <f>VLOOKUP($A1191,'Hospitalisation Details'!$A$1:$O$2344,8,FALSE)</f>
        <v>9487.64</v>
      </c>
      <c r="Q1191" t="str">
        <f>VLOOKUP($A1191,'Hospitalisation Details'!$A$1:$O$2344,3,FALSE)</f>
        <v>Jun</v>
      </c>
    </row>
    <row r="1192" spans="1:17" ht="15.6" x14ac:dyDescent="0.3">
      <c r="A1192" s="21" t="s">
        <v>1178</v>
      </c>
      <c r="B1192" t="str">
        <f>VLOOKUP($A1192,'Customer Names'!$A$2:$D$2336,3,FALSE)</f>
        <v>Mark S</v>
      </c>
      <c r="C1192">
        <f>VLOOKUP($A1192,'Medical Examinations'!$A$1:$J$2336,2,FALSE)</f>
        <v>28.09</v>
      </c>
      <c r="D1192">
        <f>VLOOKUP($A1192,'Medical Examinations'!$A$1:$J$2336,3,FALSE)</f>
        <v>6.06</v>
      </c>
      <c r="E1192" t="str">
        <f>VLOOKUP($A1192,'Medical Examinations'!$A$1:$J$2336,4,FALSE)</f>
        <v>No</v>
      </c>
      <c r="F1192" t="str">
        <f>VLOOKUP($A1192,'Medical Examinations'!$A$1:$J$2336,5,FALSE)</f>
        <v>No</v>
      </c>
      <c r="G1192" t="str">
        <f>VLOOKUP($A1192,'Medical Examinations'!$A$1:$J$2336,6,FALSE)</f>
        <v>Yes</v>
      </c>
      <c r="H1192">
        <f>VLOOKUP($A1192,'Medical Examinations'!$A$1:$J$2336,7,FALSE)</f>
        <v>1</v>
      </c>
      <c r="I1192" t="str">
        <f>VLOOKUP($A1192,'Medical Examinations'!$A$1:$J$2336,8,FALSE)</f>
        <v>No</v>
      </c>
      <c r="J1192" t="str">
        <f>VLOOKUP($A1192,'Medical Examinations'!$A$1:$J$2336,9,FALSE)</f>
        <v>Over Weight</v>
      </c>
      <c r="K1192" t="str">
        <f>VLOOKUP($A1192,'Medical Examinations'!$A$1:$J$2336,10,FALSE)</f>
        <v>Prediabetes</v>
      </c>
      <c r="L1192">
        <f>VLOOKUP($A1192,'Hospitalisation Details'!$A$1:$O$2344,2,FALSE)</f>
        <v>17</v>
      </c>
      <c r="M1192" s="6" t="str">
        <f>VLOOKUP($A1192,'Hospitalisation Details'!$A$1:$O$2344,5,FALSE)</f>
        <v>17-Jul-1979</v>
      </c>
      <c r="N1192" s="28">
        <f>VLOOKUP($A1192,'Hospitalisation Details'!$A$1:$O$2344,6,FALSE)</f>
        <v>43</v>
      </c>
      <c r="O1192" s="28">
        <f>VLOOKUP($A1192,'Hospitalisation Details'!$A$1:$O$2344,7,FALSE)</f>
        <v>2</v>
      </c>
      <c r="P1192" s="28">
        <f>VLOOKUP($A1192,'Hospitalisation Details'!$A$1:$O$2344,8,FALSE)</f>
        <v>9453.92</v>
      </c>
      <c r="Q1192" t="str">
        <f>VLOOKUP($A1192,'Hospitalisation Details'!$A$1:$O$2344,3,FALSE)</f>
        <v>Jul</v>
      </c>
    </row>
    <row r="1193" spans="1:17" ht="15.6" x14ac:dyDescent="0.3">
      <c r="A1193" s="21" t="s">
        <v>1177</v>
      </c>
      <c r="B1193" t="str">
        <f>VLOOKUP($A1193,'Customer Names'!$A$2:$D$2336,3,FALSE)</f>
        <v>Dan</v>
      </c>
      <c r="C1193">
        <f>VLOOKUP($A1193,'Medical Examinations'!$A$1:$J$2336,2,FALSE)</f>
        <v>32.729999999999997</v>
      </c>
      <c r="D1193">
        <f>VLOOKUP($A1193,'Medical Examinations'!$A$1:$J$2336,3,FALSE)</f>
        <v>5.19</v>
      </c>
      <c r="E1193" t="str">
        <f>VLOOKUP($A1193,'Medical Examinations'!$A$1:$J$2336,4,FALSE)</f>
        <v>No</v>
      </c>
      <c r="F1193" t="str">
        <f>VLOOKUP($A1193,'Medical Examinations'!$A$1:$J$2336,5,FALSE)</f>
        <v>No</v>
      </c>
      <c r="G1193" t="str">
        <f>VLOOKUP($A1193,'Medical Examinations'!$A$1:$J$2336,6,FALSE)</f>
        <v>No</v>
      </c>
      <c r="H1193">
        <f>VLOOKUP($A1193,'Medical Examinations'!$A$1:$J$2336,7,FALSE)</f>
        <v>1</v>
      </c>
      <c r="I1193" t="str">
        <f>VLOOKUP($A1193,'Medical Examinations'!$A$1:$J$2336,8,FALSE)</f>
        <v>No</v>
      </c>
      <c r="J1193" t="str">
        <f>VLOOKUP($A1193,'Medical Examinations'!$A$1:$J$2336,9,FALSE)</f>
        <v>Obesity</v>
      </c>
      <c r="K1193" t="str">
        <f>VLOOKUP($A1193,'Medical Examinations'!$A$1:$J$2336,10,FALSE)</f>
        <v>Normal</v>
      </c>
      <c r="L1193">
        <f>VLOOKUP($A1193,'Hospitalisation Details'!$A$1:$O$2344,2,FALSE)</f>
        <v>14</v>
      </c>
      <c r="M1193" s="6" t="str">
        <f>VLOOKUP($A1193,'Hospitalisation Details'!$A$1:$O$2344,5,FALSE)</f>
        <v>14-Nov-1987</v>
      </c>
      <c r="N1193" s="28">
        <f>VLOOKUP($A1193,'Hospitalisation Details'!$A$1:$O$2344,6,FALSE)</f>
        <v>35</v>
      </c>
      <c r="O1193" s="28">
        <f>VLOOKUP($A1193,'Hospitalisation Details'!$A$1:$O$2344,7,FALSE)</f>
        <v>3</v>
      </c>
      <c r="P1193" s="28">
        <f>VLOOKUP($A1193,'Hospitalisation Details'!$A$1:$O$2344,8,FALSE)</f>
        <v>9448.42</v>
      </c>
      <c r="Q1193" t="str">
        <f>VLOOKUP($A1193,'Hospitalisation Details'!$A$1:$O$2344,3,FALSE)</f>
        <v>Nov</v>
      </c>
    </row>
    <row r="1194" spans="1:17" ht="15.6" x14ac:dyDescent="0.3">
      <c r="A1194" s="21" t="s">
        <v>1176</v>
      </c>
      <c r="B1194" t="str">
        <f>VLOOKUP($A1194,'Customer Names'!$A$2:$D$2336,3,FALSE)</f>
        <v>Gabriela</v>
      </c>
      <c r="C1194">
        <f>VLOOKUP($A1194,'Medical Examinations'!$A$1:$J$2336,2,FALSE)</f>
        <v>27.36</v>
      </c>
      <c r="D1194">
        <f>VLOOKUP($A1194,'Medical Examinations'!$A$1:$J$2336,3,FALSE)</f>
        <v>8.9600000000000009</v>
      </c>
      <c r="E1194" t="str">
        <f>VLOOKUP($A1194,'Medical Examinations'!$A$1:$J$2336,4,FALSE)</f>
        <v>No</v>
      </c>
      <c r="F1194" t="str">
        <f>VLOOKUP($A1194,'Medical Examinations'!$A$1:$J$2336,5,FALSE)</f>
        <v>No</v>
      </c>
      <c r="G1194" t="str">
        <f>VLOOKUP($A1194,'Medical Examinations'!$A$1:$J$2336,6,FALSE)</f>
        <v>No</v>
      </c>
      <c r="H1194">
        <f>VLOOKUP($A1194,'Medical Examinations'!$A$1:$J$2336,7,FALSE)</f>
        <v>0</v>
      </c>
      <c r="I1194" t="str">
        <f>VLOOKUP($A1194,'Medical Examinations'!$A$1:$J$2336,8,FALSE)</f>
        <v>No</v>
      </c>
      <c r="J1194" t="str">
        <f>VLOOKUP($A1194,'Medical Examinations'!$A$1:$J$2336,9,FALSE)</f>
        <v>Over Weight</v>
      </c>
      <c r="K1194" t="str">
        <f>VLOOKUP($A1194,'Medical Examinations'!$A$1:$J$2336,10,FALSE)</f>
        <v>Diabetes</v>
      </c>
      <c r="L1194">
        <f>VLOOKUP($A1194,'Hospitalisation Details'!$A$1:$O$2344,2,FALSE)</f>
        <v>8</v>
      </c>
      <c r="M1194" s="6" t="str">
        <f>VLOOKUP($A1194,'Hospitalisation Details'!$A$1:$O$2344,5,FALSE)</f>
        <v>8-Jun-1974</v>
      </c>
      <c r="N1194" s="28">
        <f>VLOOKUP($A1194,'Hospitalisation Details'!$A$1:$O$2344,6,FALSE)</f>
        <v>49</v>
      </c>
      <c r="O1194" s="28">
        <f>VLOOKUP($A1194,'Hospitalisation Details'!$A$1:$O$2344,7,FALSE)</f>
        <v>1</v>
      </c>
      <c r="P1194" s="28">
        <f>VLOOKUP($A1194,'Hospitalisation Details'!$A$1:$O$2344,8,FALSE)</f>
        <v>9447.3799999999992</v>
      </c>
      <c r="Q1194" t="str">
        <f>VLOOKUP($A1194,'Hospitalisation Details'!$A$1:$O$2344,3,FALSE)</f>
        <v>Jun</v>
      </c>
    </row>
    <row r="1195" spans="1:17" ht="15.6" x14ac:dyDescent="0.3">
      <c r="A1195" s="21" t="s">
        <v>1175</v>
      </c>
      <c r="B1195" t="str">
        <f>VLOOKUP($A1195,'Customer Names'!$A$2:$D$2336,3,FALSE)</f>
        <v>Amanda</v>
      </c>
      <c r="C1195">
        <f>VLOOKUP($A1195,'Medical Examinations'!$A$1:$J$2336,2,FALSE)</f>
        <v>27.265000000000001</v>
      </c>
      <c r="D1195">
        <f>VLOOKUP($A1195,'Medical Examinations'!$A$1:$J$2336,3,FALSE)</f>
        <v>11.39</v>
      </c>
      <c r="E1195" t="str">
        <f>VLOOKUP($A1195,'Medical Examinations'!$A$1:$J$2336,4,FALSE)</f>
        <v>No</v>
      </c>
      <c r="F1195" t="str">
        <f>VLOOKUP($A1195,'Medical Examinations'!$A$1:$J$2336,5,FALSE)</f>
        <v>No</v>
      </c>
      <c r="G1195" t="str">
        <f>VLOOKUP($A1195,'Medical Examinations'!$A$1:$J$2336,6,FALSE)</f>
        <v>No</v>
      </c>
      <c r="H1195">
        <f>VLOOKUP($A1195,'Medical Examinations'!$A$1:$J$2336,7,FALSE)</f>
        <v>0</v>
      </c>
      <c r="I1195" t="str">
        <f>VLOOKUP($A1195,'Medical Examinations'!$A$1:$J$2336,8,FALSE)</f>
        <v>No</v>
      </c>
      <c r="J1195" t="str">
        <f>VLOOKUP($A1195,'Medical Examinations'!$A$1:$J$2336,9,FALSE)</f>
        <v>Over Weight</v>
      </c>
      <c r="K1195" t="str">
        <f>VLOOKUP($A1195,'Medical Examinations'!$A$1:$J$2336,10,FALSE)</f>
        <v>Diabetes</v>
      </c>
      <c r="L1195">
        <f>VLOOKUP($A1195,'Hospitalisation Details'!$A$1:$O$2344,2,FALSE)</f>
        <v>27</v>
      </c>
      <c r="M1195" s="6" t="str">
        <f>VLOOKUP($A1195,'Hospitalisation Details'!$A$1:$O$2344,5,FALSE)</f>
        <v>27-Nov-1974</v>
      </c>
      <c r="N1195" s="28">
        <f>VLOOKUP($A1195,'Hospitalisation Details'!$A$1:$O$2344,6,FALSE)</f>
        <v>48</v>
      </c>
      <c r="O1195" s="28">
        <f>VLOOKUP($A1195,'Hospitalisation Details'!$A$1:$O$2344,7,FALSE)</f>
        <v>1</v>
      </c>
      <c r="P1195" s="28">
        <f>VLOOKUP($A1195,'Hospitalisation Details'!$A$1:$O$2344,8,FALSE)</f>
        <v>9447.25</v>
      </c>
      <c r="Q1195" t="str">
        <f>VLOOKUP($A1195,'Hospitalisation Details'!$A$1:$O$2344,3,FALSE)</f>
        <v>Nov</v>
      </c>
    </row>
    <row r="1196" spans="1:17" ht="15.6" x14ac:dyDescent="0.3">
      <c r="A1196" s="21" t="s">
        <v>1174</v>
      </c>
      <c r="B1196" t="str">
        <f>VLOOKUP($A1196,'Customer Names'!$A$2:$D$2336,3,FALSE)</f>
        <v>Dara</v>
      </c>
      <c r="C1196">
        <f>VLOOKUP($A1196,'Medical Examinations'!$A$1:$J$2336,2,FALSE)</f>
        <v>48.07</v>
      </c>
      <c r="D1196">
        <f>VLOOKUP($A1196,'Medical Examinations'!$A$1:$J$2336,3,FALSE)</f>
        <v>4.0599999999999996</v>
      </c>
      <c r="E1196" t="str">
        <f>VLOOKUP($A1196,'Medical Examinations'!$A$1:$J$2336,4,FALSE)</f>
        <v>Yes</v>
      </c>
      <c r="F1196" t="str">
        <f>VLOOKUP($A1196,'Medical Examinations'!$A$1:$J$2336,5,FALSE)</f>
        <v>No</v>
      </c>
      <c r="G1196" t="str">
        <f>VLOOKUP($A1196,'Medical Examinations'!$A$1:$J$2336,6,FALSE)</f>
        <v>No</v>
      </c>
      <c r="H1196">
        <f>VLOOKUP($A1196,'Medical Examinations'!$A$1:$J$2336,7,FALSE)</f>
        <v>0</v>
      </c>
      <c r="I1196" t="str">
        <f>VLOOKUP($A1196,'Medical Examinations'!$A$1:$J$2336,8,FALSE)</f>
        <v>No</v>
      </c>
      <c r="J1196" t="str">
        <f>VLOOKUP($A1196,'Medical Examinations'!$A$1:$J$2336,9,FALSE)</f>
        <v>Obesity</v>
      </c>
      <c r="K1196" t="str">
        <f>VLOOKUP($A1196,'Medical Examinations'!$A$1:$J$2336,10,FALSE)</f>
        <v>Normal</v>
      </c>
      <c r="L1196">
        <f>VLOOKUP($A1196,'Hospitalisation Details'!$A$1:$O$2344,2,FALSE)</f>
        <v>3</v>
      </c>
      <c r="M1196" s="6" t="str">
        <f>VLOOKUP($A1196,'Hospitalisation Details'!$A$1:$O$2344,5,FALSE)</f>
        <v>3-Nov-1976</v>
      </c>
      <c r="N1196" s="28">
        <f>VLOOKUP($A1196,'Hospitalisation Details'!$A$1:$O$2344,6,FALSE)</f>
        <v>46</v>
      </c>
      <c r="O1196" s="28">
        <f>VLOOKUP($A1196,'Hospitalisation Details'!$A$1:$O$2344,7,FALSE)</f>
        <v>2</v>
      </c>
      <c r="P1196" s="28">
        <f>VLOOKUP($A1196,'Hospitalisation Details'!$A$1:$O$2344,8,FALSE)</f>
        <v>9432.93</v>
      </c>
      <c r="Q1196" t="str">
        <f>VLOOKUP($A1196,'Hospitalisation Details'!$A$1:$O$2344,3,FALSE)</f>
        <v>Nov</v>
      </c>
    </row>
    <row r="1197" spans="1:17" ht="15.6" x14ac:dyDescent="0.3">
      <c r="A1197" s="21" t="s">
        <v>1173</v>
      </c>
      <c r="B1197" t="str">
        <f>VLOOKUP($A1197,'Customer Names'!$A$2:$D$2336,3,FALSE)</f>
        <v>Rachelle R</v>
      </c>
      <c r="C1197">
        <f>VLOOKUP($A1197,'Medical Examinations'!$A$1:$J$2336,2,FALSE)</f>
        <v>30.8</v>
      </c>
      <c r="D1197">
        <f>VLOOKUP($A1197,'Medical Examinations'!$A$1:$J$2336,3,FALSE)</f>
        <v>5.23</v>
      </c>
      <c r="E1197" t="str">
        <f>VLOOKUP($A1197,'Medical Examinations'!$A$1:$J$2336,4,FALSE)</f>
        <v>Yes</v>
      </c>
      <c r="F1197" t="str">
        <f>VLOOKUP($A1197,'Medical Examinations'!$A$1:$J$2336,5,FALSE)</f>
        <v>No</v>
      </c>
      <c r="G1197" t="str">
        <f>VLOOKUP($A1197,'Medical Examinations'!$A$1:$J$2336,6,FALSE)</f>
        <v>No</v>
      </c>
      <c r="H1197">
        <f>VLOOKUP($A1197,'Medical Examinations'!$A$1:$J$2336,7,FALSE)</f>
        <v>0</v>
      </c>
      <c r="I1197" t="str">
        <f>VLOOKUP($A1197,'Medical Examinations'!$A$1:$J$2336,8,FALSE)</f>
        <v>No</v>
      </c>
      <c r="J1197" t="str">
        <f>VLOOKUP($A1197,'Medical Examinations'!$A$1:$J$2336,9,FALSE)</f>
        <v>Obesity</v>
      </c>
      <c r="K1197" t="str">
        <f>VLOOKUP($A1197,'Medical Examinations'!$A$1:$J$2336,10,FALSE)</f>
        <v>Normal</v>
      </c>
      <c r="L1197">
        <f>VLOOKUP($A1197,'Hospitalisation Details'!$A$1:$O$2344,2,FALSE)</f>
        <v>30</v>
      </c>
      <c r="M1197" s="6" t="str">
        <f>VLOOKUP($A1197,'Hospitalisation Details'!$A$1:$O$2344,5,FALSE)</f>
        <v>30-Oct-1976</v>
      </c>
      <c r="N1197" s="28">
        <f>VLOOKUP($A1197,'Hospitalisation Details'!$A$1:$O$2344,6,FALSE)</f>
        <v>46</v>
      </c>
      <c r="O1197" s="28">
        <f>VLOOKUP($A1197,'Hospitalisation Details'!$A$1:$O$2344,7,FALSE)</f>
        <v>3</v>
      </c>
      <c r="P1197" s="28">
        <f>VLOOKUP($A1197,'Hospitalisation Details'!$A$1:$O$2344,8,FALSE)</f>
        <v>9414.92</v>
      </c>
      <c r="Q1197" t="str">
        <f>VLOOKUP($A1197,'Hospitalisation Details'!$A$1:$O$2344,3,FALSE)</f>
        <v>Oct</v>
      </c>
    </row>
    <row r="1198" spans="1:17" ht="15.6" x14ac:dyDescent="0.3">
      <c r="A1198" s="21" t="s">
        <v>1172</v>
      </c>
      <c r="B1198" t="str">
        <f>VLOOKUP($A1198,'Customer Names'!$A$2:$D$2336,3,FALSE)</f>
        <v>Brenda J</v>
      </c>
      <c r="C1198">
        <f>VLOOKUP($A1198,'Medical Examinations'!$A$1:$J$2336,2,FALSE)</f>
        <v>32.299999999999997</v>
      </c>
      <c r="D1198">
        <f>VLOOKUP($A1198,'Medical Examinations'!$A$1:$J$2336,3,FALSE)</f>
        <v>5.05</v>
      </c>
      <c r="E1198" t="str">
        <f>VLOOKUP($A1198,'Medical Examinations'!$A$1:$J$2336,4,FALSE)</f>
        <v>Yes</v>
      </c>
      <c r="F1198" t="str">
        <f>VLOOKUP($A1198,'Medical Examinations'!$A$1:$J$2336,5,FALSE)</f>
        <v>No</v>
      </c>
      <c r="G1198" t="str">
        <f>VLOOKUP($A1198,'Medical Examinations'!$A$1:$J$2336,6,FALSE)</f>
        <v>No</v>
      </c>
      <c r="H1198">
        <f>VLOOKUP($A1198,'Medical Examinations'!$A$1:$J$2336,7,FALSE)</f>
        <v>0</v>
      </c>
      <c r="I1198" t="str">
        <f>VLOOKUP($A1198,'Medical Examinations'!$A$1:$J$2336,8,FALSE)</f>
        <v>No</v>
      </c>
      <c r="J1198" t="str">
        <f>VLOOKUP($A1198,'Medical Examinations'!$A$1:$J$2336,9,FALSE)</f>
        <v>Obesity</v>
      </c>
      <c r="K1198" t="str">
        <f>VLOOKUP($A1198,'Medical Examinations'!$A$1:$J$2336,10,FALSE)</f>
        <v>Normal</v>
      </c>
      <c r="L1198">
        <f>VLOOKUP($A1198,'Hospitalisation Details'!$A$1:$O$2344,2,FALSE)</f>
        <v>17</v>
      </c>
      <c r="M1198" s="6" t="str">
        <f>VLOOKUP($A1198,'Hospitalisation Details'!$A$1:$O$2344,5,FALSE)</f>
        <v>17-Oct-1976</v>
      </c>
      <c r="N1198" s="28">
        <f>VLOOKUP($A1198,'Hospitalisation Details'!$A$1:$O$2344,6,FALSE)</f>
        <v>46</v>
      </c>
      <c r="O1198" s="28">
        <f>VLOOKUP($A1198,'Hospitalisation Details'!$A$1:$O$2344,7,FALSE)</f>
        <v>2</v>
      </c>
      <c r="P1198" s="28">
        <f>VLOOKUP($A1198,'Hospitalisation Details'!$A$1:$O$2344,8,FALSE)</f>
        <v>9411.01</v>
      </c>
      <c r="Q1198" t="str">
        <f>VLOOKUP($A1198,'Hospitalisation Details'!$A$1:$O$2344,3,FALSE)</f>
        <v>Oct</v>
      </c>
    </row>
    <row r="1199" spans="1:17" ht="15.6" x14ac:dyDescent="0.3">
      <c r="A1199" s="21" t="s">
        <v>1171</v>
      </c>
      <c r="B1199" t="str">
        <f>VLOOKUP($A1199,'Customer Names'!$A$2:$D$2336,3,FALSE)</f>
        <v>Tim</v>
      </c>
      <c r="C1199">
        <f>VLOOKUP($A1199,'Medical Examinations'!$A$1:$J$2336,2,FALSE)</f>
        <v>39.700000000000003</v>
      </c>
      <c r="D1199">
        <f>VLOOKUP($A1199,'Medical Examinations'!$A$1:$J$2336,3,FALSE)</f>
        <v>7.34</v>
      </c>
      <c r="E1199" t="str">
        <f>VLOOKUP($A1199,'Medical Examinations'!$A$1:$J$2336,4,FALSE)</f>
        <v>No</v>
      </c>
      <c r="F1199" t="str">
        <f>VLOOKUP($A1199,'Medical Examinations'!$A$1:$J$2336,5,FALSE)</f>
        <v>No</v>
      </c>
      <c r="G1199" t="str">
        <f>VLOOKUP($A1199,'Medical Examinations'!$A$1:$J$2336,6,FALSE)</f>
        <v>No</v>
      </c>
      <c r="H1199">
        <f>VLOOKUP($A1199,'Medical Examinations'!$A$1:$J$2336,7,FALSE)</f>
        <v>0</v>
      </c>
      <c r="I1199" t="str">
        <f>VLOOKUP($A1199,'Medical Examinations'!$A$1:$J$2336,8,FALSE)</f>
        <v>No</v>
      </c>
      <c r="J1199" t="str">
        <f>VLOOKUP($A1199,'Medical Examinations'!$A$1:$J$2336,9,FALSE)</f>
        <v>Obesity</v>
      </c>
      <c r="K1199" t="str">
        <f>VLOOKUP($A1199,'Medical Examinations'!$A$1:$J$2336,10,FALSE)</f>
        <v>Diabetes</v>
      </c>
      <c r="L1199">
        <f>VLOOKUP($A1199,'Hospitalisation Details'!$A$1:$O$2344,2,FALSE)</f>
        <v>20</v>
      </c>
      <c r="M1199" s="6" t="str">
        <f>VLOOKUP($A1199,'Hospitalisation Details'!$A$1:$O$2344,5,FALSE)</f>
        <v>20-Oct-1971</v>
      </c>
      <c r="N1199" s="28">
        <f>VLOOKUP($A1199,'Hospitalisation Details'!$A$1:$O$2344,6,FALSE)</f>
        <v>51</v>
      </c>
      <c r="O1199" s="28">
        <f>VLOOKUP($A1199,'Hospitalisation Details'!$A$1:$O$2344,7,FALSE)</f>
        <v>1</v>
      </c>
      <c r="P1199" s="28">
        <f>VLOOKUP($A1199,'Hospitalisation Details'!$A$1:$O$2344,8,FALSE)</f>
        <v>9391.35</v>
      </c>
      <c r="Q1199" t="str">
        <f>VLOOKUP($A1199,'Hospitalisation Details'!$A$1:$O$2344,3,FALSE)</f>
        <v>Oct</v>
      </c>
    </row>
    <row r="1200" spans="1:17" ht="15.6" x14ac:dyDescent="0.3">
      <c r="A1200" s="21" t="s">
        <v>1170</v>
      </c>
      <c r="B1200" t="str">
        <f>VLOOKUP($A1200,'Customer Names'!$A$2:$D$2336,3,FALSE)</f>
        <v>Sylvain</v>
      </c>
      <c r="C1200">
        <f>VLOOKUP($A1200,'Medical Examinations'!$A$1:$J$2336,2,FALSE)</f>
        <v>35.97</v>
      </c>
      <c r="D1200">
        <f>VLOOKUP($A1200,'Medical Examinations'!$A$1:$J$2336,3,FALSE)</f>
        <v>8.1300000000000008</v>
      </c>
      <c r="E1200" t="str">
        <f>VLOOKUP($A1200,'Medical Examinations'!$A$1:$J$2336,4,FALSE)</f>
        <v>No</v>
      </c>
      <c r="F1200" t="str">
        <f>VLOOKUP($A1200,'Medical Examinations'!$A$1:$J$2336,5,FALSE)</f>
        <v>No</v>
      </c>
      <c r="G1200" t="str">
        <f>VLOOKUP($A1200,'Medical Examinations'!$A$1:$J$2336,6,FALSE)</f>
        <v>No</v>
      </c>
      <c r="H1200">
        <f>VLOOKUP($A1200,'Medical Examinations'!$A$1:$J$2336,7,FALSE)</f>
        <v>0</v>
      </c>
      <c r="I1200" t="str">
        <f>VLOOKUP($A1200,'Medical Examinations'!$A$1:$J$2336,8,FALSE)</f>
        <v>No</v>
      </c>
      <c r="J1200" t="str">
        <f>VLOOKUP($A1200,'Medical Examinations'!$A$1:$J$2336,9,FALSE)</f>
        <v>Obesity</v>
      </c>
      <c r="K1200" t="str">
        <f>VLOOKUP($A1200,'Medical Examinations'!$A$1:$J$2336,10,FALSE)</f>
        <v>Diabetes</v>
      </c>
      <c r="L1200">
        <f>VLOOKUP($A1200,'Hospitalisation Details'!$A$1:$O$2344,2,FALSE)</f>
        <v>29</v>
      </c>
      <c r="M1200" s="6" t="str">
        <f>VLOOKUP($A1200,'Hospitalisation Details'!$A$1:$O$2344,5,FALSE)</f>
        <v>29-Dec-1971</v>
      </c>
      <c r="N1200" s="28">
        <f>VLOOKUP($A1200,'Hospitalisation Details'!$A$1:$O$2344,6,FALSE)</f>
        <v>51</v>
      </c>
      <c r="O1200" s="28">
        <f>VLOOKUP($A1200,'Hospitalisation Details'!$A$1:$O$2344,7,FALSE)</f>
        <v>1</v>
      </c>
      <c r="P1200" s="28">
        <f>VLOOKUP($A1200,'Hospitalisation Details'!$A$1:$O$2344,8,FALSE)</f>
        <v>9386.16</v>
      </c>
      <c r="Q1200" t="str">
        <f>VLOOKUP($A1200,'Hospitalisation Details'!$A$1:$O$2344,3,FALSE)</f>
        <v>Dec</v>
      </c>
    </row>
    <row r="1201" spans="1:17" ht="15.6" x14ac:dyDescent="0.3">
      <c r="A1201" s="21" t="s">
        <v>1169</v>
      </c>
      <c r="B1201" t="str">
        <f>VLOOKUP($A1201,'Customer Names'!$A$2:$D$2336,3,FALSE)</f>
        <v>Lisa M</v>
      </c>
      <c r="C1201">
        <f>VLOOKUP($A1201,'Medical Examinations'!$A$1:$J$2336,2,FALSE)</f>
        <v>25.86</v>
      </c>
      <c r="D1201">
        <f>VLOOKUP($A1201,'Medical Examinations'!$A$1:$J$2336,3,FALSE)</f>
        <v>6.68</v>
      </c>
      <c r="E1201" t="str">
        <f>VLOOKUP($A1201,'Medical Examinations'!$A$1:$J$2336,4,FALSE)</f>
        <v>Yes</v>
      </c>
      <c r="F1201" t="str">
        <f>VLOOKUP($A1201,'Medical Examinations'!$A$1:$J$2336,5,FALSE)</f>
        <v>No</v>
      </c>
      <c r="G1201" t="str">
        <f>VLOOKUP($A1201,'Medical Examinations'!$A$1:$J$2336,6,FALSE)</f>
        <v>No</v>
      </c>
      <c r="H1201">
        <f>VLOOKUP($A1201,'Medical Examinations'!$A$1:$J$2336,7,FALSE)</f>
        <v>1</v>
      </c>
      <c r="I1201" t="str">
        <f>VLOOKUP($A1201,'Medical Examinations'!$A$1:$J$2336,8,FALSE)</f>
        <v>No</v>
      </c>
      <c r="J1201" t="str">
        <f>VLOOKUP($A1201,'Medical Examinations'!$A$1:$J$2336,9,FALSE)</f>
        <v>Over Weight</v>
      </c>
      <c r="K1201" t="str">
        <f>VLOOKUP($A1201,'Medical Examinations'!$A$1:$J$2336,10,FALSE)</f>
        <v>Diabetes</v>
      </c>
      <c r="L1201">
        <f>VLOOKUP($A1201,'Hospitalisation Details'!$A$1:$O$2344,2,FALSE)</f>
        <v>2</v>
      </c>
      <c r="M1201" s="6" t="str">
        <f>VLOOKUP($A1201,'Hospitalisation Details'!$A$1:$O$2344,5,FALSE)</f>
        <v>2-Dec-1975</v>
      </c>
      <c r="N1201" s="28">
        <f>VLOOKUP($A1201,'Hospitalisation Details'!$A$1:$O$2344,6,FALSE)</f>
        <v>47</v>
      </c>
      <c r="O1201" s="28">
        <f>VLOOKUP($A1201,'Hospitalisation Details'!$A$1:$O$2344,7,FALSE)</f>
        <v>1</v>
      </c>
      <c r="P1201" s="28">
        <f>VLOOKUP($A1201,'Hospitalisation Details'!$A$1:$O$2344,8,FALSE)</f>
        <v>9380.75</v>
      </c>
      <c r="Q1201" t="str">
        <f>VLOOKUP($A1201,'Hospitalisation Details'!$A$1:$O$2344,3,FALSE)</f>
        <v>Dec</v>
      </c>
    </row>
    <row r="1202" spans="1:17" ht="15.6" x14ac:dyDescent="0.3">
      <c r="A1202" s="21" t="s">
        <v>1168</v>
      </c>
      <c r="B1202" t="str">
        <f>VLOOKUP($A1202,'Customer Names'!$A$2:$D$2336,3,FALSE)</f>
        <v>Ryan</v>
      </c>
      <c r="C1202">
        <f>VLOOKUP($A1202,'Medical Examinations'!$A$1:$J$2336,2,FALSE)</f>
        <v>30.03</v>
      </c>
      <c r="D1202">
        <f>VLOOKUP($A1202,'Medical Examinations'!$A$1:$J$2336,3,FALSE)</f>
        <v>11.51</v>
      </c>
      <c r="E1202" t="str">
        <f>VLOOKUP($A1202,'Medical Examinations'!$A$1:$J$2336,4,FALSE)</f>
        <v>No</v>
      </c>
      <c r="F1202" t="str">
        <f>VLOOKUP($A1202,'Medical Examinations'!$A$1:$J$2336,5,FALSE)</f>
        <v>No</v>
      </c>
      <c r="G1202" t="str">
        <f>VLOOKUP($A1202,'Medical Examinations'!$A$1:$J$2336,6,FALSE)</f>
        <v>No</v>
      </c>
      <c r="H1202">
        <f>VLOOKUP($A1202,'Medical Examinations'!$A$1:$J$2336,7,FALSE)</f>
        <v>0</v>
      </c>
      <c r="I1202" t="str">
        <f>VLOOKUP($A1202,'Medical Examinations'!$A$1:$J$2336,8,FALSE)</f>
        <v>No</v>
      </c>
      <c r="J1202" t="str">
        <f>VLOOKUP($A1202,'Medical Examinations'!$A$1:$J$2336,9,FALSE)</f>
        <v>Obesity</v>
      </c>
      <c r="K1202" t="str">
        <f>VLOOKUP($A1202,'Medical Examinations'!$A$1:$J$2336,10,FALSE)</f>
        <v>Diabetes</v>
      </c>
      <c r="L1202">
        <f>VLOOKUP($A1202,'Hospitalisation Details'!$A$1:$O$2344,2,FALSE)</f>
        <v>26</v>
      </c>
      <c r="M1202" s="6" t="str">
        <f>VLOOKUP($A1202,'Hospitalisation Details'!$A$1:$O$2344,5,FALSE)</f>
        <v>26-Nov-1971</v>
      </c>
      <c r="N1202" s="28">
        <f>VLOOKUP($A1202,'Hospitalisation Details'!$A$1:$O$2344,6,FALSE)</f>
        <v>51</v>
      </c>
      <c r="O1202" s="28">
        <f>VLOOKUP($A1202,'Hospitalisation Details'!$A$1:$O$2344,7,FALSE)</f>
        <v>1</v>
      </c>
      <c r="P1202" s="28">
        <f>VLOOKUP($A1202,'Hospitalisation Details'!$A$1:$O$2344,8,FALSE)</f>
        <v>9377.9</v>
      </c>
      <c r="Q1202" t="str">
        <f>VLOOKUP($A1202,'Hospitalisation Details'!$A$1:$O$2344,3,FALSE)</f>
        <v>Nov</v>
      </c>
    </row>
    <row r="1203" spans="1:17" ht="15.6" x14ac:dyDescent="0.3">
      <c r="A1203" s="21" t="s">
        <v>1167</v>
      </c>
      <c r="B1203" t="str">
        <f>VLOOKUP($A1203,'Customer Names'!$A$2:$D$2336,3,FALSE)</f>
        <v>Kaitlin M</v>
      </c>
      <c r="C1203">
        <f>VLOOKUP($A1203,'Medical Examinations'!$A$1:$J$2336,2,FALSE)</f>
        <v>25.76</v>
      </c>
      <c r="D1203">
        <f>VLOOKUP($A1203,'Medical Examinations'!$A$1:$J$2336,3,FALSE)</f>
        <v>6.02</v>
      </c>
      <c r="E1203" t="str">
        <f>VLOOKUP($A1203,'Medical Examinations'!$A$1:$J$2336,4,FALSE)</f>
        <v>Yes</v>
      </c>
      <c r="F1203" t="str">
        <f>VLOOKUP($A1203,'Medical Examinations'!$A$1:$J$2336,5,FALSE)</f>
        <v>No</v>
      </c>
      <c r="G1203" t="str">
        <f>VLOOKUP($A1203,'Medical Examinations'!$A$1:$J$2336,6,FALSE)</f>
        <v>Yes</v>
      </c>
      <c r="H1203">
        <f>VLOOKUP($A1203,'Medical Examinations'!$A$1:$J$2336,7,FALSE)</f>
        <v>1</v>
      </c>
      <c r="I1203" t="str">
        <f>VLOOKUP($A1203,'Medical Examinations'!$A$1:$J$2336,8,FALSE)</f>
        <v>No</v>
      </c>
      <c r="J1203" t="str">
        <f>VLOOKUP($A1203,'Medical Examinations'!$A$1:$J$2336,9,FALSE)</f>
        <v>Over Weight</v>
      </c>
      <c r="K1203" t="str">
        <f>VLOOKUP($A1203,'Medical Examinations'!$A$1:$J$2336,10,FALSE)</f>
        <v>Prediabetes</v>
      </c>
      <c r="L1203">
        <f>VLOOKUP($A1203,'Hospitalisation Details'!$A$1:$O$2344,2,FALSE)</f>
        <v>24</v>
      </c>
      <c r="M1203" s="6" t="str">
        <f>VLOOKUP($A1203,'Hospitalisation Details'!$A$1:$O$2344,5,FALSE)</f>
        <v>24-Nov-1969</v>
      </c>
      <c r="N1203" s="28">
        <f>VLOOKUP($A1203,'Hospitalisation Details'!$A$1:$O$2344,6,FALSE)</f>
        <v>53</v>
      </c>
      <c r="O1203" s="28">
        <f>VLOOKUP($A1203,'Hospitalisation Details'!$A$1:$O$2344,7,FALSE)</f>
        <v>0</v>
      </c>
      <c r="P1203" s="28">
        <f>VLOOKUP($A1203,'Hospitalisation Details'!$A$1:$O$2344,8,FALSE)</f>
        <v>9377.4500000000007</v>
      </c>
      <c r="Q1203" t="str">
        <f>VLOOKUP($A1203,'Hospitalisation Details'!$A$1:$O$2344,3,FALSE)</f>
        <v>Nov</v>
      </c>
    </row>
    <row r="1204" spans="1:17" ht="15.6" x14ac:dyDescent="0.3">
      <c r="A1204" s="21" t="s">
        <v>1166</v>
      </c>
      <c r="B1204" t="str">
        <f>VLOOKUP($A1204,'Customer Names'!$A$2:$D$2336,3,FALSE)</f>
        <v>William R</v>
      </c>
      <c r="C1204">
        <f>VLOOKUP($A1204,'Medical Examinations'!$A$1:$J$2336,2,FALSE)</f>
        <v>22.42</v>
      </c>
      <c r="D1204">
        <f>VLOOKUP($A1204,'Medical Examinations'!$A$1:$J$2336,3,FALSE)</f>
        <v>7.96</v>
      </c>
      <c r="E1204" t="str">
        <f>VLOOKUP($A1204,'Medical Examinations'!$A$1:$J$2336,4,FALSE)</f>
        <v>No</v>
      </c>
      <c r="F1204" t="str">
        <f>VLOOKUP($A1204,'Medical Examinations'!$A$1:$J$2336,5,FALSE)</f>
        <v>No</v>
      </c>
      <c r="G1204" t="str">
        <f>VLOOKUP($A1204,'Medical Examinations'!$A$1:$J$2336,6,FALSE)</f>
        <v>No</v>
      </c>
      <c r="H1204">
        <f>VLOOKUP($A1204,'Medical Examinations'!$A$1:$J$2336,7,FALSE)</f>
        <v>0</v>
      </c>
      <c r="I1204" t="str">
        <f>VLOOKUP($A1204,'Medical Examinations'!$A$1:$J$2336,8,FALSE)</f>
        <v>No</v>
      </c>
      <c r="J1204" t="str">
        <f>VLOOKUP($A1204,'Medical Examinations'!$A$1:$J$2336,9,FALSE)</f>
        <v>Normal Weight</v>
      </c>
      <c r="K1204" t="str">
        <f>VLOOKUP($A1204,'Medical Examinations'!$A$1:$J$2336,10,FALSE)</f>
        <v>Diabetes</v>
      </c>
      <c r="L1204">
        <f>VLOOKUP($A1204,'Hospitalisation Details'!$A$1:$O$2344,2,FALSE)</f>
        <v>8</v>
      </c>
      <c r="M1204" s="6" t="str">
        <f>VLOOKUP($A1204,'Hospitalisation Details'!$A$1:$O$2344,5,FALSE)</f>
        <v>8-Oct-1971</v>
      </c>
      <c r="N1204" s="28">
        <f>VLOOKUP($A1204,'Hospitalisation Details'!$A$1:$O$2344,6,FALSE)</f>
        <v>51</v>
      </c>
      <c r="O1204" s="28">
        <f>VLOOKUP($A1204,'Hospitalisation Details'!$A$1:$O$2344,7,FALSE)</f>
        <v>0</v>
      </c>
      <c r="P1204" s="28">
        <f>VLOOKUP($A1204,'Hospitalisation Details'!$A$1:$O$2344,8,FALSE)</f>
        <v>9361.33</v>
      </c>
      <c r="Q1204" t="str">
        <f>VLOOKUP($A1204,'Hospitalisation Details'!$A$1:$O$2344,3,FALSE)</f>
        <v>Oct</v>
      </c>
    </row>
    <row r="1205" spans="1:17" ht="15.6" x14ac:dyDescent="0.3">
      <c r="A1205" s="21" t="s">
        <v>1165</v>
      </c>
      <c r="B1205" t="str">
        <f>VLOOKUP($A1205,'Customer Names'!$A$2:$D$2336,3,FALSE)</f>
        <v>Bruce</v>
      </c>
      <c r="C1205">
        <f>VLOOKUP($A1205,'Medical Examinations'!$A$1:$J$2336,2,FALSE)</f>
        <v>33.18</v>
      </c>
      <c r="D1205">
        <f>VLOOKUP($A1205,'Medical Examinations'!$A$1:$J$2336,3,FALSE)</f>
        <v>6.01</v>
      </c>
      <c r="E1205" t="str">
        <f>VLOOKUP($A1205,'Medical Examinations'!$A$1:$J$2336,4,FALSE)</f>
        <v>Yes</v>
      </c>
      <c r="F1205" t="str">
        <f>VLOOKUP($A1205,'Medical Examinations'!$A$1:$J$2336,5,FALSE)</f>
        <v>No</v>
      </c>
      <c r="G1205" t="str">
        <f>VLOOKUP($A1205,'Medical Examinations'!$A$1:$J$2336,6,FALSE)</f>
        <v>No</v>
      </c>
      <c r="H1205">
        <f>VLOOKUP($A1205,'Medical Examinations'!$A$1:$J$2336,7,FALSE)</f>
        <v>1</v>
      </c>
      <c r="I1205" t="str">
        <f>VLOOKUP($A1205,'Medical Examinations'!$A$1:$J$2336,8,FALSE)</f>
        <v>No</v>
      </c>
      <c r="J1205" t="str">
        <f>VLOOKUP($A1205,'Medical Examinations'!$A$1:$J$2336,9,FALSE)</f>
        <v>Obesity</v>
      </c>
      <c r="K1205" t="str">
        <f>VLOOKUP($A1205,'Medical Examinations'!$A$1:$J$2336,10,FALSE)</f>
        <v>Prediabetes</v>
      </c>
      <c r="L1205">
        <f>VLOOKUP($A1205,'Hospitalisation Details'!$A$1:$O$2344,2,FALSE)</f>
        <v>1</v>
      </c>
      <c r="M1205" s="6" t="str">
        <f>VLOOKUP($A1205,'Hospitalisation Details'!$A$1:$O$2344,5,FALSE)</f>
        <v>1-Jul-1988</v>
      </c>
      <c r="N1205" s="28">
        <f>VLOOKUP($A1205,'Hospitalisation Details'!$A$1:$O$2344,6,FALSE)</f>
        <v>34</v>
      </c>
      <c r="O1205" s="28">
        <f>VLOOKUP($A1205,'Hospitalisation Details'!$A$1:$O$2344,7,FALSE)</f>
        <v>3</v>
      </c>
      <c r="P1205" s="28">
        <f>VLOOKUP($A1205,'Hospitalisation Details'!$A$1:$O$2344,8,FALSE)</f>
        <v>9344.2000000000007</v>
      </c>
      <c r="Q1205" t="str">
        <f>VLOOKUP($A1205,'Hospitalisation Details'!$A$1:$O$2344,3,FALSE)</f>
        <v>Jul</v>
      </c>
    </row>
    <row r="1206" spans="1:17" ht="15.6" x14ac:dyDescent="0.3">
      <c r="A1206" s="21" t="s">
        <v>1164</v>
      </c>
      <c r="B1206" t="str">
        <f>VLOOKUP($A1206,'Customer Names'!$A$2:$D$2336,3,FALSE)</f>
        <v>Veronica</v>
      </c>
      <c r="C1206">
        <f>VLOOKUP($A1206,'Medical Examinations'!$A$1:$J$2336,2,FALSE)</f>
        <v>43.04</v>
      </c>
      <c r="D1206">
        <f>VLOOKUP($A1206,'Medical Examinations'!$A$1:$J$2336,3,FALSE)</f>
        <v>5.9</v>
      </c>
      <c r="E1206" t="str">
        <f>VLOOKUP($A1206,'Medical Examinations'!$A$1:$J$2336,4,FALSE)</f>
        <v>Yes</v>
      </c>
      <c r="F1206" t="str">
        <f>VLOOKUP($A1206,'Medical Examinations'!$A$1:$J$2336,5,FALSE)</f>
        <v>No</v>
      </c>
      <c r="G1206" t="str">
        <f>VLOOKUP($A1206,'Medical Examinations'!$A$1:$J$2336,6,FALSE)</f>
        <v>No</v>
      </c>
      <c r="H1206">
        <f>VLOOKUP($A1206,'Medical Examinations'!$A$1:$J$2336,7,FALSE)</f>
        <v>0</v>
      </c>
      <c r="I1206" t="str">
        <f>VLOOKUP($A1206,'Medical Examinations'!$A$1:$J$2336,8,FALSE)</f>
        <v>No</v>
      </c>
      <c r="J1206" t="str">
        <f>VLOOKUP($A1206,'Medical Examinations'!$A$1:$J$2336,9,FALSE)</f>
        <v>Obesity</v>
      </c>
      <c r="K1206" t="str">
        <f>VLOOKUP($A1206,'Medical Examinations'!$A$1:$J$2336,10,FALSE)</f>
        <v>Prediabetes</v>
      </c>
      <c r="L1206">
        <f>VLOOKUP($A1206,'Hospitalisation Details'!$A$1:$O$2344,2,FALSE)</f>
        <v>12</v>
      </c>
      <c r="M1206" s="6" t="str">
        <f>VLOOKUP($A1206,'Hospitalisation Details'!$A$1:$O$2344,5,FALSE)</f>
        <v>12-Oct-1996</v>
      </c>
      <c r="N1206" s="28">
        <f>VLOOKUP($A1206,'Hospitalisation Details'!$A$1:$O$2344,6,FALSE)</f>
        <v>26</v>
      </c>
      <c r="O1206" s="28">
        <f>VLOOKUP($A1206,'Hospitalisation Details'!$A$1:$O$2344,7,FALSE)</f>
        <v>0</v>
      </c>
      <c r="P1206" s="28">
        <f>VLOOKUP($A1206,'Hospitalisation Details'!$A$1:$O$2344,8,FALSE)</f>
        <v>9338.61</v>
      </c>
      <c r="Q1206" t="str">
        <f>VLOOKUP($A1206,'Hospitalisation Details'!$A$1:$O$2344,3,FALSE)</f>
        <v>Oct</v>
      </c>
    </row>
    <row r="1207" spans="1:17" ht="15.6" x14ac:dyDescent="0.3">
      <c r="A1207" s="21" t="s">
        <v>1163</v>
      </c>
      <c r="B1207" t="str">
        <f>VLOOKUP($A1207,'Customer Names'!$A$2:$D$2336,3,FALSE)</f>
        <v>Warren</v>
      </c>
      <c r="C1207">
        <f>VLOOKUP($A1207,'Medical Examinations'!$A$1:$J$2336,2,FALSE)</f>
        <v>34.15</v>
      </c>
      <c r="D1207">
        <f>VLOOKUP($A1207,'Medical Examinations'!$A$1:$J$2336,3,FALSE)</f>
        <v>4.49</v>
      </c>
      <c r="E1207" t="str">
        <f>VLOOKUP($A1207,'Medical Examinations'!$A$1:$J$2336,4,FALSE)</f>
        <v>Yes</v>
      </c>
      <c r="F1207" t="str">
        <f>VLOOKUP($A1207,'Medical Examinations'!$A$1:$J$2336,5,FALSE)</f>
        <v>No</v>
      </c>
      <c r="G1207" t="str">
        <f>VLOOKUP($A1207,'Medical Examinations'!$A$1:$J$2336,6,FALSE)</f>
        <v>No</v>
      </c>
      <c r="H1207">
        <f>VLOOKUP($A1207,'Medical Examinations'!$A$1:$J$2336,7,FALSE)</f>
        <v>1</v>
      </c>
      <c r="I1207" t="str">
        <f>VLOOKUP($A1207,'Medical Examinations'!$A$1:$J$2336,8,FALSE)</f>
        <v>No</v>
      </c>
      <c r="J1207" t="str">
        <f>VLOOKUP($A1207,'Medical Examinations'!$A$1:$J$2336,9,FALSE)</f>
        <v>Obesity</v>
      </c>
      <c r="K1207" t="str">
        <f>VLOOKUP($A1207,'Medical Examinations'!$A$1:$J$2336,10,FALSE)</f>
        <v>Normal</v>
      </c>
      <c r="L1207">
        <f>VLOOKUP($A1207,'Hospitalisation Details'!$A$1:$O$2344,2,FALSE)</f>
        <v>9</v>
      </c>
      <c r="M1207" s="6" t="str">
        <f>VLOOKUP($A1207,'Hospitalisation Details'!$A$1:$O$2344,5,FALSE)</f>
        <v>9-Jul-1988</v>
      </c>
      <c r="N1207" s="28">
        <f>VLOOKUP($A1207,'Hospitalisation Details'!$A$1:$O$2344,6,FALSE)</f>
        <v>34</v>
      </c>
      <c r="O1207" s="28">
        <f>VLOOKUP($A1207,'Hospitalisation Details'!$A$1:$O$2344,7,FALSE)</f>
        <v>3</v>
      </c>
      <c r="P1207" s="28">
        <f>VLOOKUP($A1207,'Hospitalisation Details'!$A$1:$O$2344,8,FALSE)</f>
        <v>9320.26</v>
      </c>
      <c r="Q1207" t="str">
        <f>VLOOKUP($A1207,'Hospitalisation Details'!$A$1:$O$2344,3,FALSE)</f>
        <v>Jul</v>
      </c>
    </row>
    <row r="1208" spans="1:17" ht="15.6" x14ac:dyDescent="0.3">
      <c r="A1208" s="21" t="s">
        <v>1162</v>
      </c>
      <c r="B1208" t="str">
        <f>VLOOKUP($A1208,'Customer Names'!$A$2:$D$2336,3,FALSE)</f>
        <v>Daniela</v>
      </c>
      <c r="C1208">
        <f>VLOOKUP($A1208,'Medical Examinations'!$A$1:$J$2336,2,FALSE)</f>
        <v>25.78</v>
      </c>
      <c r="D1208">
        <f>VLOOKUP($A1208,'Medical Examinations'!$A$1:$J$2336,3,FALSE)</f>
        <v>6.25</v>
      </c>
      <c r="E1208" t="str">
        <f>VLOOKUP($A1208,'Medical Examinations'!$A$1:$J$2336,4,FALSE)</f>
        <v>No</v>
      </c>
      <c r="F1208" t="str">
        <f>VLOOKUP($A1208,'Medical Examinations'!$A$1:$J$2336,5,FALSE)</f>
        <v>No</v>
      </c>
      <c r="G1208" t="str">
        <f>VLOOKUP($A1208,'Medical Examinations'!$A$1:$J$2336,6,FALSE)</f>
        <v>No</v>
      </c>
      <c r="H1208">
        <f>VLOOKUP($A1208,'Medical Examinations'!$A$1:$J$2336,7,FALSE)</f>
        <v>0</v>
      </c>
      <c r="I1208" t="str">
        <f>VLOOKUP($A1208,'Medical Examinations'!$A$1:$J$2336,8,FALSE)</f>
        <v>No</v>
      </c>
      <c r="J1208" t="str">
        <f>VLOOKUP($A1208,'Medical Examinations'!$A$1:$J$2336,9,FALSE)</f>
        <v>Over Weight</v>
      </c>
      <c r="K1208" t="str">
        <f>VLOOKUP($A1208,'Medical Examinations'!$A$1:$J$2336,10,FALSE)</f>
        <v>Prediabetes</v>
      </c>
      <c r="L1208">
        <f>VLOOKUP($A1208,'Hospitalisation Details'!$A$1:$O$2344,2,FALSE)</f>
        <v>12</v>
      </c>
      <c r="M1208" s="6" t="str">
        <f>VLOOKUP($A1208,'Hospitalisation Details'!$A$1:$O$2344,5,FALSE)</f>
        <v>12-Oct-1977</v>
      </c>
      <c r="N1208" s="28">
        <f>VLOOKUP($A1208,'Hospitalisation Details'!$A$1:$O$2344,6,FALSE)</f>
        <v>45</v>
      </c>
      <c r="O1208" s="28">
        <f>VLOOKUP($A1208,'Hospitalisation Details'!$A$1:$O$2344,7,FALSE)</f>
        <v>2</v>
      </c>
      <c r="P1208" s="28">
        <f>VLOOKUP($A1208,'Hospitalisation Details'!$A$1:$O$2344,8,FALSE)</f>
        <v>9315.41</v>
      </c>
      <c r="Q1208" t="str">
        <f>VLOOKUP($A1208,'Hospitalisation Details'!$A$1:$O$2344,3,FALSE)</f>
        <v>Oct</v>
      </c>
    </row>
    <row r="1209" spans="1:17" ht="15.6" x14ac:dyDescent="0.3">
      <c r="A1209" s="21" t="s">
        <v>1161</v>
      </c>
      <c r="B1209" t="str">
        <f>VLOOKUP($A1209,'Customer Names'!$A$2:$D$2336,3,FALSE)</f>
        <v>Deirdre A</v>
      </c>
      <c r="C1209">
        <f>VLOOKUP($A1209,'Medical Examinations'!$A$1:$J$2336,2,FALSE)</f>
        <v>21.02</v>
      </c>
      <c r="D1209">
        <f>VLOOKUP($A1209,'Medical Examinations'!$A$1:$J$2336,3,FALSE)</f>
        <v>9.6199999999999992</v>
      </c>
      <c r="E1209" t="str">
        <f>VLOOKUP($A1209,'Medical Examinations'!$A$1:$J$2336,4,FALSE)</f>
        <v>Yes</v>
      </c>
      <c r="F1209" t="str">
        <f>VLOOKUP($A1209,'Medical Examinations'!$A$1:$J$2336,5,FALSE)</f>
        <v>No</v>
      </c>
      <c r="G1209" t="str">
        <f>VLOOKUP($A1209,'Medical Examinations'!$A$1:$J$2336,6,FALSE)</f>
        <v>Yes</v>
      </c>
      <c r="H1209">
        <f>VLOOKUP($A1209,'Medical Examinations'!$A$1:$J$2336,7,FALSE)</f>
        <v>1</v>
      </c>
      <c r="I1209" t="str">
        <f>VLOOKUP($A1209,'Medical Examinations'!$A$1:$J$2336,8,FALSE)</f>
        <v>No</v>
      </c>
      <c r="J1209" t="str">
        <f>VLOOKUP($A1209,'Medical Examinations'!$A$1:$J$2336,9,FALSE)</f>
        <v>Normal Weight</v>
      </c>
      <c r="K1209" t="str">
        <f>VLOOKUP($A1209,'Medical Examinations'!$A$1:$J$2336,10,FALSE)</f>
        <v>Diabetes</v>
      </c>
      <c r="L1209">
        <f>VLOOKUP($A1209,'Hospitalisation Details'!$A$1:$O$2344,2,FALSE)</f>
        <v>8</v>
      </c>
      <c r="M1209" s="6" t="str">
        <f>VLOOKUP($A1209,'Hospitalisation Details'!$A$1:$O$2344,5,FALSE)</f>
        <v>8-Jun-1963</v>
      </c>
      <c r="N1209" s="28">
        <f>VLOOKUP($A1209,'Hospitalisation Details'!$A$1:$O$2344,6,FALSE)</f>
        <v>60</v>
      </c>
      <c r="O1209" s="28">
        <f>VLOOKUP($A1209,'Hospitalisation Details'!$A$1:$O$2344,7,FALSE)</f>
        <v>0</v>
      </c>
      <c r="P1209" s="28">
        <f>VLOOKUP($A1209,'Hospitalisation Details'!$A$1:$O$2344,8,FALSE)</f>
        <v>9310.81</v>
      </c>
      <c r="Q1209" t="str">
        <f>VLOOKUP($A1209,'Hospitalisation Details'!$A$1:$O$2344,3,FALSE)</f>
        <v>Jun</v>
      </c>
    </row>
    <row r="1210" spans="1:17" ht="15.6" x14ac:dyDescent="0.3">
      <c r="A1210" s="21" t="s">
        <v>1160</v>
      </c>
      <c r="B1210" t="str">
        <f>VLOOKUP($A1210,'Customer Names'!$A$2:$D$2336,3,FALSE)</f>
        <v>Mathias</v>
      </c>
      <c r="C1210">
        <f>VLOOKUP($A1210,'Medical Examinations'!$A$1:$J$2336,2,FALSE)</f>
        <v>37.51</v>
      </c>
      <c r="D1210">
        <f>VLOOKUP($A1210,'Medical Examinations'!$A$1:$J$2336,3,FALSE)</f>
        <v>11.06</v>
      </c>
      <c r="E1210" t="str">
        <f>VLOOKUP($A1210,'Medical Examinations'!$A$1:$J$2336,4,FALSE)</f>
        <v>No</v>
      </c>
      <c r="F1210" t="str">
        <f>VLOOKUP($A1210,'Medical Examinations'!$A$1:$J$2336,5,FALSE)</f>
        <v>No</v>
      </c>
      <c r="G1210" t="str">
        <f>VLOOKUP($A1210,'Medical Examinations'!$A$1:$J$2336,6,FALSE)</f>
        <v>No</v>
      </c>
      <c r="H1210">
        <f>VLOOKUP($A1210,'Medical Examinations'!$A$1:$J$2336,7,FALSE)</f>
        <v>2</v>
      </c>
      <c r="I1210" t="str">
        <f>VLOOKUP($A1210,'Medical Examinations'!$A$1:$J$2336,8,FALSE)</f>
        <v>No</v>
      </c>
      <c r="J1210" t="str">
        <f>VLOOKUP($A1210,'Medical Examinations'!$A$1:$J$2336,9,FALSE)</f>
        <v>Obesity</v>
      </c>
      <c r="K1210" t="str">
        <f>VLOOKUP($A1210,'Medical Examinations'!$A$1:$J$2336,10,FALSE)</f>
        <v>Diabetes</v>
      </c>
      <c r="L1210">
        <f>VLOOKUP($A1210,'Hospitalisation Details'!$A$1:$O$2344,2,FALSE)</f>
        <v>16</v>
      </c>
      <c r="M1210" s="6" t="str">
        <f>VLOOKUP($A1210,'Hospitalisation Details'!$A$1:$O$2344,5,FALSE)</f>
        <v>16-Oct-1973</v>
      </c>
      <c r="N1210" s="28">
        <f>VLOOKUP($A1210,'Hospitalisation Details'!$A$1:$O$2344,6,FALSE)</f>
        <v>49</v>
      </c>
      <c r="O1210" s="28">
        <f>VLOOKUP($A1210,'Hospitalisation Details'!$A$1:$O$2344,7,FALSE)</f>
        <v>2</v>
      </c>
      <c r="P1210" s="28">
        <f>VLOOKUP($A1210,'Hospitalisation Details'!$A$1:$O$2344,8,FALSE)</f>
        <v>9304.7000000000007</v>
      </c>
      <c r="Q1210" t="str">
        <f>VLOOKUP($A1210,'Hospitalisation Details'!$A$1:$O$2344,3,FALSE)</f>
        <v>Oct</v>
      </c>
    </row>
    <row r="1211" spans="1:17" ht="15.6" x14ac:dyDescent="0.3">
      <c r="A1211" s="21" t="s">
        <v>1159</v>
      </c>
      <c r="B1211" t="str">
        <f>VLOOKUP($A1211,'Customer Names'!$A$2:$D$2336,3,FALSE)</f>
        <v>Matthew</v>
      </c>
      <c r="C1211">
        <f>VLOOKUP($A1211,'Medical Examinations'!$A$1:$J$2336,2,FALSE)</f>
        <v>25.745000000000001</v>
      </c>
      <c r="D1211">
        <f>VLOOKUP($A1211,'Medical Examinations'!$A$1:$J$2336,3,FALSE)</f>
        <v>6.11</v>
      </c>
      <c r="E1211" t="str">
        <f>VLOOKUP($A1211,'Medical Examinations'!$A$1:$J$2336,4,FALSE)</f>
        <v>Yes</v>
      </c>
      <c r="F1211" t="str">
        <f>VLOOKUP($A1211,'Medical Examinations'!$A$1:$J$2336,5,FALSE)</f>
        <v>No</v>
      </c>
      <c r="G1211" t="str">
        <f>VLOOKUP($A1211,'Medical Examinations'!$A$1:$J$2336,6,FALSE)</f>
        <v>No</v>
      </c>
      <c r="H1211">
        <f>VLOOKUP($A1211,'Medical Examinations'!$A$1:$J$2336,7,FALSE)</f>
        <v>0</v>
      </c>
      <c r="I1211" t="str">
        <f>VLOOKUP($A1211,'Medical Examinations'!$A$1:$J$2336,8,FALSE)</f>
        <v>No</v>
      </c>
      <c r="J1211" t="str">
        <f>VLOOKUP($A1211,'Medical Examinations'!$A$1:$J$2336,9,FALSE)</f>
        <v>Over Weight</v>
      </c>
      <c r="K1211" t="str">
        <f>VLOOKUP($A1211,'Medical Examinations'!$A$1:$J$2336,10,FALSE)</f>
        <v>Prediabetes</v>
      </c>
      <c r="L1211">
        <f>VLOOKUP($A1211,'Hospitalisation Details'!$A$1:$O$2344,2,FALSE)</f>
        <v>3</v>
      </c>
      <c r="M1211" s="6" t="str">
        <f>VLOOKUP($A1211,'Hospitalisation Details'!$A$1:$O$2344,5,FALSE)</f>
        <v>3-Nov-1976</v>
      </c>
      <c r="N1211" s="28">
        <f>VLOOKUP($A1211,'Hospitalisation Details'!$A$1:$O$2344,6,FALSE)</f>
        <v>46</v>
      </c>
      <c r="O1211" s="28">
        <f>VLOOKUP($A1211,'Hospitalisation Details'!$A$1:$O$2344,7,FALSE)</f>
        <v>3</v>
      </c>
      <c r="P1211" s="28">
        <f>VLOOKUP($A1211,'Hospitalisation Details'!$A$1:$O$2344,8,FALSE)</f>
        <v>9301.89</v>
      </c>
      <c r="Q1211" t="str">
        <f>VLOOKUP($A1211,'Hospitalisation Details'!$A$1:$O$2344,3,FALSE)</f>
        <v>Nov</v>
      </c>
    </row>
    <row r="1212" spans="1:17" ht="15.6" x14ac:dyDescent="0.3">
      <c r="A1212" s="21" t="s">
        <v>1158</v>
      </c>
      <c r="B1212" t="str">
        <f>VLOOKUP($A1212,'Customer Names'!$A$2:$D$2336,3,FALSE)</f>
        <v>Kurt</v>
      </c>
      <c r="C1212">
        <f>VLOOKUP($A1212,'Medical Examinations'!$A$1:$J$2336,2,FALSE)</f>
        <v>31.35</v>
      </c>
      <c r="D1212">
        <f>VLOOKUP($A1212,'Medical Examinations'!$A$1:$J$2336,3,FALSE)</f>
        <v>11.49</v>
      </c>
      <c r="E1212" t="str">
        <f>VLOOKUP($A1212,'Medical Examinations'!$A$1:$J$2336,4,FALSE)</f>
        <v>No</v>
      </c>
      <c r="F1212" t="str">
        <f>VLOOKUP($A1212,'Medical Examinations'!$A$1:$J$2336,5,FALSE)</f>
        <v>No</v>
      </c>
      <c r="G1212" t="str">
        <f>VLOOKUP($A1212,'Medical Examinations'!$A$1:$J$2336,6,FALSE)</f>
        <v>No</v>
      </c>
      <c r="H1212">
        <f>VLOOKUP($A1212,'Medical Examinations'!$A$1:$J$2336,7,FALSE)</f>
        <v>2</v>
      </c>
      <c r="I1212" t="str">
        <f>VLOOKUP($A1212,'Medical Examinations'!$A$1:$J$2336,8,FALSE)</f>
        <v>No</v>
      </c>
      <c r="J1212" t="str">
        <f>VLOOKUP($A1212,'Medical Examinations'!$A$1:$J$2336,9,FALSE)</f>
        <v>Obesity</v>
      </c>
      <c r="K1212" t="str">
        <f>VLOOKUP($A1212,'Medical Examinations'!$A$1:$J$2336,10,FALSE)</f>
        <v>Diabetes</v>
      </c>
      <c r="L1212">
        <f>VLOOKUP($A1212,'Hospitalisation Details'!$A$1:$O$2344,2,FALSE)</f>
        <v>18</v>
      </c>
      <c r="M1212" s="6" t="str">
        <f>VLOOKUP($A1212,'Hospitalisation Details'!$A$1:$O$2344,5,FALSE)</f>
        <v>18-Sep-1973</v>
      </c>
      <c r="N1212" s="28">
        <f>VLOOKUP($A1212,'Hospitalisation Details'!$A$1:$O$2344,6,FALSE)</f>
        <v>49</v>
      </c>
      <c r="O1212" s="28">
        <f>VLOOKUP($A1212,'Hospitalisation Details'!$A$1:$O$2344,7,FALSE)</f>
        <v>1</v>
      </c>
      <c r="P1212" s="28">
        <f>VLOOKUP($A1212,'Hospitalisation Details'!$A$1:$O$2344,8,FALSE)</f>
        <v>9290.14</v>
      </c>
      <c r="Q1212" t="str">
        <f>VLOOKUP($A1212,'Hospitalisation Details'!$A$1:$O$2344,3,FALSE)</f>
        <v>Sep</v>
      </c>
    </row>
    <row r="1213" spans="1:17" ht="15.6" x14ac:dyDescent="0.3">
      <c r="A1213" s="21" t="s">
        <v>1157</v>
      </c>
      <c r="B1213" t="str">
        <f>VLOOKUP($A1213,'Customer Names'!$A$2:$D$2336,3,FALSE)</f>
        <v>Samuel</v>
      </c>
      <c r="C1213">
        <f>VLOOKUP($A1213,'Medical Examinations'!$A$1:$J$2336,2,FALSE)</f>
        <v>29.83</v>
      </c>
      <c r="D1213">
        <f>VLOOKUP($A1213,'Medical Examinations'!$A$1:$J$2336,3,FALSE)</f>
        <v>8.68</v>
      </c>
      <c r="E1213" t="str">
        <f>VLOOKUP($A1213,'Medical Examinations'!$A$1:$J$2336,4,FALSE)</f>
        <v>No</v>
      </c>
      <c r="F1213" t="str">
        <f>VLOOKUP($A1213,'Medical Examinations'!$A$1:$J$2336,5,FALSE)</f>
        <v>No</v>
      </c>
      <c r="G1213" t="str">
        <f>VLOOKUP($A1213,'Medical Examinations'!$A$1:$J$2336,6,FALSE)</f>
        <v>No</v>
      </c>
      <c r="H1213">
        <f>VLOOKUP($A1213,'Medical Examinations'!$A$1:$J$2336,7,FALSE)</f>
        <v>2</v>
      </c>
      <c r="I1213" t="str">
        <f>VLOOKUP($A1213,'Medical Examinations'!$A$1:$J$2336,8,FALSE)</f>
        <v>No</v>
      </c>
      <c r="J1213" t="str">
        <f>VLOOKUP($A1213,'Medical Examinations'!$A$1:$J$2336,9,FALSE)</f>
        <v>Over Weight</v>
      </c>
      <c r="K1213" t="str">
        <f>VLOOKUP($A1213,'Medical Examinations'!$A$1:$J$2336,10,FALSE)</f>
        <v>Diabetes</v>
      </c>
      <c r="L1213">
        <f>VLOOKUP($A1213,'Hospitalisation Details'!$A$1:$O$2344,2,FALSE)</f>
        <v>16</v>
      </c>
      <c r="M1213" s="6" t="str">
        <f>VLOOKUP($A1213,'Hospitalisation Details'!$A$1:$O$2344,5,FALSE)</f>
        <v>16-Oct-1973</v>
      </c>
      <c r="N1213" s="28">
        <f>VLOOKUP($A1213,'Hospitalisation Details'!$A$1:$O$2344,6,FALSE)</f>
        <v>49</v>
      </c>
      <c r="O1213" s="28">
        <f>VLOOKUP($A1213,'Hospitalisation Details'!$A$1:$O$2344,7,FALSE)</f>
        <v>1</v>
      </c>
      <c r="P1213" s="28">
        <f>VLOOKUP($A1213,'Hospitalisation Details'!$A$1:$O$2344,8,FALSE)</f>
        <v>9288.0300000000007</v>
      </c>
      <c r="Q1213" t="str">
        <f>VLOOKUP($A1213,'Hospitalisation Details'!$A$1:$O$2344,3,FALSE)</f>
        <v>Oct</v>
      </c>
    </row>
    <row r="1214" spans="1:17" ht="15.6" x14ac:dyDescent="0.3">
      <c r="A1214" s="21" t="s">
        <v>1156</v>
      </c>
      <c r="B1214" t="str">
        <f>VLOOKUP($A1214,'Customer Names'!$A$2:$D$2336,3,FALSE)</f>
        <v>Emily</v>
      </c>
      <c r="C1214">
        <f>VLOOKUP($A1214,'Medical Examinations'!$A$1:$J$2336,2,FALSE)</f>
        <v>25.49</v>
      </c>
      <c r="D1214">
        <f>VLOOKUP($A1214,'Medical Examinations'!$A$1:$J$2336,3,FALSE)</f>
        <v>5.68</v>
      </c>
      <c r="E1214" t="str">
        <f>VLOOKUP($A1214,'Medical Examinations'!$A$1:$J$2336,4,FALSE)</f>
        <v>Yes</v>
      </c>
      <c r="F1214" t="str">
        <f>VLOOKUP($A1214,'Medical Examinations'!$A$1:$J$2336,5,FALSE)</f>
        <v>No</v>
      </c>
      <c r="G1214" t="str">
        <f>VLOOKUP($A1214,'Medical Examinations'!$A$1:$J$2336,6,FALSE)</f>
        <v>Yes</v>
      </c>
      <c r="H1214">
        <f>VLOOKUP($A1214,'Medical Examinations'!$A$1:$J$2336,7,FALSE)</f>
        <v>1</v>
      </c>
      <c r="I1214" t="str">
        <f>VLOOKUP($A1214,'Medical Examinations'!$A$1:$J$2336,8,FALSE)</f>
        <v>No</v>
      </c>
      <c r="J1214" t="str">
        <f>VLOOKUP($A1214,'Medical Examinations'!$A$1:$J$2336,9,FALSE)</f>
        <v>Over Weight</v>
      </c>
      <c r="K1214" t="str">
        <f>VLOOKUP($A1214,'Medical Examinations'!$A$1:$J$2336,10,FALSE)</f>
        <v>Normal</v>
      </c>
      <c r="L1214">
        <f>VLOOKUP($A1214,'Hospitalisation Details'!$A$1:$O$2344,2,FALSE)</f>
        <v>26</v>
      </c>
      <c r="M1214" s="6" t="str">
        <f>VLOOKUP($A1214,'Hospitalisation Details'!$A$1:$O$2344,5,FALSE)</f>
        <v>26-Nov-1969</v>
      </c>
      <c r="N1214" s="28">
        <f>VLOOKUP($A1214,'Hospitalisation Details'!$A$1:$O$2344,6,FALSE)</f>
        <v>53</v>
      </c>
      <c r="O1214" s="28">
        <f>VLOOKUP($A1214,'Hospitalisation Details'!$A$1:$O$2344,7,FALSE)</f>
        <v>0</v>
      </c>
      <c r="P1214" s="28">
        <f>VLOOKUP($A1214,'Hospitalisation Details'!$A$1:$O$2344,8,FALSE)</f>
        <v>9285.8700000000008</v>
      </c>
      <c r="Q1214" t="str">
        <f>VLOOKUP($A1214,'Hospitalisation Details'!$A$1:$O$2344,3,FALSE)</f>
        <v>Nov</v>
      </c>
    </row>
    <row r="1215" spans="1:17" ht="15.6" x14ac:dyDescent="0.3">
      <c r="A1215" s="21" t="s">
        <v>1155</v>
      </c>
      <c r="B1215" t="str">
        <f>VLOOKUP($A1215,'Customer Names'!$A$2:$D$2336,3,FALSE)</f>
        <v>Tiffany</v>
      </c>
      <c r="C1215">
        <f>VLOOKUP($A1215,'Medical Examinations'!$A$1:$J$2336,2,FALSE)</f>
        <v>34.1</v>
      </c>
      <c r="D1215">
        <f>VLOOKUP($A1215,'Medical Examinations'!$A$1:$J$2336,3,FALSE)</f>
        <v>8.4499999999999993</v>
      </c>
      <c r="E1215" t="str">
        <f>VLOOKUP($A1215,'Medical Examinations'!$A$1:$J$2336,4,FALSE)</f>
        <v>No</v>
      </c>
      <c r="F1215" t="str">
        <f>VLOOKUP($A1215,'Medical Examinations'!$A$1:$J$2336,5,FALSE)</f>
        <v>No</v>
      </c>
      <c r="G1215" t="str">
        <f>VLOOKUP($A1215,'Medical Examinations'!$A$1:$J$2336,6,FALSE)</f>
        <v>No</v>
      </c>
      <c r="H1215">
        <f>VLOOKUP($A1215,'Medical Examinations'!$A$1:$J$2336,7,FALSE)</f>
        <v>0</v>
      </c>
      <c r="I1215" t="str">
        <f>VLOOKUP($A1215,'Medical Examinations'!$A$1:$J$2336,8,FALSE)</f>
        <v>No</v>
      </c>
      <c r="J1215" t="str">
        <f>VLOOKUP($A1215,'Medical Examinations'!$A$1:$J$2336,9,FALSE)</f>
        <v>Obesity</v>
      </c>
      <c r="K1215" t="str">
        <f>VLOOKUP($A1215,'Medical Examinations'!$A$1:$J$2336,10,FALSE)</f>
        <v>Diabetes</v>
      </c>
      <c r="L1215">
        <f>VLOOKUP($A1215,'Hospitalisation Details'!$A$1:$O$2344,2,FALSE)</f>
        <v>2</v>
      </c>
      <c r="M1215" s="6" t="str">
        <f>VLOOKUP($A1215,'Hospitalisation Details'!$A$1:$O$2344,5,FALSE)</f>
        <v>2-Jul-1971</v>
      </c>
      <c r="N1215" s="28">
        <f>VLOOKUP($A1215,'Hospitalisation Details'!$A$1:$O$2344,6,FALSE)</f>
        <v>51</v>
      </c>
      <c r="O1215" s="28">
        <f>VLOOKUP($A1215,'Hospitalisation Details'!$A$1:$O$2344,7,FALSE)</f>
        <v>0</v>
      </c>
      <c r="P1215" s="28">
        <f>VLOOKUP($A1215,'Hospitalisation Details'!$A$1:$O$2344,8,FALSE)</f>
        <v>9283.56</v>
      </c>
      <c r="Q1215" t="str">
        <f>VLOOKUP($A1215,'Hospitalisation Details'!$A$1:$O$2344,3,FALSE)</f>
        <v>Jul</v>
      </c>
    </row>
    <row r="1216" spans="1:17" ht="15.6" x14ac:dyDescent="0.3">
      <c r="A1216" s="21" t="s">
        <v>1154</v>
      </c>
      <c r="B1216" t="str">
        <f>VLOOKUP($A1216,'Customer Names'!$A$2:$D$2336,3,FALSE)</f>
        <v>Alex F</v>
      </c>
      <c r="C1216">
        <f>VLOOKUP($A1216,'Medical Examinations'!$A$1:$J$2336,2,FALSE)</f>
        <v>25.84</v>
      </c>
      <c r="D1216">
        <f>VLOOKUP($A1216,'Medical Examinations'!$A$1:$J$2336,3,FALSE)</f>
        <v>8.51</v>
      </c>
      <c r="E1216" t="str">
        <f>VLOOKUP($A1216,'Medical Examinations'!$A$1:$J$2336,4,FALSE)</f>
        <v>No</v>
      </c>
      <c r="F1216" t="str">
        <f>VLOOKUP($A1216,'Medical Examinations'!$A$1:$J$2336,5,FALSE)</f>
        <v>No</v>
      </c>
      <c r="G1216" t="str">
        <f>VLOOKUP($A1216,'Medical Examinations'!$A$1:$J$2336,6,FALSE)</f>
        <v>No</v>
      </c>
      <c r="H1216">
        <f>VLOOKUP($A1216,'Medical Examinations'!$A$1:$J$2336,7,FALSE)</f>
        <v>2</v>
      </c>
      <c r="I1216" t="str">
        <f>VLOOKUP($A1216,'Medical Examinations'!$A$1:$J$2336,8,FALSE)</f>
        <v>No</v>
      </c>
      <c r="J1216" t="str">
        <f>VLOOKUP($A1216,'Medical Examinations'!$A$1:$J$2336,9,FALSE)</f>
        <v>Over Weight</v>
      </c>
      <c r="K1216" t="str">
        <f>VLOOKUP($A1216,'Medical Examinations'!$A$1:$J$2336,10,FALSE)</f>
        <v>Diabetes</v>
      </c>
      <c r="L1216">
        <f>VLOOKUP($A1216,'Hospitalisation Details'!$A$1:$O$2344,2,FALSE)</f>
        <v>27</v>
      </c>
      <c r="M1216" s="6" t="str">
        <f>VLOOKUP($A1216,'Hospitalisation Details'!$A$1:$O$2344,5,FALSE)</f>
        <v>27-Oct-1973</v>
      </c>
      <c r="N1216" s="28">
        <f>VLOOKUP($A1216,'Hospitalisation Details'!$A$1:$O$2344,6,FALSE)</f>
        <v>49</v>
      </c>
      <c r="O1216" s="28">
        <f>VLOOKUP($A1216,'Hospitalisation Details'!$A$1:$O$2344,7,FALSE)</f>
        <v>1</v>
      </c>
      <c r="P1216" s="28">
        <f>VLOOKUP($A1216,'Hospitalisation Details'!$A$1:$O$2344,8,FALSE)</f>
        <v>9282.48</v>
      </c>
      <c r="Q1216" t="str">
        <f>VLOOKUP($A1216,'Hospitalisation Details'!$A$1:$O$2344,3,FALSE)</f>
        <v>Oct</v>
      </c>
    </row>
    <row r="1217" spans="1:17" ht="15.6" x14ac:dyDescent="0.3">
      <c r="A1217" s="21" t="s">
        <v>1153</v>
      </c>
      <c r="B1217" t="str">
        <f>VLOOKUP($A1217,'Customer Names'!$A$2:$D$2336,3,FALSE)</f>
        <v>Alice</v>
      </c>
      <c r="C1217">
        <f>VLOOKUP($A1217,'Medical Examinations'!$A$1:$J$2336,2,FALSE)</f>
        <v>20.6</v>
      </c>
      <c r="D1217">
        <f>VLOOKUP($A1217,'Medical Examinations'!$A$1:$J$2336,3,FALSE)</f>
        <v>7.62</v>
      </c>
      <c r="E1217" t="str">
        <f>VLOOKUP($A1217,'Medical Examinations'!$A$1:$J$2336,4,FALSE)</f>
        <v>No</v>
      </c>
      <c r="F1217" t="str">
        <f>VLOOKUP($A1217,'Medical Examinations'!$A$1:$J$2336,5,FALSE)</f>
        <v>No</v>
      </c>
      <c r="G1217" t="str">
        <f>VLOOKUP($A1217,'Medical Examinations'!$A$1:$J$2336,6,FALSE)</f>
        <v>No</v>
      </c>
      <c r="H1217">
        <f>VLOOKUP($A1217,'Medical Examinations'!$A$1:$J$2336,7,FALSE)</f>
        <v>0</v>
      </c>
      <c r="I1217" t="str">
        <f>VLOOKUP($A1217,'Medical Examinations'!$A$1:$J$2336,8,FALSE)</f>
        <v>No</v>
      </c>
      <c r="J1217" t="str">
        <f>VLOOKUP($A1217,'Medical Examinations'!$A$1:$J$2336,9,FALSE)</f>
        <v>Normal Weight</v>
      </c>
      <c r="K1217" t="str">
        <f>VLOOKUP($A1217,'Medical Examinations'!$A$1:$J$2336,10,FALSE)</f>
        <v>Diabetes</v>
      </c>
      <c r="L1217">
        <f>VLOOKUP($A1217,'Hospitalisation Details'!$A$1:$O$2344,2,FALSE)</f>
        <v>6</v>
      </c>
      <c r="M1217" s="6" t="str">
        <f>VLOOKUP($A1217,'Hospitalisation Details'!$A$1:$O$2344,5,FALSE)</f>
        <v>6-Aug-1971</v>
      </c>
      <c r="N1217" s="28">
        <f>VLOOKUP($A1217,'Hospitalisation Details'!$A$1:$O$2344,6,FALSE)</f>
        <v>51</v>
      </c>
      <c r="O1217" s="28">
        <f>VLOOKUP($A1217,'Hospitalisation Details'!$A$1:$O$2344,7,FALSE)</f>
        <v>0</v>
      </c>
      <c r="P1217" s="28">
        <f>VLOOKUP($A1217,'Hospitalisation Details'!$A$1:$O$2344,8,FALSE)</f>
        <v>9264.7999999999993</v>
      </c>
      <c r="Q1217" t="str">
        <f>VLOOKUP($A1217,'Hospitalisation Details'!$A$1:$O$2344,3,FALSE)</f>
        <v>Aug</v>
      </c>
    </row>
    <row r="1218" spans="1:17" ht="15.6" x14ac:dyDescent="0.3">
      <c r="A1218" s="21" t="s">
        <v>1152</v>
      </c>
      <c r="B1218" t="str">
        <f>VLOOKUP($A1218,'Customer Names'!$A$2:$D$2336,3,FALSE)</f>
        <v>Allison M</v>
      </c>
      <c r="C1218">
        <f>VLOOKUP($A1218,'Medical Examinations'!$A$1:$J$2336,2,FALSE)</f>
        <v>28.88</v>
      </c>
      <c r="D1218">
        <f>VLOOKUP($A1218,'Medical Examinations'!$A$1:$J$2336,3,FALSE)</f>
        <v>10.18</v>
      </c>
      <c r="E1218" t="str">
        <f>VLOOKUP($A1218,'Medical Examinations'!$A$1:$J$2336,4,FALSE)</f>
        <v>No</v>
      </c>
      <c r="F1218" t="str">
        <f>VLOOKUP($A1218,'Medical Examinations'!$A$1:$J$2336,5,FALSE)</f>
        <v>No</v>
      </c>
      <c r="G1218" t="str">
        <f>VLOOKUP($A1218,'Medical Examinations'!$A$1:$J$2336,6,FALSE)</f>
        <v>No</v>
      </c>
      <c r="H1218">
        <f>VLOOKUP($A1218,'Medical Examinations'!$A$1:$J$2336,7,FALSE)</f>
        <v>0</v>
      </c>
      <c r="I1218" t="str">
        <f>VLOOKUP($A1218,'Medical Examinations'!$A$1:$J$2336,8,FALSE)</f>
        <v>No</v>
      </c>
      <c r="J1218" t="str">
        <f>VLOOKUP($A1218,'Medical Examinations'!$A$1:$J$2336,9,FALSE)</f>
        <v>Over Weight</v>
      </c>
      <c r="K1218" t="str">
        <f>VLOOKUP($A1218,'Medical Examinations'!$A$1:$J$2336,10,FALSE)</f>
        <v>Diabetes</v>
      </c>
      <c r="L1218">
        <f>VLOOKUP($A1218,'Hospitalisation Details'!$A$1:$O$2344,2,FALSE)</f>
        <v>21</v>
      </c>
      <c r="M1218" s="6" t="str">
        <f>VLOOKUP($A1218,'Hospitalisation Details'!$A$1:$O$2344,5,FALSE)</f>
        <v>21-Aug-1974</v>
      </c>
      <c r="N1218" s="28">
        <f>VLOOKUP($A1218,'Hospitalisation Details'!$A$1:$O$2344,6,FALSE)</f>
        <v>48</v>
      </c>
      <c r="O1218" s="28">
        <f>VLOOKUP($A1218,'Hospitalisation Details'!$A$1:$O$2344,7,FALSE)</f>
        <v>1</v>
      </c>
      <c r="P1218" s="28">
        <f>VLOOKUP($A1218,'Hospitalisation Details'!$A$1:$O$2344,8,FALSE)</f>
        <v>9249.5</v>
      </c>
      <c r="Q1218" t="str">
        <f>VLOOKUP($A1218,'Hospitalisation Details'!$A$1:$O$2344,3,FALSE)</f>
        <v>Aug</v>
      </c>
    </row>
    <row r="1219" spans="1:17" ht="15.6" x14ac:dyDescent="0.3">
      <c r="A1219" s="21" t="s">
        <v>1151</v>
      </c>
      <c r="B1219" t="str">
        <f>VLOOKUP($A1219,'Customer Names'!$A$2:$D$2336,3,FALSE)</f>
        <v>Johannes Fiskerstand</v>
      </c>
      <c r="C1219">
        <f>VLOOKUP($A1219,'Medical Examinations'!$A$1:$J$2336,2,FALSE)</f>
        <v>28.24</v>
      </c>
      <c r="D1219">
        <f>VLOOKUP($A1219,'Medical Examinations'!$A$1:$J$2336,3,FALSE)</f>
        <v>5.36</v>
      </c>
      <c r="E1219" t="str">
        <f>VLOOKUP($A1219,'Medical Examinations'!$A$1:$J$2336,4,FALSE)</f>
        <v>No</v>
      </c>
      <c r="F1219" t="str">
        <f>VLOOKUP($A1219,'Medical Examinations'!$A$1:$J$2336,5,FALSE)</f>
        <v>No</v>
      </c>
      <c r="G1219" t="str">
        <f>VLOOKUP($A1219,'Medical Examinations'!$A$1:$J$2336,6,FALSE)</f>
        <v>No</v>
      </c>
      <c r="H1219">
        <f>VLOOKUP($A1219,'Medical Examinations'!$A$1:$J$2336,7,FALSE)</f>
        <v>0</v>
      </c>
      <c r="I1219" t="str">
        <f>VLOOKUP($A1219,'Medical Examinations'!$A$1:$J$2336,8,FALSE)</f>
        <v>No</v>
      </c>
      <c r="J1219" t="str">
        <f>VLOOKUP($A1219,'Medical Examinations'!$A$1:$J$2336,9,FALSE)</f>
        <v>Over Weight</v>
      </c>
      <c r="K1219" t="str">
        <f>VLOOKUP($A1219,'Medical Examinations'!$A$1:$J$2336,10,FALSE)</f>
        <v>Normal</v>
      </c>
      <c r="L1219">
        <f>VLOOKUP($A1219,'Hospitalisation Details'!$A$1:$O$2344,2,FALSE)</f>
        <v>5</v>
      </c>
      <c r="M1219" s="6" t="str">
        <f>VLOOKUP($A1219,'Hospitalisation Details'!$A$1:$O$2344,5,FALSE)</f>
        <v>5-Oct-1980</v>
      </c>
      <c r="N1219" s="28">
        <f>VLOOKUP($A1219,'Hospitalisation Details'!$A$1:$O$2344,6,FALSE)</f>
        <v>42</v>
      </c>
      <c r="O1219" s="28">
        <f>VLOOKUP($A1219,'Hospitalisation Details'!$A$1:$O$2344,7,FALSE)</f>
        <v>2</v>
      </c>
      <c r="P1219" s="28">
        <f>VLOOKUP($A1219,'Hospitalisation Details'!$A$1:$O$2344,8,FALSE)</f>
        <v>9247.94</v>
      </c>
      <c r="Q1219" t="str">
        <f>VLOOKUP($A1219,'Hospitalisation Details'!$A$1:$O$2344,3,FALSE)</f>
        <v>Oct</v>
      </c>
    </row>
    <row r="1220" spans="1:17" ht="15.6" x14ac:dyDescent="0.3">
      <c r="A1220" s="21" t="s">
        <v>1150</v>
      </c>
      <c r="B1220" t="str">
        <f>VLOOKUP($A1220,'Customer Names'!$A$2:$D$2336,3,FALSE)</f>
        <v>Stephen</v>
      </c>
      <c r="C1220">
        <f>VLOOKUP($A1220,'Medical Examinations'!$A$1:$J$2336,2,FALSE)</f>
        <v>25.46</v>
      </c>
      <c r="D1220">
        <f>VLOOKUP($A1220,'Medical Examinations'!$A$1:$J$2336,3,FALSE)</f>
        <v>11.78</v>
      </c>
      <c r="E1220" t="str">
        <f>VLOOKUP($A1220,'Medical Examinations'!$A$1:$J$2336,4,FALSE)</f>
        <v>Yes</v>
      </c>
      <c r="F1220" t="str">
        <f>VLOOKUP($A1220,'Medical Examinations'!$A$1:$J$2336,5,FALSE)</f>
        <v>No</v>
      </c>
      <c r="G1220" t="str">
        <f>VLOOKUP($A1220,'Medical Examinations'!$A$1:$J$2336,6,FALSE)</f>
        <v>No</v>
      </c>
      <c r="H1220">
        <f>VLOOKUP($A1220,'Medical Examinations'!$A$1:$J$2336,7,FALSE)</f>
        <v>1</v>
      </c>
      <c r="I1220" t="str">
        <f>VLOOKUP($A1220,'Medical Examinations'!$A$1:$J$2336,8,FALSE)</f>
        <v>No</v>
      </c>
      <c r="J1220" t="str">
        <f>VLOOKUP($A1220,'Medical Examinations'!$A$1:$J$2336,9,FALSE)</f>
        <v>Over Weight</v>
      </c>
      <c r="K1220" t="str">
        <f>VLOOKUP($A1220,'Medical Examinations'!$A$1:$J$2336,10,FALSE)</f>
        <v>Diabetes</v>
      </c>
      <c r="L1220">
        <f>VLOOKUP($A1220,'Hospitalisation Details'!$A$1:$O$2344,2,FALSE)</f>
        <v>6</v>
      </c>
      <c r="M1220" s="6" t="str">
        <f>VLOOKUP($A1220,'Hospitalisation Details'!$A$1:$O$2344,5,FALSE)</f>
        <v>6-Dec-1975</v>
      </c>
      <c r="N1220" s="28">
        <f>VLOOKUP($A1220,'Hospitalisation Details'!$A$1:$O$2344,6,FALSE)</f>
        <v>47</v>
      </c>
      <c r="O1220" s="28">
        <f>VLOOKUP($A1220,'Hospitalisation Details'!$A$1:$O$2344,7,FALSE)</f>
        <v>2</v>
      </c>
      <c r="P1220" s="28">
        <f>VLOOKUP($A1220,'Hospitalisation Details'!$A$1:$O$2344,8,FALSE)</f>
        <v>9225.26</v>
      </c>
      <c r="Q1220" t="str">
        <f>VLOOKUP($A1220,'Hospitalisation Details'!$A$1:$O$2344,3,FALSE)</f>
        <v>Dec</v>
      </c>
    </row>
    <row r="1221" spans="1:17" ht="15.6" x14ac:dyDescent="0.3">
      <c r="A1221" s="21" t="s">
        <v>1149</v>
      </c>
      <c r="B1221" t="str">
        <f>VLOOKUP($A1221,'Customer Names'!$A$2:$D$2336,3,FALSE)</f>
        <v>Jon M</v>
      </c>
      <c r="C1221">
        <f>VLOOKUP($A1221,'Medical Examinations'!$A$1:$J$2336,2,FALSE)</f>
        <v>29.64</v>
      </c>
      <c r="D1221">
        <f>VLOOKUP($A1221,'Medical Examinations'!$A$1:$J$2336,3,FALSE)</f>
        <v>10.82</v>
      </c>
      <c r="E1221" t="str">
        <f>VLOOKUP($A1221,'Medical Examinations'!$A$1:$J$2336,4,FALSE)</f>
        <v>Yes</v>
      </c>
      <c r="F1221" t="str">
        <f>VLOOKUP($A1221,'Medical Examinations'!$A$1:$J$2336,5,FALSE)</f>
        <v>No</v>
      </c>
      <c r="G1221" t="str">
        <f>VLOOKUP($A1221,'Medical Examinations'!$A$1:$J$2336,6,FALSE)</f>
        <v>No</v>
      </c>
      <c r="H1221">
        <f>VLOOKUP($A1221,'Medical Examinations'!$A$1:$J$2336,7,FALSE)</f>
        <v>0</v>
      </c>
      <c r="I1221" t="str">
        <f>VLOOKUP($A1221,'Medical Examinations'!$A$1:$J$2336,8,FALSE)</f>
        <v>No</v>
      </c>
      <c r="J1221" t="str">
        <f>VLOOKUP($A1221,'Medical Examinations'!$A$1:$J$2336,9,FALSE)</f>
        <v>Over Weight</v>
      </c>
      <c r="K1221" t="str">
        <f>VLOOKUP($A1221,'Medical Examinations'!$A$1:$J$2336,10,FALSE)</f>
        <v>Diabetes</v>
      </c>
      <c r="L1221">
        <f>VLOOKUP($A1221,'Hospitalisation Details'!$A$1:$O$2344,2,FALSE)</f>
        <v>5</v>
      </c>
      <c r="M1221" s="6" t="str">
        <f>VLOOKUP($A1221,'Hospitalisation Details'!$A$1:$O$2344,5,FALSE)</f>
        <v>5-Dec-1981</v>
      </c>
      <c r="N1221" s="28">
        <f>VLOOKUP($A1221,'Hospitalisation Details'!$A$1:$O$2344,6,FALSE)</f>
        <v>41</v>
      </c>
      <c r="O1221" s="28">
        <f>VLOOKUP($A1221,'Hospitalisation Details'!$A$1:$O$2344,7,FALSE)</f>
        <v>5</v>
      </c>
      <c r="P1221" s="28">
        <f>VLOOKUP($A1221,'Hospitalisation Details'!$A$1:$O$2344,8,FALSE)</f>
        <v>9222.4</v>
      </c>
      <c r="Q1221" t="str">
        <f>VLOOKUP($A1221,'Hospitalisation Details'!$A$1:$O$2344,3,FALSE)</f>
        <v>Dec</v>
      </c>
    </row>
    <row r="1222" spans="1:17" ht="15.6" x14ac:dyDescent="0.3">
      <c r="A1222" s="21" t="s">
        <v>1148</v>
      </c>
      <c r="B1222" t="str">
        <f>VLOOKUP($A1222,'Customer Names'!$A$2:$D$2336,3,FALSE)</f>
        <v>Fasil</v>
      </c>
      <c r="C1222">
        <f>VLOOKUP($A1222,'Medical Examinations'!$A$1:$J$2336,2,FALSE)</f>
        <v>31.27</v>
      </c>
      <c r="D1222">
        <f>VLOOKUP($A1222,'Medical Examinations'!$A$1:$J$2336,3,FALSE)</f>
        <v>7.73</v>
      </c>
      <c r="E1222" t="str">
        <f>VLOOKUP($A1222,'Medical Examinations'!$A$1:$J$2336,4,FALSE)</f>
        <v>Yes</v>
      </c>
      <c r="F1222" t="str">
        <f>VLOOKUP($A1222,'Medical Examinations'!$A$1:$J$2336,5,FALSE)</f>
        <v>No</v>
      </c>
      <c r="G1222" t="str">
        <f>VLOOKUP($A1222,'Medical Examinations'!$A$1:$J$2336,6,FALSE)</f>
        <v>No</v>
      </c>
      <c r="H1222">
        <f>VLOOKUP($A1222,'Medical Examinations'!$A$1:$J$2336,7,FALSE)</f>
        <v>1</v>
      </c>
      <c r="I1222" t="str">
        <f>VLOOKUP($A1222,'Medical Examinations'!$A$1:$J$2336,8,FALSE)</f>
        <v>No</v>
      </c>
      <c r="J1222" t="str">
        <f>VLOOKUP($A1222,'Medical Examinations'!$A$1:$J$2336,9,FALSE)</f>
        <v>Obesity</v>
      </c>
      <c r="K1222" t="str">
        <f>VLOOKUP($A1222,'Medical Examinations'!$A$1:$J$2336,10,FALSE)</f>
        <v>Diabetes</v>
      </c>
      <c r="L1222">
        <f>VLOOKUP($A1222,'Hospitalisation Details'!$A$1:$O$2344,2,FALSE)</f>
        <v>25</v>
      </c>
      <c r="M1222" s="6" t="str">
        <f>VLOOKUP($A1222,'Hospitalisation Details'!$A$1:$O$2344,5,FALSE)</f>
        <v>25-Dec-1986</v>
      </c>
      <c r="N1222" s="28">
        <f>VLOOKUP($A1222,'Hospitalisation Details'!$A$1:$O$2344,6,FALSE)</f>
        <v>36</v>
      </c>
      <c r="O1222" s="28">
        <f>VLOOKUP($A1222,'Hospitalisation Details'!$A$1:$O$2344,7,FALSE)</f>
        <v>3</v>
      </c>
      <c r="P1222" s="28">
        <f>VLOOKUP($A1222,'Hospitalisation Details'!$A$1:$O$2344,8,FALSE)</f>
        <v>9210.06</v>
      </c>
      <c r="Q1222" t="str">
        <f>VLOOKUP($A1222,'Hospitalisation Details'!$A$1:$O$2344,3,FALSE)</f>
        <v>Dec</v>
      </c>
    </row>
    <row r="1223" spans="1:17" ht="15.6" x14ac:dyDescent="0.3">
      <c r="A1223" s="21" t="s">
        <v>1147</v>
      </c>
      <c r="B1223" t="str">
        <f>VLOOKUP($A1223,'Customer Names'!$A$2:$D$2336,3,FALSE)</f>
        <v>Megan C</v>
      </c>
      <c r="C1223">
        <f>VLOOKUP($A1223,'Medical Examinations'!$A$1:$J$2336,2,FALSE)</f>
        <v>19.95</v>
      </c>
      <c r="D1223">
        <f>VLOOKUP($A1223,'Medical Examinations'!$A$1:$J$2336,3,FALSE)</f>
        <v>6.24</v>
      </c>
      <c r="E1223" t="str">
        <f>VLOOKUP($A1223,'Medical Examinations'!$A$1:$J$2336,4,FALSE)</f>
        <v>Yes</v>
      </c>
      <c r="F1223" t="str">
        <f>VLOOKUP($A1223,'Medical Examinations'!$A$1:$J$2336,5,FALSE)</f>
        <v>No</v>
      </c>
      <c r="G1223" t="str">
        <f>VLOOKUP($A1223,'Medical Examinations'!$A$1:$J$2336,6,FALSE)</f>
        <v>No</v>
      </c>
      <c r="H1223">
        <f>VLOOKUP($A1223,'Medical Examinations'!$A$1:$J$2336,7,FALSE)</f>
        <v>0</v>
      </c>
      <c r="I1223" t="str">
        <f>VLOOKUP($A1223,'Medical Examinations'!$A$1:$J$2336,8,FALSE)</f>
        <v>No</v>
      </c>
      <c r="J1223" t="str">
        <f>VLOOKUP($A1223,'Medical Examinations'!$A$1:$J$2336,9,FALSE)</f>
        <v>Normal Weight</v>
      </c>
      <c r="K1223" t="str">
        <f>VLOOKUP($A1223,'Medical Examinations'!$A$1:$J$2336,10,FALSE)</f>
        <v>Prediabetes</v>
      </c>
      <c r="L1223">
        <f>VLOOKUP($A1223,'Hospitalisation Details'!$A$1:$O$2344,2,FALSE)</f>
        <v>10</v>
      </c>
      <c r="M1223" s="6" t="str">
        <f>VLOOKUP($A1223,'Hospitalisation Details'!$A$1:$O$2344,5,FALSE)</f>
        <v>10-Sep-1976</v>
      </c>
      <c r="N1223" s="28">
        <f>VLOOKUP($A1223,'Hospitalisation Details'!$A$1:$O$2344,6,FALSE)</f>
        <v>46</v>
      </c>
      <c r="O1223" s="28">
        <f>VLOOKUP($A1223,'Hospitalisation Details'!$A$1:$O$2344,7,FALSE)</f>
        <v>2</v>
      </c>
      <c r="P1223" s="28">
        <f>VLOOKUP($A1223,'Hospitalisation Details'!$A$1:$O$2344,8,FALSE)</f>
        <v>9193.84</v>
      </c>
      <c r="Q1223" t="str">
        <f>VLOOKUP($A1223,'Hospitalisation Details'!$A$1:$O$2344,3,FALSE)</f>
        <v>Sep</v>
      </c>
    </row>
    <row r="1224" spans="1:17" ht="15.6" x14ac:dyDescent="0.3">
      <c r="A1224" s="21" t="s">
        <v>1146</v>
      </c>
      <c r="B1224" t="str">
        <f>VLOOKUP($A1224,'Customer Names'!$A$2:$D$2336,3,FALSE)</f>
        <v>Lisa J</v>
      </c>
      <c r="C1224">
        <f>VLOOKUP($A1224,'Medical Examinations'!$A$1:$J$2336,2,FALSE)</f>
        <v>21.3</v>
      </c>
      <c r="D1224">
        <f>VLOOKUP($A1224,'Medical Examinations'!$A$1:$J$2336,3,FALSE)</f>
        <v>10.42</v>
      </c>
      <c r="E1224" t="str">
        <f>VLOOKUP($A1224,'Medical Examinations'!$A$1:$J$2336,4,FALSE)</f>
        <v>No</v>
      </c>
      <c r="F1224" t="str">
        <f>VLOOKUP($A1224,'Medical Examinations'!$A$1:$J$2336,5,FALSE)</f>
        <v>No</v>
      </c>
      <c r="G1224" t="str">
        <f>VLOOKUP($A1224,'Medical Examinations'!$A$1:$J$2336,6,FALSE)</f>
        <v>No</v>
      </c>
      <c r="H1224">
        <f>VLOOKUP($A1224,'Medical Examinations'!$A$1:$J$2336,7,FALSE)</f>
        <v>2</v>
      </c>
      <c r="I1224" t="str">
        <f>VLOOKUP($A1224,'Medical Examinations'!$A$1:$J$2336,8,FALSE)</f>
        <v>No</v>
      </c>
      <c r="J1224" t="str">
        <f>VLOOKUP($A1224,'Medical Examinations'!$A$1:$J$2336,9,FALSE)</f>
        <v>Normal Weight</v>
      </c>
      <c r="K1224" t="str">
        <f>VLOOKUP($A1224,'Medical Examinations'!$A$1:$J$2336,10,FALSE)</f>
        <v>Diabetes</v>
      </c>
      <c r="L1224">
        <f>VLOOKUP($A1224,'Hospitalisation Details'!$A$1:$O$2344,2,FALSE)</f>
        <v>25</v>
      </c>
      <c r="M1224" s="6" t="str">
        <f>VLOOKUP($A1224,'Hospitalisation Details'!$A$1:$O$2344,5,FALSE)</f>
        <v>25-Dec-1973</v>
      </c>
      <c r="N1224" s="28">
        <f>VLOOKUP($A1224,'Hospitalisation Details'!$A$1:$O$2344,6,FALSE)</f>
        <v>49</v>
      </c>
      <c r="O1224" s="28">
        <f>VLOOKUP($A1224,'Hospitalisation Details'!$A$1:$O$2344,7,FALSE)</f>
        <v>1</v>
      </c>
      <c r="P1224" s="28">
        <f>VLOOKUP($A1224,'Hospitalisation Details'!$A$1:$O$2344,8,FALSE)</f>
        <v>9182.17</v>
      </c>
      <c r="Q1224" t="str">
        <f>VLOOKUP($A1224,'Hospitalisation Details'!$A$1:$O$2344,3,FALSE)</f>
        <v>Dec</v>
      </c>
    </row>
    <row r="1225" spans="1:17" ht="15.6" x14ac:dyDescent="0.3">
      <c r="A1225" s="21" t="s">
        <v>1145</v>
      </c>
      <c r="B1225" t="str">
        <f>VLOOKUP($A1225,'Customer Names'!$A$2:$D$2336,3,FALSE)</f>
        <v>Doron P</v>
      </c>
      <c r="C1225">
        <f>VLOOKUP($A1225,'Medical Examinations'!$A$1:$J$2336,2,FALSE)</f>
        <v>31.635000000000002</v>
      </c>
      <c r="D1225">
        <f>VLOOKUP($A1225,'Medical Examinations'!$A$1:$J$2336,3,FALSE)</f>
        <v>11.11</v>
      </c>
      <c r="E1225" t="str">
        <f>VLOOKUP($A1225,'Medical Examinations'!$A$1:$J$2336,4,FALSE)</f>
        <v>No</v>
      </c>
      <c r="F1225" t="str">
        <f>VLOOKUP($A1225,'Medical Examinations'!$A$1:$J$2336,5,FALSE)</f>
        <v>No</v>
      </c>
      <c r="G1225" t="str">
        <f>VLOOKUP($A1225,'Medical Examinations'!$A$1:$J$2336,6,FALSE)</f>
        <v>No</v>
      </c>
      <c r="H1225">
        <f>VLOOKUP($A1225,'Medical Examinations'!$A$1:$J$2336,7,FALSE)</f>
        <v>0</v>
      </c>
      <c r="I1225" t="str">
        <f>VLOOKUP($A1225,'Medical Examinations'!$A$1:$J$2336,8,FALSE)</f>
        <v>No</v>
      </c>
      <c r="J1225" t="str">
        <f>VLOOKUP($A1225,'Medical Examinations'!$A$1:$J$2336,9,FALSE)</f>
        <v>Obesity</v>
      </c>
      <c r="K1225" t="str">
        <f>VLOOKUP($A1225,'Medical Examinations'!$A$1:$J$2336,10,FALSE)</f>
        <v>Diabetes</v>
      </c>
      <c r="L1225">
        <f>VLOOKUP($A1225,'Hospitalisation Details'!$A$1:$O$2344,2,FALSE)</f>
        <v>29</v>
      </c>
      <c r="M1225" s="6" t="str">
        <f>VLOOKUP($A1225,'Hospitalisation Details'!$A$1:$O$2344,5,FALSE)</f>
        <v>29-Dec-1971</v>
      </c>
      <c r="N1225" s="28">
        <f>VLOOKUP($A1225,'Hospitalisation Details'!$A$1:$O$2344,6,FALSE)</f>
        <v>51</v>
      </c>
      <c r="O1225" s="28">
        <f>VLOOKUP($A1225,'Hospitalisation Details'!$A$1:$O$2344,7,FALSE)</f>
        <v>0</v>
      </c>
      <c r="P1225" s="28">
        <f>VLOOKUP($A1225,'Hospitalisation Details'!$A$1:$O$2344,8,FALSE)</f>
        <v>9174.14</v>
      </c>
      <c r="Q1225" t="str">
        <f>VLOOKUP($A1225,'Hospitalisation Details'!$A$1:$O$2344,3,FALSE)</f>
        <v>Dec</v>
      </c>
    </row>
    <row r="1226" spans="1:17" ht="15.6" x14ac:dyDescent="0.3">
      <c r="A1226" s="21" t="s">
        <v>1144</v>
      </c>
      <c r="B1226" t="str">
        <f>VLOOKUP($A1226,'Customer Names'!$A$2:$D$2336,3,FALSE)</f>
        <v>Katharina</v>
      </c>
      <c r="C1226">
        <f>VLOOKUP($A1226,'Medical Examinations'!$A$1:$J$2336,2,FALSE)</f>
        <v>23.9</v>
      </c>
      <c r="D1226">
        <f>VLOOKUP($A1226,'Medical Examinations'!$A$1:$J$2336,3,FALSE)</f>
        <v>7.67</v>
      </c>
      <c r="E1226" t="str">
        <f>VLOOKUP($A1226,'Medical Examinations'!$A$1:$J$2336,4,FALSE)</f>
        <v>Yes</v>
      </c>
      <c r="F1226" t="str">
        <f>VLOOKUP($A1226,'Medical Examinations'!$A$1:$J$2336,5,FALSE)</f>
        <v>No</v>
      </c>
      <c r="G1226" t="str">
        <f>VLOOKUP($A1226,'Medical Examinations'!$A$1:$J$2336,6,FALSE)</f>
        <v>No</v>
      </c>
      <c r="H1226">
        <f>VLOOKUP($A1226,'Medical Examinations'!$A$1:$J$2336,7,FALSE)</f>
        <v>2</v>
      </c>
      <c r="I1226" t="str">
        <f>VLOOKUP($A1226,'Medical Examinations'!$A$1:$J$2336,8,FALSE)</f>
        <v>No</v>
      </c>
      <c r="J1226" t="str">
        <f>VLOOKUP($A1226,'Medical Examinations'!$A$1:$J$2336,9,FALSE)</f>
        <v>Normal Weight</v>
      </c>
      <c r="K1226" t="str">
        <f>VLOOKUP($A1226,'Medical Examinations'!$A$1:$J$2336,10,FALSE)</f>
        <v>Diabetes</v>
      </c>
      <c r="L1226">
        <f>VLOOKUP($A1226,'Hospitalisation Details'!$A$1:$O$2344,2,FALSE)</f>
        <v>24</v>
      </c>
      <c r="M1226" s="6" t="str">
        <f>VLOOKUP($A1226,'Hospitalisation Details'!$A$1:$O$2344,5,FALSE)</f>
        <v>24-Oct-1970</v>
      </c>
      <c r="N1226" s="28">
        <f>VLOOKUP($A1226,'Hospitalisation Details'!$A$1:$O$2344,6,FALSE)</f>
        <v>52</v>
      </c>
      <c r="O1226" s="28">
        <f>VLOOKUP($A1226,'Hospitalisation Details'!$A$1:$O$2344,7,FALSE)</f>
        <v>0</v>
      </c>
      <c r="P1226" s="28">
        <f>VLOOKUP($A1226,'Hospitalisation Details'!$A$1:$O$2344,8,FALSE)</f>
        <v>9171.75</v>
      </c>
      <c r="Q1226" t="str">
        <f>VLOOKUP($A1226,'Hospitalisation Details'!$A$1:$O$2344,3,FALSE)</f>
        <v>Oct</v>
      </c>
    </row>
    <row r="1227" spans="1:17" ht="15.6" x14ac:dyDescent="0.3">
      <c r="A1227" s="21" t="s">
        <v>1143</v>
      </c>
      <c r="B1227" t="str">
        <f>VLOOKUP($A1227,'Customer Names'!$A$2:$D$2336,3,FALSE)</f>
        <v>Carl</v>
      </c>
      <c r="C1227">
        <f>VLOOKUP($A1227,'Medical Examinations'!$A$1:$J$2336,2,FALSE)</f>
        <v>34.15</v>
      </c>
      <c r="D1227">
        <f>VLOOKUP($A1227,'Medical Examinations'!$A$1:$J$2336,3,FALSE)</f>
        <v>6.15</v>
      </c>
      <c r="E1227" t="str">
        <f>VLOOKUP($A1227,'Medical Examinations'!$A$1:$J$2336,4,FALSE)</f>
        <v>No</v>
      </c>
      <c r="F1227" t="str">
        <f>VLOOKUP($A1227,'Medical Examinations'!$A$1:$J$2336,5,FALSE)</f>
        <v>No</v>
      </c>
      <c r="G1227" t="str">
        <f>VLOOKUP($A1227,'Medical Examinations'!$A$1:$J$2336,6,FALSE)</f>
        <v>No</v>
      </c>
      <c r="H1227">
        <f>VLOOKUP($A1227,'Medical Examinations'!$A$1:$J$2336,7,FALSE)</f>
        <v>0</v>
      </c>
      <c r="I1227" t="str">
        <f>VLOOKUP($A1227,'Medical Examinations'!$A$1:$J$2336,8,FALSE)</f>
        <v>No</v>
      </c>
      <c r="J1227" t="str">
        <f>VLOOKUP($A1227,'Medical Examinations'!$A$1:$J$2336,9,FALSE)</f>
        <v>Obesity</v>
      </c>
      <c r="K1227" t="str">
        <f>VLOOKUP($A1227,'Medical Examinations'!$A$1:$J$2336,10,FALSE)</f>
        <v>Prediabetes</v>
      </c>
      <c r="L1227">
        <f>VLOOKUP($A1227,'Hospitalisation Details'!$A$1:$O$2344,2,FALSE)</f>
        <v>23</v>
      </c>
      <c r="M1227" s="6" t="str">
        <f>VLOOKUP($A1227,'Hospitalisation Details'!$A$1:$O$2344,5,FALSE)</f>
        <v>23-Aug-1990</v>
      </c>
      <c r="N1227" s="28">
        <f>VLOOKUP($A1227,'Hospitalisation Details'!$A$1:$O$2344,6,FALSE)</f>
        <v>32</v>
      </c>
      <c r="O1227" s="28">
        <f>VLOOKUP($A1227,'Hospitalisation Details'!$A$1:$O$2344,7,FALSE)</f>
        <v>3</v>
      </c>
      <c r="P1227" s="28">
        <f>VLOOKUP($A1227,'Hospitalisation Details'!$A$1:$O$2344,8,FALSE)</f>
        <v>9159.51</v>
      </c>
      <c r="Q1227" t="str">
        <f>VLOOKUP($A1227,'Hospitalisation Details'!$A$1:$O$2344,3,FALSE)</f>
        <v>Aug</v>
      </c>
    </row>
    <row r="1228" spans="1:17" ht="15.6" x14ac:dyDescent="0.3">
      <c r="A1228" s="21" t="s">
        <v>1142</v>
      </c>
      <c r="B1228" t="str">
        <f>VLOOKUP($A1228,'Customer Names'!$A$2:$D$2336,3,FALSE)</f>
        <v>Kelsey J</v>
      </c>
      <c r="C1228">
        <f>VLOOKUP($A1228,'Medical Examinations'!$A$1:$J$2336,2,FALSE)</f>
        <v>28.71</v>
      </c>
      <c r="D1228">
        <f>VLOOKUP($A1228,'Medical Examinations'!$A$1:$J$2336,3,FALSE)</f>
        <v>5.71</v>
      </c>
      <c r="E1228" t="str">
        <f>VLOOKUP($A1228,'Medical Examinations'!$A$1:$J$2336,4,FALSE)</f>
        <v>No</v>
      </c>
      <c r="F1228" t="str">
        <f>VLOOKUP($A1228,'Medical Examinations'!$A$1:$J$2336,5,FALSE)</f>
        <v>No</v>
      </c>
      <c r="G1228" t="str">
        <f>VLOOKUP($A1228,'Medical Examinations'!$A$1:$J$2336,6,FALSE)</f>
        <v>No</v>
      </c>
      <c r="H1228">
        <f>VLOOKUP($A1228,'Medical Examinations'!$A$1:$J$2336,7,FALSE)</f>
        <v>0</v>
      </c>
      <c r="I1228" t="str">
        <f>VLOOKUP($A1228,'Medical Examinations'!$A$1:$J$2336,8,FALSE)</f>
        <v>No</v>
      </c>
      <c r="J1228" t="str">
        <f>VLOOKUP($A1228,'Medical Examinations'!$A$1:$J$2336,9,FALSE)</f>
        <v>Over Weight</v>
      </c>
      <c r="K1228" t="str">
        <f>VLOOKUP($A1228,'Medical Examinations'!$A$1:$J$2336,10,FALSE)</f>
        <v>Prediabetes</v>
      </c>
      <c r="L1228">
        <f>VLOOKUP($A1228,'Hospitalisation Details'!$A$1:$O$2344,2,FALSE)</f>
        <v>8</v>
      </c>
      <c r="M1228" s="6" t="str">
        <f>VLOOKUP($A1228,'Hospitalisation Details'!$A$1:$O$2344,5,FALSE)</f>
        <v>8-Dec-1982</v>
      </c>
      <c r="N1228" s="28">
        <f>VLOOKUP($A1228,'Hospitalisation Details'!$A$1:$O$2344,6,FALSE)</f>
        <v>40</v>
      </c>
      <c r="O1228" s="28">
        <f>VLOOKUP($A1228,'Hospitalisation Details'!$A$1:$O$2344,7,FALSE)</f>
        <v>3</v>
      </c>
      <c r="P1228" s="28">
        <f>VLOOKUP($A1228,'Hospitalisation Details'!$A$1:$O$2344,8,FALSE)</f>
        <v>9147.5</v>
      </c>
      <c r="Q1228" t="str">
        <f>VLOOKUP($A1228,'Hospitalisation Details'!$A$1:$O$2344,3,FALSE)</f>
        <v>Dec</v>
      </c>
    </row>
    <row r="1229" spans="1:17" ht="15.6" x14ac:dyDescent="0.3">
      <c r="A1229" s="21" t="s">
        <v>1141</v>
      </c>
      <c r="B1229" t="str">
        <f>VLOOKUP($A1229,'Customer Names'!$A$2:$D$2336,3,FALSE)</f>
        <v>Stephen A</v>
      </c>
      <c r="C1229">
        <f>VLOOKUP($A1229,'Medical Examinations'!$A$1:$J$2336,2,FALSE)</f>
        <v>36.700000000000003</v>
      </c>
      <c r="D1229">
        <f>VLOOKUP($A1229,'Medical Examinations'!$A$1:$J$2336,3,FALSE)</f>
        <v>8.6999999999999993</v>
      </c>
      <c r="E1229" t="str">
        <f>VLOOKUP($A1229,'Medical Examinations'!$A$1:$J$2336,4,FALSE)</f>
        <v>Yes</v>
      </c>
      <c r="F1229" t="str">
        <f>VLOOKUP($A1229,'Medical Examinations'!$A$1:$J$2336,5,FALSE)</f>
        <v>No</v>
      </c>
      <c r="G1229" t="str">
        <f>VLOOKUP($A1229,'Medical Examinations'!$A$1:$J$2336,6,FALSE)</f>
        <v>No</v>
      </c>
      <c r="H1229">
        <f>VLOOKUP($A1229,'Medical Examinations'!$A$1:$J$2336,7,FALSE)</f>
        <v>2</v>
      </c>
      <c r="I1229" t="str">
        <f>VLOOKUP($A1229,'Medical Examinations'!$A$1:$J$2336,8,FALSE)</f>
        <v>No</v>
      </c>
      <c r="J1229" t="str">
        <f>VLOOKUP($A1229,'Medical Examinations'!$A$1:$J$2336,9,FALSE)</f>
        <v>Obesity</v>
      </c>
      <c r="K1229" t="str">
        <f>VLOOKUP($A1229,'Medical Examinations'!$A$1:$J$2336,10,FALSE)</f>
        <v>Diabetes</v>
      </c>
      <c r="L1229">
        <f>VLOOKUP($A1229,'Hospitalisation Details'!$A$1:$O$2344,2,FALSE)</f>
        <v>18</v>
      </c>
      <c r="M1229" s="6" t="str">
        <f>VLOOKUP($A1229,'Hospitalisation Details'!$A$1:$O$2344,5,FALSE)</f>
        <v>18-Oct-1970</v>
      </c>
      <c r="N1229" s="28">
        <f>VLOOKUP($A1229,'Hospitalisation Details'!$A$1:$O$2344,6,FALSE)</f>
        <v>52</v>
      </c>
      <c r="O1229" s="28">
        <f>VLOOKUP($A1229,'Hospitalisation Details'!$A$1:$O$2344,7,FALSE)</f>
        <v>0</v>
      </c>
      <c r="P1229" s="28">
        <f>VLOOKUP($A1229,'Hospitalisation Details'!$A$1:$O$2344,8,FALSE)</f>
        <v>9144.57</v>
      </c>
      <c r="Q1229" t="str">
        <f>VLOOKUP($A1229,'Hospitalisation Details'!$A$1:$O$2344,3,FALSE)</f>
        <v>Oct</v>
      </c>
    </row>
    <row r="1230" spans="1:17" ht="15.6" x14ac:dyDescent="0.3">
      <c r="A1230" s="21" t="s">
        <v>1140</v>
      </c>
      <c r="B1230" t="str">
        <f>VLOOKUP($A1230,'Customer Names'!$A$2:$D$2336,3,FALSE)</f>
        <v>Dan</v>
      </c>
      <c r="C1230">
        <f>VLOOKUP($A1230,'Medical Examinations'!$A$1:$J$2336,2,FALSE)</f>
        <v>34.1</v>
      </c>
      <c r="D1230">
        <f>VLOOKUP($A1230,'Medical Examinations'!$A$1:$J$2336,3,FALSE)</f>
        <v>9.0399999999999991</v>
      </c>
      <c r="E1230" t="str">
        <f>VLOOKUP($A1230,'Medical Examinations'!$A$1:$J$2336,4,FALSE)</f>
        <v>Yes</v>
      </c>
      <c r="F1230" t="str">
        <f>VLOOKUP($A1230,'Medical Examinations'!$A$1:$J$2336,5,FALSE)</f>
        <v>No</v>
      </c>
      <c r="G1230" t="str">
        <f>VLOOKUP($A1230,'Medical Examinations'!$A$1:$J$2336,6,FALSE)</f>
        <v>No</v>
      </c>
      <c r="H1230">
        <f>VLOOKUP($A1230,'Medical Examinations'!$A$1:$J$2336,7,FALSE)</f>
        <v>2</v>
      </c>
      <c r="I1230" t="str">
        <f>VLOOKUP($A1230,'Medical Examinations'!$A$1:$J$2336,8,FALSE)</f>
        <v>No</v>
      </c>
      <c r="J1230" t="str">
        <f>VLOOKUP($A1230,'Medical Examinations'!$A$1:$J$2336,9,FALSE)</f>
        <v>Obesity</v>
      </c>
      <c r="K1230" t="str">
        <f>VLOOKUP($A1230,'Medical Examinations'!$A$1:$J$2336,10,FALSE)</f>
        <v>Diabetes</v>
      </c>
      <c r="L1230">
        <f>VLOOKUP($A1230,'Hospitalisation Details'!$A$1:$O$2344,2,FALSE)</f>
        <v>12</v>
      </c>
      <c r="M1230" s="6" t="str">
        <f>VLOOKUP($A1230,'Hospitalisation Details'!$A$1:$O$2344,5,FALSE)</f>
        <v>12-Aug-1970</v>
      </c>
      <c r="N1230" s="28">
        <f>VLOOKUP($A1230,'Hospitalisation Details'!$A$1:$O$2344,6,FALSE)</f>
        <v>52</v>
      </c>
      <c r="O1230" s="28">
        <f>VLOOKUP($A1230,'Hospitalisation Details'!$A$1:$O$2344,7,FALSE)</f>
        <v>0</v>
      </c>
      <c r="P1230" s="28">
        <f>VLOOKUP($A1230,'Hospitalisation Details'!$A$1:$O$2344,8,FALSE)</f>
        <v>9140.9500000000007</v>
      </c>
      <c r="Q1230" t="str">
        <f>VLOOKUP($A1230,'Hospitalisation Details'!$A$1:$O$2344,3,FALSE)</f>
        <v>Aug</v>
      </c>
    </row>
    <row r="1231" spans="1:17" ht="15.6" x14ac:dyDescent="0.3">
      <c r="A1231" s="21" t="s">
        <v>1139</v>
      </c>
      <c r="B1231" t="str">
        <f>VLOOKUP($A1231,'Customer Names'!$A$2:$D$2336,3,FALSE)</f>
        <v>Katie C</v>
      </c>
      <c r="C1231">
        <f>VLOOKUP($A1231,'Medical Examinations'!$A$1:$J$2336,2,FALSE)</f>
        <v>25.7</v>
      </c>
      <c r="D1231">
        <f>VLOOKUP($A1231,'Medical Examinations'!$A$1:$J$2336,3,FALSE)</f>
        <v>5.61</v>
      </c>
      <c r="E1231" t="str">
        <f>VLOOKUP($A1231,'Medical Examinations'!$A$1:$J$2336,4,FALSE)</f>
        <v>No</v>
      </c>
      <c r="F1231" t="str">
        <f>VLOOKUP($A1231,'Medical Examinations'!$A$1:$J$2336,5,FALSE)</f>
        <v>No</v>
      </c>
      <c r="G1231" t="str">
        <f>VLOOKUP($A1231,'Medical Examinations'!$A$1:$J$2336,6,FALSE)</f>
        <v>No</v>
      </c>
      <c r="H1231">
        <f>VLOOKUP($A1231,'Medical Examinations'!$A$1:$J$2336,7,FALSE)</f>
        <v>0</v>
      </c>
      <c r="I1231" t="str">
        <f>VLOOKUP($A1231,'Medical Examinations'!$A$1:$J$2336,8,FALSE)</f>
        <v>No</v>
      </c>
      <c r="J1231" t="str">
        <f>VLOOKUP($A1231,'Medical Examinations'!$A$1:$J$2336,9,FALSE)</f>
        <v>Over Weight</v>
      </c>
      <c r="K1231" t="str">
        <f>VLOOKUP($A1231,'Medical Examinations'!$A$1:$J$2336,10,FALSE)</f>
        <v>Normal</v>
      </c>
      <c r="L1231">
        <f>VLOOKUP($A1231,'Hospitalisation Details'!$A$1:$O$2344,2,FALSE)</f>
        <v>2</v>
      </c>
      <c r="M1231" s="6" t="str">
        <f>VLOOKUP($A1231,'Hospitalisation Details'!$A$1:$O$2344,5,FALSE)</f>
        <v>2-Dec-1977</v>
      </c>
      <c r="N1231" s="28">
        <f>VLOOKUP($A1231,'Hospitalisation Details'!$A$1:$O$2344,6,FALSE)</f>
        <v>45</v>
      </c>
      <c r="O1231" s="28">
        <f>VLOOKUP($A1231,'Hospitalisation Details'!$A$1:$O$2344,7,FALSE)</f>
        <v>3</v>
      </c>
      <c r="P1231" s="28">
        <f>VLOOKUP($A1231,'Hospitalisation Details'!$A$1:$O$2344,8,FALSE)</f>
        <v>9101.7999999999993</v>
      </c>
      <c r="Q1231" t="str">
        <f>VLOOKUP($A1231,'Hospitalisation Details'!$A$1:$O$2344,3,FALSE)</f>
        <v>Dec</v>
      </c>
    </row>
    <row r="1232" spans="1:17" ht="15.6" x14ac:dyDescent="0.3">
      <c r="A1232" s="21" t="s">
        <v>1138</v>
      </c>
      <c r="B1232" t="str">
        <f>VLOOKUP($A1232,'Customer Names'!$A$2:$D$2336,3,FALSE)</f>
        <v>Melissa K</v>
      </c>
      <c r="C1232">
        <f>VLOOKUP($A1232,'Medical Examinations'!$A$1:$J$2336,2,FALSE)</f>
        <v>21.68</v>
      </c>
      <c r="D1232">
        <f>VLOOKUP($A1232,'Medical Examinations'!$A$1:$J$2336,3,FALSE)</f>
        <v>8.1199999999999992</v>
      </c>
      <c r="E1232" t="str">
        <f>VLOOKUP($A1232,'Medical Examinations'!$A$1:$J$2336,4,FALSE)</f>
        <v>No</v>
      </c>
      <c r="F1232" t="str">
        <f>VLOOKUP($A1232,'Medical Examinations'!$A$1:$J$2336,5,FALSE)</f>
        <v>No</v>
      </c>
      <c r="G1232" t="str">
        <f>VLOOKUP($A1232,'Medical Examinations'!$A$1:$J$2336,6,FALSE)</f>
        <v>No</v>
      </c>
      <c r="H1232">
        <f>VLOOKUP($A1232,'Medical Examinations'!$A$1:$J$2336,7,FALSE)</f>
        <v>0</v>
      </c>
      <c r="I1232" t="str">
        <f>VLOOKUP($A1232,'Medical Examinations'!$A$1:$J$2336,8,FALSE)</f>
        <v>No</v>
      </c>
      <c r="J1232" t="str">
        <f>VLOOKUP($A1232,'Medical Examinations'!$A$1:$J$2336,9,FALSE)</f>
        <v>Normal Weight</v>
      </c>
      <c r="K1232" t="str">
        <f>VLOOKUP($A1232,'Medical Examinations'!$A$1:$J$2336,10,FALSE)</f>
        <v>Diabetes</v>
      </c>
      <c r="L1232">
        <f>VLOOKUP($A1232,'Hospitalisation Details'!$A$1:$O$2344,2,FALSE)</f>
        <v>9</v>
      </c>
      <c r="M1232" s="6" t="str">
        <f>VLOOKUP($A1232,'Hospitalisation Details'!$A$1:$O$2344,5,FALSE)</f>
        <v>9-Nov-1965</v>
      </c>
      <c r="N1232" s="28">
        <f>VLOOKUP($A1232,'Hospitalisation Details'!$A$1:$O$2344,6,FALSE)</f>
        <v>57</v>
      </c>
      <c r="O1232" s="28">
        <f>VLOOKUP($A1232,'Hospitalisation Details'!$A$1:$O$2344,7,FALSE)</f>
        <v>0</v>
      </c>
      <c r="P1232" s="28">
        <f>VLOOKUP($A1232,'Hospitalisation Details'!$A$1:$O$2344,8,FALSE)</f>
        <v>9095.94</v>
      </c>
      <c r="Q1232" t="str">
        <f>VLOOKUP($A1232,'Hospitalisation Details'!$A$1:$O$2344,3,FALSE)</f>
        <v>Nov</v>
      </c>
    </row>
    <row r="1233" spans="1:17" ht="15.6" x14ac:dyDescent="0.3">
      <c r="A1233" s="21" t="s">
        <v>1137</v>
      </c>
      <c r="B1233" t="str">
        <f>VLOOKUP($A1233,'Customer Names'!$A$2:$D$2336,3,FALSE)</f>
        <v>Kara H</v>
      </c>
      <c r="C1233">
        <f>VLOOKUP($A1233,'Medical Examinations'!$A$1:$J$2336,2,FALSE)</f>
        <v>25.175000000000001</v>
      </c>
      <c r="D1233">
        <f>VLOOKUP($A1233,'Medical Examinations'!$A$1:$J$2336,3,FALSE)</f>
        <v>4.74</v>
      </c>
      <c r="E1233" t="str">
        <f>VLOOKUP($A1233,'Medical Examinations'!$A$1:$J$2336,4,FALSE)</f>
        <v>No</v>
      </c>
      <c r="F1233" t="str">
        <f>VLOOKUP($A1233,'Medical Examinations'!$A$1:$J$2336,5,FALSE)</f>
        <v>No</v>
      </c>
      <c r="G1233" t="str">
        <f>VLOOKUP($A1233,'Medical Examinations'!$A$1:$J$2336,6,FALSE)</f>
        <v>No</v>
      </c>
      <c r="H1233">
        <f>VLOOKUP($A1233,'Medical Examinations'!$A$1:$J$2336,7,FALSE)</f>
        <v>0</v>
      </c>
      <c r="I1233" t="str">
        <f>VLOOKUP($A1233,'Medical Examinations'!$A$1:$J$2336,8,FALSE)</f>
        <v>No</v>
      </c>
      <c r="J1233" t="str">
        <f>VLOOKUP($A1233,'Medical Examinations'!$A$1:$J$2336,9,FALSE)</f>
        <v>Over Weight</v>
      </c>
      <c r="K1233" t="str">
        <f>VLOOKUP($A1233,'Medical Examinations'!$A$1:$J$2336,10,FALSE)</f>
        <v>Normal</v>
      </c>
      <c r="L1233">
        <f>VLOOKUP($A1233,'Hospitalisation Details'!$A$1:$O$2344,2,FALSE)</f>
        <v>4</v>
      </c>
      <c r="M1233" s="6" t="str">
        <f>VLOOKUP($A1233,'Hospitalisation Details'!$A$1:$O$2344,5,FALSE)</f>
        <v>4-Nov-1977</v>
      </c>
      <c r="N1233" s="28">
        <f>VLOOKUP($A1233,'Hospitalisation Details'!$A$1:$O$2344,6,FALSE)</f>
        <v>45</v>
      </c>
      <c r="O1233" s="28">
        <f>VLOOKUP($A1233,'Hospitalisation Details'!$A$1:$O$2344,7,FALSE)</f>
        <v>2</v>
      </c>
      <c r="P1233" s="28">
        <f>VLOOKUP($A1233,'Hospitalisation Details'!$A$1:$O$2344,8,FALSE)</f>
        <v>9095.07</v>
      </c>
      <c r="Q1233" t="str">
        <f>VLOOKUP($A1233,'Hospitalisation Details'!$A$1:$O$2344,3,FALSE)</f>
        <v>Nov</v>
      </c>
    </row>
    <row r="1234" spans="1:17" ht="15.6" x14ac:dyDescent="0.3">
      <c r="A1234" s="21" t="s">
        <v>1136</v>
      </c>
      <c r="B1234" t="str">
        <f>VLOOKUP($A1234,'Customer Names'!$A$2:$D$2336,3,FALSE)</f>
        <v>Juan Carlos</v>
      </c>
      <c r="C1234">
        <f>VLOOKUP($A1234,'Medical Examinations'!$A$1:$J$2336,2,FALSE)</f>
        <v>44.77</v>
      </c>
      <c r="D1234">
        <f>VLOOKUP($A1234,'Medical Examinations'!$A$1:$J$2336,3,FALSE)</f>
        <v>4.0599999999999996</v>
      </c>
      <c r="E1234" t="str">
        <f>VLOOKUP($A1234,'Medical Examinations'!$A$1:$J$2336,4,FALSE)</f>
        <v>No</v>
      </c>
      <c r="F1234" t="str">
        <f>VLOOKUP($A1234,'Medical Examinations'!$A$1:$J$2336,5,FALSE)</f>
        <v>No</v>
      </c>
      <c r="G1234" t="str">
        <f>VLOOKUP($A1234,'Medical Examinations'!$A$1:$J$2336,6,FALSE)</f>
        <v>No</v>
      </c>
      <c r="H1234">
        <f>VLOOKUP($A1234,'Medical Examinations'!$A$1:$J$2336,7,FALSE)</f>
        <v>2</v>
      </c>
      <c r="I1234" t="str">
        <f>VLOOKUP($A1234,'Medical Examinations'!$A$1:$J$2336,8,FALSE)</f>
        <v>No</v>
      </c>
      <c r="J1234" t="str">
        <f>VLOOKUP($A1234,'Medical Examinations'!$A$1:$J$2336,9,FALSE)</f>
        <v>Obesity</v>
      </c>
      <c r="K1234" t="str">
        <f>VLOOKUP($A1234,'Medical Examinations'!$A$1:$J$2336,10,FALSE)</f>
        <v>Normal</v>
      </c>
      <c r="L1234">
        <f>VLOOKUP($A1234,'Hospitalisation Details'!$A$1:$O$2344,2,FALSE)</f>
        <v>2</v>
      </c>
      <c r="M1234" s="6" t="str">
        <f>VLOOKUP($A1234,'Hospitalisation Details'!$A$1:$O$2344,5,FALSE)</f>
        <v>2-Dec-1972</v>
      </c>
      <c r="N1234" s="28">
        <f>VLOOKUP($A1234,'Hospitalisation Details'!$A$1:$O$2344,6,FALSE)</f>
        <v>50</v>
      </c>
      <c r="O1234" s="28">
        <f>VLOOKUP($A1234,'Hospitalisation Details'!$A$1:$O$2344,7,FALSE)</f>
        <v>1</v>
      </c>
      <c r="P1234" s="28">
        <f>VLOOKUP($A1234,'Hospitalisation Details'!$A$1:$O$2344,8,FALSE)</f>
        <v>9058.73</v>
      </c>
      <c r="Q1234" t="str">
        <f>VLOOKUP($A1234,'Hospitalisation Details'!$A$1:$O$2344,3,FALSE)</f>
        <v>Dec</v>
      </c>
    </row>
    <row r="1235" spans="1:17" ht="15.6" x14ac:dyDescent="0.3">
      <c r="A1235" s="21" t="s">
        <v>1135</v>
      </c>
      <c r="B1235" t="str">
        <f>VLOOKUP($A1235,'Customer Names'!$A$2:$D$2336,3,FALSE)</f>
        <v>John III</v>
      </c>
      <c r="C1235">
        <f>VLOOKUP($A1235,'Medical Examinations'!$A$1:$J$2336,2,FALSE)</f>
        <v>37.07</v>
      </c>
      <c r="D1235">
        <f>VLOOKUP($A1235,'Medical Examinations'!$A$1:$J$2336,3,FALSE)</f>
        <v>5.69</v>
      </c>
      <c r="E1235" t="str">
        <f>VLOOKUP($A1235,'Medical Examinations'!$A$1:$J$2336,4,FALSE)</f>
        <v>No</v>
      </c>
      <c r="F1235" t="str">
        <f>VLOOKUP($A1235,'Medical Examinations'!$A$1:$J$2336,5,FALSE)</f>
        <v>No</v>
      </c>
      <c r="G1235" t="str">
        <f>VLOOKUP($A1235,'Medical Examinations'!$A$1:$J$2336,6,FALSE)</f>
        <v>No</v>
      </c>
      <c r="H1235">
        <f>VLOOKUP($A1235,'Medical Examinations'!$A$1:$J$2336,7,FALSE)</f>
        <v>2</v>
      </c>
      <c r="I1235" t="str">
        <f>VLOOKUP($A1235,'Medical Examinations'!$A$1:$J$2336,8,FALSE)</f>
        <v>No</v>
      </c>
      <c r="J1235" t="str">
        <f>VLOOKUP($A1235,'Medical Examinations'!$A$1:$J$2336,9,FALSE)</f>
        <v>Obesity</v>
      </c>
      <c r="K1235" t="str">
        <f>VLOOKUP($A1235,'Medical Examinations'!$A$1:$J$2336,10,FALSE)</f>
        <v>Normal</v>
      </c>
      <c r="L1235">
        <f>VLOOKUP($A1235,'Hospitalisation Details'!$A$1:$O$2344,2,FALSE)</f>
        <v>7</v>
      </c>
      <c r="M1235" s="6" t="str">
        <f>VLOOKUP($A1235,'Hospitalisation Details'!$A$1:$O$2344,5,FALSE)</f>
        <v>7-Dec-1972</v>
      </c>
      <c r="N1235" s="28">
        <f>VLOOKUP($A1235,'Hospitalisation Details'!$A$1:$O$2344,6,FALSE)</f>
        <v>50</v>
      </c>
      <c r="O1235" s="28">
        <f>VLOOKUP($A1235,'Hospitalisation Details'!$A$1:$O$2344,7,FALSE)</f>
        <v>1</v>
      </c>
      <c r="P1235" s="28">
        <f>VLOOKUP($A1235,'Hospitalisation Details'!$A$1:$O$2344,8,FALSE)</f>
        <v>9048.0300000000007</v>
      </c>
      <c r="Q1235" t="str">
        <f>VLOOKUP($A1235,'Hospitalisation Details'!$A$1:$O$2344,3,FALSE)</f>
        <v>Dec</v>
      </c>
    </row>
    <row r="1236" spans="1:17" ht="15.6" x14ac:dyDescent="0.3">
      <c r="A1236" s="21" t="s">
        <v>1134</v>
      </c>
      <c r="B1236" t="str">
        <f>VLOOKUP($A1236,'Customer Names'!$A$2:$D$2336,3,FALSE)</f>
        <v>Sarah M</v>
      </c>
      <c r="C1236">
        <f>VLOOKUP($A1236,'Medical Examinations'!$A$1:$J$2336,2,FALSE)</f>
        <v>39.799999999999997</v>
      </c>
      <c r="D1236">
        <f>VLOOKUP($A1236,'Medical Examinations'!$A$1:$J$2336,3,FALSE)</f>
        <v>5.66</v>
      </c>
      <c r="E1236" t="str">
        <f>VLOOKUP($A1236,'Medical Examinations'!$A$1:$J$2336,4,FALSE)</f>
        <v>No</v>
      </c>
      <c r="F1236" t="str">
        <f>VLOOKUP($A1236,'Medical Examinations'!$A$1:$J$2336,5,FALSE)</f>
        <v>No</v>
      </c>
      <c r="G1236" t="str">
        <f>VLOOKUP($A1236,'Medical Examinations'!$A$1:$J$2336,6,FALSE)</f>
        <v>Yes</v>
      </c>
      <c r="H1236">
        <f>VLOOKUP($A1236,'Medical Examinations'!$A$1:$J$2336,7,FALSE)</f>
        <v>1</v>
      </c>
      <c r="I1236" t="str">
        <f>VLOOKUP($A1236,'Medical Examinations'!$A$1:$J$2336,8,FALSE)</f>
        <v>No</v>
      </c>
      <c r="J1236" t="str">
        <f>VLOOKUP($A1236,'Medical Examinations'!$A$1:$J$2336,9,FALSE)</f>
        <v>Obesity</v>
      </c>
      <c r="K1236" t="str">
        <f>VLOOKUP($A1236,'Medical Examinations'!$A$1:$J$2336,10,FALSE)</f>
        <v>Normal</v>
      </c>
      <c r="L1236">
        <f>VLOOKUP($A1236,'Hospitalisation Details'!$A$1:$O$2344,2,FALSE)</f>
        <v>1</v>
      </c>
      <c r="M1236" s="6" t="str">
        <f>VLOOKUP($A1236,'Hospitalisation Details'!$A$1:$O$2344,5,FALSE)</f>
        <v>1-Dec-1993</v>
      </c>
      <c r="N1236" s="28">
        <f>VLOOKUP($A1236,'Hospitalisation Details'!$A$1:$O$2344,6,FALSE)</f>
        <v>29</v>
      </c>
      <c r="O1236" s="28">
        <f>VLOOKUP($A1236,'Hospitalisation Details'!$A$1:$O$2344,7,FALSE)</f>
        <v>0</v>
      </c>
      <c r="P1236" s="28">
        <f>VLOOKUP($A1236,'Hospitalisation Details'!$A$1:$O$2344,8,FALSE)</f>
        <v>9010.2000000000007</v>
      </c>
      <c r="Q1236" t="str">
        <f>VLOOKUP($A1236,'Hospitalisation Details'!$A$1:$O$2344,3,FALSE)</f>
        <v>Dec</v>
      </c>
    </row>
    <row r="1237" spans="1:17" ht="15.6" x14ac:dyDescent="0.3">
      <c r="A1237" s="21" t="s">
        <v>1133</v>
      </c>
      <c r="B1237" t="str">
        <f>VLOOKUP($A1237,'Customer Names'!$A$2:$D$2336,3,FALSE)</f>
        <v>Kristin C</v>
      </c>
      <c r="C1237">
        <f>VLOOKUP($A1237,'Medical Examinations'!$A$1:$J$2336,2,FALSE)</f>
        <v>26.36</v>
      </c>
      <c r="D1237">
        <f>VLOOKUP($A1237,'Medical Examinations'!$A$1:$J$2336,3,FALSE)</f>
        <v>4.32</v>
      </c>
      <c r="E1237" t="str">
        <f>VLOOKUP($A1237,'Medical Examinations'!$A$1:$J$2336,4,FALSE)</f>
        <v>No</v>
      </c>
      <c r="F1237" t="str">
        <f>VLOOKUP($A1237,'Medical Examinations'!$A$1:$J$2336,5,FALSE)</f>
        <v>No</v>
      </c>
      <c r="G1237" t="str">
        <f>VLOOKUP($A1237,'Medical Examinations'!$A$1:$J$2336,6,FALSE)</f>
        <v>Yes</v>
      </c>
      <c r="H1237">
        <f>VLOOKUP($A1237,'Medical Examinations'!$A$1:$J$2336,7,FALSE)</f>
        <v>1</v>
      </c>
      <c r="I1237" t="str">
        <f>VLOOKUP($A1237,'Medical Examinations'!$A$1:$J$2336,8,FALSE)</f>
        <v>No</v>
      </c>
      <c r="J1237" t="str">
        <f>VLOOKUP($A1237,'Medical Examinations'!$A$1:$J$2336,9,FALSE)</f>
        <v>Over Weight</v>
      </c>
      <c r="K1237" t="str">
        <f>VLOOKUP($A1237,'Medical Examinations'!$A$1:$J$2336,10,FALSE)</f>
        <v>Normal</v>
      </c>
      <c r="L1237">
        <f>VLOOKUP($A1237,'Hospitalisation Details'!$A$1:$O$2344,2,FALSE)</f>
        <v>16</v>
      </c>
      <c r="M1237" s="6" t="str">
        <f>VLOOKUP($A1237,'Hospitalisation Details'!$A$1:$O$2344,5,FALSE)</f>
        <v>16-Dec-1979</v>
      </c>
      <c r="N1237" s="28">
        <f>VLOOKUP($A1237,'Hospitalisation Details'!$A$1:$O$2344,6,FALSE)</f>
        <v>43</v>
      </c>
      <c r="O1237" s="28">
        <f>VLOOKUP($A1237,'Hospitalisation Details'!$A$1:$O$2344,7,FALSE)</f>
        <v>2</v>
      </c>
      <c r="P1237" s="28">
        <f>VLOOKUP($A1237,'Hospitalisation Details'!$A$1:$O$2344,8,FALSE)</f>
        <v>8998.43</v>
      </c>
      <c r="Q1237" t="str">
        <f>VLOOKUP($A1237,'Hospitalisation Details'!$A$1:$O$2344,3,FALSE)</f>
        <v>Dec</v>
      </c>
    </row>
    <row r="1238" spans="1:17" ht="15.6" x14ac:dyDescent="0.3">
      <c r="A1238" s="21" t="s">
        <v>1132</v>
      </c>
      <c r="B1238" t="str">
        <f>VLOOKUP($A1238,'Customer Names'!$A$2:$D$2336,3,FALSE)</f>
        <v>Casey M</v>
      </c>
      <c r="C1238">
        <f>VLOOKUP($A1238,'Medical Examinations'!$A$1:$J$2336,2,FALSE)</f>
        <v>29.925000000000001</v>
      </c>
      <c r="D1238">
        <f>VLOOKUP($A1238,'Medical Examinations'!$A$1:$J$2336,3,FALSE)</f>
        <v>8.2899999999999991</v>
      </c>
      <c r="E1238" t="str">
        <f>VLOOKUP($A1238,'Medical Examinations'!$A$1:$J$2336,4,FALSE)</f>
        <v>No</v>
      </c>
      <c r="F1238" t="str">
        <f>VLOOKUP($A1238,'Medical Examinations'!$A$1:$J$2336,5,FALSE)</f>
        <v>No</v>
      </c>
      <c r="G1238" t="str">
        <f>VLOOKUP($A1238,'Medical Examinations'!$A$1:$J$2336,6,FALSE)</f>
        <v>No</v>
      </c>
      <c r="H1238">
        <f>VLOOKUP($A1238,'Medical Examinations'!$A$1:$J$2336,7,FALSE)</f>
        <v>2</v>
      </c>
      <c r="I1238" t="str">
        <f>VLOOKUP($A1238,'Medical Examinations'!$A$1:$J$2336,8,FALSE)</f>
        <v>No</v>
      </c>
      <c r="J1238" t="str">
        <f>VLOOKUP($A1238,'Medical Examinations'!$A$1:$J$2336,9,FALSE)</f>
        <v>Obesity</v>
      </c>
      <c r="K1238" t="str">
        <f>VLOOKUP($A1238,'Medical Examinations'!$A$1:$J$2336,10,FALSE)</f>
        <v>Diabetes</v>
      </c>
      <c r="L1238">
        <f>VLOOKUP($A1238,'Hospitalisation Details'!$A$1:$O$2344,2,FALSE)</f>
        <v>11</v>
      </c>
      <c r="M1238" s="6" t="str">
        <f>VLOOKUP($A1238,'Hospitalisation Details'!$A$1:$O$2344,5,FALSE)</f>
        <v>11-Oct-1973</v>
      </c>
      <c r="N1238" s="28">
        <f>VLOOKUP($A1238,'Hospitalisation Details'!$A$1:$O$2344,6,FALSE)</f>
        <v>49</v>
      </c>
      <c r="O1238" s="28">
        <f>VLOOKUP($A1238,'Hospitalisation Details'!$A$1:$O$2344,7,FALSE)</f>
        <v>0</v>
      </c>
      <c r="P1238" s="28">
        <f>VLOOKUP($A1238,'Hospitalisation Details'!$A$1:$O$2344,8,FALSE)</f>
        <v>8988.16</v>
      </c>
      <c r="Q1238" t="str">
        <f>VLOOKUP($A1238,'Hospitalisation Details'!$A$1:$O$2344,3,FALSE)</f>
        <v>Oct</v>
      </c>
    </row>
    <row r="1239" spans="1:17" ht="15.6" x14ac:dyDescent="0.3">
      <c r="A1239" s="21" t="s">
        <v>1131</v>
      </c>
      <c r="B1239" t="str">
        <f>VLOOKUP($A1239,'Customer Names'!$A$2:$D$2336,3,FALSE)</f>
        <v>Samuel</v>
      </c>
      <c r="C1239">
        <f>VLOOKUP($A1239,'Medical Examinations'!$A$1:$J$2336,2,FALSE)</f>
        <v>37.29</v>
      </c>
      <c r="D1239">
        <f>VLOOKUP($A1239,'Medical Examinations'!$A$1:$J$2336,3,FALSE)</f>
        <v>10.46</v>
      </c>
      <c r="E1239" t="str">
        <f>VLOOKUP($A1239,'Medical Examinations'!$A$1:$J$2336,4,FALSE)</f>
        <v>No</v>
      </c>
      <c r="F1239" t="str">
        <f>VLOOKUP($A1239,'Medical Examinations'!$A$1:$J$2336,5,FALSE)</f>
        <v>No</v>
      </c>
      <c r="G1239" t="str">
        <f>VLOOKUP($A1239,'Medical Examinations'!$A$1:$J$2336,6,FALSE)</f>
        <v>No</v>
      </c>
      <c r="H1239">
        <f>VLOOKUP($A1239,'Medical Examinations'!$A$1:$J$2336,7,FALSE)</f>
        <v>0</v>
      </c>
      <c r="I1239" t="str">
        <f>VLOOKUP($A1239,'Medical Examinations'!$A$1:$J$2336,8,FALSE)</f>
        <v>No</v>
      </c>
      <c r="J1239" t="str">
        <f>VLOOKUP($A1239,'Medical Examinations'!$A$1:$J$2336,9,FALSE)</f>
        <v>Obesity</v>
      </c>
      <c r="K1239" t="str">
        <f>VLOOKUP($A1239,'Medical Examinations'!$A$1:$J$2336,10,FALSE)</f>
        <v>Diabetes</v>
      </c>
      <c r="L1239">
        <f>VLOOKUP($A1239,'Hospitalisation Details'!$A$1:$O$2344,2,FALSE)</f>
        <v>21</v>
      </c>
      <c r="M1239" s="6" t="str">
        <f>VLOOKUP($A1239,'Hospitalisation Details'!$A$1:$O$2344,5,FALSE)</f>
        <v>21-Jul-1974</v>
      </c>
      <c r="N1239" s="28">
        <f>VLOOKUP($A1239,'Hospitalisation Details'!$A$1:$O$2344,6,FALSE)</f>
        <v>48</v>
      </c>
      <c r="O1239" s="28">
        <f>VLOOKUP($A1239,'Hospitalisation Details'!$A$1:$O$2344,7,FALSE)</f>
        <v>2</v>
      </c>
      <c r="P1239" s="28">
        <f>VLOOKUP($A1239,'Hospitalisation Details'!$A$1:$O$2344,8,FALSE)</f>
        <v>8978.19</v>
      </c>
      <c r="Q1239" t="str">
        <f>VLOOKUP($A1239,'Hospitalisation Details'!$A$1:$O$2344,3,FALSE)</f>
        <v>Jul</v>
      </c>
    </row>
    <row r="1240" spans="1:17" ht="15.6" x14ac:dyDescent="0.3">
      <c r="A1240" s="21" t="s">
        <v>1130</v>
      </c>
      <c r="B1240" t="str">
        <f>VLOOKUP($A1240,'Customer Names'!$A$2:$D$2336,3,FALSE)</f>
        <v>Braulio</v>
      </c>
      <c r="C1240">
        <f>VLOOKUP($A1240,'Medical Examinations'!$A$1:$J$2336,2,FALSE)</f>
        <v>30.2</v>
      </c>
      <c r="D1240">
        <f>VLOOKUP($A1240,'Medical Examinations'!$A$1:$J$2336,3,FALSE)</f>
        <v>11.96</v>
      </c>
      <c r="E1240" t="str">
        <f>VLOOKUP($A1240,'Medical Examinations'!$A$1:$J$2336,4,FALSE)</f>
        <v>No</v>
      </c>
      <c r="F1240" t="str">
        <f>VLOOKUP($A1240,'Medical Examinations'!$A$1:$J$2336,5,FALSE)</f>
        <v>No</v>
      </c>
      <c r="G1240" t="str">
        <f>VLOOKUP($A1240,'Medical Examinations'!$A$1:$J$2336,6,FALSE)</f>
        <v>No</v>
      </c>
      <c r="H1240">
        <f>VLOOKUP($A1240,'Medical Examinations'!$A$1:$J$2336,7,FALSE)</f>
        <v>0</v>
      </c>
      <c r="I1240" t="str">
        <f>VLOOKUP($A1240,'Medical Examinations'!$A$1:$J$2336,8,FALSE)</f>
        <v>No</v>
      </c>
      <c r="J1240" t="str">
        <f>VLOOKUP($A1240,'Medical Examinations'!$A$1:$J$2336,9,FALSE)</f>
        <v>Obesity</v>
      </c>
      <c r="K1240" t="str">
        <f>VLOOKUP($A1240,'Medical Examinations'!$A$1:$J$2336,10,FALSE)</f>
        <v>Diabetes</v>
      </c>
      <c r="L1240">
        <f>VLOOKUP($A1240,'Hospitalisation Details'!$A$1:$O$2344,2,FALSE)</f>
        <v>8</v>
      </c>
      <c r="M1240" s="6" t="str">
        <f>VLOOKUP($A1240,'Hospitalisation Details'!$A$1:$O$2344,5,FALSE)</f>
        <v>8-Sep-1974</v>
      </c>
      <c r="N1240" s="28">
        <f>VLOOKUP($A1240,'Hospitalisation Details'!$A$1:$O$2344,6,FALSE)</f>
        <v>48</v>
      </c>
      <c r="O1240" s="28">
        <f>VLOOKUP($A1240,'Hospitalisation Details'!$A$1:$O$2344,7,FALSE)</f>
        <v>2</v>
      </c>
      <c r="P1240" s="28">
        <f>VLOOKUP($A1240,'Hospitalisation Details'!$A$1:$O$2344,8,FALSE)</f>
        <v>8968.33</v>
      </c>
      <c r="Q1240" t="str">
        <f>VLOOKUP($A1240,'Hospitalisation Details'!$A$1:$O$2344,3,FALSE)</f>
        <v>Sep</v>
      </c>
    </row>
    <row r="1241" spans="1:17" ht="15.6" x14ac:dyDescent="0.3">
      <c r="A1241" s="21" t="s">
        <v>1129</v>
      </c>
      <c r="B1241" t="str">
        <f>VLOOKUP($A1241,'Customer Names'!$A$2:$D$2336,3,FALSE)</f>
        <v>Anne-Marie</v>
      </c>
      <c r="C1241">
        <f>VLOOKUP($A1241,'Medical Examinations'!$A$1:$J$2336,2,FALSE)</f>
        <v>24.225000000000001</v>
      </c>
      <c r="D1241">
        <f>VLOOKUP($A1241,'Medical Examinations'!$A$1:$J$2336,3,FALSE)</f>
        <v>4.25</v>
      </c>
      <c r="E1241" t="str">
        <f>VLOOKUP($A1241,'Medical Examinations'!$A$1:$J$2336,4,FALSE)</f>
        <v>Yes</v>
      </c>
      <c r="F1241" t="str">
        <f>VLOOKUP($A1241,'Medical Examinations'!$A$1:$J$2336,5,FALSE)</f>
        <v>No</v>
      </c>
      <c r="G1241" t="str">
        <f>VLOOKUP($A1241,'Medical Examinations'!$A$1:$J$2336,6,FALSE)</f>
        <v>Yes</v>
      </c>
      <c r="H1241">
        <f>VLOOKUP($A1241,'Medical Examinations'!$A$1:$J$2336,7,FALSE)</f>
        <v>1</v>
      </c>
      <c r="I1241" t="str">
        <f>VLOOKUP($A1241,'Medical Examinations'!$A$1:$J$2336,8,FALSE)</f>
        <v>No</v>
      </c>
      <c r="J1241" t="str">
        <f>VLOOKUP($A1241,'Medical Examinations'!$A$1:$J$2336,9,FALSE)</f>
        <v>Normal Weight</v>
      </c>
      <c r="K1241" t="str">
        <f>VLOOKUP($A1241,'Medical Examinations'!$A$1:$J$2336,10,FALSE)</f>
        <v>Normal</v>
      </c>
      <c r="L1241">
        <f>VLOOKUP($A1241,'Hospitalisation Details'!$A$1:$O$2344,2,FALSE)</f>
        <v>15</v>
      </c>
      <c r="M1241" s="6" t="str">
        <f>VLOOKUP($A1241,'Hospitalisation Details'!$A$1:$O$2344,5,FALSE)</f>
        <v>15-Jul-1983</v>
      </c>
      <c r="N1241" s="28">
        <f>VLOOKUP($A1241,'Hospitalisation Details'!$A$1:$O$2344,6,FALSE)</f>
        <v>39</v>
      </c>
      <c r="O1241" s="28">
        <f>VLOOKUP($A1241,'Hospitalisation Details'!$A$1:$O$2344,7,FALSE)</f>
        <v>5</v>
      </c>
      <c r="P1241" s="28">
        <f>VLOOKUP($A1241,'Hospitalisation Details'!$A$1:$O$2344,8,FALSE)</f>
        <v>8965.7999999999993</v>
      </c>
      <c r="Q1241" t="str">
        <f>VLOOKUP($A1241,'Hospitalisation Details'!$A$1:$O$2344,3,FALSE)</f>
        <v>Jul</v>
      </c>
    </row>
    <row r="1242" spans="1:17" ht="15.6" x14ac:dyDescent="0.3">
      <c r="A1242" s="21" t="s">
        <v>1128</v>
      </c>
      <c r="B1242" t="str">
        <f>VLOOKUP($A1242,'Customer Names'!$A$2:$D$2336,3,FALSE)</f>
        <v>Samuel K</v>
      </c>
      <c r="C1242">
        <f>VLOOKUP($A1242,'Medical Examinations'!$A$1:$J$2336,2,FALSE)</f>
        <v>31.445</v>
      </c>
      <c r="D1242">
        <f>VLOOKUP($A1242,'Medical Examinations'!$A$1:$J$2336,3,FALSE)</f>
        <v>8.33</v>
      </c>
      <c r="E1242" t="str">
        <f>VLOOKUP($A1242,'Medical Examinations'!$A$1:$J$2336,4,FALSE)</f>
        <v>No</v>
      </c>
      <c r="F1242" t="str">
        <f>VLOOKUP($A1242,'Medical Examinations'!$A$1:$J$2336,5,FALSE)</f>
        <v>No</v>
      </c>
      <c r="G1242" t="str">
        <f>VLOOKUP($A1242,'Medical Examinations'!$A$1:$J$2336,6,FALSE)</f>
        <v>No</v>
      </c>
      <c r="H1242">
        <f>VLOOKUP($A1242,'Medical Examinations'!$A$1:$J$2336,7,FALSE)</f>
        <v>0</v>
      </c>
      <c r="I1242" t="str">
        <f>VLOOKUP($A1242,'Medical Examinations'!$A$1:$J$2336,8,FALSE)</f>
        <v>No</v>
      </c>
      <c r="J1242" t="str">
        <f>VLOOKUP($A1242,'Medical Examinations'!$A$1:$J$2336,9,FALSE)</f>
        <v>Obesity</v>
      </c>
      <c r="K1242" t="str">
        <f>VLOOKUP($A1242,'Medical Examinations'!$A$1:$J$2336,10,FALSE)</f>
        <v>Diabetes</v>
      </c>
      <c r="L1242">
        <f>VLOOKUP($A1242,'Hospitalisation Details'!$A$1:$O$2344,2,FALSE)</f>
        <v>17</v>
      </c>
      <c r="M1242" s="6" t="str">
        <f>VLOOKUP($A1242,'Hospitalisation Details'!$A$1:$O$2344,5,FALSE)</f>
        <v>17-Aug-1974</v>
      </c>
      <c r="N1242" s="28">
        <f>VLOOKUP($A1242,'Hospitalisation Details'!$A$1:$O$2344,6,FALSE)</f>
        <v>48</v>
      </c>
      <c r="O1242" s="28">
        <f>VLOOKUP($A1242,'Hospitalisation Details'!$A$1:$O$2344,7,FALSE)</f>
        <v>1</v>
      </c>
      <c r="P1242" s="28">
        <f>VLOOKUP($A1242,'Hospitalisation Details'!$A$1:$O$2344,8,FALSE)</f>
        <v>8964.06</v>
      </c>
      <c r="Q1242" t="str">
        <f>VLOOKUP($A1242,'Hospitalisation Details'!$A$1:$O$2344,3,FALSE)</f>
        <v>Aug</v>
      </c>
    </row>
    <row r="1243" spans="1:17" ht="15.6" x14ac:dyDescent="0.3">
      <c r="A1243" s="21" t="s">
        <v>1127</v>
      </c>
      <c r="B1243" t="str">
        <f>VLOOKUP($A1243,'Customer Names'!$A$2:$D$2336,3,FALSE)</f>
        <v>Yuki</v>
      </c>
      <c r="C1243">
        <f>VLOOKUP($A1243,'Medical Examinations'!$A$1:$J$2336,2,FALSE)</f>
        <v>38.880000000000003</v>
      </c>
      <c r="D1243">
        <f>VLOOKUP($A1243,'Medical Examinations'!$A$1:$J$2336,3,FALSE)</f>
        <v>4.29</v>
      </c>
      <c r="E1243" t="str">
        <f>VLOOKUP($A1243,'Medical Examinations'!$A$1:$J$2336,4,FALSE)</f>
        <v>No</v>
      </c>
      <c r="F1243" t="str">
        <f>VLOOKUP($A1243,'Medical Examinations'!$A$1:$J$2336,5,FALSE)</f>
        <v>No</v>
      </c>
      <c r="G1243" t="str">
        <f>VLOOKUP($A1243,'Medical Examinations'!$A$1:$J$2336,6,FALSE)</f>
        <v>No</v>
      </c>
      <c r="H1243">
        <f>VLOOKUP($A1243,'Medical Examinations'!$A$1:$J$2336,7,FALSE)</f>
        <v>1</v>
      </c>
      <c r="I1243" t="str">
        <f>VLOOKUP($A1243,'Medical Examinations'!$A$1:$J$2336,8,FALSE)</f>
        <v>No</v>
      </c>
      <c r="J1243" t="str">
        <f>VLOOKUP($A1243,'Medical Examinations'!$A$1:$J$2336,9,FALSE)</f>
        <v>Obesity</v>
      </c>
      <c r="K1243" t="str">
        <f>VLOOKUP($A1243,'Medical Examinations'!$A$1:$J$2336,10,FALSE)</f>
        <v>Normal</v>
      </c>
      <c r="L1243">
        <f>VLOOKUP($A1243,'Hospitalisation Details'!$A$1:$O$2344,2,FALSE)</f>
        <v>27</v>
      </c>
      <c r="M1243" s="6" t="str">
        <f>VLOOKUP($A1243,'Hospitalisation Details'!$A$1:$O$2344,5,FALSE)</f>
        <v>27-Sep-1992</v>
      </c>
      <c r="N1243" s="28">
        <f>VLOOKUP($A1243,'Hospitalisation Details'!$A$1:$O$2344,6,FALSE)</f>
        <v>30</v>
      </c>
      <c r="O1243" s="28">
        <f>VLOOKUP($A1243,'Hospitalisation Details'!$A$1:$O$2344,7,FALSE)</f>
        <v>0</v>
      </c>
      <c r="P1243" s="28">
        <f>VLOOKUP($A1243,'Hospitalisation Details'!$A$1:$O$2344,8,FALSE)</f>
        <v>8954.99</v>
      </c>
      <c r="Q1243" t="str">
        <f>VLOOKUP($A1243,'Hospitalisation Details'!$A$1:$O$2344,3,FALSE)</f>
        <v>Sep</v>
      </c>
    </row>
    <row r="1244" spans="1:17" ht="15.6" x14ac:dyDescent="0.3">
      <c r="A1244" s="21" t="s">
        <v>1126</v>
      </c>
      <c r="B1244" t="str">
        <f>VLOOKUP($A1244,'Customer Names'!$A$2:$D$2336,3,FALSE)</f>
        <v>Rafer</v>
      </c>
      <c r="C1244">
        <f>VLOOKUP($A1244,'Medical Examinations'!$A$1:$J$2336,2,FALSE)</f>
        <v>43.89</v>
      </c>
      <c r="D1244">
        <f>VLOOKUP($A1244,'Medical Examinations'!$A$1:$J$2336,3,FALSE)</f>
        <v>6.32</v>
      </c>
      <c r="E1244" t="str">
        <f>VLOOKUP($A1244,'Medical Examinations'!$A$1:$J$2336,4,FALSE)</f>
        <v>Yes</v>
      </c>
      <c r="F1244" t="str">
        <f>VLOOKUP($A1244,'Medical Examinations'!$A$1:$J$2336,5,FALSE)</f>
        <v>No</v>
      </c>
      <c r="G1244" t="str">
        <f>VLOOKUP($A1244,'Medical Examinations'!$A$1:$J$2336,6,FALSE)</f>
        <v>No</v>
      </c>
      <c r="H1244">
        <f>VLOOKUP($A1244,'Medical Examinations'!$A$1:$J$2336,7,FALSE)</f>
        <v>0</v>
      </c>
      <c r="I1244" t="str">
        <f>VLOOKUP($A1244,'Medical Examinations'!$A$1:$J$2336,8,FALSE)</f>
        <v>No</v>
      </c>
      <c r="J1244" t="str">
        <f>VLOOKUP($A1244,'Medical Examinations'!$A$1:$J$2336,9,FALSE)</f>
        <v>Obesity</v>
      </c>
      <c r="K1244" t="str">
        <f>VLOOKUP($A1244,'Medical Examinations'!$A$1:$J$2336,10,FALSE)</f>
        <v>Prediabetes</v>
      </c>
      <c r="L1244">
        <f>VLOOKUP($A1244,'Hospitalisation Details'!$A$1:$O$2344,2,FALSE)</f>
        <v>25</v>
      </c>
      <c r="M1244" s="6" t="str">
        <f>VLOOKUP($A1244,'Hospitalisation Details'!$A$1:$O$2344,5,FALSE)</f>
        <v>25-Dec-1976</v>
      </c>
      <c r="N1244" s="28">
        <f>VLOOKUP($A1244,'Hospitalisation Details'!$A$1:$O$2344,6,FALSE)</f>
        <v>46</v>
      </c>
      <c r="O1244" s="28">
        <f>VLOOKUP($A1244,'Hospitalisation Details'!$A$1:$O$2344,7,FALSE)</f>
        <v>3</v>
      </c>
      <c r="P1244" s="28">
        <f>VLOOKUP($A1244,'Hospitalisation Details'!$A$1:$O$2344,8,FALSE)</f>
        <v>8944.1200000000008</v>
      </c>
      <c r="Q1244" t="str">
        <f>VLOOKUP($A1244,'Hospitalisation Details'!$A$1:$O$2344,3,FALSE)</f>
        <v>Dec</v>
      </c>
    </row>
    <row r="1245" spans="1:17" ht="15.6" x14ac:dyDescent="0.3">
      <c r="A1245" s="21" t="s">
        <v>1125</v>
      </c>
      <c r="B1245" t="str">
        <f>VLOOKUP($A1245,'Customer Names'!$A$2:$D$2336,3,FALSE)</f>
        <v>Claire</v>
      </c>
      <c r="C1245">
        <f>VLOOKUP($A1245,'Medical Examinations'!$A$1:$J$2336,2,FALSE)</f>
        <v>25.6</v>
      </c>
      <c r="D1245">
        <f>VLOOKUP($A1245,'Medical Examinations'!$A$1:$J$2336,3,FALSE)</f>
        <v>5.65</v>
      </c>
      <c r="E1245" t="str">
        <f>VLOOKUP($A1245,'Medical Examinations'!$A$1:$J$2336,4,FALSE)</f>
        <v>No</v>
      </c>
      <c r="F1245" t="str">
        <f>VLOOKUP($A1245,'Medical Examinations'!$A$1:$J$2336,5,FALSE)</f>
        <v>No</v>
      </c>
      <c r="G1245" t="str">
        <f>VLOOKUP($A1245,'Medical Examinations'!$A$1:$J$2336,6,FALSE)</f>
        <v>No</v>
      </c>
      <c r="H1245">
        <f>VLOOKUP($A1245,'Medical Examinations'!$A$1:$J$2336,7,FALSE)</f>
        <v>2</v>
      </c>
      <c r="I1245" t="str">
        <f>VLOOKUP($A1245,'Medical Examinations'!$A$1:$J$2336,8,FALSE)</f>
        <v>No</v>
      </c>
      <c r="J1245" t="str">
        <f>VLOOKUP($A1245,'Medical Examinations'!$A$1:$J$2336,9,FALSE)</f>
        <v>Over Weight</v>
      </c>
      <c r="K1245" t="str">
        <f>VLOOKUP($A1245,'Medical Examinations'!$A$1:$J$2336,10,FALSE)</f>
        <v>Normal</v>
      </c>
      <c r="L1245">
        <f>VLOOKUP($A1245,'Hospitalisation Details'!$A$1:$O$2344,2,FALSE)</f>
        <v>6</v>
      </c>
      <c r="M1245" s="6" t="str">
        <f>VLOOKUP($A1245,'Hospitalisation Details'!$A$1:$O$2344,5,FALSE)</f>
        <v>6-Jun-1972</v>
      </c>
      <c r="N1245" s="28">
        <f>VLOOKUP($A1245,'Hospitalisation Details'!$A$1:$O$2344,6,FALSE)</f>
        <v>51</v>
      </c>
      <c r="O1245" s="28">
        <f>VLOOKUP($A1245,'Hospitalisation Details'!$A$1:$O$2344,7,FALSE)</f>
        <v>0</v>
      </c>
      <c r="P1245" s="28">
        <f>VLOOKUP($A1245,'Hospitalisation Details'!$A$1:$O$2344,8,FALSE)</f>
        <v>8932.08</v>
      </c>
      <c r="Q1245" t="str">
        <f>VLOOKUP($A1245,'Hospitalisation Details'!$A$1:$O$2344,3,FALSE)</f>
        <v>Jun</v>
      </c>
    </row>
    <row r="1246" spans="1:17" ht="15.6" x14ac:dyDescent="0.3">
      <c r="A1246" s="21" t="s">
        <v>1124</v>
      </c>
      <c r="B1246" t="str">
        <f>VLOOKUP($A1246,'Customer Names'!$A$2:$D$2336,3,FALSE)</f>
        <v>Erynn J</v>
      </c>
      <c r="C1246">
        <f>VLOOKUP($A1246,'Medical Examinations'!$A$1:$J$2336,2,FALSE)</f>
        <v>29.545000000000002</v>
      </c>
      <c r="D1246">
        <f>VLOOKUP($A1246,'Medical Examinations'!$A$1:$J$2336,3,FALSE)</f>
        <v>8.41</v>
      </c>
      <c r="E1246" t="str">
        <f>VLOOKUP($A1246,'Medical Examinations'!$A$1:$J$2336,4,FALSE)</f>
        <v>Yes</v>
      </c>
      <c r="F1246" t="str">
        <f>VLOOKUP($A1246,'Medical Examinations'!$A$1:$J$2336,5,FALSE)</f>
        <v>No</v>
      </c>
      <c r="G1246" t="str">
        <f>VLOOKUP($A1246,'Medical Examinations'!$A$1:$J$2336,6,FALSE)</f>
        <v>No</v>
      </c>
      <c r="H1246">
        <f>VLOOKUP($A1246,'Medical Examinations'!$A$1:$J$2336,7,FALSE)</f>
        <v>1</v>
      </c>
      <c r="I1246" t="str">
        <f>VLOOKUP($A1246,'Medical Examinations'!$A$1:$J$2336,8,FALSE)</f>
        <v>No</v>
      </c>
      <c r="J1246" t="str">
        <f>VLOOKUP($A1246,'Medical Examinations'!$A$1:$J$2336,9,FALSE)</f>
        <v>Over Weight</v>
      </c>
      <c r="K1246" t="str">
        <f>VLOOKUP($A1246,'Medical Examinations'!$A$1:$J$2336,10,FALSE)</f>
        <v>Diabetes</v>
      </c>
      <c r="L1246">
        <f>VLOOKUP($A1246,'Hospitalisation Details'!$A$1:$O$2344,2,FALSE)</f>
        <v>7</v>
      </c>
      <c r="M1246" s="6" t="str">
        <f>VLOOKUP($A1246,'Hospitalisation Details'!$A$1:$O$2344,5,FALSE)</f>
        <v>7-Jul-1975</v>
      </c>
      <c r="N1246" s="28">
        <f>VLOOKUP($A1246,'Hospitalisation Details'!$A$1:$O$2344,6,FALSE)</f>
        <v>47</v>
      </c>
      <c r="O1246" s="28">
        <f>VLOOKUP($A1246,'Hospitalisation Details'!$A$1:$O$2344,7,FALSE)</f>
        <v>1</v>
      </c>
      <c r="P1246" s="28">
        <f>VLOOKUP($A1246,'Hospitalisation Details'!$A$1:$O$2344,8,FALSE)</f>
        <v>8930.93</v>
      </c>
      <c r="Q1246" t="str">
        <f>VLOOKUP($A1246,'Hospitalisation Details'!$A$1:$O$2344,3,FALSE)</f>
        <v>Jul</v>
      </c>
    </row>
    <row r="1247" spans="1:17" ht="15.6" x14ac:dyDescent="0.3">
      <c r="A1247" s="21" t="s">
        <v>1123</v>
      </c>
      <c r="B1247" t="str">
        <f>VLOOKUP($A1247,'Customer Names'!$A$2:$D$2336,3,FALSE)</f>
        <v>Mahesh</v>
      </c>
      <c r="C1247">
        <f>VLOOKUP($A1247,'Medical Examinations'!$A$1:$J$2336,2,FALSE)</f>
        <v>23.25</v>
      </c>
      <c r="D1247">
        <f>VLOOKUP($A1247,'Medical Examinations'!$A$1:$J$2336,3,FALSE)</f>
        <v>11.96</v>
      </c>
      <c r="E1247" t="str">
        <f>VLOOKUP($A1247,'Medical Examinations'!$A$1:$J$2336,4,FALSE)</f>
        <v>Yes</v>
      </c>
      <c r="F1247" t="str">
        <f>VLOOKUP($A1247,'Medical Examinations'!$A$1:$J$2336,5,FALSE)</f>
        <v>No</v>
      </c>
      <c r="G1247" t="str">
        <f>VLOOKUP($A1247,'Medical Examinations'!$A$1:$J$2336,6,FALSE)</f>
        <v>No</v>
      </c>
      <c r="H1247">
        <f>VLOOKUP($A1247,'Medical Examinations'!$A$1:$J$2336,7,FALSE)</f>
        <v>0</v>
      </c>
      <c r="I1247" t="str">
        <f>VLOOKUP($A1247,'Medical Examinations'!$A$1:$J$2336,8,FALSE)</f>
        <v>No</v>
      </c>
      <c r="J1247" t="str">
        <f>VLOOKUP($A1247,'Medical Examinations'!$A$1:$J$2336,9,FALSE)</f>
        <v>Normal Weight</v>
      </c>
      <c r="K1247" t="str">
        <f>VLOOKUP($A1247,'Medical Examinations'!$A$1:$J$2336,10,FALSE)</f>
        <v>Diabetes</v>
      </c>
      <c r="L1247">
        <f>VLOOKUP($A1247,'Hospitalisation Details'!$A$1:$O$2344,2,FALSE)</f>
        <v>6</v>
      </c>
      <c r="M1247" s="6" t="str">
        <f>VLOOKUP($A1247,'Hospitalisation Details'!$A$1:$O$2344,5,FALSE)</f>
        <v>6-Sep-1967</v>
      </c>
      <c r="N1247" s="28">
        <f>VLOOKUP($A1247,'Hospitalisation Details'!$A$1:$O$2344,6,FALSE)</f>
        <v>55</v>
      </c>
      <c r="O1247" s="28">
        <f>VLOOKUP($A1247,'Hospitalisation Details'!$A$1:$O$2344,7,FALSE)</f>
        <v>0</v>
      </c>
      <c r="P1247" s="28">
        <f>VLOOKUP($A1247,'Hospitalisation Details'!$A$1:$O$2344,8,FALSE)</f>
        <v>8908.4699999999993</v>
      </c>
      <c r="Q1247" t="str">
        <f>VLOOKUP($A1247,'Hospitalisation Details'!$A$1:$O$2344,3,FALSE)</f>
        <v>Sep</v>
      </c>
    </row>
    <row r="1248" spans="1:17" ht="15.6" x14ac:dyDescent="0.3">
      <c r="A1248" s="21" t="s">
        <v>1122</v>
      </c>
      <c r="B1248" t="str">
        <f>VLOOKUP($A1248,'Customer Names'!$A$2:$D$2336,3,FALSE)</f>
        <v>Stanley</v>
      </c>
      <c r="C1248">
        <f>VLOOKUP($A1248,'Medical Examinations'!$A$1:$J$2336,2,FALSE)</f>
        <v>43.95</v>
      </c>
      <c r="D1248">
        <f>VLOOKUP($A1248,'Medical Examinations'!$A$1:$J$2336,3,FALSE)</f>
        <v>5.17</v>
      </c>
      <c r="E1248" t="str">
        <f>VLOOKUP($A1248,'Medical Examinations'!$A$1:$J$2336,4,FALSE)</f>
        <v>Yes</v>
      </c>
      <c r="F1248" t="str">
        <f>VLOOKUP($A1248,'Medical Examinations'!$A$1:$J$2336,5,FALSE)</f>
        <v>No</v>
      </c>
      <c r="G1248" t="str">
        <f>VLOOKUP($A1248,'Medical Examinations'!$A$1:$J$2336,6,FALSE)</f>
        <v>Yes</v>
      </c>
      <c r="H1248">
        <f>VLOOKUP($A1248,'Medical Examinations'!$A$1:$J$2336,7,FALSE)</f>
        <v>1</v>
      </c>
      <c r="I1248" t="str">
        <f>VLOOKUP($A1248,'Medical Examinations'!$A$1:$J$2336,8,FALSE)</f>
        <v>No</v>
      </c>
      <c r="J1248" t="str">
        <f>VLOOKUP($A1248,'Medical Examinations'!$A$1:$J$2336,9,FALSE)</f>
        <v>Obesity</v>
      </c>
      <c r="K1248" t="str">
        <f>VLOOKUP($A1248,'Medical Examinations'!$A$1:$J$2336,10,FALSE)</f>
        <v>Normal</v>
      </c>
      <c r="L1248">
        <f>VLOOKUP($A1248,'Hospitalisation Details'!$A$1:$O$2344,2,FALSE)</f>
        <v>28</v>
      </c>
      <c r="M1248" s="6" t="str">
        <f>VLOOKUP($A1248,'Hospitalisation Details'!$A$1:$O$2344,5,FALSE)</f>
        <v>28-Nov-1997</v>
      </c>
      <c r="N1248" s="28">
        <f>VLOOKUP($A1248,'Hospitalisation Details'!$A$1:$O$2344,6,FALSE)</f>
        <v>25</v>
      </c>
      <c r="O1248" s="28">
        <f>VLOOKUP($A1248,'Hospitalisation Details'!$A$1:$O$2344,7,FALSE)</f>
        <v>0</v>
      </c>
      <c r="P1248" s="28">
        <f>VLOOKUP($A1248,'Hospitalisation Details'!$A$1:$O$2344,8,FALSE)</f>
        <v>8906.14</v>
      </c>
      <c r="Q1248" t="str">
        <f>VLOOKUP($A1248,'Hospitalisation Details'!$A$1:$O$2344,3,FALSE)</f>
        <v>Nov</v>
      </c>
    </row>
    <row r="1249" spans="1:17" ht="15.6" x14ac:dyDescent="0.3">
      <c r="A1249" s="21" t="s">
        <v>1121</v>
      </c>
      <c r="B1249" t="str">
        <f>VLOOKUP($A1249,'Customer Names'!$A$2:$D$2336,3,FALSE)</f>
        <v>Gregory</v>
      </c>
      <c r="C1249">
        <f>VLOOKUP($A1249,'Medical Examinations'!$A$1:$J$2336,2,FALSE)</f>
        <v>21.85</v>
      </c>
      <c r="D1249">
        <f>VLOOKUP($A1249,'Medical Examinations'!$A$1:$J$2336,3,FALSE)</f>
        <v>8.76</v>
      </c>
      <c r="E1249" t="str">
        <f>VLOOKUP($A1249,'Medical Examinations'!$A$1:$J$2336,4,FALSE)</f>
        <v>No</v>
      </c>
      <c r="F1249" t="str">
        <f>VLOOKUP($A1249,'Medical Examinations'!$A$1:$J$2336,5,FALSE)</f>
        <v>No</v>
      </c>
      <c r="G1249" t="str">
        <f>VLOOKUP($A1249,'Medical Examinations'!$A$1:$J$2336,6,FALSE)</f>
        <v>No</v>
      </c>
      <c r="H1249">
        <f>VLOOKUP($A1249,'Medical Examinations'!$A$1:$J$2336,7,FALSE)</f>
        <v>0</v>
      </c>
      <c r="I1249" t="str">
        <f>VLOOKUP($A1249,'Medical Examinations'!$A$1:$J$2336,8,FALSE)</f>
        <v>No</v>
      </c>
      <c r="J1249" t="str">
        <f>VLOOKUP($A1249,'Medical Examinations'!$A$1:$J$2336,9,FALSE)</f>
        <v>Normal Weight</v>
      </c>
      <c r="K1249" t="str">
        <f>VLOOKUP($A1249,'Medical Examinations'!$A$1:$J$2336,10,FALSE)</f>
        <v>Diabetes</v>
      </c>
      <c r="L1249">
        <f>VLOOKUP($A1249,'Hospitalisation Details'!$A$1:$O$2344,2,FALSE)</f>
        <v>16</v>
      </c>
      <c r="M1249" s="6" t="str">
        <f>VLOOKUP($A1249,'Hospitalisation Details'!$A$1:$O$2344,5,FALSE)</f>
        <v>16-Dec-1978</v>
      </c>
      <c r="N1249" s="28">
        <f>VLOOKUP($A1249,'Hospitalisation Details'!$A$1:$O$2344,6,FALSE)</f>
        <v>44</v>
      </c>
      <c r="O1249" s="28">
        <f>VLOOKUP($A1249,'Hospitalisation Details'!$A$1:$O$2344,7,FALSE)</f>
        <v>3</v>
      </c>
      <c r="P1249" s="28">
        <f>VLOOKUP($A1249,'Hospitalisation Details'!$A$1:$O$2344,8,FALSE)</f>
        <v>8891.14</v>
      </c>
      <c r="Q1249" t="str">
        <f>VLOOKUP($A1249,'Hospitalisation Details'!$A$1:$O$2344,3,FALSE)</f>
        <v>Dec</v>
      </c>
    </row>
    <row r="1250" spans="1:17" ht="15.6" x14ac:dyDescent="0.3">
      <c r="A1250" s="21" t="s">
        <v>1120</v>
      </c>
      <c r="B1250" t="str">
        <f>VLOOKUP($A1250,'Customer Names'!$A$2:$D$2336,3,FALSE)</f>
        <v>Eric</v>
      </c>
      <c r="C1250">
        <f>VLOOKUP($A1250,'Medical Examinations'!$A$1:$J$2336,2,FALSE)</f>
        <v>25.73</v>
      </c>
      <c r="D1250">
        <f>VLOOKUP($A1250,'Medical Examinations'!$A$1:$J$2336,3,FALSE)</f>
        <v>7.99</v>
      </c>
      <c r="E1250" t="str">
        <f>VLOOKUP($A1250,'Medical Examinations'!$A$1:$J$2336,4,FALSE)</f>
        <v>No</v>
      </c>
      <c r="F1250" t="str">
        <f>VLOOKUP($A1250,'Medical Examinations'!$A$1:$J$2336,5,FALSE)</f>
        <v>No</v>
      </c>
      <c r="G1250" t="str">
        <f>VLOOKUP($A1250,'Medical Examinations'!$A$1:$J$2336,6,FALSE)</f>
        <v>No</v>
      </c>
      <c r="H1250">
        <f>VLOOKUP($A1250,'Medical Examinations'!$A$1:$J$2336,7,FALSE)</f>
        <v>2</v>
      </c>
      <c r="I1250" t="str">
        <f>VLOOKUP($A1250,'Medical Examinations'!$A$1:$J$2336,8,FALSE)</f>
        <v>No</v>
      </c>
      <c r="J1250" t="str">
        <f>VLOOKUP($A1250,'Medical Examinations'!$A$1:$J$2336,9,FALSE)</f>
        <v>Over Weight</v>
      </c>
      <c r="K1250" t="str">
        <f>VLOOKUP($A1250,'Medical Examinations'!$A$1:$J$2336,10,FALSE)</f>
        <v>Diabetes</v>
      </c>
      <c r="L1250">
        <f>VLOOKUP($A1250,'Hospitalisation Details'!$A$1:$O$2344,2,FALSE)</f>
        <v>9</v>
      </c>
      <c r="M1250" s="6" t="str">
        <f>VLOOKUP($A1250,'Hospitalisation Details'!$A$1:$O$2344,5,FALSE)</f>
        <v>9-Sep-1973</v>
      </c>
      <c r="N1250" s="28">
        <f>VLOOKUP($A1250,'Hospitalisation Details'!$A$1:$O$2344,6,FALSE)</f>
        <v>49</v>
      </c>
      <c r="O1250" s="28">
        <f>VLOOKUP($A1250,'Hospitalisation Details'!$A$1:$O$2344,7,FALSE)</f>
        <v>0</v>
      </c>
      <c r="P1250" s="28">
        <f>VLOOKUP($A1250,'Hospitalisation Details'!$A$1:$O$2344,8,FALSE)</f>
        <v>8890.59</v>
      </c>
      <c r="Q1250" t="str">
        <f>VLOOKUP($A1250,'Hospitalisation Details'!$A$1:$O$2344,3,FALSE)</f>
        <v>Sep</v>
      </c>
    </row>
    <row r="1251" spans="1:17" ht="15.6" x14ac:dyDescent="0.3">
      <c r="A1251" s="21" t="s">
        <v>1119</v>
      </c>
      <c r="B1251" t="str">
        <f>VLOOKUP($A1251,'Customer Names'!$A$2:$D$2336,3,FALSE)</f>
        <v>Rachel M</v>
      </c>
      <c r="C1251">
        <f>VLOOKUP($A1251,'Medical Examinations'!$A$1:$J$2336,2,FALSE)</f>
        <v>32.229999999999997</v>
      </c>
      <c r="D1251">
        <f>VLOOKUP($A1251,'Medical Examinations'!$A$1:$J$2336,3,FALSE)</f>
        <v>8.59</v>
      </c>
      <c r="E1251" t="str">
        <f>VLOOKUP($A1251,'Medical Examinations'!$A$1:$J$2336,4,FALSE)</f>
        <v>No</v>
      </c>
      <c r="F1251" t="str">
        <f>VLOOKUP($A1251,'Medical Examinations'!$A$1:$J$2336,5,FALSE)</f>
        <v>No</v>
      </c>
      <c r="G1251" t="str">
        <f>VLOOKUP($A1251,'Medical Examinations'!$A$1:$J$2336,6,FALSE)</f>
        <v>No</v>
      </c>
      <c r="H1251">
        <f>VLOOKUP($A1251,'Medical Examinations'!$A$1:$J$2336,7,FALSE)</f>
        <v>0</v>
      </c>
      <c r="I1251" t="str">
        <f>VLOOKUP($A1251,'Medical Examinations'!$A$1:$J$2336,8,FALSE)</f>
        <v>No</v>
      </c>
      <c r="J1251" t="str">
        <f>VLOOKUP($A1251,'Medical Examinations'!$A$1:$J$2336,9,FALSE)</f>
        <v>Obesity</v>
      </c>
      <c r="K1251" t="str">
        <f>VLOOKUP($A1251,'Medical Examinations'!$A$1:$J$2336,10,FALSE)</f>
        <v>Diabetes</v>
      </c>
      <c r="L1251">
        <f>VLOOKUP($A1251,'Hospitalisation Details'!$A$1:$O$2344,2,FALSE)</f>
        <v>18</v>
      </c>
      <c r="M1251" s="6" t="str">
        <f>VLOOKUP($A1251,'Hospitalisation Details'!$A$1:$O$2344,5,FALSE)</f>
        <v>18-Jun-1974</v>
      </c>
      <c r="N1251" s="28">
        <f>VLOOKUP($A1251,'Hospitalisation Details'!$A$1:$O$2344,6,FALSE)</f>
        <v>48</v>
      </c>
      <c r="O1251" s="28">
        <f>VLOOKUP($A1251,'Hospitalisation Details'!$A$1:$O$2344,7,FALSE)</f>
        <v>1</v>
      </c>
      <c r="P1251" s="28">
        <f>VLOOKUP($A1251,'Hospitalisation Details'!$A$1:$O$2344,8,FALSE)</f>
        <v>8871.15</v>
      </c>
      <c r="Q1251" t="str">
        <f>VLOOKUP($A1251,'Hospitalisation Details'!$A$1:$O$2344,3,FALSE)</f>
        <v>Jun</v>
      </c>
    </row>
    <row r="1252" spans="1:17" ht="15.6" x14ac:dyDescent="0.3">
      <c r="A1252" s="21" t="s">
        <v>1118</v>
      </c>
      <c r="B1252" t="str">
        <f>VLOOKUP($A1252,'Customer Names'!$A$2:$D$2336,3,FALSE)</f>
        <v>Fritz</v>
      </c>
      <c r="C1252">
        <f>VLOOKUP($A1252,'Medical Examinations'!$A$1:$J$2336,2,FALSE)</f>
        <v>32.204999999999998</v>
      </c>
      <c r="D1252">
        <f>VLOOKUP($A1252,'Medical Examinations'!$A$1:$J$2336,3,FALSE)</f>
        <v>6.14</v>
      </c>
      <c r="E1252" t="str">
        <f>VLOOKUP($A1252,'Medical Examinations'!$A$1:$J$2336,4,FALSE)</f>
        <v>No</v>
      </c>
      <c r="F1252" t="str">
        <f>VLOOKUP($A1252,'Medical Examinations'!$A$1:$J$2336,5,FALSE)</f>
        <v>No</v>
      </c>
      <c r="G1252" t="str">
        <f>VLOOKUP($A1252,'Medical Examinations'!$A$1:$J$2336,6,FALSE)</f>
        <v>No</v>
      </c>
      <c r="H1252">
        <f>VLOOKUP($A1252,'Medical Examinations'!$A$1:$J$2336,7,FALSE)</f>
        <v>2</v>
      </c>
      <c r="I1252" t="str">
        <f>VLOOKUP($A1252,'Medical Examinations'!$A$1:$J$2336,8,FALSE)</f>
        <v>No</v>
      </c>
      <c r="J1252" t="str">
        <f>VLOOKUP($A1252,'Medical Examinations'!$A$1:$J$2336,9,FALSE)</f>
        <v>Obesity</v>
      </c>
      <c r="K1252" t="str">
        <f>VLOOKUP($A1252,'Medical Examinations'!$A$1:$J$2336,10,FALSE)</f>
        <v>Prediabetes</v>
      </c>
      <c r="L1252">
        <f>VLOOKUP($A1252,'Hospitalisation Details'!$A$1:$O$2344,2,FALSE)</f>
        <v>22</v>
      </c>
      <c r="M1252" s="6" t="str">
        <f>VLOOKUP($A1252,'Hospitalisation Details'!$A$1:$O$2344,5,FALSE)</f>
        <v>22-Nov-1972</v>
      </c>
      <c r="N1252" s="28">
        <f>VLOOKUP($A1252,'Hospitalisation Details'!$A$1:$O$2344,6,FALSE)</f>
        <v>50</v>
      </c>
      <c r="O1252" s="28">
        <f>VLOOKUP($A1252,'Hospitalisation Details'!$A$1:$O$2344,7,FALSE)</f>
        <v>0</v>
      </c>
      <c r="P1252" s="28">
        <f>VLOOKUP($A1252,'Hospitalisation Details'!$A$1:$O$2344,8,FALSE)</f>
        <v>8835.26</v>
      </c>
      <c r="Q1252" t="str">
        <f>VLOOKUP($A1252,'Hospitalisation Details'!$A$1:$O$2344,3,FALSE)</f>
        <v>Nov</v>
      </c>
    </row>
    <row r="1253" spans="1:17" ht="15.6" x14ac:dyDescent="0.3">
      <c r="A1253" s="21" t="s">
        <v>1117</v>
      </c>
      <c r="B1253" t="str">
        <f>VLOOKUP($A1253,'Customer Names'!$A$2:$D$2336,3,FALSE)</f>
        <v>Brad</v>
      </c>
      <c r="C1253">
        <f>VLOOKUP($A1253,'Medical Examinations'!$A$1:$J$2336,2,FALSE)</f>
        <v>26.41</v>
      </c>
      <c r="D1253">
        <f>VLOOKUP($A1253,'Medical Examinations'!$A$1:$J$2336,3,FALSE)</f>
        <v>4.08</v>
      </c>
      <c r="E1253" t="str">
        <f>VLOOKUP($A1253,'Medical Examinations'!$A$1:$J$2336,4,FALSE)</f>
        <v>No</v>
      </c>
      <c r="F1253" t="str">
        <f>VLOOKUP($A1253,'Medical Examinations'!$A$1:$J$2336,5,FALSE)</f>
        <v>No</v>
      </c>
      <c r="G1253" t="str">
        <f>VLOOKUP($A1253,'Medical Examinations'!$A$1:$J$2336,6,FALSE)</f>
        <v>No</v>
      </c>
      <c r="H1253">
        <f>VLOOKUP($A1253,'Medical Examinations'!$A$1:$J$2336,7,FALSE)</f>
        <v>2</v>
      </c>
      <c r="I1253" t="str">
        <f>VLOOKUP($A1253,'Medical Examinations'!$A$1:$J$2336,8,FALSE)</f>
        <v>No</v>
      </c>
      <c r="J1253" t="str">
        <f>VLOOKUP($A1253,'Medical Examinations'!$A$1:$J$2336,9,FALSE)</f>
        <v>Over Weight</v>
      </c>
      <c r="K1253" t="str">
        <f>VLOOKUP($A1253,'Medical Examinations'!$A$1:$J$2336,10,FALSE)</f>
        <v>Normal</v>
      </c>
      <c r="L1253">
        <f>VLOOKUP($A1253,'Hospitalisation Details'!$A$1:$O$2344,2,FALSE)</f>
        <v>14</v>
      </c>
      <c r="M1253" s="6" t="str">
        <f>VLOOKUP($A1253,'Hospitalisation Details'!$A$1:$O$2344,5,FALSE)</f>
        <v>14-Nov-1972</v>
      </c>
      <c r="N1253" s="28">
        <f>VLOOKUP($A1253,'Hospitalisation Details'!$A$1:$O$2344,6,FALSE)</f>
        <v>50</v>
      </c>
      <c r="O1253" s="28">
        <f>VLOOKUP($A1253,'Hospitalisation Details'!$A$1:$O$2344,7,FALSE)</f>
        <v>0</v>
      </c>
      <c r="P1253" s="28">
        <f>VLOOKUP($A1253,'Hospitalisation Details'!$A$1:$O$2344,8,FALSE)</f>
        <v>8827.2099999999991</v>
      </c>
      <c r="Q1253" t="str">
        <f>VLOOKUP($A1253,'Hospitalisation Details'!$A$1:$O$2344,3,FALSE)</f>
        <v>Nov</v>
      </c>
    </row>
    <row r="1254" spans="1:17" ht="15.6" x14ac:dyDescent="0.3">
      <c r="A1254" s="21" t="s">
        <v>1116</v>
      </c>
      <c r="B1254" t="str">
        <f>VLOOKUP($A1254,'Customer Names'!$A$2:$D$2336,3,FALSE)</f>
        <v>Claire M</v>
      </c>
      <c r="C1254">
        <f>VLOOKUP($A1254,'Medical Examinations'!$A$1:$J$2336,2,FALSE)</f>
        <v>30.2</v>
      </c>
      <c r="D1254">
        <f>VLOOKUP($A1254,'Medical Examinations'!$A$1:$J$2336,3,FALSE)</f>
        <v>6.25</v>
      </c>
      <c r="E1254" t="str">
        <f>VLOOKUP($A1254,'Medical Examinations'!$A$1:$J$2336,4,FALSE)</f>
        <v>Yes</v>
      </c>
      <c r="F1254" t="str">
        <f>VLOOKUP($A1254,'Medical Examinations'!$A$1:$J$2336,5,FALSE)</f>
        <v>No</v>
      </c>
      <c r="G1254" t="str">
        <f>VLOOKUP($A1254,'Medical Examinations'!$A$1:$J$2336,6,FALSE)</f>
        <v>No</v>
      </c>
      <c r="H1254">
        <f>VLOOKUP($A1254,'Medical Examinations'!$A$1:$J$2336,7,FALSE)</f>
        <v>0</v>
      </c>
      <c r="I1254" t="str">
        <f>VLOOKUP($A1254,'Medical Examinations'!$A$1:$J$2336,8,FALSE)</f>
        <v>No</v>
      </c>
      <c r="J1254" t="str">
        <f>VLOOKUP($A1254,'Medical Examinations'!$A$1:$J$2336,9,FALSE)</f>
        <v>Obesity</v>
      </c>
      <c r="K1254" t="str">
        <f>VLOOKUP($A1254,'Medical Examinations'!$A$1:$J$2336,10,FALSE)</f>
        <v>Prediabetes</v>
      </c>
      <c r="L1254">
        <f>VLOOKUP($A1254,'Hospitalisation Details'!$A$1:$O$2344,2,FALSE)</f>
        <v>14</v>
      </c>
      <c r="M1254" s="6" t="str">
        <f>VLOOKUP($A1254,'Hospitalisation Details'!$A$1:$O$2344,5,FALSE)</f>
        <v>14-Jul-1976</v>
      </c>
      <c r="N1254" s="28">
        <f>VLOOKUP($A1254,'Hospitalisation Details'!$A$1:$O$2344,6,FALSE)</f>
        <v>46</v>
      </c>
      <c r="O1254" s="28">
        <f>VLOOKUP($A1254,'Hospitalisation Details'!$A$1:$O$2344,7,FALSE)</f>
        <v>2</v>
      </c>
      <c r="P1254" s="28">
        <f>VLOOKUP($A1254,'Hospitalisation Details'!$A$1:$O$2344,8,FALSE)</f>
        <v>8825.09</v>
      </c>
      <c r="Q1254" t="str">
        <f>VLOOKUP($A1254,'Hospitalisation Details'!$A$1:$O$2344,3,FALSE)</f>
        <v>Jul</v>
      </c>
    </row>
    <row r="1255" spans="1:17" ht="15.6" x14ac:dyDescent="0.3">
      <c r="A1255" s="21" t="s">
        <v>1115</v>
      </c>
      <c r="B1255" t="str">
        <f>VLOOKUP($A1255,'Customer Names'!$A$2:$D$2336,3,FALSE)</f>
        <v>Jennifer</v>
      </c>
      <c r="C1255">
        <f>VLOOKUP($A1255,'Medical Examinations'!$A$1:$J$2336,2,FALSE)</f>
        <v>31.26</v>
      </c>
      <c r="D1255">
        <f>VLOOKUP($A1255,'Medical Examinations'!$A$1:$J$2336,3,FALSE)</f>
        <v>5.94</v>
      </c>
      <c r="E1255" t="str">
        <f>VLOOKUP($A1255,'Medical Examinations'!$A$1:$J$2336,4,FALSE)</f>
        <v>Yes</v>
      </c>
      <c r="F1255" t="str">
        <f>VLOOKUP($A1255,'Medical Examinations'!$A$1:$J$2336,5,FALSE)</f>
        <v>No</v>
      </c>
      <c r="G1255" t="str">
        <f>VLOOKUP($A1255,'Medical Examinations'!$A$1:$J$2336,6,FALSE)</f>
        <v>No</v>
      </c>
      <c r="H1255">
        <f>VLOOKUP($A1255,'Medical Examinations'!$A$1:$J$2336,7,FALSE)</f>
        <v>1</v>
      </c>
      <c r="I1255" t="str">
        <f>VLOOKUP($A1255,'Medical Examinations'!$A$1:$J$2336,8,FALSE)</f>
        <v>No</v>
      </c>
      <c r="J1255" t="str">
        <f>VLOOKUP($A1255,'Medical Examinations'!$A$1:$J$2336,9,FALSE)</f>
        <v>Obesity</v>
      </c>
      <c r="K1255" t="str">
        <f>VLOOKUP($A1255,'Medical Examinations'!$A$1:$J$2336,10,FALSE)</f>
        <v>Prediabetes</v>
      </c>
      <c r="L1255">
        <f>VLOOKUP($A1255,'Hospitalisation Details'!$A$1:$O$2344,2,FALSE)</f>
        <v>22</v>
      </c>
      <c r="M1255" s="6" t="str">
        <f>VLOOKUP($A1255,'Hospitalisation Details'!$A$1:$O$2344,5,FALSE)</f>
        <v>22-Aug-1988</v>
      </c>
      <c r="N1255" s="28">
        <f>VLOOKUP($A1255,'Hospitalisation Details'!$A$1:$O$2344,6,FALSE)</f>
        <v>34</v>
      </c>
      <c r="O1255" s="28">
        <f>VLOOKUP($A1255,'Hospitalisation Details'!$A$1:$O$2344,7,FALSE)</f>
        <v>3</v>
      </c>
      <c r="P1255" s="28">
        <f>VLOOKUP($A1255,'Hospitalisation Details'!$A$1:$O$2344,8,FALSE)</f>
        <v>8824.27</v>
      </c>
      <c r="Q1255" t="str">
        <f>VLOOKUP($A1255,'Hospitalisation Details'!$A$1:$O$2344,3,FALSE)</f>
        <v>Aug</v>
      </c>
    </row>
    <row r="1256" spans="1:17" ht="15.6" x14ac:dyDescent="0.3">
      <c r="A1256" s="21" t="s">
        <v>1114</v>
      </c>
      <c r="B1256" t="str">
        <f>VLOOKUP($A1256,'Customer Names'!$A$2:$D$2336,3,FALSE)</f>
        <v>Maria S</v>
      </c>
      <c r="C1256">
        <f>VLOOKUP($A1256,'Medical Examinations'!$A$1:$J$2336,2,FALSE)</f>
        <v>33.725000000000001</v>
      </c>
      <c r="D1256">
        <f>VLOOKUP($A1256,'Medical Examinations'!$A$1:$J$2336,3,FALSE)</f>
        <v>6.45</v>
      </c>
      <c r="E1256" t="str">
        <f>VLOOKUP($A1256,'Medical Examinations'!$A$1:$J$2336,4,FALSE)</f>
        <v>Yes</v>
      </c>
      <c r="F1256" t="str">
        <f>VLOOKUP($A1256,'Medical Examinations'!$A$1:$J$2336,5,FALSE)</f>
        <v>No</v>
      </c>
      <c r="G1256" t="str">
        <f>VLOOKUP($A1256,'Medical Examinations'!$A$1:$J$2336,6,FALSE)</f>
        <v>No</v>
      </c>
      <c r="H1256">
        <f>VLOOKUP($A1256,'Medical Examinations'!$A$1:$J$2336,7,FALSE)</f>
        <v>0</v>
      </c>
      <c r="I1256" t="str">
        <f>VLOOKUP($A1256,'Medical Examinations'!$A$1:$J$2336,8,FALSE)</f>
        <v>No</v>
      </c>
      <c r="J1256" t="str">
        <f>VLOOKUP($A1256,'Medical Examinations'!$A$1:$J$2336,9,FALSE)</f>
        <v>Obesity</v>
      </c>
      <c r="K1256" t="str">
        <f>VLOOKUP($A1256,'Medical Examinations'!$A$1:$J$2336,10,FALSE)</f>
        <v>Diabetes</v>
      </c>
      <c r="L1256">
        <f>VLOOKUP($A1256,'Hospitalisation Details'!$A$1:$O$2344,2,FALSE)</f>
        <v>19</v>
      </c>
      <c r="M1256" s="6" t="str">
        <f>VLOOKUP($A1256,'Hospitalisation Details'!$A$1:$O$2344,5,FALSE)</f>
        <v>19-Oct-1976</v>
      </c>
      <c r="N1256" s="28">
        <f>VLOOKUP($A1256,'Hospitalisation Details'!$A$1:$O$2344,6,FALSE)</f>
        <v>46</v>
      </c>
      <c r="O1256" s="28">
        <f>VLOOKUP($A1256,'Hospitalisation Details'!$A$1:$O$2344,7,FALSE)</f>
        <v>1</v>
      </c>
      <c r="P1256" s="28">
        <f>VLOOKUP($A1256,'Hospitalisation Details'!$A$1:$O$2344,8,FALSE)</f>
        <v>8823.99</v>
      </c>
      <c r="Q1256" t="str">
        <f>VLOOKUP($A1256,'Hospitalisation Details'!$A$1:$O$2344,3,FALSE)</f>
        <v>Oct</v>
      </c>
    </row>
    <row r="1257" spans="1:17" ht="15.6" x14ac:dyDescent="0.3">
      <c r="A1257" s="21" t="s">
        <v>1113</v>
      </c>
      <c r="B1257" t="str">
        <f>VLOOKUP($A1257,'Customer Names'!$A$2:$D$2336,3,FALSE)</f>
        <v>Katherine E</v>
      </c>
      <c r="C1257">
        <f>VLOOKUP($A1257,'Medical Examinations'!$A$1:$J$2336,2,FALSE)</f>
        <v>28.9</v>
      </c>
      <c r="D1257">
        <f>VLOOKUP($A1257,'Medical Examinations'!$A$1:$J$2336,3,FALSE)</f>
        <v>5.74</v>
      </c>
      <c r="E1257" t="str">
        <f>VLOOKUP($A1257,'Medical Examinations'!$A$1:$J$2336,4,FALSE)</f>
        <v>Yes</v>
      </c>
      <c r="F1257" t="str">
        <f>VLOOKUP($A1257,'Medical Examinations'!$A$1:$J$2336,5,FALSE)</f>
        <v>No</v>
      </c>
      <c r="G1257" t="str">
        <f>VLOOKUP($A1257,'Medical Examinations'!$A$1:$J$2336,6,FALSE)</f>
        <v>No</v>
      </c>
      <c r="H1257">
        <f>VLOOKUP($A1257,'Medical Examinations'!$A$1:$J$2336,7,FALSE)</f>
        <v>0</v>
      </c>
      <c r="I1257" t="str">
        <f>VLOOKUP($A1257,'Medical Examinations'!$A$1:$J$2336,8,FALSE)</f>
        <v>No</v>
      </c>
      <c r="J1257" t="str">
        <f>VLOOKUP($A1257,'Medical Examinations'!$A$1:$J$2336,9,FALSE)</f>
        <v>Over Weight</v>
      </c>
      <c r="K1257" t="str">
        <f>VLOOKUP($A1257,'Medical Examinations'!$A$1:$J$2336,10,FALSE)</f>
        <v>Prediabetes</v>
      </c>
      <c r="L1257">
        <f>VLOOKUP($A1257,'Hospitalisation Details'!$A$1:$O$2344,2,FALSE)</f>
        <v>14</v>
      </c>
      <c r="M1257" s="6" t="str">
        <f>VLOOKUP($A1257,'Hospitalisation Details'!$A$1:$O$2344,5,FALSE)</f>
        <v>14-Jun-1976</v>
      </c>
      <c r="N1257" s="28">
        <f>VLOOKUP($A1257,'Hospitalisation Details'!$A$1:$O$2344,6,FALSE)</f>
        <v>46</v>
      </c>
      <c r="O1257" s="28">
        <f>VLOOKUP($A1257,'Hospitalisation Details'!$A$1:$O$2344,7,FALSE)</f>
        <v>2</v>
      </c>
      <c r="P1257" s="28">
        <f>VLOOKUP($A1257,'Hospitalisation Details'!$A$1:$O$2344,8,FALSE)</f>
        <v>8823.2800000000007</v>
      </c>
      <c r="Q1257" t="str">
        <f>VLOOKUP($A1257,'Hospitalisation Details'!$A$1:$O$2344,3,FALSE)</f>
        <v>Jun</v>
      </c>
    </row>
    <row r="1258" spans="1:17" ht="15.6" x14ac:dyDescent="0.3">
      <c r="A1258" s="21" t="s">
        <v>1112</v>
      </c>
      <c r="B1258" t="str">
        <f>VLOOKUP($A1258,'Customer Names'!$A$2:$D$2336,3,FALSE)</f>
        <v>Michael</v>
      </c>
      <c r="C1258">
        <f>VLOOKUP($A1258,'Medical Examinations'!$A$1:$J$2336,2,FALSE)</f>
        <v>45.69</v>
      </c>
      <c r="D1258">
        <f>VLOOKUP($A1258,'Medical Examinations'!$A$1:$J$2336,3,FALSE)</f>
        <v>4.43</v>
      </c>
      <c r="E1258" t="str">
        <f>VLOOKUP($A1258,'Medical Examinations'!$A$1:$J$2336,4,FALSE)</f>
        <v>Yes</v>
      </c>
      <c r="F1258" t="str">
        <f>VLOOKUP($A1258,'Medical Examinations'!$A$1:$J$2336,5,FALSE)</f>
        <v>No</v>
      </c>
      <c r="G1258" t="str">
        <f>VLOOKUP($A1258,'Medical Examinations'!$A$1:$J$2336,6,FALSE)</f>
        <v>No</v>
      </c>
      <c r="H1258">
        <f>VLOOKUP($A1258,'Medical Examinations'!$A$1:$J$2336,7,FALSE)</f>
        <v>0</v>
      </c>
      <c r="I1258" t="str">
        <f>VLOOKUP($A1258,'Medical Examinations'!$A$1:$J$2336,8,FALSE)</f>
        <v>No</v>
      </c>
      <c r="J1258" t="str">
        <f>VLOOKUP($A1258,'Medical Examinations'!$A$1:$J$2336,9,FALSE)</f>
        <v>Obesity</v>
      </c>
      <c r="K1258" t="str">
        <f>VLOOKUP($A1258,'Medical Examinations'!$A$1:$J$2336,10,FALSE)</f>
        <v>Normal</v>
      </c>
      <c r="L1258">
        <f>VLOOKUP($A1258,'Hospitalisation Details'!$A$1:$O$2344,2,FALSE)</f>
        <v>7</v>
      </c>
      <c r="M1258" s="6" t="str">
        <f>VLOOKUP($A1258,'Hospitalisation Details'!$A$1:$O$2344,5,FALSE)</f>
        <v>7-Nov-2001</v>
      </c>
      <c r="N1258" s="28">
        <f>VLOOKUP($A1258,'Hospitalisation Details'!$A$1:$O$2344,6,FALSE)</f>
        <v>21</v>
      </c>
      <c r="O1258" s="28">
        <f>VLOOKUP($A1258,'Hospitalisation Details'!$A$1:$O$2344,7,FALSE)</f>
        <v>0</v>
      </c>
      <c r="P1258" s="28">
        <f>VLOOKUP($A1258,'Hospitalisation Details'!$A$1:$O$2344,8,FALSE)</f>
        <v>8821.8799999999992</v>
      </c>
      <c r="Q1258" t="str">
        <f>VLOOKUP($A1258,'Hospitalisation Details'!$A$1:$O$2344,3,FALSE)</f>
        <v>Nov</v>
      </c>
    </row>
    <row r="1259" spans="1:17" ht="15.6" x14ac:dyDescent="0.3">
      <c r="A1259" s="21" t="s">
        <v>1111</v>
      </c>
      <c r="B1259" t="str">
        <f>VLOOKUP($A1259,'Customer Names'!$A$2:$D$2336,3,FALSE)</f>
        <v>Roxanne</v>
      </c>
      <c r="C1259">
        <f>VLOOKUP($A1259,'Medical Examinations'!$A$1:$J$2336,2,FALSE)</f>
        <v>21.03</v>
      </c>
      <c r="D1259">
        <f>VLOOKUP($A1259,'Medical Examinations'!$A$1:$J$2336,3,FALSE)</f>
        <v>6.5</v>
      </c>
      <c r="E1259" t="str">
        <f>VLOOKUP($A1259,'Medical Examinations'!$A$1:$J$2336,4,FALSE)</f>
        <v>No</v>
      </c>
      <c r="F1259" t="str">
        <f>VLOOKUP($A1259,'Medical Examinations'!$A$1:$J$2336,5,FALSE)</f>
        <v>No</v>
      </c>
      <c r="G1259" t="str">
        <f>VLOOKUP($A1259,'Medical Examinations'!$A$1:$J$2336,6,FALSE)</f>
        <v>No</v>
      </c>
      <c r="H1259">
        <f>VLOOKUP($A1259,'Medical Examinations'!$A$1:$J$2336,7,FALSE)</f>
        <v>0</v>
      </c>
      <c r="I1259" t="str">
        <f>VLOOKUP($A1259,'Medical Examinations'!$A$1:$J$2336,8,FALSE)</f>
        <v>No</v>
      </c>
      <c r="J1259" t="str">
        <f>VLOOKUP($A1259,'Medical Examinations'!$A$1:$J$2336,9,FALSE)</f>
        <v>Normal Weight</v>
      </c>
      <c r="K1259" t="str">
        <f>VLOOKUP($A1259,'Medical Examinations'!$A$1:$J$2336,10,FALSE)</f>
        <v>Diabetes</v>
      </c>
      <c r="L1259">
        <f>VLOOKUP($A1259,'Hospitalisation Details'!$A$1:$O$2344,2,FALSE)</f>
        <v>29</v>
      </c>
      <c r="M1259" s="6" t="str">
        <f>VLOOKUP($A1259,'Hospitalisation Details'!$A$1:$O$2344,5,FALSE)</f>
        <v>29-Aug-1965</v>
      </c>
      <c r="N1259" s="28">
        <f>VLOOKUP($A1259,'Hospitalisation Details'!$A$1:$O$2344,6,FALSE)</f>
        <v>57</v>
      </c>
      <c r="O1259" s="28">
        <f>VLOOKUP($A1259,'Hospitalisation Details'!$A$1:$O$2344,7,FALSE)</f>
        <v>0</v>
      </c>
      <c r="P1259" s="28">
        <f>VLOOKUP($A1259,'Hospitalisation Details'!$A$1:$O$2344,8,FALSE)</f>
        <v>8800.49</v>
      </c>
      <c r="Q1259" t="str">
        <f>VLOOKUP($A1259,'Hospitalisation Details'!$A$1:$O$2344,3,FALSE)</f>
        <v>Aug</v>
      </c>
    </row>
    <row r="1260" spans="1:17" ht="15.6" x14ac:dyDescent="0.3">
      <c r="A1260" s="21" t="s">
        <v>1110</v>
      </c>
      <c r="B1260" t="str">
        <f>VLOOKUP($A1260,'Customer Names'!$A$2:$D$2336,3,FALSE)</f>
        <v>Israel</v>
      </c>
      <c r="C1260">
        <f>VLOOKUP($A1260,'Medical Examinations'!$A$1:$J$2336,2,FALSE)</f>
        <v>37</v>
      </c>
      <c r="D1260">
        <f>VLOOKUP($A1260,'Medical Examinations'!$A$1:$J$2336,3,FALSE)</f>
        <v>8.75</v>
      </c>
      <c r="E1260" t="str">
        <f>VLOOKUP($A1260,'Medical Examinations'!$A$1:$J$2336,4,FALSE)</f>
        <v>No</v>
      </c>
      <c r="F1260" t="str">
        <f>VLOOKUP($A1260,'Medical Examinations'!$A$1:$J$2336,5,FALSE)</f>
        <v>No</v>
      </c>
      <c r="G1260" t="str">
        <f>VLOOKUP($A1260,'Medical Examinations'!$A$1:$J$2336,6,FALSE)</f>
        <v>No</v>
      </c>
      <c r="H1260">
        <f>VLOOKUP($A1260,'Medical Examinations'!$A$1:$J$2336,7,FALSE)</f>
        <v>0</v>
      </c>
      <c r="I1260" t="str">
        <f>VLOOKUP($A1260,'Medical Examinations'!$A$1:$J$2336,8,FALSE)</f>
        <v>No</v>
      </c>
      <c r="J1260" t="str">
        <f>VLOOKUP($A1260,'Medical Examinations'!$A$1:$J$2336,9,FALSE)</f>
        <v>Obesity</v>
      </c>
      <c r="K1260" t="str">
        <f>VLOOKUP($A1260,'Medical Examinations'!$A$1:$J$2336,10,FALSE)</f>
        <v>Diabetes</v>
      </c>
      <c r="L1260">
        <f>VLOOKUP($A1260,'Hospitalisation Details'!$A$1:$O$2344,2,FALSE)</f>
        <v>18</v>
      </c>
      <c r="M1260" s="6" t="str">
        <f>VLOOKUP($A1260,'Hospitalisation Details'!$A$1:$O$2344,5,FALSE)</f>
        <v>18-Jun-1971</v>
      </c>
      <c r="N1260" s="28">
        <f>VLOOKUP($A1260,'Hospitalisation Details'!$A$1:$O$2344,6,FALSE)</f>
        <v>51</v>
      </c>
      <c r="O1260" s="28">
        <f>VLOOKUP($A1260,'Hospitalisation Details'!$A$1:$O$2344,7,FALSE)</f>
        <v>0</v>
      </c>
      <c r="P1260" s="28">
        <f>VLOOKUP($A1260,'Hospitalisation Details'!$A$1:$O$2344,8,FALSE)</f>
        <v>8798.59</v>
      </c>
      <c r="Q1260" t="str">
        <f>VLOOKUP($A1260,'Hospitalisation Details'!$A$1:$O$2344,3,FALSE)</f>
        <v>Jun</v>
      </c>
    </row>
    <row r="1261" spans="1:17" ht="15.6" x14ac:dyDescent="0.3">
      <c r="A1261" s="21" t="s">
        <v>1109</v>
      </c>
      <c r="B1261" t="str">
        <f>VLOOKUP($A1261,'Customer Names'!$A$2:$D$2336,3,FALSE)</f>
        <v>Samalya</v>
      </c>
      <c r="C1261">
        <f>VLOOKUP($A1261,'Medical Examinations'!$A$1:$J$2336,2,FALSE)</f>
        <v>25.4</v>
      </c>
      <c r="D1261">
        <f>VLOOKUP($A1261,'Medical Examinations'!$A$1:$J$2336,3,FALSE)</f>
        <v>11.96</v>
      </c>
      <c r="E1261" t="str">
        <f>VLOOKUP($A1261,'Medical Examinations'!$A$1:$J$2336,4,FALSE)</f>
        <v>No</v>
      </c>
      <c r="F1261" t="str">
        <f>VLOOKUP($A1261,'Medical Examinations'!$A$1:$J$2336,5,FALSE)</f>
        <v>No</v>
      </c>
      <c r="G1261" t="str">
        <f>VLOOKUP($A1261,'Medical Examinations'!$A$1:$J$2336,6,FALSE)</f>
        <v>No</v>
      </c>
      <c r="H1261">
        <f>VLOOKUP($A1261,'Medical Examinations'!$A$1:$J$2336,7,FALSE)</f>
        <v>0</v>
      </c>
      <c r="I1261" t="str">
        <f>VLOOKUP($A1261,'Medical Examinations'!$A$1:$J$2336,8,FALSE)</f>
        <v>No</v>
      </c>
      <c r="J1261" t="str">
        <f>VLOOKUP($A1261,'Medical Examinations'!$A$1:$J$2336,9,FALSE)</f>
        <v>Over Weight</v>
      </c>
      <c r="K1261" t="str">
        <f>VLOOKUP($A1261,'Medical Examinations'!$A$1:$J$2336,10,FALSE)</f>
        <v>Diabetes</v>
      </c>
      <c r="L1261">
        <f>VLOOKUP($A1261,'Hospitalisation Details'!$A$1:$O$2344,2,FALSE)</f>
        <v>23</v>
      </c>
      <c r="M1261" s="6" t="str">
        <f>VLOOKUP($A1261,'Hospitalisation Details'!$A$1:$O$2344,5,FALSE)</f>
        <v>23-Aug-1971</v>
      </c>
      <c r="N1261" s="28">
        <f>VLOOKUP($A1261,'Hospitalisation Details'!$A$1:$O$2344,6,FALSE)</f>
        <v>51</v>
      </c>
      <c r="O1261" s="28">
        <f>VLOOKUP($A1261,'Hospitalisation Details'!$A$1:$O$2344,7,FALSE)</f>
        <v>0</v>
      </c>
      <c r="P1261" s="28">
        <f>VLOOKUP($A1261,'Hospitalisation Details'!$A$1:$O$2344,8,FALSE)</f>
        <v>8782.4699999999993</v>
      </c>
      <c r="Q1261" t="str">
        <f>VLOOKUP($A1261,'Hospitalisation Details'!$A$1:$O$2344,3,FALSE)</f>
        <v>Aug</v>
      </c>
    </row>
    <row r="1262" spans="1:17" ht="15.6" x14ac:dyDescent="0.3">
      <c r="A1262" s="21" t="s">
        <v>1108</v>
      </c>
      <c r="B1262" t="str">
        <f>VLOOKUP($A1262,'Customer Names'!$A$2:$D$2336,3,FALSE)</f>
        <v>Peter</v>
      </c>
      <c r="C1262">
        <f>VLOOKUP($A1262,'Medical Examinations'!$A$1:$J$2336,2,FALSE)</f>
        <v>32.299999999999997</v>
      </c>
      <c r="D1262">
        <f>VLOOKUP($A1262,'Medical Examinations'!$A$1:$J$2336,3,FALSE)</f>
        <v>10.54</v>
      </c>
      <c r="E1262" t="str">
        <f>VLOOKUP($A1262,'Medical Examinations'!$A$1:$J$2336,4,FALSE)</f>
        <v>No</v>
      </c>
      <c r="F1262" t="str">
        <f>VLOOKUP($A1262,'Medical Examinations'!$A$1:$J$2336,5,FALSE)</f>
        <v>No</v>
      </c>
      <c r="G1262" t="str">
        <f>VLOOKUP($A1262,'Medical Examinations'!$A$1:$J$2336,6,FALSE)</f>
        <v>No</v>
      </c>
      <c r="H1262">
        <f>VLOOKUP($A1262,'Medical Examinations'!$A$1:$J$2336,7,FALSE)</f>
        <v>0</v>
      </c>
      <c r="I1262" t="str">
        <f>VLOOKUP($A1262,'Medical Examinations'!$A$1:$J$2336,8,FALSE)</f>
        <v>No</v>
      </c>
      <c r="J1262" t="str">
        <f>VLOOKUP($A1262,'Medical Examinations'!$A$1:$J$2336,9,FALSE)</f>
        <v>Obesity</v>
      </c>
      <c r="K1262" t="str">
        <f>VLOOKUP($A1262,'Medical Examinations'!$A$1:$J$2336,10,FALSE)</f>
        <v>Diabetes</v>
      </c>
      <c r="L1262">
        <f>VLOOKUP($A1262,'Hospitalisation Details'!$A$1:$O$2344,2,FALSE)</f>
        <v>6</v>
      </c>
      <c r="M1262" s="6" t="str">
        <f>VLOOKUP($A1262,'Hospitalisation Details'!$A$1:$O$2344,5,FALSE)</f>
        <v>6-Sep-1974</v>
      </c>
      <c r="N1262" s="28">
        <f>VLOOKUP($A1262,'Hospitalisation Details'!$A$1:$O$2344,6,FALSE)</f>
        <v>48</v>
      </c>
      <c r="O1262" s="28">
        <f>VLOOKUP($A1262,'Hospitalisation Details'!$A$1:$O$2344,7,FALSE)</f>
        <v>1</v>
      </c>
      <c r="P1262" s="28">
        <f>VLOOKUP($A1262,'Hospitalisation Details'!$A$1:$O$2344,8,FALSE)</f>
        <v>8765.25</v>
      </c>
      <c r="Q1262" t="str">
        <f>VLOOKUP($A1262,'Hospitalisation Details'!$A$1:$O$2344,3,FALSE)</f>
        <v>Sep</v>
      </c>
    </row>
    <row r="1263" spans="1:17" ht="15.6" x14ac:dyDescent="0.3">
      <c r="A1263" s="21" t="s">
        <v>1107</v>
      </c>
      <c r="B1263" t="str">
        <f>VLOOKUP($A1263,'Customer Names'!$A$2:$D$2336,3,FALSE)</f>
        <v>Alicia</v>
      </c>
      <c r="C1263">
        <f>VLOOKUP($A1263,'Medical Examinations'!$A$1:$J$2336,2,FALSE)</f>
        <v>23.94</v>
      </c>
      <c r="D1263">
        <f>VLOOKUP($A1263,'Medical Examinations'!$A$1:$J$2336,3,FALSE)</f>
        <v>4.54</v>
      </c>
      <c r="E1263" t="str">
        <f>VLOOKUP($A1263,'Medical Examinations'!$A$1:$J$2336,4,FALSE)</f>
        <v>Yes</v>
      </c>
      <c r="F1263" t="str">
        <f>VLOOKUP($A1263,'Medical Examinations'!$A$1:$J$2336,5,FALSE)</f>
        <v>No</v>
      </c>
      <c r="G1263" t="str">
        <f>VLOOKUP($A1263,'Medical Examinations'!$A$1:$J$2336,6,FALSE)</f>
        <v>Yes</v>
      </c>
      <c r="H1263">
        <f>VLOOKUP($A1263,'Medical Examinations'!$A$1:$J$2336,7,FALSE)</f>
        <v>1</v>
      </c>
      <c r="I1263" t="str">
        <f>VLOOKUP($A1263,'Medical Examinations'!$A$1:$J$2336,8,FALSE)</f>
        <v>No</v>
      </c>
      <c r="J1263" t="str">
        <f>VLOOKUP($A1263,'Medical Examinations'!$A$1:$J$2336,9,FALSE)</f>
        <v>Normal Weight</v>
      </c>
      <c r="K1263" t="str">
        <f>VLOOKUP($A1263,'Medical Examinations'!$A$1:$J$2336,10,FALSE)</f>
        <v>Normal</v>
      </c>
      <c r="L1263">
        <f>VLOOKUP($A1263,'Hospitalisation Details'!$A$1:$O$2344,2,FALSE)</f>
        <v>9</v>
      </c>
      <c r="M1263" s="6" t="str">
        <f>VLOOKUP($A1263,'Hospitalisation Details'!$A$1:$O$2344,5,FALSE)</f>
        <v>9-Sep-1969</v>
      </c>
      <c r="N1263" s="28">
        <f>VLOOKUP($A1263,'Hospitalisation Details'!$A$1:$O$2344,6,FALSE)</f>
        <v>53</v>
      </c>
      <c r="O1263" s="28">
        <f>VLOOKUP($A1263,'Hospitalisation Details'!$A$1:$O$2344,7,FALSE)</f>
        <v>0</v>
      </c>
      <c r="P1263" s="28">
        <f>VLOOKUP($A1263,'Hospitalisation Details'!$A$1:$O$2344,8,FALSE)</f>
        <v>8760.1200000000008</v>
      </c>
      <c r="Q1263" t="str">
        <f>VLOOKUP($A1263,'Hospitalisation Details'!$A$1:$O$2344,3,FALSE)</f>
        <v>Sep</v>
      </c>
    </row>
    <row r="1264" spans="1:17" ht="15.6" x14ac:dyDescent="0.3">
      <c r="A1264" s="21" t="s">
        <v>1106</v>
      </c>
      <c r="B1264" t="str">
        <f>VLOOKUP($A1264,'Customer Names'!$A$2:$D$2336,3,FALSE)</f>
        <v>Sarah K</v>
      </c>
      <c r="C1264">
        <f>VLOOKUP($A1264,'Medical Examinations'!$A$1:$J$2336,2,FALSE)</f>
        <v>46.4</v>
      </c>
      <c r="D1264">
        <f>VLOOKUP($A1264,'Medical Examinations'!$A$1:$J$2336,3,FALSE)</f>
        <v>5.71</v>
      </c>
      <c r="E1264" t="str">
        <f>VLOOKUP($A1264,'Medical Examinations'!$A$1:$J$2336,4,FALSE)</f>
        <v>No</v>
      </c>
      <c r="F1264" t="str">
        <f>VLOOKUP($A1264,'Medical Examinations'!$A$1:$J$2336,5,FALSE)</f>
        <v>No</v>
      </c>
      <c r="G1264" t="str">
        <f>VLOOKUP($A1264,'Medical Examinations'!$A$1:$J$2336,6,FALSE)</f>
        <v>No</v>
      </c>
      <c r="H1264">
        <f>VLOOKUP($A1264,'Medical Examinations'!$A$1:$J$2336,7,FALSE)</f>
        <v>0</v>
      </c>
      <c r="I1264" t="str">
        <f>VLOOKUP($A1264,'Medical Examinations'!$A$1:$J$2336,8,FALSE)</f>
        <v>No</v>
      </c>
      <c r="J1264" t="str">
        <f>VLOOKUP($A1264,'Medical Examinations'!$A$1:$J$2336,9,FALSE)</f>
        <v>Obesity</v>
      </c>
      <c r="K1264" t="str">
        <f>VLOOKUP($A1264,'Medical Examinations'!$A$1:$J$2336,10,FALSE)</f>
        <v>Prediabetes</v>
      </c>
      <c r="L1264">
        <f>VLOOKUP($A1264,'Hospitalisation Details'!$A$1:$O$2344,2,FALSE)</f>
        <v>23</v>
      </c>
      <c r="M1264" s="6" t="str">
        <f>VLOOKUP($A1264,'Hospitalisation Details'!$A$1:$O$2344,5,FALSE)</f>
        <v>23-Aug-1999</v>
      </c>
      <c r="N1264" s="28">
        <f>VLOOKUP($A1264,'Hospitalisation Details'!$A$1:$O$2344,6,FALSE)</f>
        <v>23</v>
      </c>
      <c r="O1264" s="28">
        <f>VLOOKUP($A1264,'Hospitalisation Details'!$A$1:$O$2344,7,FALSE)</f>
        <v>0</v>
      </c>
      <c r="P1264" s="28">
        <f>VLOOKUP($A1264,'Hospitalisation Details'!$A$1:$O$2344,8,FALSE)</f>
        <v>8747.68</v>
      </c>
      <c r="Q1264" t="str">
        <f>VLOOKUP($A1264,'Hospitalisation Details'!$A$1:$O$2344,3,FALSE)</f>
        <v>Aug</v>
      </c>
    </row>
    <row r="1265" spans="1:17" ht="15.6" x14ac:dyDescent="0.3">
      <c r="A1265" s="21" t="s">
        <v>1105</v>
      </c>
      <c r="B1265" t="str">
        <f>VLOOKUP($A1265,'Customer Names'!$A$2:$D$2336,3,FALSE)</f>
        <v>Guomin</v>
      </c>
      <c r="C1265">
        <f>VLOOKUP($A1265,'Medical Examinations'!$A$1:$J$2336,2,FALSE)</f>
        <v>40.375</v>
      </c>
      <c r="D1265">
        <f>VLOOKUP($A1265,'Medical Examinations'!$A$1:$J$2336,3,FALSE)</f>
        <v>6.25</v>
      </c>
      <c r="E1265" t="str">
        <f>VLOOKUP($A1265,'Medical Examinations'!$A$1:$J$2336,4,FALSE)</f>
        <v>Yes</v>
      </c>
      <c r="F1265" t="str">
        <f>VLOOKUP($A1265,'Medical Examinations'!$A$1:$J$2336,5,FALSE)</f>
        <v>No</v>
      </c>
      <c r="G1265" t="str">
        <f>VLOOKUP($A1265,'Medical Examinations'!$A$1:$J$2336,6,FALSE)</f>
        <v>No</v>
      </c>
      <c r="H1265">
        <f>VLOOKUP($A1265,'Medical Examinations'!$A$1:$J$2336,7,FALSE)</f>
        <v>0</v>
      </c>
      <c r="I1265" t="str">
        <f>VLOOKUP($A1265,'Medical Examinations'!$A$1:$J$2336,8,FALSE)</f>
        <v>No</v>
      </c>
      <c r="J1265" t="str">
        <f>VLOOKUP($A1265,'Medical Examinations'!$A$1:$J$2336,9,FALSE)</f>
        <v>Obesity</v>
      </c>
      <c r="K1265" t="str">
        <f>VLOOKUP($A1265,'Medical Examinations'!$A$1:$J$2336,10,FALSE)</f>
        <v>Prediabetes</v>
      </c>
      <c r="L1265">
        <f>VLOOKUP($A1265,'Hospitalisation Details'!$A$1:$O$2344,2,FALSE)</f>
        <v>17</v>
      </c>
      <c r="M1265" s="6" t="str">
        <f>VLOOKUP($A1265,'Hospitalisation Details'!$A$1:$O$2344,5,FALSE)</f>
        <v>17-Jun-1976</v>
      </c>
      <c r="N1265" s="28">
        <f>VLOOKUP($A1265,'Hospitalisation Details'!$A$1:$O$2344,6,FALSE)</f>
        <v>46</v>
      </c>
      <c r="O1265" s="28">
        <f>VLOOKUP($A1265,'Hospitalisation Details'!$A$1:$O$2344,7,FALSE)</f>
        <v>2</v>
      </c>
      <c r="P1265" s="28">
        <f>VLOOKUP($A1265,'Hospitalisation Details'!$A$1:$O$2344,8,FALSE)</f>
        <v>8733.23</v>
      </c>
      <c r="Q1265" t="str">
        <f>VLOOKUP($A1265,'Hospitalisation Details'!$A$1:$O$2344,3,FALSE)</f>
        <v>Jun</v>
      </c>
    </row>
    <row r="1266" spans="1:17" ht="15.6" x14ac:dyDescent="0.3">
      <c r="A1266" s="21" t="s">
        <v>1104</v>
      </c>
      <c r="B1266" t="str">
        <f>VLOOKUP($A1266,'Customer Names'!$A$2:$D$2336,3,FALSE)</f>
        <v>Javier</v>
      </c>
      <c r="C1266">
        <f>VLOOKUP($A1266,'Medical Examinations'!$A$1:$J$2336,2,FALSE)</f>
        <v>28.7</v>
      </c>
      <c r="D1266">
        <f>VLOOKUP($A1266,'Medical Examinations'!$A$1:$J$2336,3,FALSE)</f>
        <v>9.4700000000000006</v>
      </c>
      <c r="E1266" t="str">
        <f>VLOOKUP($A1266,'Medical Examinations'!$A$1:$J$2336,4,FALSE)</f>
        <v>No</v>
      </c>
      <c r="F1266" t="str">
        <f>VLOOKUP($A1266,'Medical Examinations'!$A$1:$J$2336,5,FALSE)</f>
        <v>No</v>
      </c>
      <c r="G1266" t="str">
        <f>VLOOKUP($A1266,'Medical Examinations'!$A$1:$J$2336,6,FALSE)</f>
        <v>No</v>
      </c>
      <c r="H1266">
        <f>VLOOKUP($A1266,'Medical Examinations'!$A$1:$J$2336,7,FALSE)</f>
        <v>2</v>
      </c>
      <c r="I1266" t="str">
        <f>VLOOKUP($A1266,'Medical Examinations'!$A$1:$J$2336,8,FALSE)</f>
        <v>No</v>
      </c>
      <c r="J1266" t="str">
        <f>VLOOKUP($A1266,'Medical Examinations'!$A$1:$J$2336,9,FALSE)</f>
        <v>Over Weight</v>
      </c>
      <c r="K1266" t="str">
        <f>VLOOKUP($A1266,'Medical Examinations'!$A$1:$J$2336,10,FALSE)</f>
        <v>Diabetes</v>
      </c>
      <c r="L1266">
        <f>VLOOKUP($A1266,'Hospitalisation Details'!$A$1:$O$2344,2,FALSE)</f>
        <v>25</v>
      </c>
      <c r="M1266" s="6" t="str">
        <f>VLOOKUP($A1266,'Hospitalisation Details'!$A$1:$O$2344,5,FALSE)</f>
        <v>25-Jun-1973</v>
      </c>
      <c r="N1266" s="28">
        <f>VLOOKUP($A1266,'Hospitalisation Details'!$A$1:$O$2344,6,FALSE)</f>
        <v>49</v>
      </c>
      <c r="O1266" s="28">
        <f>VLOOKUP($A1266,'Hospitalisation Details'!$A$1:$O$2344,7,FALSE)</f>
        <v>1</v>
      </c>
      <c r="P1266" s="28">
        <f>VLOOKUP($A1266,'Hospitalisation Details'!$A$1:$O$2344,8,FALSE)</f>
        <v>8703.4599999999991</v>
      </c>
      <c r="Q1266" t="str">
        <f>VLOOKUP($A1266,'Hospitalisation Details'!$A$1:$O$2344,3,FALSE)</f>
        <v>Jun</v>
      </c>
    </row>
    <row r="1267" spans="1:17" ht="15.6" x14ac:dyDescent="0.3">
      <c r="A1267" s="21" t="s">
        <v>1103</v>
      </c>
      <c r="B1267" t="str">
        <f>VLOOKUP($A1267,'Customer Names'!$A$2:$D$2336,3,FALSE)</f>
        <v>Matt</v>
      </c>
      <c r="C1267">
        <f>VLOOKUP($A1267,'Medical Examinations'!$A$1:$J$2336,2,FALSE)</f>
        <v>26.63</v>
      </c>
      <c r="D1267">
        <f>VLOOKUP($A1267,'Medical Examinations'!$A$1:$J$2336,3,FALSE)</f>
        <v>5.7</v>
      </c>
      <c r="E1267" t="str">
        <f>VLOOKUP($A1267,'Medical Examinations'!$A$1:$J$2336,4,FALSE)</f>
        <v>No</v>
      </c>
      <c r="F1267" t="str">
        <f>VLOOKUP($A1267,'Medical Examinations'!$A$1:$J$2336,5,FALSE)</f>
        <v>No</v>
      </c>
      <c r="G1267" t="str">
        <f>VLOOKUP($A1267,'Medical Examinations'!$A$1:$J$2336,6,FALSE)</f>
        <v>No</v>
      </c>
      <c r="H1267">
        <f>VLOOKUP($A1267,'Medical Examinations'!$A$1:$J$2336,7,FALSE)</f>
        <v>0</v>
      </c>
      <c r="I1267" t="str">
        <f>VLOOKUP($A1267,'Medical Examinations'!$A$1:$J$2336,8,FALSE)</f>
        <v>No</v>
      </c>
      <c r="J1267" t="str">
        <f>VLOOKUP($A1267,'Medical Examinations'!$A$1:$J$2336,9,FALSE)</f>
        <v>Over Weight</v>
      </c>
      <c r="K1267" t="str">
        <f>VLOOKUP($A1267,'Medical Examinations'!$A$1:$J$2336,10,FALSE)</f>
        <v>Normal</v>
      </c>
      <c r="L1267">
        <f>VLOOKUP($A1267,'Hospitalisation Details'!$A$1:$O$2344,2,FALSE)</f>
        <v>28</v>
      </c>
      <c r="M1267" s="6" t="str">
        <f>VLOOKUP($A1267,'Hospitalisation Details'!$A$1:$O$2344,5,FALSE)</f>
        <v>28-Oct-1980</v>
      </c>
      <c r="N1267" s="28">
        <f>VLOOKUP($A1267,'Hospitalisation Details'!$A$1:$O$2344,6,FALSE)</f>
        <v>42</v>
      </c>
      <c r="O1267" s="28">
        <f>VLOOKUP($A1267,'Hospitalisation Details'!$A$1:$O$2344,7,FALSE)</f>
        <v>2</v>
      </c>
      <c r="P1267" s="28">
        <f>VLOOKUP($A1267,'Hospitalisation Details'!$A$1:$O$2344,8,FALSE)</f>
        <v>8701.84</v>
      </c>
      <c r="Q1267" t="str">
        <f>VLOOKUP($A1267,'Hospitalisation Details'!$A$1:$O$2344,3,FALSE)</f>
        <v>Oct</v>
      </c>
    </row>
    <row r="1268" spans="1:17" ht="15.6" x14ac:dyDescent="0.3">
      <c r="A1268" s="21" t="s">
        <v>1102</v>
      </c>
      <c r="B1268" t="str">
        <f>VLOOKUP($A1268,'Customer Names'!$A$2:$D$2336,3,FALSE)</f>
        <v>Thomas S</v>
      </c>
      <c r="C1268">
        <f>VLOOKUP($A1268,'Medical Examinations'!$A$1:$J$2336,2,FALSE)</f>
        <v>22.515000000000001</v>
      </c>
      <c r="D1268">
        <f>VLOOKUP($A1268,'Medical Examinations'!$A$1:$J$2336,3,FALSE)</f>
        <v>11.18</v>
      </c>
      <c r="E1268" t="str">
        <f>VLOOKUP($A1268,'Medical Examinations'!$A$1:$J$2336,4,FALSE)</f>
        <v>No</v>
      </c>
      <c r="F1268" t="str">
        <f>VLOOKUP($A1268,'Medical Examinations'!$A$1:$J$2336,5,FALSE)</f>
        <v>No</v>
      </c>
      <c r="G1268" t="str">
        <f>VLOOKUP($A1268,'Medical Examinations'!$A$1:$J$2336,6,FALSE)</f>
        <v>No</v>
      </c>
      <c r="H1268">
        <f>VLOOKUP($A1268,'Medical Examinations'!$A$1:$J$2336,7,FALSE)</f>
        <v>2</v>
      </c>
      <c r="I1268" t="str">
        <f>VLOOKUP($A1268,'Medical Examinations'!$A$1:$J$2336,8,FALSE)</f>
        <v>No</v>
      </c>
      <c r="J1268" t="str">
        <f>VLOOKUP($A1268,'Medical Examinations'!$A$1:$J$2336,9,FALSE)</f>
        <v>Normal Weight</v>
      </c>
      <c r="K1268" t="str">
        <f>VLOOKUP($A1268,'Medical Examinations'!$A$1:$J$2336,10,FALSE)</f>
        <v>Diabetes</v>
      </c>
      <c r="L1268">
        <f>VLOOKUP($A1268,'Hospitalisation Details'!$A$1:$O$2344,2,FALSE)</f>
        <v>11</v>
      </c>
      <c r="M1268" s="6" t="str">
        <f>VLOOKUP($A1268,'Hospitalisation Details'!$A$1:$O$2344,5,FALSE)</f>
        <v>11-Oct-1973</v>
      </c>
      <c r="N1268" s="28">
        <f>VLOOKUP($A1268,'Hospitalisation Details'!$A$1:$O$2344,6,FALSE)</f>
        <v>49</v>
      </c>
      <c r="O1268" s="28">
        <f>VLOOKUP($A1268,'Hospitalisation Details'!$A$1:$O$2344,7,FALSE)</f>
        <v>0</v>
      </c>
      <c r="P1268" s="28">
        <f>VLOOKUP($A1268,'Hospitalisation Details'!$A$1:$O$2344,8,FALSE)</f>
        <v>8688.86</v>
      </c>
      <c r="Q1268" t="str">
        <f>VLOOKUP($A1268,'Hospitalisation Details'!$A$1:$O$2344,3,FALSE)</f>
        <v>Oct</v>
      </c>
    </row>
    <row r="1269" spans="1:17" ht="15.6" x14ac:dyDescent="0.3">
      <c r="A1269" s="21" t="s">
        <v>1101</v>
      </c>
      <c r="B1269" t="str">
        <f>VLOOKUP($A1269,'Customer Names'!$A$2:$D$2336,3,FALSE)</f>
        <v>Martha Patricia</v>
      </c>
      <c r="C1269">
        <f>VLOOKUP($A1269,'Medical Examinations'!$A$1:$J$2336,2,FALSE)</f>
        <v>36.575000000000003</v>
      </c>
      <c r="D1269">
        <f>VLOOKUP($A1269,'Medical Examinations'!$A$1:$J$2336,3,FALSE)</f>
        <v>10.98</v>
      </c>
      <c r="E1269" t="str">
        <f>VLOOKUP($A1269,'Medical Examinations'!$A$1:$J$2336,4,FALSE)</f>
        <v>No</v>
      </c>
      <c r="F1269" t="str">
        <f>VLOOKUP($A1269,'Medical Examinations'!$A$1:$J$2336,5,FALSE)</f>
        <v>No</v>
      </c>
      <c r="G1269" t="str">
        <f>VLOOKUP($A1269,'Medical Examinations'!$A$1:$J$2336,6,FALSE)</f>
        <v>No</v>
      </c>
      <c r="H1269">
        <f>VLOOKUP($A1269,'Medical Examinations'!$A$1:$J$2336,7,FALSE)</f>
        <v>0</v>
      </c>
      <c r="I1269" t="str">
        <f>VLOOKUP($A1269,'Medical Examinations'!$A$1:$J$2336,8,FALSE)</f>
        <v>No</v>
      </c>
      <c r="J1269" t="str">
        <f>VLOOKUP($A1269,'Medical Examinations'!$A$1:$J$2336,9,FALSE)</f>
        <v>Obesity</v>
      </c>
      <c r="K1269" t="str">
        <f>VLOOKUP($A1269,'Medical Examinations'!$A$1:$J$2336,10,FALSE)</f>
        <v>Diabetes</v>
      </c>
      <c r="L1269">
        <f>VLOOKUP($A1269,'Hospitalisation Details'!$A$1:$O$2344,2,FALSE)</f>
        <v>16</v>
      </c>
      <c r="M1269" s="6" t="str">
        <f>VLOOKUP($A1269,'Hospitalisation Details'!$A$1:$O$2344,5,FALSE)</f>
        <v>16-Aug-1974</v>
      </c>
      <c r="N1269" s="28">
        <f>VLOOKUP($A1269,'Hospitalisation Details'!$A$1:$O$2344,6,FALSE)</f>
        <v>48</v>
      </c>
      <c r="O1269" s="28">
        <f>VLOOKUP($A1269,'Hospitalisation Details'!$A$1:$O$2344,7,FALSE)</f>
        <v>0</v>
      </c>
      <c r="P1269" s="28">
        <f>VLOOKUP($A1269,'Hospitalisation Details'!$A$1:$O$2344,8,FALSE)</f>
        <v>8671.19</v>
      </c>
      <c r="Q1269" t="str">
        <f>VLOOKUP($A1269,'Hospitalisation Details'!$A$1:$O$2344,3,FALSE)</f>
        <v>Aug</v>
      </c>
    </row>
    <row r="1270" spans="1:17" ht="15.6" x14ac:dyDescent="0.3">
      <c r="A1270" s="21" t="s">
        <v>1100</v>
      </c>
      <c r="B1270" t="str">
        <f>VLOOKUP($A1270,'Customer Names'!$A$2:$D$2336,3,FALSE)</f>
        <v>Alicia</v>
      </c>
      <c r="C1270">
        <f>VLOOKUP($A1270,'Medical Examinations'!$A$1:$J$2336,2,FALSE)</f>
        <v>23.66</v>
      </c>
      <c r="D1270">
        <f>VLOOKUP($A1270,'Medical Examinations'!$A$1:$J$2336,3,FALSE)</f>
        <v>5.1100000000000003</v>
      </c>
      <c r="E1270" t="str">
        <f>VLOOKUP($A1270,'Medical Examinations'!$A$1:$J$2336,4,FALSE)</f>
        <v>Yes</v>
      </c>
      <c r="F1270" t="str">
        <f>VLOOKUP($A1270,'Medical Examinations'!$A$1:$J$2336,5,FALSE)</f>
        <v>No</v>
      </c>
      <c r="G1270" t="str">
        <f>VLOOKUP($A1270,'Medical Examinations'!$A$1:$J$2336,6,FALSE)</f>
        <v>Yes</v>
      </c>
      <c r="H1270">
        <f>VLOOKUP($A1270,'Medical Examinations'!$A$1:$J$2336,7,FALSE)</f>
        <v>1</v>
      </c>
      <c r="I1270" t="str">
        <f>VLOOKUP($A1270,'Medical Examinations'!$A$1:$J$2336,8,FALSE)</f>
        <v>No</v>
      </c>
      <c r="J1270" t="str">
        <f>VLOOKUP($A1270,'Medical Examinations'!$A$1:$J$2336,9,FALSE)</f>
        <v>Normal Weight</v>
      </c>
      <c r="K1270" t="str">
        <f>VLOOKUP($A1270,'Medical Examinations'!$A$1:$J$2336,10,FALSE)</f>
        <v>Normal</v>
      </c>
      <c r="L1270">
        <f>VLOOKUP($A1270,'Hospitalisation Details'!$A$1:$O$2344,2,FALSE)</f>
        <v>10</v>
      </c>
      <c r="M1270" s="6" t="str">
        <f>VLOOKUP($A1270,'Hospitalisation Details'!$A$1:$O$2344,5,FALSE)</f>
        <v>10-Aug-1969</v>
      </c>
      <c r="N1270" s="28">
        <f>VLOOKUP($A1270,'Hospitalisation Details'!$A$1:$O$2344,6,FALSE)</f>
        <v>53</v>
      </c>
      <c r="O1270" s="28">
        <f>VLOOKUP($A1270,'Hospitalisation Details'!$A$1:$O$2344,7,FALSE)</f>
        <v>0</v>
      </c>
      <c r="P1270" s="28">
        <f>VLOOKUP($A1270,'Hospitalisation Details'!$A$1:$O$2344,8,FALSE)</f>
        <v>8665.14</v>
      </c>
      <c r="Q1270" t="str">
        <f>VLOOKUP($A1270,'Hospitalisation Details'!$A$1:$O$2344,3,FALSE)</f>
        <v>Aug</v>
      </c>
    </row>
    <row r="1271" spans="1:17" ht="15.6" x14ac:dyDescent="0.3">
      <c r="A1271" s="21" t="s">
        <v>1099</v>
      </c>
      <c r="B1271" t="str">
        <f>VLOOKUP($A1271,'Customer Names'!$A$2:$D$2336,3,FALSE)</f>
        <v>Jennifer V</v>
      </c>
      <c r="C1271">
        <f>VLOOKUP($A1271,'Medical Examinations'!$A$1:$J$2336,2,FALSE)</f>
        <v>18.62</v>
      </c>
      <c r="D1271">
        <f>VLOOKUP($A1271,'Medical Examinations'!$A$1:$J$2336,3,FALSE)</f>
        <v>10.24</v>
      </c>
      <c r="E1271" t="str">
        <f>VLOOKUP($A1271,'Medical Examinations'!$A$1:$J$2336,4,FALSE)</f>
        <v>No</v>
      </c>
      <c r="F1271" t="str">
        <f>VLOOKUP($A1271,'Medical Examinations'!$A$1:$J$2336,5,FALSE)</f>
        <v>No</v>
      </c>
      <c r="G1271" t="str">
        <f>VLOOKUP($A1271,'Medical Examinations'!$A$1:$J$2336,6,FALSE)</f>
        <v>No</v>
      </c>
      <c r="H1271">
        <f>VLOOKUP($A1271,'Medical Examinations'!$A$1:$J$2336,7,FALSE)</f>
        <v>0</v>
      </c>
      <c r="I1271" t="str">
        <f>VLOOKUP($A1271,'Medical Examinations'!$A$1:$J$2336,8,FALSE)</f>
        <v>No</v>
      </c>
      <c r="J1271" t="str">
        <f>VLOOKUP($A1271,'Medical Examinations'!$A$1:$J$2336,9,FALSE)</f>
        <v>Normal Weight</v>
      </c>
      <c r="K1271" t="str">
        <f>VLOOKUP($A1271,'Medical Examinations'!$A$1:$J$2336,10,FALSE)</f>
        <v>Diabetes</v>
      </c>
      <c r="L1271">
        <f>VLOOKUP($A1271,'Hospitalisation Details'!$A$1:$O$2344,2,FALSE)</f>
        <v>21</v>
      </c>
      <c r="M1271" s="6" t="str">
        <f>VLOOKUP($A1271,'Hospitalisation Details'!$A$1:$O$2344,5,FALSE)</f>
        <v>21-Oct-1965</v>
      </c>
      <c r="N1271" s="28">
        <f>VLOOKUP($A1271,'Hospitalisation Details'!$A$1:$O$2344,6,FALSE)</f>
        <v>57</v>
      </c>
      <c r="O1271" s="28">
        <f>VLOOKUP($A1271,'Hospitalisation Details'!$A$1:$O$2344,7,FALSE)</f>
        <v>0</v>
      </c>
      <c r="P1271" s="28">
        <f>VLOOKUP($A1271,'Hospitalisation Details'!$A$1:$O$2344,8,FALSE)</f>
        <v>8665.09</v>
      </c>
      <c r="Q1271" t="str">
        <f>VLOOKUP($A1271,'Hospitalisation Details'!$A$1:$O$2344,3,FALSE)</f>
        <v>Oct</v>
      </c>
    </row>
    <row r="1272" spans="1:17" ht="15.6" x14ac:dyDescent="0.3">
      <c r="A1272" s="21" t="s">
        <v>1098</v>
      </c>
      <c r="B1272" t="str">
        <f>VLOOKUP($A1272,'Customer Names'!$A$2:$D$2336,3,FALSE)</f>
        <v>Michael W</v>
      </c>
      <c r="C1272">
        <f>VLOOKUP($A1272,'Medical Examinations'!$A$1:$J$2336,2,FALSE)</f>
        <v>19.190000000000001</v>
      </c>
      <c r="D1272">
        <f>VLOOKUP($A1272,'Medical Examinations'!$A$1:$J$2336,3,FALSE)</f>
        <v>7.71</v>
      </c>
      <c r="E1272" t="str">
        <f>VLOOKUP($A1272,'Medical Examinations'!$A$1:$J$2336,4,FALSE)</f>
        <v>Yes</v>
      </c>
      <c r="F1272" t="str">
        <f>VLOOKUP($A1272,'Medical Examinations'!$A$1:$J$2336,5,FALSE)</f>
        <v>No</v>
      </c>
      <c r="G1272" t="str">
        <f>VLOOKUP($A1272,'Medical Examinations'!$A$1:$J$2336,6,FALSE)</f>
        <v>No</v>
      </c>
      <c r="H1272">
        <f>VLOOKUP($A1272,'Medical Examinations'!$A$1:$J$2336,7,FALSE)</f>
        <v>1</v>
      </c>
      <c r="I1272" t="str">
        <f>VLOOKUP($A1272,'Medical Examinations'!$A$1:$J$2336,8,FALSE)</f>
        <v>No</v>
      </c>
      <c r="J1272" t="str">
        <f>VLOOKUP($A1272,'Medical Examinations'!$A$1:$J$2336,9,FALSE)</f>
        <v>Normal Weight</v>
      </c>
      <c r="K1272" t="str">
        <f>VLOOKUP($A1272,'Medical Examinations'!$A$1:$J$2336,10,FALSE)</f>
        <v>Diabetes</v>
      </c>
      <c r="L1272">
        <f>VLOOKUP($A1272,'Hospitalisation Details'!$A$1:$O$2344,2,FALSE)</f>
        <v>3</v>
      </c>
      <c r="M1272" s="6" t="str">
        <f>VLOOKUP($A1272,'Hospitalisation Details'!$A$1:$O$2344,5,FALSE)</f>
        <v>3-Aug-1975</v>
      </c>
      <c r="N1272" s="28">
        <f>VLOOKUP($A1272,'Hospitalisation Details'!$A$1:$O$2344,6,FALSE)</f>
        <v>47</v>
      </c>
      <c r="O1272" s="28">
        <f>VLOOKUP($A1272,'Hospitalisation Details'!$A$1:$O$2344,7,FALSE)</f>
        <v>1</v>
      </c>
      <c r="P1272" s="28">
        <f>VLOOKUP($A1272,'Hospitalisation Details'!$A$1:$O$2344,8,FALSE)</f>
        <v>8627.5400000000009</v>
      </c>
      <c r="Q1272" t="str">
        <f>VLOOKUP($A1272,'Hospitalisation Details'!$A$1:$O$2344,3,FALSE)</f>
        <v>Aug</v>
      </c>
    </row>
    <row r="1273" spans="1:17" ht="15.6" x14ac:dyDescent="0.3">
      <c r="A1273" s="21" t="s">
        <v>1097</v>
      </c>
      <c r="B1273" t="str">
        <f>VLOOKUP($A1273,'Customer Names'!$A$2:$D$2336,3,FALSE)</f>
        <v>Eddie C</v>
      </c>
      <c r="C1273">
        <f>VLOOKUP($A1273,'Medical Examinations'!$A$1:$J$2336,2,FALSE)</f>
        <v>27.5</v>
      </c>
      <c r="D1273">
        <f>VLOOKUP($A1273,'Medical Examinations'!$A$1:$J$2336,3,FALSE)</f>
        <v>6.03</v>
      </c>
      <c r="E1273" t="str">
        <f>VLOOKUP($A1273,'Medical Examinations'!$A$1:$J$2336,4,FALSE)</f>
        <v>No</v>
      </c>
      <c r="F1273" t="str">
        <f>VLOOKUP($A1273,'Medical Examinations'!$A$1:$J$2336,5,FALSE)</f>
        <v>No</v>
      </c>
      <c r="G1273" t="str">
        <f>VLOOKUP($A1273,'Medical Examinations'!$A$1:$J$2336,6,FALSE)</f>
        <v>No</v>
      </c>
      <c r="H1273">
        <f>VLOOKUP($A1273,'Medical Examinations'!$A$1:$J$2336,7,FALSE)</f>
        <v>0</v>
      </c>
      <c r="I1273" t="str">
        <f>VLOOKUP($A1273,'Medical Examinations'!$A$1:$J$2336,8,FALSE)</f>
        <v>No</v>
      </c>
      <c r="J1273" t="str">
        <f>VLOOKUP($A1273,'Medical Examinations'!$A$1:$J$2336,9,FALSE)</f>
        <v>Over Weight</v>
      </c>
      <c r="K1273" t="str">
        <f>VLOOKUP($A1273,'Medical Examinations'!$A$1:$J$2336,10,FALSE)</f>
        <v>Prediabetes</v>
      </c>
      <c r="L1273">
        <f>VLOOKUP($A1273,'Hospitalisation Details'!$A$1:$O$2344,2,FALSE)</f>
        <v>2</v>
      </c>
      <c r="M1273" s="6" t="str">
        <f>VLOOKUP($A1273,'Hospitalisation Details'!$A$1:$O$2344,5,FALSE)</f>
        <v>2-Sep-1977</v>
      </c>
      <c r="N1273" s="28">
        <f>VLOOKUP($A1273,'Hospitalisation Details'!$A$1:$O$2344,6,FALSE)</f>
        <v>45</v>
      </c>
      <c r="O1273" s="28">
        <f>VLOOKUP($A1273,'Hospitalisation Details'!$A$1:$O$2344,7,FALSE)</f>
        <v>3</v>
      </c>
      <c r="P1273" s="28">
        <f>VLOOKUP($A1273,'Hospitalisation Details'!$A$1:$O$2344,8,FALSE)</f>
        <v>8615.2999999999993</v>
      </c>
      <c r="Q1273" t="str">
        <f>VLOOKUP($A1273,'Hospitalisation Details'!$A$1:$O$2344,3,FALSE)</f>
        <v>Sep</v>
      </c>
    </row>
    <row r="1274" spans="1:17" ht="15.6" x14ac:dyDescent="0.3">
      <c r="A1274" s="21" t="s">
        <v>1096</v>
      </c>
      <c r="B1274" t="str">
        <f>VLOOKUP($A1274,'Customer Names'!$A$2:$D$2336,3,FALSE)</f>
        <v>Maxime M</v>
      </c>
      <c r="C1274">
        <f>VLOOKUP($A1274,'Medical Examinations'!$A$1:$J$2336,2,FALSE)</f>
        <v>27.36</v>
      </c>
      <c r="D1274">
        <f>VLOOKUP($A1274,'Medical Examinations'!$A$1:$J$2336,3,FALSE)</f>
        <v>5.96</v>
      </c>
      <c r="E1274" t="str">
        <f>VLOOKUP($A1274,'Medical Examinations'!$A$1:$J$2336,4,FALSE)</f>
        <v>No</v>
      </c>
      <c r="F1274" t="str">
        <f>VLOOKUP($A1274,'Medical Examinations'!$A$1:$J$2336,5,FALSE)</f>
        <v>No</v>
      </c>
      <c r="G1274" t="str">
        <f>VLOOKUP($A1274,'Medical Examinations'!$A$1:$J$2336,6,FALSE)</f>
        <v>Yes</v>
      </c>
      <c r="H1274">
        <f>VLOOKUP($A1274,'Medical Examinations'!$A$1:$J$2336,7,FALSE)</f>
        <v>1</v>
      </c>
      <c r="I1274" t="str">
        <f>VLOOKUP($A1274,'Medical Examinations'!$A$1:$J$2336,8,FALSE)</f>
        <v>No</v>
      </c>
      <c r="J1274" t="str">
        <f>VLOOKUP($A1274,'Medical Examinations'!$A$1:$J$2336,9,FALSE)</f>
        <v>Over Weight</v>
      </c>
      <c r="K1274" t="str">
        <f>VLOOKUP($A1274,'Medical Examinations'!$A$1:$J$2336,10,FALSE)</f>
        <v>Prediabetes</v>
      </c>
      <c r="L1274">
        <f>VLOOKUP($A1274,'Hospitalisation Details'!$A$1:$O$2344,2,FALSE)</f>
        <v>17</v>
      </c>
      <c r="M1274" s="6" t="str">
        <f>VLOOKUP($A1274,'Hospitalisation Details'!$A$1:$O$2344,5,FALSE)</f>
        <v>17-Jul-1979</v>
      </c>
      <c r="N1274" s="28">
        <f>VLOOKUP($A1274,'Hospitalisation Details'!$A$1:$O$2344,6,FALSE)</f>
        <v>43</v>
      </c>
      <c r="O1274" s="28">
        <f>VLOOKUP($A1274,'Hospitalisation Details'!$A$1:$O$2344,7,FALSE)</f>
        <v>3</v>
      </c>
      <c r="P1274" s="28">
        <f>VLOOKUP($A1274,'Hospitalisation Details'!$A$1:$O$2344,8,FALSE)</f>
        <v>8606.2199999999993</v>
      </c>
      <c r="Q1274" t="str">
        <f>VLOOKUP($A1274,'Hospitalisation Details'!$A$1:$O$2344,3,FALSE)</f>
        <v>Jul</v>
      </c>
    </row>
    <row r="1275" spans="1:17" ht="15.6" x14ac:dyDescent="0.3">
      <c r="A1275" s="21" t="s">
        <v>1095</v>
      </c>
      <c r="B1275" t="str">
        <f>VLOOKUP($A1275,'Customer Names'!$A$2:$D$2336,3,FALSE)</f>
        <v>Mark D</v>
      </c>
      <c r="C1275">
        <f>VLOOKUP($A1275,'Medical Examinations'!$A$1:$J$2336,2,FALSE)</f>
        <v>20.350000000000001</v>
      </c>
      <c r="D1275">
        <f>VLOOKUP($A1275,'Medical Examinations'!$A$1:$J$2336,3,FALSE)</f>
        <v>4.16</v>
      </c>
      <c r="E1275" t="str">
        <f>VLOOKUP($A1275,'Medical Examinations'!$A$1:$J$2336,4,FALSE)</f>
        <v>No</v>
      </c>
      <c r="F1275" t="str">
        <f>VLOOKUP($A1275,'Medical Examinations'!$A$1:$J$2336,5,FALSE)</f>
        <v>No</v>
      </c>
      <c r="G1275" t="str">
        <f>VLOOKUP($A1275,'Medical Examinations'!$A$1:$J$2336,6,FALSE)</f>
        <v>No</v>
      </c>
      <c r="H1275">
        <f>VLOOKUP($A1275,'Medical Examinations'!$A$1:$J$2336,7,FALSE)</f>
        <v>0</v>
      </c>
      <c r="I1275" t="str">
        <f>VLOOKUP($A1275,'Medical Examinations'!$A$1:$J$2336,8,FALSE)</f>
        <v>No</v>
      </c>
      <c r="J1275" t="str">
        <f>VLOOKUP($A1275,'Medical Examinations'!$A$1:$J$2336,9,FALSE)</f>
        <v>Normal Weight</v>
      </c>
      <c r="K1275" t="str">
        <f>VLOOKUP($A1275,'Medical Examinations'!$A$1:$J$2336,10,FALSE)</f>
        <v>Normal</v>
      </c>
      <c r="L1275">
        <f>VLOOKUP($A1275,'Hospitalisation Details'!$A$1:$O$2344,2,FALSE)</f>
        <v>15</v>
      </c>
      <c r="M1275" s="6" t="str">
        <f>VLOOKUP($A1275,'Hospitalisation Details'!$A$1:$O$2344,5,FALSE)</f>
        <v>15-Oct-1977</v>
      </c>
      <c r="N1275" s="28">
        <f>VLOOKUP($A1275,'Hospitalisation Details'!$A$1:$O$2344,6,FALSE)</f>
        <v>45</v>
      </c>
      <c r="O1275" s="28">
        <f>VLOOKUP($A1275,'Hospitalisation Details'!$A$1:$O$2344,7,FALSE)</f>
        <v>3</v>
      </c>
      <c r="P1275" s="28">
        <f>VLOOKUP($A1275,'Hospitalisation Details'!$A$1:$O$2344,8,FALSE)</f>
        <v>8605.36</v>
      </c>
      <c r="Q1275" t="str">
        <f>VLOOKUP($A1275,'Hospitalisation Details'!$A$1:$O$2344,3,FALSE)</f>
        <v>Oct</v>
      </c>
    </row>
    <row r="1276" spans="1:17" ht="15.6" x14ac:dyDescent="0.3">
      <c r="A1276" s="21" t="s">
        <v>1094</v>
      </c>
      <c r="B1276" t="str">
        <f>VLOOKUP($A1276,'Customer Names'!$A$2:$D$2336,3,FALSE)</f>
        <v>Adam</v>
      </c>
      <c r="C1276">
        <f>VLOOKUP($A1276,'Medical Examinations'!$A$1:$J$2336,2,FALSE)</f>
        <v>24.035</v>
      </c>
      <c r="D1276">
        <f>VLOOKUP($A1276,'Medical Examinations'!$A$1:$J$2336,3,FALSE)</f>
        <v>6.11</v>
      </c>
      <c r="E1276" t="str">
        <f>VLOOKUP($A1276,'Medical Examinations'!$A$1:$J$2336,4,FALSE)</f>
        <v>No</v>
      </c>
      <c r="F1276" t="str">
        <f>VLOOKUP($A1276,'Medical Examinations'!$A$1:$J$2336,5,FALSE)</f>
        <v>No</v>
      </c>
      <c r="G1276" t="str">
        <f>VLOOKUP($A1276,'Medical Examinations'!$A$1:$J$2336,6,FALSE)</f>
        <v>No</v>
      </c>
      <c r="H1276">
        <f>VLOOKUP($A1276,'Medical Examinations'!$A$1:$J$2336,7,FALSE)</f>
        <v>0</v>
      </c>
      <c r="I1276" t="str">
        <f>VLOOKUP($A1276,'Medical Examinations'!$A$1:$J$2336,8,FALSE)</f>
        <v>No</v>
      </c>
      <c r="J1276" t="str">
        <f>VLOOKUP($A1276,'Medical Examinations'!$A$1:$J$2336,9,FALSE)</f>
        <v>Normal Weight</v>
      </c>
      <c r="K1276" t="str">
        <f>VLOOKUP($A1276,'Medical Examinations'!$A$1:$J$2336,10,FALSE)</f>
        <v>Prediabetes</v>
      </c>
      <c r="L1276">
        <f>VLOOKUP($A1276,'Hospitalisation Details'!$A$1:$O$2344,2,FALSE)</f>
        <v>12</v>
      </c>
      <c r="M1276" s="6" t="str">
        <f>VLOOKUP($A1276,'Hospitalisation Details'!$A$1:$O$2344,5,FALSE)</f>
        <v>12-Nov-1977</v>
      </c>
      <c r="N1276" s="28">
        <f>VLOOKUP($A1276,'Hospitalisation Details'!$A$1:$O$2344,6,FALSE)</f>
        <v>45</v>
      </c>
      <c r="O1276" s="28">
        <f>VLOOKUP($A1276,'Hospitalisation Details'!$A$1:$O$2344,7,FALSE)</f>
        <v>2</v>
      </c>
      <c r="P1276" s="28">
        <f>VLOOKUP($A1276,'Hospitalisation Details'!$A$1:$O$2344,8,FALSE)</f>
        <v>8604.48</v>
      </c>
      <c r="Q1276" t="str">
        <f>VLOOKUP($A1276,'Hospitalisation Details'!$A$1:$O$2344,3,FALSE)</f>
        <v>Nov</v>
      </c>
    </row>
    <row r="1277" spans="1:17" ht="15.6" x14ac:dyDescent="0.3">
      <c r="A1277" s="21" t="s">
        <v>1093</v>
      </c>
      <c r="B1277" t="str">
        <f>VLOOKUP($A1277,'Customer Names'!$A$2:$D$2336,3,FALSE)</f>
        <v>Justin M</v>
      </c>
      <c r="C1277">
        <f>VLOOKUP($A1277,'Medical Examinations'!$A$1:$J$2336,2,FALSE)</f>
        <v>23.56</v>
      </c>
      <c r="D1277">
        <f>VLOOKUP($A1277,'Medical Examinations'!$A$1:$J$2336,3,FALSE)</f>
        <v>5.97</v>
      </c>
      <c r="E1277" t="str">
        <f>VLOOKUP($A1277,'Medical Examinations'!$A$1:$J$2336,4,FALSE)</f>
        <v>No</v>
      </c>
      <c r="F1277" t="str">
        <f>VLOOKUP($A1277,'Medical Examinations'!$A$1:$J$2336,5,FALSE)</f>
        <v>No</v>
      </c>
      <c r="G1277" t="str">
        <f>VLOOKUP($A1277,'Medical Examinations'!$A$1:$J$2336,6,FALSE)</f>
        <v>No</v>
      </c>
      <c r="H1277">
        <f>VLOOKUP($A1277,'Medical Examinations'!$A$1:$J$2336,7,FALSE)</f>
        <v>0</v>
      </c>
      <c r="I1277" t="str">
        <f>VLOOKUP($A1277,'Medical Examinations'!$A$1:$J$2336,8,FALSE)</f>
        <v>No</v>
      </c>
      <c r="J1277" t="str">
        <f>VLOOKUP($A1277,'Medical Examinations'!$A$1:$J$2336,9,FALSE)</f>
        <v>Normal Weight</v>
      </c>
      <c r="K1277" t="str">
        <f>VLOOKUP($A1277,'Medical Examinations'!$A$1:$J$2336,10,FALSE)</f>
        <v>Prediabetes</v>
      </c>
      <c r="L1277">
        <f>VLOOKUP($A1277,'Hospitalisation Details'!$A$1:$O$2344,2,FALSE)</f>
        <v>24</v>
      </c>
      <c r="M1277" s="6" t="str">
        <f>VLOOKUP($A1277,'Hospitalisation Details'!$A$1:$O$2344,5,FALSE)</f>
        <v>24-Sep-1977</v>
      </c>
      <c r="N1277" s="28">
        <f>VLOOKUP($A1277,'Hospitalisation Details'!$A$1:$O$2344,6,FALSE)</f>
        <v>45</v>
      </c>
      <c r="O1277" s="28">
        <f>VLOOKUP($A1277,'Hospitalisation Details'!$A$1:$O$2344,7,FALSE)</f>
        <v>2</v>
      </c>
      <c r="P1277" s="28">
        <f>VLOOKUP($A1277,'Hospitalisation Details'!$A$1:$O$2344,8,FALSE)</f>
        <v>8603.82</v>
      </c>
      <c r="Q1277" t="str">
        <f>VLOOKUP($A1277,'Hospitalisation Details'!$A$1:$O$2344,3,FALSE)</f>
        <v>Sep</v>
      </c>
    </row>
    <row r="1278" spans="1:17" ht="15.6" x14ac:dyDescent="0.3">
      <c r="A1278" s="21" t="s">
        <v>1092</v>
      </c>
      <c r="B1278" t="str">
        <f>VLOOKUP($A1278,'Customer Names'!$A$2:$D$2336,3,FALSE)</f>
        <v>Svetlana V</v>
      </c>
      <c r="C1278">
        <f>VLOOKUP($A1278,'Medical Examinations'!$A$1:$J$2336,2,FALSE)</f>
        <v>27.17</v>
      </c>
      <c r="D1278">
        <f>VLOOKUP($A1278,'Medical Examinations'!$A$1:$J$2336,3,FALSE)</f>
        <v>10.81</v>
      </c>
      <c r="E1278" t="str">
        <f>VLOOKUP($A1278,'Medical Examinations'!$A$1:$J$2336,4,FALSE)</f>
        <v>No</v>
      </c>
      <c r="F1278" t="str">
        <f>VLOOKUP($A1278,'Medical Examinations'!$A$1:$J$2336,5,FALSE)</f>
        <v>No</v>
      </c>
      <c r="G1278" t="str">
        <f>VLOOKUP($A1278,'Medical Examinations'!$A$1:$J$2336,6,FALSE)</f>
        <v>No</v>
      </c>
      <c r="H1278">
        <f>VLOOKUP($A1278,'Medical Examinations'!$A$1:$J$2336,7,FALSE)</f>
        <v>2</v>
      </c>
      <c r="I1278" t="str">
        <f>VLOOKUP($A1278,'Medical Examinations'!$A$1:$J$2336,8,FALSE)</f>
        <v>No</v>
      </c>
      <c r="J1278" t="str">
        <f>VLOOKUP($A1278,'Medical Examinations'!$A$1:$J$2336,9,FALSE)</f>
        <v>Over Weight</v>
      </c>
      <c r="K1278" t="str">
        <f>VLOOKUP($A1278,'Medical Examinations'!$A$1:$J$2336,10,FALSE)</f>
        <v>Diabetes</v>
      </c>
      <c r="L1278">
        <f>VLOOKUP($A1278,'Hospitalisation Details'!$A$1:$O$2344,2,FALSE)</f>
        <v>11</v>
      </c>
      <c r="M1278" s="6" t="str">
        <f>VLOOKUP($A1278,'Hospitalisation Details'!$A$1:$O$2344,5,FALSE)</f>
        <v>11-Jul-1973</v>
      </c>
      <c r="N1278" s="28">
        <f>VLOOKUP($A1278,'Hospitalisation Details'!$A$1:$O$2344,6,FALSE)</f>
        <v>49</v>
      </c>
      <c r="O1278" s="28">
        <f>VLOOKUP($A1278,'Hospitalisation Details'!$A$1:$O$2344,7,FALSE)</f>
        <v>0</v>
      </c>
      <c r="P1278" s="28">
        <f>VLOOKUP($A1278,'Hospitalisation Details'!$A$1:$O$2344,8,FALSE)</f>
        <v>8601.33</v>
      </c>
      <c r="Q1278" t="str">
        <f>VLOOKUP($A1278,'Hospitalisation Details'!$A$1:$O$2344,3,FALSE)</f>
        <v>Jul</v>
      </c>
    </row>
    <row r="1279" spans="1:17" ht="15.6" x14ac:dyDescent="0.3">
      <c r="A1279" s="21" t="s">
        <v>1091</v>
      </c>
      <c r="B1279" t="str">
        <f>VLOOKUP($A1279,'Customer Names'!$A$2:$D$2336,3,FALSE)</f>
        <v>Jana L</v>
      </c>
      <c r="C1279">
        <f>VLOOKUP($A1279,'Medical Examinations'!$A$1:$J$2336,2,FALSE)</f>
        <v>34.32</v>
      </c>
      <c r="D1279">
        <f>VLOOKUP($A1279,'Medical Examinations'!$A$1:$J$2336,3,FALSE)</f>
        <v>5.7</v>
      </c>
      <c r="E1279" t="str">
        <f>VLOOKUP($A1279,'Medical Examinations'!$A$1:$J$2336,4,FALSE)</f>
        <v>Yes</v>
      </c>
      <c r="F1279" t="str">
        <f>VLOOKUP($A1279,'Medical Examinations'!$A$1:$J$2336,5,FALSE)</f>
        <v>No</v>
      </c>
      <c r="G1279" t="str">
        <f>VLOOKUP($A1279,'Medical Examinations'!$A$1:$J$2336,6,FALSE)</f>
        <v>Yes</v>
      </c>
      <c r="H1279">
        <f>VLOOKUP($A1279,'Medical Examinations'!$A$1:$J$2336,7,FALSE)</f>
        <v>1</v>
      </c>
      <c r="I1279" t="str">
        <f>VLOOKUP($A1279,'Medical Examinations'!$A$1:$J$2336,8,FALSE)</f>
        <v>No</v>
      </c>
      <c r="J1279" t="str">
        <f>VLOOKUP($A1279,'Medical Examinations'!$A$1:$J$2336,9,FALSE)</f>
        <v>Obesity</v>
      </c>
      <c r="K1279" t="str">
        <f>VLOOKUP($A1279,'Medical Examinations'!$A$1:$J$2336,10,FALSE)</f>
        <v>Normal</v>
      </c>
      <c r="L1279">
        <f>VLOOKUP($A1279,'Hospitalisation Details'!$A$1:$O$2344,2,FALSE)</f>
        <v>25</v>
      </c>
      <c r="M1279" s="6" t="str">
        <f>VLOOKUP($A1279,'Hospitalisation Details'!$A$1:$O$2344,5,FALSE)</f>
        <v>25-Jul-1983</v>
      </c>
      <c r="N1279" s="28">
        <f>VLOOKUP($A1279,'Hospitalisation Details'!$A$1:$O$2344,6,FALSE)</f>
        <v>39</v>
      </c>
      <c r="O1279" s="28">
        <f>VLOOKUP($A1279,'Hospitalisation Details'!$A$1:$O$2344,7,FALSE)</f>
        <v>5</v>
      </c>
      <c r="P1279" s="28">
        <f>VLOOKUP($A1279,'Hospitalisation Details'!$A$1:$O$2344,8,FALSE)</f>
        <v>8596.83</v>
      </c>
      <c r="Q1279" t="str">
        <f>VLOOKUP($A1279,'Hospitalisation Details'!$A$1:$O$2344,3,FALSE)</f>
        <v>Jul</v>
      </c>
    </row>
    <row r="1280" spans="1:17" ht="15.6" x14ac:dyDescent="0.3">
      <c r="A1280" s="21" t="s">
        <v>1090</v>
      </c>
      <c r="B1280" t="str">
        <f>VLOOKUP($A1280,'Customer Names'!$A$2:$D$2336,3,FALSE)</f>
        <v>Laura</v>
      </c>
      <c r="C1280">
        <f>VLOOKUP($A1280,'Medical Examinations'!$A$1:$J$2336,2,FALSE)</f>
        <v>23.87</v>
      </c>
      <c r="D1280">
        <f>VLOOKUP($A1280,'Medical Examinations'!$A$1:$J$2336,3,FALSE)</f>
        <v>4.7699999999999996</v>
      </c>
      <c r="E1280" t="str">
        <f>VLOOKUP($A1280,'Medical Examinations'!$A$1:$J$2336,4,FALSE)</f>
        <v>Yes</v>
      </c>
      <c r="F1280" t="str">
        <f>VLOOKUP($A1280,'Medical Examinations'!$A$1:$J$2336,5,FALSE)</f>
        <v>No</v>
      </c>
      <c r="G1280" t="str">
        <f>VLOOKUP($A1280,'Medical Examinations'!$A$1:$J$2336,6,FALSE)</f>
        <v>Yes</v>
      </c>
      <c r="H1280">
        <f>VLOOKUP($A1280,'Medical Examinations'!$A$1:$J$2336,7,FALSE)</f>
        <v>1</v>
      </c>
      <c r="I1280" t="str">
        <f>VLOOKUP($A1280,'Medical Examinations'!$A$1:$J$2336,8,FALSE)</f>
        <v>No</v>
      </c>
      <c r="J1280" t="str">
        <f>VLOOKUP($A1280,'Medical Examinations'!$A$1:$J$2336,9,FALSE)</f>
        <v>Normal Weight</v>
      </c>
      <c r="K1280" t="str">
        <f>VLOOKUP($A1280,'Medical Examinations'!$A$1:$J$2336,10,FALSE)</f>
        <v>Normal</v>
      </c>
      <c r="L1280">
        <f>VLOOKUP($A1280,'Hospitalisation Details'!$A$1:$O$2344,2,FALSE)</f>
        <v>30</v>
      </c>
      <c r="M1280" s="6" t="str">
        <f>VLOOKUP($A1280,'Hospitalisation Details'!$A$1:$O$2344,5,FALSE)</f>
        <v>30-Dec-1983</v>
      </c>
      <c r="N1280" s="28">
        <f>VLOOKUP($A1280,'Hospitalisation Details'!$A$1:$O$2344,6,FALSE)</f>
        <v>39</v>
      </c>
      <c r="O1280" s="28">
        <f>VLOOKUP($A1280,'Hospitalisation Details'!$A$1:$O$2344,7,FALSE)</f>
        <v>5</v>
      </c>
      <c r="P1280" s="28">
        <f>VLOOKUP($A1280,'Hospitalisation Details'!$A$1:$O$2344,8,FALSE)</f>
        <v>8582.2999999999993</v>
      </c>
      <c r="Q1280" t="str">
        <f>VLOOKUP($A1280,'Hospitalisation Details'!$A$1:$O$2344,3,FALSE)</f>
        <v>Dec</v>
      </c>
    </row>
    <row r="1281" spans="1:17" ht="15.6" x14ac:dyDescent="0.3">
      <c r="A1281" s="21" t="s">
        <v>1089</v>
      </c>
      <c r="B1281" t="str">
        <f>VLOOKUP($A1281,'Customer Names'!$A$2:$D$2336,3,FALSE)</f>
        <v>Torrey C III</v>
      </c>
      <c r="C1281">
        <f>VLOOKUP($A1281,'Medical Examinations'!$A$1:$J$2336,2,FALSE)</f>
        <v>30.15</v>
      </c>
      <c r="D1281">
        <f>VLOOKUP($A1281,'Medical Examinations'!$A$1:$J$2336,3,FALSE)</f>
        <v>4.25</v>
      </c>
      <c r="E1281" t="str">
        <f>VLOOKUP($A1281,'Medical Examinations'!$A$1:$J$2336,4,FALSE)</f>
        <v>No</v>
      </c>
      <c r="F1281" t="str">
        <f>VLOOKUP($A1281,'Medical Examinations'!$A$1:$J$2336,5,FALSE)</f>
        <v>No</v>
      </c>
      <c r="G1281" t="str">
        <f>VLOOKUP($A1281,'Medical Examinations'!$A$1:$J$2336,6,FALSE)</f>
        <v>No</v>
      </c>
      <c r="H1281">
        <f>VLOOKUP($A1281,'Medical Examinations'!$A$1:$J$2336,7,FALSE)</f>
        <v>1</v>
      </c>
      <c r="I1281" t="str">
        <f>VLOOKUP($A1281,'Medical Examinations'!$A$1:$J$2336,8,FALSE)</f>
        <v>No</v>
      </c>
      <c r="J1281" t="str">
        <f>VLOOKUP($A1281,'Medical Examinations'!$A$1:$J$2336,9,FALSE)</f>
        <v>Obesity</v>
      </c>
      <c r="K1281" t="str">
        <f>VLOOKUP($A1281,'Medical Examinations'!$A$1:$J$2336,10,FALSE)</f>
        <v>Normal</v>
      </c>
      <c r="L1281">
        <f>VLOOKUP($A1281,'Hospitalisation Details'!$A$1:$O$2344,2,FALSE)</f>
        <v>11</v>
      </c>
      <c r="M1281" s="6" t="str">
        <f>VLOOKUP($A1281,'Hospitalisation Details'!$A$1:$O$2344,5,FALSE)</f>
        <v>11-Nov-1987</v>
      </c>
      <c r="N1281" s="28">
        <f>VLOOKUP($A1281,'Hospitalisation Details'!$A$1:$O$2344,6,FALSE)</f>
        <v>35</v>
      </c>
      <c r="O1281" s="28">
        <f>VLOOKUP($A1281,'Hospitalisation Details'!$A$1:$O$2344,7,FALSE)</f>
        <v>3</v>
      </c>
      <c r="P1281" s="28">
        <f>VLOOKUP($A1281,'Hospitalisation Details'!$A$1:$O$2344,8,FALSE)</f>
        <v>8573.2999999999993</v>
      </c>
      <c r="Q1281" t="str">
        <f>VLOOKUP($A1281,'Hospitalisation Details'!$A$1:$O$2344,3,FALSE)</f>
        <v>Nov</v>
      </c>
    </row>
    <row r="1282" spans="1:17" ht="15.6" x14ac:dyDescent="0.3">
      <c r="A1282" s="21" t="s">
        <v>1088</v>
      </c>
      <c r="B1282" t="str">
        <f>VLOOKUP($A1282,'Customer Names'!$A$2:$D$2336,3,FALSE)</f>
        <v>Paul</v>
      </c>
      <c r="C1282">
        <f>VLOOKUP($A1282,'Medical Examinations'!$A$1:$J$2336,2,FALSE)</f>
        <v>26.36</v>
      </c>
      <c r="D1282">
        <f>VLOOKUP($A1282,'Medical Examinations'!$A$1:$J$2336,3,FALSE)</f>
        <v>5.52</v>
      </c>
      <c r="E1282" t="str">
        <f>VLOOKUP($A1282,'Medical Examinations'!$A$1:$J$2336,4,FALSE)</f>
        <v>No</v>
      </c>
      <c r="F1282" t="str">
        <f>VLOOKUP($A1282,'Medical Examinations'!$A$1:$J$2336,5,FALSE)</f>
        <v>No</v>
      </c>
      <c r="G1282" t="str">
        <f>VLOOKUP($A1282,'Medical Examinations'!$A$1:$J$2336,6,FALSE)</f>
        <v>No</v>
      </c>
      <c r="H1282">
        <f>VLOOKUP($A1282,'Medical Examinations'!$A$1:$J$2336,7,FALSE)</f>
        <v>0</v>
      </c>
      <c r="I1282" t="str">
        <f>VLOOKUP($A1282,'Medical Examinations'!$A$1:$J$2336,8,FALSE)</f>
        <v>No</v>
      </c>
      <c r="J1282" t="str">
        <f>VLOOKUP($A1282,'Medical Examinations'!$A$1:$J$2336,9,FALSE)</f>
        <v>Over Weight</v>
      </c>
      <c r="K1282" t="str">
        <f>VLOOKUP($A1282,'Medical Examinations'!$A$1:$J$2336,10,FALSE)</f>
        <v>Normal</v>
      </c>
      <c r="L1282">
        <f>VLOOKUP($A1282,'Hospitalisation Details'!$A$1:$O$2344,2,FALSE)</f>
        <v>6</v>
      </c>
      <c r="M1282" s="6" t="str">
        <f>VLOOKUP($A1282,'Hospitalisation Details'!$A$1:$O$2344,5,FALSE)</f>
        <v>6-Dec-1982</v>
      </c>
      <c r="N1282" s="28">
        <f>VLOOKUP($A1282,'Hospitalisation Details'!$A$1:$O$2344,6,FALSE)</f>
        <v>40</v>
      </c>
      <c r="O1282" s="28">
        <f>VLOOKUP($A1282,'Hospitalisation Details'!$A$1:$O$2344,7,FALSE)</f>
        <v>3</v>
      </c>
      <c r="P1282" s="28">
        <f>VLOOKUP($A1282,'Hospitalisation Details'!$A$1:$O$2344,8,FALSE)</f>
        <v>8572.0400000000009</v>
      </c>
      <c r="Q1282" t="str">
        <f>VLOOKUP($A1282,'Hospitalisation Details'!$A$1:$O$2344,3,FALSE)</f>
        <v>Dec</v>
      </c>
    </row>
    <row r="1283" spans="1:17" ht="15.6" x14ac:dyDescent="0.3">
      <c r="A1283" s="21" t="s">
        <v>1087</v>
      </c>
      <c r="B1283" t="str">
        <f>VLOOKUP($A1283,'Customer Names'!$A$2:$D$2336,3,FALSE)</f>
        <v>Jennifer D</v>
      </c>
      <c r="C1283">
        <f>VLOOKUP($A1283,'Medical Examinations'!$A$1:$J$2336,2,FALSE)</f>
        <v>45.32</v>
      </c>
      <c r="D1283">
        <f>VLOOKUP($A1283,'Medical Examinations'!$A$1:$J$2336,3,FALSE)</f>
        <v>6.53</v>
      </c>
      <c r="E1283" t="str">
        <f>VLOOKUP($A1283,'Medical Examinations'!$A$1:$J$2336,4,FALSE)</f>
        <v>Yes</v>
      </c>
      <c r="F1283" t="str">
        <f>VLOOKUP($A1283,'Medical Examinations'!$A$1:$J$2336,5,FALSE)</f>
        <v>No</v>
      </c>
      <c r="G1283" t="str">
        <f>VLOOKUP($A1283,'Medical Examinations'!$A$1:$J$2336,6,FALSE)</f>
        <v>No</v>
      </c>
      <c r="H1283">
        <f>VLOOKUP($A1283,'Medical Examinations'!$A$1:$J$2336,7,FALSE)</f>
        <v>1</v>
      </c>
      <c r="I1283" t="str">
        <f>VLOOKUP($A1283,'Medical Examinations'!$A$1:$J$2336,8,FALSE)</f>
        <v>No</v>
      </c>
      <c r="J1283" t="str">
        <f>VLOOKUP($A1283,'Medical Examinations'!$A$1:$J$2336,9,FALSE)</f>
        <v>Obesity</v>
      </c>
      <c r="K1283" t="str">
        <f>VLOOKUP($A1283,'Medical Examinations'!$A$1:$J$2336,10,FALSE)</f>
        <v>Diabetes</v>
      </c>
      <c r="L1283">
        <f>VLOOKUP($A1283,'Hospitalisation Details'!$A$1:$O$2344,2,FALSE)</f>
        <v>26</v>
      </c>
      <c r="M1283" s="6" t="str">
        <f>VLOOKUP($A1283,'Hospitalisation Details'!$A$1:$O$2344,5,FALSE)</f>
        <v>26-Sep-1975</v>
      </c>
      <c r="N1283" s="28">
        <f>VLOOKUP($A1283,'Hospitalisation Details'!$A$1:$O$2344,6,FALSE)</f>
        <v>47</v>
      </c>
      <c r="O1283" s="28">
        <f>VLOOKUP($A1283,'Hospitalisation Details'!$A$1:$O$2344,7,FALSE)</f>
        <v>1</v>
      </c>
      <c r="P1283" s="28">
        <f>VLOOKUP($A1283,'Hospitalisation Details'!$A$1:$O$2344,8,FALSE)</f>
        <v>8569.86</v>
      </c>
      <c r="Q1283" t="str">
        <f>VLOOKUP($A1283,'Hospitalisation Details'!$A$1:$O$2344,3,FALSE)</f>
        <v>Sep</v>
      </c>
    </row>
    <row r="1284" spans="1:17" ht="15.6" x14ac:dyDescent="0.3">
      <c r="A1284" s="21" t="s">
        <v>1086</v>
      </c>
      <c r="B1284" t="str">
        <f>VLOOKUP($A1284,'Customer Names'!$A$2:$D$2336,3,FALSE)</f>
        <v>Erik</v>
      </c>
      <c r="C1284">
        <f>VLOOKUP($A1284,'Medical Examinations'!$A$1:$J$2336,2,FALSE)</f>
        <v>31.93</v>
      </c>
      <c r="D1284">
        <f>VLOOKUP($A1284,'Medical Examinations'!$A$1:$J$2336,3,FALSE)</f>
        <v>4.82</v>
      </c>
      <c r="E1284" t="str">
        <f>VLOOKUP($A1284,'Medical Examinations'!$A$1:$J$2336,4,FALSE)</f>
        <v>Yes</v>
      </c>
      <c r="F1284" t="str">
        <f>VLOOKUP($A1284,'Medical Examinations'!$A$1:$J$2336,5,FALSE)</f>
        <v>No</v>
      </c>
      <c r="G1284" t="str">
        <f>VLOOKUP($A1284,'Medical Examinations'!$A$1:$J$2336,6,FALSE)</f>
        <v>No</v>
      </c>
      <c r="H1284">
        <f>VLOOKUP($A1284,'Medical Examinations'!$A$1:$J$2336,7,FALSE)</f>
        <v>1</v>
      </c>
      <c r="I1284" t="str">
        <f>VLOOKUP($A1284,'Medical Examinations'!$A$1:$J$2336,8,FALSE)</f>
        <v>No</v>
      </c>
      <c r="J1284" t="str">
        <f>VLOOKUP($A1284,'Medical Examinations'!$A$1:$J$2336,9,FALSE)</f>
        <v>Obesity</v>
      </c>
      <c r="K1284" t="str">
        <f>VLOOKUP($A1284,'Medical Examinations'!$A$1:$J$2336,10,FALSE)</f>
        <v>Normal</v>
      </c>
      <c r="L1284">
        <f>VLOOKUP($A1284,'Hospitalisation Details'!$A$1:$O$2344,2,FALSE)</f>
        <v>21</v>
      </c>
      <c r="M1284" s="6" t="str">
        <f>VLOOKUP($A1284,'Hospitalisation Details'!$A$1:$O$2344,5,FALSE)</f>
        <v>21-Sep-1988</v>
      </c>
      <c r="N1284" s="28">
        <f>VLOOKUP($A1284,'Hospitalisation Details'!$A$1:$O$2344,6,FALSE)</f>
        <v>34</v>
      </c>
      <c r="O1284" s="28">
        <f>VLOOKUP($A1284,'Hospitalisation Details'!$A$1:$O$2344,7,FALSE)</f>
        <v>3</v>
      </c>
      <c r="P1284" s="28">
        <f>VLOOKUP($A1284,'Hospitalisation Details'!$A$1:$O$2344,8,FALSE)</f>
        <v>8567.25</v>
      </c>
      <c r="Q1284" t="str">
        <f>VLOOKUP($A1284,'Hospitalisation Details'!$A$1:$O$2344,3,FALSE)</f>
        <v>Sep</v>
      </c>
    </row>
    <row r="1285" spans="1:17" ht="15.6" x14ac:dyDescent="0.3">
      <c r="A1285" s="21" t="s">
        <v>1085</v>
      </c>
      <c r="B1285" t="str">
        <f>VLOOKUP($A1285,'Customer Names'!$A$2:$D$2336,3,FALSE)</f>
        <v>Lana J</v>
      </c>
      <c r="C1285">
        <f>VLOOKUP($A1285,'Medical Examinations'!$A$1:$J$2336,2,FALSE)</f>
        <v>36</v>
      </c>
      <c r="D1285">
        <f>VLOOKUP($A1285,'Medical Examinations'!$A$1:$J$2336,3,FALSE)</f>
        <v>11.94</v>
      </c>
      <c r="E1285" t="str">
        <f>VLOOKUP($A1285,'Medical Examinations'!$A$1:$J$2336,4,FALSE)</f>
        <v>Yes</v>
      </c>
      <c r="F1285" t="str">
        <f>VLOOKUP($A1285,'Medical Examinations'!$A$1:$J$2336,5,FALSE)</f>
        <v>No</v>
      </c>
      <c r="G1285" t="str">
        <f>VLOOKUP($A1285,'Medical Examinations'!$A$1:$J$2336,6,FALSE)</f>
        <v>No</v>
      </c>
      <c r="H1285">
        <f>VLOOKUP($A1285,'Medical Examinations'!$A$1:$J$2336,7,FALSE)</f>
        <v>1</v>
      </c>
      <c r="I1285" t="str">
        <f>VLOOKUP($A1285,'Medical Examinations'!$A$1:$J$2336,8,FALSE)</f>
        <v>No</v>
      </c>
      <c r="J1285" t="str">
        <f>VLOOKUP($A1285,'Medical Examinations'!$A$1:$J$2336,9,FALSE)</f>
        <v>Obesity</v>
      </c>
      <c r="K1285" t="str">
        <f>VLOOKUP($A1285,'Medical Examinations'!$A$1:$J$2336,10,FALSE)</f>
        <v>Diabetes</v>
      </c>
      <c r="L1285">
        <f>VLOOKUP($A1285,'Hospitalisation Details'!$A$1:$O$2344,2,FALSE)</f>
        <v>21</v>
      </c>
      <c r="M1285" s="6" t="str">
        <f>VLOOKUP($A1285,'Hospitalisation Details'!$A$1:$O$2344,5,FALSE)</f>
        <v>21-Aug-1975</v>
      </c>
      <c r="N1285" s="28">
        <f>VLOOKUP($A1285,'Hospitalisation Details'!$A$1:$O$2344,6,FALSE)</f>
        <v>47</v>
      </c>
      <c r="O1285" s="28">
        <f>VLOOKUP($A1285,'Hospitalisation Details'!$A$1:$O$2344,7,FALSE)</f>
        <v>1</v>
      </c>
      <c r="P1285" s="28">
        <f>VLOOKUP($A1285,'Hospitalisation Details'!$A$1:$O$2344,8,FALSE)</f>
        <v>8556.91</v>
      </c>
      <c r="Q1285" t="str">
        <f>VLOOKUP($A1285,'Hospitalisation Details'!$A$1:$O$2344,3,FALSE)</f>
        <v>Aug</v>
      </c>
    </row>
    <row r="1286" spans="1:17" ht="15.6" x14ac:dyDescent="0.3">
      <c r="A1286" s="21" t="s">
        <v>1084</v>
      </c>
      <c r="B1286" t="str">
        <f>VLOOKUP($A1286,'Customer Names'!$A$2:$D$2336,3,FALSE)</f>
        <v>Rebecca E</v>
      </c>
      <c r="C1286">
        <f>VLOOKUP($A1286,'Medical Examinations'!$A$1:$J$2336,2,FALSE)</f>
        <v>32</v>
      </c>
      <c r="D1286">
        <f>VLOOKUP($A1286,'Medical Examinations'!$A$1:$J$2336,3,FALSE)</f>
        <v>7.85</v>
      </c>
      <c r="E1286" t="str">
        <f>VLOOKUP($A1286,'Medical Examinations'!$A$1:$J$2336,4,FALSE)</f>
        <v>Yes</v>
      </c>
      <c r="F1286" t="str">
        <f>VLOOKUP($A1286,'Medical Examinations'!$A$1:$J$2336,5,FALSE)</f>
        <v>No</v>
      </c>
      <c r="G1286" t="str">
        <f>VLOOKUP($A1286,'Medical Examinations'!$A$1:$J$2336,6,FALSE)</f>
        <v>No</v>
      </c>
      <c r="H1286">
        <f>VLOOKUP($A1286,'Medical Examinations'!$A$1:$J$2336,7,FALSE)</f>
        <v>1</v>
      </c>
      <c r="I1286" t="str">
        <f>VLOOKUP($A1286,'Medical Examinations'!$A$1:$J$2336,8,FALSE)</f>
        <v>No</v>
      </c>
      <c r="J1286" t="str">
        <f>VLOOKUP($A1286,'Medical Examinations'!$A$1:$J$2336,9,FALSE)</f>
        <v>Obesity</v>
      </c>
      <c r="K1286" t="str">
        <f>VLOOKUP($A1286,'Medical Examinations'!$A$1:$J$2336,10,FALSE)</f>
        <v>Diabetes</v>
      </c>
      <c r="L1286">
        <f>VLOOKUP($A1286,'Hospitalisation Details'!$A$1:$O$2344,2,FALSE)</f>
        <v>6</v>
      </c>
      <c r="M1286" s="6" t="str">
        <f>VLOOKUP($A1286,'Hospitalisation Details'!$A$1:$O$2344,5,FALSE)</f>
        <v>6-Aug-1975</v>
      </c>
      <c r="N1286" s="28">
        <f>VLOOKUP($A1286,'Hospitalisation Details'!$A$1:$O$2344,6,FALSE)</f>
        <v>47</v>
      </c>
      <c r="O1286" s="28">
        <f>VLOOKUP($A1286,'Hospitalisation Details'!$A$1:$O$2344,7,FALSE)</f>
        <v>1</v>
      </c>
      <c r="P1286" s="28">
        <f>VLOOKUP($A1286,'Hospitalisation Details'!$A$1:$O$2344,8,FALSE)</f>
        <v>8551.35</v>
      </c>
      <c r="Q1286" t="str">
        <f>VLOOKUP($A1286,'Hospitalisation Details'!$A$1:$O$2344,3,FALSE)</f>
        <v>Aug</v>
      </c>
    </row>
    <row r="1287" spans="1:17" ht="15.6" x14ac:dyDescent="0.3">
      <c r="A1287" s="21" t="s">
        <v>1083</v>
      </c>
      <c r="B1287" t="str">
        <f>VLOOKUP($A1287,'Customer Names'!$A$2:$D$2336,3,FALSE)</f>
        <v>Katie M</v>
      </c>
      <c r="C1287">
        <f>VLOOKUP($A1287,'Medical Examinations'!$A$1:$J$2336,2,FALSE)</f>
        <v>29.37</v>
      </c>
      <c r="D1287">
        <f>VLOOKUP($A1287,'Medical Examinations'!$A$1:$J$2336,3,FALSE)</f>
        <v>8.01</v>
      </c>
      <c r="E1287" t="str">
        <f>VLOOKUP($A1287,'Medical Examinations'!$A$1:$J$2336,4,FALSE)</f>
        <v>Yes</v>
      </c>
      <c r="F1287" t="str">
        <f>VLOOKUP($A1287,'Medical Examinations'!$A$1:$J$2336,5,FALSE)</f>
        <v>No</v>
      </c>
      <c r="G1287" t="str">
        <f>VLOOKUP($A1287,'Medical Examinations'!$A$1:$J$2336,6,FALSE)</f>
        <v>No</v>
      </c>
      <c r="H1287">
        <f>VLOOKUP($A1287,'Medical Examinations'!$A$1:$J$2336,7,FALSE)</f>
        <v>1</v>
      </c>
      <c r="I1287" t="str">
        <f>VLOOKUP($A1287,'Medical Examinations'!$A$1:$J$2336,8,FALSE)</f>
        <v>No</v>
      </c>
      <c r="J1287" t="str">
        <f>VLOOKUP($A1287,'Medical Examinations'!$A$1:$J$2336,9,FALSE)</f>
        <v>Over Weight</v>
      </c>
      <c r="K1287" t="str">
        <f>VLOOKUP($A1287,'Medical Examinations'!$A$1:$J$2336,10,FALSE)</f>
        <v>Diabetes</v>
      </c>
      <c r="L1287">
        <f>VLOOKUP($A1287,'Hospitalisation Details'!$A$1:$O$2344,2,FALSE)</f>
        <v>12</v>
      </c>
      <c r="M1287" s="6" t="str">
        <f>VLOOKUP($A1287,'Hospitalisation Details'!$A$1:$O$2344,5,FALSE)</f>
        <v>12-Dec-1982.84152071764</v>
      </c>
      <c r="N1287" s="28" t="e">
        <f>VLOOKUP($A1287,'Hospitalisation Details'!$A$1:$O$2344,6,FALSE)</f>
        <v>#VALUE!</v>
      </c>
      <c r="O1287" s="28">
        <f>VLOOKUP($A1287,'Hospitalisation Details'!$A$1:$O$2344,7,FALSE)</f>
        <v>1</v>
      </c>
      <c r="P1287" s="28">
        <f>VLOOKUP($A1287,'Hospitalisation Details'!$A$1:$O$2344,8,FALSE)</f>
        <v>8547.69</v>
      </c>
      <c r="Q1287" t="str">
        <f>VLOOKUP($A1287,'Hospitalisation Details'!$A$1:$O$2344,3,FALSE)</f>
        <v>Dec</v>
      </c>
    </row>
    <row r="1288" spans="1:17" ht="15.6" x14ac:dyDescent="0.3">
      <c r="A1288" s="21" t="s">
        <v>1082</v>
      </c>
      <c r="B1288" t="str">
        <f>VLOOKUP($A1288,'Customer Names'!$A$2:$D$2336,3,FALSE)</f>
        <v>Elizabeth A</v>
      </c>
      <c r="C1288">
        <f>VLOOKUP($A1288,'Medical Examinations'!$A$1:$J$2336,2,FALSE)</f>
        <v>23.6</v>
      </c>
      <c r="D1288">
        <f>VLOOKUP($A1288,'Medical Examinations'!$A$1:$J$2336,3,FALSE)</f>
        <v>7.4</v>
      </c>
      <c r="E1288" t="str">
        <f>VLOOKUP($A1288,'Medical Examinations'!$A$1:$J$2336,4,FALSE)</f>
        <v>Yes</v>
      </c>
      <c r="F1288" t="str">
        <f>VLOOKUP($A1288,'Medical Examinations'!$A$1:$J$2336,5,FALSE)</f>
        <v>No</v>
      </c>
      <c r="G1288" t="str">
        <f>VLOOKUP($A1288,'Medical Examinations'!$A$1:$J$2336,6,FALSE)</f>
        <v>No</v>
      </c>
      <c r="H1288">
        <f>VLOOKUP($A1288,'Medical Examinations'!$A$1:$J$2336,7,FALSE)</f>
        <v>1</v>
      </c>
      <c r="I1288" t="str">
        <f>VLOOKUP($A1288,'Medical Examinations'!$A$1:$J$2336,8,FALSE)</f>
        <v>No</v>
      </c>
      <c r="J1288" t="str">
        <f>VLOOKUP($A1288,'Medical Examinations'!$A$1:$J$2336,9,FALSE)</f>
        <v>Normal Weight</v>
      </c>
      <c r="K1288" t="str">
        <f>VLOOKUP($A1288,'Medical Examinations'!$A$1:$J$2336,10,FALSE)</f>
        <v>Diabetes</v>
      </c>
      <c r="L1288">
        <f>VLOOKUP($A1288,'Hospitalisation Details'!$A$1:$O$2344,2,FALSE)</f>
        <v>6</v>
      </c>
      <c r="M1288" s="6" t="str">
        <f>VLOOKUP($A1288,'Hospitalisation Details'!$A$1:$O$2344,5,FALSE)</f>
        <v>6-Nov-1975</v>
      </c>
      <c r="N1288" s="28">
        <f>VLOOKUP($A1288,'Hospitalisation Details'!$A$1:$O$2344,6,FALSE)</f>
        <v>47</v>
      </c>
      <c r="O1288" s="28">
        <f>VLOOKUP($A1288,'Hospitalisation Details'!$A$1:$O$2344,7,FALSE)</f>
        <v>1</v>
      </c>
      <c r="P1288" s="28">
        <f>VLOOKUP($A1288,'Hospitalisation Details'!$A$1:$O$2344,8,FALSE)</f>
        <v>8539.67</v>
      </c>
      <c r="Q1288" t="str">
        <f>VLOOKUP($A1288,'Hospitalisation Details'!$A$1:$O$2344,3,FALSE)</f>
        <v>Nov</v>
      </c>
    </row>
    <row r="1289" spans="1:17" ht="15.6" x14ac:dyDescent="0.3">
      <c r="A1289" s="21" t="s">
        <v>1081</v>
      </c>
      <c r="B1289" t="str">
        <f>VLOOKUP($A1289,'Customer Names'!$A$2:$D$2336,3,FALSE)</f>
        <v>Sarah</v>
      </c>
      <c r="C1289">
        <f>VLOOKUP($A1289,'Medical Examinations'!$A$1:$J$2336,2,FALSE)</f>
        <v>33.155000000000001</v>
      </c>
      <c r="D1289">
        <f>VLOOKUP($A1289,'Medical Examinations'!$A$1:$J$2336,3,FALSE)</f>
        <v>8.3800000000000008</v>
      </c>
      <c r="E1289" t="str">
        <f>VLOOKUP($A1289,'Medical Examinations'!$A$1:$J$2336,4,FALSE)</f>
        <v>Yes</v>
      </c>
      <c r="F1289" t="str">
        <f>VLOOKUP($A1289,'Medical Examinations'!$A$1:$J$2336,5,FALSE)</f>
        <v>No</v>
      </c>
      <c r="G1289" t="str">
        <f>VLOOKUP($A1289,'Medical Examinations'!$A$1:$J$2336,6,FALSE)</f>
        <v>No</v>
      </c>
      <c r="H1289">
        <f>VLOOKUP($A1289,'Medical Examinations'!$A$1:$J$2336,7,FALSE)</f>
        <v>0</v>
      </c>
      <c r="I1289" t="str">
        <f>VLOOKUP($A1289,'Medical Examinations'!$A$1:$J$2336,8,FALSE)</f>
        <v>No</v>
      </c>
      <c r="J1289" t="str">
        <f>VLOOKUP($A1289,'Medical Examinations'!$A$1:$J$2336,9,FALSE)</f>
        <v>Obesity</v>
      </c>
      <c r="K1289" t="str">
        <f>VLOOKUP($A1289,'Medical Examinations'!$A$1:$J$2336,10,FALSE)</f>
        <v>Diabetes</v>
      </c>
      <c r="L1289">
        <f>VLOOKUP($A1289,'Hospitalisation Details'!$A$1:$O$2344,2,FALSE)</f>
        <v>27</v>
      </c>
      <c r="M1289" s="6" t="str">
        <f>VLOOKUP($A1289,'Hospitalisation Details'!$A$1:$O$2344,5,FALSE)</f>
        <v>27-Dec-1981</v>
      </c>
      <c r="N1289" s="28">
        <f>VLOOKUP($A1289,'Hospitalisation Details'!$A$1:$O$2344,6,FALSE)</f>
        <v>41</v>
      </c>
      <c r="O1289" s="28">
        <f>VLOOKUP($A1289,'Hospitalisation Details'!$A$1:$O$2344,7,FALSE)</f>
        <v>3</v>
      </c>
      <c r="P1289" s="28">
        <f>VLOOKUP($A1289,'Hospitalisation Details'!$A$1:$O$2344,8,FALSE)</f>
        <v>8538.2900000000009</v>
      </c>
      <c r="Q1289" t="str">
        <f>VLOOKUP($A1289,'Hospitalisation Details'!$A$1:$O$2344,3,FALSE)</f>
        <v>Dec</v>
      </c>
    </row>
    <row r="1290" spans="1:17" ht="15.6" x14ac:dyDescent="0.3">
      <c r="A1290" s="21" t="s">
        <v>1080</v>
      </c>
      <c r="B1290" t="str">
        <f>VLOOKUP($A1290,'Customer Names'!$A$2:$D$2336,3,FALSE)</f>
        <v>Annie J</v>
      </c>
      <c r="C1290">
        <f>VLOOKUP($A1290,'Medical Examinations'!$A$1:$J$2336,2,FALSE)</f>
        <v>24.32</v>
      </c>
      <c r="D1290">
        <f>VLOOKUP($A1290,'Medical Examinations'!$A$1:$J$2336,3,FALSE)</f>
        <v>11.56</v>
      </c>
      <c r="E1290" t="str">
        <f>VLOOKUP($A1290,'Medical Examinations'!$A$1:$J$2336,4,FALSE)</f>
        <v>Yes</v>
      </c>
      <c r="F1290" t="str">
        <f>VLOOKUP($A1290,'Medical Examinations'!$A$1:$J$2336,5,FALSE)</f>
        <v>No</v>
      </c>
      <c r="G1290" t="str">
        <f>VLOOKUP($A1290,'Medical Examinations'!$A$1:$J$2336,6,FALSE)</f>
        <v>No</v>
      </c>
      <c r="H1290">
        <f>VLOOKUP($A1290,'Medical Examinations'!$A$1:$J$2336,7,FALSE)</f>
        <v>1</v>
      </c>
      <c r="I1290" t="str">
        <f>VLOOKUP($A1290,'Medical Examinations'!$A$1:$J$2336,8,FALSE)</f>
        <v>No</v>
      </c>
      <c r="J1290" t="str">
        <f>VLOOKUP($A1290,'Medical Examinations'!$A$1:$J$2336,9,FALSE)</f>
        <v>Normal Weight</v>
      </c>
      <c r="K1290" t="str">
        <f>VLOOKUP($A1290,'Medical Examinations'!$A$1:$J$2336,10,FALSE)</f>
        <v>Diabetes</v>
      </c>
      <c r="L1290">
        <f>VLOOKUP($A1290,'Hospitalisation Details'!$A$1:$O$2344,2,FALSE)</f>
        <v>24</v>
      </c>
      <c r="M1290" s="6" t="str">
        <f>VLOOKUP($A1290,'Hospitalisation Details'!$A$1:$O$2344,5,FALSE)</f>
        <v>24-Jul-1982.84152071764</v>
      </c>
      <c r="N1290" s="28" t="e">
        <f>VLOOKUP($A1290,'Hospitalisation Details'!$A$1:$O$2344,6,FALSE)</f>
        <v>#VALUE!</v>
      </c>
      <c r="O1290" s="28">
        <f>VLOOKUP($A1290,'Hospitalisation Details'!$A$1:$O$2344,7,FALSE)</f>
        <v>0</v>
      </c>
      <c r="P1290" s="28">
        <f>VLOOKUP($A1290,'Hospitalisation Details'!$A$1:$O$2344,8,FALSE)</f>
        <v>8534.67</v>
      </c>
      <c r="Q1290" t="str">
        <f>VLOOKUP($A1290,'Hospitalisation Details'!$A$1:$O$2344,3,FALSE)</f>
        <v>Jul</v>
      </c>
    </row>
    <row r="1291" spans="1:17" ht="15.6" x14ac:dyDescent="0.3">
      <c r="A1291" s="21" t="s">
        <v>1079</v>
      </c>
      <c r="B1291" t="str">
        <f>VLOOKUP($A1291,'Customer Names'!$A$2:$D$2336,3,FALSE)</f>
        <v>Annie</v>
      </c>
      <c r="C1291">
        <f>VLOOKUP($A1291,'Medical Examinations'!$A$1:$J$2336,2,FALSE)</f>
        <v>36.299999999999997</v>
      </c>
      <c r="D1291">
        <f>VLOOKUP($A1291,'Medical Examinations'!$A$1:$J$2336,3,FALSE)</f>
        <v>4.6100000000000003</v>
      </c>
      <c r="E1291" t="str">
        <f>VLOOKUP($A1291,'Medical Examinations'!$A$1:$J$2336,4,FALSE)</f>
        <v>No</v>
      </c>
      <c r="F1291" t="str">
        <f>VLOOKUP($A1291,'Medical Examinations'!$A$1:$J$2336,5,FALSE)</f>
        <v>No</v>
      </c>
      <c r="G1291" t="str">
        <f>VLOOKUP($A1291,'Medical Examinations'!$A$1:$J$2336,6,FALSE)</f>
        <v>No</v>
      </c>
      <c r="H1291">
        <f>VLOOKUP($A1291,'Medical Examinations'!$A$1:$J$2336,7,FALSE)</f>
        <v>0</v>
      </c>
      <c r="I1291" t="str">
        <f>VLOOKUP($A1291,'Medical Examinations'!$A$1:$J$2336,8,FALSE)</f>
        <v>No</v>
      </c>
      <c r="J1291" t="str">
        <f>VLOOKUP($A1291,'Medical Examinations'!$A$1:$J$2336,9,FALSE)</f>
        <v>Obesity</v>
      </c>
      <c r="K1291" t="str">
        <f>VLOOKUP($A1291,'Medical Examinations'!$A$1:$J$2336,10,FALSE)</f>
        <v>Normal</v>
      </c>
      <c r="L1291">
        <f>VLOOKUP($A1291,'Hospitalisation Details'!$A$1:$O$2344,2,FALSE)</f>
        <v>26</v>
      </c>
      <c r="M1291" s="6" t="str">
        <f>VLOOKUP($A1291,'Hospitalisation Details'!$A$1:$O$2344,5,FALSE)</f>
        <v>26-Jul-1977</v>
      </c>
      <c r="N1291" s="28">
        <f>VLOOKUP($A1291,'Hospitalisation Details'!$A$1:$O$2344,6,FALSE)</f>
        <v>45</v>
      </c>
      <c r="O1291" s="28">
        <f>VLOOKUP($A1291,'Hospitalisation Details'!$A$1:$O$2344,7,FALSE)</f>
        <v>2</v>
      </c>
      <c r="P1291" s="28">
        <f>VLOOKUP($A1291,'Hospitalisation Details'!$A$1:$O$2344,8,FALSE)</f>
        <v>8527.5300000000007</v>
      </c>
      <c r="Q1291" t="str">
        <f>VLOOKUP($A1291,'Hospitalisation Details'!$A$1:$O$2344,3,FALSE)</f>
        <v>Jul</v>
      </c>
    </row>
    <row r="1292" spans="1:17" ht="15.6" x14ac:dyDescent="0.3">
      <c r="A1292" s="21" t="s">
        <v>1078</v>
      </c>
      <c r="B1292" t="str">
        <f>VLOOKUP($A1292,'Customer Names'!$A$2:$D$2336,3,FALSE)</f>
        <v>Lindsey</v>
      </c>
      <c r="C1292">
        <f>VLOOKUP($A1292,'Medical Examinations'!$A$1:$J$2336,2,FALSE)</f>
        <v>34.4</v>
      </c>
      <c r="D1292">
        <f>VLOOKUP($A1292,'Medical Examinations'!$A$1:$J$2336,3,FALSE)</f>
        <v>4.95</v>
      </c>
      <c r="E1292" t="str">
        <f>VLOOKUP($A1292,'Medical Examinations'!$A$1:$J$2336,4,FALSE)</f>
        <v>No</v>
      </c>
      <c r="F1292" t="str">
        <f>VLOOKUP($A1292,'Medical Examinations'!$A$1:$J$2336,5,FALSE)</f>
        <v>No</v>
      </c>
      <c r="G1292" t="str">
        <f>VLOOKUP($A1292,'Medical Examinations'!$A$1:$J$2336,6,FALSE)</f>
        <v>Yes</v>
      </c>
      <c r="H1292">
        <f>VLOOKUP($A1292,'Medical Examinations'!$A$1:$J$2336,7,FALSE)</f>
        <v>1</v>
      </c>
      <c r="I1292" t="str">
        <f>VLOOKUP($A1292,'Medical Examinations'!$A$1:$J$2336,8,FALSE)</f>
        <v>No</v>
      </c>
      <c r="J1292" t="str">
        <f>VLOOKUP($A1292,'Medical Examinations'!$A$1:$J$2336,9,FALSE)</f>
        <v>Obesity</v>
      </c>
      <c r="K1292" t="str">
        <f>VLOOKUP($A1292,'Medical Examinations'!$A$1:$J$2336,10,FALSE)</f>
        <v>Normal</v>
      </c>
      <c r="L1292">
        <f>VLOOKUP($A1292,'Hospitalisation Details'!$A$1:$O$2344,2,FALSE)</f>
        <v>13</v>
      </c>
      <c r="M1292" s="6" t="str">
        <f>VLOOKUP($A1292,'Hospitalisation Details'!$A$1:$O$2344,5,FALSE)</f>
        <v>13-Aug-1979</v>
      </c>
      <c r="N1292" s="28">
        <f>VLOOKUP($A1292,'Hospitalisation Details'!$A$1:$O$2344,6,FALSE)</f>
        <v>43</v>
      </c>
      <c r="O1292" s="28">
        <f>VLOOKUP($A1292,'Hospitalisation Details'!$A$1:$O$2344,7,FALSE)</f>
        <v>3</v>
      </c>
      <c r="P1292" s="28">
        <f>VLOOKUP($A1292,'Hospitalisation Details'!$A$1:$O$2344,8,FALSE)</f>
        <v>8522</v>
      </c>
      <c r="Q1292" t="str">
        <f>VLOOKUP($A1292,'Hospitalisation Details'!$A$1:$O$2344,3,FALSE)</f>
        <v>Aug</v>
      </c>
    </row>
    <row r="1293" spans="1:17" ht="15.6" x14ac:dyDescent="0.3">
      <c r="A1293" s="21" t="s">
        <v>1077</v>
      </c>
      <c r="B1293" t="str">
        <f>VLOOKUP($A1293,'Customer Names'!$A$2:$D$2336,3,FALSE)</f>
        <v>Laura</v>
      </c>
      <c r="C1293">
        <f>VLOOKUP($A1293,'Medical Examinations'!$A$1:$J$2336,2,FALSE)</f>
        <v>30.9</v>
      </c>
      <c r="D1293">
        <f>VLOOKUP($A1293,'Medical Examinations'!$A$1:$J$2336,3,FALSE)</f>
        <v>5.04</v>
      </c>
      <c r="E1293" t="str">
        <f>VLOOKUP($A1293,'Medical Examinations'!$A$1:$J$2336,4,FALSE)</f>
        <v>No</v>
      </c>
      <c r="F1293" t="str">
        <f>VLOOKUP($A1293,'Medical Examinations'!$A$1:$J$2336,5,FALSE)</f>
        <v>No</v>
      </c>
      <c r="G1293" t="str">
        <f>VLOOKUP($A1293,'Medical Examinations'!$A$1:$J$2336,6,FALSE)</f>
        <v>No</v>
      </c>
      <c r="H1293">
        <f>VLOOKUP($A1293,'Medical Examinations'!$A$1:$J$2336,7,FALSE)</f>
        <v>0</v>
      </c>
      <c r="I1293" t="str">
        <f>VLOOKUP($A1293,'Medical Examinations'!$A$1:$J$2336,8,FALSE)</f>
        <v>No</v>
      </c>
      <c r="J1293" t="str">
        <f>VLOOKUP($A1293,'Medical Examinations'!$A$1:$J$2336,9,FALSE)</f>
        <v>Obesity</v>
      </c>
      <c r="K1293" t="str">
        <f>VLOOKUP($A1293,'Medical Examinations'!$A$1:$J$2336,10,FALSE)</f>
        <v>Normal</v>
      </c>
      <c r="L1293">
        <f>VLOOKUP($A1293,'Hospitalisation Details'!$A$1:$O$2344,2,FALSE)</f>
        <v>29</v>
      </c>
      <c r="M1293" s="6" t="str">
        <f>VLOOKUP($A1293,'Hospitalisation Details'!$A$1:$O$2344,5,FALSE)</f>
        <v>29-Dec-1977</v>
      </c>
      <c r="N1293" s="28">
        <f>VLOOKUP($A1293,'Hospitalisation Details'!$A$1:$O$2344,6,FALSE)</f>
        <v>45</v>
      </c>
      <c r="O1293" s="28">
        <f>VLOOKUP($A1293,'Hospitalisation Details'!$A$1:$O$2344,7,FALSE)</f>
        <v>2</v>
      </c>
      <c r="P1293" s="28">
        <f>VLOOKUP($A1293,'Hospitalisation Details'!$A$1:$O$2344,8,FALSE)</f>
        <v>8520.0300000000007</v>
      </c>
      <c r="Q1293" t="str">
        <f>VLOOKUP($A1293,'Hospitalisation Details'!$A$1:$O$2344,3,FALSE)</f>
        <v>Dec</v>
      </c>
    </row>
    <row r="1294" spans="1:17" ht="15.6" x14ac:dyDescent="0.3">
      <c r="A1294" s="21" t="s">
        <v>1076</v>
      </c>
      <c r="B1294" t="str">
        <f>VLOOKUP($A1294,'Customer Names'!$A$2:$D$2336,3,FALSE)</f>
        <v>Amy T</v>
      </c>
      <c r="C1294">
        <f>VLOOKUP($A1294,'Medical Examinations'!$A$1:$J$2336,2,FALSE)</f>
        <v>28.6</v>
      </c>
      <c r="D1294">
        <f>VLOOKUP($A1294,'Medical Examinations'!$A$1:$J$2336,3,FALSE)</f>
        <v>5.42</v>
      </c>
      <c r="E1294" t="str">
        <f>VLOOKUP($A1294,'Medical Examinations'!$A$1:$J$2336,4,FALSE)</f>
        <v>No</v>
      </c>
      <c r="F1294" t="str">
        <f>VLOOKUP($A1294,'Medical Examinations'!$A$1:$J$2336,5,FALSE)</f>
        <v>No</v>
      </c>
      <c r="G1294" t="str">
        <f>VLOOKUP($A1294,'Medical Examinations'!$A$1:$J$2336,6,FALSE)</f>
        <v>No</v>
      </c>
      <c r="H1294">
        <f>VLOOKUP($A1294,'Medical Examinations'!$A$1:$J$2336,7,FALSE)</f>
        <v>0</v>
      </c>
      <c r="I1294" t="str">
        <f>VLOOKUP($A1294,'Medical Examinations'!$A$1:$J$2336,8,FALSE)</f>
        <v>No</v>
      </c>
      <c r="J1294" t="str">
        <f>VLOOKUP($A1294,'Medical Examinations'!$A$1:$J$2336,9,FALSE)</f>
        <v>Over Weight</v>
      </c>
      <c r="K1294" t="str">
        <f>VLOOKUP($A1294,'Medical Examinations'!$A$1:$J$2336,10,FALSE)</f>
        <v>Normal</v>
      </c>
      <c r="L1294">
        <f>VLOOKUP($A1294,'Hospitalisation Details'!$A$1:$O$2344,2,FALSE)</f>
        <v>21</v>
      </c>
      <c r="M1294" s="6" t="str">
        <f>VLOOKUP($A1294,'Hospitalisation Details'!$A$1:$O$2344,5,FALSE)</f>
        <v>21-Jun-1977</v>
      </c>
      <c r="N1294" s="28">
        <f>VLOOKUP($A1294,'Hospitalisation Details'!$A$1:$O$2344,6,FALSE)</f>
        <v>45</v>
      </c>
      <c r="O1294" s="28">
        <f>VLOOKUP($A1294,'Hospitalisation Details'!$A$1:$O$2344,7,FALSE)</f>
        <v>2</v>
      </c>
      <c r="P1294" s="28">
        <f>VLOOKUP($A1294,'Hospitalisation Details'!$A$1:$O$2344,8,FALSE)</f>
        <v>8516.83</v>
      </c>
      <c r="Q1294" t="str">
        <f>VLOOKUP($A1294,'Hospitalisation Details'!$A$1:$O$2344,3,FALSE)</f>
        <v>Jun</v>
      </c>
    </row>
    <row r="1295" spans="1:17" ht="15.6" x14ac:dyDescent="0.3">
      <c r="A1295" s="21" t="s">
        <v>1075</v>
      </c>
      <c r="B1295" t="str">
        <f>VLOOKUP($A1295,'Customer Names'!$A$2:$D$2336,3,FALSE)</f>
        <v>Katarina D</v>
      </c>
      <c r="C1295">
        <f>VLOOKUP($A1295,'Medical Examinations'!$A$1:$J$2336,2,FALSE)</f>
        <v>27.83</v>
      </c>
      <c r="D1295">
        <f>VLOOKUP($A1295,'Medical Examinations'!$A$1:$J$2336,3,FALSE)</f>
        <v>5.39</v>
      </c>
      <c r="E1295" t="str">
        <f>VLOOKUP($A1295,'Medical Examinations'!$A$1:$J$2336,4,FALSE)</f>
        <v>No</v>
      </c>
      <c r="F1295" t="str">
        <f>VLOOKUP($A1295,'Medical Examinations'!$A$1:$J$2336,5,FALSE)</f>
        <v>No</v>
      </c>
      <c r="G1295" t="str">
        <f>VLOOKUP($A1295,'Medical Examinations'!$A$1:$J$2336,6,FALSE)</f>
        <v>No</v>
      </c>
      <c r="H1295">
        <f>VLOOKUP($A1295,'Medical Examinations'!$A$1:$J$2336,7,FALSE)</f>
        <v>0</v>
      </c>
      <c r="I1295" t="str">
        <f>VLOOKUP($A1295,'Medical Examinations'!$A$1:$J$2336,8,FALSE)</f>
        <v>No</v>
      </c>
      <c r="J1295" t="str">
        <f>VLOOKUP($A1295,'Medical Examinations'!$A$1:$J$2336,9,FALSE)</f>
        <v>Over Weight</v>
      </c>
      <c r="K1295" t="str">
        <f>VLOOKUP($A1295,'Medical Examinations'!$A$1:$J$2336,10,FALSE)</f>
        <v>Normal</v>
      </c>
      <c r="L1295">
        <f>VLOOKUP($A1295,'Hospitalisation Details'!$A$1:$O$2344,2,FALSE)</f>
        <v>26</v>
      </c>
      <c r="M1295" s="6" t="str">
        <f>VLOOKUP($A1295,'Hospitalisation Details'!$A$1:$O$2344,5,FALSE)</f>
        <v>26-Dec-1977</v>
      </c>
      <c r="N1295" s="28">
        <f>VLOOKUP($A1295,'Hospitalisation Details'!$A$1:$O$2344,6,FALSE)</f>
        <v>45</v>
      </c>
      <c r="O1295" s="28">
        <f>VLOOKUP($A1295,'Hospitalisation Details'!$A$1:$O$2344,7,FALSE)</f>
        <v>2</v>
      </c>
      <c r="P1295" s="28">
        <f>VLOOKUP($A1295,'Hospitalisation Details'!$A$1:$O$2344,8,FALSE)</f>
        <v>8515.76</v>
      </c>
      <c r="Q1295" t="str">
        <f>VLOOKUP($A1295,'Hospitalisation Details'!$A$1:$O$2344,3,FALSE)</f>
        <v>Dec</v>
      </c>
    </row>
    <row r="1296" spans="1:17" ht="15.6" x14ac:dyDescent="0.3">
      <c r="A1296" s="21" t="s">
        <v>1074</v>
      </c>
      <c r="B1296" t="str">
        <f>VLOOKUP($A1296,'Customer Names'!$A$2:$D$2336,3,FALSE)</f>
        <v>B.j</v>
      </c>
      <c r="C1296">
        <f>VLOOKUP($A1296,'Medical Examinations'!$A$1:$J$2336,2,FALSE)</f>
        <v>39.64</v>
      </c>
      <c r="D1296">
        <f>VLOOKUP($A1296,'Medical Examinations'!$A$1:$J$2336,3,FALSE)</f>
        <v>6</v>
      </c>
      <c r="E1296" t="str">
        <f>VLOOKUP($A1296,'Medical Examinations'!$A$1:$J$2336,4,FALSE)</f>
        <v>No</v>
      </c>
      <c r="F1296" t="str">
        <f>VLOOKUP($A1296,'Medical Examinations'!$A$1:$J$2336,5,FALSE)</f>
        <v>No</v>
      </c>
      <c r="G1296" t="str">
        <f>VLOOKUP($A1296,'Medical Examinations'!$A$1:$J$2336,6,FALSE)</f>
        <v>Yes</v>
      </c>
      <c r="H1296">
        <f>VLOOKUP($A1296,'Medical Examinations'!$A$1:$J$2336,7,FALSE)</f>
        <v>1</v>
      </c>
      <c r="I1296" t="str">
        <f>VLOOKUP($A1296,'Medical Examinations'!$A$1:$J$2336,8,FALSE)</f>
        <v>No</v>
      </c>
      <c r="J1296" t="str">
        <f>VLOOKUP($A1296,'Medical Examinations'!$A$1:$J$2336,9,FALSE)</f>
        <v>Obesity</v>
      </c>
      <c r="K1296" t="str">
        <f>VLOOKUP($A1296,'Medical Examinations'!$A$1:$J$2336,10,FALSE)</f>
        <v>Prediabetes</v>
      </c>
      <c r="L1296">
        <f>VLOOKUP($A1296,'Hospitalisation Details'!$A$1:$O$2344,2,FALSE)</f>
        <v>10</v>
      </c>
      <c r="M1296" s="6" t="str">
        <f>VLOOKUP($A1296,'Hospitalisation Details'!$A$1:$O$2344,5,FALSE)</f>
        <v>10-Nov-1993</v>
      </c>
      <c r="N1296" s="28">
        <f>VLOOKUP($A1296,'Hospitalisation Details'!$A$1:$O$2344,6,FALSE)</f>
        <v>29</v>
      </c>
      <c r="O1296" s="28">
        <f>VLOOKUP($A1296,'Hospitalisation Details'!$A$1:$O$2344,7,FALSE)</f>
        <v>0</v>
      </c>
      <c r="P1296" s="28">
        <f>VLOOKUP($A1296,'Hospitalisation Details'!$A$1:$O$2344,8,FALSE)</f>
        <v>8471.65</v>
      </c>
      <c r="Q1296" t="str">
        <f>VLOOKUP($A1296,'Hospitalisation Details'!$A$1:$O$2344,3,FALSE)</f>
        <v>Nov</v>
      </c>
    </row>
    <row r="1297" spans="1:17" ht="15.6" x14ac:dyDescent="0.3">
      <c r="A1297" s="21" t="s">
        <v>1073</v>
      </c>
      <c r="B1297" t="str">
        <f>VLOOKUP($A1297,'Customer Names'!$A$2:$D$2336,3,FALSE)</f>
        <v>Alison</v>
      </c>
      <c r="C1297">
        <f>VLOOKUP($A1297,'Medical Examinations'!$A$1:$J$2336,2,FALSE)</f>
        <v>38.479999999999997</v>
      </c>
      <c r="D1297">
        <f>VLOOKUP($A1297,'Medical Examinations'!$A$1:$J$2336,3,FALSE)</f>
        <v>6.02</v>
      </c>
      <c r="E1297" t="str">
        <f>VLOOKUP($A1297,'Medical Examinations'!$A$1:$J$2336,4,FALSE)</f>
        <v>No</v>
      </c>
      <c r="F1297" t="str">
        <f>VLOOKUP($A1297,'Medical Examinations'!$A$1:$J$2336,5,FALSE)</f>
        <v>No</v>
      </c>
      <c r="G1297" t="str">
        <f>VLOOKUP($A1297,'Medical Examinations'!$A$1:$J$2336,6,FALSE)</f>
        <v>No</v>
      </c>
      <c r="H1297">
        <f>VLOOKUP($A1297,'Medical Examinations'!$A$1:$J$2336,7,FALSE)</f>
        <v>1</v>
      </c>
      <c r="I1297" t="str">
        <f>VLOOKUP($A1297,'Medical Examinations'!$A$1:$J$2336,8,FALSE)</f>
        <v>No</v>
      </c>
      <c r="J1297" t="str">
        <f>VLOOKUP($A1297,'Medical Examinations'!$A$1:$J$2336,9,FALSE)</f>
        <v>Obesity</v>
      </c>
      <c r="K1297" t="str">
        <f>VLOOKUP($A1297,'Medical Examinations'!$A$1:$J$2336,10,FALSE)</f>
        <v>Prediabetes</v>
      </c>
      <c r="L1297">
        <f>VLOOKUP($A1297,'Hospitalisation Details'!$A$1:$O$2344,2,FALSE)</f>
        <v>9</v>
      </c>
      <c r="M1297" s="6" t="str">
        <f>VLOOKUP($A1297,'Hospitalisation Details'!$A$1:$O$2344,5,FALSE)</f>
        <v>9-Sep-1992</v>
      </c>
      <c r="N1297" s="28">
        <f>VLOOKUP($A1297,'Hospitalisation Details'!$A$1:$O$2344,6,FALSE)</f>
        <v>30</v>
      </c>
      <c r="O1297" s="28">
        <f>VLOOKUP($A1297,'Hospitalisation Details'!$A$1:$O$2344,7,FALSE)</f>
        <v>0</v>
      </c>
      <c r="P1297" s="28">
        <f>VLOOKUP($A1297,'Hospitalisation Details'!$A$1:$O$2344,8,FALSE)</f>
        <v>8466.35</v>
      </c>
      <c r="Q1297" t="str">
        <f>VLOOKUP($A1297,'Hospitalisation Details'!$A$1:$O$2344,3,FALSE)</f>
        <v>Sep</v>
      </c>
    </row>
    <row r="1298" spans="1:17" ht="15.6" x14ac:dyDescent="0.3">
      <c r="A1298" s="21" t="s">
        <v>1072</v>
      </c>
      <c r="B1298" t="str">
        <f>VLOOKUP($A1298,'Customer Names'!$A$2:$D$2336,3,FALSE)</f>
        <v>Neil K</v>
      </c>
      <c r="C1298">
        <f>VLOOKUP($A1298,'Medical Examinations'!$A$1:$J$2336,2,FALSE)</f>
        <v>36.200000000000003</v>
      </c>
      <c r="D1298">
        <f>VLOOKUP($A1298,'Medical Examinations'!$A$1:$J$2336,3,FALSE)</f>
        <v>4.62</v>
      </c>
      <c r="E1298" t="str">
        <f>VLOOKUP($A1298,'Medical Examinations'!$A$1:$J$2336,4,FALSE)</f>
        <v>No</v>
      </c>
      <c r="F1298" t="str">
        <f>VLOOKUP($A1298,'Medical Examinations'!$A$1:$J$2336,5,FALSE)</f>
        <v>No</v>
      </c>
      <c r="G1298" t="str">
        <f>VLOOKUP($A1298,'Medical Examinations'!$A$1:$J$2336,6,FALSE)</f>
        <v>No</v>
      </c>
      <c r="H1298">
        <f>VLOOKUP($A1298,'Medical Examinations'!$A$1:$J$2336,7,FALSE)</f>
        <v>2</v>
      </c>
      <c r="I1298" t="str">
        <f>VLOOKUP($A1298,'Medical Examinations'!$A$1:$J$2336,8,FALSE)</f>
        <v>No</v>
      </c>
      <c r="J1298" t="str">
        <f>VLOOKUP($A1298,'Medical Examinations'!$A$1:$J$2336,9,FALSE)</f>
        <v>Obesity</v>
      </c>
      <c r="K1298" t="str">
        <f>VLOOKUP($A1298,'Medical Examinations'!$A$1:$J$2336,10,FALSE)</f>
        <v>Normal</v>
      </c>
      <c r="L1298">
        <f>VLOOKUP($A1298,'Hospitalisation Details'!$A$1:$O$2344,2,FALSE)</f>
        <v>26</v>
      </c>
      <c r="M1298" s="6" t="str">
        <f>VLOOKUP($A1298,'Hospitalisation Details'!$A$1:$O$2344,5,FALSE)</f>
        <v>26-Dec-1972</v>
      </c>
      <c r="N1298" s="28">
        <f>VLOOKUP($A1298,'Hospitalisation Details'!$A$1:$O$2344,6,FALSE)</f>
        <v>50</v>
      </c>
      <c r="O1298" s="28">
        <f>VLOOKUP($A1298,'Hospitalisation Details'!$A$1:$O$2344,7,FALSE)</f>
        <v>0</v>
      </c>
      <c r="P1298" s="28">
        <f>VLOOKUP($A1298,'Hospitalisation Details'!$A$1:$O$2344,8,FALSE)</f>
        <v>8457.82</v>
      </c>
      <c r="Q1298" t="str">
        <f>VLOOKUP($A1298,'Hospitalisation Details'!$A$1:$O$2344,3,FALSE)</f>
        <v>Dec</v>
      </c>
    </row>
    <row r="1299" spans="1:17" ht="15.6" x14ac:dyDescent="0.3">
      <c r="A1299" s="21" t="s">
        <v>1071</v>
      </c>
      <c r="B1299" t="str">
        <f>VLOOKUP($A1299,'Customer Names'!$A$2:$D$2336,3,FALSE)</f>
        <v>Anne Hunter</v>
      </c>
      <c r="C1299">
        <f>VLOOKUP($A1299,'Medical Examinations'!$A$1:$J$2336,2,FALSE)</f>
        <v>27.13</v>
      </c>
      <c r="D1299">
        <f>VLOOKUP($A1299,'Medical Examinations'!$A$1:$J$2336,3,FALSE)</f>
        <v>5.59</v>
      </c>
      <c r="E1299" t="str">
        <f>VLOOKUP($A1299,'Medical Examinations'!$A$1:$J$2336,4,FALSE)</f>
        <v>No</v>
      </c>
      <c r="F1299" t="str">
        <f>VLOOKUP($A1299,'Medical Examinations'!$A$1:$J$2336,5,FALSE)</f>
        <v>No</v>
      </c>
      <c r="G1299" t="str">
        <f>VLOOKUP($A1299,'Medical Examinations'!$A$1:$J$2336,6,FALSE)</f>
        <v>No</v>
      </c>
      <c r="H1299">
        <f>VLOOKUP($A1299,'Medical Examinations'!$A$1:$J$2336,7,FALSE)</f>
        <v>1</v>
      </c>
      <c r="I1299" t="str">
        <f>VLOOKUP($A1299,'Medical Examinations'!$A$1:$J$2336,8,FALSE)</f>
        <v>No</v>
      </c>
      <c r="J1299" t="str">
        <f>VLOOKUP($A1299,'Medical Examinations'!$A$1:$J$2336,9,FALSE)</f>
        <v>Over Weight</v>
      </c>
      <c r="K1299" t="str">
        <f>VLOOKUP($A1299,'Medical Examinations'!$A$1:$J$2336,10,FALSE)</f>
        <v>Normal</v>
      </c>
      <c r="L1299">
        <f>VLOOKUP($A1299,'Hospitalisation Details'!$A$1:$O$2344,2,FALSE)</f>
        <v>19</v>
      </c>
      <c r="M1299" s="6" t="str">
        <f>VLOOKUP($A1299,'Hospitalisation Details'!$A$1:$O$2344,5,FALSE)</f>
        <v>19-Jun-1984</v>
      </c>
      <c r="N1299" s="28">
        <f>VLOOKUP($A1299,'Hospitalisation Details'!$A$1:$O$2344,6,FALSE)</f>
        <v>38</v>
      </c>
      <c r="O1299" s="28">
        <f>VLOOKUP($A1299,'Hospitalisation Details'!$A$1:$O$2344,7,FALSE)</f>
        <v>3</v>
      </c>
      <c r="P1299" s="28">
        <f>VLOOKUP($A1299,'Hospitalisation Details'!$A$1:$O$2344,8,FALSE)</f>
        <v>8450.82</v>
      </c>
      <c r="Q1299" t="str">
        <f>VLOOKUP($A1299,'Hospitalisation Details'!$A$1:$O$2344,3,FALSE)</f>
        <v>Jun</v>
      </c>
    </row>
    <row r="1300" spans="1:17" ht="15.6" x14ac:dyDescent="0.3">
      <c r="A1300" s="21" t="s">
        <v>1070</v>
      </c>
      <c r="B1300" t="str">
        <f>VLOOKUP($A1300,'Customer Names'!$A$2:$D$2336,3,FALSE)</f>
        <v>Sandra</v>
      </c>
      <c r="C1300">
        <f>VLOOKUP($A1300,'Medical Examinations'!$A$1:$J$2336,2,FALSE)</f>
        <v>20.75</v>
      </c>
      <c r="D1300">
        <f>VLOOKUP($A1300,'Medical Examinations'!$A$1:$J$2336,3,FALSE)</f>
        <v>5.18</v>
      </c>
      <c r="E1300" t="str">
        <f>VLOOKUP($A1300,'Medical Examinations'!$A$1:$J$2336,4,FALSE)</f>
        <v>Yes</v>
      </c>
      <c r="F1300" t="str">
        <f>VLOOKUP($A1300,'Medical Examinations'!$A$1:$J$2336,5,FALSE)</f>
        <v>No</v>
      </c>
      <c r="G1300" t="str">
        <f>VLOOKUP($A1300,'Medical Examinations'!$A$1:$J$2336,6,FALSE)</f>
        <v>No</v>
      </c>
      <c r="H1300">
        <f>VLOOKUP($A1300,'Medical Examinations'!$A$1:$J$2336,7,FALSE)</f>
        <v>2</v>
      </c>
      <c r="I1300" t="str">
        <f>VLOOKUP($A1300,'Medical Examinations'!$A$1:$J$2336,8,FALSE)</f>
        <v>No</v>
      </c>
      <c r="J1300" t="str">
        <f>VLOOKUP($A1300,'Medical Examinations'!$A$1:$J$2336,9,FALSE)</f>
        <v>Normal Weight</v>
      </c>
      <c r="K1300" t="str">
        <f>VLOOKUP($A1300,'Medical Examinations'!$A$1:$J$2336,10,FALSE)</f>
        <v>Normal</v>
      </c>
      <c r="L1300">
        <f>VLOOKUP($A1300,'Hospitalisation Details'!$A$1:$O$2344,2,FALSE)</f>
        <v>12</v>
      </c>
      <c r="M1300" s="6" t="str">
        <f>VLOOKUP($A1300,'Hospitalisation Details'!$A$1:$O$2344,5,FALSE)</f>
        <v>12-Jun-1966</v>
      </c>
      <c r="N1300" s="28">
        <f>VLOOKUP($A1300,'Hospitalisation Details'!$A$1:$O$2344,6,FALSE)</f>
        <v>56</v>
      </c>
      <c r="O1300" s="28">
        <f>VLOOKUP($A1300,'Hospitalisation Details'!$A$1:$O$2344,7,FALSE)</f>
        <v>0</v>
      </c>
      <c r="P1300" s="28">
        <f>VLOOKUP($A1300,'Hospitalisation Details'!$A$1:$O$2344,8,FALSE)</f>
        <v>8448.66</v>
      </c>
      <c r="Q1300" t="str">
        <f>VLOOKUP($A1300,'Hospitalisation Details'!$A$1:$O$2344,3,FALSE)</f>
        <v>Jun</v>
      </c>
    </row>
    <row r="1301" spans="1:17" ht="15.6" x14ac:dyDescent="0.3">
      <c r="A1301" s="21" t="s">
        <v>1069</v>
      </c>
      <c r="B1301" t="str">
        <f>VLOOKUP($A1301,'Customer Names'!$A$2:$D$2336,3,FALSE)</f>
        <v>Robert</v>
      </c>
      <c r="C1301">
        <f>VLOOKUP($A1301,'Medical Examinations'!$A$1:$J$2336,2,FALSE)</f>
        <v>26.6</v>
      </c>
      <c r="D1301">
        <f>VLOOKUP($A1301,'Medical Examinations'!$A$1:$J$2336,3,FALSE)</f>
        <v>6.29</v>
      </c>
      <c r="E1301" t="str">
        <f>VLOOKUP($A1301,'Medical Examinations'!$A$1:$J$2336,4,FALSE)</f>
        <v>No</v>
      </c>
      <c r="F1301" t="str">
        <f>VLOOKUP($A1301,'Medical Examinations'!$A$1:$J$2336,5,FALSE)</f>
        <v>No</v>
      </c>
      <c r="G1301" t="str">
        <f>VLOOKUP($A1301,'Medical Examinations'!$A$1:$J$2336,6,FALSE)</f>
        <v>No</v>
      </c>
      <c r="H1301">
        <f>VLOOKUP($A1301,'Medical Examinations'!$A$1:$J$2336,7,FALSE)</f>
        <v>2</v>
      </c>
      <c r="I1301" t="str">
        <f>VLOOKUP($A1301,'Medical Examinations'!$A$1:$J$2336,8,FALSE)</f>
        <v>No</v>
      </c>
      <c r="J1301" t="str">
        <f>VLOOKUP($A1301,'Medical Examinations'!$A$1:$J$2336,9,FALSE)</f>
        <v>Over Weight</v>
      </c>
      <c r="K1301" t="str">
        <f>VLOOKUP($A1301,'Medical Examinations'!$A$1:$J$2336,10,FALSE)</f>
        <v>Prediabetes</v>
      </c>
      <c r="L1301">
        <f>VLOOKUP($A1301,'Hospitalisation Details'!$A$1:$O$2344,2,FALSE)</f>
        <v>4</v>
      </c>
      <c r="M1301" s="6" t="str">
        <f>VLOOKUP($A1301,'Hospitalisation Details'!$A$1:$O$2344,5,FALSE)</f>
        <v>4-Sep-1972</v>
      </c>
      <c r="N1301" s="28">
        <f>VLOOKUP($A1301,'Hospitalisation Details'!$A$1:$O$2344,6,FALSE)</f>
        <v>50</v>
      </c>
      <c r="O1301" s="28">
        <f>VLOOKUP($A1301,'Hospitalisation Details'!$A$1:$O$2344,7,FALSE)</f>
        <v>0</v>
      </c>
      <c r="P1301" s="28">
        <f>VLOOKUP($A1301,'Hospitalisation Details'!$A$1:$O$2344,8,FALSE)</f>
        <v>8444.4699999999993</v>
      </c>
      <c r="Q1301" t="str">
        <f>VLOOKUP($A1301,'Hospitalisation Details'!$A$1:$O$2344,3,FALSE)</f>
        <v>Sep</v>
      </c>
    </row>
    <row r="1302" spans="1:17" ht="15.6" x14ac:dyDescent="0.3">
      <c r="A1302" s="21" t="s">
        <v>1068</v>
      </c>
      <c r="B1302" t="str">
        <f>VLOOKUP($A1302,'Customer Names'!$A$2:$D$2336,3,FALSE)</f>
        <v>Rodney</v>
      </c>
      <c r="C1302">
        <f>VLOOKUP($A1302,'Medical Examinations'!$A$1:$J$2336,2,FALSE)</f>
        <v>25.3</v>
      </c>
      <c r="D1302">
        <f>VLOOKUP($A1302,'Medical Examinations'!$A$1:$J$2336,3,FALSE)</f>
        <v>4.49</v>
      </c>
      <c r="E1302" t="str">
        <f>VLOOKUP($A1302,'Medical Examinations'!$A$1:$J$2336,4,FALSE)</f>
        <v>No</v>
      </c>
      <c r="F1302" t="str">
        <f>VLOOKUP($A1302,'Medical Examinations'!$A$1:$J$2336,5,FALSE)</f>
        <v>No</v>
      </c>
      <c r="G1302" t="str">
        <f>VLOOKUP($A1302,'Medical Examinations'!$A$1:$J$2336,6,FALSE)</f>
        <v>No</v>
      </c>
      <c r="H1302">
        <f>VLOOKUP($A1302,'Medical Examinations'!$A$1:$J$2336,7,FALSE)</f>
        <v>2</v>
      </c>
      <c r="I1302" t="str">
        <f>VLOOKUP($A1302,'Medical Examinations'!$A$1:$J$2336,8,FALSE)</f>
        <v>No</v>
      </c>
      <c r="J1302" t="str">
        <f>VLOOKUP($A1302,'Medical Examinations'!$A$1:$J$2336,9,FALSE)</f>
        <v>Over Weight</v>
      </c>
      <c r="K1302" t="str">
        <f>VLOOKUP($A1302,'Medical Examinations'!$A$1:$J$2336,10,FALSE)</f>
        <v>Normal</v>
      </c>
      <c r="L1302">
        <f>VLOOKUP($A1302,'Hospitalisation Details'!$A$1:$O$2344,2,FALSE)</f>
        <v>9</v>
      </c>
      <c r="M1302" s="6" t="str">
        <f>VLOOKUP($A1302,'Hospitalisation Details'!$A$1:$O$2344,5,FALSE)</f>
        <v>9-Sep-1972</v>
      </c>
      <c r="N1302" s="28">
        <f>VLOOKUP($A1302,'Hospitalisation Details'!$A$1:$O$2344,6,FALSE)</f>
        <v>50</v>
      </c>
      <c r="O1302" s="28">
        <f>VLOOKUP($A1302,'Hospitalisation Details'!$A$1:$O$2344,7,FALSE)</f>
        <v>0</v>
      </c>
      <c r="P1302" s="28">
        <f>VLOOKUP($A1302,'Hospitalisation Details'!$A$1:$O$2344,8,FALSE)</f>
        <v>8442.67</v>
      </c>
      <c r="Q1302" t="str">
        <f>VLOOKUP($A1302,'Hospitalisation Details'!$A$1:$O$2344,3,FALSE)</f>
        <v>Sep</v>
      </c>
    </row>
    <row r="1303" spans="1:17" ht="15.6" x14ac:dyDescent="0.3">
      <c r="A1303" s="21" t="s">
        <v>1067</v>
      </c>
      <c r="B1303" t="str">
        <f>VLOOKUP($A1303,'Customer Names'!$A$2:$D$2336,3,FALSE)</f>
        <v>Carl R</v>
      </c>
      <c r="C1303">
        <f>VLOOKUP($A1303,'Medical Examinations'!$A$1:$J$2336,2,FALSE)</f>
        <v>18.84</v>
      </c>
      <c r="D1303">
        <f>VLOOKUP($A1303,'Medical Examinations'!$A$1:$J$2336,3,FALSE)</f>
        <v>11.82</v>
      </c>
      <c r="E1303" t="str">
        <f>VLOOKUP($A1303,'Medical Examinations'!$A$1:$J$2336,4,FALSE)</f>
        <v>Yes</v>
      </c>
      <c r="F1303" t="str">
        <f>VLOOKUP($A1303,'Medical Examinations'!$A$1:$J$2336,5,FALSE)</f>
        <v>No</v>
      </c>
      <c r="G1303" t="str">
        <f>VLOOKUP($A1303,'Medical Examinations'!$A$1:$J$2336,6,FALSE)</f>
        <v>Yes</v>
      </c>
      <c r="H1303">
        <f>VLOOKUP($A1303,'Medical Examinations'!$A$1:$J$2336,7,FALSE)</f>
        <v>1</v>
      </c>
      <c r="I1303" t="str">
        <f>VLOOKUP($A1303,'Medical Examinations'!$A$1:$J$2336,8,FALSE)</f>
        <v>No</v>
      </c>
      <c r="J1303" t="str">
        <f>VLOOKUP($A1303,'Medical Examinations'!$A$1:$J$2336,9,FALSE)</f>
        <v>Normal Weight</v>
      </c>
      <c r="K1303" t="str">
        <f>VLOOKUP($A1303,'Medical Examinations'!$A$1:$J$2336,10,FALSE)</f>
        <v>Diabetes</v>
      </c>
      <c r="L1303">
        <f>VLOOKUP($A1303,'Hospitalisation Details'!$A$1:$O$2344,2,FALSE)</f>
        <v>24</v>
      </c>
      <c r="M1303" s="6" t="str">
        <f>VLOOKUP($A1303,'Hospitalisation Details'!$A$1:$O$2344,5,FALSE)</f>
        <v>24-Sep-1963</v>
      </c>
      <c r="N1303" s="28">
        <f>VLOOKUP($A1303,'Hospitalisation Details'!$A$1:$O$2344,6,FALSE)</f>
        <v>59</v>
      </c>
      <c r="O1303" s="28">
        <f>VLOOKUP($A1303,'Hospitalisation Details'!$A$1:$O$2344,7,FALSE)</f>
        <v>0</v>
      </c>
      <c r="P1303" s="28">
        <f>VLOOKUP($A1303,'Hospitalisation Details'!$A$1:$O$2344,8,FALSE)</f>
        <v>8440.0499999999993</v>
      </c>
      <c r="Q1303" t="str">
        <f>VLOOKUP($A1303,'Hospitalisation Details'!$A$1:$O$2344,3,FALSE)</f>
        <v>Sep</v>
      </c>
    </row>
    <row r="1304" spans="1:17" ht="15.6" x14ac:dyDescent="0.3">
      <c r="A1304" s="21" t="s">
        <v>1066</v>
      </c>
      <c r="B1304" t="str">
        <f>VLOOKUP($A1304,'Customer Names'!$A$2:$D$2336,3,FALSE)</f>
        <v>Maximilian</v>
      </c>
      <c r="C1304">
        <f>VLOOKUP($A1304,'Medical Examinations'!$A$1:$J$2336,2,FALSE)</f>
        <v>19.57</v>
      </c>
      <c r="D1304">
        <f>VLOOKUP($A1304,'Medical Examinations'!$A$1:$J$2336,3,FALSE)</f>
        <v>7.41</v>
      </c>
      <c r="E1304" t="str">
        <f>VLOOKUP($A1304,'Medical Examinations'!$A$1:$J$2336,4,FALSE)</f>
        <v>Yes</v>
      </c>
      <c r="F1304" t="str">
        <f>VLOOKUP($A1304,'Medical Examinations'!$A$1:$J$2336,5,FALSE)</f>
        <v>No</v>
      </c>
      <c r="G1304" t="str">
        <f>VLOOKUP($A1304,'Medical Examinations'!$A$1:$J$2336,6,FALSE)</f>
        <v>No</v>
      </c>
      <c r="H1304">
        <f>VLOOKUP($A1304,'Medical Examinations'!$A$1:$J$2336,7,FALSE)</f>
        <v>1</v>
      </c>
      <c r="I1304" t="str">
        <f>VLOOKUP($A1304,'Medical Examinations'!$A$1:$J$2336,8,FALSE)</f>
        <v>No</v>
      </c>
      <c r="J1304" t="str">
        <f>VLOOKUP($A1304,'Medical Examinations'!$A$1:$J$2336,9,FALSE)</f>
        <v>Normal Weight</v>
      </c>
      <c r="K1304" t="str">
        <f>VLOOKUP($A1304,'Medical Examinations'!$A$1:$J$2336,10,FALSE)</f>
        <v>Diabetes</v>
      </c>
      <c r="L1304">
        <f>VLOOKUP($A1304,'Hospitalisation Details'!$A$1:$O$2344,2,FALSE)</f>
        <v>28</v>
      </c>
      <c r="M1304" s="6" t="str">
        <f>VLOOKUP($A1304,'Hospitalisation Details'!$A$1:$O$2344,5,FALSE)</f>
        <v>28-Sep-1975</v>
      </c>
      <c r="N1304" s="28">
        <f>VLOOKUP($A1304,'Hospitalisation Details'!$A$1:$O$2344,6,FALSE)</f>
        <v>47</v>
      </c>
      <c r="O1304" s="28">
        <f>VLOOKUP($A1304,'Hospitalisation Details'!$A$1:$O$2344,7,FALSE)</f>
        <v>1</v>
      </c>
      <c r="P1304" s="28">
        <f>VLOOKUP($A1304,'Hospitalisation Details'!$A$1:$O$2344,8,FALSE)</f>
        <v>8428.07</v>
      </c>
      <c r="Q1304" t="str">
        <f>VLOOKUP($A1304,'Hospitalisation Details'!$A$1:$O$2344,3,FALSE)</f>
        <v>Sep</v>
      </c>
    </row>
    <row r="1305" spans="1:17" ht="15.6" x14ac:dyDescent="0.3">
      <c r="A1305" s="21" t="s">
        <v>1065</v>
      </c>
      <c r="B1305" t="str">
        <f>VLOOKUP($A1305,'Customer Names'!$A$2:$D$2336,3,FALSE)</f>
        <v>Erik</v>
      </c>
      <c r="C1305">
        <f>VLOOKUP($A1305,'Medical Examinations'!$A$1:$J$2336,2,FALSE)</f>
        <v>30.495000000000001</v>
      </c>
      <c r="D1305">
        <f>VLOOKUP($A1305,'Medical Examinations'!$A$1:$J$2336,3,FALSE)</f>
        <v>5.97</v>
      </c>
      <c r="E1305" t="str">
        <f>VLOOKUP($A1305,'Medical Examinations'!$A$1:$J$2336,4,FALSE)</f>
        <v>No</v>
      </c>
      <c r="F1305" t="str">
        <f>VLOOKUP($A1305,'Medical Examinations'!$A$1:$J$2336,5,FALSE)</f>
        <v>No</v>
      </c>
      <c r="G1305" t="str">
        <f>VLOOKUP($A1305,'Medical Examinations'!$A$1:$J$2336,6,FALSE)</f>
        <v>No</v>
      </c>
      <c r="H1305">
        <f>VLOOKUP($A1305,'Medical Examinations'!$A$1:$J$2336,7,FALSE)</f>
        <v>0</v>
      </c>
      <c r="I1305" t="str">
        <f>VLOOKUP($A1305,'Medical Examinations'!$A$1:$J$2336,8,FALSE)</f>
        <v>No</v>
      </c>
      <c r="J1305" t="str">
        <f>VLOOKUP($A1305,'Medical Examinations'!$A$1:$J$2336,9,FALSE)</f>
        <v>Obesity</v>
      </c>
      <c r="K1305" t="str">
        <f>VLOOKUP($A1305,'Medical Examinations'!$A$1:$J$2336,10,FALSE)</f>
        <v>Prediabetes</v>
      </c>
      <c r="L1305">
        <f>VLOOKUP($A1305,'Hospitalisation Details'!$A$1:$O$2344,2,FALSE)</f>
        <v>4</v>
      </c>
      <c r="M1305" s="6" t="str">
        <f>VLOOKUP($A1305,'Hospitalisation Details'!$A$1:$O$2344,5,FALSE)</f>
        <v>4-Sep-1977</v>
      </c>
      <c r="N1305" s="28">
        <f>VLOOKUP($A1305,'Hospitalisation Details'!$A$1:$O$2344,6,FALSE)</f>
        <v>45</v>
      </c>
      <c r="O1305" s="28">
        <f>VLOOKUP($A1305,'Hospitalisation Details'!$A$1:$O$2344,7,FALSE)</f>
        <v>2</v>
      </c>
      <c r="P1305" s="28">
        <f>VLOOKUP($A1305,'Hospitalisation Details'!$A$1:$O$2344,8,FALSE)</f>
        <v>8413.4599999999991</v>
      </c>
      <c r="Q1305" t="str">
        <f>VLOOKUP($A1305,'Hospitalisation Details'!$A$1:$O$2344,3,FALSE)</f>
        <v>Sep</v>
      </c>
    </row>
    <row r="1306" spans="1:17" ht="15.6" x14ac:dyDescent="0.3">
      <c r="A1306" s="21" t="s">
        <v>1064</v>
      </c>
      <c r="B1306" t="str">
        <f>VLOOKUP($A1306,'Customer Names'!$A$2:$D$2336,3,FALSE)</f>
        <v>Christopher</v>
      </c>
      <c r="C1306">
        <f>VLOOKUP($A1306,'Medical Examinations'!$A$1:$J$2336,2,FALSE)</f>
        <v>30.114999999999998</v>
      </c>
      <c r="D1306">
        <f>VLOOKUP($A1306,'Medical Examinations'!$A$1:$J$2336,3,FALSE)</f>
        <v>5.74</v>
      </c>
      <c r="E1306" t="str">
        <f>VLOOKUP($A1306,'Medical Examinations'!$A$1:$J$2336,4,FALSE)</f>
        <v>No</v>
      </c>
      <c r="F1306" t="str">
        <f>VLOOKUP($A1306,'Medical Examinations'!$A$1:$J$2336,5,FALSE)</f>
        <v>No</v>
      </c>
      <c r="G1306" t="str">
        <f>VLOOKUP($A1306,'Medical Examinations'!$A$1:$J$2336,6,FALSE)</f>
        <v>Yes</v>
      </c>
      <c r="H1306">
        <f>VLOOKUP($A1306,'Medical Examinations'!$A$1:$J$2336,7,FALSE)</f>
        <v>1</v>
      </c>
      <c r="I1306" t="str">
        <f>VLOOKUP($A1306,'Medical Examinations'!$A$1:$J$2336,8,FALSE)</f>
        <v>No</v>
      </c>
      <c r="J1306" t="str">
        <f>VLOOKUP($A1306,'Medical Examinations'!$A$1:$J$2336,9,FALSE)</f>
        <v>Obesity</v>
      </c>
      <c r="K1306" t="str">
        <f>VLOOKUP($A1306,'Medical Examinations'!$A$1:$J$2336,10,FALSE)</f>
        <v>Prediabetes</v>
      </c>
      <c r="L1306">
        <f>VLOOKUP($A1306,'Hospitalisation Details'!$A$1:$O$2344,2,FALSE)</f>
        <v>11</v>
      </c>
      <c r="M1306" s="6" t="str">
        <f>VLOOKUP($A1306,'Hospitalisation Details'!$A$1:$O$2344,5,FALSE)</f>
        <v>11-Jun-1979</v>
      </c>
      <c r="N1306" s="28">
        <f>VLOOKUP($A1306,'Hospitalisation Details'!$A$1:$O$2344,6,FALSE)</f>
        <v>43</v>
      </c>
      <c r="O1306" s="28">
        <f>VLOOKUP($A1306,'Hospitalisation Details'!$A$1:$O$2344,7,FALSE)</f>
        <v>3</v>
      </c>
      <c r="P1306" s="28">
        <f>VLOOKUP($A1306,'Hospitalisation Details'!$A$1:$O$2344,8,FALSE)</f>
        <v>8410.0499999999993</v>
      </c>
      <c r="Q1306" t="str">
        <f>VLOOKUP($A1306,'Hospitalisation Details'!$A$1:$O$2344,3,FALSE)</f>
        <v>Jun</v>
      </c>
    </row>
    <row r="1307" spans="1:17" ht="15.6" x14ac:dyDescent="0.3">
      <c r="A1307" s="21" t="s">
        <v>1063</v>
      </c>
      <c r="B1307" t="str">
        <f>VLOOKUP($A1307,'Customer Names'!$A$2:$D$2336,3,FALSE)</f>
        <v>Eirik</v>
      </c>
      <c r="C1307">
        <f>VLOOKUP($A1307,'Medical Examinations'!$A$1:$J$2336,2,FALSE)</f>
        <v>24.78</v>
      </c>
      <c r="D1307">
        <f>VLOOKUP($A1307,'Medical Examinations'!$A$1:$J$2336,3,FALSE)</f>
        <v>9.85</v>
      </c>
      <c r="E1307" t="str">
        <f>VLOOKUP($A1307,'Medical Examinations'!$A$1:$J$2336,4,FALSE)</f>
        <v>No</v>
      </c>
      <c r="F1307" t="str">
        <f>VLOOKUP($A1307,'Medical Examinations'!$A$1:$J$2336,5,FALSE)</f>
        <v>No</v>
      </c>
      <c r="G1307" t="str">
        <f>VLOOKUP($A1307,'Medical Examinations'!$A$1:$J$2336,6,FALSE)</f>
        <v>No</v>
      </c>
      <c r="H1307">
        <f>VLOOKUP($A1307,'Medical Examinations'!$A$1:$J$2336,7,FALSE)</f>
        <v>0</v>
      </c>
      <c r="I1307" t="str">
        <f>VLOOKUP($A1307,'Medical Examinations'!$A$1:$J$2336,8,FALSE)</f>
        <v>No</v>
      </c>
      <c r="J1307" t="str">
        <f>VLOOKUP($A1307,'Medical Examinations'!$A$1:$J$2336,9,FALSE)</f>
        <v>Normal Weight</v>
      </c>
      <c r="K1307" t="str">
        <f>VLOOKUP($A1307,'Medical Examinations'!$A$1:$J$2336,10,FALSE)</f>
        <v>Diabetes</v>
      </c>
      <c r="L1307">
        <f>VLOOKUP($A1307,'Hospitalisation Details'!$A$1:$O$2344,2,FALSE)</f>
        <v>18</v>
      </c>
      <c r="M1307" s="6" t="str">
        <f>VLOOKUP($A1307,'Hospitalisation Details'!$A$1:$O$2344,5,FALSE)</f>
        <v>18-Sep-1971</v>
      </c>
      <c r="N1307" s="28">
        <f>VLOOKUP($A1307,'Hospitalisation Details'!$A$1:$O$2344,6,FALSE)</f>
        <v>51</v>
      </c>
      <c r="O1307" s="28">
        <f>VLOOKUP($A1307,'Hospitalisation Details'!$A$1:$O$2344,7,FALSE)</f>
        <v>0</v>
      </c>
      <c r="P1307" s="28">
        <f>VLOOKUP($A1307,'Hospitalisation Details'!$A$1:$O$2344,8,FALSE)</f>
        <v>8400.01</v>
      </c>
      <c r="Q1307" t="str">
        <f>VLOOKUP($A1307,'Hospitalisation Details'!$A$1:$O$2344,3,FALSE)</f>
        <v>Sep</v>
      </c>
    </row>
    <row r="1308" spans="1:17" ht="15.6" x14ac:dyDescent="0.3">
      <c r="A1308" s="21" t="s">
        <v>1062</v>
      </c>
      <c r="B1308" t="str">
        <f>VLOOKUP($A1308,'Customer Names'!$A$2:$D$2336,3,FALSE)</f>
        <v>Rik</v>
      </c>
      <c r="C1308">
        <f>VLOOKUP($A1308,'Medical Examinations'!$A$1:$J$2336,2,FALSE)</f>
        <v>24.77</v>
      </c>
      <c r="D1308">
        <f>VLOOKUP($A1308,'Medical Examinations'!$A$1:$J$2336,3,FALSE)</f>
        <v>7.59</v>
      </c>
      <c r="E1308" t="str">
        <f>VLOOKUP($A1308,'Medical Examinations'!$A$1:$J$2336,4,FALSE)</f>
        <v>No</v>
      </c>
      <c r="F1308" t="str">
        <f>VLOOKUP($A1308,'Medical Examinations'!$A$1:$J$2336,5,FALSE)</f>
        <v>No</v>
      </c>
      <c r="G1308" t="str">
        <f>VLOOKUP($A1308,'Medical Examinations'!$A$1:$J$2336,6,FALSE)</f>
        <v>No</v>
      </c>
      <c r="H1308">
        <f>VLOOKUP($A1308,'Medical Examinations'!$A$1:$J$2336,7,FALSE)</f>
        <v>0</v>
      </c>
      <c r="I1308" t="str">
        <f>VLOOKUP($A1308,'Medical Examinations'!$A$1:$J$2336,8,FALSE)</f>
        <v>No</v>
      </c>
      <c r="J1308" t="str">
        <f>VLOOKUP($A1308,'Medical Examinations'!$A$1:$J$2336,9,FALSE)</f>
        <v>Normal Weight</v>
      </c>
      <c r="K1308" t="str">
        <f>VLOOKUP($A1308,'Medical Examinations'!$A$1:$J$2336,10,FALSE)</f>
        <v>Diabetes</v>
      </c>
      <c r="L1308">
        <f>VLOOKUP($A1308,'Hospitalisation Details'!$A$1:$O$2344,2,FALSE)</f>
        <v>4</v>
      </c>
      <c r="M1308" s="6" t="str">
        <f>VLOOKUP($A1308,'Hospitalisation Details'!$A$1:$O$2344,5,FALSE)</f>
        <v>4-Sep-1971</v>
      </c>
      <c r="N1308" s="28">
        <f>VLOOKUP($A1308,'Hospitalisation Details'!$A$1:$O$2344,6,FALSE)</f>
        <v>51</v>
      </c>
      <c r="O1308" s="28">
        <f>VLOOKUP($A1308,'Hospitalisation Details'!$A$1:$O$2344,7,FALSE)</f>
        <v>0</v>
      </c>
      <c r="P1308" s="28">
        <f>VLOOKUP($A1308,'Hospitalisation Details'!$A$1:$O$2344,8,FALSE)</f>
        <v>8396.6200000000008</v>
      </c>
      <c r="Q1308" t="str">
        <f>VLOOKUP($A1308,'Hospitalisation Details'!$A$1:$O$2344,3,FALSE)</f>
        <v>Sep</v>
      </c>
    </row>
    <row r="1309" spans="1:17" ht="15.6" x14ac:dyDescent="0.3">
      <c r="A1309" s="21" t="s">
        <v>1061</v>
      </c>
      <c r="B1309" t="str">
        <f>VLOOKUP($A1309,'Customer Names'!$A$2:$D$2336,3,FALSE)</f>
        <v>Matthew R</v>
      </c>
      <c r="C1309">
        <f>VLOOKUP($A1309,'Medical Examinations'!$A$1:$J$2336,2,FALSE)</f>
        <v>16.579999999999998</v>
      </c>
      <c r="D1309">
        <f>VLOOKUP($A1309,'Medical Examinations'!$A$1:$J$2336,3,FALSE)</f>
        <v>6.98</v>
      </c>
      <c r="E1309" t="str">
        <f>VLOOKUP($A1309,'Medical Examinations'!$A$1:$J$2336,4,FALSE)</f>
        <v>Yes</v>
      </c>
      <c r="F1309" t="str">
        <f>VLOOKUP($A1309,'Medical Examinations'!$A$1:$J$2336,5,FALSE)</f>
        <v>No</v>
      </c>
      <c r="G1309" t="str">
        <f>VLOOKUP($A1309,'Medical Examinations'!$A$1:$J$2336,6,FALSE)</f>
        <v>Yes</v>
      </c>
      <c r="H1309">
        <f>VLOOKUP($A1309,'Medical Examinations'!$A$1:$J$2336,7,FALSE)</f>
        <v>1</v>
      </c>
      <c r="I1309" t="str">
        <f>VLOOKUP($A1309,'Medical Examinations'!$A$1:$J$2336,8,FALSE)</f>
        <v>No</v>
      </c>
      <c r="J1309" t="str">
        <f>VLOOKUP($A1309,'Medical Examinations'!$A$1:$J$2336,9,FALSE)</f>
        <v>Under Weight</v>
      </c>
      <c r="K1309" t="str">
        <f>VLOOKUP($A1309,'Medical Examinations'!$A$1:$J$2336,10,FALSE)</f>
        <v>Diabetes</v>
      </c>
      <c r="L1309">
        <f>VLOOKUP($A1309,'Hospitalisation Details'!$A$1:$O$2344,2,FALSE)</f>
        <v>21</v>
      </c>
      <c r="M1309" s="6" t="str">
        <f>VLOOKUP($A1309,'Hospitalisation Details'!$A$1:$O$2344,5,FALSE)</f>
        <v>21-Sep-1963</v>
      </c>
      <c r="N1309" s="28">
        <f>VLOOKUP($A1309,'Hospitalisation Details'!$A$1:$O$2344,6,FALSE)</f>
        <v>59</v>
      </c>
      <c r="O1309" s="28">
        <f>VLOOKUP($A1309,'Hospitalisation Details'!$A$1:$O$2344,7,FALSE)</f>
        <v>0</v>
      </c>
      <c r="P1309" s="28">
        <f>VLOOKUP($A1309,'Hospitalisation Details'!$A$1:$O$2344,8,FALSE)</f>
        <v>8355.5400000000009</v>
      </c>
      <c r="Q1309" t="str">
        <f>VLOOKUP($A1309,'Hospitalisation Details'!$A$1:$O$2344,3,FALSE)</f>
        <v>Sep</v>
      </c>
    </row>
    <row r="1310" spans="1:17" ht="15.6" x14ac:dyDescent="0.3">
      <c r="A1310" s="21" t="s">
        <v>1060</v>
      </c>
      <c r="B1310" t="str">
        <f>VLOOKUP($A1310,'Customer Names'!$A$2:$D$2336,3,FALSE)</f>
        <v>Daniel G</v>
      </c>
      <c r="C1310">
        <f>VLOOKUP($A1310,'Medical Examinations'!$A$1:$J$2336,2,FALSE)</f>
        <v>38.17</v>
      </c>
      <c r="D1310">
        <f>VLOOKUP($A1310,'Medical Examinations'!$A$1:$J$2336,3,FALSE)</f>
        <v>4.7300000000000004</v>
      </c>
      <c r="E1310" t="str">
        <f>VLOOKUP($A1310,'Medical Examinations'!$A$1:$J$2336,4,FALSE)</f>
        <v>Yes</v>
      </c>
      <c r="F1310" t="str">
        <f>VLOOKUP($A1310,'Medical Examinations'!$A$1:$J$2336,5,FALSE)</f>
        <v>No</v>
      </c>
      <c r="G1310" t="str">
        <f>VLOOKUP($A1310,'Medical Examinations'!$A$1:$J$2336,6,FALSE)</f>
        <v>No</v>
      </c>
      <c r="H1310">
        <f>VLOOKUP($A1310,'Medical Examinations'!$A$1:$J$2336,7,FALSE)</f>
        <v>0</v>
      </c>
      <c r="I1310" t="str">
        <f>VLOOKUP($A1310,'Medical Examinations'!$A$1:$J$2336,8,FALSE)</f>
        <v>No</v>
      </c>
      <c r="J1310" t="str">
        <f>VLOOKUP($A1310,'Medical Examinations'!$A$1:$J$2336,9,FALSE)</f>
        <v>Obesity</v>
      </c>
      <c r="K1310" t="str">
        <f>VLOOKUP($A1310,'Medical Examinations'!$A$1:$J$2336,10,FALSE)</f>
        <v>Normal</v>
      </c>
      <c r="L1310">
        <f>VLOOKUP($A1310,'Hospitalisation Details'!$A$1:$O$2344,2,FALSE)</f>
        <v>12</v>
      </c>
      <c r="M1310" s="6" t="str">
        <f>VLOOKUP($A1310,'Hospitalisation Details'!$A$1:$O$2344,5,FALSE)</f>
        <v>12-Jun-1976</v>
      </c>
      <c r="N1310" s="28">
        <f>VLOOKUP($A1310,'Hospitalisation Details'!$A$1:$O$2344,6,FALSE)</f>
        <v>46</v>
      </c>
      <c r="O1310" s="28">
        <f>VLOOKUP($A1310,'Hospitalisation Details'!$A$1:$O$2344,7,FALSE)</f>
        <v>2</v>
      </c>
      <c r="P1310" s="28">
        <f>VLOOKUP($A1310,'Hospitalisation Details'!$A$1:$O$2344,8,FALSE)</f>
        <v>8347.16</v>
      </c>
      <c r="Q1310" t="str">
        <f>VLOOKUP($A1310,'Hospitalisation Details'!$A$1:$O$2344,3,FALSE)</f>
        <v>Jun</v>
      </c>
    </row>
    <row r="1311" spans="1:17" ht="15.6" x14ac:dyDescent="0.3">
      <c r="A1311" s="21" t="s">
        <v>1059</v>
      </c>
      <c r="B1311" t="str">
        <f>VLOOKUP($A1311,'Customer Names'!$A$2:$D$2336,3,FALSE)</f>
        <v>Yannick</v>
      </c>
      <c r="C1311">
        <f>VLOOKUP($A1311,'Medical Examinations'!$A$1:$J$2336,2,FALSE)</f>
        <v>39.424999999999997</v>
      </c>
      <c r="D1311">
        <f>VLOOKUP($A1311,'Medical Examinations'!$A$1:$J$2336,3,FALSE)</f>
        <v>4.76</v>
      </c>
      <c r="E1311" t="str">
        <f>VLOOKUP($A1311,'Medical Examinations'!$A$1:$J$2336,4,FALSE)</f>
        <v>Yes</v>
      </c>
      <c r="F1311" t="str">
        <f>VLOOKUP($A1311,'Medical Examinations'!$A$1:$J$2336,5,FALSE)</f>
        <v>No</v>
      </c>
      <c r="G1311" t="str">
        <f>VLOOKUP($A1311,'Medical Examinations'!$A$1:$J$2336,6,FALSE)</f>
        <v>No</v>
      </c>
      <c r="H1311">
        <f>VLOOKUP($A1311,'Medical Examinations'!$A$1:$J$2336,7,FALSE)</f>
        <v>0</v>
      </c>
      <c r="I1311" t="str">
        <f>VLOOKUP($A1311,'Medical Examinations'!$A$1:$J$2336,8,FALSE)</f>
        <v>No</v>
      </c>
      <c r="J1311" t="str">
        <f>VLOOKUP($A1311,'Medical Examinations'!$A$1:$J$2336,9,FALSE)</f>
        <v>Obesity</v>
      </c>
      <c r="K1311" t="str">
        <f>VLOOKUP($A1311,'Medical Examinations'!$A$1:$J$2336,10,FALSE)</f>
        <v>Normal</v>
      </c>
      <c r="L1311">
        <f>VLOOKUP($A1311,'Hospitalisation Details'!$A$1:$O$2344,2,FALSE)</f>
        <v>7</v>
      </c>
      <c r="M1311" s="6" t="str">
        <f>VLOOKUP($A1311,'Hospitalisation Details'!$A$1:$O$2344,5,FALSE)</f>
        <v>7-Jul-1976</v>
      </c>
      <c r="N1311" s="28">
        <f>VLOOKUP($A1311,'Hospitalisation Details'!$A$1:$O$2344,6,FALSE)</f>
        <v>46</v>
      </c>
      <c r="O1311" s="28">
        <f>VLOOKUP($A1311,'Hospitalisation Details'!$A$1:$O$2344,7,FALSE)</f>
        <v>1</v>
      </c>
      <c r="P1311" s="28">
        <f>VLOOKUP($A1311,'Hospitalisation Details'!$A$1:$O$2344,8,FALSE)</f>
        <v>8342.91</v>
      </c>
      <c r="Q1311" t="str">
        <f>VLOOKUP($A1311,'Hospitalisation Details'!$A$1:$O$2344,3,FALSE)</f>
        <v>Jul</v>
      </c>
    </row>
    <row r="1312" spans="1:17" ht="15.6" x14ac:dyDescent="0.3">
      <c r="A1312" s="21" t="s">
        <v>1058</v>
      </c>
      <c r="B1312" t="str">
        <f>VLOOKUP($A1312,'Customer Names'!$A$2:$D$2336,3,FALSE)</f>
        <v>Sean R</v>
      </c>
      <c r="C1312">
        <f>VLOOKUP($A1312,'Medical Examinations'!$A$1:$J$2336,2,FALSE)</f>
        <v>33.44</v>
      </c>
      <c r="D1312">
        <f>VLOOKUP($A1312,'Medical Examinations'!$A$1:$J$2336,3,FALSE)</f>
        <v>6.24</v>
      </c>
      <c r="E1312" t="str">
        <f>VLOOKUP($A1312,'Medical Examinations'!$A$1:$J$2336,4,FALSE)</f>
        <v>Yes</v>
      </c>
      <c r="F1312" t="str">
        <f>VLOOKUP($A1312,'Medical Examinations'!$A$1:$J$2336,5,FALSE)</f>
        <v>No</v>
      </c>
      <c r="G1312" t="str">
        <f>VLOOKUP($A1312,'Medical Examinations'!$A$1:$J$2336,6,FALSE)</f>
        <v>No</v>
      </c>
      <c r="H1312">
        <f>VLOOKUP($A1312,'Medical Examinations'!$A$1:$J$2336,7,FALSE)</f>
        <v>0</v>
      </c>
      <c r="I1312" t="str">
        <f>VLOOKUP($A1312,'Medical Examinations'!$A$1:$J$2336,8,FALSE)</f>
        <v>No</v>
      </c>
      <c r="J1312" t="str">
        <f>VLOOKUP($A1312,'Medical Examinations'!$A$1:$J$2336,9,FALSE)</f>
        <v>Obesity</v>
      </c>
      <c r="K1312" t="str">
        <f>VLOOKUP($A1312,'Medical Examinations'!$A$1:$J$2336,10,FALSE)</f>
        <v>Prediabetes</v>
      </c>
      <c r="L1312">
        <f>VLOOKUP($A1312,'Hospitalisation Details'!$A$1:$O$2344,2,FALSE)</f>
        <v>20</v>
      </c>
      <c r="M1312" s="6" t="str">
        <f>VLOOKUP($A1312,'Hospitalisation Details'!$A$1:$O$2344,5,FALSE)</f>
        <v>20-Jul-1976</v>
      </c>
      <c r="N1312" s="28">
        <f>VLOOKUP($A1312,'Hospitalisation Details'!$A$1:$O$2344,6,FALSE)</f>
        <v>46</v>
      </c>
      <c r="O1312" s="28">
        <f>VLOOKUP($A1312,'Hospitalisation Details'!$A$1:$O$2344,7,FALSE)</f>
        <v>1</v>
      </c>
      <c r="P1312" s="28">
        <f>VLOOKUP($A1312,'Hospitalisation Details'!$A$1:$O$2344,8,FALSE)</f>
        <v>8334.59</v>
      </c>
      <c r="Q1312" t="str">
        <f>VLOOKUP($A1312,'Hospitalisation Details'!$A$1:$O$2344,3,FALSE)</f>
        <v>Jul</v>
      </c>
    </row>
    <row r="1313" spans="1:17" ht="15.6" x14ac:dyDescent="0.3">
      <c r="A1313" s="21" t="s">
        <v>1057</v>
      </c>
      <c r="B1313" t="str">
        <f>VLOOKUP($A1313,'Customer Names'!$A$2:$D$2336,3,FALSE)</f>
        <v>Peter</v>
      </c>
      <c r="C1313">
        <f>VLOOKUP($A1313,'Medical Examinations'!$A$1:$J$2336,2,FALSE)</f>
        <v>33.344999999999999</v>
      </c>
      <c r="D1313">
        <f>VLOOKUP($A1313,'Medical Examinations'!$A$1:$J$2336,3,FALSE)</f>
        <v>5.44</v>
      </c>
      <c r="E1313" t="str">
        <f>VLOOKUP($A1313,'Medical Examinations'!$A$1:$J$2336,4,FALSE)</f>
        <v>Yes</v>
      </c>
      <c r="F1313" t="str">
        <f>VLOOKUP($A1313,'Medical Examinations'!$A$1:$J$2336,5,FALSE)</f>
        <v>No</v>
      </c>
      <c r="G1313" t="str">
        <f>VLOOKUP($A1313,'Medical Examinations'!$A$1:$J$2336,6,FALSE)</f>
        <v>No</v>
      </c>
      <c r="H1313">
        <f>VLOOKUP($A1313,'Medical Examinations'!$A$1:$J$2336,7,FALSE)</f>
        <v>0</v>
      </c>
      <c r="I1313" t="str">
        <f>VLOOKUP($A1313,'Medical Examinations'!$A$1:$J$2336,8,FALSE)</f>
        <v>No</v>
      </c>
      <c r="J1313" t="str">
        <f>VLOOKUP($A1313,'Medical Examinations'!$A$1:$J$2336,9,FALSE)</f>
        <v>Obesity</v>
      </c>
      <c r="K1313" t="str">
        <f>VLOOKUP($A1313,'Medical Examinations'!$A$1:$J$2336,10,FALSE)</f>
        <v>Normal</v>
      </c>
      <c r="L1313">
        <f>VLOOKUP($A1313,'Hospitalisation Details'!$A$1:$O$2344,2,FALSE)</f>
        <v>12</v>
      </c>
      <c r="M1313" s="6" t="str">
        <f>VLOOKUP($A1313,'Hospitalisation Details'!$A$1:$O$2344,5,FALSE)</f>
        <v>12-Jul-1976</v>
      </c>
      <c r="N1313" s="28">
        <f>VLOOKUP($A1313,'Hospitalisation Details'!$A$1:$O$2344,6,FALSE)</f>
        <v>46</v>
      </c>
      <c r="O1313" s="28">
        <f>VLOOKUP($A1313,'Hospitalisation Details'!$A$1:$O$2344,7,FALSE)</f>
        <v>1</v>
      </c>
      <c r="P1313" s="28">
        <f>VLOOKUP($A1313,'Hospitalisation Details'!$A$1:$O$2344,8,FALSE)</f>
        <v>8334.4599999999991</v>
      </c>
      <c r="Q1313" t="str">
        <f>VLOOKUP($A1313,'Hospitalisation Details'!$A$1:$O$2344,3,FALSE)</f>
        <v>Jul</v>
      </c>
    </row>
    <row r="1314" spans="1:17" ht="15.6" x14ac:dyDescent="0.3">
      <c r="A1314" s="21" t="s">
        <v>1056</v>
      </c>
      <c r="B1314" t="str">
        <f>VLOOKUP($A1314,'Customer Names'!$A$2:$D$2336,3,FALSE)</f>
        <v>Sara A</v>
      </c>
      <c r="C1314">
        <f>VLOOKUP($A1314,'Medical Examinations'!$A$1:$J$2336,2,FALSE)</f>
        <v>38.79</v>
      </c>
      <c r="D1314">
        <f>VLOOKUP($A1314,'Medical Examinations'!$A$1:$J$2336,3,FALSE)</f>
        <v>5.08</v>
      </c>
      <c r="E1314" t="str">
        <f>VLOOKUP($A1314,'Medical Examinations'!$A$1:$J$2336,4,FALSE)</f>
        <v>No</v>
      </c>
      <c r="F1314" t="str">
        <f>VLOOKUP($A1314,'Medical Examinations'!$A$1:$J$2336,5,FALSE)</f>
        <v>No</v>
      </c>
      <c r="G1314" t="str">
        <f>VLOOKUP($A1314,'Medical Examinations'!$A$1:$J$2336,6,FALSE)</f>
        <v>Yes</v>
      </c>
      <c r="H1314">
        <f>VLOOKUP($A1314,'Medical Examinations'!$A$1:$J$2336,7,FALSE)</f>
        <v>1</v>
      </c>
      <c r="I1314" t="str">
        <f>VLOOKUP($A1314,'Medical Examinations'!$A$1:$J$2336,8,FALSE)</f>
        <v>No</v>
      </c>
      <c r="J1314" t="str">
        <f>VLOOKUP($A1314,'Medical Examinations'!$A$1:$J$2336,9,FALSE)</f>
        <v>Obesity</v>
      </c>
      <c r="K1314" t="str">
        <f>VLOOKUP($A1314,'Medical Examinations'!$A$1:$J$2336,10,FALSE)</f>
        <v>Normal</v>
      </c>
      <c r="L1314">
        <f>VLOOKUP($A1314,'Hospitalisation Details'!$A$1:$O$2344,2,FALSE)</f>
        <v>22</v>
      </c>
      <c r="M1314" s="6" t="str">
        <f>VLOOKUP($A1314,'Hospitalisation Details'!$A$1:$O$2344,5,FALSE)</f>
        <v>22-Jun-1993</v>
      </c>
      <c r="N1314" s="28">
        <f>VLOOKUP($A1314,'Hospitalisation Details'!$A$1:$O$2344,6,FALSE)</f>
        <v>29</v>
      </c>
      <c r="O1314" s="28">
        <f>VLOOKUP($A1314,'Hospitalisation Details'!$A$1:$O$2344,7,FALSE)</f>
        <v>0</v>
      </c>
      <c r="P1314" s="28">
        <f>VLOOKUP($A1314,'Hospitalisation Details'!$A$1:$O$2344,8,FALSE)</f>
        <v>8314.65</v>
      </c>
      <c r="Q1314" t="str">
        <f>VLOOKUP($A1314,'Hospitalisation Details'!$A$1:$O$2344,3,FALSE)</f>
        <v>Jun</v>
      </c>
    </row>
    <row r="1315" spans="1:17" ht="15.6" x14ac:dyDescent="0.3">
      <c r="A1315" s="21" t="s">
        <v>1055</v>
      </c>
      <c r="B1315" t="str">
        <f>VLOOKUP($A1315,'Customer Names'!$A$2:$D$2336,3,FALSE)</f>
        <v>Erin C</v>
      </c>
      <c r="C1315">
        <f>VLOOKUP($A1315,'Medical Examinations'!$A$1:$J$2336,2,FALSE)</f>
        <v>30.684999999999999</v>
      </c>
      <c r="D1315">
        <f>VLOOKUP($A1315,'Medical Examinations'!$A$1:$J$2336,3,FALSE)</f>
        <v>4.87</v>
      </c>
      <c r="E1315" t="str">
        <f>VLOOKUP($A1315,'Medical Examinations'!$A$1:$J$2336,4,FALSE)</f>
        <v>No</v>
      </c>
      <c r="F1315" t="str">
        <f>VLOOKUP($A1315,'Medical Examinations'!$A$1:$J$2336,5,FALSE)</f>
        <v>No</v>
      </c>
      <c r="G1315" t="str">
        <f>VLOOKUP($A1315,'Medical Examinations'!$A$1:$J$2336,6,FALSE)</f>
        <v>Yes</v>
      </c>
      <c r="H1315">
        <f>VLOOKUP($A1315,'Medical Examinations'!$A$1:$J$2336,7,FALSE)</f>
        <v>1</v>
      </c>
      <c r="I1315" t="str">
        <f>VLOOKUP($A1315,'Medical Examinations'!$A$1:$J$2336,8,FALSE)</f>
        <v>No</v>
      </c>
      <c r="J1315" t="str">
        <f>VLOOKUP($A1315,'Medical Examinations'!$A$1:$J$2336,9,FALSE)</f>
        <v>Obesity</v>
      </c>
      <c r="K1315" t="str">
        <f>VLOOKUP($A1315,'Medical Examinations'!$A$1:$J$2336,10,FALSE)</f>
        <v>Normal</v>
      </c>
      <c r="L1315">
        <f>VLOOKUP($A1315,'Hospitalisation Details'!$A$1:$O$2344,2,FALSE)</f>
        <v>7</v>
      </c>
      <c r="M1315" s="6" t="str">
        <f>VLOOKUP($A1315,'Hospitalisation Details'!$A$1:$O$2344,5,FALSE)</f>
        <v>7-Aug-1979</v>
      </c>
      <c r="N1315" s="28">
        <f>VLOOKUP($A1315,'Hospitalisation Details'!$A$1:$O$2344,6,FALSE)</f>
        <v>43</v>
      </c>
      <c r="O1315" s="28">
        <f>VLOOKUP($A1315,'Hospitalisation Details'!$A$1:$O$2344,7,FALSE)</f>
        <v>2</v>
      </c>
      <c r="P1315" s="28">
        <f>VLOOKUP($A1315,'Hospitalisation Details'!$A$1:$O$2344,8,FALSE)</f>
        <v>8310.84</v>
      </c>
      <c r="Q1315" t="str">
        <f>VLOOKUP($A1315,'Hospitalisation Details'!$A$1:$O$2344,3,FALSE)</f>
        <v>Aug</v>
      </c>
    </row>
    <row r="1316" spans="1:17" ht="15.6" x14ac:dyDescent="0.3">
      <c r="A1316" s="21" t="s">
        <v>1054</v>
      </c>
      <c r="B1316" t="str">
        <f>VLOOKUP($A1316,'Customer Names'!$A$2:$D$2336,3,FALSE)</f>
        <v>Thibaud</v>
      </c>
      <c r="C1316">
        <f>VLOOKUP($A1316,'Medical Examinations'!$A$1:$J$2336,2,FALSE)</f>
        <v>22.135000000000002</v>
      </c>
      <c r="D1316">
        <f>VLOOKUP($A1316,'Medical Examinations'!$A$1:$J$2336,3,FALSE)</f>
        <v>8.17</v>
      </c>
      <c r="E1316" t="str">
        <f>VLOOKUP($A1316,'Medical Examinations'!$A$1:$J$2336,4,FALSE)</f>
        <v>No</v>
      </c>
      <c r="F1316" t="str">
        <f>VLOOKUP($A1316,'Medical Examinations'!$A$1:$J$2336,5,FALSE)</f>
        <v>No</v>
      </c>
      <c r="G1316" t="str">
        <f>VLOOKUP($A1316,'Medical Examinations'!$A$1:$J$2336,6,FALSE)</f>
        <v>No</v>
      </c>
      <c r="H1316">
        <f>VLOOKUP($A1316,'Medical Examinations'!$A$1:$J$2336,7,FALSE)</f>
        <v>0</v>
      </c>
      <c r="I1316" t="str">
        <f>VLOOKUP($A1316,'Medical Examinations'!$A$1:$J$2336,8,FALSE)</f>
        <v>No</v>
      </c>
      <c r="J1316" t="str">
        <f>VLOOKUP($A1316,'Medical Examinations'!$A$1:$J$2336,9,FALSE)</f>
        <v>Normal Weight</v>
      </c>
      <c r="K1316" t="str">
        <f>VLOOKUP($A1316,'Medical Examinations'!$A$1:$J$2336,10,FALSE)</f>
        <v>Diabetes</v>
      </c>
      <c r="L1316">
        <f>VLOOKUP($A1316,'Hospitalisation Details'!$A$1:$O$2344,2,FALSE)</f>
        <v>26</v>
      </c>
      <c r="M1316" s="6" t="str">
        <f>VLOOKUP($A1316,'Hospitalisation Details'!$A$1:$O$2344,5,FALSE)</f>
        <v>26-Jun-1978</v>
      </c>
      <c r="N1316" s="28">
        <f>VLOOKUP($A1316,'Hospitalisation Details'!$A$1:$O$2344,6,FALSE)</f>
        <v>44</v>
      </c>
      <c r="O1316" s="28">
        <f>VLOOKUP($A1316,'Hospitalisation Details'!$A$1:$O$2344,7,FALSE)</f>
        <v>2</v>
      </c>
      <c r="P1316" s="28">
        <f>VLOOKUP($A1316,'Hospitalisation Details'!$A$1:$O$2344,8,FALSE)</f>
        <v>8302.5400000000009</v>
      </c>
      <c r="Q1316" t="str">
        <f>VLOOKUP($A1316,'Hospitalisation Details'!$A$1:$O$2344,3,FALSE)</f>
        <v>Jun</v>
      </c>
    </row>
    <row r="1317" spans="1:17" ht="15.6" x14ac:dyDescent="0.3">
      <c r="A1317" s="21" t="s">
        <v>1053</v>
      </c>
      <c r="B1317" t="str">
        <f>VLOOKUP($A1317,'Customer Names'!$A$2:$D$2336,3,FALSE)</f>
        <v>Lisa</v>
      </c>
      <c r="C1317">
        <f>VLOOKUP($A1317,'Medical Examinations'!$A$1:$J$2336,2,FALSE)</f>
        <v>33.33</v>
      </c>
      <c r="D1317">
        <f>VLOOKUP($A1317,'Medical Examinations'!$A$1:$J$2336,3,FALSE)</f>
        <v>7.61</v>
      </c>
      <c r="E1317" t="str">
        <f>VLOOKUP($A1317,'Medical Examinations'!$A$1:$J$2336,4,FALSE)</f>
        <v>No</v>
      </c>
      <c r="F1317" t="str">
        <f>VLOOKUP($A1317,'Medical Examinations'!$A$1:$J$2336,5,FALSE)</f>
        <v>No</v>
      </c>
      <c r="G1317" t="str">
        <f>VLOOKUP($A1317,'Medical Examinations'!$A$1:$J$2336,6,FALSE)</f>
        <v>No</v>
      </c>
      <c r="H1317">
        <f>VLOOKUP($A1317,'Medical Examinations'!$A$1:$J$2336,7,FALSE)</f>
        <v>0</v>
      </c>
      <c r="I1317" t="str">
        <f>VLOOKUP($A1317,'Medical Examinations'!$A$1:$J$2336,8,FALSE)</f>
        <v>No</v>
      </c>
      <c r="J1317" t="str">
        <f>VLOOKUP($A1317,'Medical Examinations'!$A$1:$J$2336,9,FALSE)</f>
        <v>Obesity</v>
      </c>
      <c r="K1317" t="str">
        <f>VLOOKUP($A1317,'Medical Examinations'!$A$1:$J$2336,10,FALSE)</f>
        <v>Diabetes</v>
      </c>
      <c r="L1317">
        <f>VLOOKUP($A1317,'Hospitalisation Details'!$A$1:$O$2344,2,FALSE)</f>
        <v>6</v>
      </c>
      <c r="M1317" s="6" t="str">
        <f>VLOOKUP($A1317,'Hospitalisation Details'!$A$1:$O$2344,5,FALSE)</f>
        <v>6-Jun-1974</v>
      </c>
      <c r="N1317" s="28">
        <f>VLOOKUP($A1317,'Hospitalisation Details'!$A$1:$O$2344,6,FALSE)</f>
        <v>49</v>
      </c>
      <c r="O1317" s="28">
        <f>VLOOKUP($A1317,'Hospitalisation Details'!$A$1:$O$2344,7,FALSE)</f>
        <v>0</v>
      </c>
      <c r="P1317" s="28">
        <f>VLOOKUP($A1317,'Hospitalisation Details'!$A$1:$O$2344,8,FALSE)</f>
        <v>8283.68</v>
      </c>
      <c r="Q1317" t="str">
        <f>VLOOKUP($A1317,'Hospitalisation Details'!$A$1:$O$2344,3,FALSE)</f>
        <v>Jun</v>
      </c>
    </row>
    <row r="1318" spans="1:17" ht="15.6" x14ac:dyDescent="0.3">
      <c r="A1318" s="21" t="s">
        <v>1052</v>
      </c>
      <c r="B1318" t="str">
        <f>VLOOKUP($A1318,'Customer Names'!$A$2:$D$2336,3,FALSE)</f>
        <v>Gretchen K</v>
      </c>
      <c r="C1318">
        <f>VLOOKUP($A1318,'Medical Examinations'!$A$1:$J$2336,2,FALSE)</f>
        <v>31.13</v>
      </c>
      <c r="D1318">
        <f>VLOOKUP($A1318,'Medical Examinations'!$A$1:$J$2336,3,FALSE)</f>
        <v>10.1</v>
      </c>
      <c r="E1318" t="str">
        <f>VLOOKUP($A1318,'Medical Examinations'!$A$1:$J$2336,4,FALSE)</f>
        <v>No</v>
      </c>
      <c r="F1318" t="str">
        <f>VLOOKUP($A1318,'Medical Examinations'!$A$1:$J$2336,5,FALSE)</f>
        <v>No</v>
      </c>
      <c r="G1318" t="str">
        <f>VLOOKUP($A1318,'Medical Examinations'!$A$1:$J$2336,6,FALSE)</f>
        <v>No</v>
      </c>
      <c r="H1318">
        <f>VLOOKUP($A1318,'Medical Examinations'!$A$1:$J$2336,7,FALSE)</f>
        <v>0</v>
      </c>
      <c r="I1318" t="str">
        <f>VLOOKUP($A1318,'Medical Examinations'!$A$1:$J$2336,8,FALSE)</f>
        <v>No</v>
      </c>
      <c r="J1318" t="str">
        <f>VLOOKUP($A1318,'Medical Examinations'!$A$1:$J$2336,9,FALSE)</f>
        <v>Obesity</v>
      </c>
      <c r="K1318" t="str">
        <f>VLOOKUP($A1318,'Medical Examinations'!$A$1:$J$2336,10,FALSE)</f>
        <v>Diabetes</v>
      </c>
      <c r="L1318">
        <f>VLOOKUP($A1318,'Hospitalisation Details'!$A$1:$O$2344,2,FALSE)</f>
        <v>22</v>
      </c>
      <c r="M1318" s="6" t="str">
        <f>VLOOKUP($A1318,'Hospitalisation Details'!$A$1:$O$2344,5,FALSE)</f>
        <v>22-Dec-1974</v>
      </c>
      <c r="N1318" s="28">
        <f>VLOOKUP($A1318,'Hospitalisation Details'!$A$1:$O$2344,6,FALSE)</f>
        <v>48</v>
      </c>
      <c r="O1318" s="28">
        <f>VLOOKUP($A1318,'Hospitalisation Details'!$A$1:$O$2344,7,FALSE)</f>
        <v>0</v>
      </c>
      <c r="P1318" s="28">
        <f>VLOOKUP($A1318,'Hospitalisation Details'!$A$1:$O$2344,8,FALSE)</f>
        <v>8280.6200000000008</v>
      </c>
      <c r="Q1318" t="str">
        <f>VLOOKUP($A1318,'Hospitalisation Details'!$A$1:$O$2344,3,FALSE)</f>
        <v>Dec</v>
      </c>
    </row>
    <row r="1319" spans="1:17" ht="15.6" x14ac:dyDescent="0.3">
      <c r="A1319" s="21" t="s">
        <v>1051</v>
      </c>
      <c r="B1319" t="str">
        <f>VLOOKUP($A1319,'Customer Names'!$A$2:$D$2336,3,FALSE)</f>
        <v>Martina</v>
      </c>
      <c r="C1319">
        <f>VLOOKUP($A1319,'Medical Examinations'!$A$1:$J$2336,2,FALSE)</f>
        <v>28.9</v>
      </c>
      <c r="D1319">
        <f>VLOOKUP($A1319,'Medical Examinations'!$A$1:$J$2336,3,FALSE)</f>
        <v>11.24</v>
      </c>
      <c r="E1319" t="str">
        <f>VLOOKUP($A1319,'Medical Examinations'!$A$1:$J$2336,4,FALSE)</f>
        <v>No</v>
      </c>
      <c r="F1319" t="str">
        <f>VLOOKUP($A1319,'Medical Examinations'!$A$1:$J$2336,5,FALSE)</f>
        <v>No</v>
      </c>
      <c r="G1319" t="str">
        <f>VLOOKUP($A1319,'Medical Examinations'!$A$1:$J$2336,6,FALSE)</f>
        <v>No</v>
      </c>
      <c r="H1319">
        <f>VLOOKUP($A1319,'Medical Examinations'!$A$1:$J$2336,7,FALSE)</f>
        <v>0</v>
      </c>
      <c r="I1319" t="str">
        <f>VLOOKUP($A1319,'Medical Examinations'!$A$1:$J$2336,8,FALSE)</f>
        <v>No</v>
      </c>
      <c r="J1319" t="str">
        <f>VLOOKUP($A1319,'Medical Examinations'!$A$1:$J$2336,9,FALSE)</f>
        <v>Over Weight</v>
      </c>
      <c r="K1319" t="str">
        <f>VLOOKUP($A1319,'Medical Examinations'!$A$1:$J$2336,10,FALSE)</f>
        <v>Diabetes</v>
      </c>
      <c r="L1319">
        <f>VLOOKUP($A1319,'Hospitalisation Details'!$A$1:$O$2344,2,FALSE)</f>
        <v>26</v>
      </c>
      <c r="M1319" s="6" t="str">
        <f>VLOOKUP($A1319,'Hospitalisation Details'!$A$1:$O$2344,5,FALSE)</f>
        <v>26-Sep-1974</v>
      </c>
      <c r="N1319" s="28">
        <f>VLOOKUP($A1319,'Hospitalisation Details'!$A$1:$O$2344,6,FALSE)</f>
        <v>48</v>
      </c>
      <c r="O1319" s="28">
        <f>VLOOKUP($A1319,'Hospitalisation Details'!$A$1:$O$2344,7,FALSE)</f>
        <v>0</v>
      </c>
      <c r="P1319" s="28">
        <f>VLOOKUP($A1319,'Hospitalisation Details'!$A$1:$O$2344,8,FALSE)</f>
        <v>8277.52</v>
      </c>
      <c r="Q1319" t="str">
        <f>VLOOKUP($A1319,'Hospitalisation Details'!$A$1:$O$2344,3,FALSE)</f>
        <v>Sep</v>
      </c>
    </row>
    <row r="1320" spans="1:17" ht="15.6" x14ac:dyDescent="0.3">
      <c r="A1320" s="21" t="s">
        <v>1050</v>
      </c>
      <c r="B1320" t="str">
        <f>VLOOKUP($A1320,'Customer Names'!$A$2:$D$2336,3,FALSE)</f>
        <v>Dustin J</v>
      </c>
      <c r="C1320">
        <f>VLOOKUP($A1320,'Medical Examinations'!$A$1:$J$2336,2,FALSE)</f>
        <v>43.31</v>
      </c>
      <c r="D1320">
        <f>VLOOKUP($A1320,'Medical Examinations'!$A$1:$J$2336,3,FALSE)</f>
        <v>6.1</v>
      </c>
      <c r="E1320" t="str">
        <f>VLOOKUP($A1320,'Medical Examinations'!$A$1:$J$2336,4,FALSE)</f>
        <v>Yes</v>
      </c>
      <c r="F1320" t="str">
        <f>VLOOKUP($A1320,'Medical Examinations'!$A$1:$J$2336,5,FALSE)</f>
        <v>Yes</v>
      </c>
      <c r="G1320" t="str">
        <f>VLOOKUP($A1320,'Medical Examinations'!$A$1:$J$2336,6,FALSE)</f>
        <v>No</v>
      </c>
      <c r="H1320">
        <f>VLOOKUP($A1320,'Medical Examinations'!$A$1:$J$2336,7,FALSE)</f>
        <v>1</v>
      </c>
      <c r="I1320" t="str">
        <f>VLOOKUP($A1320,'Medical Examinations'!$A$1:$J$2336,8,FALSE)</f>
        <v>No</v>
      </c>
      <c r="J1320" t="str">
        <f>VLOOKUP($A1320,'Medical Examinations'!$A$1:$J$2336,9,FALSE)</f>
        <v>Obesity</v>
      </c>
      <c r="K1320" t="str">
        <f>VLOOKUP($A1320,'Medical Examinations'!$A$1:$J$2336,10,FALSE)</f>
        <v>Prediabetes</v>
      </c>
      <c r="L1320">
        <f>VLOOKUP($A1320,'Hospitalisation Details'!$A$1:$O$2344,2,FALSE)</f>
        <v>28</v>
      </c>
      <c r="M1320" s="6" t="str">
        <f>VLOOKUP($A1320,'Hospitalisation Details'!$A$1:$O$2344,5,FALSE)</f>
        <v>28-Nov-2000</v>
      </c>
      <c r="N1320" s="28">
        <f>VLOOKUP($A1320,'Hospitalisation Details'!$A$1:$O$2344,6,FALSE)</f>
        <v>22</v>
      </c>
      <c r="O1320" s="28">
        <f>VLOOKUP($A1320,'Hospitalisation Details'!$A$1:$O$2344,7,FALSE)</f>
        <v>0</v>
      </c>
      <c r="P1320" s="28">
        <f>VLOOKUP($A1320,'Hospitalisation Details'!$A$1:$O$2344,8,FALSE)</f>
        <v>8271.4599999999991</v>
      </c>
      <c r="Q1320" t="str">
        <f>VLOOKUP($A1320,'Hospitalisation Details'!$A$1:$O$2344,3,FALSE)</f>
        <v>Nov</v>
      </c>
    </row>
    <row r="1321" spans="1:17" ht="15.6" x14ac:dyDescent="0.3">
      <c r="A1321" s="21" t="s">
        <v>1049</v>
      </c>
      <c r="B1321" t="str">
        <f>VLOOKUP($A1321,'Customer Names'!$A$2:$D$2336,3,FALSE)</f>
        <v>Kelsey</v>
      </c>
      <c r="C1321">
        <f>VLOOKUP($A1321,'Medical Examinations'!$A$1:$J$2336,2,FALSE)</f>
        <v>22.8</v>
      </c>
      <c r="D1321">
        <f>VLOOKUP($A1321,'Medical Examinations'!$A$1:$J$2336,3,FALSE)</f>
        <v>6.98</v>
      </c>
      <c r="E1321" t="str">
        <f>VLOOKUP($A1321,'Medical Examinations'!$A$1:$J$2336,4,FALSE)</f>
        <v>No</v>
      </c>
      <c r="F1321" t="str">
        <f>VLOOKUP($A1321,'Medical Examinations'!$A$1:$J$2336,5,FALSE)</f>
        <v>No</v>
      </c>
      <c r="G1321" t="str">
        <f>VLOOKUP($A1321,'Medical Examinations'!$A$1:$J$2336,6,FALSE)</f>
        <v>No</v>
      </c>
      <c r="H1321">
        <f>VLOOKUP($A1321,'Medical Examinations'!$A$1:$J$2336,7,FALSE)</f>
        <v>0</v>
      </c>
      <c r="I1321" t="str">
        <f>VLOOKUP($A1321,'Medical Examinations'!$A$1:$J$2336,8,FALSE)</f>
        <v>No</v>
      </c>
      <c r="J1321" t="str">
        <f>VLOOKUP($A1321,'Medical Examinations'!$A$1:$J$2336,9,FALSE)</f>
        <v>Normal Weight</v>
      </c>
      <c r="K1321" t="str">
        <f>VLOOKUP($A1321,'Medical Examinations'!$A$1:$J$2336,10,FALSE)</f>
        <v>Diabetes</v>
      </c>
      <c r="L1321">
        <f>VLOOKUP($A1321,'Hospitalisation Details'!$A$1:$O$2344,2,FALSE)</f>
        <v>5</v>
      </c>
      <c r="M1321" s="6" t="str">
        <f>VLOOKUP($A1321,'Hospitalisation Details'!$A$1:$O$2344,5,FALSE)</f>
        <v>5-Aug-1974</v>
      </c>
      <c r="N1321" s="28">
        <f>VLOOKUP($A1321,'Hospitalisation Details'!$A$1:$O$2344,6,FALSE)</f>
        <v>48</v>
      </c>
      <c r="O1321" s="28">
        <f>VLOOKUP($A1321,'Hospitalisation Details'!$A$1:$O$2344,7,FALSE)</f>
        <v>0</v>
      </c>
      <c r="P1321" s="28">
        <f>VLOOKUP($A1321,'Hospitalisation Details'!$A$1:$O$2344,8,FALSE)</f>
        <v>8269.0400000000009</v>
      </c>
      <c r="Q1321" t="str">
        <f>VLOOKUP($A1321,'Hospitalisation Details'!$A$1:$O$2344,3,FALSE)</f>
        <v>Aug</v>
      </c>
    </row>
    <row r="1322" spans="1:17" ht="15.6" x14ac:dyDescent="0.3">
      <c r="A1322" s="21" t="s">
        <v>1048</v>
      </c>
      <c r="B1322" t="str">
        <f>VLOOKUP($A1322,'Customer Names'!$A$2:$D$2336,3,FALSE)</f>
        <v>Daniel V</v>
      </c>
      <c r="C1322">
        <f>VLOOKUP($A1322,'Medical Examinations'!$A$1:$J$2336,2,FALSE)</f>
        <v>19.09</v>
      </c>
      <c r="D1322">
        <f>VLOOKUP($A1322,'Medical Examinations'!$A$1:$J$2336,3,FALSE)</f>
        <v>4</v>
      </c>
      <c r="E1322" t="str">
        <f>VLOOKUP($A1322,'Medical Examinations'!$A$1:$J$2336,4,FALSE)</f>
        <v>Yes</v>
      </c>
      <c r="F1322" t="str">
        <f>VLOOKUP($A1322,'Medical Examinations'!$A$1:$J$2336,5,FALSE)</f>
        <v>No</v>
      </c>
      <c r="G1322" t="str">
        <f>VLOOKUP($A1322,'Medical Examinations'!$A$1:$J$2336,6,FALSE)</f>
        <v>No</v>
      </c>
      <c r="H1322">
        <f>VLOOKUP($A1322,'Medical Examinations'!$A$1:$J$2336,7,FALSE)</f>
        <v>1</v>
      </c>
      <c r="I1322" t="str">
        <f>VLOOKUP($A1322,'Medical Examinations'!$A$1:$J$2336,8,FALSE)</f>
        <v>No</v>
      </c>
      <c r="J1322" t="str">
        <f>VLOOKUP($A1322,'Medical Examinations'!$A$1:$J$2336,9,FALSE)</f>
        <v>Normal Weight</v>
      </c>
      <c r="K1322" t="str">
        <f>VLOOKUP($A1322,'Medical Examinations'!$A$1:$J$2336,10,FALSE)</f>
        <v>Normal</v>
      </c>
      <c r="L1322">
        <f>VLOOKUP($A1322,'Hospitalisation Details'!$A$1:$O$2344,2,FALSE)</f>
        <v>5</v>
      </c>
      <c r="M1322" s="6" t="str">
        <f>VLOOKUP($A1322,'Hospitalisation Details'!$A$1:$O$2344,5,FALSE)</f>
        <v>5-Sep-1964</v>
      </c>
      <c r="N1322" s="28">
        <f>VLOOKUP($A1322,'Hospitalisation Details'!$A$1:$O$2344,6,FALSE)</f>
        <v>58</v>
      </c>
      <c r="O1322" s="28">
        <f>VLOOKUP($A1322,'Hospitalisation Details'!$A$1:$O$2344,7,FALSE)</f>
        <v>0</v>
      </c>
      <c r="P1322" s="28">
        <f>VLOOKUP($A1322,'Hospitalisation Details'!$A$1:$O$2344,8,FALSE)</f>
        <v>8268</v>
      </c>
      <c r="Q1322" t="str">
        <f>VLOOKUP($A1322,'Hospitalisation Details'!$A$1:$O$2344,3,FALSE)</f>
        <v>Sep</v>
      </c>
    </row>
    <row r="1323" spans="1:17" ht="15.6" x14ac:dyDescent="0.3">
      <c r="A1323" s="21" t="s">
        <v>1047</v>
      </c>
      <c r="B1323" t="str">
        <f>VLOOKUP($A1323,'Customer Names'!$A$2:$D$2336,3,FALSE)</f>
        <v>Saeger</v>
      </c>
      <c r="C1323">
        <f>VLOOKUP($A1323,'Medical Examinations'!$A$1:$J$2336,2,FALSE)</f>
        <v>23.37</v>
      </c>
      <c r="D1323">
        <f>VLOOKUP($A1323,'Medical Examinations'!$A$1:$J$2336,3,FALSE)</f>
        <v>4.2300000000000004</v>
      </c>
      <c r="E1323" t="str">
        <f>VLOOKUP($A1323,'Medical Examinations'!$A$1:$J$2336,4,FALSE)</f>
        <v>No</v>
      </c>
      <c r="F1323" t="str">
        <f>VLOOKUP($A1323,'Medical Examinations'!$A$1:$J$2336,5,FALSE)</f>
        <v>No</v>
      </c>
      <c r="G1323" t="str">
        <f>VLOOKUP($A1323,'Medical Examinations'!$A$1:$J$2336,6,FALSE)</f>
        <v>No</v>
      </c>
      <c r="H1323">
        <f>VLOOKUP($A1323,'Medical Examinations'!$A$1:$J$2336,7,FALSE)</f>
        <v>0</v>
      </c>
      <c r="I1323" t="str">
        <f>VLOOKUP($A1323,'Medical Examinations'!$A$1:$J$2336,8,FALSE)</f>
        <v>No</v>
      </c>
      <c r="J1323" t="str">
        <f>VLOOKUP($A1323,'Medical Examinations'!$A$1:$J$2336,9,FALSE)</f>
        <v>Normal Weight</v>
      </c>
      <c r="K1323" t="str">
        <f>VLOOKUP($A1323,'Medical Examinations'!$A$1:$J$2336,10,FALSE)</f>
        <v>Normal</v>
      </c>
      <c r="L1323">
        <f>VLOOKUP($A1323,'Hospitalisation Details'!$A$1:$O$2344,2,FALSE)</f>
        <v>27</v>
      </c>
      <c r="M1323" s="6" t="str">
        <f>VLOOKUP($A1323,'Hospitalisation Details'!$A$1:$O$2344,5,FALSE)</f>
        <v>27-Sep-1982</v>
      </c>
      <c r="N1323" s="28">
        <f>VLOOKUP($A1323,'Hospitalisation Details'!$A$1:$O$2344,6,FALSE)</f>
        <v>40</v>
      </c>
      <c r="O1323" s="28">
        <f>VLOOKUP($A1323,'Hospitalisation Details'!$A$1:$O$2344,7,FALSE)</f>
        <v>3</v>
      </c>
      <c r="P1323" s="28">
        <f>VLOOKUP($A1323,'Hospitalisation Details'!$A$1:$O$2344,8,FALSE)</f>
        <v>8252.2800000000007</v>
      </c>
      <c r="Q1323" t="str">
        <f>VLOOKUP($A1323,'Hospitalisation Details'!$A$1:$O$2344,3,FALSE)</f>
        <v>Sep</v>
      </c>
    </row>
    <row r="1324" spans="1:17" ht="15.6" x14ac:dyDescent="0.3">
      <c r="A1324" s="21" t="s">
        <v>1046</v>
      </c>
      <c r="B1324" t="str">
        <f>VLOOKUP($A1324,'Customer Names'!$A$2:$D$2336,3,FALSE)</f>
        <v>Buzunesh</v>
      </c>
      <c r="C1324">
        <f>VLOOKUP($A1324,'Medical Examinations'!$A$1:$J$2336,2,FALSE)</f>
        <v>33.44</v>
      </c>
      <c r="D1324">
        <f>VLOOKUP($A1324,'Medical Examinations'!$A$1:$J$2336,3,FALSE)</f>
        <v>4.72</v>
      </c>
      <c r="E1324" t="str">
        <f>VLOOKUP($A1324,'Medical Examinations'!$A$1:$J$2336,4,FALSE)</f>
        <v>Yes</v>
      </c>
      <c r="F1324" t="str">
        <f>VLOOKUP($A1324,'Medical Examinations'!$A$1:$J$2336,5,FALSE)</f>
        <v>No</v>
      </c>
      <c r="G1324" t="str">
        <f>VLOOKUP($A1324,'Medical Examinations'!$A$1:$J$2336,6,FALSE)</f>
        <v>No</v>
      </c>
      <c r="H1324">
        <f>VLOOKUP($A1324,'Medical Examinations'!$A$1:$J$2336,7,FALSE)</f>
        <v>0</v>
      </c>
      <c r="I1324" t="str">
        <f>VLOOKUP($A1324,'Medical Examinations'!$A$1:$J$2336,8,FALSE)</f>
        <v>No</v>
      </c>
      <c r="J1324" t="str">
        <f>VLOOKUP($A1324,'Medical Examinations'!$A$1:$J$2336,9,FALSE)</f>
        <v>Obesity</v>
      </c>
      <c r="K1324" t="str">
        <f>VLOOKUP($A1324,'Medical Examinations'!$A$1:$J$2336,10,FALSE)</f>
        <v>Normal</v>
      </c>
      <c r="L1324">
        <f>VLOOKUP($A1324,'Hospitalisation Details'!$A$1:$O$2344,2,FALSE)</f>
        <v>2</v>
      </c>
      <c r="M1324" s="6" t="str">
        <f>VLOOKUP($A1324,'Hospitalisation Details'!$A$1:$O$2344,5,FALSE)</f>
        <v>2-Sep-1976</v>
      </c>
      <c r="N1324" s="28">
        <f>VLOOKUP($A1324,'Hospitalisation Details'!$A$1:$O$2344,6,FALSE)</f>
        <v>46</v>
      </c>
      <c r="O1324" s="28">
        <f>VLOOKUP($A1324,'Hospitalisation Details'!$A$1:$O$2344,7,FALSE)</f>
        <v>1</v>
      </c>
      <c r="P1324" s="28">
        <f>VLOOKUP($A1324,'Hospitalisation Details'!$A$1:$O$2344,8,FALSE)</f>
        <v>8240.59</v>
      </c>
      <c r="Q1324" t="str">
        <f>VLOOKUP($A1324,'Hospitalisation Details'!$A$1:$O$2344,3,FALSE)</f>
        <v>Sep</v>
      </c>
    </row>
    <row r="1325" spans="1:17" ht="15.6" x14ac:dyDescent="0.3">
      <c r="A1325" s="21" t="s">
        <v>1045</v>
      </c>
      <c r="B1325" t="str">
        <f>VLOOKUP($A1325,'Customer Names'!$A$2:$D$2336,3,FALSE)</f>
        <v>Mirte</v>
      </c>
      <c r="C1325">
        <f>VLOOKUP($A1325,'Medical Examinations'!$A$1:$J$2336,2,FALSE)</f>
        <v>28.05</v>
      </c>
      <c r="D1325">
        <f>VLOOKUP($A1325,'Medical Examinations'!$A$1:$J$2336,3,FALSE)</f>
        <v>5.63</v>
      </c>
      <c r="E1325" t="str">
        <f>VLOOKUP($A1325,'Medical Examinations'!$A$1:$J$2336,4,FALSE)</f>
        <v>Yes</v>
      </c>
      <c r="F1325" t="str">
        <f>VLOOKUP($A1325,'Medical Examinations'!$A$1:$J$2336,5,FALSE)</f>
        <v>No</v>
      </c>
      <c r="G1325" t="str">
        <f>VLOOKUP($A1325,'Medical Examinations'!$A$1:$J$2336,6,FALSE)</f>
        <v>No</v>
      </c>
      <c r="H1325">
        <f>VLOOKUP($A1325,'Medical Examinations'!$A$1:$J$2336,7,FALSE)</f>
        <v>0</v>
      </c>
      <c r="I1325" t="str">
        <f>VLOOKUP($A1325,'Medical Examinations'!$A$1:$J$2336,8,FALSE)</f>
        <v>No</v>
      </c>
      <c r="J1325" t="str">
        <f>VLOOKUP($A1325,'Medical Examinations'!$A$1:$J$2336,9,FALSE)</f>
        <v>Over Weight</v>
      </c>
      <c r="K1325" t="str">
        <f>VLOOKUP($A1325,'Medical Examinations'!$A$1:$J$2336,10,FALSE)</f>
        <v>Normal</v>
      </c>
      <c r="L1325">
        <f>VLOOKUP($A1325,'Hospitalisation Details'!$A$1:$O$2344,2,FALSE)</f>
        <v>30</v>
      </c>
      <c r="M1325" s="6" t="str">
        <f>VLOOKUP($A1325,'Hospitalisation Details'!$A$1:$O$2344,5,FALSE)</f>
        <v>30-Jun-1976</v>
      </c>
      <c r="N1325" s="28">
        <f>VLOOKUP($A1325,'Hospitalisation Details'!$A$1:$O$2344,6,FALSE)</f>
        <v>46</v>
      </c>
      <c r="O1325" s="28">
        <f>VLOOKUP($A1325,'Hospitalisation Details'!$A$1:$O$2344,7,FALSE)</f>
        <v>1</v>
      </c>
      <c r="P1325" s="28">
        <f>VLOOKUP($A1325,'Hospitalisation Details'!$A$1:$O$2344,8,FALSE)</f>
        <v>8233.1</v>
      </c>
      <c r="Q1325" t="str">
        <f>VLOOKUP($A1325,'Hospitalisation Details'!$A$1:$O$2344,3,FALSE)</f>
        <v>Jun</v>
      </c>
    </row>
    <row r="1326" spans="1:17" ht="15.6" x14ac:dyDescent="0.3">
      <c r="A1326" s="21" t="s">
        <v>1044</v>
      </c>
      <c r="B1326" t="str">
        <f>VLOOKUP($A1326,'Customer Names'!$A$2:$D$2336,3,FALSE)</f>
        <v>Megan</v>
      </c>
      <c r="C1326">
        <f>VLOOKUP($A1326,'Medical Examinations'!$A$1:$J$2336,2,FALSE)</f>
        <v>27.72</v>
      </c>
      <c r="D1326">
        <f>VLOOKUP($A1326,'Medical Examinations'!$A$1:$J$2336,3,FALSE)</f>
        <v>5.83</v>
      </c>
      <c r="E1326" t="str">
        <f>VLOOKUP($A1326,'Medical Examinations'!$A$1:$J$2336,4,FALSE)</f>
        <v>Yes</v>
      </c>
      <c r="F1326" t="str">
        <f>VLOOKUP($A1326,'Medical Examinations'!$A$1:$J$2336,5,FALSE)</f>
        <v>No</v>
      </c>
      <c r="G1326" t="str">
        <f>VLOOKUP($A1326,'Medical Examinations'!$A$1:$J$2336,6,FALSE)</f>
        <v>No</v>
      </c>
      <c r="H1326">
        <f>VLOOKUP($A1326,'Medical Examinations'!$A$1:$J$2336,7,FALSE)</f>
        <v>0</v>
      </c>
      <c r="I1326" t="str">
        <f>VLOOKUP($A1326,'Medical Examinations'!$A$1:$J$2336,8,FALSE)</f>
        <v>No</v>
      </c>
      <c r="J1326" t="str">
        <f>VLOOKUP($A1326,'Medical Examinations'!$A$1:$J$2336,9,FALSE)</f>
        <v>Over Weight</v>
      </c>
      <c r="K1326" t="str">
        <f>VLOOKUP($A1326,'Medical Examinations'!$A$1:$J$2336,10,FALSE)</f>
        <v>Prediabetes</v>
      </c>
      <c r="L1326">
        <f>VLOOKUP($A1326,'Hospitalisation Details'!$A$1:$O$2344,2,FALSE)</f>
        <v>3</v>
      </c>
      <c r="M1326" s="6" t="str">
        <f>VLOOKUP($A1326,'Hospitalisation Details'!$A$1:$O$2344,5,FALSE)</f>
        <v>3-Sep-1976</v>
      </c>
      <c r="N1326" s="28">
        <f>VLOOKUP($A1326,'Hospitalisation Details'!$A$1:$O$2344,6,FALSE)</f>
        <v>46</v>
      </c>
      <c r="O1326" s="28">
        <f>VLOOKUP($A1326,'Hospitalisation Details'!$A$1:$O$2344,7,FALSE)</f>
        <v>1</v>
      </c>
      <c r="P1326" s="28">
        <f>VLOOKUP($A1326,'Hospitalisation Details'!$A$1:$O$2344,8,FALSE)</f>
        <v>8232.64</v>
      </c>
      <c r="Q1326" t="str">
        <f>VLOOKUP($A1326,'Hospitalisation Details'!$A$1:$O$2344,3,FALSE)</f>
        <v>Sep</v>
      </c>
    </row>
    <row r="1327" spans="1:17" ht="15.6" x14ac:dyDescent="0.3">
      <c r="A1327" s="21" t="s">
        <v>1043</v>
      </c>
      <c r="B1327" t="str">
        <f>VLOOKUP($A1327,'Customer Names'!$A$2:$D$2336,3,FALSE)</f>
        <v>Kerry A</v>
      </c>
      <c r="C1327">
        <f>VLOOKUP($A1327,'Medical Examinations'!$A$1:$J$2336,2,FALSE)</f>
        <v>29.81</v>
      </c>
      <c r="D1327">
        <f>VLOOKUP($A1327,'Medical Examinations'!$A$1:$J$2336,3,FALSE)</f>
        <v>9.23</v>
      </c>
      <c r="E1327" t="str">
        <f>VLOOKUP($A1327,'Medical Examinations'!$A$1:$J$2336,4,FALSE)</f>
        <v>No</v>
      </c>
      <c r="F1327" t="str">
        <f>VLOOKUP($A1327,'Medical Examinations'!$A$1:$J$2336,5,FALSE)</f>
        <v>No</v>
      </c>
      <c r="G1327" t="str">
        <f>VLOOKUP($A1327,'Medical Examinations'!$A$1:$J$2336,6,FALSE)</f>
        <v>No</v>
      </c>
      <c r="H1327">
        <f>VLOOKUP($A1327,'Medical Examinations'!$A$1:$J$2336,7,FALSE)</f>
        <v>0</v>
      </c>
      <c r="I1327" t="str">
        <f>VLOOKUP($A1327,'Medical Examinations'!$A$1:$J$2336,8,FALSE)</f>
        <v>No</v>
      </c>
      <c r="J1327" t="str">
        <f>VLOOKUP($A1327,'Medical Examinations'!$A$1:$J$2336,9,FALSE)</f>
        <v>Over Weight</v>
      </c>
      <c r="K1327" t="str">
        <f>VLOOKUP($A1327,'Medical Examinations'!$A$1:$J$2336,10,FALSE)</f>
        <v>Diabetes</v>
      </c>
      <c r="L1327">
        <f>VLOOKUP($A1327,'Hospitalisation Details'!$A$1:$O$2344,2,FALSE)</f>
        <v>30</v>
      </c>
      <c r="M1327" s="6" t="str">
        <f>VLOOKUP($A1327,'Hospitalisation Details'!$A$1:$O$2344,5,FALSE)</f>
        <v>30-Jun-1978</v>
      </c>
      <c r="N1327" s="28">
        <f>VLOOKUP($A1327,'Hospitalisation Details'!$A$1:$O$2344,6,FALSE)</f>
        <v>44</v>
      </c>
      <c r="O1327" s="28">
        <f>VLOOKUP($A1327,'Hospitalisation Details'!$A$1:$O$2344,7,FALSE)</f>
        <v>2</v>
      </c>
      <c r="P1327" s="28">
        <f>VLOOKUP($A1327,'Hospitalisation Details'!$A$1:$O$2344,8,FALSE)</f>
        <v>8219.2000000000007</v>
      </c>
      <c r="Q1327" t="str">
        <f>VLOOKUP($A1327,'Hospitalisation Details'!$A$1:$O$2344,3,FALSE)</f>
        <v>Jun</v>
      </c>
    </row>
    <row r="1328" spans="1:17" ht="15.6" x14ac:dyDescent="0.3">
      <c r="A1328" s="21" t="s">
        <v>1042</v>
      </c>
      <c r="B1328" t="str">
        <f>VLOOKUP($A1328,'Customer Names'!$A$2:$D$2336,3,FALSE)</f>
        <v>Kristin</v>
      </c>
      <c r="C1328">
        <f>VLOOKUP($A1328,'Medical Examinations'!$A$1:$J$2336,2,FALSE)</f>
        <v>23.98</v>
      </c>
      <c r="D1328">
        <f>VLOOKUP($A1328,'Medical Examinations'!$A$1:$J$2336,3,FALSE)</f>
        <v>9.89</v>
      </c>
      <c r="E1328" t="str">
        <f>VLOOKUP($A1328,'Medical Examinations'!$A$1:$J$2336,4,FALSE)</f>
        <v>No</v>
      </c>
      <c r="F1328" t="str">
        <f>VLOOKUP($A1328,'Medical Examinations'!$A$1:$J$2336,5,FALSE)</f>
        <v>No</v>
      </c>
      <c r="G1328" t="str">
        <f>VLOOKUP($A1328,'Medical Examinations'!$A$1:$J$2336,6,FALSE)</f>
        <v>No</v>
      </c>
      <c r="H1328">
        <f>VLOOKUP($A1328,'Medical Examinations'!$A$1:$J$2336,7,FALSE)</f>
        <v>0</v>
      </c>
      <c r="I1328" t="str">
        <f>VLOOKUP($A1328,'Medical Examinations'!$A$1:$J$2336,8,FALSE)</f>
        <v>No</v>
      </c>
      <c r="J1328" t="str">
        <f>VLOOKUP($A1328,'Medical Examinations'!$A$1:$J$2336,9,FALSE)</f>
        <v>Normal Weight</v>
      </c>
      <c r="K1328" t="str">
        <f>VLOOKUP($A1328,'Medical Examinations'!$A$1:$J$2336,10,FALSE)</f>
        <v>Diabetes</v>
      </c>
      <c r="L1328">
        <f>VLOOKUP($A1328,'Hospitalisation Details'!$A$1:$O$2344,2,FALSE)</f>
        <v>24</v>
      </c>
      <c r="M1328" s="6" t="str">
        <f>VLOOKUP($A1328,'Hospitalisation Details'!$A$1:$O$2344,5,FALSE)</f>
        <v>24-Oct-1978</v>
      </c>
      <c r="N1328" s="28">
        <f>VLOOKUP($A1328,'Hospitalisation Details'!$A$1:$O$2344,6,FALSE)</f>
        <v>44</v>
      </c>
      <c r="O1328" s="28">
        <f>VLOOKUP($A1328,'Hospitalisation Details'!$A$1:$O$2344,7,FALSE)</f>
        <v>2</v>
      </c>
      <c r="P1328" s="28">
        <f>VLOOKUP($A1328,'Hospitalisation Details'!$A$1:$O$2344,8,FALSE)</f>
        <v>8211.1</v>
      </c>
      <c r="Q1328" t="str">
        <f>VLOOKUP($A1328,'Hospitalisation Details'!$A$1:$O$2344,3,FALSE)</f>
        <v>Oct</v>
      </c>
    </row>
    <row r="1329" spans="1:17" ht="15.6" x14ac:dyDescent="0.3">
      <c r="A1329" s="21" t="s">
        <v>1041</v>
      </c>
      <c r="B1329" t="str">
        <f>VLOOKUP($A1329,'Customer Names'!$A$2:$D$2336,3,FALSE)</f>
        <v>Christopher R</v>
      </c>
      <c r="C1329">
        <f>VLOOKUP($A1329,'Medical Examinations'!$A$1:$J$2336,2,FALSE)</f>
        <v>17.34</v>
      </c>
      <c r="D1329">
        <f>VLOOKUP($A1329,'Medical Examinations'!$A$1:$J$2336,3,FALSE)</f>
        <v>12</v>
      </c>
      <c r="E1329" t="str">
        <f>VLOOKUP($A1329,'Medical Examinations'!$A$1:$J$2336,4,FALSE)</f>
        <v>No</v>
      </c>
      <c r="F1329" t="str">
        <f>VLOOKUP($A1329,'Medical Examinations'!$A$1:$J$2336,5,FALSE)</f>
        <v>No</v>
      </c>
      <c r="G1329" t="str">
        <f>VLOOKUP($A1329,'Medical Examinations'!$A$1:$J$2336,6,FALSE)</f>
        <v>No</v>
      </c>
      <c r="H1329">
        <f>VLOOKUP($A1329,'Medical Examinations'!$A$1:$J$2336,7,FALSE)</f>
        <v>0</v>
      </c>
      <c r="I1329" t="str">
        <f>VLOOKUP($A1329,'Medical Examinations'!$A$1:$J$2336,8,FALSE)</f>
        <v>No</v>
      </c>
      <c r="J1329" t="str">
        <f>VLOOKUP($A1329,'Medical Examinations'!$A$1:$J$2336,9,FALSE)</f>
        <v>Under Weight</v>
      </c>
      <c r="K1329" t="str">
        <f>VLOOKUP($A1329,'Medical Examinations'!$A$1:$J$2336,10,FALSE)</f>
        <v>Diabetes</v>
      </c>
      <c r="L1329">
        <f>VLOOKUP($A1329,'Hospitalisation Details'!$A$1:$O$2344,2,FALSE)</f>
        <v>23</v>
      </c>
      <c r="M1329" s="6" t="str">
        <f>VLOOKUP($A1329,'Hospitalisation Details'!$A$1:$O$2344,5,FALSE)</f>
        <v>23-Nov-1962</v>
      </c>
      <c r="N1329" s="28">
        <f>VLOOKUP($A1329,'Hospitalisation Details'!$A$1:$O$2344,6,FALSE)</f>
        <v>60</v>
      </c>
      <c r="O1329" s="28">
        <f>VLOOKUP($A1329,'Hospitalisation Details'!$A$1:$O$2344,7,FALSE)</f>
        <v>0</v>
      </c>
      <c r="P1329" s="28">
        <f>VLOOKUP($A1329,'Hospitalisation Details'!$A$1:$O$2344,8,FALSE)</f>
        <v>8188.12</v>
      </c>
      <c r="Q1329" t="str">
        <f>VLOOKUP($A1329,'Hospitalisation Details'!$A$1:$O$2344,3,FALSE)</f>
        <v>Nov</v>
      </c>
    </row>
    <row r="1330" spans="1:17" ht="15.6" x14ac:dyDescent="0.3">
      <c r="A1330" s="21" t="s">
        <v>1040</v>
      </c>
      <c r="B1330" t="str">
        <f>VLOOKUP($A1330,'Customer Names'!$A$2:$D$2336,3,FALSE)</f>
        <v>Elizabeth A</v>
      </c>
      <c r="C1330">
        <f>VLOOKUP($A1330,'Medical Examinations'!$A$1:$J$2336,2,FALSE)</f>
        <v>40.39</v>
      </c>
      <c r="D1330">
        <f>VLOOKUP($A1330,'Medical Examinations'!$A$1:$J$2336,3,FALSE)</f>
        <v>4.24</v>
      </c>
      <c r="E1330" t="str">
        <f>VLOOKUP($A1330,'Medical Examinations'!$A$1:$J$2336,4,FALSE)</f>
        <v>Yes</v>
      </c>
      <c r="F1330" t="str">
        <f>VLOOKUP($A1330,'Medical Examinations'!$A$1:$J$2336,5,FALSE)</f>
        <v>No</v>
      </c>
      <c r="G1330" t="str">
        <f>VLOOKUP($A1330,'Medical Examinations'!$A$1:$J$2336,6,FALSE)</f>
        <v>Yes</v>
      </c>
      <c r="H1330">
        <f>VLOOKUP($A1330,'Medical Examinations'!$A$1:$J$2336,7,FALSE)</f>
        <v>1</v>
      </c>
      <c r="I1330" t="str">
        <f>VLOOKUP($A1330,'Medical Examinations'!$A$1:$J$2336,8,FALSE)</f>
        <v>No</v>
      </c>
      <c r="J1330" t="str">
        <f>VLOOKUP($A1330,'Medical Examinations'!$A$1:$J$2336,9,FALSE)</f>
        <v>Obesity</v>
      </c>
      <c r="K1330" t="str">
        <f>VLOOKUP($A1330,'Medical Examinations'!$A$1:$J$2336,10,FALSE)</f>
        <v>Normal</v>
      </c>
      <c r="L1330">
        <f>VLOOKUP($A1330,'Hospitalisation Details'!$A$1:$O$2344,2,FALSE)</f>
        <v>21</v>
      </c>
      <c r="M1330" s="6" t="str">
        <f>VLOOKUP($A1330,'Hospitalisation Details'!$A$1:$O$2344,5,FALSE)</f>
        <v>21-Oct-1997</v>
      </c>
      <c r="N1330" s="28">
        <f>VLOOKUP($A1330,'Hospitalisation Details'!$A$1:$O$2344,6,FALSE)</f>
        <v>25</v>
      </c>
      <c r="O1330" s="28">
        <f>VLOOKUP($A1330,'Hospitalisation Details'!$A$1:$O$2344,7,FALSE)</f>
        <v>0</v>
      </c>
      <c r="P1330" s="28">
        <f>VLOOKUP($A1330,'Hospitalisation Details'!$A$1:$O$2344,8,FALSE)</f>
        <v>8182.89</v>
      </c>
      <c r="Q1330" t="str">
        <f>VLOOKUP($A1330,'Hospitalisation Details'!$A$1:$O$2344,3,FALSE)</f>
        <v>Oct</v>
      </c>
    </row>
    <row r="1331" spans="1:17" ht="15.6" x14ac:dyDescent="0.3">
      <c r="A1331" s="21" t="s">
        <v>1039</v>
      </c>
      <c r="B1331" t="str">
        <f>VLOOKUP($A1331,'Customer Names'!$A$2:$D$2336,3,FALSE)</f>
        <v>Andrew</v>
      </c>
      <c r="C1331">
        <f>VLOOKUP($A1331,'Medical Examinations'!$A$1:$J$2336,2,FALSE)</f>
        <v>25.96</v>
      </c>
      <c r="D1331">
        <f>VLOOKUP($A1331,'Medical Examinations'!$A$1:$J$2336,3,FALSE)</f>
        <v>4.68</v>
      </c>
      <c r="E1331" t="str">
        <f>VLOOKUP($A1331,'Medical Examinations'!$A$1:$J$2336,4,FALSE)</f>
        <v>Yes</v>
      </c>
      <c r="F1331" t="str">
        <f>VLOOKUP($A1331,'Medical Examinations'!$A$1:$J$2336,5,FALSE)</f>
        <v>No</v>
      </c>
      <c r="G1331" t="str">
        <f>VLOOKUP($A1331,'Medical Examinations'!$A$1:$J$2336,6,FALSE)</f>
        <v>Yes</v>
      </c>
      <c r="H1331">
        <f>VLOOKUP($A1331,'Medical Examinations'!$A$1:$J$2336,7,FALSE)</f>
        <v>1</v>
      </c>
      <c r="I1331" t="str">
        <f>VLOOKUP($A1331,'Medical Examinations'!$A$1:$J$2336,8,FALSE)</f>
        <v>No</v>
      </c>
      <c r="J1331" t="str">
        <f>VLOOKUP($A1331,'Medical Examinations'!$A$1:$J$2336,9,FALSE)</f>
        <v>Over Weight</v>
      </c>
      <c r="K1331" t="str">
        <f>VLOOKUP($A1331,'Medical Examinations'!$A$1:$J$2336,10,FALSE)</f>
        <v>Normal</v>
      </c>
      <c r="L1331">
        <f>VLOOKUP($A1331,'Hospitalisation Details'!$A$1:$O$2344,2,FALSE)</f>
        <v>8</v>
      </c>
      <c r="M1331" s="6" t="str">
        <f>VLOOKUP($A1331,'Hospitalisation Details'!$A$1:$O$2344,5,FALSE)</f>
        <v>8-Jun-1983</v>
      </c>
      <c r="N1331" s="28">
        <f>VLOOKUP($A1331,'Hospitalisation Details'!$A$1:$O$2344,6,FALSE)</f>
        <v>40</v>
      </c>
      <c r="O1331" s="28">
        <f>VLOOKUP($A1331,'Hospitalisation Details'!$A$1:$O$2344,7,FALSE)</f>
        <v>3</v>
      </c>
      <c r="P1331" s="28">
        <f>VLOOKUP($A1331,'Hospitalisation Details'!$A$1:$O$2344,8,FALSE)</f>
        <v>8179.51</v>
      </c>
      <c r="Q1331" t="str">
        <f>VLOOKUP($A1331,'Hospitalisation Details'!$A$1:$O$2344,3,FALSE)</f>
        <v>Jun</v>
      </c>
    </row>
    <row r="1332" spans="1:17" ht="15.6" x14ac:dyDescent="0.3">
      <c r="A1332" s="21" t="s">
        <v>1038</v>
      </c>
      <c r="B1332" t="str">
        <f>VLOOKUP($A1332,'Customer Names'!$A$2:$D$2336,3,FALSE)</f>
        <v>Dawn M</v>
      </c>
      <c r="C1332">
        <f>VLOOKUP($A1332,'Medical Examinations'!$A$1:$J$2336,2,FALSE)</f>
        <v>17.68</v>
      </c>
      <c r="D1332">
        <f>VLOOKUP($A1332,'Medical Examinations'!$A$1:$J$2336,3,FALSE)</f>
        <v>8.57</v>
      </c>
      <c r="E1332" t="str">
        <f>VLOOKUP($A1332,'Medical Examinations'!$A$1:$J$2336,4,FALSE)</f>
        <v>Yes</v>
      </c>
      <c r="F1332" t="str">
        <f>VLOOKUP($A1332,'Medical Examinations'!$A$1:$J$2336,5,FALSE)</f>
        <v>No</v>
      </c>
      <c r="G1332" t="str">
        <f>VLOOKUP($A1332,'Medical Examinations'!$A$1:$J$2336,6,FALSE)</f>
        <v>Yes</v>
      </c>
      <c r="H1332">
        <f>VLOOKUP($A1332,'Medical Examinations'!$A$1:$J$2336,7,FALSE)</f>
        <v>1</v>
      </c>
      <c r="I1332" t="str">
        <f>VLOOKUP($A1332,'Medical Examinations'!$A$1:$J$2336,8,FALSE)</f>
        <v>No</v>
      </c>
      <c r="J1332" t="str">
        <f>VLOOKUP($A1332,'Medical Examinations'!$A$1:$J$2336,9,FALSE)</f>
        <v>Under Weight</v>
      </c>
      <c r="K1332" t="str">
        <f>VLOOKUP($A1332,'Medical Examinations'!$A$1:$J$2336,10,FALSE)</f>
        <v>Diabetes</v>
      </c>
      <c r="L1332">
        <f>VLOOKUP($A1332,'Hospitalisation Details'!$A$1:$O$2344,2,FALSE)</f>
        <v>5</v>
      </c>
      <c r="M1332" s="6" t="str">
        <f>VLOOKUP($A1332,'Hospitalisation Details'!$A$1:$O$2344,5,FALSE)</f>
        <v>5-Nov-1963</v>
      </c>
      <c r="N1332" s="28">
        <f>VLOOKUP($A1332,'Hospitalisation Details'!$A$1:$O$2344,6,FALSE)</f>
        <v>59</v>
      </c>
      <c r="O1332" s="28">
        <f>VLOOKUP($A1332,'Hospitalisation Details'!$A$1:$O$2344,7,FALSE)</f>
        <v>0</v>
      </c>
      <c r="P1332" s="28">
        <f>VLOOKUP($A1332,'Hospitalisation Details'!$A$1:$O$2344,8,FALSE)</f>
        <v>8177.9</v>
      </c>
      <c r="Q1332" t="str">
        <f>VLOOKUP($A1332,'Hospitalisation Details'!$A$1:$O$2344,3,FALSE)</f>
        <v>Nov</v>
      </c>
    </row>
    <row r="1333" spans="1:17" ht="15.6" x14ac:dyDescent="0.3">
      <c r="A1333" s="21" t="s">
        <v>1037</v>
      </c>
      <c r="B1333" t="str">
        <f>VLOOKUP($A1333,'Customer Names'!$A$2:$D$2336,3,FALSE)</f>
        <v>Jonathan P</v>
      </c>
      <c r="C1333">
        <f>VLOOKUP($A1333,'Medical Examinations'!$A$1:$J$2336,2,FALSE)</f>
        <v>30.875</v>
      </c>
      <c r="D1333">
        <f>VLOOKUP($A1333,'Medical Examinations'!$A$1:$J$2336,3,FALSE)</f>
        <v>4.0999999999999996</v>
      </c>
      <c r="E1333" t="str">
        <f>VLOOKUP($A1333,'Medical Examinations'!$A$1:$J$2336,4,FALSE)</f>
        <v>No</v>
      </c>
      <c r="F1333" t="str">
        <f>VLOOKUP($A1333,'Medical Examinations'!$A$1:$J$2336,5,FALSE)</f>
        <v>No</v>
      </c>
      <c r="G1333" t="str">
        <f>VLOOKUP($A1333,'Medical Examinations'!$A$1:$J$2336,6,FALSE)</f>
        <v>No</v>
      </c>
      <c r="H1333">
        <f>VLOOKUP($A1333,'Medical Examinations'!$A$1:$J$2336,7,FALSE)</f>
        <v>0</v>
      </c>
      <c r="I1333" t="str">
        <f>VLOOKUP($A1333,'Medical Examinations'!$A$1:$J$2336,8,FALSE)</f>
        <v>No</v>
      </c>
      <c r="J1333" t="str">
        <f>VLOOKUP($A1333,'Medical Examinations'!$A$1:$J$2336,9,FALSE)</f>
        <v>Obesity</v>
      </c>
      <c r="K1333" t="str">
        <f>VLOOKUP($A1333,'Medical Examinations'!$A$1:$J$2336,10,FALSE)</f>
        <v>Normal</v>
      </c>
      <c r="L1333">
        <f>VLOOKUP($A1333,'Hospitalisation Details'!$A$1:$O$2344,2,FALSE)</f>
        <v>28</v>
      </c>
      <c r="M1333" s="6" t="str">
        <f>VLOOKUP($A1333,'Hospitalisation Details'!$A$1:$O$2344,5,FALSE)</f>
        <v>28-Jun-1982</v>
      </c>
      <c r="N1333" s="28">
        <f>VLOOKUP($A1333,'Hospitalisation Details'!$A$1:$O$2344,6,FALSE)</f>
        <v>40</v>
      </c>
      <c r="O1333" s="28">
        <f>VLOOKUP($A1333,'Hospitalisation Details'!$A$1:$O$2344,7,FALSE)</f>
        <v>4</v>
      </c>
      <c r="P1333" s="28">
        <f>VLOOKUP($A1333,'Hospitalisation Details'!$A$1:$O$2344,8,FALSE)</f>
        <v>8162.72</v>
      </c>
      <c r="Q1333" t="str">
        <f>VLOOKUP($A1333,'Hospitalisation Details'!$A$1:$O$2344,3,FALSE)</f>
        <v>Jun</v>
      </c>
    </row>
    <row r="1334" spans="1:17" ht="15.6" x14ac:dyDescent="0.3">
      <c r="A1334" s="21" t="s">
        <v>1036</v>
      </c>
      <c r="B1334" t="str">
        <f>VLOOKUP($A1334,'Customer Names'!$A$2:$D$2336,3,FALSE)</f>
        <v>Gina</v>
      </c>
      <c r="C1334">
        <f>VLOOKUP($A1334,'Medical Examinations'!$A$1:$J$2336,2,FALSE)</f>
        <v>30.81</v>
      </c>
      <c r="D1334">
        <f>VLOOKUP($A1334,'Medical Examinations'!$A$1:$J$2336,3,FALSE)</f>
        <v>4.49</v>
      </c>
      <c r="E1334" t="str">
        <f>VLOOKUP($A1334,'Medical Examinations'!$A$1:$J$2336,4,FALSE)</f>
        <v>No</v>
      </c>
      <c r="F1334" t="str">
        <f>VLOOKUP($A1334,'Medical Examinations'!$A$1:$J$2336,5,FALSE)</f>
        <v>No</v>
      </c>
      <c r="G1334" t="str">
        <f>VLOOKUP($A1334,'Medical Examinations'!$A$1:$J$2336,6,FALSE)</f>
        <v>No</v>
      </c>
      <c r="H1334">
        <f>VLOOKUP($A1334,'Medical Examinations'!$A$1:$J$2336,7,FALSE)</f>
        <v>0</v>
      </c>
      <c r="I1334" t="str">
        <f>VLOOKUP($A1334,'Medical Examinations'!$A$1:$J$2336,8,FALSE)</f>
        <v>No</v>
      </c>
      <c r="J1334" t="str">
        <f>VLOOKUP($A1334,'Medical Examinations'!$A$1:$J$2336,9,FALSE)</f>
        <v>Obesity</v>
      </c>
      <c r="K1334" t="str">
        <f>VLOOKUP($A1334,'Medical Examinations'!$A$1:$J$2336,10,FALSE)</f>
        <v>Normal</v>
      </c>
      <c r="L1334">
        <f>VLOOKUP($A1334,'Hospitalisation Details'!$A$1:$O$2344,2,FALSE)</f>
        <v>21</v>
      </c>
      <c r="M1334" s="6" t="str">
        <f>VLOOKUP($A1334,'Hospitalisation Details'!$A$1:$O$2344,5,FALSE)</f>
        <v>21-Jun-1990</v>
      </c>
      <c r="N1334" s="28">
        <f>VLOOKUP($A1334,'Hospitalisation Details'!$A$1:$O$2344,6,FALSE)</f>
        <v>32</v>
      </c>
      <c r="O1334" s="28">
        <f>VLOOKUP($A1334,'Hospitalisation Details'!$A$1:$O$2344,7,FALSE)</f>
        <v>3</v>
      </c>
      <c r="P1334" s="28">
        <f>VLOOKUP($A1334,'Hospitalisation Details'!$A$1:$O$2344,8,FALSE)</f>
        <v>8157.92</v>
      </c>
      <c r="Q1334" t="str">
        <f>VLOOKUP($A1334,'Hospitalisation Details'!$A$1:$O$2344,3,FALSE)</f>
        <v>Jun</v>
      </c>
    </row>
    <row r="1335" spans="1:17" ht="15.6" x14ac:dyDescent="0.3">
      <c r="A1335" s="21" t="s">
        <v>1035</v>
      </c>
      <c r="B1335" t="str">
        <f>VLOOKUP($A1335,'Customer Names'!$A$2:$D$2336,3,FALSE)</f>
        <v>Dino</v>
      </c>
      <c r="C1335">
        <f>VLOOKUP($A1335,'Medical Examinations'!$A$1:$J$2336,2,FALSE)</f>
        <v>36.85</v>
      </c>
      <c r="D1335">
        <f>VLOOKUP($A1335,'Medical Examinations'!$A$1:$J$2336,3,FALSE)</f>
        <v>8.8000000000000007</v>
      </c>
      <c r="E1335" t="str">
        <f>VLOOKUP($A1335,'Medical Examinations'!$A$1:$J$2336,4,FALSE)</f>
        <v>No</v>
      </c>
      <c r="F1335" t="str">
        <f>VLOOKUP($A1335,'Medical Examinations'!$A$1:$J$2336,5,FALSE)</f>
        <v>No</v>
      </c>
      <c r="G1335" t="str">
        <f>VLOOKUP($A1335,'Medical Examinations'!$A$1:$J$2336,6,FALSE)</f>
        <v>No</v>
      </c>
      <c r="H1335">
        <f>VLOOKUP($A1335,'Medical Examinations'!$A$1:$J$2336,7,FALSE)</f>
        <v>2</v>
      </c>
      <c r="I1335" t="str">
        <f>VLOOKUP($A1335,'Medical Examinations'!$A$1:$J$2336,8,FALSE)</f>
        <v>No</v>
      </c>
      <c r="J1335" t="str">
        <f>VLOOKUP($A1335,'Medical Examinations'!$A$1:$J$2336,9,FALSE)</f>
        <v>Obesity</v>
      </c>
      <c r="K1335" t="str">
        <f>VLOOKUP($A1335,'Medical Examinations'!$A$1:$J$2336,10,FALSE)</f>
        <v>Diabetes</v>
      </c>
      <c r="L1335">
        <f>VLOOKUP($A1335,'Hospitalisation Details'!$A$1:$O$2344,2,FALSE)</f>
        <v>3</v>
      </c>
      <c r="M1335" s="6" t="str">
        <f>VLOOKUP($A1335,'Hospitalisation Details'!$A$1:$O$2344,5,FALSE)</f>
        <v>3-Sep-1973</v>
      </c>
      <c r="N1335" s="28">
        <f>VLOOKUP($A1335,'Hospitalisation Details'!$A$1:$O$2344,6,FALSE)</f>
        <v>49</v>
      </c>
      <c r="O1335" s="28">
        <f>VLOOKUP($A1335,'Hospitalisation Details'!$A$1:$O$2344,7,FALSE)</f>
        <v>0</v>
      </c>
      <c r="P1335" s="28">
        <f>VLOOKUP($A1335,'Hospitalisation Details'!$A$1:$O$2344,8,FALSE)</f>
        <v>8125.78</v>
      </c>
      <c r="Q1335" t="str">
        <f>VLOOKUP($A1335,'Hospitalisation Details'!$A$1:$O$2344,3,FALSE)</f>
        <v>Sep</v>
      </c>
    </row>
    <row r="1336" spans="1:17" ht="15.6" x14ac:dyDescent="0.3">
      <c r="A1336" s="21" t="s">
        <v>1034</v>
      </c>
      <c r="B1336" t="str">
        <f>VLOOKUP($A1336,'Customer Names'!$A$2:$D$2336,3,FALSE)</f>
        <v>Jan</v>
      </c>
      <c r="C1336">
        <f>VLOOKUP($A1336,'Medical Examinations'!$A$1:$J$2336,2,FALSE)</f>
        <v>35.86</v>
      </c>
      <c r="D1336">
        <f>VLOOKUP($A1336,'Medical Examinations'!$A$1:$J$2336,3,FALSE)</f>
        <v>7.93</v>
      </c>
      <c r="E1336" t="str">
        <f>VLOOKUP($A1336,'Medical Examinations'!$A$1:$J$2336,4,FALSE)</f>
        <v>No</v>
      </c>
      <c r="F1336" t="str">
        <f>VLOOKUP($A1336,'Medical Examinations'!$A$1:$J$2336,5,FALSE)</f>
        <v>No</v>
      </c>
      <c r="G1336" t="str">
        <f>VLOOKUP($A1336,'Medical Examinations'!$A$1:$J$2336,6,FALSE)</f>
        <v>No</v>
      </c>
      <c r="H1336">
        <f>VLOOKUP($A1336,'Medical Examinations'!$A$1:$J$2336,7,FALSE)</f>
        <v>2</v>
      </c>
      <c r="I1336" t="str">
        <f>VLOOKUP($A1336,'Medical Examinations'!$A$1:$J$2336,8,FALSE)</f>
        <v>No</v>
      </c>
      <c r="J1336" t="str">
        <f>VLOOKUP($A1336,'Medical Examinations'!$A$1:$J$2336,9,FALSE)</f>
        <v>Obesity</v>
      </c>
      <c r="K1336" t="str">
        <f>VLOOKUP($A1336,'Medical Examinations'!$A$1:$J$2336,10,FALSE)</f>
        <v>Diabetes</v>
      </c>
      <c r="L1336">
        <f>VLOOKUP($A1336,'Hospitalisation Details'!$A$1:$O$2344,2,FALSE)</f>
        <v>30</v>
      </c>
      <c r="M1336" s="6" t="str">
        <f>VLOOKUP($A1336,'Hospitalisation Details'!$A$1:$O$2344,5,FALSE)</f>
        <v>30-Aug-1973</v>
      </c>
      <c r="N1336" s="28">
        <f>VLOOKUP($A1336,'Hospitalisation Details'!$A$1:$O$2344,6,FALSE)</f>
        <v>49</v>
      </c>
      <c r="O1336" s="28">
        <f>VLOOKUP($A1336,'Hospitalisation Details'!$A$1:$O$2344,7,FALSE)</f>
        <v>0</v>
      </c>
      <c r="P1336" s="28">
        <f>VLOOKUP($A1336,'Hospitalisation Details'!$A$1:$O$2344,8,FALSE)</f>
        <v>8124.41</v>
      </c>
      <c r="Q1336" t="str">
        <f>VLOOKUP($A1336,'Hospitalisation Details'!$A$1:$O$2344,3,FALSE)</f>
        <v>Aug</v>
      </c>
    </row>
    <row r="1337" spans="1:17" ht="15.6" x14ac:dyDescent="0.3">
      <c r="A1337" s="21" t="s">
        <v>1033</v>
      </c>
      <c r="B1337" t="str">
        <f>VLOOKUP($A1337,'Customer Names'!$A$2:$D$2336,3,FALSE)</f>
        <v>Jonathan E</v>
      </c>
      <c r="C1337">
        <f>VLOOKUP($A1337,'Medical Examinations'!$A$1:$J$2336,2,FALSE)</f>
        <v>30.3</v>
      </c>
      <c r="D1337">
        <f>VLOOKUP($A1337,'Medical Examinations'!$A$1:$J$2336,3,FALSE)</f>
        <v>9.4499999999999993</v>
      </c>
      <c r="E1337" t="str">
        <f>VLOOKUP($A1337,'Medical Examinations'!$A$1:$J$2336,4,FALSE)</f>
        <v>No</v>
      </c>
      <c r="F1337" t="str">
        <f>VLOOKUP($A1337,'Medical Examinations'!$A$1:$J$2336,5,FALSE)</f>
        <v>No</v>
      </c>
      <c r="G1337" t="str">
        <f>VLOOKUP($A1337,'Medical Examinations'!$A$1:$J$2336,6,FALSE)</f>
        <v>No</v>
      </c>
      <c r="H1337">
        <f>VLOOKUP($A1337,'Medical Examinations'!$A$1:$J$2336,7,FALSE)</f>
        <v>2</v>
      </c>
      <c r="I1337" t="str">
        <f>VLOOKUP($A1337,'Medical Examinations'!$A$1:$J$2336,8,FALSE)</f>
        <v>No</v>
      </c>
      <c r="J1337" t="str">
        <f>VLOOKUP($A1337,'Medical Examinations'!$A$1:$J$2336,9,FALSE)</f>
        <v>Obesity</v>
      </c>
      <c r="K1337" t="str">
        <f>VLOOKUP($A1337,'Medical Examinations'!$A$1:$J$2336,10,FALSE)</f>
        <v>Diabetes</v>
      </c>
      <c r="L1337">
        <f>VLOOKUP($A1337,'Hospitalisation Details'!$A$1:$O$2344,2,FALSE)</f>
        <v>16</v>
      </c>
      <c r="M1337" s="6" t="str">
        <f>VLOOKUP($A1337,'Hospitalisation Details'!$A$1:$O$2344,5,FALSE)</f>
        <v>16-Dec-1973</v>
      </c>
      <c r="N1337" s="28">
        <f>VLOOKUP($A1337,'Hospitalisation Details'!$A$1:$O$2344,6,FALSE)</f>
        <v>49</v>
      </c>
      <c r="O1337" s="28">
        <f>VLOOKUP($A1337,'Hospitalisation Details'!$A$1:$O$2344,7,FALSE)</f>
        <v>0</v>
      </c>
      <c r="P1337" s="28">
        <f>VLOOKUP($A1337,'Hospitalisation Details'!$A$1:$O$2344,8,FALSE)</f>
        <v>8116.68</v>
      </c>
      <c r="Q1337" t="str">
        <f>VLOOKUP($A1337,'Hospitalisation Details'!$A$1:$O$2344,3,FALSE)</f>
        <v>Dec</v>
      </c>
    </row>
    <row r="1338" spans="1:17" ht="15.6" x14ac:dyDescent="0.3">
      <c r="A1338" s="21" t="s">
        <v>1032</v>
      </c>
      <c r="B1338" t="str">
        <f>VLOOKUP($A1338,'Customer Names'!$A$2:$D$2336,3,FALSE)</f>
        <v>Mark A</v>
      </c>
      <c r="C1338">
        <f>VLOOKUP($A1338,'Medical Examinations'!$A$1:$J$2336,2,FALSE)</f>
        <v>32.015000000000001</v>
      </c>
      <c r="D1338">
        <f>VLOOKUP($A1338,'Medical Examinations'!$A$1:$J$2336,3,FALSE)</f>
        <v>7.67</v>
      </c>
      <c r="E1338" t="str">
        <f>VLOOKUP($A1338,'Medical Examinations'!$A$1:$J$2336,4,FALSE)</f>
        <v>No</v>
      </c>
      <c r="F1338" t="str">
        <f>VLOOKUP($A1338,'Medical Examinations'!$A$1:$J$2336,5,FALSE)</f>
        <v>No</v>
      </c>
      <c r="G1338" t="str">
        <f>VLOOKUP($A1338,'Medical Examinations'!$A$1:$J$2336,6,FALSE)</f>
        <v>No</v>
      </c>
      <c r="H1338">
        <f>VLOOKUP($A1338,'Medical Examinations'!$A$1:$J$2336,7,FALSE)</f>
        <v>0</v>
      </c>
      <c r="I1338" t="str">
        <f>VLOOKUP($A1338,'Medical Examinations'!$A$1:$J$2336,8,FALSE)</f>
        <v>No</v>
      </c>
      <c r="J1338" t="str">
        <f>VLOOKUP($A1338,'Medical Examinations'!$A$1:$J$2336,9,FALSE)</f>
        <v>Obesity</v>
      </c>
      <c r="K1338" t="str">
        <f>VLOOKUP($A1338,'Medical Examinations'!$A$1:$J$2336,10,FALSE)</f>
        <v>Diabetes</v>
      </c>
      <c r="L1338">
        <f>VLOOKUP($A1338,'Hospitalisation Details'!$A$1:$O$2344,2,FALSE)</f>
        <v>1</v>
      </c>
      <c r="M1338" s="6" t="str">
        <f>VLOOKUP($A1338,'Hospitalisation Details'!$A$1:$O$2344,5,FALSE)</f>
        <v>1-Sep-1978</v>
      </c>
      <c r="N1338" s="28">
        <f>VLOOKUP($A1338,'Hospitalisation Details'!$A$1:$O$2344,6,FALSE)</f>
        <v>44</v>
      </c>
      <c r="O1338" s="28">
        <f>VLOOKUP($A1338,'Hospitalisation Details'!$A$1:$O$2344,7,FALSE)</f>
        <v>2</v>
      </c>
      <c r="P1338" s="28">
        <f>VLOOKUP($A1338,'Hospitalisation Details'!$A$1:$O$2344,8,FALSE)</f>
        <v>8116.27</v>
      </c>
      <c r="Q1338" t="str">
        <f>VLOOKUP($A1338,'Hospitalisation Details'!$A$1:$O$2344,3,FALSE)</f>
        <v>Sep</v>
      </c>
    </row>
    <row r="1339" spans="1:17" ht="15.6" x14ac:dyDescent="0.3">
      <c r="A1339" s="21" t="s">
        <v>1031</v>
      </c>
      <c r="B1339" t="str">
        <f>VLOOKUP($A1339,'Customer Names'!$A$2:$D$2336,3,FALSE)</f>
        <v>Mary</v>
      </c>
      <c r="C1339">
        <f>VLOOKUP($A1339,'Medical Examinations'!$A$1:$J$2336,2,FALSE)</f>
        <v>25.06</v>
      </c>
      <c r="D1339">
        <f>VLOOKUP($A1339,'Medical Examinations'!$A$1:$J$2336,3,FALSE)</f>
        <v>10.53</v>
      </c>
      <c r="E1339" t="str">
        <f>VLOOKUP($A1339,'Medical Examinations'!$A$1:$J$2336,4,FALSE)</f>
        <v>No</v>
      </c>
      <c r="F1339" t="str">
        <f>VLOOKUP($A1339,'Medical Examinations'!$A$1:$J$2336,5,FALSE)</f>
        <v>No</v>
      </c>
      <c r="G1339" t="str">
        <f>VLOOKUP($A1339,'Medical Examinations'!$A$1:$J$2336,6,FALSE)</f>
        <v>No</v>
      </c>
      <c r="H1339">
        <f>VLOOKUP($A1339,'Medical Examinations'!$A$1:$J$2336,7,FALSE)</f>
        <v>2</v>
      </c>
      <c r="I1339" t="str">
        <f>VLOOKUP($A1339,'Medical Examinations'!$A$1:$J$2336,8,FALSE)</f>
        <v>No</v>
      </c>
      <c r="J1339" t="str">
        <f>VLOOKUP($A1339,'Medical Examinations'!$A$1:$J$2336,9,FALSE)</f>
        <v>Over Weight</v>
      </c>
      <c r="K1339" t="str">
        <f>VLOOKUP($A1339,'Medical Examinations'!$A$1:$J$2336,10,FALSE)</f>
        <v>Diabetes</v>
      </c>
      <c r="L1339">
        <f>VLOOKUP($A1339,'Hospitalisation Details'!$A$1:$O$2344,2,FALSE)</f>
        <v>11</v>
      </c>
      <c r="M1339" s="6" t="str">
        <f>VLOOKUP($A1339,'Hospitalisation Details'!$A$1:$O$2344,5,FALSE)</f>
        <v>11-Oct-1973</v>
      </c>
      <c r="N1339" s="28">
        <f>VLOOKUP($A1339,'Hospitalisation Details'!$A$1:$O$2344,6,FALSE)</f>
        <v>49</v>
      </c>
      <c r="O1339" s="28">
        <f>VLOOKUP($A1339,'Hospitalisation Details'!$A$1:$O$2344,7,FALSE)</f>
        <v>0</v>
      </c>
      <c r="P1339" s="28">
        <f>VLOOKUP($A1339,'Hospitalisation Details'!$A$1:$O$2344,8,FALSE)</f>
        <v>8112.59</v>
      </c>
      <c r="Q1339" t="str">
        <f>VLOOKUP($A1339,'Hospitalisation Details'!$A$1:$O$2344,3,FALSE)</f>
        <v>Oct</v>
      </c>
    </row>
    <row r="1340" spans="1:17" ht="15.6" x14ac:dyDescent="0.3">
      <c r="A1340" s="21" t="s">
        <v>1030</v>
      </c>
      <c r="B1340" t="str">
        <f>VLOOKUP($A1340,'Customer Names'!$A$2:$D$2336,3,FALSE)</f>
        <v>Samuel</v>
      </c>
      <c r="C1340">
        <f>VLOOKUP($A1340,'Medical Examinations'!$A$1:$J$2336,2,FALSE)</f>
        <v>18.829999999999998</v>
      </c>
      <c r="D1340">
        <f>VLOOKUP($A1340,'Medical Examinations'!$A$1:$J$2336,3,FALSE)</f>
        <v>10.08</v>
      </c>
      <c r="E1340" t="str">
        <f>VLOOKUP($A1340,'Medical Examinations'!$A$1:$J$2336,4,FALSE)</f>
        <v>Yes</v>
      </c>
      <c r="F1340" t="str">
        <f>VLOOKUP($A1340,'Medical Examinations'!$A$1:$J$2336,5,FALSE)</f>
        <v>No</v>
      </c>
      <c r="G1340" t="str">
        <f>VLOOKUP($A1340,'Medical Examinations'!$A$1:$J$2336,6,FALSE)</f>
        <v>No</v>
      </c>
      <c r="H1340">
        <f>VLOOKUP($A1340,'Medical Examinations'!$A$1:$J$2336,7,FALSE)</f>
        <v>0</v>
      </c>
      <c r="I1340" t="str">
        <f>VLOOKUP($A1340,'Medical Examinations'!$A$1:$J$2336,8,FALSE)</f>
        <v>No</v>
      </c>
      <c r="J1340" t="str">
        <f>VLOOKUP($A1340,'Medical Examinations'!$A$1:$J$2336,9,FALSE)</f>
        <v>Normal Weight</v>
      </c>
      <c r="K1340" t="str">
        <f>VLOOKUP($A1340,'Medical Examinations'!$A$1:$J$2336,10,FALSE)</f>
        <v>Diabetes</v>
      </c>
      <c r="L1340">
        <f>VLOOKUP($A1340,'Hospitalisation Details'!$A$1:$O$2344,2,FALSE)</f>
        <v>10</v>
      </c>
      <c r="M1340" s="6" t="str">
        <f>VLOOKUP($A1340,'Hospitalisation Details'!$A$1:$O$2344,5,FALSE)</f>
        <v>10-Jun-1967</v>
      </c>
      <c r="N1340" s="28">
        <f>VLOOKUP($A1340,'Hospitalisation Details'!$A$1:$O$2344,6,FALSE)</f>
        <v>55</v>
      </c>
      <c r="O1340" s="28">
        <f>VLOOKUP($A1340,'Hospitalisation Details'!$A$1:$O$2344,7,FALSE)</f>
        <v>0</v>
      </c>
      <c r="P1340" s="28">
        <f>VLOOKUP($A1340,'Hospitalisation Details'!$A$1:$O$2344,8,FALSE)</f>
        <v>8091.3</v>
      </c>
      <c r="Q1340" t="str">
        <f>VLOOKUP($A1340,'Hospitalisation Details'!$A$1:$O$2344,3,FALSE)</f>
        <v>Jun</v>
      </c>
    </row>
    <row r="1341" spans="1:17" ht="15.6" x14ac:dyDescent="0.3">
      <c r="A1341" s="21" t="s">
        <v>1029</v>
      </c>
      <c r="B1341" t="str">
        <f>VLOOKUP($A1341,'Customer Names'!$A$2:$D$2336,3,FALSE)</f>
        <v>Stan J</v>
      </c>
      <c r="C1341">
        <f>VLOOKUP($A1341,'Medical Examinations'!$A$1:$J$2336,2,FALSE)</f>
        <v>47.52</v>
      </c>
      <c r="D1341">
        <f>VLOOKUP($A1341,'Medical Examinations'!$A$1:$J$2336,3,FALSE)</f>
        <v>11.39</v>
      </c>
      <c r="E1341" t="str">
        <f>VLOOKUP($A1341,'Medical Examinations'!$A$1:$J$2336,4,FALSE)</f>
        <v>Yes</v>
      </c>
      <c r="F1341" t="str">
        <f>VLOOKUP($A1341,'Medical Examinations'!$A$1:$J$2336,5,FALSE)</f>
        <v>No</v>
      </c>
      <c r="G1341" t="str">
        <f>VLOOKUP($A1341,'Medical Examinations'!$A$1:$J$2336,6,FALSE)</f>
        <v>No</v>
      </c>
      <c r="H1341">
        <f>VLOOKUP($A1341,'Medical Examinations'!$A$1:$J$2336,7,FALSE)</f>
        <v>1</v>
      </c>
      <c r="I1341" t="str">
        <f>VLOOKUP($A1341,'Medical Examinations'!$A$1:$J$2336,8,FALSE)</f>
        <v>No</v>
      </c>
      <c r="J1341" t="str">
        <f>VLOOKUP($A1341,'Medical Examinations'!$A$1:$J$2336,9,FALSE)</f>
        <v>Obesity</v>
      </c>
      <c r="K1341" t="str">
        <f>VLOOKUP($A1341,'Medical Examinations'!$A$1:$J$2336,10,FALSE)</f>
        <v>Diabetes</v>
      </c>
      <c r="L1341">
        <f>VLOOKUP($A1341,'Hospitalisation Details'!$A$1:$O$2344,2,FALSE)</f>
        <v>21</v>
      </c>
      <c r="M1341" s="6" t="str">
        <f>VLOOKUP($A1341,'Hospitalisation Details'!$A$1:$O$2344,5,FALSE)</f>
        <v>21-Dec-1975</v>
      </c>
      <c r="N1341" s="28">
        <f>VLOOKUP($A1341,'Hospitalisation Details'!$A$1:$O$2344,6,FALSE)</f>
        <v>47</v>
      </c>
      <c r="O1341" s="28">
        <f>VLOOKUP($A1341,'Hospitalisation Details'!$A$1:$O$2344,7,FALSE)</f>
        <v>1</v>
      </c>
      <c r="P1341" s="28">
        <f>VLOOKUP($A1341,'Hospitalisation Details'!$A$1:$O$2344,8,FALSE)</f>
        <v>8083.92</v>
      </c>
      <c r="Q1341" t="str">
        <f>VLOOKUP($A1341,'Hospitalisation Details'!$A$1:$O$2344,3,FALSE)</f>
        <v>Dec</v>
      </c>
    </row>
    <row r="1342" spans="1:17" ht="15.6" x14ac:dyDescent="0.3">
      <c r="A1342" s="21" t="s">
        <v>1028</v>
      </c>
      <c r="B1342" t="str">
        <f>VLOOKUP($A1342,'Customer Names'!$A$2:$D$2336,3,FALSE)</f>
        <v>Jessica L</v>
      </c>
      <c r="C1342">
        <f>VLOOKUP($A1342,'Medical Examinations'!$A$1:$J$2336,2,FALSE)</f>
        <v>37.82</v>
      </c>
      <c r="D1342">
        <f>VLOOKUP($A1342,'Medical Examinations'!$A$1:$J$2336,3,FALSE)</f>
        <v>6.36</v>
      </c>
      <c r="E1342" t="str">
        <f>VLOOKUP($A1342,'Medical Examinations'!$A$1:$J$2336,4,FALSE)</f>
        <v>No</v>
      </c>
      <c r="F1342" t="str">
        <f>VLOOKUP($A1342,'Medical Examinations'!$A$1:$J$2336,5,FALSE)</f>
        <v>No</v>
      </c>
      <c r="G1342" t="str">
        <f>VLOOKUP($A1342,'Medical Examinations'!$A$1:$J$2336,6,FALSE)</f>
        <v>No</v>
      </c>
      <c r="H1342">
        <f>VLOOKUP($A1342,'Medical Examinations'!$A$1:$J$2336,7,FALSE)</f>
        <v>0</v>
      </c>
      <c r="I1342" t="str">
        <f>VLOOKUP($A1342,'Medical Examinations'!$A$1:$J$2336,8,FALSE)</f>
        <v>No</v>
      </c>
      <c r="J1342" t="str">
        <f>VLOOKUP($A1342,'Medical Examinations'!$A$1:$J$2336,9,FALSE)</f>
        <v>Obesity</v>
      </c>
      <c r="K1342" t="str">
        <f>VLOOKUP($A1342,'Medical Examinations'!$A$1:$J$2336,10,FALSE)</f>
        <v>Prediabetes</v>
      </c>
      <c r="L1342">
        <f>VLOOKUP($A1342,'Hospitalisation Details'!$A$1:$O$2344,2,FALSE)</f>
        <v>12</v>
      </c>
      <c r="M1342" s="6" t="str">
        <f>VLOOKUP($A1342,'Hospitalisation Details'!$A$1:$O$2344,5,FALSE)</f>
        <v>12-Oct-1994</v>
      </c>
      <c r="N1342" s="28">
        <f>VLOOKUP($A1342,'Hospitalisation Details'!$A$1:$O$2344,6,FALSE)</f>
        <v>28</v>
      </c>
      <c r="O1342" s="28">
        <f>VLOOKUP($A1342,'Hospitalisation Details'!$A$1:$O$2344,7,FALSE)</f>
        <v>0</v>
      </c>
      <c r="P1342" s="28">
        <f>VLOOKUP($A1342,'Hospitalisation Details'!$A$1:$O$2344,8,FALSE)</f>
        <v>8081.74</v>
      </c>
      <c r="Q1342" t="str">
        <f>VLOOKUP($A1342,'Hospitalisation Details'!$A$1:$O$2344,3,FALSE)</f>
        <v>Oct</v>
      </c>
    </row>
    <row r="1343" spans="1:17" ht="15.6" x14ac:dyDescent="0.3">
      <c r="A1343" s="21" t="s">
        <v>1027</v>
      </c>
      <c r="B1343" t="str">
        <f>VLOOKUP($A1343,'Customer Names'!$A$2:$D$2336,3,FALSE)</f>
        <v>Krysta</v>
      </c>
      <c r="C1343">
        <f>VLOOKUP($A1343,'Medical Examinations'!$A$1:$J$2336,2,FALSE)</f>
        <v>44.16</v>
      </c>
      <c r="D1343">
        <f>VLOOKUP($A1343,'Medical Examinations'!$A$1:$J$2336,3,FALSE)</f>
        <v>5.31</v>
      </c>
      <c r="E1343" t="str">
        <f>VLOOKUP($A1343,'Medical Examinations'!$A$1:$J$2336,4,FALSE)</f>
        <v>Yes</v>
      </c>
      <c r="F1343" t="str">
        <f>VLOOKUP($A1343,'Medical Examinations'!$A$1:$J$2336,5,FALSE)</f>
        <v>No</v>
      </c>
      <c r="G1343" t="str">
        <f>VLOOKUP($A1343,'Medical Examinations'!$A$1:$J$2336,6,FALSE)</f>
        <v>No</v>
      </c>
      <c r="H1343">
        <f>VLOOKUP($A1343,'Medical Examinations'!$A$1:$J$2336,7,FALSE)</f>
        <v>0</v>
      </c>
      <c r="I1343" t="str">
        <f>VLOOKUP($A1343,'Medical Examinations'!$A$1:$J$2336,8,FALSE)</f>
        <v>No</v>
      </c>
      <c r="J1343" t="str">
        <f>VLOOKUP($A1343,'Medical Examinations'!$A$1:$J$2336,9,FALSE)</f>
        <v>Obesity</v>
      </c>
      <c r="K1343" t="str">
        <f>VLOOKUP($A1343,'Medical Examinations'!$A$1:$J$2336,10,FALSE)</f>
        <v>Normal</v>
      </c>
      <c r="L1343">
        <f>VLOOKUP($A1343,'Hospitalisation Details'!$A$1:$O$2344,2,FALSE)</f>
        <v>28</v>
      </c>
      <c r="M1343" s="6" t="str">
        <f>VLOOKUP($A1343,'Hospitalisation Details'!$A$1:$O$2344,5,FALSE)</f>
        <v>28-Aug-2001</v>
      </c>
      <c r="N1343" s="28">
        <f>VLOOKUP($A1343,'Hospitalisation Details'!$A$1:$O$2344,6,FALSE)</f>
        <v>21</v>
      </c>
      <c r="O1343" s="28">
        <f>VLOOKUP($A1343,'Hospitalisation Details'!$A$1:$O$2344,7,FALSE)</f>
        <v>0</v>
      </c>
      <c r="P1343" s="28">
        <f>VLOOKUP($A1343,'Hospitalisation Details'!$A$1:$O$2344,8,FALSE)</f>
        <v>8081.26</v>
      </c>
      <c r="Q1343" t="str">
        <f>VLOOKUP($A1343,'Hospitalisation Details'!$A$1:$O$2344,3,FALSE)</f>
        <v>Aug</v>
      </c>
    </row>
    <row r="1344" spans="1:17" ht="15.6" x14ac:dyDescent="0.3">
      <c r="A1344" s="21" t="s">
        <v>1026</v>
      </c>
      <c r="B1344" t="str">
        <f>VLOOKUP($A1344,'Customer Names'!$A$2:$D$2336,3,FALSE)</f>
        <v>Natascia</v>
      </c>
      <c r="C1344">
        <f>VLOOKUP($A1344,'Medical Examinations'!$A$1:$J$2336,2,FALSE)</f>
        <v>37.049999999999997</v>
      </c>
      <c r="D1344">
        <f>VLOOKUP($A1344,'Medical Examinations'!$A$1:$J$2336,3,FALSE)</f>
        <v>4.74</v>
      </c>
      <c r="E1344" t="str">
        <f>VLOOKUP($A1344,'Medical Examinations'!$A$1:$J$2336,4,FALSE)</f>
        <v>No</v>
      </c>
      <c r="F1344" t="str">
        <f>VLOOKUP($A1344,'Medical Examinations'!$A$1:$J$2336,5,FALSE)</f>
        <v>No</v>
      </c>
      <c r="G1344" t="str">
        <f>VLOOKUP($A1344,'Medical Examinations'!$A$1:$J$2336,6,FALSE)</f>
        <v>Yes</v>
      </c>
      <c r="H1344">
        <f>VLOOKUP($A1344,'Medical Examinations'!$A$1:$J$2336,7,FALSE)</f>
        <v>1</v>
      </c>
      <c r="I1344" t="str">
        <f>VLOOKUP($A1344,'Medical Examinations'!$A$1:$J$2336,8,FALSE)</f>
        <v>No</v>
      </c>
      <c r="J1344" t="str">
        <f>VLOOKUP($A1344,'Medical Examinations'!$A$1:$J$2336,9,FALSE)</f>
        <v>Obesity</v>
      </c>
      <c r="K1344" t="str">
        <f>VLOOKUP($A1344,'Medical Examinations'!$A$1:$J$2336,10,FALSE)</f>
        <v>Normal</v>
      </c>
      <c r="L1344">
        <f>VLOOKUP($A1344,'Hospitalisation Details'!$A$1:$O$2344,2,FALSE)</f>
        <v>7</v>
      </c>
      <c r="M1344" s="6" t="str">
        <f>VLOOKUP($A1344,'Hospitalisation Details'!$A$1:$O$2344,5,FALSE)</f>
        <v>7-Nov-1993</v>
      </c>
      <c r="N1344" s="28">
        <f>VLOOKUP($A1344,'Hospitalisation Details'!$A$1:$O$2344,6,FALSE)</f>
        <v>29</v>
      </c>
      <c r="O1344" s="28">
        <f>VLOOKUP($A1344,'Hospitalisation Details'!$A$1:$O$2344,7,FALSE)</f>
        <v>0</v>
      </c>
      <c r="P1344" s="28">
        <f>VLOOKUP($A1344,'Hospitalisation Details'!$A$1:$O$2344,8,FALSE)</f>
        <v>8077.41</v>
      </c>
      <c r="Q1344" t="str">
        <f>VLOOKUP($A1344,'Hospitalisation Details'!$A$1:$O$2344,3,FALSE)</f>
        <v>Nov</v>
      </c>
    </row>
    <row r="1345" spans="1:17" ht="15.6" x14ac:dyDescent="0.3">
      <c r="A1345" s="21" t="s">
        <v>1025</v>
      </c>
      <c r="B1345" t="str">
        <f>VLOOKUP($A1345,'Customer Names'!$A$2:$D$2336,3,FALSE)</f>
        <v>Jenny</v>
      </c>
      <c r="C1345">
        <f>VLOOKUP($A1345,'Medical Examinations'!$A$1:$J$2336,2,FALSE)</f>
        <v>18.66</v>
      </c>
      <c r="D1345">
        <f>VLOOKUP($A1345,'Medical Examinations'!$A$1:$J$2336,3,FALSE)</f>
        <v>11.35</v>
      </c>
      <c r="E1345" t="str">
        <f>VLOOKUP($A1345,'Medical Examinations'!$A$1:$J$2336,4,FALSE)</f>
        <v>No</v>
      </c>
      <c r="F1345" t="str">
        <f>VLOOKUP($A1345,'Medical Examinations'!$A$1:$J$2336,5,FALSE)</f>
        <v>No</v>
      </c>
      <c r="G1345" t="str">
        <f>VLOOKUP($A1345,'Medical Examinations'!$A$1:$J$2336,6,FALSE)</f>
        <v>No</v>
      </c>
      <c r="H1345">
        <f>VLOOKUP($A1345,'Medical Examinations'!$A$1:$J$2336,7,FALSE)</f>
        <v>0</v>
      </c>
      <c r="I1345" t="str">
        <f>VLOOKUP($A1345,'Medical Examinations'!$A$1:$J$2336,8,FALSE)</f>
        <v>No</v>
      </c>
      <c r="J1345" t="str">
        <f>VLOOKUP($A1345,'Medical Examinations'!$A$1:$J$2336,9,FALSE)</f>
        <v>Normal Weight</v>
      </c>
      <c r="K1345" t="str">
        <f>VLOOKUP($A1345,'Medical Examinations'!$A$1:$J$2336,10,FALSE)</f>
        <v>Diabetes</v>
      </c>
      <c r="L1345">
        <f>VLOOKUP($A1345,'Hospitalisation Details'!$A$1:$O$2344,2,FALSE)</f>
        <v>21</v>
      </c>
      <c r="M1345" s="6" t="str">
        <f>VLOOKUP($A1345,'Hospitalisation Details'!$A$1:$O$2344,5,FALSE)</f>
        <v>21-Oct-1965</v>
      </c>
      <c r="N1345" s="28">
        <f>VLOOKUP($A1345,'Hospitalisation Details'!$A$1:$O$2344,6,FALSE)</f>
        <v>57</v>
      </c>
      <c r="O1345" s="28">
        <f>VLOOKUP($A1345,'Hospitalisation Details'!$A$1:$O$2344,7,FALSE)</f>
        <v>0</v>
      </c>
      <c r="P1345" s="28">
        <f>VLOOKUP($A1345,'Hospitalisation Details'!$A$1:$O$2344,8,FALSE)</f>
        <v>8071.57</v>
      </c>
      <c r="Q1345" t="str">
        <f>VLOOKUP($A1345,'Hospitalisation Details'!$A$1:$O$2344,3,FALSE)</f>
        <v>Oct</v>
      </c>
    </row>
    <row r="1346" spans="1:17" ht="15.6" x14ac:dyDescent="0.3">
      <c r="A1346" s="21" t="s">
        <v>1024</v>
      </c>
      <c r="B1346" t="str">
        <f>VLOOKUP($A1346,'Customer Names'!$A$2:$D$2336,3,FALSE)</f>
        <v>Brian</v>
      </c>
      <c r="C1346">
        <f>VLOOKUP($A1346,'Medical Examinations'!$A$1:$J$2336,2,FALSE)</f>
        <v>36.200000000000003</v>
      </c>
      <c r="D1346">
        <f>VLOOKUP($A1346,'Medical Examinations'!$A$1:$J$2336,3,FALSE)</f>
        <v>6.81</v>
      </c>
      <c r="E1346" t="str">
        <f>VLOOKUP($A1346,'Medical Examinations'!$A$1:$J$2336,4,FALSE)</f>
        <v>Yes</v>
      </c>
      <c r="F1346" t="str">
        <f>VLOOKUP($A1346,'Medical Examinations'!$A$1:$J$2336,5,FALSE)</f>
        <v>No</v>
      </c>
      <c r="G1346" t="str">
        <f>VLOOKUP($A1346,'Medical Examinations'!$A$1:$J$2336,6,FALSE)</f>
        <v>No</v>
      </c>
      <c r="H1346">
        <f>VLOOKUP($A1346,'Medical Examinations'!$A$1:$J$2336,7,FALSE)</f>
        <v>1</v>
      </c>
      <c r="I1346" t="str">
        <f>VLOOKUP($A1346,'Medical Examinations'!$A$1:$J$2336,8,FALSE)</f>
        <v>No</v>
      </c>
      <c r="J1346" t="str">
        <f>VLOOKUP($A1346,'Medical Examinations'!$A$1:$J$2336,9,FALSE)</f>
        <v>Obesity</v>
      </c>
      <c r="K1346" t="str">
        <f>VLOOKUP($A1346,'Medical Examinations'!$A$1:$J$2336,10,FALSE)</f>
        <v>Diabetes</v>
      </c>
      <c r="L1346">
        <f>VLOOKUP($A1346,'Hospitalisation Details'!$A$1:$O$2344,2,FALSE)</f>
        <v>15</v>
      </c>
      <c r="M1346" s="6" t="str">
        <f>VLOOKUP($A1346,'Hospitalisation Details'!$A$1:$O$2344,5,FALSE)</f>
        <v>15-Dec-1975</v>
      </c>
      <c r="N1346" s="28">
        <f>VLOOKUP($A1346,'Hospitalisation Details'!$A$1:$O$2344,6,FALSE)</f>
        <v>47</v>
      </c>
      <c r="O1346" s="28">
        <f>VLOOKUP($A1346,'Hospitalisation Details'!$A$1:$O$2344,7,FALSE)</f>
        <v>1</v>
      </c>
      <c r="P1346" s="28">
        <f>VLOOKUP($A1346,'Hospitalisation Details'!$A$1:$O$2344,8,FALSE)</f>
        <v>8068.19</v>
      </c>
      <c r="Q1346" t="str">
        <f>VLOOKUP($A1346,'Hospitalisation Details'!$A$1:$O$2344,3,FALSE)</f>
        <v>Dec</v>
      </c>
    </row>
    <row r="1347" spans="1:17" ht="15.6" x14ac:dyDescent="0.3">
      <c r="A1347" s="21" t="s">
        <v>1023</v>
      </c>
      <c r="B1347" t="str">
        <f>VLOOKUP($A1347,'Customer Names'!$A$2:$D$2336,3,FALSE)</f>
        <v>Monica</v>
      </c>
      <c r="C1347">
        <f>VLOOKUP($A1347,'Medical Examinations'!$A$1:$J$2336,2,FALSE)</f>
        <v>18.87</v>
      </c>
      <c r="D1347">
        <f>VLOOKUP($A1347,'Medical Examinations'!$A$1:$J$2336,3,FALSE)</f>
        <v>8.06</v>
      </c>
      <c r="E1347" t="str">
        <f>VLOOKUP($A1347,'Medical Examinations'!$A$1:$J$2336,4,FALSE)</f>
        <v>No</v>
      </c>
      <c r="F1347" t="str">
        <f>VLOOKUP($A1347,'Medical Examinations'!$A$1:$J$2336,5,FALSE)</f>
        <v>No</v>
      </c>
      <c r="G1347" t="str">
        <f>VLOOKUP($A1347,'Medical Examinations'!$A$1:$J$2336,6,FALSE)</f>
        <v>No</v>
      </c>
      <c r="H1347">
        <f>VLOOKUP($A1347,'Medical Examinations'!$A$1:$J$2336,7,FALSE)</f>
        <v>0</v>
      </c>
      <c r="I1347" t="str">
        <f>VLOOKUP($A1347,'Medical Examinations'!$A$1:$J$2336,8,FALSE)</f>
        <v>No</v>
      </c>
      <c r="J1347" t="str">
        <f>VLOOKUP($A1347,'Medical Examinations'!$A$1:$J$2336,9,FALSE)</f>
        <v>Normal Weight</v>
      </c>
      <c r="K1347" t="str">
        <f>VLOOKUP($A1347,'Medical Examinations'!$A$1:$J$2336,10,FALSE)</f>
        <v>Diabetes</v>
      </c>
      <c r="L1347">
        <f>VLOOKUP($A1347,'Hospitalisation Details'!$A$1:$O$2344,2,FALSE)</f>
        <v>11</v>
      </c>
      <c r="M1347" s="6" t="str">
        <f>VLOOKUP($A1347,'Hospitalisation Details'!$A$1:$O$2344,5,FALSE)</f>
        <v>11-Aug-1965</v>
      </c>
      <c r="N1347" s="28">
        <f>VLOOKUP($A1347,'Hospitalisation Details'!$A$1:$O$2344,6,FALSE)</f>
        <v>57</v>
      </c>
      <c r="O1347" s="28">
        <f>VLOOKUP($A1347,'Hospitalisation Details'!$A$1:$O$2344,7,FALSE)</f>
        <v>0</v>
      </c>
      <c r="P1347" s="28">
        <f>VLOOKUP($A1347,'Hospitalisation Details'!$A$1:$O$2344,8,FALSE)</f>
        <v>8067.83</v>
      </c>
      <c r="Q1347" t="str">
        <f>VLOOKUP($A1347,'Hospitalisation Details'!$A$1:$O$2344,3,FALSE)</f>
        <v>Aug</v>
      </c>
    </row>
    <row r="1348" spans="1:17" ht="15.6" x14ac:dyDescent="0.3">
      <c r="A1348" s="21" t="s">
        <v>1022</v>
      </c>
      <c r="B1348" t="str">
        <f>VLOOKUP($A1348,'Customer Names'!$A$2:$D$2336,3,FALSE)</f>
        <v>Tyler</v>
      </c>
      <c r="C1348">
        <f>VLOOKUP($A1348,'Medical Examinations'!$A$1:$J$2336,2,FALSE)</f>
        <v>32.299999999999997</v>
      </c>
      <c r="D1348">
        <f>VLOOKUP($A1348,'Medical Examinations'!$A$1:$J$2336,3,FALSE)</f>
        <v>6.74</v>
      </c>
      <c r="E1348" t="str">
        <f>VLOOKUP($A1348,'Medical Examinations'!$A$1:$J$2336,4,FALSE)</f>
        <v>Yes</v>
      </c>
      <c r="F1348" t="str">
        <f>VLOOKUP($A1348,'Medical Examinations'!$A$1:$J$2336,5,FALSE)</f>
        <v>No</v>
      </c>
      <c r="G1348" t="str">
        <f>VLOOKUP($A1348,'Medical Examinations'!$A$1:$J$2336,6,FALSE)</f>
        <v>No</v>
      </c>
      <c r="H1348">
        <f>VLOOKUP($A1348,'Medical Examinations'!$A$1:$J$2336,7,FALSE)</f>
        <v>1</v>
      </c>
      <c r="I1348" t="str">
        <f>VLOOKUP($A1348,'Medical Examinations'!$A$1:$J$2336,8,FALSE)</f>
        <v>No</v>
      </c>
      <c r="J1348" t="str">
        <f>VLOOKUP($A1348,'Medical Examinations'!$A$1:$J$2336,9,FALSE)</f>
        <v>Obesity</v>
      </c>
      <c r="K1348" t="str">
        <f>VLOOKUP($A1348,'Medical Examinations'!$A$1:$J$2336,10,FALSE)</f>
        <v>Diabetes</v>
      </c>
      <c r="L1348">
        <f>VLOOKUP($A1348,'Hospitalisation Details'!$A$1:$O$2344,2,FALSE)</f>
        <v>28</v>
      </c>
      <c r="M1348" s="6" t="str">
        <f>VLOOKUP($A1348,'Hospitalisation Details'!$A$1:$O$2344,5,FALSE)</f>
        <v>28-Jun-1975</v>
      </c>
      <c r="N1348" s="28">
        <f>VLOOKUP($A1348,'Hospitalisation Details'!$A$1:$O$2344,6,FALSE)</f>
        <v>47</v>
      </c>
      <c r="O1348" s="28">
        <f>VLOOKUP($A1348,'Hospitalisation Details'!$A$1:$O$2344,7,FALSE)</f>
        <v>1</v>
      </c>
      <c r="P1348" s="28">
        <f>VLOOKUP($A1348,'Hospitalisation Details'!$A$1:$O$2344,8,FALSE)</f>
        <v>8062.76</v>
      </c>
      <c r="Q1348" t="str">
        <f>VLOOKUP($A1348,'Hospitalisation Details'!$A$1:$O$2344,3,FALSE)</f>
        <v>Jun</v>
      </c>
    </row>
    <row r="1349" spans="1:17" ht="15.6" x14ac:dyDescent="0.3">
      <c r="A1349" s="21" t="s">
        <v>1021</v>
      </c>
      <c r="B1349" t="str">
        <f>VLOOKUP($A1349,'Customer Names'!$A$2:$D$2336,3,FALSE)</f>
        <v>Kelly C</v>
      </c>
      <c r="C1349">
        <f>VLOOKUP($A1349,'Medical Examinations'!$A$1:$J$2336,2,FALSE)</f>
        <v>22.64</v>
      </c>
      <c r="D1349">
        <f>VLOOKUP($A1349,'Medical Examinations'!$A$1:$J$2336,3,FALSE)</f>
        <v>6.54</v>
      </c>
      <c r="E1349" t="str">
        <f>VLOOKUP($A1349,'Medical Examinations'!$A$1:$J$2336,4,FALSE)</f>
        <v>Yes</v>
      </c>
      <c r="F1349" t="str">
        <f>VLOOKUP($A1349,'Medical Examinations'!$A$1:$J$2336,5,FALSE)</f>
        <v>No</v>
      </c>
      <c r="G1349" t="str">
        <f>VLOOKUP($A1349,'Medical Examinations'!$A$1:$J$2336,6,FALSE)</f>
        <v>No</v>
      </c>
      <c r="H1349">
        <f>VLOOKUP($A1349,'Medical Examinations'!$A$1:$J$2336,7,FALSE)</f>
        <v>2</v>
      </c>
      <c r="I1349" t="str">
        <f>VLOOKUP($A1349,'Medical Examinations'!$A$1:$J$2336,8,FALSE)</f>
        <v>No</v>
      </c>
      <c r="J1349" t="str">
        <f>VLOOKUP($A1349,'Medical Examinations'!$A$1:$J$2336,9,FALSE)</f>
        <v>Normal Weight</v>
      </c>
      <c r="K1349" t="str">
        <f>VLOOKUP($A1349,'Medical Examinations'!$A$1:$J$2336,10,FALSE)</f>
        <v>Diabetes</v>
      </c>
      <c r="L1349">
        <f>VLOOKUP($A1349,'Hospitalisation Details'!$A$1:$O$2344,2,FALSE)</f>
        <v>12</v>
      </c>
      <c r="M1349" s="6" t="str">
        <f>VLOOKUP($A1349,'Hospitalisation Details'!$A$1:$O$2344,5,FALSE)</f>
        <v>12-Dec-1970</v>
      </c>
      <c r="N1349" s="28">
        <f>VLOOKUP($A1349,'Hospitalisation Details'!$A$1:$O$2344,6,FALSE)</f>
        <v>52</v>
      </c>
      <c r="O1349" s="28">
        <f>VLOOKUP($A1349,'Hospitalisation Details'!$A$1:$O$2344,7,FALSE)</f>
        <v>0</v>
      </c>
      <c r="P1349" s="28">
        <f>VLOOKUP($A1349,'Hospitalisation Details'!$A$1:$O$2344,8,FALSE)</f>
        <v>8062.31</v>
      </c>
      <c r="Q1349" t="str">
        <f>VLOOKUP($A1349,'Hospitalisation Details'!$A$1:$O$2344,3,FALSE)</f>
        <v>Dec</v>
      </c>
    </row>
    <row r="1350" spans="1:17" ht="15.6" x14ac:dyDescent="0.3">
      <c r="A1350" s="21" t="s">
        <v>1020</v>
      </c>
      <c r="B1350" t="str">
        <f>VLOOKUP($A1350,'Customer Names'!$A$2:$D$2336,3,FALSE)</f>
        <v>Emily</v>
      </c>
      <c r="C1350">
        <f>VLOOKUP($A1350,'Medical Examinations'!$A$1:$J$2336,2,FALSE)</f>
        <v>28.69</v>
      </c>
      <c r="D1350">
        <f>VLOOKUP($A1350,'Medical Examinations'!$A$1:$J$2336,3,FALSE)</f>
        <v>5.4</v>
      </c>
      <c r="E1350" t="str">
        <f>VLOOKUP($A1350,'Medical Examinations'!$A$1:$J$2336,4,FALSE)</f>
        <v>No</v>
      </c>
      <c r="F1350" t="str">
        <f>VLOOKUP($A1350,'Medical Examinations'!$A$1:$J$2336,5,FALSE)</f>
        <v>No</v>
      </c>
      <c r="G1350" t="str">
        <f>VLOOKUP($A1350,'Medical Examinations'!$A$1:$J$2336,6,FALSE)</f>
        <v>No</v>
      </c>
      <c r="H1350">
        <f>VLOOKUP($A1350,'Medical Examinations'!$A$1:$J$2336,7,FALSE)</f>
        <v>0</v>
      </c>
      <c r="I1350" t="str">
        <f>VLOOKUP($A1350,'Medical Examinations'!$A$1:$J$2336,8,FALSE)</f>
        <v>No</v>
      </c>
      <c r="J1350" t="str">
        <f>VLOOKUP($A1350,'Medical Examinations'!$A$1:$J$2336,9,FALSE)</f>
        <v>Over Weight</v>
      </c>
      <c r="K1350" t="str">
        <f>VLOOKUP($A1350,'Medical Examinations'!$A$1:$J$2336,10,FALSE)</f>
        <v>Normal</v>
      </c>
      <c r="L1350">
        <f>VLOOKUP($A1350,'Hospitalisation Details'!$A$1:$O$2344,2,FALSE)</f>
        <v>27</v>
      </c>
      <c r="M1350" s="6" t="str">
        <f>VLOOKUP($A1350,'Hospitalisation Details'!$A$1:$O$2344,5,FALSE)</f>
        <v>27-Dec-1982</v>
      </c>
      <c r="N1350" s="28">
        <f>VLOOKUP($A1350,'Hospitalisation Details'!$A$1:$O$2344,6,FALSE)</f>
        <v>40</v>
      </c>
      <c r="O1350" s="28">
        <f>VLOOKUP($A1350,'Hospitalisation Details'!$A$1:$O$2344,7,FALSE)</f>
        <v>3</v>
      </c>
      <c r="P1350" s="28">
        <f>VLOOKUP($A1350,'Hospitalisation Details'!$A$1:$O$2344,8,FALSE)</f>
        <v>8059.68</v>
      </c>
      <c r="Q1350" t="str">
        <f>VLOOKUP($A1350,'Hospitalisation Details'!$A$1:$O$2344,3,FALSE)</f>
        <v>Dec</v>
      </c>
    </row>
    <row r="1351" spans="1:17" ht="15.6" x14ac:dyDescent="0.3">
      <c r="A1351" s="21" t="s">
        <v>1019</v>
      </c>
      <c r="B1351" t="str">
        <f>VLOOKUP($A1351,'Customer Names'!$A$2:$D$2336,3,FALSE)</f>
        <v>James V</v>
      </c>
      <c r="C1351">
        <f>VLOOKUP($A1351,'Medical Examinations'!$A$1:$J$2336,2,FALSE)</f>
        <v>28.16</v>
      </c>
      <c r="D1351">
        <f>VLOOKUP($A1351,'Medical Examinations'!$A$1:$J$2336,3,FALSE)</f>
        <v>5.58</v>
      </c>
      <c r="E1351" t="str">
        <f>VLOOKUP($A1351,'Medical Examinations'!$A$1:$J$2336,4,FALSE)</f>
        <v>Yes</v>
      </c>
      <c r="F1351" t="str">
        <f>VLOOKUP($A1351,'Medical Examinations'!$A$1:$J$2336,5,FALSE)</f>
        <v>No</v>
      </c>
      <c r="G1351" t="str">
        <f>VLOOKUP($A1351,'Medical Examinations'!$A$1:$J$2336,6,FALSE)</f>
        <v>No</v>
      </c>
      <c r="H1351">
        <f>VLOOKUP($A1351,'Medical Examinations'!$A$1:$J$2336,7,FALSE)</f>
        <v>0</v>
      </c>
      <c r="I1351" t="str">
        <f>VLOOKUP($A1351,'Medical Examinations'!$A$1:$J$2336,8,FALSE)</f>
        <v>No</v>
      </c>
      <c r="J1351" t="str">
        <f>VLOOKUP($A1351,'Medical Examinations'!$A$1:$J$2336,9,FALSE)</f>
        <v>Over Weight</v>
      </c>
      <c r="K1351" t="str">
        <f>VLOOKUP($A1351,'Medical Examinations'!$A$1:$J$2336,10,FALSE)</f>
        <v>Normal</v>
      </c>
      <c r="L1351">
        <f>VLOOKUP($A1351,'Hospitalisation Details'!$A$1:$O$2344,2,FALSE)</f>
        <v>28</v>
      </c>
      <c r="M1351" s="6" t="str">
        <f>VLOOKUP($A1351,'Hospitalisation Details'!$A$1:$O$2344,5,FALSE)</f>
        <v>28-Nov-1985</v>
      </c>
      <c r="N1351" s="28">
        <f>VLOOKUP($A1351,'Hospitalisation Details'!$A$1:$O$2344,6,FALSE)</f>
        <v>37</v>
      </c>
      <c r="O1351" s="28">
        <f>VLOOKUP($A1351,'Hospitalisation Details'!$A$1:$O$2344,7,FALSE)</f>
        <v>3</v>
      </c>
      <c r="P1351" s="28">
        <f>VLOOKUP($A1351,'Hospitalisation Details'!$A$1:$O$2344,8,FALSE)</f>
        <v>8059.06</v>
      </c>
      <c r="Q1351" t="str">
        <f>VLOOKUP($A1351,'Hospitalisation Details'!$A$1:$O$2344,3,FALSE)</f>
        <v>Nov</v>
      </c>
    </row>
    <row r="1352" spans="1:17" ht="15.6" x14ac:dyDescent="0.3">
      <c r="A1352" s="21" t="s">
        <v>1018</v>
      </c>
      <c r="B1352" t="str">
        <f>VLOOKUP($A1352,'Customer Names'!$A$2:$D$2336,3,FALSE)</f>
        <v>Angie</v>
      </c>
      <c r="C1352">
        <f>VLOOKUP($A1352,'Medical Examinations'!$A$1:$J$2336,2,FALSE)</f>
        <v>45.54</v>
      </c>
      <c r="D1352">
        <f>VLOOKUP($A1352,'Medical Examinations'!$A$1:$J$2336,3,FALSE)</f>
        <v>5.84</v>
      </c>
      <c r="E1352" t="str">
        <f>VLOOKUP($A1352,'Medical Examinations'!$A$1:$J$2336,4,FALSE)</f>
        <v>No</v>
      </c>
      <c r="F1352" t="str">
        <f>VLOOKUP($A1352,'Medical Examinations'!$A$1:$J$2336,5,FALSE)</f>
        <v>No</v>
      </c>
      <c r="G1352" t="str">
        <f>VLOOKUP($A1352,'Medical Examinations'!$A$1:$J$2336,6,FALSE)</f>
        <v>Yes</v>
      </c>
      <c r="H1352">
        <f>VLOOKUP($A1352,'Medical Examinations'!$A$1:$J$2336,7,FALSE)</f>
        <v>1</v>
      </c>
      <c r="I1352" t="str">
        <f>VLOOKUP($A1352,'Medical Examinations'!$A$1:$J$2336,8,FALSE)</f>
        <v>No</v>
      </c>
      <c r="J1352" t="str">
        <f>VLOOKUP($A1352,'Medical Examinations'!$A$1:$J$2336,9,FALSE)</f>
        <v>Obesity</v>
      </c>
      <c r="K1352" t="str">
        <f>VLOOKUP($A1352,'Medical Examinations'!$A$1:$J$2336,10,FALSE)</f>
        <v>Prediabetes</v>
      </c>
      <c r="L1352">
        <f>VLOOKUP($A1352,'Hospitalisation Details'!$A$1:$O$2344,2,FALSE)</f>
        <v>12</v>
      </c>
      <c r="M1352" s="6" t="str">
        <f>VLOOKUP($A1352,'Hospitalisation Details'!$A$1:$O$2344,5,FALSE)</f>
        <v>12-Dec-2003</v>
      </c>
      <c r="N1352" s="28">
        <f>VLOOKUP($A1352,'Hospitalisation Details'!$A$1:$O$2344,6,FALSE)</f>
        <v>19</v>
      </c>
      <c r="O1352" s="28">
        <f>VLOOKUP($A1352,'Hospitalisation Details'!$A$1:$O$2344,7,FALSE)</f>
        <v>0</v>
      </c>
      <c r="P1352" s="28">
        <f>VLOOKUP($A1352,'Hospitalisation Details'!$A$1:$O$2344,8,FALSE)</f>
        <v>8035.64</v>
      </c>
      <c r="Q1352" t="str">
        <f>VLOOKUP($A1352,'Hospitalisation Details'!$A$1:$O$2344,3,FALSE)</f>
        <v>Dec</v>
      </c>
    </row>
    <row r="1353" spans="1:17" ht="15.6" x14ac:dyDescent="0.3">
      <c r="A1353" s="21" t="s">
        <v>1017</v>
      </c>
      <c r="B1353" t="str">
        <f>VLOOKUP($A1353,'Customer Names'!$A$2:$D$2336,3,FALSE)</f>
        <v>Michael J</v>
      </c>
      <c r="C1353">
        <f>VLOOKUP($A1353,'Medical Examinations'!$A$1:$J$2336,2,FALSE)</f>
        <v>28.7</v>
      </c>
      <c r="D1353">
        <f>VLOOKUP($A1353,'Medical Examinations'!$A$1:$J$2336,3,FALSE)</f>
        <v>4.2</v>
      </c>
      <c r="E1353" t="str">
        <f>VLOOKUP($A1353,'Medical Examinations'!$A$1:$J$2336,4,FALSE)</f>
        <v>No</v>
      </c>
      <c r="F1353" t="str">
        <f>VLOOKUP($A1353,'Medical Examinations'!$A$1:$J$2336,5,FALSE)</f>
        <v>No</v>
      </c>
      <c r="G1353" t="str">
        <f>VLOOKUP($A1353,'Medical Examinations'!$A$1:$J$2336,6,FALSE)</f>
        <v>No</v>
      </c>
      <c r="H1353">
        <f>VLOOKUP($A1353,'Medical Examinations'!$A$1:$J$2336,7,FALSE)</f>
        <v>0</v>
      </c>
      <c r="I1353" t="str">
        <f>VLOOKUP($A1353,'Medical Examinations'!$A$1:$J$2336,8,FALSE)</f>
        <v>No</v>
      </c>
      <c r="J1353" t="str">
        <f>VLOOKUP($A1353,'Medical Examinations'!$A$1:$J$2336,9,FALSE)</f>
        <v>Over Weight</v>
      </c>
      <c r="K1353" t="str">
        <f>VLOOKUP($A1353,'Medical Examinations'!$A$1:$J$2336,10,FALSE)</f>
        <v>Normal</v>
      </c>
      <c r="L1353">
        <f>VLOOKUP($A1353,'Hospitalisation Details'!$A$1:$O$2344,2,FALSE)</f>
        <v>6</v>
      </c>
      <c r="M1353" s="6" t="str">
        <f>VLOOKUP($A1353,'Hospitalisation Details'!$A$1:$O$2344,5,FALSE)</f>
        <v>6-Nov-1977</v>
      </c>
      <c r="N1353" s="28">
        <f>VLOOKUP($A1353,'Hospitalisation Details'!$A$1:$O$2344,6,FALSE)</f>
        <v>45</v>
      </c>
      <c r="O1353" s="28">
        <f>VLOOKUP($A1353,'Hospitalisation Details'!$A$1:$O$2344,7,FALSE)</f>
        <v>2</v>
      </c>
      <c r="P1353" s="28">
        <f>VLOOKUP($A1353,'Hospitalisation Details'!$A$1:$O$2344,8,FALSE)</f>
        <v>8027.97</v>
      </c>
      <c r="Q1353" t="str">
        <f>VLOOKUP($A1353,'Hospitalisation Details'!$A$1:$O$2344,3,FALSE)</f>
        <v>Nov</v>
      </c>
    </row>
    <row r="1354" spans="1:17" ht="15.6" x14ac:dyDescent="0.3">
      <c r="A1354" s="21" t="s">
        <v>1016</v>
      </c>
      <c r="B1354" t="str">
        <f>VLOOKUP($A1354,'Customer Names'!$A$2:$D$2336,3,FALSE)</f>
        <v>Sabina</v>
      </c>
      <c r="C1354">
        <f>VLOOKUP($A1354,'Medical Examinations'!$A$1:$J$2336,2,FALSE)</f>
        <v>27.74</v>
      </c>
      <c r="D1354">
        <f>VLOOKUP($A1354,'Medical Examinations'!$A$1:$J$2336,3,FALSE)</f>
        <v>6.06</v>
      </c>
      <c r="E1354" t="str">
        <f>VLOOKUP($A1354,'Medical Examinations'!$A$1:$J$2336,4,FALSE)</f>
        <v>Yes</v>
      </c>
      <c r="F1354" t="str">
        <f>VLOOKUP($A1354,'Medical Examinations'!$A$1:$J$2336,5,FALSE)</f>
        <v>No</v>
      </c>
      <c r="G1354" t="str">
        <f>VLOOKUP($A1354,'Medical Examinations'!$A$1:$J$2336,6,FALSE)</f>
        <v>No</v>
      </c>
      <c r="H1354">
        <f>VLOOKUP($A1354,'Medical Examinations'!$A$1:$J$2336,7,FALSE)</f>
        <v>0</v>
      </c>
      <c r="I1354" t="str">
        <f>VLOOKUP($A1354,'Medical Examinations'!$A$1:$J$2336,8,FALSE)</f>
        <v>No</v>
      </c>
      <c r="J1354" t="str">
        <f>VLOOKUP($A1354,'Medical Examinations'!$A$1:$J$2336,9,FALSE)</f>
        <v>Over Weight</v>
      </c>
      <c r="K1354" t="str">
        <f>VLOOKUP($A1354,'Medical Examinations'!$A$1:$J$2336,10,FALSE)</f>
        <v>Prediabetes</v>
      </c>
      <c r="L1354">
        <f>VLOOKUP($A1354,'Hospitalisation Details'!$A$1:$O$2344,2,FALSE)</f>
        <v>20</v>
      </c>
      <c r="M1354" s="6" t="str">
        <f>VLOOKUP($A1354,'Hospitalisation Details'!$A$1:$O$2344,5,FALSE)</f>
        <v>20-Dec-1976</v>
      </c>
      <c r="N1354" s="28">
        <f>VLOOKUP($A1354,'Hospitalisation Details'!$A$1:$O$2344,6,FALSE)</f>
        <v>46</v>
      </c>
      <c r="O1354" s="28">
        <f>VLOOKUP($A1354,'Hospitalisation Details'!$A$1:$O$2344,7,FALSE)</f>
        <v>0</v>
      </c>
      <c r="P1354" s="28">
        <f>VLOOKUP($A1354,'Hospitalisation Details'!$A$1:$O$2344,8,FALSE)</f>
        <v>8026.67</v>
      </c>
      <c r="Q1354" t="str">
        <f>VLOOKUP($A1354,'Hospitalisation Details'!$A$1:$O$2344,3,FALSE)</f>
        <v>Dec</v>
      </c>
    </row>
    <row r="1355" spans="1:17" ht="15.6" x14ac:dyDescent="0.3">
      <c r="A1355" s="21" t="s">
        <v>1015</v>
      </c>
      <c r="B1355" t="str">
        <f>VLOOKUP($A1355,'Customer Names'!$A$2:$D$2336,3,FALSE)</f>
        <v>Amy C</v>
      </c>
      <c r="C1355">
        <f>VLOOKUP($A1355,'Medical Examinations'!$A$1:$J$2336,2,FALSE)</f>
        <v>36.954999999999998</v>
      </c>
      <c r="D1355">
        <f>VLOOKUP($A1355,'Medical Examinations'!$A$1:$J$2336,3,FALSE)</f>
        <v>7.57</v>
      </c>
      <c r="E1355" t="str">
        <f>VLOOKUP($A1355,'Medical Examinations'!$A$1:$J$2336,4,FALSE)</f>
        <v>No</v>
      </c>
      <c r="F1355" t="str">
        <f>VLOOKUP($A1355,'Medical Examinations'!$A$1:$J$2336,5,FALSE)</f>
        <v>No</v>
      </c>
      <c r="G1355" t="str">
        <f>VLOOKUP($A1355,'Medical Examinations'!$A$1:$J$2336,6,FALSE)</f>
        <v>No</v>
      </c>
      <c r="H1355">
        <f>VLOOKUP($A1355,'Medical Examinations'!$A$1:$J$2336,7,FALSE)</f>
        <v>0</v>
      </c>
      <c r="I1355" t="str">
        <f>VLOOKUP($A1355,'Medical Examinations'!$A$1:$J$2336,8,FALSE)</f>
        <v>No</v>
      </c>
      <c r="J1355" t="str">
        <f>VLOOKUP($A1355,'Medical Examinations'!$A$1:$J$2336,9,FALSE)</f>
        <v>Obesity</v>
      </c>
      <c r="K1355" t="str">
        <f>VLOOKUP($A1355,'Medical Examinations'!$A$1:$J$2336,10,FALSE)</f>
        <v>Diabetes</v>
      </c>
      <c r="L1355">
        <f>VLOOKUP($A1355,'Hospitalisation Details'!$A$1:$O$2344,2,FALSE)</f>
        <v>17</v>
      </c>
      <c r="M1355" s="6" t="str">
        <f>VLOOKUP($A1355,'Hospitalisation Details'!$A$1:$O$2344,5,FALSE)</f>
        <v>17-Jul-1978</v>
      </c>
      <c r="N1355" s="28">
        <f>VLOOKUP($A1355,'Hospitalisation Details'!$A$1:$O$2344,6,FALSE)</f>
        <v>44</v>
      </c>
      <c r="O1355" s="28">
        <f>VLOOKUP($A1355,'Hospitalisation Details'!$A$1:$O$2344,7,FALSE)</f>
        <v>1</v>
      </c>
      <c r="P1355" s="28">
        <f>VLOOKUP($A1355,'Hospitalisation Details'!$A$1:$O$2344,8,FALSE)</f>
        <v>8023.14</v>
      </c>
      <c r="Q1355" t="str">
        <f>VLOOKUP($A1355,'Hospitalisation Details'!$A$1:$O$2344,3,FALSE)</f>
        <v>Jul</v>
      </c>
    </row>
    <row r="1356" spans="1:17" ht="15.6" x14ac:dyDescent="0.3">
      <c r="A1356" s="21" t="s">
        <v>1014</v>
      </c>
      <c r="B1356" t="str">
        <f>VLOOKUP($A1356,'Customer Names'!$A$2:$D$2336,3,FALSE)</f>
        <v>Victoria U</v>
      </c>
      <c r="C1356">
        <f>VLOOKUP($A1356,'Medical Examinations'!$A$1:$J$2336,2,FALSE)</f>
        <v>30.69</v>
      </c>
      <c r="D1356">
        <f>VLOOKUP($A1356,'Medical Examinations'!$A$1:$J$2336,3,FALSE)</f>
        <v>6.15</v>
      </c>
      <c r="E1356" t="str">
        <f>VLOOKUP($A1356,'Medical Examinations'!$A$1:$J$2336,4,FALSE)</f>
        <v>No</v>
      </c>
      <c r="F1356" t="str">
        <f>VLOOKUP($A1356,'Medical Examinations'!$A$1:$J$2336,5,FALSE)</f>
        <v>No</v>
      </c>
      <c r="G1356" t="str">
        <f>VLOOKUP($A1356,'Medical Examinations'!$A$1:$J$2336,6,FALSE)</f>
        <v>No</v>
      </c>
      <c r="H1356">
        <f>VLOOKUP($A1356,'Medical Examinations'!$A$1:$J$2336,7,FALSE)</f>
        <v>0</v>
      </c>
      <c r="I1356" t="str">
        <f>VLOOKUP($A1356,'Medical Examinations'!$A$1:$J$2336,8,FALSE)</f>
        <v>No</v>
      </c>
      <c r="J1356" t="str">
        <f>VLOOKUP($A1356,'Medical Examinations'!$A$1:$J$2336,9,FALSE)</f>
        <v>Obesity</v>
      </c>
      <c r="K1356" t="str">
        <f>VLOOKUP($A1356,'Medical Examinations'!$A$1:$J$2336,10,FALSE)</f>
        <v>Prediabetes</v>
      </c>
      <c r="L1356">
        <f>VLOOKUP($A1356,'Hospitalisation Details'!$A$1:$O$2344,2,FALSE)</f>
        <v>3</v>
      </c>
      <c r="M1356" s="6" t="str">
        <f>VLOOKUP($A1356,'Hospitalisation Details'!$A$1:$O$2344,5,FALSE)</f>
        <v>3-Nov-1989</v>
      </c>
      <c r="N1356" s="28">
        <f>VLOOKUP($A1356,'Hospitalisation Details'!$A$1:$O$2344,6,FALSE)</f>
        <v>33</v>
      </c>
      <c r="O1356" s="28">
        <f>VLOOKUP($A1356,'Hospitalisation Details'!$A$1:$O$2344,7,FALSE)</f>
        <v>3</v>
      </c>
      <c r="P1356" s="28">
        <f>VLOOKUP($A1356,'Hospitalisation Details'!$A$1:$O$2344,8,FALSE)</f>
        <v>8021.11</v>
      </c>
      <c r="Q1356" t="str">
        <f>VLOOKUP($A1356,'Hospitalisation Details'!$A$1:$O$2344,3,FALSE)</f>
        <v>Nov</v>
      </c>
    </row>
    <row r="1357" spans="1:17" ht="15.6" x14ac:dyDescent="0.3">
      <c r="A1357" s="21" t="s">
        <v>1013</v>
      </c>
      <c r="B1357" t="str">
        <f>VLOOKUP($A1357,'Customer Names'!$A$2:$D$2336,3,FALSE)</f>
        <v>Amelia B</v>
      </c>
      <c r="C1357">
        <f>VLOOKUP($A1357,'Medical Examinations'!$A$1:$J$2336,2,FALSE)</f>
        <v>24.984999999999999</v>
      </c>
      <c r="D1357">
        <f>VLOOKUP($A1357,'Medical Examinations'!$A$1:$J$2336,3,FALSE)</f>
        <v>4.5599999999999996</v>
      </c>
      <c r="E1357" t="str">
        <f>VLOOKUP($A1357,'Medical Examinations'!$A$1:$J$2336,4,FALSE)</f>
        <v>No</v>
      </c>
      <c r="F1357" t="str">
        <f>VLOOKUP($A1357,'Medical Examinations'!$A$1:$J$2336,5,FALSE)</f>
        <v>No</v>
      </c>
      <c r="G1357" t="str">
        <f>VLOOKUP($A1357,'Medical Examinations'!$A$1:$J$2336,6,FALSE)</f>
        <v>No</v>
      </c>
      <c r="H1357">
        <f>VLOOKUP($A1357,'Medical Examinations'!$A$1:$J$2336,7,FALSE)</f>
        <v>0</v>
      </c>
      <c r="I1357" t="str">
        <f>VLOOKUP($A1357,'Medical Examinations'!$A$1:$J$2336,8,FALSE)</f>
        <v>No</v>
      </c>
      <c r="J1357" t="str">
        <f>VLOOKUP($A1357,'Medical Examinations'!$A$1:$J$2336,9,FALSE)</f>
        <v>Over Weight</v>
      </c>
      <c r="K1357" t="str">
        <f>VLOOKUP($A1357,'Medical Examinations'!$A$1:$J$2336,10,FALSE)</f>
        <v>Normal</v>
      </c>
      <c r="L1357">
        <f>VLOOKUP($A1357,'Hospitalisation Details'!$A$1:$O$2344,2,FALSE)</f>
        <v>8</v>
      </c>
      <c r="M1357" s="6" t="str">
        <f>VLOOKUP($A1357,'Hospitalisation Details'!$A$1:$O$2344,5,FALSE)</f>
        <v>8-Nov-1980</v>
      </c>
      <c r="N1357" s="28">
        <f>VLOOKUP($A1357,'Hospitalisation Details'!$A$1:$O$2344,6,FALSE)</f>
        <v>42</v>
      </c>
      <c r="O1357" s="28">
        <f>VLOOKUP($A1357,'Hospitalisation Details'!$A$1:$O$2344,7,FALSE)</f>
        <v>2</v>
      </c>
      <c r="P1357" s="28">
        <f>VLOOKUP($A1357,'Hospitalisation Details'!$A$1:$O$2344,8,FALSE)</f>
        <v>8017.06</v>
      </c>
      <c r="Q1357" t="str">
        <f>VLOOKUP($A1357,'Hospitalisation Details'!$A$1:$O$2344,3,FALSE)</f>
        <v>Nov</v>
      </c>
    </row>
    <row r="1358" spans="1:17" ht="15.6" x14ac:dyDescent="0.3">
      <c r="A1358" s="21" t="s">
        <v>1012</v>
      </c>
      <c r="B1358" t="str">
        <f>VLOOKUP($A1358,'Customer Names'!$A$2:$D$2336,3,FALSE)</f>
        <v>Jackie J</v>
      </c>
      <c r="C1358">
        <f>VLOOKUP($A1358,'Medical Examinations'!$A$1:$J$2336,2,FALSE)</f>
        <v>39.42</v>
      </c>
      <c r="D1358">
        <f>VLOOKUP($A1358,'Medical Examinations'!$A$1:$J$2336,3,FALSE)</f>
        <v>4.72</v>
      </c>
      <c r="E1358" t="str">
        <f>VLOOKUP($A1358,'Medical Examinations'!$A$1:$J$2336,4,FALSE)</f>
        <v>Yes</v>
      </c>
      <c r="F1358" t="str">
        <f>VLOOKUP($A1358,'Medical Examinations'!$A$1:$J$2336,5,FALSE)</f>
        <v>No</v>
      </c>
      <c r="G1358" t="str">
        <f>VLOOKUP($A1358,'Medical Examinations'!$A$1:$J$2336,6,FALSE)</f>
        <v>No</v>
      </c>
      <c r="H1358">
        <f>VLOOKUP($A1358,'Medical Examinations'!$A$1:$J$2336,7,FALSE)</f>
        <v>1</v>
      </c>
      <c r="I1358" t="str">
        <f>VLOOKUP($A1358,'Medical Examinations'!$A$1:$J$2336,8,FALSE)</f>
        <v>No</v>
      </c>
      <c r="J1358" t="str">
        <f>VLOOKUP($A1358,'Medical Examinations'!$A$1:$J$2336,9,FALSE)</f>
        <v>Obesity</v>
      </c>
      <c r="K1358" t="str">
        <f>VLOOKUP($A1358,'Medical Examinations'!$A$1:$J$2336,10,FALSE)</f>
        <v>Normal</v>
      </c>
      <c r="L1358">
        <f>VLOOKUP($A1358,'Hospitalisation Details'!$A$1:$O$2344,2,FALSE)</f>
        <v>18</v>
      </c>
      <c r="M1358" s="6" t="str">
        <f>VLOOKUP($A1358,'Hospitalisation Details'!$A$1:$O$2344,5,FALSE)</f>
        <v>18-Sep-1995</v>
      </c>
      <c r="N1358" s="28">
        <f>VLOOKUP($A1358,'Hospitalisation Details'!$A$1:$O$2344,6,FALSE)</f>
        <v>27</v>
      </c>
      <c r="O1358" s="28">
        <f>VLOOKUP($A1358,'Hospitalisation Details'!$A$1:$O$2344,7,FALSE)</f>
        <v>0</v>
      </c>
      <c r="P1358" s="28">
        <f>VLOOKUP($A1358,'Hospitalisation Details'!$A$1:$O$2344,8,FALSE)</f>
        <v>8014.62</v>
      </c>
      <c r="Q1358" t="str">
        <f>VLOOKUP($A1358,'Hospitalisation Details'!$A$1:$O$2344,3,FALSE)</f>
        <v>Sep</v>
      </c>
    </row>
    <row r="1359" spans="1:17" ht="15.6" x14ac:dyDescent="0.3">
      <c r="A1359" s="21" t="s">
        <v>1011</v>
      </c>
      <c r="B1359" t="str">
        <f>VLOOKUP($A1359,'Customer Names'!$A$2:$D$2336,3,FALSE)</f>
        <v>Justin</v>
      </c>
      <c r="C1359">
        <f>VLOOKUP($A1359,'Medical Examinations'!$A$1:$J$2336,2,FALSE)</f>
        <v>16.8</v>
      </c>
      <c r="D1359">
        <f>VLOOKUP($A1359,'Medical Examinations'!$A$1:$J$2336,3,FALSE)</f>
        <v>7.98</v>
      </c>
      <c r="E1359" t="str">
        <f>VLOOKUP($A1359,'Medical Examinations'!$A$1:$J$2336,4,FALSE)</f>
        <v>No</v>
      </c>
      <c r="F1359" t="str">
        <f>VLOOKUP($A1359,'Medical Examinations'!$A$1:$J$2336,5,FALSE)</f>
        <v>No</v>
      </c>
      <c r="G1359" t="str">
        <f>VLOOKUP($A1359,'Medical Examinations'!$A$1:$J$2336,6,FALSE)</f>
        <v>No</v>
      </c>
      <c r="H1359">
        <f>VLOOKUP($A1359,'Medical Examinations'!$A$1:$J$2336,7,FALSE)</f>
        <v>0</v>
      </c>
      <c r="I1359" t="str">
        <f>VLOOKUP($A1359,'Medical Examinations'!$A$1:$J$2336,8,FALSE)</f>
        <v>No</v>
      </c>
      <c r="J1359" t="str">
        <f>VLOOKUP($A1359,'Medical Examinations'!$A$1:$J$2336,9,FALSE)</f>
        <v>Under Weight</v>
      </c>
      <c r="K1359" t="str">
        <f>VLOOKUP($A1359,'Medical Examinations'!$A$1:$J$2336,10,FALSE)</f>
        <v>Diabetes</v>
      </c>
      <c r="L1359">
        <f>VLOOKUP($A1359,'Hospitalisation Details'!$A$1:$O$2344,2,FALSE)</f>
        <v>22</v>
      </c>
      <c r="M1359" s="6" t="str">
        <f>VLOOKUP($A1359,'Hospitalisation Details'!$A$1:$O$2344,5,FALSE)</f>
        <v>22-Aug-1962</v>
      </c>
      <c r="N1359" s="28">
        <f>VLOOKUP($A1359,'Hospitalisation Details'!$A$1:$O$2344,6,FALSE)</f>
        <v>60</v>
      </c>
      <c r="O1359" s="28">
        <f>VLOOKUP($A1359,'Hospitalisation Details'!$A$1:$O$2344,7,FALSE)</f>
        <v>0</v>
      </c>
      <c r="P1359" s="28">
        <f>VLOOKUP($A1359,'Hospitalisation Details'!$A$1:$O$2344,8,FALSE)</f>
        <v>8004.96</v>
      </c>
      <c r="Q1359" t="str">
        <f>VLOOKUP($A1359,'Hospitalisation Details'!$A$1:$O$2344,3,FALSE)</f>
        <v>Aug</v>
      </c>
    </row>
    <row r="1360" spans="1:17" ht="15.6" x14ac:dyDescent="0.3">
      <c r="A1360" s="21" t="s">
        <v>1010</v>
      </c>
      <c r="B1360" t="str">
        <f>VLOOKUP($A1360,'Customer Names'!$A$2:$D$2336,3,FALSE)</f>
        <v>Kerry</v>
      </c>
      <c r="C1360">
        <f>VLOOKUP($A1360,'Medical Examinations'!$A$1:$J$2336,2,FALSE)</f>
        <v>23.274999999999999</v>
      </c>
      <c r="D1360">
        <f>VLOOKUP($A1360,'Medical Examinations'!$A$1:$J$2336,3,FALSE)</f>
        <v>6.26</v>
      </c>
      <c r="E1360" t="str">
        <f>VLOOKUP($A1360,'Medical Examinations'!$A$1:$J$2336,4,FALSE)</f>
        <v>Yes</v>
      </c>
      <c r="F1360" t="str">
        <f>VLOOKUP($A1360,'Medical Examinations'!$A$1:$J$2336,5,FALSE)</f>
        <v>No</v>
      </c>
      <c r="G1360" t="str">
        <f>VLOOKUP($A1360,'Medical Examinations'!$A$1:$J$2336,6,FALSE)</f>
        <v>Yes</v>
      </c>
      <c r="H1360">
        <f>VLOOKUP($A1360,'Medical Examinations'!$A$1:$J$2336,7,FALSE)</f>
        <v>1</v>
      </c>
      <c r="I1360" t="str">
        <f>VLOOKUP($A1360,'Medical Examinations'!$A$1:$J$2336,8,FALSE)</f>
        <v>No</v>
      </c>
      <c r="J1360" t="str">
        <f>VLOOKUP($A1360,'Medical Examinations'!$A$1:$J$2336,9,FALSE)</f>
        <v>Normal Weight</v>
      </c>
      <c r="K1360" t="str">
        <f>VLOOKUP($A1360,'Medical Examinations'!$A$1:$J$2336,10,FALSE)</f>
        <v>Prediabetes</v>
      </c>
      <c r="L1360">
        <f>VLOOKUP($A1360,'Hospitalisation Details'!$A$1:$O$2344,2,FALSE)</f>
        <v>20</v>
      </c>
      <c r="M1360" s="6" t="str">
        <f>VLOOKUP($A1360,'Hospitalisation Details'!$A$1:$O$2344,5,FALSE)</f>
        <v>20-Aug-1983</v>
      </c>
      <c r="N1360" s="28">
        <f>VLOOKUP($A1360,'Hospitalisation Details'!$A$1:$O$2344,6,FALSE)</f>
        <v>39</v>
      </c>
      <c r="O1360" s="28">
        <f>VLOOKUP($A1360,'Hospitalisation Details'!$A$1:$O$2344,7,FALSE)</f>
        <v>3</v>
      </c>
      <c r="P1360" s="28">
        <f>VLOOKUP($A1360,'Hospitalisation Details'!$A$1:$O$2344,8,FALSE)</f>
        <v>7986.48</v>
      </c>
      <c r="Q1360" t="str">
        <f>VLOOKUP($A1360,'Hospitalisation Details'!$A$1:$O$2344,3,FALSE)</f>
        <v>Aug</v>
      </c>
    </row>
    <row r="1361" spans="1:17" ht="15.6" x14ac:dyDescent="0.3">
      <c r="A1361" s="21" t="s">
        <v>1009</v>
      </c>
      <c r="B1361" t="str">
        <f>VLOOKUP($A1361,'Customer Names'!$A$2:$D$2336,3,FALSE)</f>
        <v>Cindy G</v>
      </c>
      <c r="C1361">
        <f>VLOOKUP($A1361,'Medical Examinations'!$A$1:$J$2336,2,FALSE)</f>
        <v>22.8</v>
      </c>
      <c r="D1361">
        <f>VLOOKUP($A1361,'Medical Examinations'!$A$1:$J$2336,3,FALSE)</f>
        <v>4.29</v>
      </c>
      <c r="E1361" t="str">
        <f>VLOOKUP($A1361,'Medical Examinations'!$A$1:$J$2336,4,FALSE)</f>
        <v>Yes</v>
      </c>
      <c r="F1361" t="str">
        <f>VLOOKUP($A1361,'Medical Examinations'!$A$1:$J$2336,5,FALSE)</f>
        <v>No</v>
      </c>
      <c r="G1361" t="str">
        <f>VLOOKUP($A1361,'Medical Examinations'!$A$1:$J$2336,6,FALSE)</f>
        <v>Yes</v>
      </c>
      <c r="H1361">
        <f>VLOOKUP($A1361,'Medical Examinations'!$A$1:$J$2336,7,FALSE)</f>
        <v>1</v>
      </c>
      <c r="I1361" t="str">
        <f>VLOOKUP($A1361,'Medical Examinations'!$A$1:$J$2336,8,FALSE)</f>
        <v>No</v>
      </c>
      <c r="J1361" t="str">
        <f>VLOOKUP($A1361,'Medical Examinations'!$A$1:$J$2336,9,FALSE)</f>
        <v>Normal Weight</v>
      </c>
      <c r="K1361" t="str">
        <f>VLOOKUP($A1361,'Medical Examinations'!$A$1:$J$2336,10,FALSE)</f>
        <v>Normal</v>
      </c>
      <c r="L1361">
        <f>VLOOKUP($A1361,'Hospitalisation Details'!$A$1:$O$2344,2,FALSE)</f>
        <v>28</v>
      </c>
      <c r="M1361" s="6" t="str">
        <f>VLOOKUP($A1361,'Hospitalisation Details'!$A$1:$O$2344,5,FALSE)</f>
        <v>28-Aug-1983</v>
      </c>
      <c r="N1361" s="28">
        <f>VLOOKUP($A1361,'Hospitalisation Details'!$A$1:$O$2344,6,FALSE)</f>
        <v>39</v>
      </c>
      <c r="O1361" s="28">
        <f>VLOOKUP($A1361,'Hospitalisation Details'!$A$1:$O$2344,7,FALSE)</f>
        <v>3</v>
      </c>
      <c r="P1361" s="28">
        <f>VLOOKUP($A1361,'Hospitalisation Details'!$A$1:$O$2344,8,FALSE)</f>
        <v>7985.82</v>
      </c>
      <c r="Q1361" t="str">
        <f>VLOOKUP($A1361,'Hospitalisation Details'!$A$1:$O$2344,3,FALSE)</f>
        <v>Aug</v>
      </c>
    </row>
    <row r="1362" spans="1:17" ht="15.6" x14ac:dyDescent="0.3">
      <c r="A1362" s="21" t="s">
        <v>1008</v>
      </c>
      <c r="B1362" t="str">
        <f>VLOOKUP($A1362,'Customer Names'!$A$2:$D$2336,3,FALSE)</f>
        <v>Gennaro</v>
      </c>
      <c r="C1362">
        <f>VLOOKUP($A1362,'Medical Examinations'!$A$1:$J$2336,2,FALSE)</f>
        <v>24.3</v>
      </c>
      <c r="D1362">
        <f>VLOOKUP($A1362,'Medical Examinations'!$A$1:$J$2336,3,FALSE)</f>
        <v>5.43</v>
      </c>
      <c r="E1362" t="str">
        <f>VLOOKUP($A1362,'Medical Examinations'!$A$1:$J$2336,4,FALSE)</f>
        <v>No</v>
      </c>
      <c r="F1362" t="str">
        <f>VLOOKUP($A1362,'Medical Examinations'!$A$1:$J$2336,5,FALSE)</f>
        <v>No</v>
      </c>
      <c r="G1362" t="str">
        <f>VLOOKUP($A1362,'Medical Examinations'!$A$1:$J$2336,6,FALSE)</f>
        <v>No</v>
      </c>
      <c r="H1362">
        <f>VLOOKUP($A1362,'Medical Examinations'!$A$1:$J$2336,7,FALSE)</f>
        <v>2</v>
      </c>
      <c r="I1362" t="str">
        <f>VLOOKUP($A1362,'Medical Examinations'!$A$1:$J$2336,8,FALSE)</f>
        <v>No</v>
      </c>
      <c r="J1362" t="str">
        <f>VLOOKUP($A1362,'Medical Examinations'!$A$1:$J$2336,9,FALSE)</f>
        <v>Normal Weight</v>
      </c>
      <c r="K1362" t="str">
        <f>VLOOKUP($A1362,'Medical Examinations'!$A$1:$J$2336,10,FALSE)</f>
        <v>Normal</v>
      </c>
      <c r="L1362">
        <f>VLOOKUP($A1362,'Hospitalisation Details'!$A$1:$O$2344,2,FALSE)</f>
        <v>23</v>
      </c>
      <c r="M1362" s="6" t="str">
        <f>VLOOKUP($A1362,'Hospitalisation Details'!$A$1:$O$2344,5,FALSE)</f>
        <v>23-Nov-1972</v>
      </c>
      <c r="N1362" s="28">
        <f>VLOOKUP($A1362,'Hospitalisation Details'!$A$1:$O$2344,6,FALSE)</f>
        <v>50</v>
      </c>
      <c r="O1362" s="28">
        <f>VLOOKUP($A1362,'Hospitalisation Details'!$A$1:$O$2344,7,FALSE)</f>
        <v>0</v>
      </c>
      <c r="P1362" s="28">
        <f>VLOOKUP($A1362,'Hospitalisation Details'!$A$1:$O$2344,8,FALSE)</f>
        <v>7980.34</v>
      </c>
      <c r="Q1362" t="str">
        <f>VLOOKUP($A1362,'Hospitalisation Details'!$A$1:$O$2344,3,FALSE)</f>
        <v>Nov</v>
      </c>
    </row>
    <row r="1363" spans="1:17" ht="15.6" x14ac:dyDescent="0.3">
      <c r="A1363" s="21" t="s">
        <v>1007</v>
      </c>
      <c r="B1363" t="str">
        <f>VLOOKUP($A1363,'Customer Names'!$A$2:$D$2336,3,FALSE)</f>
        <v>Terry</v>
      </c>
      <c r="C1363">
        <f>VLOOKUP($A1363,'Medical Examinations'!$A$1:$J$2336,2,FALSE)</f>
        <v>25.13</v>
      </c>
      <c r="D1363">
        <f>VLOOKUP($A1363,'Medical Examinations'!$A$1:$J$2336,3,FALSE)</f>
        <v>8</v>
      </c>
      <c r="E1363" t="str">
        <f>VLOOKUP($A1363,'Medical Examinations'!$A$1:$J$2336,4,FALSE)</f>
        <v>Yes</v>
      </c>
      <c r="F1363" t="str">
        <f>VLOOKUP($A1363,'Medical Examinations'!$A$1:$J$2336,5,FALSE)</f>
        <v>No</v>
      </c>
      <c r="G1363" t="str">
        <f>VLOOKUP($A1363,'Medical Examinations'!$A$1:$J$2336,6,FALSE)</f>
        <v>No</v>
      </c>
      <c r="H1363">
        <f>VLOOKUP($A1363,'Medical Examinations'!$A$1:$J$2336,7,FALSE)</f>
        <v>1</v>
      </c>
      <c r="I1363" t="str">
        <f>VLOOKUP($A1363,'Medical Examinations'!$A$1:$J$2336,8,FALSE)</f>
        <v>No</v>
      </c>
      <c r="J1363" t="str">
        <f>VLOOKUP($A1363,'Medical Examinations'!$A$1:$J$2336,9,FALSE)</f>
        <v>Over Weight</v>
      </c>
      <c r="K1363" t="str">
        <f>VLOOKUP($A1363,'Medical Examinations'!$A$1:$J$2336,10,FALSE)</f>
        <v>Diabetes</v>
      </c>
      <c r="L1363">
        <f>VLOOKUP($A1363,'Hospitalisation Details'!$A$1:$O$2344,2,FALSE)</f>
        <v>10</v>
      </c>
      <c r="M1363" s="6" t="str">
        <f>VLOOKUP($A1363,'Hospitalisation Details'!$A$1:$O$2344,5,FALSE)</f>
        <v>10-Aug-1975</v>
      </c>
      <c r="N1363" s="28">
        <f>VLOOKUP($A1363,'Hospitalisation Details'!$A$1:$O$2344,6,FALSE)</f>
        <v>47</v>
      </c>
      <c r="O1363" s="28">
        <f>VLOOKUP($A1363,'Hospitalisation Details'!$A$1:$O$2344,7,FALSE)</f>
        <v>1</v>
      </c>
      <c r="P1363" s="28">
        <f>VLOOKUP($A1363,'Hospitalisation Details'!$A$1:$O$2344,8,FALSE)</f>
        <v>7966.81</v>
      </c>
      <c r="Q1363" t="str">
        <f>VLOOKUP($A1363,'Hospitalisation Details'!$A$1:$O$2344,3,FALSE)</f>
        <v>Aug</v>
      </c>
    </row>
    <row r="1364" spans="1:17" ht="15.6" x14ac:dyDescent="0.3">
      <c r="A1364" s="21" t="s">
        <v>1006</v>
      </c>
      <c r="B1364" t="str">
        <f>VLOOKUP($A1364,'Customer Names'!$A$2:$D$2336,3,FALSE)</f>
        <v>Patrick J</v>
      </c>
      <c r="C1364">
        <f>VLOOKUP($A1364,'Medical Examinations'!$A$1:$J$2336,2,FALSE)</f>
        <v>22.72</v>
      </c>
      <c r="D1364">
        <f>VLOOKUP($A1364,'Medical Examinations'!$A$1:$J$2336,3,FALSE)</f>
        <v>9.9600000000000009</v>
      </c>
      <c r="E1364" t="str">
        <f>VLOOKUP($A1364,'Medical Examinations'!$A$1:$J$2336,4,FALSE)</f>
        <v>Yes</v>
      </c>
      <c r="F1364" t="str">
        <f>VLOOKUP($A1364,'Medical Examinations'!$A$1:$J$2336,5,FALSE)</f>
        <v>No</v>
      </c>
      <c r="G1364" t="str">
        <f>VLOOKUP($A1364,'Medical Examinations'!$A$1:$J$2336,6,FALSE)</f>
        <v>No</v>
      </c>
      <c r="H1364">
        <f>VLOOKUP($A1364,'Medical Examinations'!$A$1:$J$2336,7,FALSE)</f>
        <v>2</v>
      </c>
      <c r="I1364" t="str">
        <f>VLOOKUP($A1364,'Medical Examinations'!$A$1:$J$2336,8,FALSE)</f>
        <v>No</v>
      </c>
      <c r="J1364" t="str">
        <f>VLOOKUP($A1364,'Medical Examinations'!$A$1:$J$2336,9,FALSE)</f>
        <v>Normal Weight</v>
      </c>
      <c r="K1364" t="str">
        <f>VLOOKUP($A1364,'Medical Examinations'!$A$1:$J$2336,10,FALSE)</f>
        <v>Diabetes</v>
      </c>
      <c r="L1364">
        <f>VLOOKUP($A1364,'Hospitalisation Details'!$A$1:$O$2344,2,FALSE)</f>
        <v>19</v>
      </c>
      <c r="M1364" s="6" t="str">
        <f>VLOOKUP($A1364,'Hospitalisation Details'!$A$1:$O$2344,5,FALSE)</f>
        <v>19-Jun-1970</v>
      </c>
      <c r="N1364" s="28">
        <f>VLOOKUP($A1364,'Hospitalisation Details'!$A$1:$O$2344,6,FALSE)</f>
        <v>52</v>
      </c>
      <c r="O1364" s="28">
        <f>VLOOKUP($A1364,'Hospitalisation Details'!$A$1:$O$2344,7,FALSE)</f>
        <v>0</v>
      </c>
      <c r="P1364" s="28">
        <f>VLOOKUP($A1364,'Hospitalisation Details'!$A$1:$O$2344,8,FALSE)</f>
        <v>7958.13</v>
      </c>
      <c r="Q1364" t="str">
        <f>VLOOKUP($A1364,'Hospitalisation Details'!$A$1:$O$2344,3,FALSE)</f>
        <v>Jun</v>
      </c>
    </row>
    <row r="1365" spans="1:17" ht="15.6" x14ac:dyDescent="0.3">
      <c r="A1365" s="21" t="s">
        <v>1005</v>
      </c>
      <c r="B1365" t="str">
        <f>VLOOKUP($A1365,'Customer Names'!$A$2:$D$2336,3,FALSE)</f>
        <v>Keara</v>
      </c>
      <c r="C1365">
        <f>VLOOKUP($A1365,'Medical Examinations'!$A$1:$J$2336,2,FALSE)</f>
        <v>32.6</v>
      </c>
      <c r="D1365">
        <f>VLOOKUP($A1365,'Medical Examinations'!$A$1:$J$2336,3,FALSE)</f>
        <v>6.8</v>
      </c>
      <c r="E1365" t="str">
        <f>VLOOKUP($A1365,'Medical Examinations'!$A$1:$J$2336,4,FALSE)</f>
        <v>Yes</v>
      </c>
      <c r="F1365" t="str">
        <f>VLOOKUP($A1365,'Medical Examinations'!$A$1:$J$2336,5,FALSE)</f>
        <v>No</v>
      </c>
      <c r="G1365" t="str">
        <f>VLOOKUP($A1365,'Medical Examinations'!$A$1:$J$2336,6,FALSE)</f>
        <v>No</v>
      </c>
      <c r="H1365">
        <f>VLOOKUP($A1365,'Medical Examinations'!$A$1:$J$2336,7,FALSE)</f>
        <v>0</v>
      </c>
      <c r="I1365" t="str">
        <f>VLOOKUP($A1365,'Medical Examinations'!$A$1:$J$2336,8,FALSE)</f>
        <v>No</v>
      </c>
      <c r="J1365" t="str">
        <f>VLOOKUP($A1365,'Medical Examinations'!$A$1:$J$2336,9,FALSE)</f>
        <v>Obesity</v>
      </c>
      <c r="K1365" t="str">
        <f>VLOOKUP($A1365,'Medical Examinations'!$A$1:$J$2336,10,FALSE)</f>
        <v>Diabetes</v>
      </c>
      <c r="L1365">
        <f>VLOOKUP($A1365,'Hospitalisation Details'!$A$1:$O$2344,2,FALSE)</f>
        <v>28</v>
      </c>
      <c r="M1365" s="6" t="str">
        <f>VLOOKUP($A1365,'Hospitalisation Details'!$A$1:$O$2344,5,FALSE)</f>
        <v>28-Dec-1981</v>
      </c>
      <c r="N1365" s="28">
        <f>VLOOKUP($A1365,'Hospitalisation Details'!$A$1:$O$2344,6,FALSE)</f>
        <v>41</v>
      </c>
      <c r="O1365" s="28">
        <f>VLOOKUP($A1365,'Hospitalisation Details'!$A$1:$O$2344,7,FALSE)</f>
        <v>3</v>
      </c>
      <c r="P1365" s="28">
        <f>VLOOKUP($A1365,'Hospitalisation Details'!$A$1:$O$2344,8,FALSE)</f>
        <v>7954.52</v>
      </c>
      <c r="Q1365" t="str">
        <f>VLOOKUP($A1365,'Hospitalisation Details'!$A$1:$O$2344,3,FALSE)</f>
        <v>Dec</v>
      </c>
    </row>
    <row r="1366" spans="1:17" ht="15.6" x14ac:dyDescent="0.3">
      <c r="A1366" s="21" t="s">
        <v>1004</v>
      </c>
      <c r="B1366" t="str">
        <f>VLOOKUP($A1366,'Customer Names'!$A$2:$D$2336,3,FALSE)</f>
        <v>Nicole</v>
      </c>
      <c r="C1366">
        <f>VLOOKUP($A1366,'Medical Examinations'!$A$1:$J$2336,2,FALSE)</f>
        <v>17.28</v>
      </c>
      <c r="D1366">
        <f>VLOOKUP($A1366,'Medical Examinations'!$A$1:$J$2336,3,FALSE)</f>
        <v>6.22</v>
      </c>
      <c r="E1366" t="str">
        <f>VLOOKUP($A1366,'Medical Examinations'!$A$1:$J$2336,4,FALSE)</f>
        <v>Yes</v>
      </c>
      <c r="F1366" t="str">
        <f>VLOOKUP($A1366,'Medical Examinations'!$A$1:$J$2336,5,FALSE)</f>
        <v>No</v>
      </c>
      <c r="G1366" t="str">
        <f>VLOOKUP($A1366,'Medical Examinations'!$A$1:$J$2336,6,FALSE)</f>
        <v>No</v>
      </c>
      <c r="H1366">
        <f>VLOOKUP($A1366,'Medical Examinations'!$A$1:$J$2336,7,FALSE)</f>
        <v>2</v>
      </c>
      <c r="I1366" t="str">
        <f>VLOOKUP($A1366,'Medical Examinations'!$A$1:$J$2336,8,FALSE)</f>
        <v>No</v>
      </c>
      <c r="J1366" t="str">
        <f>VLOOKUP($A1366,'Medical Examinations'!$A$1:$J$2336,9,FALSE)</f>
        <v>Under Weight</v>
      </c>
      <c r="K1366" t="str">
        <f>VLOOKUP($A1366,'Medical Examinations'!$A$1:$J$2336,10,FALSE)</f>
        <v>Prediabetes</v>
      </c>
      <c r="L1366">
        <f>VLOOKUP($A1366,'Hospitalisation Details'!$A$1:$O$2344,2,FALSE)</f>
        <v>9</v>
      </c>
      <c r="M1366" s="6" t="str">
        <f>VLOOKUP($A1366,'Hospitalisation Details'!$A$1:$O$2344,5,FALSE)</f>
        <v>9-Jul-1966</v>
      </c>
      <c r="N1366" s="28">
        <f>VLOOKUP($A1366,'Hospitalisation Details'!$A$1:$O$2344,6,FALSE)</f>
        <v>56</v>
      </c>
      <c r="O1366" s="28">
        <f>VLOOKUP($A1366,'Hospitalisation Details'!$A$1:$O$2344,7,FALSE)</f>
        <v>0</v>
      </c>
      <c r="P1366" s="28">
        <f>VLOOKUP($A1366,'Hospitalisation Details'!$A$1:$O$2344,8,FALSE)</f>
        <v>7953.72</v>
      </c>
      <c r="Q1366" t="str">
        <f>VLOOKUP($A1366,'Hospitalisation Details'!$A$1:$O$2344,3,FALSE)</f>
        <v>Jul</v>
      </c>
    </row>
    <row r="1367" spans="1:17" ht="15.6" x14ac:dyDescent="0.3">
      <c r="A1367" s="21" t="s">
        <v>1003</v>
      </c>
      <c r="B1367" t="str">
        <f>VLOOKUP($A1367,'Customer Names'!$A$2:$D$2336,3,FALSE)</f>
        <v>Katena</v>
      </c>
      <c r="C1367">
        <f>VLOOKUP($A1367,'Medical Examinations'!$A$1:$J$2336,2,FALSE)</f>
        <v>27.92</v>
      </c>
      <c r="D1367">
        <f>VLOOKUP($A1367,'Medical Examinations'!$A$1:$J$2336,3,FALSE)</f>
        <v>5.79</v>
      </c>
      <c r="E1367" t="str">
        <f>VLOOKUP($A1367,'Medical Examinations'!$A$1:$J$2336,4,FALSE)</f>
        <v>No</v>
      </c>
      <c r="F1367" t="str">
        <f>VLOOKUP($A1367,'Medical Examinations'!$A$1:$J$2336,5,FALSE)</f>
        <v>No</v>
      </c>
      <c r="G1367" t="str">
        <f>VLOOKUP($A1367,'Medical Examinations'!$A$1:$J$2336,6,FALSE)</f>
        <v>No</v>
      </c>
      <c r="H1367">
        <f>VLOOKUP($A1367,'Medical Examinations'!$A$1:$J$2336,7,FALSE)</f>
        <v>1</v>
      </c>
      <c r="I1367" t="str">
        <f>VLOOKUP($A1367,'Medical Examinations'!$A$1:$J$2336,8,FALSE)</f>
        <v>No</v>
      </c>
      <c r="J1367" t="str">
        <f>VLOOKUP($A1367,'Medical Examinations'!$A$1:$J$2336,9,FALSE)</f>
        <v>Over Weight</v>
      </c>
      <c r="K1367" t="str">
        <f>VLOOKUP($A1367,'Medical Examinations'!$A$1:$J$2336,10,FALSE)</f>
        <v>Prediabetes</v>
      </c>
      <c r="L1367">
        <f>VLOOKUP($A1367,'Hospitalisation Details'!$A$1:$O$2344,2,FALSE)</f>
        <v>29</v>
      </c>
      <c r="M1367" s="6" t="str">
        <f>VLOOKUP($A1367,'Hospitalisation Details'!$A$1:$O$2344,5,FALSE)</f>
        <v>29-Oct-1987</v>
      </c>
      <c r="N1367" s="28">
        <f>VLOOKUP($A1367,'Hospitalisation Details'!$A$1:$O$2344,6,FALSE)</f>
        <v>35</v>
      </c>
      <c r="O1367" s="28">
        <f>VLOOKUP($A1367,'Hospitalisation Details'!$A$1:$O$2344,7,FALSE)</f>
        <v>3</v>
      </c>
      <c r="P1367" s="28">
        <f>VLOOKUP($A1367,'Hospitalisation Details'!$A$1:$O$2344,8,FALSE)</f>
        <v>7948.22</v>
      </c>
      <c r="Q1367" t="str">
        <f>VLOOKUP($A1367,'Hospitalisation Details'!$A$1:$O$2344,3,FALSE)</f>
        <v>Oct</v>
      </c>
    </row>
    <row r="1368" spans="1:17" ht="15.6" x14ac:dyDescent="0.3">
      <c r="A1368" s="21" t="s">
        <v>1002</v>
      </c>
      <c r="B1368" t="str">
        <f>VLOOKUP($A1368,'Customer Names'!$A$2:$D$2336,3,FALSE)</f>
        <v>Bean K</v>
      </c>
      <c r="C1368">
        <f>VLOOKUP($A1368,'Medical Examinations'!$A$1:$J$2336,2,FALSE)</f>
        <v>38.284999999999997</v>
      </c>
      <c r="D1368">
        <f>VLOOKUP($A1368,'Medical Examinations'!$A$1:$J$2336,3,FALSE)</f>
        <v>5.41</v>
      </c>
      <c r="E1368" t="str">
        <f>VLOOKUP($A1368,'Medical Examinations'!$A$1:$J$2336,4,FALSE)</f>
        <v>No</v>
      </c>
      <c r="F1368" t="str">
        <f>VLOOKUP($A1368,'Medical Examinations'!$A$1:$J$2336,5,FALSE)</f>
        <v>No</v>
      </c>
      <c r="G1368" t="str">
        <f>VLOOKUP($A1368,'Medical Examinations'!$A$1:$J$2336,6,FALSE)</f>
        <v>No</v>
      </c>
      <c r="H1368">
        <f>VLOOKUP($A1368,'Medical Examinations'!$A$1:$J$2336,7,FALSE)</f>
        <v>0</v>
      </c>
      <c r="I1368" t="str">
        <f>VLOOKUP($A1368,'Medical Examinations'!$A$1:$J$2336,8,FALSE)</f>
        <v>No</v>
      </c>
      <c r="J1368" t="str">
        <f>VLOOKUP($A1368,'Medical Examinations'!$A$1:$J$2336,9,FALSE)</f>
        <v>Obesity</v>
      </c>
      <c r="K1368" t="str">
        <f>VLOOKUP($A1368,'Medical Examinations'!$A$1:$J$2336,10,FALSE)</f>
        <v>Normal</v>
      </c>
      <c r="L1368">
        <f>VLOOKUP($A1368,'Hospitalisation Details'!$A$1:$O$2344,2,FALSE)</f>
        <v>20</v>
      </c>
      <c r="M1368" s="6" t="str">
        <f>VLOOKUP($A1368,'Hospitalisation Details'!$A$1:$O$2344,5,FALSE)</f>
        <v>20-Jul-1977</v>
      </c>
      <c r="N1368" s="28">
        <f>VLOOKUP($A1368,'Hospitalisation Details'!$A$1:$O$2344,6,FALSE)</f>
        <v>45</v>
      </c>
      <c r="O1368" s="28">
        <f>VLOOKUP($A1368,'Hospitalisation Details'!$A$1:$O$2344,7,FALSE)</f>
        <v>0</v>
      </c>
      <c r="P1368" s="28">
        <f>VLOOKUP($A1368,'Hospitalisation Details'!$A$1:$O$2344,8,FALSE)</f>
        <v>7935.29</v>
      </c>
      <c r="Q1368" t="str">
        <f>VLOOKUP($A1368,'Hospitalisation Details'!$A$1:$O$2344,3,FALSE)</f>
        <v>Jul</v>
      </c>
    </row>
    <row r="1369" spans="1:17" ht="15.6" x14ac:dyDescent="0.3">
      <c r="A1369" s="21" t="s">
        <v>1001</v>
      </c>
      <c r="B1369" t="str">
        <f>VLOOKUP($A1369,'Customer Names'!$A$2:$D$2336,3,FALSE)</f>
        <v>Brian</v>
      </c>
      <c r="C1369">
        <f>VLOOKUP($A1369,'Medical Examinations'!$A$1:$J$2336,2,FALSE)</f>
        <v>16.48</v>
      </c>
      <c r="D1369">
        <f>VLOOKUP($A1369,'Medical Examinations'!$A$1:$J$2336,3,FALSE)</f>
        <v>11.05</v>
      </c>
      <c r="E1369" t="str">
        <f>VLOOKUP($A1369,'Medical Examinations'!$A$1:$J$2336,4,FALSE)</f>
        <v>No</v>
      </c>
      <c r="F1369" t="str">
        <f>VLOOKUP($A1369,'Medical Examinations'!$A$1:$J$2336,5,FALSE)</f>
        <v>No</v>
      </c>
      <c r="G1369" t="str">
        <f>VLOOKUP($A1369,'Medical Examinations'!$A$1:$J$2336,6,FALSE)</f>
        <v>No</v>
      </c>
      <c r="H1369">
        <f>VLOOKUP($A1369,'Medical Examinations'!$A$1:$J$2336,7,FALSE)</f>
        <v>0</v>
      </c>
      <c r="I1369" t="str">
        <f>VLOOKUP($A1369,'Medical Examinations'!$A$1:$J$2336,8,FALSE)</f>
        <v>No</v>
      </c>
      <c r="J1369" t="str">
        <f>VLOOKUP($A1369,'Medical Examinations'!$A$1:$J$2336,9,FALSE)</f>
        <v>Under Weight</v>
      </c>
      <c r="K1369" t="str">
        <f>VLOOKUP($A1369,'Medical Examinations'!$A$1:$J$2336,10,FALSE)</f>
        <v>Diabetes</v>
      </c>
      <c r="L1369">
        <f>VLOOKUP($A1369,'Hospitalisation Details'!$A$1:$O$2344,2,FALSE)</f>
        <v>10</v>
      </c>
      <c r="M1369" s="6" t="str">
        <f>VLOOKUP($A1369,'Hospitalisation Details'!$A$1:$O$2344,5,FALSE)</f>
        <v>10-Oct-1962</v>
      </c>
      <c r="N1369" s="28">
        <f>VLOOKUP($A1369,'Hospitalisation Details'!$A$1:$O$2344,6,FALSE)</f>
        <v>60</v>
      </c>
      <c r="O1369" s="28">
        <f>VLOOKUP($A1369,'Hospitalisation Details'!$A$1:$O$2344,7,FALSE)</f>
        <v>0</v>
      </c>
      <c r="P1369" s="28">
        <f>VLOOKUP($A1369,'Hospitalisation Details'!$A$1:$O$2344,8,FALSE)</f>
        <v>7896.41</v>
      </c>
      <c r="Q1369" t="str">
        <f>VLOOKUP($A1369,'Hospitalisation Details'!$A$1:$O$2344,3,FALSE)</f>
        <v>Oct</v>
      </c>
    </row>
    <row r="1370" spans="1:17" ht="15.6" x14ac:dyDescent="0.3">
      <c r="A1370" s="21" t="s">
        <v>1000</v>
      </c>
      <c r="B1370" t="str">
        <f>VLOOKUP($A1370,'Customer Names'!$A$2:$D$2336,3,FALSE)</f>
        <v>Jan-Patrick</v>
      </c>
      <c r="C1370">
        <f>VLOOKUP($A1370,'Medical Examinations'!$A$1:$J$2336,2,FALSE)</f>
        <v>38.57</v>
      </c>
      <c r="D1370">
        <f>VLOOKUP($A1370,'Medical Examinations'!$A$1:$J$2336,3,FALSE)</f>
        <v>6.27</v>
      </c>
      <c r="E1370" t="str">
        <f>VLOOKUP($A1370,'Medical Examinations'!$A$1:$J$2336,4,FALSE)</f>
        <v>No</v>
      </c>
      <c r="F1370" t="str">
        <f>VLOOKUP($A1370,'Medical Examinations'!$A$1:$J$2336,5,FALSE)</f>
        <v>No</v>
      </c>
      <c r="G1370" t="str">
        <f>VLOOKUP($A1370,'Medical Examinations'!$A$1:$J$2336,6,FALSE)</f>
        <v>No</v>
      </c>
      <c r="H1370">
        <f>VLOOKUP($A1370,'Medical Examinations'!$A$1:$J$2336,7,FALSE)</f>
        <v>0</v>
      </c>
      <c r="I1370" t="str">
        <f>VLOOKUP($A1370,'Medical Examinations'!$A$1:$J$2336,8,FALSE)</f>
        <v>No</v>
      </c>
      <c r="J1370" t="str">
        <f>VLOOKUP($A1370,'Medical Examinations'!$A$1:$J$2336,9,FALSE)</f>
        <v>Obesity</v>
      </c>
      <c r="K1370" t="str">
        <f>VLOOKUP($A1370,'Medical Examinations'!$A$1:$J$2336,10,FALSE)</f>
        <v>Prediabetes</v>
      </c>
      <c r="L1370">
        <f>VLOOKUP($A1370,'Hospitalisation Details'!$A$1:$O$2344,2,FALSE)</f>
        <v>17</v>
      </c>
      <c r="M1370" s="6" t="str">
        <f>VLOOKUP($A1370,'Hospitalisation Details'!$A$1:$O$2344,5,FALSE)</f>
        <v>17-Nov-1994</v>
      </c>
      <c r="N1370" s="28">
        <f>VLOOKUP($A1370,'Hospitalisation Details'!$A$1:$O$2344,6,FALSE)</f>
        <v>28</v>
      </c>
      <c r="O1370" s="28">
        <f>VLOOKUP($A1370,'Hospitalisation Details'!$A$1:$O$2344,7,FALSE)</f>
        <v>0</v>
      </c>
      <c r="P1370" s="28">
        <f>VLOOKUP($A1370,'Hospitalisation Details'!$A$1:$O$2344,8,FALSE)</f>
        <v>7851.85</v>
      </c>
      <c r="Q1370" t="str">
        <f>VLOOKUP($A1370,'Hospitalisation Details'!$A$1:$O$2344,3,FALSE)</f>
        <v>Nov</v>
      </c>
    </row>
    <row r="1371" spans="1:17" ht="15.6" x14ac:dyDescent="0.3">
      <c r="A1371" s="21" t="s">
        <v>999</v>
      </c>
      <c r="B1371" t="str">
        <f>VLOOKUP($A1371,'Customer Names'!$A$2:$D$2336,3,FALSE)</f>
        <v>Jesse J</v>
      </c>
      <c r="C1371">
        <f>VLOOKUP($A1371,'Medical Examinations'!$A$1:$J$2336,2,FALSE)</f>
        <v>43.85</v>
      </c>
      <c r="D1371">
        <f>VLOOKUP($A1371,'Medical Examinations'!$A$1:$J$2336,3,FALSE)</f>
        <v>4.7699999999999996</v>
      </c>
      <c r="E1371" t="str">
        <f>VLOOKUP($A1371,'Medical Examinations'!$A$1:$J$2336,4,FALSE)</f>
        <v>Yes</v>
      </c>
      <c r="F1371" t="str">
        <f>VLOOKUP($A1371,'Medical Examinations'!$A$1:$J$2336,5,FALSE)</f>
        <v>No</v>
      </c>
      <c r="G1371" t="str">
        <f>VLOOKUP($A1371,'Medical Examinations'!$A$1:$J$2336,6,FALSE)</f>
        <v>No</v>
      </c>
      <c r="H1371">
        <f>VLOOKUP($A1371,'Medical Examinations'!$A$1:$J$2336,7,FALSE)</f>
        <v>0</v>
      </c>
      <c r="I1371" t="str">
        <f>VLOOKUP($A1371,'Medical Examinations'!$A$1:$J$2336,8,FALSE)</f>
        <v>No</v>
      </c>
      <c r="J1371" t="str">
        <f>VLOOKUP($A1371,'Medical Examinations'!$A$1:$J$2336,9,FALSE)</f>
        <v>Obesity</v>
      </c>
      <c r="K1371" t="str">
        <f>VLOOKUP($A1371,'Medical Examinations'!$A$1:$J$2336,10,FALSE)</f>
        <v>Normal</v>
      </c>
      <c r="L1371">
        <f>VLOOKUP($A1371,'Hospitalisation Details'!$A$1:$O$2344,2,FALSE)</f>
        <v>5</v>
      </c>
      <c r="M1371" s="6" t="str">
        <f>VLOOKUP($A1371,'Hospitalisation Details'!$A$1:$O$2344,5,FALSE)</f>
        <v>5-Oct-2001</v>
      </c>
      <c r="N1371" s="28">
        <f>VLOOKUP($A1371,'Hospitalisation Details'!$A$1:$O$2344,6,FALSE)</f>
        <v>21</v>
      </c>
      <c r="O1371" s="28">
        <f>VLOOKUP($A1371,'Hospitalisation Details'!$A$1:$O$2344,7,FALSE)</f>
        <v>0</v>
      </c>
      <c r="P1371" s="28">
        <f>VLOOKUP($A1371,'Hospitalisation Details'!$A$1:$O$2344,8,FALSE)</f>
        <v>7844.8</v>
      </c>
      <c r="Q1371" t="str">
        <f>VLOOKUP($A1371,'Hospitalisation Details'!$A$1:$O$2344,3,FALSE)</f>
        <v>Oct</v>
      </c>
    </row>
    <row r="1372" spans="1:17" ht="15.6" x14ac:dyDescent="0.3">
      <c r="A1372" s="21" t="s">
        <v>998</v>
      </c>
      <c r="B1372" t="str">
        <f>VLOOKUP($A1372,'Customer Names'!$A$2:$D$2336,3,FALSE)</f>
        <v>Lindsey M</v>
      </c>
      <c r="C1372">
        <f>VLOOKUP($A1372,'Medical Examinations'!$A$1:$J$2336,2,FALSE)</f>
        <v>30.11</v>
      </c>
      <c r="D1372">
        <f>VLOOKUP($A1372,'Medical Examinations'!$A$1:$J$2336,3,FALSE)</f>
        <v>4.08</v>
      </c>
      <c r="E1372" t="str">
        <f>VLOOKUP($A1372,'Medical Examinations'!$A$1:$J$2336,4,FALSE)</f>
        <v>No</v>
      </c>
      <c r="F1372" t="str">
        <f>VLOOKUP($A1372,'Medical Examinations'!$A$1:$J$2336,5,FALSE)</f>
        <v>No</v>
      </c>
      <c r="G1372" t="str">
        <f>VLOOKUP($A1372,'Medical Examinations'!$A$1:$J$2336,6,FALSE)</f>
        <v>No</v>
      </c>
      <c r="H1372">
        <f>VLOOKUP($A1372,'Medical Examinations'!$A$1:$J$2336,7,FALSE)</f>
        <v>0</v>
      </c>
      <c r="I1372" t="str">
        <f>VLOOKUP($A1372,'Medical Examinations'!$A$1:$J$2336,8,FALSE)</f>
        <v>No</v>
      </c>
      <c r="J1372" t="str">
        <f>VLOOKUP($A1372,'Medical Examinations'!$A$1:$J$2336,9,FALSE)</f>
        <v>Obesity</v>
      </c>
      <c r="K1372" t="str">
        <f>VLOOKUP($A1372,'Medical Examinations'!$A$1:$J$2336,10,FALSE)</f>
        <v>Normal</v>
      </c>
      <c r="L1372">
        <f>VLOOKUP($A1372,'Hospitalisation Details'!$A$1:$O$2344,2,FALSE)</f>
        <v>12</v>
      </c>
      <c r="M1372" s="6" t="str">
        <f>VLOOKUP($A1372,'Hospitalisation Details'!$A$1:$O$2344,5,FALSE)</f>
        <v>12-Oct-1989</v>
      </c>
      <c r="N1372" s="28">
        <f>VLOOKUP($A1372,'Hospitalisation Details'!$A$1:$O$2344,6,FALSE)</f>
        <v>33</v>
      </c>
      <c r="O1372" s="28">
        <f>VLOOKUP($A1372,'Hospitalisation Details'!$A$1:$O$2344,7,FALSE)</f>
        <v>3</v>
      </c>
      <c r="P1372" s="28">
        <f>VLOOKUP($A1372,'Hospitalisation Details'!$A$1:$O$2344,8,FALSE)</f>
        <v>7824.37</v>
      </c>
      <c r="Q1372" t="str">
        <f>VLOOKUP($A1372,'Hospitalisation Details'!$A$1:$O$2344,3,FALSE)</f>
        <v>Oct</v>
      </c>
    </row>
    <row r="1373" spans="1:17" ht="15.6" x14ac:dyDescent="0.3">
      <c r="A1373" s="21" t="s">
        <v>997</v>
      </c>
      <c r="B1373" t="str">
        <f>VLOOKUP($A1373,'Customer Names'!$A$2:$D$2336,3,FALSE)</f>
        <v>Marguerite K</v>
      </c>
      <c r="C1373">
        <f>VLOOKUP($A1373,'Medical Examinations'!$A$1:$J$2336,2,FALSE)</f>
        <v>31.59</v>
      </c>
      <c r="D1373">
        <f>VLOOKUP($A1373,'Medical Examinations'!$A$1:$J$2336,3,FALSE)</f>
        <v>6.01</v>
      </c>
      <c r="E1373" t="str">
        <f>VLOOKUP($A1373,'Medical Examinations'!$A$1:$J$2336,4,FALSE)</f>
        <v>No</v>
      </c>
      <c r="F1373" t="str">
        <f>VLOOKUP($A1373,'Medical Examinations'!$A$1:$J$2336,5,FALSE)</f>
        <v>No</v>
      </c>
      <c r="G1373" t="str">
        <f>VLOOKUP($A1373,'Medical Examinations'!$A$1:$J$2336,6,FALSE)</f>
        <v>No</v>
      </c>
      <c r="H1373">
        <f>VLOOKUP($A1373,'Medical Examinations'!$A$1:$J$2336,7,FALSE)</f>
        <v>0</v>
      </c>
      <c r="I1373" t="str">
        <f>VLOOKUP($A1373,'Medical Examinations'!$A$1:$J$2336,8,FALSE)</f>
        <v>No</v>
      </c>
      <c r="J1373" t="str">
        <f>VLOOKUP($A1373,'Medical Examinations'!$A$1:$J$2336,9,FALSE)</f>
        <v>Obesity</v>
      </c>
      <c r="K1373" t="str">
        <f>VLOOKUP($A1373,'Medical Examinations'!$A$1:$J$2336,10,FALSE)</f>
        <v>Prediabetes</v>
      </c>
      <c r="L1373">
        <f>VLOOKUP($A1373,'Hospitalisation Details'!$A$1:$O$2344,2,FALSE)</f>
        <v>21</v>
      </c>
      <c r="M1373" s="6" t="str">
        <f>VLOOKUP($A1373,'Hospitalisation Details'!$A$1:$O$2344,5,FALSE)</f>
        <v>21-Dec-1991</v>
      </c>
      <c r="N1373" s="28">
        <f>VLOOKUP($A1373,'Hospitalisation Details'!$A$1:$O$2344,6,FALSE)</f>
        <v>31</v>
      </c>
      <c r="O1373" s="28">
        <f>VLOOKUP($A1373,'Hospitalisation Details'!$A$1:$O$2344,7,FALSE)</f>
        <v>3</v>
      </c>
      <c r="P1373" s="28">
        <f>VLOOKUP($A1373,'Hospitalisation Details'!$A$1:$O$2344,8,FALSE)</f>
        <v>7812.67</v>
      </c>
      <c r="Q1373" t="str">
        <f>VLOOKUP($A1373,'Hospitalisation Details'!$A$1:$O$2344,3,FALSE)</f>
        <v>Dec</v>
      </c>
    </row>
    <row r="1374" spans="1:17" ht="15.6" x14ac:dyDescent="0.3">
      <c r="A1374" s="21" t="s">
        <v>996</v>
      </c>
      <c r="B1374" t="str">
        <f>VLOOKUP($A1374,'Customer Names'!$A$2:$D$2336,3,FALSE)</f>
        <v>Travis</v>
      </c>
      <c r="C1374">
        <f>VLOOKUP($A1374,'Medical Examinations'!$A$1:$J$2336,2,FALSE)</f>
        <v>40.15</v>
      </c>
      <c r="D1374">
        <f>VLOOKUP($A1374,'Medical Examinations'!$A$1:$J$2336,3,FALSE)</f>
        <v>11.84</v>
      </c>
      <c r="E1374" t="str">
        <f>VLOOKUP($A1374,'Medical Examinations'!$A$1:$J$2336,4,FALSE)</f>
        <v>No</v>
      </c>
      <c r="F1374" t="str">
        <f>VLOOKUP($A1374,'Medical Examinations'!$A$1:$J$2336,5,FALSE)</f>
        <v>No</v>
      </c>
      <c r="G1374" t="str">
        <f>VLOOKUP($A1374,'Medical Examinations'!$A$1:$J$2336,6,FALSE)</f>
        <v>No</v>
      </c>
      <c r="H1374">
        <f>VLOOKUP($A1374,'Medical Examinations'!$A$1:$J$2336,7,FALSE)</f>
        <v>0</v>
      </c>
      <c r="I1374" t="str">
        <f>VLOOKUP($A1374,'Medical Examinations'!$A$1:$J$2336,8,FALSE)</f>
        <v>No</v>
      </c>
      <c r="J1374" t="str">
        <f>VLOOKUP($A1374,'Medical Examinations'!$A$1:$J$2336,9,FALSE)</f>
        <v>Obesity</v>
      </c>
      <c r="K1374" t="str">
        <f>VLOOKUP($A1374,'Medical Examinations'!$A$1:$J$2336,10,FALSE)</f>
        <v>Diabetes</v>
      </c>
      <c r="L1374">
        <f>VLOOKUP($A1374,'Hospitalisation Details'!$A$1:$O$2344,2,FALSE)</f>
        <v>9</v>
      </c>
      <c r="M1374" s="6" t="str">
        <f>VLOOKUP($A1374,'Hospitalisation Details'!$A$1:$O$2344,5,FALSE)</f>
        <v>9-Nov-1974</v>
      </c>
      <c r="N1374" s="28">
        <f>VLOOKUP($A1374,'Hospitalisation Details'!$A$1:$O$2344,6,FALSE)</f>
        <v>48</v>
      </c>
      <c r="O1374" s="28">
        <f>VLOOKUP($A1374,'Hospitalisation Details'!$A$1:$O$2344,7,FALSE)</f>
        <v>0</v>
      </c>
      <c r="P1374" s="28">
        <f>VLOOKUP($A1374,'Hospitalisation Details'!$A$1:$O$2344,8,FALSE)</f>
        <v>7804.16</v>
      </c>
      <c r="Q1374" t="str">
        <f>VLOOKUP($A1374,'Hospitalisation Details'!$A$1:$O$2344,3,FALSE)</f>
        <v>Nov</v>
      </c>
    </row>
    <row r="1375" spans="1:17" ht="15.6" x14ac:dyDescent="0.3">
      <c r="A1375" s="21" t="s">
        <v>995</v>
      </c>
      <c r="B1375" t="str">
        <f>VLOOKUP($A1375,'Customer Names'!$A$2:$D$2336,3,FALSE)</f>
        <v>Ricky</v>
      </c>
      <c r="C1375">
        <f>VLOOKUP($A1375,'Medical Examinations'!$A$1:$J$2336,2,FALSE)</f>
        <v>40.700000000000003</v>
      </c>
      <c r="D1375">
        <f>VLOOKUP($A1375,'Medical Examinations'!$A$1:$J$2336,3,FALSE)</f>
        <v>6.27</v>
      </c>
      <c r="E1375" t="str">
        <f>VLOOKUP($A1375,'Medical Examinations'!$A$1:$J$2336,4,FALSE)</f>
        <v>Yes</v>
      </c>
      <c r="F1375" t="str">
        <f>VLOOKUP($A1375,'Medical Examinations'!$A$1:$J$2336,5,FALSE)</f>
        <v>No</v>
      </c>
      <c r="G1375" t="str">
        <f>VLOOKUP($A1375,'Medical Examinations'!$A$1:$J$2336,6,FALSE)</f>
        <v>Yes</v>
      </c>
      <c r="H1375">
        <f>VLOOKUP($A1375,'Medical Examinations'!$A$1:$J$2336,7,FALSE)</f>
        <v>1</v>
      </c>
      <c r="I1375" t="str">
        <f>VLOOKUP($A1375,'Medical Examinations'!$A$1:$J$2336,8,FALSE)</f>
        <v>No</v>
      </c>
      <c r="J1375" t="str">
        <f>VLOOKUP($A1375,'Medical Examinations'!$A$1:$J$2336,9,FALSE)</f>
        <v>Obesity</v>
      </c>
      <c r="K1375" t="str">
        <f>VLOOKUP($A1375,'Medical Examinations'!$A$1:$J$2336,10,FALSE)</f>
        <v>Prediabetes</v>
      </c>
      <c r="L1375">
        <f>VLOOKUP($A1375,'Hospitalisation Details'!$A$1:$O$2344,2,FALSE)</f>
        <v>2</v>
      </c>
      <c r="M1375" s="6" t="str">
        <f>VLOOKUP($A1375,'Hospitalisation Details'!$A$1:$O$2344,5,FALSE)</f>
        <v>2-Dec-1997</v>
      </c>
      <c r="N1375" s="28">
        <f>VLOOKUP($A1375,'Hospitalisation Details'!$A$1:$O$2344,6,FALSE)</f>
        <v>25</v>
      </c>
      <c r="O1375" s="28">
        <f>VLOOKUP($A1375,'Hospitalisation Details'!$A$1:$O$2344,7,FALSE)</f>
        <v>0</v>
      </c>
      <c r="P1375" s="28">
        <f>VLOOKUP($A1375,'Hospitalisation Details'!$A$1:$O$2344,8,FALSE)</f>
        <v>7803.77</v>
      </c>
      <c r="Q1375" t="str">
        <f>VLOOKUP($A1375,'Hospitalisation Details'!$A$1:$O$2344,3,FALSE)</f>
        <v>Dec</v>
      </c>
    </row>
    <row r="1376" spans="1:17" ht="15.6" x14ac:dyDescent="0.3">
      <c r="A1376" s="21" t="s">
        <v>994</v>
      </c>
      <c r="B1376" t="str">
        <f>VLOOKUP($A1376,'Customer Names'!$A$2:$D$2336,3,FALSE)</f>
        <v>Colleen L</v>
      </c>
      <c r="C1376">
        <f>VLOOKUP($A1376,'Medical Examinations'!$A$1:$J$2336,2,FALSE)</f>
        <v>40.76</v>
      </c>
      <c r="D1376">
        <f>VLOOKUP($A1376,'Medical Examinations'!$A$1:$J$2336,3,FALSE)</f>
        <v>5.28</v>
      </c>
      <c r="E1376" t="str">
        <f>VLOOKUP($A1376,'Medical Examinations'!$A$1:$J$2336,4,FALSE)</f>
        <v>No</v>
      </c>
      <c r="F1376" t="str">
        <f>VLOOKUP($A1376,'Medical Examinations'!$A$1:$J$2336,5,FALSE)</f>
        <v>No</v>
      </c>
      <c r="G1376" t="str">
        <f>VLOOKUP($A1376,'Medical Examinations'!$A$1:$J$2336,6,FALSE)</f>
        <v>No</v>
      </c>
      <c r="H1376">
        <f>VLOOKUP($A1376,'Medical Examinations'!$A$1:$J$2336,7,FALSE)</f>
        <v>0</v>
      </c>
      <c r="I1376" t="str">
        <f>VLOOKUP($A1376,'Medical Examinations'!$A$1:$J$2336,8,FALSE)</f>
        <v>No</v>
      </c>
      <c r="J1376" t="str">
        <f>VLOOKUP($A1376,'Medical Examinations'!$A$1:$J$2336,9,FALSE)</f>
        <v>Obesity</v>
      </c>
      <c r="K1376" t="str">
        <f>VLOOKUP($A1376,'Medical Examinations'!$A$1:$J$2336,10,FALSE)</f>
        <v>Normal</v>
      </c>
      <c r="L1376">
        <f>VLOOKUP($A1376,'Hospitalisation Details'!$A$1:$O$2344,2,FALSE)</f>
        <v>25</v>
      </c>
      <c r="M1376" s="6" t="str">
        <f>VLOOKUP($A1376,'Hospitalisation Details'!$A$1:$O$2344,5,FALSE)</f>
        <v>25-Dec-1999</v>
      </c>
      <c r="N1376" s="28">
        <f>VLOOKUP($A1376,'Hospitalisation Details'!$A$1:$O$2344,6,FALSE)</f>
        <v>23</v>
      </c>
      <c r="O1376" s="28">
        <f>VLOOKUP($A1376,'Hospitalisation Details'!$A$1:$O$2344,7,FALSE)</f>
        <v>0</v>
      </c>
      <c r="P1376" s="28">
        <f>VLOOKUP($A1376,'Hospitalisation Details'!$A$1:$O$2344,8,FALSE)</f>
        <v>7794.68</v>
      </c>
      <c r="Q1376" t="str">
        <f>VLOOKUP($A1376,'Hospitalisation Details'!$A$1:$O$2344,3,FALSE)</f>
        <v>Dec</v>
      </c>
    </row>
    <row r="1377" spans="1:17" ht="15.6" x14ac:dyDescent="0.3">
      <c r="A1377" s="21" t="s">
        <v>993</v>
      </c>
      <c r="B1377" t="str">
        <f>VLOOKUP($A1377,'Customer Names'!$A$2:$D$2336,3,FALSE)</f>
        <v>Charlie A</v>
      </c>
      <c r="C1377">
        <f>VLOOKUP($A1377,'Medical Examinations'!$A$1:$J$2336,2,FALSE)</f>
        <v>29.7</v>
      </c>
      <c r="D1377">
        <f>VLOOKUP($A1377,'Medical Examinations'!$A$1:$J$2336,3,FALSE)</f>
        <v>7.03</v>
      </c>
      <c r="E1377" t="str">
        <f>VLOOKUP($A1377,'Medical Examinations'!$A$1:$J$2336,4,FALSE)</f>
        <v>No</v>
      </c>
      <c r="F1377" t="str">
        <f>VLOOKUP($A1377,'Medical Examinations'!$A$1:$J$2336,5,FALSE)</f>
        <v>No</v>
      </c>
      <c r="G1377" t="str">
        <f>VLOOKUP($A1377,'Medical Examinations'!$A$1:$J$2336,6,FALSE)</f>
        <v>No</v>
      </c>
      <c r="H1377">
        <f>VLOOKUP($A1377,'Medical Examinations'!$A$1:$J$2336,7,FALSE)</f>
        <v>0</v>
      </c>
      <c r="I1377" t="str">
        <f>VLOOKUP($A1377,'Medical Examinations'!$A$1:$J$2336,8,FALSE)</f>
        <v>No</v>
      </c>
      <c r="J1377" t="str">
        <f>VLOOKUP($A1377,'Medical Examinations'!$A$1:$J$2336,9,FALSE)</f>
        <v>Over Weight</v>
      </c>
      <c r="K1377" t="str">
        <f>VLOOKUP($A1377,'Medical Examinations'!$A$1:$J$2336,10,FALSE)</f>
        <v>Diabetes</v>
      </c>
      <c r="L1377">
        <f>VLOOKUP($A1377,'Hospitalisation Details'!$A$1:$O$2344,2,FALSE)</f>
        <v>6</v>
      </c>
      <c r="M1377" s="6" t="str">
        <f>VLOOKUP($A1377,'Hospitalisation Details'!$A$1:$O$2344,5,FALSE)</f>
        <v>6-Dec-1974</v>
      </c>
      <c r="N1377" s="28">
        <f>VLOOKUP($A1377,'Hospitalisation Details'!$A$1:$O$2344,6,FALSE)</f>
        <v>48</v>
      </c>
      <c r="O1377" s="28">
        <f>VLOOKUP($A1377,'Hospitalisation Details'!$A$1:$O$2344,7,FALSE)</f>
        <v>0</v>
      </c>
      <c r="P1377" s="28">
        <f>VLOOKUP($A1377,'Hospitalisation Details'!$A$1:$O$2344,8,FALSE)</f>
        <v>7789.64</v>
      </c>
      <c r="Q1377" t="str">
        <f>VLOOKUP($A1377,'Hospitalisation Details'!$A$1:$O$2344,3,FALSE)</f>
        <v>Dec</v>
      </c>
    </row>
    <row r="1378" spans="1:17" ht="15.6" x14ac:dyDescent="0.3">
      <c r="A1378" s="21" t="s">
        <v>992</v>
      </c>
      <c r="B1378" t="str">
        <f>VLOOKUP($A1378,'Customer Names'!$A$2:$D$2336,3,FALSE)</f>
        <v>Rick</v>
      </c>
      <c r="C1378">
        <f>VLOOKUP($A1378,'Medical Examinations'!$A$1:$J$2336,2,FALSE)</f>
        <v>40.58</v>
      </c>
      <c r="D1378">
        <f>VLOOKUP($A1378,'Medical Examinations'!$A$1:$J$2336,3,FALSE)</f>
        <v>5.32</v>
      </c>
      <c r="E1378" t="str">
        <f>VLOOKUP($A1378,'Medical Examinations'!$A$1:$J$2336,4,FALSE)</f>
        <v>Yes</v>
      </c>
      <c r="F1378" t="str">
        <f>VLOOKUP($A1378,'Medical Examinations'!$A$1:$J$2336,5,FALSE)</f>
        <v>No</v>
      </c>
      <c r="G1378" t="str">
        <f>VLOOKUP($A1378,'Medical Examinations'!$A$1:$J$2336,6,FALSE)</f>
        <v>Yes</v>
      </c>
      <c r="H1378">
        <f>VLOOKUP($A1378,'Medical Examinations'!$A$1:$J$2336,7,FALSE)</f>
        <v>1</v>
      </c>
      <c r="I1378" t="str">
        <f>VLOOKUP($A1378,'Medical Examinations'!$A$1:$J$2336,8,FALSE)</f>
        <v>No</v>
      </c>
      <c r="J1378" t="str">
        <f>VLOOKUP($A1378,'Medical Examinations'!$A$1:$J$2336,9,FALSE)</f>
        <v>Obesity</v>
      </c>
      <c r="K1378" t="str">
        <f>VLOOKUP($A1378,'Medical Examinations'!$A$1:$J$2336,10,FALSE)</f>
        <v>Normal</v>
      </c>
      <c r="L1378">
        <f>VLOOKUP($A1378,'Hospitalisation Details'!$A$1:$O$2344,2,FALSE)</f>
        <v>21</v>
      </c>
      <c r="M1378" s="6" t="str">
        <f>VLOOKUP($A1378,'Hospitalisation Details'!$A$1:$O$2344,5,FALSE)</f>
        <v>21-Dec-1997</v>
      </c>
      <c r="N1378" s="28">
        <f>VLOOKUP($A1378,'Hospitalisation Details'!$A$1:$O$2344,6,FALSE)</f>
        <v>25</v>
      </c>
      <c r="O1378" s="28">
        <f>VLOOKUP($A1378,'Hospitalisation Details'!$A$1:$O$2344,7,FALSE)</f>
        <v>0</v>
      </c>
      <c r="P1378" s="28">
        <f>VLOOKUP($A1378,'Hospitalisation Details'!$A$1:$O$2344,8,FALSE)</f>
        <v>7763.06</v>
      </c>
      <c r="Q1378" t="str">
        <f>VLOOKUP($A1378,'Hospitalisation Details'!$A$1:$O$2344,3,FALSE)</f>
        <v>Dec</v>
      </c>
    </row>
    <row r="1379" spans="1:17" ht="15.6" x14ac:dyDescent="0.3">
      <c r="A1379" s="21" t="s">
        <v>991</v>
      </c>
      <c r="B1379" t="str">
        <f>VLOOKUP($A1379,'Customer Names'!$A$2:$D$2336,3,FALSE)</f>
        <v>Lauren C</v>
      </c>
      <c r="C1379">
        <f>VLOOKUP($A1379,'Medical Examinations'!$A$1:$J$2336,2,FALSE)</f>
        <v>33.06</v>
      </c>
      <c r="D1379">
        <f>VLOOKUP($A1379,'Medical Examinations'!$A$1:$J$2336,3,FALSE)</f>
        <v>9.59</v>
      </c>
      <c r="E1379" t="str">
        <f>VLOOKUP($A1379,'Medical Examinations'!$A$1:$J$2336,4,FALSE)</f>
        <v>Yes</v>
      </c>
      <c r="F1379" t="str">
        <f>VLOOKUP($A1379,'Medical Examinations'!$A$1:$J$2336,5,FALSE)</f>
        <v>No</v>
      </c>
      <c r="G1379" t="str">
        <f>VLOOKUP($A1379,'Medical Examinations'!$A$1:$J$2336,6,FALSE)</f>
        <v>No</v>
      </c>
      <c r="H1379">
        <f>VLOOKUP($A1379,'Medical Examinations'!$A$1:$J$2336,7,FALSE)</f>
        <v>0</v>
      </c>
      <c r="I1379" t="str">
        <f>VLOOKUP($A1379,'Medical Examinations'!$A$1:$J$2336,8,FALSE)</f>
        <v>No</v>
      </c>
      <c r="J1379" t="str">
        <f>VLOOKUP($A1379,'Medical Examinations'!$A$1:$J$2336,9,FALSE)</f>
        <v>Obesity</v>
      </c>
      <c r="K1379" t="str">
        <f>VLOOKUP($A1379,'Medical Examinations'!$A$1:$J$2336,10,FALSE)</f>
        <v>Diabetes</v>
      </c>
      <c r="L1379">
        <f>VLOOKUP($A1379,'Hospitalisation Details'!$A$1:$O$2344,2,FALSE)</f>
        <v>30</v>
      </c>
      <c r="M1379" s="6" t="str">
        <f>VLOOKUP($A1379,'Hospitalisation Details'!$A$1:$O$2344,5,FALSE)</f>
        <v>30-Jun-1981</v>
      </c>
      <c r="N1379" s="28">
        <f>VLOOKUP($A1379,'Hospitalisation Details'!$A$1:$O$2344,6,FALSE)</f>
        <v>41</v>
      </c>
      <c r="O1379" s="28">
        <f>VLOOKUP($A1379,'Hospitalisation Details'!$A$1:$O$2344,7,FALSE)</f>
        <v>2</v>
      </c>
      <c r="P1379" s="28">
        <f>VLOOKUP($A1379,'Hospitalisation Details'!$A$1:$O$2344,8,FALSE)</f>
        <v>7749.16</v>
      </c>
      <c r="Q1379" t="str">
        <f>VLOOKUP($A1379,'Hospitalisation Details'!$A$1:$O$2344,3,FALSE)</f>
        <v>Jun</v>
      </c>
    </row>
    <row r="1380" spans="1:17" ht="15.6" x14ac:dyDescent="0.3">
      <c r="A1380" s="21" t="s">
        <v>990</v>
      </c>
      <c r="B1380" t="str">
        <f>VLOOKUP($A1380,'Customer Names'!$A$2:$D$2336,3,FALSE)</f>
        <v>Daniel</v>
      </c>
      <c r="C1380">
        <f>VLOOKUP($A1380,'Medical Examinations'!$A$1:$J$2336,2,FALSE)</f>
        <v>26.62</v>
      </c>
      <c r="D1380">
        <f>VLOOKUP($A1380,'Medical Examinations'!$A$1:$J$2336,3,FALSE)</f>
        <v>6.15</v>
      </c>
      <c r="E1380" t="str">
        <f>VLOOKUP($A1380,'Medical Examinations'!$A$1:$J$2336,4,FALSE)</f>
        <v>Yes</v>
      </c>
      <c r="F1380" t="str">
        <f>VLOOKUP($A1380,'Medical Examinations'!$A$1:$J$2336,5,FALSE)</f>
        <v>No</v>
      </c>
      <c r="G1380" t="str">
        <f>VLOOKUP($A1380,'Medical Examinations'!$A$1:$J$2336,6,FALSE)</f>
        <v>No</v>
      </c>
      <c r="H1380">
        <f>VLOOKUP($A1380,'Medical Examinations'!$A$1:$J$2336,7,FALSE)</f>
        <v>0</v>
      </c>
      <c r="I1380" t="str">
        <f>VLOOKUP($A1380,'Medical Examinations'!$A$1:$J$2336,8,FALSE)</f>
        <v>No</v>
      </c>
      <c r="J1380" t="str">
        <f>VLOOKUP($A1380,'Medical Examinations'!$A$1:$J$2336,9,FALSE)</f>
        <v>Over Weight</v>
      </c>
      <c r="K1380" t="str">
        <f>VLOOKUP($A1380,'Medical Examinations'!$A$1:$J$2336,10,FALSE)</f>
        <v>Prediabetes</v>
      </c>
      <c r="L1380">
        <f>VLOOKUP($A1380,'Hospitalisation Details'!$A$1:$O$2344,2,FALSE)</f>
        <v>12</v>
      </c>
      <c r="M1380" s="6" t="str">
        <f>VLOOKUP($A1380,'Hospitalisation Details'!$A$1:$O$2344,5,FALSE)</f>
        <v>12-Dec-1976</v>
      </c>
      <c r="N1380" s="28">
        <f>VLOOKUP($A1380,'Hospitalisation Details'!$A$1:$O$2344,6,FALSE)</f>
        <v>46</v>
      </c>
      <c r="O1380" s="28">
        <f>VLOOKUP($A1380,'Hospitalisation Details'!$A$1:$O$2344,7,FALSE)</f>
        <v>1</v>
      </c>
      <c r="P1380" s="28">
        <f>VLOOKUP($A1380,'Hospitalisation Details'!$A$1:$O$2344,8,FALSE)</f>
        <v>7742.11</v>
      </c>
      <c r="Q1380" t="str">
        <f>VLOOKUP($A1380,'Hospitalisation Details'!$A$1:$O$2344,3,FALSE)</f>
        <v>Dec</v>
      </c>
    </row>
    <row r="1381" spans="1:17" ht="15.6" x14ac:dyDescent="0.3">
      <c r="A1381" s="21" t="s">
        <v>989</v>
      </c>
      <c r="B1381" t="str">
        <f>VLOOKUP($A1381,'Customer Names'!$A$2:$D$2336,3,FALSE)</f>
        <v>Jaime</v>
      </c>
      <c r="C1381">
        <f>VLOOKUP($A1381,'Medical Examinations'!$A$1:$J$2336,2,FALSE)</f>
        <v>37.1</v>
      </c>
      <c r="D1381">
        <f>VLOOKUP($A1381,'Medical Examinations'!$A$1:$J$2336,3,FALSE)</f>
        <v>11.08</v>
      </c>
      <c r="E1381" t="str">
        <f>VLOOKUP($A1381,'Medical Examinations'!$A$1:$J$2336,4,FALSE)</f>
        <v>No</v>
      </c>
      <c r="F1381" t="str">
        <f>VLOOKUP($A1381,'Medical Examinations'!$A$1:$J$2336,5,FALSE)</f>
        <v>No</v>
      </c>
      <c r="G1381" t="str">
        <f>VLOOKUP($A1381,'Medical Examinations'!$A$1:$J$2336,6,FALSE)</f>
        <v>No</v>
      </c>
      <c r="H1381">
        <f>VLOOKUP($A1381,'Medical Examinations'!$A$1:$J$2336,7,FALSE)</f>
        <v>0</v>
      </c>
      <c r="I1381" t="str">
        <f>VLOOKUP($A1381,'Medical Examinations'!$A$1:$J$2336,8,FALSE)</f>
        <v>No</v>
      </c>
      <c r="J1381" t="str">
        <f>VLOOKUP($A1381,'Medical Examinations'!$A$1:$J$2336,9,FALSE)</f>
        <v>Obesity</v>
      </c>
      <c r="K1381" t="str">
        <f>VLOOKUP($A1381,'Medical Examinations'!$A$1:$J$2336,10,FALSE)</f>
        <v>Diabetes</v>
      </c>
      <c r="L1381">
        <f>VLOOKUP($A1381,'Hospitalisation Details'!$A$1:$O$2344,2,FALSE)</f>
        <v>4</v>
      </c>
      <c r="M1381" s="6" t="str">
        <f>VLOOKUP($A1381,'Hospitalisation Details'!$A$1:$O$2344,5,FALSE)</f>
        <v>4-Sep-1978</v>
      </c>
      <c r="N1381" s="28">
        <f>VLOOKUP($A1381,'Hospitalisation Details'!$A$1:$O$2344,6,FALSE)</f>
        <v>44</v>
      </c>
      <c r="O1381" s="28">
        <f>VLOOKUP($A1381,'Hospitalisation Details'!$A$1:$O$2344,7,FALSE)</f>
        <v>2</v>
      </c>
      <c r="P1381" s="28">
        <f>VLOOKUP($A1381,'Hospitalisation Details'!$A$1:$O$2344,8,FALSE)</f>
        <v>7740.34</v>
      </c>
      <c r="Q1381" t="str">
        <f>VLOOKUP($A1381,'Hospitalisation Details'!$A$1:$O$2344,3,FALSE)</f>
        <v>Sep</v>
      </c>
    </row>
    <row r="1382" spans="1:17" ht="15.6" x14ac:dyDescent="0.3">
      <c r="A1382" s="21" t="s">
        <v>988</v>
      </c>
      <c r="B1382" t="str">
        <f>VLOOKUP($A1382,'Customer Names'!$A$2:$D$2336,3,FALSE)</f>
        <v>Erik R</v>
      </c>
      <c r="C1382">
        <f>VLOOKUP($A1382,'Medical Examinations'!$A$1:$J$2336,2,FALSE)</f>
        <v>18.28</v>
      </c>
      <c r="D1382">
        <f>VLOOKUP($A1382,'Medical Examinations'!$A$1:$J$2336,3,FALSE)</f>
        <v>7.95</v>
      </c>
      <c r="E1382" t="str">
        <f>VLOOKUP($A1382,'Medical Examinations'!$A$1:$J$2336,4,FALSE)</f>
        <v>No</v>
      </c>
      <c r="F1382" t="str">
        <f>VLOOKUP($A1382,'Medical Examinations'!$A$1:$J$2336,5,FALSE)</f>
        <v>No</v>
      </c>
      <c r="G1382" t="str">
        <f>VLOOKUP($A1382,'Medical Examinations'!$A$1:$J$2336,6,FALSE)</f>
        <v>No</v>
      </c>
      <c r="H1382">
        <f>VLOOKUP($A1382,'Medical Examinations'!$A$1:$J$2336,7,FALSE)</f>
        <v>0</v>
      </c>
      <c r="I1382" t="str">
        <f>VLOOKUP($A1382,'Medical Examinations'!$A$1:$J$2336,8,FALSE)</f>
        <v>No</v>
      </c>
      <c r="J1382" t="str">
        <f>VLOOKUP($A1382,'Medical Examinations'!$A$1:$J$2336,9,FALSE)</f>
        <v>Under Weight</v>
      </c>
      <c r="K1382" t="str">
        <f>VLOOKUP($A1382,'Medical Examinations'!$A$1:$J$2336,10,FALSE)</f>
        <v>Diabetes</v>
      </c>
      <c r="L1382">
        <f>VLOOKUP($A1382,'Hospitalisation Details'!$A$1:$O$2344,2,FALSE)</f>
        <v>18</v>
      </c>
      <c r="M1382" s="6" t="str">
        <f>VLOOKUP($A1382,'Hospitalisation Details'!$A$1:$O$2344,5,FALSE)</f>
        <v>18-Jul-1965</v>
      </c>
      <c r="N1382" s="28">
        <f>VLOOKUP($A1382,'Hospitalisation Details'!$A$1:$O$2344,6,FALSE)</f>
        <v>57</v>
      </c>
      <c r="O1382" s="28">
        <f>VLOOKUP($A1382,'Hospitalisation Details'!$A$1:$O$2344,7,FALSE)</f>
        <v>0</v>
      </c>
      <c r="P1382" s="28">
        <f>VLOOKUP($A1382,'Hospitalisation Details'!$A$1:$O$2344,8,FALSE)</f>
        <v>7736.39</v>
      </c>
      <c r="Q1382" t="str">
        <f>VLOOKUP($A1382,'Hospitalisation Details'!$A$1:$O$2344,3,FALSE)</f>
        <v>Jul</v>
      </c>
    </row>
    <row r="1383" spans="1:17" ht="15.6" x14ac:dyDescent="0.3">
      <c r="A1383" s="21" t="s">
        <v>987</v>
      </c>
      <c r="B1383" t="str">
        <f>VLOOKUP($A1383,'Customer Names'!$A$2:$D$2336,3,FALSE)</f>
        <v>Katie</v>
      </c>
      <c r="C1383">
        <f>VLOOKUP($A1383,'Medical Examinations'!$A$1:$J$2336,2,FALSE)</f>
        <v>35.814999999999998</v>
      </c>
      <c r="D1383">
        <f>VLOOKUP($A1383,'Medical Examinations'!$A$1:$J$2336,3,FALSE)</f>
        <v>6.23</v>
      </c>
      <c r="E1383" t="str">
        <f>VLOOKUP($A1383,'Medical Examinations'!$A$1:$J$2336,4,FALSE)</f>
        <v>No</v>
      </c>
      <c r="F1383" t="str">
        <f>VLOOKUP($A1383,'Medical Examinations'!$A$1:$J$2336,5,FALSE)</f>
        <v>No</v>
      </c>
      <c r="G1383" t="str">
        <f>VLOOKUP($A1383,'Medical Examinations'!$A$1:$J$2336,6,FALSE)</f>
        <v>No</v>
      </c>
      <c r="H1383">
        <f>VLOOKUP($A1383,'Medical Examinations'!$A$1:$J$2336,7,FALSE)</f>
        <v>0</v>
      </c>
      <c r="I1383" t="str">
        <f>VLOOKUP($A1383,'Medical Examinations'!$A$1:$J$2336,8,FALSE)</f>
        <v>No</v>
      </c>
      <c r="J1383" t="str">
        <f>VLOOKUP($A1383,'Medical Examinations'!$A$1:$J$2336,9,FALSE)</f>
        <v>Obesity</v>
      </c>
      <c r="K1383" t="str">
        <f>VLOOKUP($A1383,'Medical Examinations'!$A$1:$J$2336,10,FALSE)</f>
        <v>Prediabetes</v>
      </c>
      <c r="L1383">
        <f>VLOOKUP($A1383,'Hospitalisation Details'!$A$1:$O$2344,2,FALSE)</f>
        <v>29</v>
      </c>
      <c r="M1383" s="6" t="str">
        <f>VLOOKUP($A1383,'Hospitalisation Details'!$A$1:$O$2344,5,FALSE)</f>
        <v>29-Aug-1977</v>
      </c>
      <c r="N1383" s="28">
        <f>VLOOKUP($A1383,'Hospitalisation Details'!$A$1:$O$2344,6,FALSE)</f>
        <v>45</v>
      </c>
      <c r="O1383" s="28">
        <f>VLOOKUP($A1383,'Hospitalisation Details'!$A$1:$O$2344,7,FALSE)</f>
        <v>0</v>
      </c>
      <c r="P1383" s="28">
        <f>VLOOKUP($A1383,'Hospitalisation Details'!$A$1:$O$2344,8,FALSE)</f>
        <v>7731.86</v>
      </c>
      <c r="Q1383" t="str">
        <f>VLOOKUP($A1383,'Hospitalisation Details'!$A$1:$O$2344,3,FALSE)</f>
        <v>Aug</v>
      </c>
    </row>
    <row r="1384" spans="1:17" ht="15.6" x14ac:dyDescent="0.3">
      <c r="A1384" s="21" t="s">
        <v>986</v>
      </c>
      <c r="B1384" t="str">
        <f>VLOOKUP($A1384,'Customer Names'!$A$2:$D$2336,3,FALSE)</f>
        <v>Thomas A</v>
      </c>
      <c r="C1384">
        <f>VLOOKUP($A1384,'Medical Examinations'!$A$1:$J$2336,2,FALSE)</f>
        <v>30.69</v>
      </c>
      <c r="D1384">
        <f>VLOOKUP($A1384,'Medical Examinations'!$A$1:$J$2336,3,FALSE)</f>
        <v>6.5</v>
      </c>
      <c r="E1384" t="str">
        <f>VLOOKUP($A1384,'Medical Examinations'!$A$1:$J$2336,4,FALSE)</f>
        <v>No</v>
      </c>
      <c r="F1384" t="str">
        <f>VLOOKUP($A1384,'Medical Examinations'!$A$1:$J$2336,5,FALSE)</f>
        <v>No</v>
      </c>
      <c r="G1384" t="str">
        <f>VLOOKUP($A1384,'Medical Examinations'!$A$1:$J$2336,6,FALSE)</f>
        <v>No</v>
      </c>
      <c r="H1384">
        <f>VLOOKUP($A1384,'Medical Examinations'!$A$1:$J$2336,7,FALSE)</f>
        <v>0</v>
      </c>
      <c r="I1384" t="str">
        <f>VLOOKUP($A1384,'Medical Examinations'!$A$1:$J$2336,8,FALSE)</f>
        <v>No</v>
      </c>
      <c r="J1384" t="str">
        <f>VLOOKUP($A1384,'Medical Examinations'!$A$1:$J$2336,9,FALSE)</f>
        <v>Obesity</v>
      </c>
      <c r="K1384" t="str">
        <f>VLOOKUP($A1384,'Medical Examinations'!$A$1:$J$2336,10,FALSE)</f>
        <v>Diabetes</v>
      </c>
      <c r="L1384">
        <f>VLOOKUP($A1384,'Hospitalisation Details'!$A$1:$O$2344,2,FALSE)</f>
        <v>4</v>
      </c>
      <c r="M1384" s="6" t="str">
        <f>VLOOKUP($A1384,'Hospitalisation Details'!$A$1:$O$2344,5,FALSE)</f>
        <v>4-Dec-1978</v>
      </c>
      <c r="N1384" s="28">
        <f>VLOOKUP($A1384,'Hospitalisation Details'!$A$1:$O$2344,6,FALSE)</f>
        <v>44</v>
      </c>
      <c r="O1384" s="28">
        <f>VLOOKUP($A1384,'Hospitalisation Details'!$A$1:$O$2344,7,FALSE)</f>
        <v>2</v>
      </c>
      <c r="P1384" s="28">
        <f>VLOOKUP($A1384,'Hospitalisation Details'!$A$1:$O$2344,8,FALSE)</f>
        <v>7731.43</v>
      </c>
      <c r="Q1384" t="str">
        <f>VLOOKUP($A1384,'Hospitalisation Details'!$A$1:$O$2344,3,FALSE)</f>
        <v>Dec</v>
      </c>
    </row>
    <row r="1385" spans="1:17" ht="15.6" x14ac:dyDescent="0.3">
      <c r="A1385" s="21" t="s">
        <v>985</v>
      </c>
      <c r="B1385" t="str">
        <f>VLOOKUP($A1385,'Customer Names'!$A$2:$D$2336,3,FALSE)</f>
        <v>Jean-Marc</v>
      </c>
      <c r="C1385">
        <f>VLOOKUP($A1385,'Medical Examinations'!$A$1:$J$2336,2,FALSE)</f>
        <v>26.125</v>
      </c>
      <c r="D1385">
        <f>VLOOKUP($A1385,'Medical Examinations'!$A$1:$J$2336,3,FALSE)</f>
        <v>5.22</v>
      </c>
      <c r="E1385" t="str">
        <f>VLOOKUP($A1385,'Medical Examinations'!$A$1:$J$2336,4,FALSE)</f>
        <v>No</v>
      </c>
      <c r="F1385" t="str">
        <f>VLOOKUP($A1385,'Medical Examinations'!$A$1:$J$2336,5,FALSE)</f>
        <v>No</v>
      </c>
      <c r="G1385" t="str">
        <f>VLOOKUP($A1385,'Medical Examinations'!$A$1:$J$2336,6,FALSE)</f>
        <v>No</v>
      </c>
      <c r="H1385">
        <f>VLOOKUP($A1385,'Medical Examinations'!$A$1:$J$2336,7,FALSE)</f>
        <v>0</v>
      </c>
      <c r="I1385" t="str">
        <f>VLOOKUP($A1385,'Medical Examinations'!$A$1:$J$2336,8,FALSE)</f>
        <v>No</v>
      </c>
      <c r="J1385" t="str">
        <f>VLOOKUP($A1385,'Medical Examinations'!$A$1:$J$2336,9,FALSE)</f>
        <v>Over Weight</v>
      </c>
      <c r="K1385" t="str">
        <f>VLOOKUP($A1385,'Medical Examinations'!$A$1:$J$2336,10,FALSE)</f>
        <v>Normal</v>
      </c>
      <c r="L1385">
        <f>VLOOKUP($A1385,'Hospitalisation Details'!$A$1:$O$2344,2,FALSE)</f>
        <v>10</v>
      </c>
      <c r="M1385" s="6" t="str">
        <f>VLOOKUP($A1385,'Hospitalisation Details'!$A$1:$O$2344,5,FALSE)</f>
        <v>10-Sep-1980</v>
      </c>
      <c r="N1385" s="28">
        <f>VLOOKUP($A1385,'Hospitalisation Details'!$A$1:$O$2344,6,FALSE)</f>
        <v>42</v>
      </c>
      <c r="O1385" s="28">
        <f>VLOOKUP($A1385,'Hospitalisation Details'!$A$1:$O$2344,7,FALSE)</f>
        <v>2</v>
      </c>
      <c r="P1385" s="28">
        <f>VLOOKUP($A1385,'Hospitalisation Details'!$A$1:$O$2344,8,FALSE)</f>
        <v>7729.65</v>
      </c>
      <c r="Q1385" t="str">
        <f>VLOOKUP($A1385,'Hospitalisation Details'!$A$1:$O$2344,3,FALSE)</f>
        <v>Sep</v>
      </c>
    </row>
    <row r="1386" spans="1:17" ht="15.6" x14ac:dyDescent="0.3">
      <c r="A1386" s="21" t="s">
        <v>984</v>
      </c>
      <c r="B1386" t="str">
        <f>VLOOKUP($A1386,'Customer Names'!$A$2:$D$2336,3,FALSE)</f>
        <v>Kerry L</v>
      </c>
      <c r="C1386">
        <f>VLOOKUP($A1386,'Medical Examinations'!$A$1:$J$2336,2,FALSE)</f>
        <v>34.58</v>
      </c>
      <c r="D1386">
        <f>VLOOKUP($A1386,'Medical Examinations'!$A$1:$J$2336,3,FALSE)</f>
        <v>6.3</v>
      </c>
      <c r="E1386" t="str">
        <f>VLOOKUP($A1386,'Medical Examinations'!$A$1:$J$2336,4,FALSE)</f>
        <v>No</v>
      </c>
      <c r="F1386" t="str">
        <f>VLOOKUP($A1386,'Medical Examinations'!$A$1:$J$2336,5,FALSE)</f>
        <v>No</v>
      </c>
      <c r="G1386" t="str">
        <f>VLOOKUP($A1386,'Medical Examinations'!$A$1:$J$2336,6,FALSE)</f>
        <v>Yes</v>
      </c>
      <c r="H1386">
        <f>VLOOKUP($A1386,'Medical Examinations'!$A$1:$J$2336,7,FALSE)</f>
        <v>1</v>
      </c>
      <c r="I1386" t="str">
        <f>VLOOKUP($A1386,'Medical Examinations'!$A$1:$J$2336,8,FALSE)</f>
        <v>No</v>
      </c>
      <c r="J1386" t="str">
        <f>VLOOKUP($A1386,'Medical Examinations'!$A$1:$J$2336,9,FALSE)</f>
        <v>Obesity</v>
      </c>
      <c r="K1386" t="str">
        <f>VLOOKUP($A1386,'Medical Examinations'!$A$1:$J$2336,10,FALSE)</f>
        <v>Prediabetes</v>
      </c>
      <c r="L1386">
        <f>VLOOKUP($A1386,'Hospitalisation Details'!$A$1:$O$2344,2,FALSE)</f>
        <v>2</v>
      </c>
      <c r="M1386" s="6" t="str">
        <f>VLOOKUP($A1386,'Hospitalisation Details'!$A$1:$O$2344,5,FALSE)</f>
        <v>2-Jun-1979</v>
      </c>
      <c r="N1386" s="28">
        <f>VLOOKUP($A1386,'Hospitalisation Details'!$A$1:$O$2344,6,FALSE)</f>
        <v>44</v>
      </c>
      <c r="O1386" s="28">
        <f>VLOOKUP($A1386,'Hospitalisation Details'!$A$1:$O$2344,7,FALSE)</f>
        <v>1</v>
      </c>
      <c r="P1386" s="28">
        <f>VLOOKUP($A1386,'Hospitalisation Details'!$A$1:$O$2344,8,FALSE)</f>
        <v>7727.25</v>
      </c>
      <c r="Q1386" t="str">
        <f>VLOOKUP($A1386,'Hospitalisation Details'!$A$1:$O$2344,3,FALSE)</f>
        <v>Jun</v>
      </c>
    </row>
    <row r="1387" spans="1:17" ht="15.6" x14ac:dyDescent="0.3">
      <c r="A1387" s="21" t="s">
        <v>983</v>
      </c>
      <c r="B1387" t="str">
        <f>VLOOKUP($A1387,'Customer Names'!$A$2:$D$2336,3,FALSE)</f>
        <v>Ulrich</v>
      </c>
      <c r="C1387">
        <f>VLOOKUP($A1387,'Medical Examinations'!$A$1:$J$2336,2,FALSE)</f>
        <v>27.4</v>
      </c>
      <c r="D1387">
        <f>VLOOKUP($A1387,'Medical Examinations'!$A$1:$J$2336,3,FALSE)</f>
        <v>8.84</v>
      </c>
      <c r="E1387" t="str">
        <f>VLOOKUP($A1387,'Medical Examinations'!$A$1:$J$2336,4,FALSE)</f>
        <v>No</v>
      </c>
      <c r="F1387" t="str">
        <f>VLOOKUP($A1387,'Medical Examinations'!$A$1:$J$2336,5,FALSE)</f>
        <v>No</v>
      </c>
      <c r="G1387" t="str">
        <f>VLOOKUP($A1387,'Medical Examinations'!$A$1:$J$2336,6,FALSE)</f>
        <v>No</v>
      </c>
      <c r="H1387">
        <f>VLOOKUP($A1387,'Medical Examinations'!$A$1:$J$2336,7,FALSE)</f>
        <v>0</v>
      </c>
      <c r="I1387" t="str">
        <f>VLOOKUP($A1387,'Medical Examinations'!$A$1:$J$2336,8,FALSE)</f>
        <v>No</v>
      </c>
      <c r="J1387" t="str">
        <f>VLOOKUP($A1387,'Medical Examinations'!$A$1:$J$2336,9,FALSE)</f>
        <v>Over Weight</v>
      </c>
      <c r="K1387" t="str">
        <f>VLOOKUP($A1387,'Medical Examinations'!$A$1:$J$2336,10,FALSE)</f>
        <v>Diabetes</v>
      </c>
      <c r="L1387">
        <f>VLOOKUP($A1387,'Hospitalisation Details'!$A$1:$O$2344,2,FALSE)</f>
        <v>29</v>
      </c>
      <c r="M1387" s="6" t="str">
        <f>VLOOKUP($A1387,'Hospitalisation Details'!$A$1:$O$2344,5,FALSE)</f>
        <v>29-Dec-1978</v>
      </c>
      <c r="N1387" s="28">
        <f>VLOOKUP($A1387,'Hospitalisation Details'!$A$1:$O$2344,6,FALSE)</f>
        <v>44</v>
      </c>
      <c r="O1387" s="28">
        <f>VLOOKUP($A1387,'Hospitalisation Details'!$A$1:$O$2344,7,FALSE)</f>
        <v>2</v>
      </c>
      <c r="P1387" s="28">
        <f>VLOOKUP($A1387,'Hospitalisation Details'!$A$1:$O$2344,8,FALSE)</f>
        <v>7726.85</v>
      </c>
      <c r="Q1387" t="str">
        <f>VLOOKUP($A1387,'Hospitalisation Details'!$A$1:$O$2344,3,FALSE)</f>
        <v>Dec</v>
      </c>
    </row>
    <row r="1388" spans="1:17" ht="15.6" x14ac:dyDescent="0.3">
      <c r="A1388" s="21" t="s">
        <v>982</v>
      </c>
      <c r="B1388" t="str">
        <f>VLOOKUP($A1388,'Customer Names'!$A$2:$D$2336,3,FALSE)</f>
        <v>Justin P</v>
      </c>
      <c r="C1388">
        <f>VLOOKUP($A1388,'Medical Examinations'!$A$1:$J$2336,2,FALSE)</f>
        <v>27.53</v>
      </c>
      <c r="D1388">
        <f>VLOOKUP($A1388,'Medical Examinations'!$A$1:$J$2336,3,FALSE)</f>
        <v>4.1100000000000003</v>
      </c>
      <c r="E1388" t="str">
        <f>VLOOKUP($A1388,'Medical Examinations'!$A$1:$J$2336,4,FALSE)</f>
        <v>No</v>
      </c>
      <c r="F1388" t="str">
        <f>VLOOKUP($A1388,'Medical Examinations'!$A$1:$J$2336,5,FALSE)</f>
        <v>No</v>
      </c>
      <c r="G1388" t="str">
        <f>VLOOKUP($A1388,'Medical Examinations'!$A$1:$J$2336,6,FALSE)</f>
        <v>No</v>
      </c>
      <c r="H1388">
        <f>VLOOKUP($A1388,'Medical Examinations'!$A$1:$J$2336,7,FALSE)</f>
        <v>1</v>
      </c>
      <c r="I1388" t="str">
        <f>VLOOKUP($A1388,'Medical Examinations'!$A$1:$J$2336,8,FALSE)</f>
        <v>No</v>
      </c>
      <c r="J1388" t="str">
        <f>VLOOKUP($A1388,'Medical Examinations'!$A$1:$J$2336,9,FALSE)</f>
        <v>Over Weight</v>
      </c>
      <c r="K1388" t="str">
        <f>VLOOKUP($A1388,'Medical Examinations'!$A$1:$J$2336,10,FALSE)</f>
        <v>Normal</v>
      </c>
      <c r="L1388">
        <f>VLOOKUP($A1388,'Hospitalisation Details'!$A$1:$O$2344,2,FALSE)</f>
        <v>12</v>
      </c>
      <c r="M1388" s="6" t="str">
        <f>VLOOKUP($A1388,'Hospitalisation Details'!$A$1:$O$2344,5,FALSE)</f>
        <v>12-Jul-1987</v>
      </c>
      <c r="N1388" s="28">
        <f>VLOOKUP($A1388,'Hospitalisation Details'!$A$1:$O$2344,6,FALSE)</f>
        <v>35</v>
      </c>
      <c r="O1388" s="28">
        <f>VLOOKUP($A1388,'Hospitalisation Details'!$A$1:$O$2344,7,FALSE)</f>
        <v>3</v>
      </c>
      <c r="P1388" s="28">
        <f>VLOOKUP($A1388,'Hospitalisation Details'!$A$1:$O$2344,8,FALSE)</f>
        <v>7684.62</v>
      </c>
      <c r="Q1388" t="str">
        <f>VLOOKUP($A1388,'Hospitalisation Details'!$A$1:$O$2344,3,FALSE)</f>
        <v>Jul</v>
      </c>
    </row>
    <row r="1389" spans="1:17" ht="15.6" x14ac:dyDescent="0.3">
      <c r="A1389" s="21" t="s">
        <v>981</v>
      </c>
      <c r="B1389" t="str">
        <f>VLOOKUP($A1389,'Customer Names'!$A$2:$D$2336,3,FALSE)</f>
        <v>Hannah E</v>
      </c>
      <c r="C1389">
        <f>VLOOKUP($A1389,'Medical Examinations'!$A$1:$J$2336,2,FALSE)</f>
        <v>33</v>
      </c>
      <c r="D1389">
        <f>VLOOKUP($A1389,'Medical Examinations'!$A$1:$J$2336,3,FALSE)</f>
        <v>4.57</v>
      </c>
      <c r="E1389" t="str">
        <f>VLOOKUP($A1389,'Medical Examinations'!$A$1:$J$2336,4,FALSE)</f>
        <v>No</v>
      </c>
      <c r="F1389" t="str">
        <f>VLOOKUP($A1389,'Medical Examinations'!$A$1:$J$2336,5,FALSE)</f>
        <v>No</v>
      </c>
      <c r="G1389" t="str">
        <f>VLOOKUP($A1389,'Medical Examinations'!$A$1:$J$2336,6,FALSE)</f>
        <v>No</v>
      </c>
      <c r="H1389">
        <f>VLOOKUP($A1389,'Medical Examinations'!$A$1:$J$2336,7,FALSE)</f>
        <v>0</v>
      </c>
      <c r="I1389" t="str">
        <f>VLOOKUP($A1389,'Medical Examinations'!$A$1:$J$2336,8,FALSE)</f>
        <v>No</v>
      </c>
      <c r="J1389" t="str">
        <f>VLOOKUP($A1389,'Medical Examinations'!$A$1:$J$2336,9,FALSE)</f>
        <v>Obesity</v>
      </c>
      <c r="K1389" t="str">
        <f>VLOOKUP($A1389,'Medical Examinations'!$A$1:$J$2336,10,FALSE)</f>
        <v>Normal</v>
      </c>
      <c r="L1389">
        <f>VLOOKUP($A1389,'Hospitalisation Details'!$A$1:$O$2344,2,FALSE)</f>
        <v>18</v>
      </c>
      <c r="M1389" s="6" t="str">
        <f>VLOOKUP($A1389,'Hospitalisation Details'!$A$1:$O$2344,5,FALSE)</f>
        <v>18-Dec-1982</v>
      </c>
      <c r="N1389" s="28">
        <f>VLOOKUP($A1389,'Hospitalisation Details'!$A$1:$O$2344,6,FALSE)</f>
        <v>40</v>
      </c>
      <c r="O1389" s="28">
        <f>VLOOKUP($A1389,'Hospitalisation Details'!$A$1:$O$2344,7,FALSE)</f>
        <v>3</v>
      </c>
      <c r="P1389" s="28">
        <f>VLOOKUP($A1389,'Hospitalisation Details'!$A$1:$O$2344,8,FALSE)</f>
        <v>7682.67</v>
      </c>
      <c r="Q1389" t="str">
        <f>VLOOKUP($A1389,'Hospitalisation Details'!$A$1:$O$2344,3,FALSE)</f>
        <v>Dec</v>
      </c>
    </row>
    <row r="1390" spans="1:17" ht="15.6" x14ac:dyDescent="0.3">
      <c r="A1390" s="21" t="s">
        <v>980</v>
      </c>
      <c r="B1390" t="str">
        <f>VLOOKUP($A1390,'Customer Names'!$A$2:$D$2336,3,FALSE)</f>
        <v>David</v>
      </c>
      <c r="C1390">
        <f>VLOOKUP($A1390,'Medical Examinations'!$A$1:$J$2336,2,FALSE)</f>
        <v>25.78</v>
      </c>
      <c r="D1390">
        <f>VLOOKUP($A1390,'Medical Examinations'!$A$1:$J$2336,3,FALSE)</f>
        <v>11.06</v>
      </c>
      <c r="E1390" t="str">
        <f>VLOOKUP($A1390,'Medical Examinations'!$A$1:$J$2336,4,FALSE)</f>
        <v>Yes</v>
      </c>
      <c r="F1390" t="str">
        <f>VLOOKUP($A1390,'Medical Examinations'!$A$1:$J$2336,5,FALSE)</f>
        <v>No</v>
      </c>
      <c r="G1390" t="str">
        <f>VLOOKUP($A1390,'Medical Examinations'!$A$1:$J$2336,6,FALSE)</f>
        <v>No</v>
      </c>
      <c r="H1390">
        <f>VLOOKUP($A1390,'Medical Examinations'!$A$1:$J$2336,7,FALSE)</f>
        <v>0</v>
      </c>
      <c r="I1390" t="str">
        <f>VLOOKUP($A1390,'Medical Examinations'!$A$1:$J$2336,8,FALSE)</f>
        <v>No</v>
      </c>
      <c r="J1390" t="str">
        <f>VLOOKUP($A1390,'Medical Examinations'!$A$1:$J$2336,9,FALSE)</f>
        <v>Over Weight</v>
      </c>
      <c r="K1390" t="str">
        <f>VLOOKUP($A1390,'Medical Examinations'!$A$1:$J$2336,10,FALSE)</f>
        <v>Diabetes</v>
      </c>
      <c r="L1390">
        <f>VLOOKUP($A1390,'Hospitalisation Details'!$A$1:$O$2344,2,FALSE)</f>
        <v>19</v>
      </c>
      <c r="M1390" s="6" t="str">
        <f>VLOOKUP($A1390,'Hospitalisation Details'!$A$1:$O$2344,5,FALSE)</f>
        <v>19-Dec-1981</v>
      </c>
      <c r="N1390" s="28">
        <f>VLOOKUP($A1390,'Hospitalisation Details'!$A$1:$O$2344,6,FALSE)</f>
        <v>41</v>
      </c>
      <c r="O1390" s="28">
        <f>VLOOKUP($A1390,'Hospitalisation Details'!$A$1:$O$2344,7,FALSE)</f>
        <v>1</v>
      </c>
      <c r="P1390" s="28">
        <f>VLOOKUP($A1390,'Hospitalisation Details'!$A$1:$O$2344,8,FALSE)</f>
        <v>7681.17</v>
      </c>
      <c r="Q1390" t="str">
        <f>VLOOKUP($A1390,'Hospitalisation Details'!$A$1:$O$2344,3,FALSE)</f>
        <v>Dec</v>
      </c>
    </row>
    <row r="1391" spans="1:17" ht="15.6" x14ac:dyDescent="0.3">
      <c r="A1391" s="21" t="s">
        <v>979</v>
      </c>
      <c r="B1391" t="str">
        <f>VLOOKUP($A1391,'Customer Names'!$A$2:$D$2336,3,FALSE)</f>
        <v>Jim</v>
      </c>
      <c r="C1391">
        <f>VLOOKUP($A1391,'Medical Examinations'!$A$1:$J$2336,2,FALSE)</f>
        <v>22.66</v>
      </c>
      <c r="D1391">
        <f>VLOOKUP($A1391,'Medical Examinations'!$A$1:$J$2336,3,FALSE)</f>
        <v>10.68</v>
      </c>
      <c r="E1391" t="str">
        <f>VLOOKUP($A1391,'Medical Examinations'!$A$1:$J$2336,4,FALSE)</f>
        <v>No</v>
      </c>
      <c r="F1391" t="str">
        <f>VLOOKUP($A1391,'Medical Examinations'!$A$1:$J$2336,5,FALSE)</f>
        <v>No</v>
      </c>
      <c r="G1391" t="str">
        <f>VLOOKUP($A1391,'Medical Examinations'!$A$1:$J$2336,6,FALSE)</f>
        <v>No</v>
      </c>
      <c r="H1391">
        <f>VLOOKUP($A1391,'Medical Examinations'!$A$1:$J$2336,7,FALSE)</f>
        <v>0</v>
      </c>
      <c r="I1391" t="str">
        <f>VLOOKUP($A1391,'Medical Examinations'!$A$1:$J$2336,8,FALSE)</f>
        <v>No</v>
      </c>
      <c r="J1391" t="str">
        <f>VLOOKUP($A1391,'Medical Examinations'!$A$1:$J$2336,9,FALSE)</f>
        <v>Normal Weight</v>
      </c>
      <c r="K1391" t="str">
        <f>VLOOKUP($A1391,'Medical Examinations'!$A$1:$J$2336,10,FALSE)</f>
        <v>Diabetes</v>
      </c>
      <c r="L1391">
        <f>VLOOKUP($A1391,'Hospitalisation Details'!$A$1:$O$2344,2,FALSE)</f>
        <v>11</v>
      </c>
      <c r="M1391" s="6" t="str">
        <f>VLOOKUP($A1391,'Hospitalisation Details'!$A$1:$O$2344,5,FALSE)</f>
        <v>11-Oct-1971</v>
      </c>
      <c r="N1391" s="28">
        <f>VLOOKUP($A1391,'Hospitalisation Details'!$A$1:$O$2344,6,FALSE)</f>
        <v>51</v>
      </c>
      <c r="O1391" s="28">
        <f>VLOOKUP($A1391,'Hospitalisation Details'!$A$1:$O$2344,7,FALSE)</f>
        <v>0</v>
      </c>
      <c r="P1391" s="28">
        <f>VLOOKUP($A1391,'Hospitalisation Details'!$A$1:$O$2344,8,FALSE)</f>
        <v>7680.92</v>
      </c>
      <c r="Q1391" t="str">
        <f>VLOOKUP($A1391,'Hospitalisation Details'!$A$1:$O$2344,3,FALSE)</f>
        <v>Oct</v>
      </c>
    </row>
    <row r="1392" spans="1:17" ht="15.6" x14ac:dyDescent="0.3">
      <c r="A1392" s="21" t="s">
        <v>978</v>
      </c>
      <c r="B1392" t="str">
        <f>VLOOKUP($A1392,'Customer Names'!$A$2:$D$2336,3,FALSE)</f>
        <v>Joseph P</v>
      </c>
      <c r="C1392">
        <f>VLOOKUP($A1392,'Medical Examinations'!$A$1:$J$2336,2,FALSE)</f>
        <v>38.81</v>
      </c>
      <c r="D1392">
        <f>VLOOKUP($A1392,'Medical Examinations'!$A$1:$J$2336,3,FALSE)</f>
        <v>6.14</v>
      </c>
      <c r="E1392" t="str">
        <f>VLOOKUP($A1392,'Medical Examinations'!$A$1:$J$2336,4,FALSE)</f>
        <v>Yes</v>
      </c>
      <c r="F1392" t="str">
        <f>VLOOKUP($A1392,'Medical Examinations'!$A$1:$J$2336,5,FALSE)</f>
        <v>No</v>
      </c>
      <c r="G1392" t="str">
        <f>VLOOKUP($A1392,'Medical Examinations'!$A$1:$J$2336,6,FALSE)</f>
        <v>No</v>
      </c>
      <c r="H1392">
        <f>VLOOKUP($A1392,'Medical Examinations'!$A$1:$J$2336,7,FALSE)</f>
        <v>1</v>
      </c>
      <c r="I1392" t="str">
        <f>VLOOKUP($A1392,'Medical Examinations'!$A$1:$J$2336,8,FALSE)</f>
        <v>No</v>
      </c>
      <c r="J1392" t="str">
        <f>VLOOKUP($A1392,'Medical Examinations'!$A$1:$J$2336,9,FALSE)</f>
        <v>Obesity</v>
      </c>
      <c r="K1392" t="str">
        <f>VLOOKUP($A1392,'Medical Examinations'!$A$1:$J$2336,10,FALSE)</f>
        <v>Prediabetes</v>
      </c>
      <c r="L1392">
        <f>VLOOKUP($A1392,'Hospitalisation Details'!$A$1:$O$2344,2,FALSE)</f>
        <v>13</v>
      </c>
      <c r="M1392" s="6" t="str">
        <f>VLOOKUP($A1392,'Hospitalisation Details'!$A$1:$O$2344,5,FALSE)</f>
        <v>13-Sep-1995</v>
      </c>
      <c r="N1392" s="28">
        <f>VLOOKUP($A1392,'Hospitalisation Details'!$A$1:$O$2344,6,FALSE)</f>
        <v>27</v>
      </c>
      <c r="O1392" s="28">
        <f>VLOOKUP($A1392,'Hospitalisation Details'!$A$1:$O$2344,7,FALSE)</f>
        <v>0</v>
      </c>
      <c r="P1392" s="28">
        <f>VLOOKUP($A1392,'Hospitalisation Details'!$A$1:$O$2344,8,FALSE)</f>
        <v>7676.4</v>
      </c>
      <c r="Q1392" t="str">
        <f>VLOOKUP($A1392,'Hospitalisation Details'!$A$1:$O$2344,3,FALSE)</f>
        <v>Sep</v>
      </c>
    </row>
    <row r="1393" spans="1:17" ht="15.6" x14ac:dyDescent="0.3">
      <c r="A1393" s="21" t="s">
        <v>977</v>
      </c>
      <c r="B1393" t="str">
        <f>VLOOKUP($A1393,'Customer Names'!$A$2:$D$2336,3,FALSE)</f>
        <v>Michael</v>
      </c>
      <c r="C1393">
        <f>VLOOKUP($A1393,'Medical Examinations'!$A$1:$J$2336,2,FALSE)</f>
        <v>38.51</v>
      </c>
      <c r="D1393">
        <f>VLOOKUP($A1393,'Medical Examinations'!$A$1:$J$2336,3,FALSE)</f>
        <v>5.45</v>
      </c>
      <c r="E1393" t="str">
        <f>VLOOKUP($A1393,'Medical Examinations'!$A$1:$J$2336,4,FALSE)</f>
        <v>Yes</v>
      </c>
      <c r="F1393" t="str">
        <f>VLOOKUP($A1393,'Medical Examinations'!$A$1:$J$2336,5,FALSE)</f>
        <v>No</v>
      </c>
      <c r="G1393" t="str">
        <f>VLOOKUP($A1393,'Medical Examinations'!$A$1:$J$2336,6,FALSE)</f>
        <v>No</v>
      </c>
      <c r="H1393">
        <f>VLOOKUP($A1393,'Medical Examinations'!$A$1:$J$2336,7,FALSE)</f>
        <v>0</v>
      </c>
      <c r="I1393" t="str">
        <f>VLOOKUP($A1393,'Medical Examinations'!$A$1:$J$2336,8,FALSE)</f>
        <v>No</v>
      </c>
      <c r="J1393" t="str">
        <f>VLOOKUP($A1393,'Medical Examinations'!$A$1:$J$2336,9,FALSE)</f>
        <v>Obesity</v>
      </c>
      <c r="K1393" t="str">
        <f>VLOOKUP($A1393,'Medical Examinations'!$A$1:$J$2336,10,FALSE)</f>
        <v>Normal</v>
      </c>
      <c r="L1393">
        <f>VLOOKUP($A1393,'Hospitalisation Details'!$A$1:$O$2344,2,FALSE)</f>
        <v>24</v>
      </c>
      <c r="M1393" s="6" t="str">
        <f>VLOOKUP($A1393,'Hospitalisation Details'!$A$1:$O$2344,5,FALSE)</f>
        <v>24-Nov-1996</v>
      </c>
      <c r="N1393" s="28">
        <f>VLOOKUP($A1393,'Hospitalisation Details'!$A$1:$O$2344,6,FALSE)</f>
        <v>26</v>
      </c>
      <c r="O1393" s="28">
        <f>VLOOKUP($A1393,'Hospitalisation Details'!$A$1:$O$2344,7,FALSE)</f>
        <v>0</v>
      </c>
      <c r="P1393" s="28">
        <f>VLOOKUP($A1393,'Hospitalisation Details'!$A$1:$O$2344,8,FALSE)</f>
        <v>7670.75</v>
      </c>
      <c r="Q1393" t="str">
        <f>VLOOKUP($A1393,'Hospitalisation Details'!$A$1:$O$2344,3,FALSE)</f>
        <v>Nov</v>
      </c>
    </row>
    <row r="1394" spans="1:17" ht="15.6" x14ac:dyDescent="0.3">
      <c r="A1394" s="21" t="s">
        <v>976</v>
      </c>
      <c r="B1394" t="str">
        <f>VLOOKUP($A1394,'Customer Names'!$A$2:$D$2336,3,FALSE)</f>
        <v>Gina M</v>
      </c>
      <c r="C1394">
        <f>VLOOKUP($A1394,'Medical Examinations'!$A$1:$J$2336,2,FALSE)</f>
        <v>22.98</v>
      </c>
      <c r="D1394">
        <f>VLOOKUP($A1394,'Medical Examinations'!$A$1:$J$2336,3,FALSE)</f>
        <v>6.14</v>
      </c>
      <c r="E1394" t="str">
        <f>VLOOKUP($A1394,'Medical Examinations'!$A$1:$J$2336,4,FALSE)</f>
        <v>Yes</v>
      </c>
      <c r="F1394" t="str">
        <f>VLOOKUP($A1394,'Medical Examinations'!$A$1:$J$2336,5,FALSE)</f>
        <v>No</v>
      </c>
      <c r="G1394" t="str">
        <f>VLOOKUP($A1394,'Medical Examinations'!$A$1:$J$2336,6,FALSE)</f>
        <v>No</v>
      </c>
      <c r="H1394">
        <f>VLOOKUP($A1394,'Medical Examinations'!$A$1:$J$2336,7,FALSE)</f>
        <v>0</v>
      </c>
      <c r="I1394" t="str">
        <f>VLOOKUP($A1394,'Medical Examinations'!$A$1:$J$2336,8,FALSE)</f>
        <v>No</v>
      </c>
      <c r="J1394" t="str">
        <f>VLOOKUP($A1394,'Medical Examinations'!$A$1:$J$2336,9,FALSE)</f>
        <v>Normal Weight</v>
      </c>
      <c r="K1394" t="str">
        <f>VLOOKUP($A1394,'Medical Examinations'!$A$1:$J$2336,10,FALSE)</f>
        <v>Prediabetes</v>
      </c>
      <c r="L1394">
        <f>VLOOKUP($A1394,'Hospitalisation Details'!$A$1:$O$2344,2,FALSE)</f>
        <v>9</v>
      </c>
      <c r="M1394" s="6" t="str">
        <f>VLOOKUP($A1394,'Hospitalisation Details'!$A$1:$O$2344,5,FALSE)</f>
        <v>9-Oct-1976</v>
      </c>
      <c r="N1394" s="28">
        <f>VLOOKUP($A1394,'Hospitalisation Details'!$A$1:$O$2344,6,FALSE)</f>
        <v>46</v>
      </c>
      <c r="O1394" s="28">
        <f>VLOOKUP($A1394,'Hospitalisation Details'!$A$1:$O$2344,7,FALSE)</f>
        <v>2</v>
      </c>
      <c r="P1394" s="28">
        <f>VLOOKUP($A1394,'Hospitalisation Details'!$A$1:$O$2344,8,FALSE)</f>
        <v>7662.47</v>
      </c>
      <c r="Q1394" t="str">
        <f>VLOOKUP($A1394,'Hospitalisation Details'!$A$1:$O$2344,3,FALSE)</f>
        <v>Oct</v>
      </c>
    </row>
    <row r="1395" spans="1:17" ht="15.6" x14ac:dyDescent="0.3">
      <c r="A1395" s="21" t="s">
        <v>975</v>
      </c>
      <c r="B1395" t="str">
        <f>VLOOKUP($A1395,'Customer Names'!$A$2:$D$2336,3,FALSE)</f>
        <v>Shantel C</v>
      </c>
      <c r="C1395">
        <f>VLOOKUP($A1395,'Medical Examinations'!$A$1:$J$2336,2,FALSE)</f>
        <v>15.65</v>
      </c>
      <c r="D1395">
        <f>VLOOKUP($A1395,'Medical Examinations'!$A$1:$J$2336,3,FALSE)</f>
        <v>7.85</v>
      </c>
      <c r="E1395" t="str">
        <f>VLOOKUP($A1395,'Medical Examinations'!$A$1:$J$2336,4,FALSE)</f>
        <v>No</v>
      </c>
      <c r="F1395" t="str">
        <f>VLOOKUP($A1395,'Medical Examinations'!$A$1:$J$2336,5,FALSE)</f>
        <v>No</v>
      </c>
      <c r="G1395" t="str">
        <f>VLOOKUP($A1395,'Medical Examinations'!$A$1:$J$2336,6,FALSE)</f>
        <v>No</v>
      </c>
      <c r="H1395">
        <f>VLOOKUP($A1395,'Medical Examinations'!$A$1:$J$2336,7,FALSE)</f>
        <v>0</v>
      </c>
      <c r="I1395" t="str">
        <f>VLOOKUP($A1395,'Medical Examinations'!$A$1:$J$2336,8,FALSE)</f>
        <v>No</v>
      </c>
      <c r="J1395" t="str">
        <f>VLOOKUP($A1395,'Medical Examinations'!$A$1:$J$2336,9,FALSE)</f>
        <v>Under Weight</v>
      </c>
      <c r="K1395" t="str">
        <f>VLOOKUP($A1395,'Medical Examinations'!$A$1:$J$2336,10,FALSE)</f>
        <v>Diabetes</v>
      </c>
      <c r="L1395">
        <f>VLOOKUP($A1395,'Hospitalisation Details'!$A$1:$O$2344,2,FALSE)</f>
        <v>27</v>
      </c>
      <c r="M1395" s="6" t="str">
        <f>VLOOKUP($A1395,'Hospitalisation Details'!$A$1:$O$2344,5,FALSE)</f>
        <v>27-Dec-1965</v>
      </c>
      <c r="N1395" s="28">
        <f>VLOOKUP($A1395,'Hospitalisation Details'!$A$1:$O$2344,6,FALSE)</f>
        <v>57</v>
      </c>
      <c r="O1395" s="28">
        <f>VLOOKUP($A1395,'Hospitalisation Details'!$A$1:$O$2344,7,FALSE)</f>
        <v>0</v>
      </c>
      <c r="P1395" s="28">
        <f>VLOOKUP($A1395,'Hospitalisation Details'!$A$1:$O$2344,8,FALSE)</f>
        <v>7657.69</v>
      </c>
      <c r="Q1395" t="str">
        <f>VLOOKUP($A1395,'Hospitalisation Details'!$A$1:$O$2344,3,FALSE)</f>
        <v>Dec</v>
      </c>
    </row>
    <row r="1396" spans="1:17" ht="15.6" x14ac:dyDescent="0.3">
      <c r="A1396" s="21" t="s">
        <v>974</v>
      </c>
      <c r="B1396" t="str">
        <f>VLOOKUP($A1396,'Customer Names'!$A$2:$D$2336,3,FALSE)</f>
        <v>Brian</v>
      </c>
      <c r="C1396">
        <f>VLOOKUP($A1396,'Medical Examinations'!$A$1:$J$2336,2,FALSE)</f>
        <v>39.97</v>
      </c>
      <c r="D1396">
        <f>VLOOKUP($A1396,'Medical Examinations'!$A$1:$J$2336,3,FALSE)</f>
        <v>4.09</v>
      </c>
      <c r="E1396" t="str">
        <f>VLOOKUP($A1396,'Medical Examinations'!$A$1:$J$2336,4,FALSE)</f>
        <v>No</v>
      </c>
      <c r="F1396" t="str">
        <f>VLOOKUP($A1396,'Medical Examinations'!$A$1:$J$2336,5,FALSE)</f>
        <v>No</v>
      </c>
      <c r="G1396" t="str">
        <f>VLOOKUP($A1396,'Medical Examinations'!$A$1:$J$2336,6,FALSE)</f>
        <v>No</v>
      </c>
      <c r="H1396">
        <f>VLOOKUP($A1396,'Medical Examinations'!$A$1:$J$2336,7,FALSE)</f>
        <v>1</v>
      </c>
      <c r="I1396" t="str">
        <f>VLOOKUP($A1396,'Medical Examinations'!$A$1:$J$2336,8,FALSE)</f>
        <v>No</v>
      </c>
      <c r="J1396" t="str">
        <f>VLOOKUP($A1396,'Medical Examinations'!$A$1:$J$2336,9,FALSE)</f>
        <v>Obesity</v>
      </c>
      <c r="K1396" t="str">
        <f>VLOOKUP($A1396,'Medical Examinations'!$A$1:$J$2336,10,FALSE)</f>
        <v>Normal</v>
      </c>
      <c r="L1396">
        <f>VLOOKUP($A1396,'Hospitalisation Details'!$A$1:$O$2344,2,FALSE)</f>
        <v>30</v>
      </c>
      <c r="M1396" s="6" t="str">
        <f>VLOOKUP($A1396,'Hospitalisation Details'!$A$1:$O$2344,5,FALSE)</f>
        <v>30-Sep-1998</v>
      </c>
      <c r="N1396" s="28">
        <f>VLOOKUP($A1396,'Hospitalisation Details'!$A$1:$O$2344,6,FALSE)</f>
        <v>24</v>
      </c>
      <c r="O1396" s="28">
        <f>VLOOKUP($A1396,'Hospitalisation Details'!$A$1:$O$2344,7,FALSE)</f>
        <v>0</v>
      </c>
      <c r="P1396" s="28">
        <f>VLOOKUP($A1396,'Hospitalisation Details'!$A$1:$O$2344,8,FALSE)</f>
        <v>7652.26</v>
      </c>
      <c r="Q1396" t="str">
        <f>VLOOKUP($A1396,'Hospitalisation Details'!$A$1:$O$2344,3,FALSE)</f>
        <v>Sep</v>
      </c>
    </row>
    <row r="1397" spans="1:17" ht="15.6" x14ac:dyDescent="0.3">
      <c r="A1397" s="21" t="s">
        <v>973</v>
      </c>
      <c r="B1397" t="str">
        <f>VLOOKUP($A1397,'Customer Names'!$A$2:$D$2336,3,FALSE)</f>
        <v>Brian</v>
      </c>
      <c r="C1397">
        <f>VLOOKUP($A1397,'Medical Examinations'!$A$1:$J$2336,2,FALSE)</f>
        <v>37.22</v>
      </c>
      <c r="D1397">
        <f>VLOOKUP($A1397,'Medical Examinations'!$A$1:$J$2336,3,FALSE)</f>
        <v>4.62</v>
      </c>
      <c r="E1397" t="str">
        <f>VLOOKUP($A1397,'Medical Examinations'!$A$1:$J$2336,4,FALSE)</f>
        <v>No</v>
      </c>
      <c r="F1397" t="str">
        <f>VLOOKUP($A1397,'Medical Examinations'!$A$1:$J$2336,5,FALSE)</f>
        <v>No</v>
      </c>
      <c r="G1397" t="str">
        <f>VLOOKUP($A1397,'Medical Examinations'!$A$1:$J$2336,6,FALSE)</f>
        <v>Yes</v>
      </c>
      <c r="H1397">
        <f>VLOOKUP($A1397,'Medical Examinations'!$A$1:$J$2336,7,FALSE)</f>
        <v>1</v>
      </c>
      <c r="I1397" t="str">
        <f>VLOOKUP($A1397,'Medical Examinations'!$A$1:$J$2336,8,FALSE)</f>
        <v>No</v>
      </c>
      <c r="J1397" t="str">
        <f>VLOOKUP($A1397,'Medical Examinations'!$A$1:$J$2336,9,FALSE)</f>
        <v>Obesity</v>
      </c>
      <c r="K1397" t="str">
        <f>VLOOKUP($A1397,'Medical Examinations'!$A$1:$J$2336,10,FALSE)</f>
        <v>Normal</v>
      </c>
      <c r="L1397">
        <f>VLOOKUP($A1397,'Hospitalisation Details'!$A$1:$O$2344,2,FALSE)</f>
        <v>10</v>
      </c>
      <c r="M1397" s="6" t="str">
        <f>VLOOKUP($A1397,'Hospitalisation Details'!$A$1:$O$2344,5,FALSE)</f>
        <v>10-Aug-1993</v>
      </c>
      <c r="N1397" s="28">
        <f>VLOOKUP($A1397,'Hospitalisation Details'!$A$1:$O$2344,6,FALSE)</f>
        <v>29</v>
      </c>
      <c r="O1397" s="28">
        <f>VLOOKUP($A1397,'Hospitalisation Details'!$A$1:$O$2344,7,FALSE)</f>
        <v>0</v>
      </c>
      <c r="P1397" s="28">
        <f>VLOOKUP($A1397,'Hospitalisation Details'!$A$1:$O$2344,8,FALSE)</f>
        <v>7650.8</v>
      </c>
      <c r="Q1397" t="str">
        <f>VLOOKUP($A1397,'Hospitalisation Details'!$A$1:$O$2344,3,FALSE)</f>
        <v>Aug</v>
      </c>
    </row>
    <row r="1398" spans="1:17" ht="15.6" x14ac:dyDescent="0.3">
      <c r="A1398" s="21" t="s">
        <v>972</v>
      </c>
      <c r="B1398" t="str">
        <f>VLOOKUP($A1398,'Customer Names'!$A$2:$D$2336,3,FALSE)</f>
        <v>Jessica R</v>
      </c>
      <c r="C1398">
        <f>VLOOKUP($A1398,'Medical Examinations'!$A$1:$J$2336,2,FALSE)</f>
        <v>41.325000000000003</v>
      </c>
      <c r="D1398">
        <f>VLOOKUP($A1398,'Medical Examinations'!$A$1:$J$2336,3,FALSE)</f>
        <v>5.77</v>
      </c>
      <c r="E1398" t="str">
        <f>VLOOKUP($A1398,'Medical Examinations'!$A$1:$J$2336,4,FALSE)</f>
        <v>No</v>
      </c>
      <c r="F1398" t="str">
        <f>VLOOKUP($A1398,'Medical Examinations'!$A$1:$J$2336,5,FALSE)</f>
        <v>No</v>
      </c>
      <c r="G1398" t="str">
        <f>VLOOKUP($A1398,'Medical Examinations'!$A$1:$J$2336,6,FALSE)</f>
        <v>No</v>
      </c>
      <c r="H1398">
        <f>VLOOKUP($A1398,'Medical Examinations'!$A$1:$J$2336,7,FALSE)</f>
        <v>0</v>
      </c>
      <c r="I1398" t="str">
        <f>VLOOKUP($A1398,'Medical Examinations'!$A$1:$J$2336,8,FALSE)</f>
        <v>No</v>
      </c>
      <c r="J1398" t="str">
        <f>VLOOKUP($A1398,'Medical Examinations'!$A$1:$J$2336,9,FALSE)</f>
        <v>Obesity</v>
      </c>
      <c r="K1398" t="str">
        <f>VLOOKUP($A1398,'Medical Examinations'!$A$1:$J$2336,10,FALSE)</f>
        <v>Prediabetes</v>
      </c>
      <c r="L1398">
        <f>VLOOKUP($A1398,'Hospitalisation Details'!$A$1:$O$2344,2,FALSE)</f>
        <v>16</v>
      </c>
      <c r="M1398" s="6" t="str">
        <f>VLOOKUP($A1398,'Hospitalisation Details'!$A$1:$O$2344,5,FALSE)</f>
        <v>16-Oct-1980</v>
      </c>
      <c r="N1398" s="28">
        <f>VLOOKUP($A1398,'Hospitalisation Details'!$A$1:$O$2344,6,FALSE)</f>
        <v>42</v>
      </c>
      <c r="O1398" s="28">
        <f>VLOOKUP($A1398,'Hospitalisation Details'!$A$1:$O$2344,7,FALSE)</f>
        <v>1</v>
      </c>
      <c r="P1398" s="28">
        <f>VLOOKUP($A1398,'Hospitalisation Details'!$A$1:$O$2344,8,FALSE)</f>
        <v>7650.77</v>
      </c>
      <c r="Q1398" t="str">
        <f>VLOOKUP($A1398,'Hospitalisation Details'!$A$1:$O$2344,3,FALSE)</f>
        <v>Oct</v>
      </c>
    </row>
    <row r="1399" spans="1:17" ht="15.6" x14ac:dyDescent="0.3">
      <c r="A1399" s="21" t="s">
        <v>971</v>
      </c>
      <c r="B1399" t="str">
        <f>VLOOKUP($A1399,'Customer Names'!$A$2:$D$2336,3,FALSE)</f>
        <v>Robyn</v>
      </c>
      <c r="C1399">
        <f>VLOOKUP($A1399,'Medical Examinations'!$A$1:$J$2336,2,FALSE)</f>
        <v>40.31</v>
      </c>
      <c r="D1399">
        <f>VLOOKUP($A1399,'Medical Examinations'!$A$1:$J$2336,3,FALSE)</f>
        <v>5.84</v>
      </c>
      <c r="E1399" t="str">
        <f>VLOOKUP($A1399,'Medical Examinations'!$A$1:$J$2336,4,FALSE)</f>
        <v>No</v>
      </c>
      <c r="F1399" t="str">
        <f>VLOOKUP($A1399,'Medical Examinations'!$A$1:$J$2336,5,FALSE)</f>
        <v>No</v>
      </c>
      <c r="G1399" t="str">
        <f>VLOOKUP($A1399,'Medical Examinations'!$A$1:$J$2336,6,FALSE)</f>
        <v>No</v>
      </c>
      <c r="H1399">
        <f>VLOOKUP($A1399,'Medical Examinations'!$A$1:$J$2336,7,FALSE)</f>
        <v>0</v>
      </c>
      <c r="I1399" t="str">
        <f>VLOOKUP($A1399,'Medical Examinations'!$A$1:$J$2336,8,FALSE)</f>
        <v>No</v>
      </c>
      <c r="J1399" t="str">
        <f>VLOOKUP($A1399,'Medical Examinations'!$A$1:$J$2336,9,FALSE)</f>
        <v>Obesity</v>
      </c>
      <c r="K1399" t="str">
        <f>VLOOKUP($A1399,'Medical Examinations'!$A$1:$J$2336,10,FALSE)</f>
        <v>Prediabetes</v>
      </c>
      <c r="L1399">
        <f>VLOOKUP($A1399,'Hospitalisation Details'!$A$1:$O$2344,2,FALSE)</f>
        <v>15</v>
      </c>
      <c r="M1399" s="6" t="str">
        <f>VLOOKUP($A1399,'Hospitalisation Details'!$A$1:$O$2344,5,FALSE)</f>
        <v>15-Jun-1999</v>
      </c>
      <c r="N1399" s="28">
        <f>VLOOKUP($A1399,'Hospitalisation Details'!$A$1:$O$2344,6,FALSE)</f>
        <v>23</v>
      </c>
      <c r="O1399" s="28">
        <f>VLOOKUP($A1399,'Hospitalisation Details'!$A$1:$O$2344,7,FALSE)</f>
        <v>0</v>
      </c>
      <c r="P1399" s="28">
        <f>VLOOKUP($A1399,'Hospitalisation Details'!$A$1:$O$2344,8,FALSE)</f>
        <v>7642.05</v>
      </c>
      <c r="Q1399" t="str">
        <f>VLOOKUP($A1399,'Hospitalisation Details'!$A$1:$O$2344,3,FALSE)</f>
        <v>Jun</v>
      </c>
    </row>
    <row r="1400" spans="1:17" ht="15.6" x14ac:dyDescent="0.3">
      <c r="A1400" s="21" t="s">
        <v>970</v>
      </c>
      <c r="B1400" t="str">
        <f>VLOOKUP($A1400,'Customer Names'!$A$2:$D$2336,3,FALSE)</f>
        <v>Ashley</v>
      </c>
      <c r="C1400">
        <f>VLOOKUP($A1400,'Medical Examinations'!$A$1:$J$2336,2,FALSE)</f>
        <v>29.48</v>
      </c>
      <c r="D1400">
        <f>VLOOKUP($A1400,'Medical Examinations'!$A$1:$J$2336,3,FALSE)</f>
        <v>4.91</v>
      </c>
      <c r="E1400" t="str">
        <f>VLOOKUP($A1400,'Medical Examinations'!$A$1:$J$2336,4,FALSE)</f>
        <v>No</v>
      </c>
      <c r="F1400" t="str">
        <f>VLOOKUP($A1400,'Medical Examinations'!$A$1:$J$2336,5,FALSE)</f>
        <v>No</v>
      </c>
      <c r="G1400" t="str">
        <f>VLOOKUP($A1400,'Medical Examinations'!$A$1:$J$2336,6,FALSE)</f>
        <v>No</v>
      </c>
      <c r="H1400">
        <f>VLOOKUP($A1400,'Medical Examinations'!$A$1:$J$2336,7,FALSE)</f>
        <v>0</v>
      </c>
      <c r="I1400" t="str">
        <f>VLOOKUP($A1400,'Medical Examinations'!$A$1:$J$2336,8,FALSE)</f>
        <v>No</v>
      </c>
      <c r="J1400" t="str">
        <f>VLOOKUP($A1400,'Medical Examinations'!$A$1:$J$2336,9,FALSE)</f>
        <v>Over Weight</v>
      </c>
      <c r="K1400" t="str">
        <f>VLOOKUP($A1400,'Medical Examinations'!$A$1:$J$2336,10,FALSE)</f>
        <v>Normal</v>
      </c>
      <c r="L1400">
        <f>VLOOKUP($A1400,'Hospitalisation Details'!$A$1:$O$2344,2,FALSE)</f>
        <v>24</v>
      </c>
      <c r="M1400" s="6" t="str">
        <f>VLOOKUP($A1400,'Hospitalisation Details'!$A$1:$O$2344,5,FALSE)</f>
        <v>24-Jul-1980</v>
      </c>
      <c r="N1400" s="28">
        <f>VLOOKUP($A1400,'Hospitalisation Details'!$A$1:$O$2344,6,FALSE)</f>
        <v>42</v>
      </c>
      <c r="O1400" s="28">
        <f>VLOOKUP($A1400,'Hospitalisation Details'!$A$1:$O$2344,7,FALSE)</f>
        <v>2</v>
      </c>
      <c r="P1400" s="28">
        <f>VLOOKUP($A1400,'Hospitalisation Details'!$A$1:$O$2344,8,FALSE)</f>
        <v>7640.31</v>
      </c>
      <c r="Q1400" t="str">
        <f>VLOOKUP($A1400,'Hospitalisation Details'!$A$1:$O$2344,3,FALSE)</f>
        <v>Jul</v>
      </c>
    </row>
    <row r="1401" spans="1:17" ht="15.6" x14ac:dyDescent="0.3">
      <c r="A1401" s="21" t="s">
        <v>969</v>
      </c>
      <c r="B1401" t="str">
        <f>VLOOKUP($A1401,'Customer Names'!$A$2:$D$2336,3,FALSE)</f>
        <v>Dana</v>
      </c>
      <c r="C1401">
        <f>VLOOKUP($A1401,'Medical Examinations'!$A$1:$J$2336,2,FALSE)</f>
        <v>33.155000000000001</v>
      </c>
      <c r="D1401">
        <f>VLOOKUP($A1401,'Medical Examinations'!$A$1:$J$2336,3,FALSE)</f>
        <v>5.07</v>
      </c>
      <c r="E1401" t="str">
        <f>VLOOKUP($A1401,'Medical Examinations'!$A$1:$J$2336,4,FALSE)</f>
        <v>No</v>
      </c>
      <c r="F1401" t="str">
        <f>VLOOKUP($A1401,'Medical Examinations'!$A$1:$J$2336,5,FALSE)</f>
        <v>No</v>
      </c>
      <c r="G1401" t="str">
        <f>VLOOKUP($A1401,'Medical Examinations'!$A$1:$J$2336,6,FALSE)</f>
        <v>No</v>
      </c>
      <c r="H1401">
        <f>VLOOKUP($A1401,'Medical Examinations'!$A$1:$J$2336,7,FALSE)</f>
        <v>0</v>
      </c>
      <c r="I1401" t="str">
        <f>VLOOKUP($A1401,'Medical Examinations'!$A$1:$J$2336,8,FALSE)</f>
        <v>No</v>
      </c>
      <c r="J1401" t="str">
        <f>VLOOKUP($A1401,'Medical Examinations'!$A$1:$J$2336,9,FALSE)</f>
        <v>Obesity</v>
      </c>
      <c r="K1401" t="str">
        <f>VLOOKUP($A1401,'Medical Examinations'!$A$1:$J$2336,10,FALSE)</f>
        <v>Normal</v>
      </c>
      <c r="L1401">
        <f>VLOOKUP($A1401,'Hospitalisation Details'!$A$1:$O$2344,2,FALSE)</f>
        <v>20</v>
      </c>
      <c r="M1401" s="6" t="str">
        <f>VLOOKUP($A1401,'Hospitalisation Details'!$A$1:$O$2344,5,FALSE)</f>
        <v>20-Jun-1980</v>
      </c>
      <c r="N1401" s="28">
        <f>VLOOKUP($A1401,'Hospitalisation Details'!$A$1:$O$2344,6,FALSE)</f>
        <v>42</v>
      </c>
      <c r="O1401" s="28">
        <f>VLOOKUP($A1401,'Hospitalisation Details'!$A$1:$O$2344,7,FALSE)</f>
        <v>1</v>
      </c>
      <c r="P1401" s="28">
        <f>VLOOKUP($A1401,'Hospitalisation Details'!$A$1:$O$2344,8,FALSE)</f>
        <v>7639.42</v>
      </c>
      <c r="Q1401" t="str">
        <f>VLOOKUP($A1401,'Hospitalisation Details'!$A$1:$O$2344,3,FALSE)</f>
        <v>Jun</v>
      </c>
    </row>
    <row r="1402" spans="1:17" ht="15.6" x14ac:dyDescent="0.3">
      <c r="A1402" s="21" t="s">
        <v>968</v>
      </c>
      <c r="B1402" t="str">
        <f>VLOOKUP($A1402,'Customer Names'!$A$2:$D$2336,3,FALSE)</f>
        <v>Jessica F</v>
      </c>
      <c r="C1402">
        <f>VLOOKUP($A1402,'Medical Examinations'!$A$1:$J$2336,2,FALSE)</f>
        <v>42.85</v>
      </c>
      <c r="D1402">
        <f>VLOOKUP($A1402,'Medical Examinations'!$A$1:$J$2336,3,FALSE)</f>
        <v>5.81</v>
      </c>
      <c r="E1402" t="str">
        <f>VLOOKUP($A1402,'Medical Examinations'!$A$1:$J$2336,4,FALSE)</f>
        <v>Yes</v>
      </c>
      <c r="F1402" t="str">
        <f>VLOOKUP($A1402,'Medical Examinations'!$A$1:$J$2336,5,FALSE)</f>
        <v>No</v>
      </c>
      <c r="G1402" t="str">
        <f>VLOOKUP($A1402,'Medical Examinations'!$A$1:$J$2336,6,FALSE)</f>
        <v>No</v>
      </c>
      <c r="H1402">
        <f>VLOOKUP($A1402,'Medical Examinations'!$A$1:$J$2336,7,FALSE)</f>
        <v>0</v>
      </c>
      <c r="I1402" t="str">
        <f>VLOOKUP($A1402,'Medical Examinations'!$A$1:$J$2336,8,FALSE)</f>
        <v>No</v>
      </c>
      <c r="J1402" t="str">
        <f>VLOOKUP($A1402,'Medical Examinations'!$A$1:$J$2336,9,FALSE)</f>
        <v>Obesity</v>
      </c>
      <c r="K1402" t="str">
        <f>VLOOKUP($A1402,'Medical Examinations'!$A$1:$J$2336,10,FALSE)</f>
        <v>Prediabetes</v>
      </c>
      <c r="L1402">
        <f>VLOOKUP($A1402,'Hospitalisation Details'!$A$1:$O$2344,2,FALSE)</f>
        <v>13</v>
      </c>
      <c r="M1402" s="6" t="str">
        <f>VLOOKUP($A1402,'Hospitalisation Details'!$A$1:$O$2344,5,FALSE)</f>
        <v>13-Dec-2001</v>
      </c>
      <c r="N1402" s="28">
        <f>VLOOKUP($A1402,'Hospitalisation Details'!$A$1:$O$2344,6,FALSE)</f>
        <v>21</v>
      </c>
      <c r="O1402" s="28">
        <f>VLOOKUP($A1402,'Hospitalisation Details'!$A$1:$O$2344,7,FALSE)</f>
        <v>0</v>
      </c>
      <c r="P1402" s="28">
        <f>VLOOKUP($A1402,'Hospitalisation Details'!$A$1:$O$2344,8,FALSE)</f>
        <v>7636.92</v>
      </c>
      <c r="Q1402" t="str">
        <f>VLOOKUP($A1402,'Hospitalisation Details'!$A$1:$O$2344,3,FALSE)</f>
        <v>Dec</v>
      </c>
    </row>
    <row r="1403" spans="1:17" ht="15.6" x14ac:dyDescent="0.3">
      <c r="A1403" s="21" t="s">
        <v>967</v>
      </c>
      <c r="B1403" t="str">
        <f>VLOOKUP($A1403,'Customer Names'!$A$2:$D$2336,3,FALSE)</f>
        <v>Lindsey</v>
      </c>
      <c r="C1403">
        <f>VLOOKUP($A1403,'Medical Examinations'!$A$1:$J$2336,2,FALSE)</f>
        <v>32.340000000000003</v>
      </c>
      <c r="D1403">
        <f>VLOOKUP($A1403,'Medical Examinations'!$A$1:$J$2336,3,FALSE)</f>
        <v>11.2</v>
      </c>
      <c r="E1403" t="str">
        <f>VLOOKUP($A1403,'Medical Examinations'!$A$1:$J$2336,4,FALSE)</f>
        <v>No</v>
      </c>
      <c r="F1403" t="str">
        <f>VLOOKUP($A1403,'Medical Examinations'!$A$1:$J$2336,5,FALSE)</f>
        <v>No</v>
      </c>
      <c r="G1403" t="str">
        <f>VLOOKUP($A1403,'Medical Examinations'!$A$1:$J$2336,6,FALSE)</f>
        <v>No</v>
      </c>
      <c r="H1403">
        <f>VLOOKUP($A1403,'Medical Examinations'!$A$1:$J$2336,7,FALSE)</f>
        <v>0</v>
      </c>
      <c r="I1403" t="str">
        <f>VLOOKUP($A1403,'Medical Examinations'!$A$1:$J$2336,8,FALSE)</f>
        <v>No</v>
      </c>
      <c r="J1403" t="str">
        <f>VLOOKUP($A1403,'Medical Examinations'!$A$1:$J$2336,9,FALSE)</f>
        <v>Obesity</v>
      </c>
      <c r="K1403" t="str">
        <f>VLOOKUP($A1403,'Medical Examinations'!$A$1:$J$2336,10,FALSE)</f>
        <v>Diabetes</v>
      </c>
      <c r="L1403">
        <f>VLOOKUP($A1403,'Hospitalisation Details'!$A$1:$O$2344,2,FALSE)</f>
        <v>24</v>
      </c>
      <c r="M1403" s="6" t="str">
        <f>VLOOKUP($A1403,'Hospitalisation Details'!$A$1:$O$2344,5,FALSE)</f>
        <v>24-Aug-1978</v>
      </c>
      <c r="N1403" s="28">
        <f>VLOOKUP($A1403,'Hospitalisation Details'!$A$1:$O$2344,6,FALSE)</f>
        <v>44</v>
      </c>
      <c r="O1403" s="28">
        <f>VLOOKUP($A1403,'Hospitalisation Details'!$A$1:$O$2344,7,FALSE)</f>
        <v>1</v>
      </c>
      <c r="P1403" s="28">
        <f>VLOOKUP($A1403,'Hospitalisation Details'!$A$1:$O$2344,8,FALSE)</f>
        <v>7633.72</v>
      </c>
      <c r="Q1403" t="str">
        <f>VLOOKUP($A1403,'Hospitalisation Details'!$A$1:$O$2344,3,FALSE)</f>
        <v>Aug</v>
      </c>
    </row>
    <row r="1404" spans="1:17" ht="15.6" x14ac:dyDescent="0.3">
      <c r="A1404" s="21" t="s">
        <v>966</v>
      </c>
      <c r="B1404" t="str">
        <f>VLOOKUP($A1404,'Customer Names'!$A$2:$D$2336,3,FALSE)</f>
        <v>Kelly A</v>
      </c>
      <c r="C1404">
        <f>VLOOKUP($A1404,'Medical Examinations'!$A$1:$J$2336,2,FALSE)</f>
        <v>27.5</v>
      </c>
      <c r="D1404">
        <f>VLOOKUP($A1404,'Medical Examinations'!$A$1:$J$2336,3,FALSE)</f>
        <v>10.75</v>
      </c>
      <c r="E1404" t="str">
        <f>VLOOKUP($A1404,'Medical Examinations'!$A$1:$J$2336,4,FALSE)</f>
        <v>No</v>
      </c>
      <c r="F1404" t="str">
        <f>VLOOKUP($A1404,'Medical Examinations'!$A$1:$J$2336,5,FALSE)</f>
        <v>No</v>
      </c>
      <c r="G1404" t="str">
        <f>VLOOKUP($A1404,'Medical Examinations'!$A$1:$J$2336,6,FALSE)</f>
        <v>No</v>
      </c>
      <c r="H1404">
        <f>VLOOKUP($A1404,'Medical Examinations'!$A$1:$J$2336,7,FALSE)</f>
        <v>0</v>
      </c>
      <c r="I1404" t="str">
        <f>VLOOKUP($A1404,'Medical Examinations'!$A$1:$J$2336,8,FALSE)</f>
        <v>No</v>
      </c>
      <c r="J1404" t="str">
        <f>VLOOKUP($A1404,'Medical Examinations'!$A$1:$J$2336,9,FALSE)</f>
        <v>Over Weight</v>
      </c>
      <c r="K1404" t="str">
        <f>VLOOKUP($A1404,'Medical Examinations'!$A$1:$J$2336,10,FALSE)</f>
        <v>Diabetes</v>
      </c>
      <c r="L1404">
        <f>VLOOKUP($A1404,'Hospitalisation Details'!$A$1:$O$2344,2,FALSE)</f>
        <v>29</v>
      </c>
      <c r="M1404" s="6" t="str">
        <f>VLOOKUP($A1404,'Hospitalisation Details'!$A$1:$O$2344,5,FALSE)</f>
        <v>29-Nov-1978</v>
      </c>
      <c r="N1404" s="28">
        <f>VLOOKUP($A1404,'Hospitalisation Details'!$A$1:$O$2344,6,FALSE)</f>
        <v>44</v>
      </c>
      <c r="O1404" s="28">
        <f>VLOOKUP($A1404,'Hospitalisation Details'!$A$1:$O$2344,7,FALSE)</f>
        <v>1</v>
      </c>
      <c r="P1404" s="28">
        <f>VLOOKUP($A1404,'Hospitalisation Details'!$A$1:$O$2344,8,FALSE)</f>
        <v>7626.99</v>
      </c>
      <c r="Q1404" t="str">
        <f>VLOOKUP($A1404,'Hospitalisation Details'!$A$1:$O$2344,3,FALSE)</f>
        <v>Nov</v>
      </c>
    </row>
    <row r="1405" spans="1:17" ht="15.6" x14ac:dyDescent="0.3">
      <c r="A1405" s="21" t="s">
        <v>965</v>
      </c>
      <c r="B1405" t="str">
        <f>VLOOKUP($A1405,'Customer Names'!$A$2:$D$2336,3,FALSE)</f>
        <v>Brooke E</v>
      </c>
      <c r="C1405">
        <f>VLOOKUP($A1405,'Medical Examinations'!$A$1:$J$2336,2,FALSE)</f>
        <v>25.8</v>
      </c>
      <c r="D1405">
        <f>VLOOKUP($A1405,'Medical Examinations'!$A$1:$J$2336,3,FALSE)</f>
        <v>7.8</v>
      </c>
      <c r="E1405" t="str">
        <f>VLOOKUP($A1405,'Medical Examinations'!$A$1:$J$2336,4,FALSE)</f>
        <v>No</v>
      </c>
      <c r="F1405" t="str">
        <f>VLOOKUP($A1405,'Medical Examinations'!$A$1:$J$2336,5,FALSE)</f>
        <v>No</v>
      </c>
      <c r="G1405" t="str">
        <f>VLOOKUP($A1405,'Medical Examinations'!$A$1:$J$2336,6,FALSE)</f>
        <v>No</v>
      </c>
      <c r="H1405">
        <f>VLOOKUP($A1405,'Medical Examinations'!$A$1:$J$2336,7,FALSE)</f>
        <v>0</v>
      </c>
      <c r="I1405" t="str">
        <f>VLOOKUP($A1405,'Medical Examinations'!$A$1:$J$2336,8,FALSE)</f>
        <v>No</v>
      </c>
      <c r="J1405" t="str">
        <f>VLOOKUP($A1405,'Medical Examinations'!$A$1:$J$2336,9,FALSE)</f>
        <v>Over Weight</v>
      </c>
      <c r="K1405" t="str">
        <f>VLOOKUP($A1405,'Medical Examinations'!$A$1:$J$2336,10,FALSE)</f>
        <v>Diabetes</v>
      </c>
      <c r="L1405">
        <f>VLOOKUP($A1405,'Hospitalisation Details'!$A$1:$O$2344,2,FALSE)</f>
        <v>6</v>
      </c>
      <c r="M1405" s="6" t="str">
        <f>VLOOKUP($A1405,'Hospitalisation Details'!$A$1:$O$2344,5,FALSE)</f>
        <v>6-Nov-1978</v>
      </c>
      <c r="N1405" s="28">
        <f>VLOOKUP($A1405,'Hospitalisation Details'!$A$1:$O$2344,6,FALSE)</f>
        <v>44</v>
      </c>
      <c r="O1405" s="28">
        <f>VLOOKUP($A1405,'Hospitalisation Details'!$A$1:$O$2344,7,FALSE)</f>
        <v>1</v>
      </c>
      <c r="P1405" s="28">
        <f>VLOOKUP($A1405,'Hospitalisation Details'!$A$1:$O$2344,8,FALSE)</f>
        <v>7624.63</v>
      </c>
      <c r="Q1405" t="str">
        <f>VLOOKUP($A1405,'Hospitalisation Details'!$A$1:$O$2344,3,FALSE)</f>
        <v>Nov</v>
      </c>
    </row>
    <row r="1406" spans="1:17" ht="15.6" x14ac:dyDescent="0.3">
      <c r="A1406" s="21" t="s">
        <v>964</v>
      </c>
      <c r="B1406" t="str">
        <f>VLOOKUP($A1406,'Customer Names'!$A$2:$D$2336,3,FALSE)</f>
        <v>Katelyn E</v>
      </c>
      <c r="C1406">
        <f>VLOOKUP($A1406,'Medical Examinations'!$A$1:$J$2336,2,FALSE)</f>
        <v>25</v>
      </c>
      <c r="D1406">
        <f>VLOOKUP($A1406,'Medical Examinations'!$A$1:$J$2336,3,FALSE)</f>
        <v>7.04</v>
      </c>
      <c r="E1406" t="str">
        <f>VLOOKUP($A1406,'Medical Examinations'!$A$1:$J$2336,4,FALSE)</f>
        <v>No</v>
      </c>
      <c r="F1406" t="str">
        <f>VLOOKUP($A1406,'Medical Examinations'!$A$1:$J$2336,5,FALSE)</f>
        <v>No</v>
      </c>
      <c r="G1406" t="str">
        <f>VLOOKUP($A1406,'Medical Examinations'!$A$1:$J$2336,6,FALSE)</f>
        <v>No</v>
      </c>
      <c r="H1406">
        <f>VLOOKUP($A1406,'Medical Examinations'!$A$1:$J$2336,7,FALSE)</f>
        <v>0</v>
      </c>
      <c r="I1406" t="str">
        <f>VLOOKUP($A1406,'Medical Examinations'!$A$1:$J$2336,8,FALSE)</f>
        <v>No</v>
      </c>
      <c r="J1406" t="str">
        <f>VLOOKUP($A1406,'Medical Examinations'!$A$1:$J$2336,9,FALSE)</f>
        <v>Over Weight</v>
      </c>
      <c r="K1406" t="str">
        <f>VLOOKUP($A1406,'Medical Examinations'!$A$1:$J$2336,10,FALSE)</f>
        <v>Diabetes</v>
      </c>
      <c r="L1406">
        <f>VLOOKUP($A1406,'Hospitalisation Details'!$A$1:$O$2344,2,FALSE)</f>
        <v>28</v>
      </c>
      <c r="M1406" s="6" t="str">
        <f>VLOOKUP($A1406,'Hospitalisation Details'!$A$1:$O$2344,5,FALSE)</f>
        <v>28-Nov-1978</v>
      </c>
      <c r="N1406" s="28">
        <f>VLOOKUP($A1406,'Hospitalisation Details'!$A$1:$O$2344,6,FALSE)</f>
        <v>44</v>
      </c>
      <c r="O1406" s="28">
        <f>VLOOKUP($A1406,'Hospitalisation Details'!$A$1:$O$2344,7,FALSE)</f>
        <v>1</v>
      </c>
      <c r="P1406" s="28">
        <f>VLOOKUP($A1406,'Hospitalisation Details'!$A$1:$O$2344,8,FALSE)</f>
        <v>7623.52</v>
      </c>
      <c r="Q1406" t="str">
        <f>VLOOKUP($A1406,'Hospitalisation Details'!$A$1:$O$2344,3,FALSE)</f>
        <v>Nov</v>
      </c>
    </row>
    <row r="1407" spans="1:17" ht="15.6" x14ac:dyDescent="0.3">
      <c r="A1407" s="21" t="s">
        <v>963</v>
      </c>
      <c r="B1407" t="str">
        <f>VLOOKUP($A1407,'Customer Names'!$A$2:$D$2336,3,FALSE)</f>
        <v>Adam</v>
      </c>
      <c r="C1407">
        <f>VLOOKUP($A1407,'Medical Examinations'!$A$1:$J$2336,2,FALSE)</f>
        <v>41.2</v>
      </c>
      <c r="D1407">
        <f>VLOOKUP($A1407,'Medical Examinations'!$A$1:$J$2336,3,FALSE)</f>
        <v>4.18</v>
      </c>
      <c r="E1407" t="str">
        <f>VLOOKUP($A1407,'Medical Examinations'!$A$1:$J$2336,4,FALSE)</f>
        <v>Yes</v>
      </c>
      <c r="F1407" t="str">
        <f>VLOOKUP($A1407,'Medical Examinations'!$A$1:$J$2336,5,FALSE)</f>
        <v>No</v>
      </c>
      <c r="G1407" t="str">
        <f>VLOOKUP($A1407,'Medical Examinations'!$A$1:$J$2336,6,FALSE)</f>
        <v>No</v>
      </c>
      <c r="H1407">
        <f>VLOOKUP($A1407,'Medical Examinations'!$A$1:$J$2336,7,FALSE)</f>
        <v>0</v>
      </c>
      <c r="I1407" t="str">
        <f>VLOOKUP($A1407,'Medical Examinations'!$A$1:$J$2336,8,FALSE)</f>
        <v>No</v>
      </c>
      <c r="J1407" t="str">
        <f>VLOOKUP($A1407,'Medical Examinations'!$A$1:$J$2336,9,FALSE)</f>
        <v>Obesity</v>
      </c>
      <c r="K1407" t="str">
        <f>VLOOKUP($A1407,'Medical Examinations'!$A$1:$J$2336,10,FALSE)</f>
        <v>Normal</v>
      </c>
      <c r="L1407">
        <f>VLOOKUP($A1407,'Hospitalisation Details'!$A$1:$O$2344,2,FALSE)</f>
        <v>17</v>
      </c>
      <c r="M1407" s="6" t="str">
        <f>VLOOKUP($A1407,'Hospitalisation Details'!$A$1:$O$2344,5,FALSE)</f>
        <v>17-Sep-1996</v>
      </c>
      <c r="N1407" s="28">
        <f>VLOOKUP($A1407,'Hospitalisation Details'!$A$1:$O$2344,6,FALSE)</f>
        <v>26</v>
      </c>
      <c r="O1407" s="28">
        <f>VLOOKUP($A1407,'Hospitalisation Details'!$A$1:$O$2344,7,FALSE)</f>
        <v>0</v>
      </c>
      <c r="P1407" s="28">
        <f>VLOOKUP($A1407,'Hospitalisation Details'!$A$1:$O$2344,8,FALSE)</f>
        <v>7623.13</v>
      </c>
      <c r="Q1407" t="str">
        <f>VLOOKUP($A1407,'Hospitalisation Details'!$A$1:$O$2344,3,FALSE)</f>
        <v>Sep</v>
      </c>
    </row>
    <row r="1408" spans="1:17" ht="15.6" x14ac:dyDescent="0.3">
      <c r="A1408" s="21" t="s">
        <v>962</v>
      </c>
      <c r="B1408" t="str">
        <f>VLOOKUP($A1408,'Customer Names'!$A$2:$D$2336,3,FALSE)</f>
        <v>Dana</v>
      </c>
      <c r="C1408">
        <f>VLOOKUP($A1408,'Medical Examinations'!$A$1:$J$2336,2,FALSE)</f>
        <v>17.78</v>
      </c>
      <c r="D1408">
        <f>VLOOKUP($A1408,'Medical Examinations'!$A$1:$J$2336,3,FALSE)</f>
        <v>8.19</v>
      </c>
      <c r="E1408" t="str">
        <f>VLOOKUP($A1408,'Medical Examinations'!$A$1:$J$2336,4,FALSE)</f>
        <v>No</v>
      </c>
      <c r="F1408" t="str">
        <f>VLOOKUP($A1408,'Medical Examinations'!$A$1:$J$2336,5,FALSE)</f>
        <v>No</v>
      </c>
      <c r="G1408" t="str">
        <f>VLOOKUP($A1408,'Medical Examinations'!$A$1:$J$2336,6,FALSE)</f>
        <v>No</v>
      </c>
      <c r="H1408">
        <f>VLOOKUP($A1408,'Medical Examinations'!$A$1:$J$2336,7,FALSE)</f>
        <v>0</v>
      </c>
      <c r="I1408" t="str">
        <f>VLOOKUP($A1408,'Medical Examinations'!$A$1:$J$2336,8,FALSE)</f>
        <v>No</v>
      </c>
      <c r="J1408" t="str">
        <f>VLOOKUP($A1408,'Medical Examinations'!$A$1:$J$2336,9,FALSE)</f>
        <v>Under Weight</v>
      </c>
      <c r="K1408" t="str">
        <f>VLOOKUP($A1408,'Medical Examinations'!$A$1:$J$2336,10,FALSE)</f>
        <v>Diabetes</v>
      </c>
      <c r="L1408">
        <f>VLOOKUP($A1408,'Hospitalisation Details'!$A$1:$O$2344,2,FALSE)</f>
        <v>3</v>
      </c>
      <c r="M1408" s="6" t="str">
        <f>VLOOKUP($A1408,'Hospitalisation Details'!$A$1:$O$2344,5,FALSE)</f>
        <v>3-Jul-1968</v>
      </c>
      <c r="N1408" s="28">
        <f>VLOOKUP($A1408,'Hospitalisation Details'!$A$1:$O$2344,6,FALSE)</f>
        <v>54</v>
      </c>
      <c r="O1408" s="28">
        <f>VLOOKUP($A1408,'Hospitalisation Details'!$A$1:$O$2344,7,FALSE)</f>
        <v>0</v>
      </c>
      <c r="P1408" s="28">
        <f>VLOOKUP($A1408,'Hospitalisation Details'!$A$1:$O$2344,8,FALSE)</f>
        <v>7609.6</v>
      </c>
      <c r="Q1408" t="str">
        <f>VLOOKUP($A1408,'Hospitalisation Details'!$A$1:$O$2344,3,FALSE)</f>
        <v>Jul</v>
      </c>
    </row>
    <row r="1409" spans="1:17" ht="15.6" x14ac:dyDescent="0.3">
      <c r="A1409" s="21" t="s">
        <v>961</v>
      </c>
      <c r="B1409" t="str">
        <f>VLOOKUP($A1409,'Customer Names'!$A$2:$D$2336,3,FALSE)</f>
        <v>Eric W</v>
      </c>
      <c r="C1409">
        <f>VLOOKUP($A1409,'Medical Examinations'!$A$1:$J$2336,2,FALSE)</f>
        <v>40.119999999999997</v>
      </c>
      <c r="D1409">
        <f>VLOOKUP($A1409,'Medical Examinations'!$A$1:$J$2336,3,FALSE)</f>
        <v>6.22</v>
      </c>
      <c r="E1409" t="str">
        <f>VLOOKUP($A1409,'Medical Examinations'!$A$1:$J$2336,4,FALSE)</f>
        <v>Yes</v>
      </c>
      <c r="F1409" t="str">
        <f>VLOOKUP($A1409,'Medical Examinations'!$A$1:$J$2336,5,FALSE)</f>
        <v>No</v>
      </c>
      <c r="G1409" t="str">
        <f>VLOOKUP($A1409,'Medical Examinations'!$A$1:$J$2336,6,FALSE)</f>
        <v>Yes</v>
      </c>
      <c r="H1409">
        <f>VLOOKUP($A1409,'Medical Examinations'!$A$1:$J$2336,7,FALSE)</f>
        <v>1</v>
      </c>
      <c r="I1409" t="str">
        <f>VLOOKUP($A1409,'Medical Examinations'!$A$1:$J$2336,8,FALSE)</f>
        <v>No</v>
      </c>
      <c r="J1409" t="str">
        <f>VLOOKUP($A1409,'Medical Examinations'!$A$1:$J$2336,9,FALSE)</f>
        <v>Obesity</v>
      </c>
      <c r="K1409" t="str">
        <f>VLOOKUP($A1409,'Medical Examinations'!$A$1:$J$2336,10,FALSE)</f>
        <v>Prediabetes</v>
      </c>
      <c r="L1409">
        <f>VLOOKUP($A1409,'Hospitalisation Details'!$A$1:$O$2344,2,FALSE)</f>
        <v>30</v>
      </c>
      <c r="M1409" s="6" t="str">
        <f>VLOOKUP($A1409,'Hospitalisation Details'!$A$1:$O$2344,5,FALSE)</f>
        <v>30-Sep-1997</v>
      </c>
      <c r="N1409" s="28">
        <f>VLOOKUP($A1409,'Hospitalisation Details'!$A$1:$O$2344,6,FALSE)</f>
        <v>25</v>
      </c>
      <c r="O1409" s="28">
        <f>VLOOKUP($A1409,'Hospitalisation Details'!$A$1:$O$2344,7,FALSE)</f>
        <v>0</v>
      </c>
      <c r="P1409" s="28">
        <f>VLOOKUP($A1409,'Hospitalisation Details'!$A$1:$O$2344,8,FALSE)</f>
        <v>7607.03</v>
      </c>
      <c r="Q1409" t="str">
        <f>VLOOKUP($A1409,'Hospitalisation Details'!$A$1:$O$2344,3,FALSE)</f>
        <v>Sep</v>
      </c>
    </row>
    <row r="1410" spans="1:17" ht="15.6" x14ac:dyDescent="0.3">
      <c r="A1410" s="21" t="s">
        <v>960</v>
      </c>
      <c r="B1410" t="str">
        <f>VLOOKUP($A1410,'Customer Names'!$A$2:$D$2336,3,FALSE)</f>
        <v>Matthew D</v>
      </c>
      <c r="C1410">
        <f>VLOOKUP($A1410,'Medical Examinations'!$A$1:$J$2336,2,FALSE)</f>
        <v>19.350000000000001</v>
      </c>
      <c r="D1410">
        <f>VLOOKUP($A1410,'Medical Examinations'!$A$1:$J$2336,3,FALSE)</f>
        <v>8.2200000000000006</v>
      </c>
      <c r="E1410" t="str">
        <f>VLOOKUP($A1410,'Medical Examinations'!$A$1:$J$2336,4,FALSE)</f>
        <v>Yes</v>
      </c>
      <c r="F1410" t="str">
        <f>VLOOKUP($A1410,'Medical Examinations'!$A$1:$J$2336,5,FALSE)</f>
        <v>No</v>
      </c>
      <c r="G1410" t="str">
        <f>VLOOKUP($A1410,'Medical Examinations'!$A$1:$J$2336,6,FALSE)</f>
        <v>No</v>
      </c>
      <c r="H1410">
        <f>VLOOKUP($A1410,'Medical Examinations'!$A$1:$J$2336,7,FALSE)</f>
        <v>0</v>
      </c>
      <c r="I1410" t="str">
        <f>VLOOKUP($A1410,'Medical Examinations'!$A$1:$J$2336,8,FALSE)</f>
        <v>No</v>
      </c>
      <c r="J1410" t="str">
        <f>VLOOKUP($A1410,'Medical Examinations'!$A$1:$J$2336,9,FALSE)</f>
        <v>Normal Weight</v>
      </c>
      <c r="K1410" t="str">
        <f>VLOOKUP($A1410,'Medical Examinations'!$A$1:$J$2336,10,FALSE)</f>
        <v>Diabetes</v>
      </c>
      <c r="L1410">
        <f>VLOOKUP($A1410,'Hospitalisation Details'!$A$1:$O$2344,2,FALSE)</f>
        <v>17</v>
      </c>
      <c r="M1410" s="6" t="str">
        <f>VLOOKUP($A1410,'Hospitalisation Details'!$A$1:$O$2344,5,FALSE)</f>
        <v>17-Jul-1967</v>
      </c>
      <c r="N1410" s="28">
        <f>VLOOKUP($A1410,'Hospitalisation Details'!$A$1:$O$2344,6,FALSE)</f>
        <v>55</v>
      </c>
      <c r="O1410" s="28">
        <f>VLOOKUP($A1410,'Hospitalisation Details'!$A$1:$O$2344,7,FALSE)</f>
        <v>0</v>
      </c>
      <c r="P1410" s="28">
        <f>VLOOKUP($A1410,'Hospitalisation Details'!$A$1:$O$2344,8,FALSE)</f>
        <v>7585.62</v>
      </c>
      <c r="Q1410" t="str">
        <f>VLOOKUP($A1410,'Hospitalisation Details'!$A$1:$O$2344,3,FALSE)</f>
        <v>Jul</v>
      </c>
    </row>
    <row r="1411" spans="1:17" ht="15.6" x14ac:dyDescent="0.3">
      <c r="A1411" s="21" t="s">
        <v>959</v>
      </c>
      <c r="B1411" t="str">
        <f>VLOOKUP($A1411,'Customer Names'!$A$2:$D$2336,3,FALSE)</f>
        <v>Eoghan</v>
      </c>
      <c r="C1411">
        <f>VLOOKUP($A1411,'Medical Examinations'!$A$1:$J$2336,2,FALSE)</f>
        <v>36.69</v>
      </c>
      <c r="D1411">
        <f>VLOOKUP($A1411,'Medical Examinations'!$A$1:$J$2336,3,FALSE)</f>
        <v>6.15</v>
      </c>
      <c r="E1411" t="str">
        <f>VLOOKUP($A1411,'Medical Examinations'!$A$1:$J$2336,4,FALSE)</f>
        <v>No</v>
      </c>
      <c r="F1411" t="str">
        <f>VLOOKUP($A1411,'Medical Examinations'!$A$1:$J$2336,5,FALSE)</f>
        <v>No</v>
      </c>
      <c r="G1411" t="str">
        <f>VLOOKUP($A1411,'Medical Examinations'!$A$1:$J$2336,6,FALSE)</f>
        <v>No</v>
      </c>
      <c r="H1411">
        <f>VLOOKUP($A1411,'Medical Examinations'!$A$1:$J$2336,7,FALSE)</f>
        <v>0</v>
      </c>
      <c r="I1411" t="str">
        <f>VLOOKUP($A1411,'Medical Examinations'!$A$1:$J$2336,8,FALSE)</f>
        <v>No</v>
      </c>
      <c r="J1411" t="str">
        <f>VLOOKUP($A1411,'Medical Examinations'!$A$1:$J$2336,9,FALSE)</f>
        <v>Obesity</v>
      </c>
      <c r="K1411" t="str">
        <f>VLOOKUP($A1411,'Medical Examinations'!$A$1:$J$2336,10,FALSE)</f>
        <v>Prediabetes</v>
      </c>
      <c r="L1411">
        <f>VLOOKUP($A1411,'Hospitalisation Details'!$A$1:$O$2344,2,FALSE)</f>
        <v>14</v>
      </c>
      <c r="M1411" s="6" t="str">
        <f>VLOOKUP($A1411,'Hospitalisation Details'!$A$1:$O$2344,5,FALSE)</f>
        <v>14-Aug-1994</v>
      </c>
      <c r="N1411" s="28">
        <f>VLOOKUP($A1411,'Hospitalisation Details'!$A$1:$O$2344,6,FALSE)</f>
        <v>28</v>
      </c>
      <c r="O1411" s="28">
        <f>VLOOKUP($A1411,'Hospitalisation Details'!$A$1:$O$2344,7,FALSE)</f>
        <v>0</v>
      </c>
      <c r="P1411" s="28">
        <f>VLOOKUP($A1411,'Hospitalisation Details'!$A$1:$O$2344,8,FALSE)</f>
        <v>7567.13</v>
      </c>
      <c r="Q1411" t="str">
        <f>VLOOKUP($A1411,'Hospitalisation Details'!$A$1:$O$2344,3,FALSE)</f>
        <v>Aug</v>
      </c>
    </row>
    <row r="1412" spans="1:17" ht="15.6" x14ac:dyDescent="0.3">
      <c r="A1412" s="21" t="s">
        <v>958</v>
      </c>
      <c r="B1412" t="str">
        <f>VLOOKUP($A1412,'Customer Names'!$A$2:$D$2336,3,FALSE)</f>
        <v>Pamela W</v>
      </c>
      <c r="C1412">
        <f>VLOOKUP($A1412,'Medical Examinations'!$A$1:$J$2336,2,FALSE)</f>
        <v>28.51</v>
      </c>
      <c r="D1412">
        <f>VLOOKUP($A1412,'Medical Examinations'!$A$1:$J$2336,3,FALSE)</f>
        <v>5.65</v>
      </c>
      <c r="E1412" t="str">
        <f>VLOOKUP($A1412,'Medical Examinations'!$A$1:$J$2336,4,FALSE)</f>
        <v>Yes</v>
      </c>
      <c r="F1412" t="str">
        <f>VLOOKUP($A1412,'Medical Examinations'!$A$1:$J$2336,5,FALSE)</f>
        <v>No</v>
      </c>
      <c r="G1412" t="str">
        <f>VLOOKUP($A1412,'Medical Examinations'!$A$1:$J$2336,6,FALSE)</f>
        <v>No</v>
      </c>
      <c r="H1412">
        <f>VLOOKUP($A1412,'Medical Examinations'!$A$1:$J$2336,7,FALSE)</f>
        <v>1</v>
      </c>
      <c r="I1412" t="str">
        <f>VLOOKUP($A1412,'Medical Examinations'!$A$1:$J$2336,8,FALSE)</f>
        <v>No</v>
      </c>
      <c r="J1412" t="str">
        <f>VLOOKUP($A1412,'Medical Examinations'!$A$1:$J$2336,9,FALSE)</f>
        <v>Over Weight</v>
      </c>
      <c r="K1412" t="str">
        <f>VLOOKUP($A1412,'Medical Examinations'!$A$1:$J$2336,10,FALSE)</f>
        <v>Normal</v>
      </c>
      <c r="L1412">
        <f>VLOOKUP($A1412,'Hospitalisation Details'!$A$1:$O$2344,2,FALSE)</f>
        <v>15</v>
      </c>
      <c r="M1412" s="6" t="str">
        <f>VLOOKUP($A1412,'Hospitalisation Details'!$A$1:$O$2344,5,FALSE)</f>
        <v>15-Dec-1988</v>
      </c>
      <c r="N1412" s="28">
        <f>VLOOKUP($A1412,'Hospitalisation Details'!$A$1:$O$2344,6,FALSE)</f>
        <v>34</v>
      </c>
      <c r="O1412" s="28">
        <f>VLOOKUP($A1412,'Hospitalisation Details'!$A$1:$O$2344,7,FALSE)</f>
        <v>3</v>
      </c>
      <c r="P1412" s="28">
        <f>VLOOKUP($A1412,'Hospitalisation Details'!$A$1:$O$2344,8,FALSE)</f>
        <v>7538.52</v>
      </c>
      <c r="Q1412" t="str">
        <f>VLOOKUP($A1412,'Hospitalisation Details'!$A$1:$O$2344,3,FALSE)</f>
        <v>Dec</v>
      </c>
    </row>
    <row r="1413" spans="1:17" ht="15.6" x14ac:dyDescent="0.3">
      <c r="A1413" s="21" t="s">
        <v>957</v>
      </c>
      <c r="B1413" t="str">
        <f>VLOOKUP($A1413,'Customer Names'!$A$2:$D$2336,3,FALSE)</f>
        <v>Lindsey M</v>
      </c>
      <c r="C1413">
        <f>VLOOKUP($A1413,'Medical Examinations'!$A$1:$J$2336,2,FALSE)</f>
        <v>30.21</v>
      </c>
      <c r="D1413">
        <f>VLOOKUP($A1413,'Medical Examinations'!$A$1:$J$2336,3,FALSE)</f>
        <v>5.5</v>
      </c>
      <c r="E1413" t="str">
        <f>VLOOKUP($A1413,'Medical Examinations'!$A$1:$J$2336,4,FALSE)</f>
        <v>No</v>
      </c>
      <c r="F1413" t="str">
        <f>VLOOKUP($A1413,'Medical Examinations'!$A$1:$J$2336,5,FALSE)</f>
        <v>No</v>
      </c>
      <c r="G1413" t="str">
        <f>VLOOKUP($A1413,'Medical Examinations'!$A$1:$J$2336,6,FALSE)</f>
        <v>No</v>
      </c>
      <c r="H1413">
        <f>VLOOKUP($A1413,'Medical Examinations'!$A$1:$J$2336,7,FALSE)</f>
        <v>1</v>
      </c>
      <c r="I1413" t="str">
        <f>VLOOKUP($A1413,'Medical Examinations'!$A$1:$J$2336,8,FALSE)</f>
        <v>No</v>
      </c>
      <c r="J1413" t="str">
        <f>VLOOKUP($A1413,'Medical Examinations'!$A$1:$J$2336,9,FALSE)</f>
        <v>Obesity</v>
      </c>
      <c r="K1413" t="str">
        <f>VLOOKUP($A1413,'Medical Examinations'!$A$1:$J$2336,10,FALSE)</f>
        <v>Normal</v>
      </c>
      <c r="L1413">
        <f>VLOOKUP($A1413,'Hospitalisation Details'!$A$1:$O$2344,2,FALSE)</f>
        <v>22</v>
      </c>
      <c r="M1413" s="6" t="str">
        <f>VLOOKUP($A1413,'Hospitalisation Details'!$A$1:$O$2344,5,FALSE)</f>
        <v>22-Aug-1984</v>
      </c>
      <c r="N1413" s="28">
        <f>VLOOKUP($A1413,'Hospitalisation Details'!$A$1:$O$2344,6,FALSE)</f>
        <v>38</v>
      </c>
      <c r="O1413" s="28">
        <f>VLOOKUP($A1413,'Hospitalisation Details'!$A$1:$O$2344,7,FALSE)</f>
        <v>3</v>
      </c>
      <c r="P1413" s="28">
        <f>VLOOKUP($A1413,'Hospitalisation Details'!$A$1:$O$2344,8,FALSE)</f>
        <v>7537.16</v>
      </c>
      <c r="Q1413" t="str">
        <f>VLOOKUP($A1413,'Hospitalisation Details'!$A$1:$O$2344,3,FALSE)</f>
        <v>Aug</v>
      </c>
    </row>
    <row r="1414" spans="1:17" ht="15.6" x14ac:dyDescent="0.3">
      <c r="A1414" s="21" t="s">
        <v>956</v>
      </c>
      <c r="B1414" t="str">
        <f>VLOOKUP($A1414,'Customer Names'!$A$2:$D$2336,3,FALSE)</f>
        <v>Kassie</v>
      </c>
      <c r="C1414">
        <f>VLOOKUP($A1414,'Medical Examinations'!$A$1:$J$2336,2,FALSE)</f>
        <v>24.33</v>
      </c>
      <c r="D1414">
        <f>VLOOKUP($A1414,'Medical Examinations'!$A$1:$J$2336,3,FALSE)</f>
        <v>8</v>
      </c>
      <c r="E1414" t="str">
        <f>VLOOKUP($A1414,'Medical Examinations'!$A$1:$J$2336,4,FALSE)</f>
        <v>No</v>
      </c>
      <c r="F1414" t="str">
        <f>VLOOKUP($A1414,'Medical Examinations'!$A$1:$J$2336,5,FALSE)</f>
        <v>No</v>
      </c>
      <c r="G1414" t="str">
        <f>VLOOKUP($A1414,'Medical Examinations'!$A$1:$J$2336,6,FALSE)</f>
        <v>No</v>
      </c>
      <c r="H1414">
        <f>VLOOKUP($A1414,'Medical Examinations'!$A$1:$J$2336,7,FALSE)</f>
        <v>0</v>
      </c>
      <c r="I1414" t="str">
        <f>VLOOKUP($A1414,'Medical Examinations'!$A$1:$J$2336,8,FALSE)</f>
        <v>No</v>
      </c>
      <c r="J1414" t="str">
        <f>VLOOKUP($A1414,'Medical Examinations'!$A$1:$J$2336,9,FALSE)</f>
        <v>Normal Weight</v>
      </c>
      <c r="K1414" t="str">
        <f>VLOOKUP($A1414,'Medical Examinations'!$A$1:$J$2336,10,FALSE)</f>
        <v>Diabetes</v>
      </c>
      <c r="L1414">
        <f>VLOOKUP($A1414,'Hospitalisation Details'!$A$1:$O$2344,2,FALSE)</f>
        <v>14</v>
      </c>
      <c r="M1414" s="6" t="str">
        <f>VLOOKUP($A1414,'Hospitalisation Details'!$A$1:$O$2344,5,FALSE)</f>
        <v>14-Dec-1978</v>
      </c>
      <c r="N1414" s="28">
        <f>VLOOKUP($A1414,'Hospitalisation Details'!$A$1:$O$2344,6,FALSE)</f>
        <v>44</v>
      </c>
      <c r="O1414" s="28">
        <f>VLOOKUP($A1414,'Hospitalisation Details'!$A$1:$O$2344,7,FALSE)</f>
        <v>2</v>
      </c>
      <c r="P1414" s="28">
        <f>VLOOKUP($A1414,'Hospitalisation Details'!$A$1:$O$2344,8,FALSE)</f>
        <v>7531.7</v>
      </c>
      <c r="Q1414" t="str">
        <f>VLOOKUP($A1414,'Hospitalisation Details'!$A$1:$O$2344,3,FALSE)</f>
        <v>Dec</v>
      </c>
    </row>
    <row r="1415" spans="1:17" ht="15.6" x14ac:dyDescent="0.3">
      <c r="A1415" s="21" t="s">
        <v>955</v>
      </c>
      <c r="B1415" t="str">
        <f>VLOOKUP($A1415,'Customer Names'!$A$2:$D$2336,3,FALSE)</f>
        <v>Matthew</v>
      </c>
      <c r="C1415">
        <f>VLOOKUP($A1415,'Medical Examinations'!$A$1:$J$2336,2,FALSE)</f>
        <v>19.855</v>
      </c>
      <c r="D1415">
        <f>VLOOKUP($A1415,'Medical Examinations'!$A$1:$J$2336,3,FALSE)</f>
        <v>5.71</v>
      </c>
      <c r="E1415" t="str">
        <f>VLOOKUP($A1415,'Medical Examinations'!$A$1:$J$2336,4,FALSE)</f>
        <v>Yes</v>
      </c>
      <c r="F1415" t="str">
        <f>VLOOKUP($A1415,'Medical Examinations'!$A$1:$J$2336,5,FALSE)</f>
        <v>No</v>
      </c>
      <c r="G1415" t="str">
        <f>VLOOKUP($A1415,'Medical Examinations'!$A$1:$J$2336,6,FALSE)</f>
        <v>No</v>
      </c>
      <c r="H1415">
        <f>VLOOKUP($A1415,'Medical Examinations'!$A$1:$J$2336,7,FALSE)</f>
        <v>0</v>
      </c>
      <c r="I1415" t="str">
        <f>VLOOKUP($A1415,'Medical Examinations'!$A$1:$J$2336,8,FALSE)</f>
        <v>No</v>
      </c>
      <c r="J1415" t="str">
        <f>VLOOKUP($A1415,'Medical Examinations'!$A$1:$J$2336,9,FALSE)</f>
        <v>Normal Weight</v>
      </c>
      <c r="K1415" t="str">
        <f>VLOOKUP($A1415,'Medical Examinations'!$A$1:$J$2336,10,FALSE)</f>
        <v>Prediabetes</v>
      </c>
      <c r="L1415">
        <f>VLOOKUP($A1415,'Hospitalisation Details'!$A$1:$O$2344,2,FALSE)</f>
        <v>10</v>
      </c>
      <c r="M1415" s="6" t="str">
        <f>VLOOKUP($A1415,'Hospitalisation Details'!$A$1:$O$2344,5,FALSE)</f>
        <v>10-Oct-1976</v>
      </c>
      <c r="N1415" s="28">
        <f>VLOOKUP($A1415,'Hospitalisation Details'!$A$1:$O$2344,6,FALSE)</f>
        <v>46</v>
      </c>
      <c r="O1415" s="28">
        <f>VLOOKUP($A1415,'Hospitalisation Details'!$A$1:$O$2344,7,FALSE)</f>
        <v>0</v>
      </c>
      <c r="P1415" s="28">
        <f>VLOOKUP($A1415,'Hospitalisation Details'!$A$1:$O$2344,8,FALSE)</f>
        <v>7526.71</v>
      </c>
      <c r="Q1415" t="str">
        <f>VLOOKUP($A1415,'Hospitalisation Details'!$A$1:$O$2344,3,FALSE)</f>
        <v>Oct</v>
      </c>
    </row>
    <row r="1416" spans="1:17" ht="15.6" x14ac:dyDescent="0.3">
      <c r="A1416" s="21" t="s">
        <v>954</v>
      </c>
      <c r="B1416" t="str">
        <f>VLOOKUP($A1416,'Customer Names'!$A$2:$D$2336,3,FALSE)</f>
        <v>Ruben Dario</v>
      </c>
      <c r="C1416">
        <f>VLOOKUP($A1416,'Medical Examinations'!$A$1:$J$2336,2,FALSE)</f>
        <v>25.364999999999998</v>
      </c>
      <c r="D1416">
        <f>VLOOKUP($A1416,'Medical Examinations'!$A$1:$J$2336,3,FALSE)</f>
        <v>11.71</v>
      </c>
      <c r="E1416" t="str">
        <f>VLOOKUP($A1416,'Medical Examinations'!$A$1:$J$2336,4,FALSE)</f>
        <v>No</v>
      </c>
      <c r="F1416" t="str">
        <f>VLOOKUP($A1416,'Medical Examinations'!$A$1:$J$2336,5,FALSE)</f>
        <v>No</v>
      </c>
      <c r="G1416" t="str">
        <f>VLOOKUP($A1416,'Medical Examinations'!$A$1:$J$2336,6,FALSE)</f>
        <v>No</v>
      </c>
      <c r="H1416">
        <f>VLOOKUP($A1416,'Medical Examinations'!$A$1:$J$2336,7,FALSE)</f>
        <v>0</v>
      </c>
      <c r="I1416" t="str">
        <f>VLOOKUP($A1416,'Medical Examinations'!$A$1:$J$2336,8,FALSE)</f>
        <v>No</v>
      </c>
      <c r="J1416" t="str">
        <f>VLOOKUP($A1416,'Medical Examinations'!$A$1:$J$2336,9,FALSE)</f>
        <v>Over Weight</v>
      </c>
      <c r="K1416" t="str">
        <f>VLOOKUP($A1416,'Medical Examinations'!$A$1:$J$2336,10,FALSE)</f>
        <v>Diabetes</v>
      </c>
      <c r="L1416">
        <f>VLOOKUP($A1416,'Hospitalisation Details'!$A$1:$O$2344,2,FALSE)</f>
        <v>18</v>
      </c>
      <c r="M1416" s="6" t="str">
        <f>VLOOKUP($A1416,'Hospitalisation Details'!$A$1:$O$2344,5,FALSE)</f>
        <v>18-Oct-1978</v>
      </c>
      <c r="N1416" s="28">
        <f>VLOOKUP($A1416,'Hospitalisation Details'!$A$1:$O$2344,6,FALSE)</f>
        <v>44</v>
      </c>
      <c r="O1416" s="28">
        <f>VLOOKUP($A1416,'Hospitalisation Details'!$A$1:$O$2344,7,FALSE)</f>
        <v>1</v>
      </c>
      <c r="P1416" s="28">
        <f>VLOOKUP($A1416,'Hospitalisation Details'!$A$1:$O$2344,8,FALSE)</f>
        <v>7518.03</v>
      </c>
      <c r="Q1416" t="str">
        <f>VLOOKUP($A1416,'Hospitalisation Details'!$A$1:$O$2344,3,FALSE)</f>
        <v>Oct</v>
      </c>
    </row>
    <row r="1417" spans="1:17" ht="15.6" x14ac:dyDescent="0.3">
      <c r="A1417" s="21" t="s">
        <v>953</v>
      </c>
      <c r="B1417" t="str">
        <f>VLOOKUP($A1417,'Customer Names'!$A$2:$D$2336,3,FALSE)</f>
        <v>Kevin</v>
      </c>
      <c r="C1417">
        <f>VLOOKUP($A1417,'Medical Examinations'!$A$1:$J$2336,2,FALSE)</f>
        <v>29.6</v>
      </c>
      <c r="D1417">
        <f>VLOOKUP($A1417,'Medical Examinations'!$A$1:$J$2336,3,FALSE)</f>
        <v>6.17</v>
      </c>
      <c r="E1417" t="str">
        <f>VLOOKUP($A1417,'Medical Examinations'!$A$1:$J$2336,4,FALSE)</f>
        <v>Yes</v>
      </c>
      <c r="F1417" t="str">
        <f>VLOOKUP($A1417,'Medical Examinations'!$A$1:$J$2336,5,FALSE)</f>
        <v>No</v>
      </c>
      <c r="G1417" t="str">
        <f>VLOOKUP($A1417,'Medical Examinations'!$A$1:$J$2336,6,FALSE)</f>
        <v>Yes</v>
      </c>
      <c r="H1417">
        <f>VLOOKUP($A1417,'Medical Examinations'!$A$1:$J$2336,7,FALSE)</f>
        <v>1</v>
      </c>
      <c r="I1417" t="str">
        <f>VLOOKUP($A1417,'Medical Examinations'!$A$1:$J$2336,8,FALSE)</f>
        <v>No</v>
      </c>
      <c r="J1417" t="str">
        <f>VLOOKUP($A1417,'Medical Examinations'!$A$1:$J$2336,9,FALSE)</f>
        <v>Over Weight</v>
      </c>
      <c r="K1417" t="str">
        <f>VLOOKUP($A1417,'Medical Examinations'!$A$1:$J$2336,10,FALSE)</f>
        <v>Prediabetes</v>
      </c>
      <c r="L1417">
        <f>VLOOKUP($A1417,'Hospitalisation Details'!$A$1:$O$2344,2,FALSE)</f>
        <v>10</v>
      </c>
      <c r="M1417" s="6" t="str">
        <f>VLOOKUP($A1417,'Hospitalisation Details'!$A$1:$O$2344,5,FALSE)</f>
        <v>10-Jul-1983</v>
      </c>
      <c r="N1417" s="28">
        <f>VLOOKUP($A1417,'Hospitalisation Details'!$A$1:$O$2344,6,FALSE)</f>
        <v>39</v>
      </c>
      <c r="O1417" s="28">
        <f>VLOOKUP($A1417,'Hospitalisation Details'!$A$1:$O$2344,7,FALSE)</f>
        <v>4</v>
      </c>
      <c r="P1417" s="28">
        <f>VLOOKUP($A1417,'Hospitalisation Details'!$A$1:$O$2344,8,FALSE)</f>
        <v>7512.27</v>
      </c>
      <c r="Q1417" t="str">
        <f>VLOOKUP($A1417,'Hospitalisation Details'!$A$1:$O$2344,3,FALSE)</f>
        <v>Jul</v>
      </c>
    </row>
    <row r="1418" spans="1:17" ht="15.6" x14ac:dyDescent="0.3">
      <c r="A1418" s="21" t="s">
        <v>952</v>
      </c>
      <c r="B1418" t="str">
        <f>VLOOKUP($A1418,'Customer Names'!$A$2:$D$2336,3,FALSE)</f>
        <v>Lindsay M</v>
      </c>
      <c r="C1418">
        <f>VLOOKUP($A1418,'Medical Examinations'!$A$1:$J$2336,2,FALSE)</f>
        <v>39.43</v>
      </c>
      <c r="D1418">
        <f>VLOOKUP($A1418,'Medical Examinations'!$A$1:$J$2336,3,FALSE)</f>
        <v>6.1</v>
      </c>
      <c r="E1418" t="str">
        <f>VLOOKUP($A1418,'Medical Examinations'!$A$1:$J$2336,4,FALSE)</f>
        <v>Yes</v>
      </c>
      <c r="F1418" t="str">
        <f>VLOOKUP($A1418,'Medical Examinations'!$A$1:$J$2336,5,FALSE)</f>
        <v>No</v>
      </c>
      <c r="G1418" t="str">
        <f>VLOOKUP($A1418,'Medical Examinations'!$A$1:$J$2336,6,FALSE)</f>
        <v>Yes</v>
      </c>
      <c r="H1418">
        <f>VLOOKUP($A1418,'Medical Examinations'!$A$1:$J$2336,7,FALSE)</f>
        <v>1</v>
      </c>
      <c r="I1418" t="str">
        <f>VLOOKUP($A1418,'Medical Examinations'!$A$1:$J$2336,8,FALSE)</f>
        <v>No</v>
      </c>
      <c r="J1418" t="str">
        <f>VLOOKUP($A1418,'Medical Examinations'!$A$1:$J$2336,9,FALSE)</f>
        <v>Obesity</v>
      </c>
      <c r="K1418" t="str">
        <f>VLOOKUP($A1418,'Medical Examinations'!$A$1:$J$2336,10,FALSE)</f>
        <v>Prediabetes</v>
      </c>
      <c r="L1418">
        <f>VLOOKUP($A1418,'Hospitalisation Details'!$A$1:$O$2344,2,FALSE)</f>
        <v>28</v>
      </c>
      <c r="M1418" s="6" t="str">
        <f>VLOOKUP($A1418,'Hospitalisation Details'!$A$1:$O$2344,5,FALSE)</f>
        <v>28-Oct-1997</v>
      </c>
      <c r="N1418" s="28">
        <f>VLOOKUP($A1418,'Hospitalisation Details'!$A$1:$O$2344,6,FALSE)</f>
        <v>25</v>
      </c>
      <c r="O1418" s="28">
        <f>VLOOKUP($A1418,'Hospitalisation Details'!$A$1:$O$2344,7,FALSE)</f>
        <v>0</v>
      </c>
      <c r="P1418" s="28">
        <f>VLOOKUP($A1418,'Hospitalisation Details'!$A$1:$O$2344,8,FALSE)</f>
        <v>7504.3</v>
      </c>
      <c r="Q1418" t="str">
        <f>VLOOKUP($A1418,'Hospitalisation Details'!$A$1:$O$2344,3,FALSE)</f>
        <v>Oct</v>
      </c>
    </row>
    <row r="1419" spans="1:17" ht="15.6" x14ac:dyDescent="0.3">
      <c r="A1419" s="21" t="s">
        <v>951</v>
      </c>
      <c r="B1419" t="str">
        <f>VLOOKUP($A1419,'Customer Names'!$A$2:$D$2336,3,FALSE)</f>
        <v>Amanda</v>
      </c>
      <c r="C1419">
        <f>VLOOKUP($A1419,'Medical Examinations'!$A$1:$J$2336,2,FALSE)</f>
        <v>27.34</v>
      </c>
      <c r="D1419">
        <f>VLOOKUP($A1419,'Medical Examinations'!$A$1:$J$2336,3,FALSE)</f>
        <v>5.19</v>
      </c>
      <c r="E1419" t="str">
        <f>VLOOKUP($A1419,'Medical Examinations'!$A$1:$J$2336,4,FALSE)</f>
        <v>Yes</v>
      </c>
      <c r="F1419" t="str">
        <f>VLOOKUP($A1419,'Medical Examinations'!$A$1:$J$2336,5,FALSE)</f>
        <v>No</v>
      </c>
      <c r="G1419" t="str">
        <f>VLOOKUP($A1419,'Medical Examinations'!$A$1:$J$2336,6,FALSE)</f>
        <v>No</v>
      </c>
      <c r="H1419">
        <f>VLOOKUP($A1419,'Medical Examinations'!$A$1:$J$2336,7,FALSE)</f>
        <v>1</v>
      </c>
      <c r="I1419" t="str">
        <f>VLOOKUP($A1419,'Medical Examinations'!$A$1:$J$2336,8,FALSE)</f>
        <v>No</v>
      </c>
      <c r="J1419" t="str">
        <f>VLOOKUP($A1419,'Medical Examinations'!$A$1:$J$2336,9,FALSE)</f>
        <v>Over Weight</v>
      </c>
      <c r="K1419" t="str">
        <f>VLOOKUP($A1419,'Medical Examinations'!$A$1:$J$2336,10,FALSE)</f>
        <v>Normal</v>
      </c>
      <c r="L1419">
        <f>VLOOKUP($A1419,'Hospitalisation Details'!$A$1:$O$2344,2,FALSE)</f>
        <v>15</v>
      </c>
      <c r="M1419" s="6" t="str">
        <f>VLOOKUP($A1419,'Hospitalisation Details'!$A$1:$O$2344,5,FALSE)</f>
        <v>15-Dec-1988</v>
      </c>
      <c r="N1419" s="28">
        <f>VLOOKUP($A1419,'Hospitalisation Details'!$A$1:$O$2344,6,FALSE)</f>
        <v>34</v>
      </c>
      <c r="O1419" s="28">
        <f>VLOOKUP($A1419,'Hospitalisation Details'!$A$1:$O$2344,7,FALSE)</f>
        <v>3</v>
      </c>
      <c r="P1419" s="28">
        <f>VLOOKUP($A1419,'Hospitalisation Details'!$A$1:$O$2344,8,FALSE)</f>
        <v>7494.63</v>
      </c>
      <c r="Q1419" t="str">
        <f>VLOOKUP($A1419,'Hospitalisation Details'!$A$1:$O$2344,3,FALSE)</f>
        <v>Dec</v>
      </c>
    </row>
    <row r="1420" spans="1:17" ht="15.6" x14ac:dyDescent="0.3">
      <c r="A1420" s="21" t="s">
        <v>950</v>
      </c>
      <c r="B1420" t="str">
        <f>VLOOKUP($A1420,'Customer Names'!$A$2:$D$2336,3,FALSE)</f>
        <v>James</v>
      </c>
      <c r="C1420">
        <f>VLOOKUP($A1420,'Medical Examinations'!$A$1:$J$2336,2,FALSE)</f>
        <v>39.01</v>
      </c>
      <c r="D1420">
        <f>VLOOKUP($A1420,'Medical Examinations'!$A$1:$J$2336,3,FALSE)</f>
        <v>5.37</v>
      </c>
      <c r="E1420" t="str">
        <f>VLOOKUP($A1420,'Medical Examinations'!$A$1:$J$2336,4,FALSE)</f>
        <v>Yes</v>
      </c>
      <c r="F1420" t="str">
        <f>VLOOKUP($A1420,'Medical Examinations'!$A$1:$J$2336,5,FALSE)</f>
        <v>No</v>
      </c>
      <c r="G1420" t="str">
        <f>VLOOKUP($A1420,'Medical Examinations'!$A$1:$J$2336,6,FALSE)</f>
        <v>No</v>
      </c>
      <c r="H1420">
        <f>VLOOKUP($A1420,'Medical Examinations'!$A$1:$J$2336,7,FALSE)</f>
        <v>0</v>
      </c>
      <c r="I1420" t="str">
        <f>VLOOKUP($A1420,'Medical Examinations'!$A$1:$J$2336,8,FALSE)</f>
        <v>No</v>
      </c>
      <c r="J1420" t="str">
        <f>VLOOKUP($A1420,'Medical Examinations'!$A$1:$J$2336,9,FALSE)</f>
        <v>Obesity</v>
      </c>
      <c r="K1420" t="str">
        <f>VLOOKUP($A1420,'Medical Examinations'!$A$1:$J$2336,10,FALSE)</f>
        <v>Normal</v>
      </c>
      <c r="L1420">
        <f>VLOOKUP($A1420,'Hospitalisation Details'!$A$1:$O$2344,2,FALSE)</f>
        <v>14</v>
      </c>
      <c r="M1420" s="6" t="str">
        <f>VLOOKUP($A1420,'Hospitalisation Details'!$A$1:$O$2344,5,FALSE)</f>
        <v>14-Jun-1996</v>
      </c>
      <c r="N1420" s="28">
        <f>VLOOKUP($A1420,'Hospitalisation Details'!$A$1:$O$2344,6,FALSE)</f>
        <v>26</v>
      </c>
      <c r="O1420" s="28">
        <f>VLOOKUP($A1420,'Hospitalisation Details'!$A$1:$O$2344,7,FALSE)</f>
        <v>0</v>
      </c>
      <c r="P1420" s="28">
        <f>VLOOKUP($A1420,'Hospitalisation Details'!$A$1:$O$2344,8,FALSE)</f>
        <v>7487.38</v>
      </c>
      <c r="Q1420" t="str">
        <f>VLOOKUP($A1420,'Hospitalisation Details'!$A$1:$O$2344,3,FALSE)</f>
        <v>Jun</v>
      </c>
    </row>
    <row r="1421" spans="1:17" ht="15.6" x14ac:dyDescent="0.3">
      <c r="A1421" s="21" t="s">
        <v>949</v>
      </c>
      <c r="B1421" t="str">
        <f>VLOOKUP($A1421,'Customer Names'!$A$2:$D$2336,3,FALSE)</f>
        <v>Samuel H</v>
      </c>
      <c r="C1421">
        <f>VLOOKUP($A1421,'Medical Examinations'!$A$1:$J$2336,2,FALSE)</f>
        <v>18.989999999999998</v>
      </c>
      <c r="D1421">
        <f>VLOOKUP($A1421,'Medical Examinations'!$A$1:$J$2336,3,FALSE)</f>
        <v>10.82</v>
      </c>
      <c r="E1421" t="str">
        <f>VLOOKUP($A1421,'Medical Examinations'!$A$1:$J$2336,4,FALSE)</f>
        <v>Yes</v>
      </c>
      <c r="F1421" t="str">
        <f>VLOOKUP($A1421,'Medical Examinations'!$A$1:$J$2336,5,FALSE)</f>
        <v>No</v>
      </c>
      <c r="G1421" t="str">
        <f>VLOOKUP($A1421,'Medical Examinations'!$A$1:$J$2336,6,FALSE)</f>
        <v>No</v>
      </c>
      <c r="H1421">
        <f>VLOOKUP($A1421,'Medical Examinations'!$A$1:$J$2336,7,FALSE)</f>
        <v>0</v>
      </c>
      <c r="I1421" t="str">
        <f>VLOOKUP($A1421,'Medical Examinations'!$A$1:$J$2336,8,FALSE)</f>
        <v>No</v>
      </c>
      <c r="J1421" t="str">
        <f>VLOOKUP($A1421,'Medical Examinations'!$A$1:$J$2336,9,FALSE)</f>
        <v>Normal Weight</v>
      </c>
      <c r="K1421" t="str">
        <f>VLOOKUP($A1421,'Medical Examinations'!$A$1:$J$2336,10,FALSE)</f>
        <v>Diabetes</v>
      </c>
      <c r="L1421">
        <f>VLOOKUP($A1421,'Hospitalisation Details'!$A$1:$O$2344,2,FALSE)</f>
        <v>4</v>
      </c>
      <c r="M1421" s="6" t="str">
        <f>VLOOKUP($A1421,'Hospitalisation Details'!$A$1:$O$2344,5,FALSE)</f>
        <v>4-Aug-1967</v>
      </c>
      <c r="N1421" s="28">
        <f>VLOOKUP($A1421,'Hospitalisation Details'!$A$1:$O$2344,6,FALSE)</f>
        <v>55</v>
      </c>
      <c r="O1421" s="28">
        <f>VLOOKUP($A1421,'Hospitalisation Details'!$A$1:$O$2344,7,FALSE)</f>
        <v>0</v>
      </c>
      <c r="P1421" s="28">
        <f>VLOOKUP($A1421,'Hospitalisation Details'!$A$1:$O$2344,8,FALSE)</f>
        <v>7463.51</v>
      </c>
      <c r="Q1421" t="str">
        <f>VLOOKUP($A1421,'Hospitalisation Details'!$A$1:$O$2344,3,FALSE)</f>
        <v>Aug</v>
      </c>
    </row>
    <row r="1422" spans="1:17" ht="15.6" x14ac:dyDescent="0.3">
      <c r="A1422" s="21" t="s">
        <v>948</v>
      </c>
      <c r="B1422" t="str">
        <f>VLOOKUP($A1422,'Customer Names'!$A$2:$D$2336,3,FALSE)</f>
        <v>Jenni</v>
      </c>
      <c r="C1422">
        <f>VLOOKUP($A1422,'Medical Examinations'!$A$1:$J$2336,2,FALSE)</f>
        <v>42.3</v>
      </c>
      <c r="D1422">
        <f>VLOOKUP($A1422,'Medical Examinations'!$A$1:$J$2336,3,FALSE)</f>
        <v>6.06</v>
      </c>
      <c r="E1422" t="str">
        <f>VLOOKUP($A1422,'Medical Examinations'!$A$1:$J$2336,4,FALSE)</f>
        <v>Yes</v>
      </c>
      <c r="F1422" t="str">
        <f>VLOOKUP($A1422,'Medical Examinations'!$A$1:$J$2336,5,FALSE)</f>
        <v>No</v>
      </c>
      <c r="G1422" t="str">
        <f>VLOOKUP($A1422,'Medical Examinations'!$A$1:$J$2336,6,FALSE)</f>
        <v>No</v>
      </c>
      <c r="H1422">
        <f>VLOOKUP($A1422,'Medical Examinations'!$A$1:$J$2336,7,FALSE)</f>
        <v>0</v>
      </c>
      <c r="I1422" t="str">
        <f>VLOOKUP($A1422,'Medical Examinations'!$A$1:$J$2336,8,FALSE)</f>
        <v>No</v>
      </c>
      <c r="J1422" t="str">
        <f>VLOOKUP($A1422,'Medical Examinations'!$A$1:$J$2336,9,FALSE)</f>
        <v>Obesity</v>
      </c>
      <c r="K1422" t="str">
        <f>VLOOKUP($A1422,'Medical Examinations'!$A$1:$J$2336,10,FALSE)</f>
        <v>Prediabetes</v>
      </c>
      <c r="L1422">
        <f>VLOOKUP($A1422,'Hospitalisation Details'!$A$1:$O$2344,2,FALSE)</f>
        <v>1</v>
      </c>
      <c r="M1422" s="6" t="str">
        <f>VLOOKUP($A1422,'Hospitalisation Details'!$A$1:$O$2344,5,FALSE)</f>
        <v>1-Jun-2001</v>
      </c>
      <c r="N1422" s="28">
        <f>VLOOKUP($A1422,'Hospitalisation Details'!$A$1:$O$2344,6,FALSE)</f>
        <v>22</v>
      </c>
      <c r="O1422" s="28">
        <f>VLOOKUP($A1422,'Hospitalisation Details'!$A$1:$O$2344,7,FALSE)</f>
        <v>0</v>
      </c>
      <c r="P1422" s="28">
        <f>VLOOKUP($A1422,'Hospitalisation Details'!$A$1:$O$2344,8,FALSE)</f>
        <v>7450.36</v>
      </c>
      <c r="Q1422" t="str">
        <f>VLOOKUP($A1422,'Hospitalisation Details'!$A$1:$O$2344,3,FALSE)</f>
        <v>Jun</v>
      </c>
    </row>
    <row r="1423" spans="1:17" ht="15.6" x14ac:dyDescent="0.3">
      <c r="A1423" s="21" t="s">
        <v>947</v>
      </c>
      <c r="B1423" t="str">
        <f>VLOOKUP($A1423,'Customer Names'!$A$2:$D$2336,3,FALSE)</f>
        <v>Estuardo F</v>
      </c>
      <c r="C1423">
        <f>VLOOKUP($A1423,'Medical Examinations'!$A$1:$J$2336,2,FALSE)</f>
        <v>39.805</v>
      </c>
      <c r="D1423">
        <f>VLOOKUP($A1423,'Medical Examinations'!$A$1:$J$2336,3,FALSE)</f>
        <v>5.91</v>
      </c>
      <c r="E1423" t="str">
        <f>VLOOKUP($A1423,'Medical Examinations'!$A$1:$J$2336,4,FALSE)</f>
        <v>No</v>
      </c>
      <c r="F1423" t="str">
        <f>VLOOKUP($A1423,'Medical Examinations'!$A$1:$J$2336,5,FALSE)</f>
        <v>No</v>
      </c>
      <c r="G1423" t="str">
        <f>VLOOKUP($A1423,'Medical Examinations'!$A$1:$J$2336,6,FALSE)</f>
        <v>No</v>
      </c>
      <c r="H1423">
        <f>VLOOKUP($A1423,'Medical Examinations'!$A$1:$J$2336,7,FALSE)</f>
        <v>0</v>
      </c>
      <c r="I1423" t="str">
        <f>VLOOKUP($A1423,'Medical Examinations'!$A$1:$J$2336,8,FALSE)</f>
        <v>No</v>
      </c>
      <c r="J1423" t="str">
        <f>VLOOKUP($A1423,'Medical Examinations'!$A$1:$J$2336,9,FALSE)</f>
        <v>Obesity</v>
      </c>
      <c r="K1423" t="str">
        <f>VLOOKUP($A1423,'Medical Examinations'!$A$1:$J$2336,10,FALSE)</f>
        <v>Prediabetes</v>
      </c>
      <c r="L1423">
        <f>VLOOKUP($A1423,'Hospitalisation Details'!$A$1:$O$2344,2,FALSE)</f>
        <v>30</v>
      </c>
      <c r="M1423" s="6" t="str">
        <f>VLOOKUP($A1423,'Hospitalisation Details'!$A$1:$O$2344,5,FALSE)</f>
        <v>30-Sep-1977</v>
      </c>
      <c r="N1423" s="28">
        <f>VLOOKUP($A1423,'Hospitalisation Details'!$A$1:$O$2344,6,FALSE)</f>
        <v>45</v>
      </c>
      <c r="O1423" s="28">
        <f>VLOOKUP($A1423,'Hospitalisation Details'!$A$1:$O$2344,7,FALSE)</f>
        <v>0</v>
      </c>
      <c r="P1423" s="28">
        <f>VLOOKUP($A1423,'Hospitalisation Details'!$A$1:$O$2344,8,FALSE)</f>
        <v>7448.4</v>
      </c>
      <c r="Q1423" t="str">
        <f>VLOOKUP($A1423,'Hospitalisation Details'!$A$1:$O$2344,3,FALSE)</f>
        <v>Sep</v>
      </c>
    </row>
    <row r="1424" spans="1:17" ht="15.6" x14ac:dyDescent="0.3">
      <c r="A1424" s="21" t="s">
        <v>946</v>
      </c>
      <c r="B1424" t="str">
        <f>VLOOKUP($A1424,'Customer Names'!$A$2:$D$2336,3,FALSE)</f>
        <v>Brett</v>
      </c>
      <c r="C1424">
        <f>VLOOKUP($A1424,'Medical Examinations'!$A$1:$J$2336,2,FALSE)</f>
        <v>33.700000000000003</v>
      </c>
      <c r="D1424">
        <f>VLOOKUP($A1424,'Medical Examinations'!$A$1:$J$2336,3,FALSE)</f>
        <v>5.87</v>
      </c>
      <c r="E1424" t="str">
        <f>VLOOKUP($A1424,'Medical Examinations'!$A$1:$J$2336,4,FALSE)</f>
        <v>No</v>
      </c>
      <c r="F1424" t="str">
        <f>VLOOKUP($A1424,'Medical Examinations'!$A$1:$J$2336,5,FALSE)</f>
        <v>No</v>
      </c>
      <c r="G1424" t="str">
        <f>VLOOKUP($A1424,'Medical Examinations'!$A$1:$J$2336,6,FALSE)</f>
        <v>No</v>
      </c>
      <c r="H1424">
        <f>VLOOKUP($A1424,'Medical Examinations'!$A$1:$J$2336,7,FALSE)</f>
        <v>0</v>
      </c>
      <c r="I1424" t="str">
        <f>VLOOKUP($A1424,'Medical Examinations'!$A$1:$J$2336,8,FALSE)</f>
        <v>No</v>
      </c>
      <c r="J1424" t="str">
        <f>VLOOKUP($A1424,'Medical Examinations'!$A$1:$J$2336,9,FALSE)</f>
        <v>Obesity</v>
      </c>
      <c r="K1424" t="str">
        <f>VLOOKUP($A1424,'Medical Examinations'!$A$1:$J$2336,10,FALSE)</f>
        <v>Prediabetes</v>
      </c>
      <c r="L1424">
        <f>VLOOKUP($A1424,'Hospitalisation Details'!$A$1:$O$2344,2,FALSE)</f>
        <v>25</v>
      </c>
      <c r="M1424" s="6" t="str">
        <f>VLOOKUP($A1424,'Hospitalisation Details'!$A$1:$O$2344,5,FALSE)</f>
        <v>25-Sep-1977</v>
      </c>
      <c r="N1424" s="28">
        <f>VLOOKUP($A1424,'Hospitalisation Details'!$A$1:$O$2344,6,FALSE)</f>
        <v>45</v>
      </c>
      <c r="O1424" s="28">
        <f>VLOOKUP($A1424,'Hospitalisation Details'!$A$1:$O$2344,7,FALSE)</f>
        <v>1</v>
      </c>
      <c r="P1424" s="28">
        <f>VLOOKUP($A1424,'Hospitalisation Details'!$A$1:$O$2344,8,FALSE)</f>
        <v>7445.92</v>
      </c>
      <c r="Q1424" t="str">
        <f>VLOOKUP($A1424,'Hospitalisation Details'!$A$1:$O$2344,3,FALSE)</f>
        <v>Sep</v>
      </c>
    </row>
    <row r="1425" spans="1:17" ht="15.6" x14ac:dyDescent="0.3">
      <c r="A1425" s="21" t="s">
        <v>945</v>
      </c>
      <c r="B1425" t="str">
        <f>VLOOKUP($A1425,'Customer Names'!$A$2:$D$2336,3,FALSE)</f>
        <v>Sharon E</v>
      </c>
      <c r="C1425">
        <f>VLOOKUP($A1425,'Medical Examinations'!$A$1:$J$2336,2,FALSE)</f>
        <v>36.195</v>
      </c>
      <c r="D1425">
        <f>VLOOKUP($A1425,'Medical Examinations'!$A$1:$J$2336,3,FALSE)</f>
        <v>6.22</v>
      </c>
      <c r="E1425" t="str">
        <f>VLOOKUP($A1425,'Medical Examinations'!$A$1:$J$2336,4,FALSE)</f>
        <v>No</v>
      </c>
      <c r="F1425" t="str">
        <f>VLOOKUP($A1425,'Medical Examinations'!$A$1:$J$2336,5,FALSE)</f>
        <v>No</v>
      </c>
      <c r="G1425" t="str">
        <f>VLOOKUP($A1425,'Medical Examinations'!$A$1:$J$2336,6,FALSE)</f>
        <v>No</v>
      </c>
      <c r="H1425">
        <f>VLOOKUP($A1425,'Medical Examinations'!$A$1:$J$2336,7,FALSE)</f>
        <v>0</v>
      </c>
      <c r="I1425" t="str">
        <f>VLOOKUP($A1425,'Medical Examinations'!$A$1:$J$2336,8,FALSE)</f>
        <v>No</v>
      </c>
      <c r="J1425" t="str">
        <f>VLOOKUP($A1425,'Medical Examinations'!$A$1:$J$2336,9,FALSE)</f>
        <v>Obesity</v>
      </c>
      <c r="K1425" t="str">
        <f>VLOOKUP($A1425,'Medical Examinations'!$A$1:$J$2336,10,FALSE)</f>
        <v>Prediabetes</v>
      </c>
      <c r="L1425">
        <f>VLOOKUP($A1425,'Hospitalisation Details'!$A$1:$O$2344,2,FALSE)</f>
        <v>7</v>
      </c>
      <c r="M1425" s="6" t="str">
        <f>VLOOKUP($A1425,'Hospitalisation Details'!$A$1:$O$2344,5,FALSE)</f>
        <v>7-Jul-1980</v>
      </c>
      <c r="N1425" s="28">
        <f>VLOOKUP($A1425,'Hospitalisation Details'!$A$1:$O$2344,6,FALSE)</f>
        <v>42</v>
      </c>
      <c r="O1425" s="28">
        <f>VLOOKUP($A1425,'Hospitalisation Details'!$A$1:$O$2344,7,FALSE)</f>
        <v>1</v>
      </c>
      <c r="P1425" s="28">
        <f>VLOOKUP($A1425,'Hospitalisation Details'!$A$1:$O$2344,8,FALSE)</f>
        <v>7443.64</v>
      </c>
      <c r="Q1425" t="str">
        <f>VLOOKUP($A1425,'Hospitalisation Details'!$A$1:$O$2344,3,FALSE)</f>
        <v>Jul</v>
      </c>
    </row>
    <row r="1426" spans="1:17" ht="15.6" x14ac:dyDescent="0.3">
      <c r="A1426" s="21" t="s">
        <v>944</v>
      </c>
      <c r="B1426" t="str">
        <f>VLOOKUP($A1426,'Customer Names'!$A$2:$D$2336,3,FALSE)</f>
        <v>Jacob W√¶ver</v>
      </c>
      <c r="C1426">
        <f>VLOOKUP($A1426,'Medical Examinations'!$A$1:$J$2336,2,FALSE)</f>
        <v>32.6</v>
      </c>
      <c r="D1426">
        <f>VLOOKUP($A1426,'Medical Examinations'!$A$1:$J$2336,3,FALSE)</f>
        <v>5.73</v>
      </c>
      <c r="E1426" t="str">
        <f>VLOOKUP($A1426,'Medical Examinations'!$A$1:$J$2336,4,FALSE)</f>
        <v>No</v>
      </c>
      <c r="F1426" t="str">
        <f>VLOOKUP($A1426,'Medical Examinations'!$A$1:$J$2336,5,FALSE)</f>
        <v>No</v>
      </c>
      <c r="G1426" t="str">
        <f>VLOOKUP($A1426,'Medical Examinations'!$A$1:$J$2336,6,FALSE)</f>
        <v>Yes</v>
      </c>
      <c r="H1426">
        <f>VLOOKUP($A1426,'Medical Examinations'!$A$1:$J$2336,7,FALSE)</f>
        <v>1</v>
      </c>
      <c r="I1426" t="str">
        <f>VLOOKUP($A1426,'Medical Examinations'!$A$1:$J$2336,8,FALSE)</f>
        <v>No</v>
      </c>
      <c r="J1426" t="str">
        <f>VLOOKUP($A1426,'Medical Examinations'!$A$1:$J$2336,9,FALSE)</f>
        <v>Obesity</v>
      </c>
      <c r="K1426" t="str">
        <f>VLOOKUP($A1426,'Medical Examinations'!$A$1:$J$2336,10,FALSE)</f>
        <v>Prediabetes</v>
      </c>
      <c r="L1426">
        <f>VLOOKUP($A1426,'Hospitalisation Details'!$A$1:$O$2344,2,FALSE)</f>
        <v>1</v>
      </c>
      <c r="M1426" s="6" t="str">
        <f>VLOOKUP($A1426,'Hospitalisation Details'!$A$1:$O$2344,5,FALSE)</f>
        <v>1-Sep-1979</v>
      </c>
      <c r="N1426" s="28">
        <f>VLOOKUP($A1426,'Hospitalisation Details'!$A$1:$O$2344,6,FALSE)</f>
        <v>43</v>
      </c>
      <c r="O1426" s="28">
        <f>VLOOKUP($A1426,'Hospitalisation Details'!$A$1:$O$2344,7,FALSE)</f>
        <v>2</v>
      </c>
      <c r="P1426" s="28">
        <f>VLOOKUP($A1426,'Hospitalisation Details'!$A$1:$O$2344,8,FALSE)</f>
        <v>7441.5</v>
      </c>
      <c r="Q1426" t="str">
        <f>VLOOKUP($A1426,'Hospitalisation Details'!$A$1:$O$2344,3,FALSE)</f>
        <v>Sep</v>
      </c>
    </row>
    <row r="1427" spans="1:17" ht="15.6" x14ac:dyDescent="0.3">
      <c r="A1427" s="21" t="s">
        <v>943</v>
      </c>
      <c r="B1427" t="str">
        <f>VLOOKUP($A1427,'Customer Names'!$A$2:$D$2336,3,FALSE)</f>
        <v>Scott</v>
      </c>
      <c r="C1427">
        <f>VLOOKUP($A1427,'Medical Examinations'!$A$1:$J$2336,2,FALSE)</f>
        <v>30.2</v>
      </c>
      <c r="D1427">
        <f>VLOOKUP($A1427,'Medical Examinations'!$A$1:$J$2336,3,FALSE)</f>
        <v>5.7</v>
      </c>
      <c r="E1427" t="str">
        <f>VLOOKUP($A1427,'Medical Examinations'!$A$1:$J$2336,4,FALSE)</f>
        <v>No</v>
      </c>
      <c r="F1427" t="str">
        <f>VLOOKUP($A1427,'Medical Examinations'!$A$1:$J$2336,5,FALSE)</f>
        <v>No</v>
      </c>
      <c r="G1427" t="str">
        <f>VLOOKUP($A1427,'Medical Examinations'!$A$1:$J$2336,6,FALSE)</f>
        <v>No</v>
      </c>
      <c r="H1427">
        <f>VLOOKUP($A1427,'Medical Examinations'!$A$1:$J$2336,7,FALSE)</f>
        <v>0</v>
      </c>
      <c r="I1427" t="str">
        <f>VLOOKUP($A1427,'Medical Examinations'!$A$1:$J$2336,8,FALSE)</f>
        <v>No</v>
      </c>
      <c r="J1427" t="str">
        <f>VLOOKUP($A1427,'Medical Examinations'!$A$1:$J$2336,9,FALSE)</f>
        <v>Obesity</v>
      </c>
      <c r="K1427" t="str">
        <f>VLOOKUP($A1427,'Medical Examinations'!$A$1:$J$2336,10,FALSE)</f>
        <v>Normal</v>
      </c>
      <c r="L1427">
        <f>VLOOKUP($A1427,'Hospitalisation Details'!$A$1:$O$2344,2,FALSE)</f>
        <v>25</v>
      </c>
      <c r="M1427" s="6" t="str">
        <f>VLOOKUP($A1427,'Hospitalisation Details'!$A$1:$O$2344,5,FALSE)</f>
        <v>25-Aug-1977</v>
      </c>
      <c r="N1427" s="28">
        <f>VLOOKUP($A1427,'Hospitalisation Details'!$A$1:$O$2344,6,FALSE)</f>
        <v>45</v>
      </c>
      <c r="O1427" s="28">
        <f>VLOOKUP($A1427,'Hospitalisation Details'!$A$1:$O$2344,7,FALSE)</f>
        <v>1</v>
      </c>
      <c r="P1427" s="28">
        <f>VLOOKUP($A1427,'Hospitalisation Details'!$A$1:$O$2344,8,FALSE)</f>
        <v>7441.05</v>
      </c>
      <c r="Q1427" t="str">
        <f>VLOOKUP($A1427,'Hospitalisation Details'!$A$1:$O$2344,3,FALSE)</f>
        <v>Aug</v>
      </c>
    </row>
    <row r="1428" spans="1:17" ht="15.6" x14ac:dyDescent="0.3">
      <c r="A1428" s="21" t="s">
        <v>942</v>
      </c>
      <c r="B1428" t="str">
        <f>VLOOKUP($A1428,'Customer Names'!$A$2:$D$2336,3,FALSE)</f>
        <v>Brooke S</v>
      </c>
      <c r="C1428">
        <f>VLOOKUP($A1428,'Medical Examinations'!$A$1:$J$2336,2,FALSE)</f>
        <v>27.645</v>
      </c>
      <c r="D1428">
        <f>VLOOKUP($A1428,'Medical Examinations'!$A$1:$J$2336,3,FALSE)</f>
        <v>9.91</v>
      </c>
      <c r="E1428" t="str">
        <f>VLOOKUP($A1428,'Medical Examinations'!$A$1:$J$2336,4,FALSE)</f>
        <v>No</v>
      </c>
      <c r="F1428" t="str">
        <f>VLOOKUP($A1428,'Medical Examinations'!$A$1:$J$2336,5,FALSE)</f>
        <v>No</v>
      </c>
      <c r="G1428" t="str">
        <f>VLOOKUP($A1428,'Medical Examinations'!$A$1:$J$2336,6,FALSE)</f>
        <v>No</v>
      </c>
      <c r="H1428">
        <f>VLOOKUP($A1428,'Medical Examinations'!$A$1:$J$2336,7,FALSE)</f>
        <v>0</v>
      </c>
      <c r="I1428" t="str">
        <f>VLOOKUP($A1428,'Medical Examinations'!$A$1:$J$2336,8,FALSE)</f>
        <v>No</v>
      </c>
      <c r="J1428" t="str">
        <f>VLOOKUP($A1428,'Medical Examinations'!$A$1:$J$2336,9,FALSE)</f>
        <v>Over Weight</v>
      </c>
      <c r="K1428" t="str">
        <f>VLOOKUP($A1428,'Medical Examinations'!$A$1:$J$2336,10,FALSE)</f>
        <v>Diabetes</v>
      </c>
      <c r="L1428">
        <f>VLOOKUP($A1428,'Hospitalisation Details'!$A$1:$O$2344,2,FALSE)</f>
        <v>2</v>
      </c>
      <c r="M1428" s="6" t="str">
        <f>VLOOKUP($A1428,'Hospitalisation Details'!$A$1:$O$2344,5,FALSE)</f>
        <v>2-Dec-1978</v>
      </c>
      <c r="N1428" s="28">
        <f>VLOOKUP($A1428,'Hospitalisation Details'!$A$1:$O$2344,6,FALSE)</f>
        <v>44</v>
      </c>
      <c r="O1428" s="28">
        <f>VLOOKUP($A1428,'Hospitalisation Details'!$A$1:$O$2344,7,FALSE)</f>
        <v>0</v>
      </c>
      <c r="P1428" s="28">
        <f>VLOOKUP($A1428,'Hospitalisation Details'!$A$1:$O$2344,8,FALSE)</f>
        <v>7421.19</v>
      </c>
      <c r="Q1428" t="str">
        <f>VLOOKUP($A1428,'Hospitalisation Details'!$A$1:$O$2344,3,FALSE)</f>
        <v>Dec</v>
      </c>
    </row>
    <row r="1429" spans="1:17" ht="15.6" x14ac:dyDescent="0.3">
      <c r="A1429" s="21" t="s">
        <v>941</v>
      </c>
      <c r="B1429" t="str">
        <f>VLOOKUP($A1429,'Customer Names'!$A$2:$D$2336,3,FALSE)</f>
        <v>Kaye A</v>
      </c>
      <c r="C1429">
        <f>VLOOKUP($A1429,'Medical Examinations'!$A$1:$J$2336,2,FALSE)</f>
        <v>26.41</v>
      </c>
      <c r="D1429">
        <f>VLOOKUP($A1429,'Medical Examinations'!$A$1:$J$2336,3,FALSE)</f>
        <v>11.4</v>
      </c>
      <c r="E1429" t="str">
        <f>VLOOKUP($A1429,'Medical Examinations'!$A$1:$J$2336,4,FALSE)</f>
        <v>No</v>
      </c>
      <c r="F1429" t="str">
        <f>VLOOKUP($A1429,'Medical Examinations'!$A$1:$J$2336,5,FALSE)</f>
        <v>No</v>
      </c>
      <c r="G1429" t="str">
        <f>VLOOKUP($A1429,'Medical Examinations'!$A$1:$J$2336,6,FALSE)</f>
        <v>No</v>
      </c>
      <c r="H1429">
        <f>VLOOKUP($A1429,'Medical Examinations'!$A$1:$J$2336,7,FALSE)</f>
        <v>0</v>
      </c>
      <c r="I1429" t="str">
        <f>VLOOKUP($A1429,'Medical Examinations'!$A$1:$J$2336,8,FALSE)</f>
        <v>No</v>
      </c>
      <c r="J1429" t="str">
        <f>VLOOKUP($A1429,'Medical Examinations'!$A$1:$J$2336,9,FALSE)</f>
        <v>Over Weight</v>
      </c>
      <c r="K1429" t="str">
        <f>VLOOKUP($A1429,'Medical Examinations'!$A$1:$J$2336,10,FALSE)</f>
        <v>Diabetes</v>
      </c>
      <c r="L1429">
        <f>VLOOKUP($A1429,'Hospitalisation Details'!$A$1:$O$2344,2,FALSE)</f>
        <v>12</v>
      </c>
      <c r="M1429" s="6" t="str">
        <f>VLOOKUP($A1429,'Hospitalisation Details'!$A$1:$O$2344,5,FALSE)</f>
        <v>12-Nov-1978</v>
      </c>
      <c r="N1429" s="28">
        <f>VLOOKUP($A1429,'Hospitalisation Details'!$A$1:$O$2344,6,FALSE)</f>
        <v>44</v>
      </c>
      <c r="O1429" s="28">
        <f>VLOOKUP($A1429,'Hospitalisation Details'!$A$1:$O$2344,7,FALSE)</f>
        <v>0</v>
      </c>
      <c r="P1429" s="28">
        <f>VLOOKUP($A1429,'Hospitalisation Details'!$A$1:$O$2344,8,FALSE)</f>
        <v>7419.48</v>
      </c>
      <c r="Q1429" t="str">
        <f>VLOOKUP($A1429,'Hospitalisation Details'!$A$1:$O$2344,3,FALSE)</f>
        <v>Nov</v>
      </c>
    </row>
    <row r="1430" spans="1:17" ht="15.6" x14ac:dyDescent="0.3">
      <c r="A1430" s="21" t="s">
        <v>940</v>
      </c>
      <c r="B1430" t="str">
        <f>VLOOKUP($A1430,'Customer Names'!$A$2:$D$2336,3,FALSE)</f>
        <v>Carolyn</v>
      </c>
      <c r="C1430">
        <f>VLOOKUP($A1430,'Medical Examinations'!$A$1:$J$2336,2,FALSE)</f>
        <v>34.1</v>
      </c>
      <c r="D1430">
        <f>VLOOKUP($A1430,'Medical Examinations'!$A$1:$J$2336,3,FALSE)</f>
        <v>6.29</v>
      </c>
      <c r="E1430" t="str">
        <f>VLOOKUP($A1430,'Medical Examinations'!$A$1:$J$2336,4,FALSE)</f>
        <v>Yes</v>
      </c>
      <c r="F1430" t="str">
        <f>VLOOKUP($A1430,'Medical Examinations'!$A$1:$J$2336,5,FALSE)</f>
        <v>No</v>
      </c>
      <c r="G1430" t="str">
        <f>VLOOKUP($A1430,'Medical Examinations'!$A$1:$J$2336,6,FALSE)</f>
        <v>Yes</v>
      </c>
      <c r="H1430">
        <f>VLOOKUP($A1430,'Medical Examinations'!$A$1:$J$2336,7,FALSE)</f>
        <v>1</v>
      </c>
      <c r="I1430" t="str">
        <f>VLOOKUP($A1430,'Medical Examinations'!$A$1:$J$2336,8,FALSE)</f>
        <v>No</v>
      </c>
      <c r="J1430" t="str">
        <f>VLOOKUP($A1430,'Medical Examinations'!$A$1:$J$2336,9,FALSE)</f>
        <v>Obesity</v>
      </c>
      <c r="K1430" t="str">
        <f>VLOOKUP($A1430,'Medical Examinations'!$A$1:$J$2336,10,FALSE)</f>
        <v>Prediabetes</v>
      </c>
      <c r="L1430">
        <f>VLOOKUP($A1430,'Hospitalisation Details'!$A$1:$O$2344,2,FALSE)</f>
        <v>19</v>
      </c>
      <c r="M1430" s="6" t="str">
        <f>VLOOKUP($A1430,'Hospitalisation Details'!$A$1:$O$2344,5,FALSE)</f>
        <v>19-Sep-1983</v>
      </c>
      <c r="N1430" s="28">
        <f>VLOOKUP($A1430,'Hospitalisation Details'!$A$1:$O$2344,6,FALSE)</f>
        <v>39</v>
      </c>
      <c r="O1430" s="28">
        <f>VLOOKUP($A1430,'Hospitalisation Details'!$A$1:$O$2344,7,FALSE)</f>
        <v>3</v>
      </c>
      <c r="P1430" s="28">
        <f>VLOOKUP($A1430,'Hospitalisation Details'!$A$1:$O$2344,8,FALSE)</f>
        <v>7418.52</v>
      </c>
      <c r="Q1430" t="str">
        <f>VLOOKUP($A1430,'Hospitalisation Details'!$A$1:$O$2344,3,FALSE)</f>
        <v>Sep</v>
      </c>
    </row>
    <row r="1431" spans="1:17" ht="15.6" x14ac:dyDescent="0.3">
      <c r="A1431" s="21" t="s">
        <v>939</v>
      </c>
      <c r="B1431" t="str">
        <f>VLOOKUP($A1431,'Customer Names'!$A$2:$D$2336,3,FALSE)</f>
        <v>Daniel C</v>
      </c>
      <c r="C1431">
        <f>VLOOKUP($A1431,'Medical Examinations'!$A$1:$J$2336,2,FALSE)</f>
        <v>17.3</v>
      </c>
      <c r="D1431">
        <f>VLOOKUP($A1431,'Medical Examinations'!$A$1:$J$2336,3,FALSE)</f>
        <v>9.2799999999999994</v>
      </c>
      <c r="E1431" t="str">
        <f>VLOOKUP($A1431,'Medical Examinations'!$A$1:$J$2336,4,FALSE)</f>
        <v>No</v>
      </c>
      <c r="F1431" t="str">
        <f>VLOOKUP($A1431,'Medical Examinations'!$A$1:$J$2336,5,FALSE)</f>
        <v>No</v>
      </c>
      <c r="G1431" t="str">
        <f>VLOOKUP($A1431,'Medical Examinations'!$A$1:$J$2336,6,FALSE)</f>
        <v>No</v>
      </c>
      <c r="H1431">
        <f>VLOOKUP($A1431,'Medical Examinations'!$A$1:$J$2336,7,FALSE)</f>
        <v>0</v>
      </c>
      <c r="I1431" t="str">
        <f>VLOOKUP($A1431,'Medical Examinations'!$A$1:$J$2336,8,FALSE)</f>
        <v>No</v>
      </c>
      <c r="J1431" t="str">
        <f>VLOOKUP($A1431,'Medical Examinations'!$A$1:$J$2336,9,FALSE)</f>
        <v>Under Weight</v>
      </c>
      <c r="K1431" t="str">
        <f>VLOOKUP($A1431,'Medical Examinations'!$A$1:$J$2336,10,FALSE)</f>
        <v>Diabetes</v>
      </c>
      <c r="L1431">
        <f>VLOOKUP($A1431,'Hospitalisation Details'!$A$1:$O$2344,2,FALSE)</f>
        <v>5</v>
      </c>
      <c r="M1431" s="6" t="str">
        <f>VLOOKUP($A1431,'Hospitalisation Details'!$A$1:$O$2344,5,FALSE)</f>
        <v>5-Dec-1965</v>
      </c>
      <c r="N1431" s="28">
        <f>VLOOKUP($A1431,'Hospitalisation Details'!$A$1:$O$2344,6,FALSE)</f>
        <v>57</v>
      </c>
      <c r="O1431" s="28">
        <f>VLOOKUP($A1431,'Hospitalisation Details'!$A$1:$O$2344,7,FALSE)</f>
        <v>0</v>
      </c>
      <c r="P1431" s="28">
        <f>VLOOKUP($A1431,'Hospitalisation Details'!$A$1:$O$2344,8,FALSE)</f>
        <v>7403.98</v>
      </c>
      <c r="Q1431" t="str">
        <f>VLOOKUP($A1431,'Hospitalisation Details'!$A$1:$O$2344,3,FALSE)</f>
        <v>Dec</v>
      </c>
    </row>
    <row r="1432" spans="1:17" ht="15.6" x14ac:dyDescent="0.3">
      <c r="A1432" s="21" t="s">
        <v>938</v>
      </c>
      <c r="B1432" t="str">
        <f>VLOOKUP($A1432,'Customer Names'!$A$2:$D$2336,3,FALSE)</f>
        <v>Laurie A</v>
      </c>
      <c r="C1432">
        <f>VLOOKUP($A1432,'Medical Examinations'!$A$1:$J$2336,2,FALSE)</f>
        <v>35.020000000000003</v>
      </c>
      <c r="D1432">
        <f>VLOOKUP($A1432,'Medical Examinations'!$A$1:$J$2336,3,FALSE)</f>
        <v>4.78</v>
      </c>
      <c r="E1432" t="str">
        <f>VLOOKUP($A1432,'Medical Examinations'!$A$1:$J$2336,4,FALSE)</f>
        <v>No</v>
      </c>
      <c r="F1432" t="str">
        <f>VLOOKUP($A1432,'Medical Examinations'!$A$1:$J$2336,5,FALSE)</f>
        <v>No</v>
      </c>
      <c r="G1432" t="str">
        <f>VLOOKUP($A1432,'Medical Examinations'!$A$1:$J$2336,6,FALSE)</f>
        <v>Yes</v>
      </c>
      <c r="H1432">
        <f>VLOOKUP($A1432,'Medical Examinations'!$A$1:$J$2336,7,FALSE)</f>
        <v>1</v>
      </c>
      <c r="I1432" t="str">
        <f>VLOOKUP($A1432,'Medical Examinations'!$A$1:$J$2336,8,FALSE)</f>
        <v>No</v>
      </c>
      <c r="J1432" t="str">
        <f>VLOOKUP($A1432,'Medical Examinations'!$A$1:$J$2336,9,FALSE)</f>
        <v>Obesity</v>
      </c>
      <c r="K1432" t="str">
        <f>VLOOKUP($A1432,'Medical Examinations'!$A$1:$J$2336,10,FALSE)</f>
        <v>Normal</v>
      </c>
      <c r="L1432">
        <f>VLOOKUP($A1432,'Hospitalisation Details'!$A$1:$O$2344,2,FALSE)</f>
        <v>22</v>
      </c>
      <c r="M1432" s="6" t="str">
        <f>VLOOKUP($A1432,'Hospitalisation Details'!$A$1:$O$2344,5,FALSE)</f>
        <v>22-Jul-1993</v>
      </c>
      <c r="N1432" s="28">
        <f>VLOOKUP($A1432,'Hospitalisation Details'!$A$1:$O$2344,6,FALSE)</f>
        <v>29</v>
      </c>
      <c r="O1432" s="28">
        <f>VLOOKUP($A1432,'Hospitalisation Details'!$A$1:$O$2344,7,FALSE)</f>
        <v>0</v>
      </c>
      <c r="P1432" s="28">
        <f>VLOOKUP($A1432,'Hospitalisation Details'!$A$1:$O$2344,8,FALSE)</f>
        <v>7388.85</v>
      </c>
      <c r="Q1432" t="str">
        <f>VLOOKUP($A1432,'Hospitalisation Details'!$A$1:$O$2344,3,FALSE)</f>
        <v>Jul</v>
      </c>
    </row>
    <row r="1433" spans="1:17" ht="15.6" x14ac:dyDescent="0.3">
      <c r="A1433" s="21" t="s">
        <v>937</v>
      </c>
      <c r="B1433" t="str">
        <f>VLOOKUP($A1433,'Customer Names'!$A$2:$D$2336,3,FALSE)</f>
        <v>Nicole</v>
      </c>
      <c r="C1433">
        <f>VLOOKUP($A1433,'Medical Examinations'!$A$1:$J$2336,2,FALSE)</f>
        <v>37.1</v>
      </c>
      <c r="D1433">
        <f>VLOOKUP($A1433,'Medical Examinations'!$A$1:$J$2336,3,FALSE)</f>
        <v>8.8699999999999992</v>
      </c>
      <c r="E1433" t="str">
        <f>VLOOKUP($A1433,'Medical Examinations'!$A$1:$J$2336,4,FALSE)</f>
        <v>Yes</v>
      </c>
      <c r="F1433" t="str">
        <f>VLOOKUP($A1433,'Medical Examinations'!$A$1:$J$2336,5,FALSE)</f>
        <v>No</v>
      </c>
      <c r="G1433" t="str">
        <f>VLOOKUP($A1433,'Medical Examinations'!$A$1:$J$2336,6,FALSE)</f>
        <v>No</v>
      </c>
      <c r="H1433">
        <f>VLOOKUP($A1433,'Medical Examinations'!$A$1:$J$2336,7,FALSE)</f>
        <v>0</v>
      </c>
      <c r="I1433" t="str">
        <f>VLOOKUP($A1433,'Medical Examinations'!$A$1:$J$2336,8,FALSE)</f>
        <v>No</v>
      </c>
      <c r="J1433" t="str">
        <f>VLOOKUP($A1433,'Medical Examinations'!$A$1:$J$2336,9,FALSE)</f>
        <v>Obesity</v>
      </c>
      <c r="K1433" t="str">
        <f>VLOOKUP($A1433,'Medical Examinations'!$A$1:$J$2336,10,FALSE)</f>
        <v>Diabetes</v>
      </c>
      <c r="L1433">
        <f>VLOOKUP($A1433,'Hospitalisation Details'!$A$1:$O$2344,2,FALSE)</f>
        <v>24</v>
      </c>
      <c r="M1433" s="6" t="str">
        <f>VLOOKUP($A1433,'Hospitalisation Details'!$A$1:$O$2344,5,FALSE)</f>
        <v>24-Nov-1981</v>
      </c>
      <c r="N1433" s="28">
        <f>VLOOKUP($A1433,'Hospitalisation Details'!$A$1:$O$2344,6,FALSE)</f>
        <v>41</v>
      </c>
      <c r="O1433" s="28">
        <f>VLOOKUP($A1433,'Hospitalisation Details'!$A$1:$O$2344,7,FALSE)</f>
        <v>2</v>
      </c>
      <c r="P1433" s="28">
        <f>VLOOKUP($A1433,'Hospitalisation Details'!$A$1:$O$2344,8,FALSE)</f>
        <v>7371.77</v>
      </c>
      <c r="Q1433" t="str">
        <f>VLOOKUP($A1433,'Hospitalisation Details'!$A$1:$O$2344,3,FALSE)</f>
        <v>Nov</v>
      </c>
    </row>
    <row r="1434" spans="1:17" ht="15.6" x14ac:dyDescent="0.3">
      <c r="A1434" s="21" t="s">
        <v>936</v>
      </c>
      <c r="B1434" t="str">
        <f>VLOOKUP($A1434,'Customer Names'!$A$2:$D$2336,3,FALSE)</f>
        <v>Shelby</v>
      </c>
      <c r="C1434">
        <f>VLOOKUP($A1434,'Medical Examinations'!$A$1:$J$2336,2,FALSE)</f>
        <v>16.79</v>
      </c>
      <c r="D1434">
        <f>VLOOKUP($A1434,'Medical Examinations'!$A$1:$J$2336,3,FALSE)</f>
        <v>11.4</v>
      </c>
      <c r="E1434" t="str">
        <f>VLOOKUP($A1434,'Medical Examinations'!$A$1:$J$2336,4,FALSE)</f>
        <v>No</v>
      </c>
      <c r="F1434" t="str">
        <f>VLOOKUP($A1434,'Medical Examinations'!$A$1:$J$2336,5,FALSE)</f>
        <v>No</v>
      </c>
      <c r="G1434" t="str">
        <f>VLOOKUP($A1434,'Medical Examinations'!$A$1:$J$2336,6,FALSE)</f>
        <v>No</v>
      </c>
      <c r="H1434">
        <f>VLOOKUP($A1434,'Medical Examinations'!$A$1:$J$2336,7,FALSE)</f>
        <v>0</v>
      </c>
      <c r="I1434" t="str">
        <f>VLOOKUP($A1434,'Medical Examinations'!$A$1:$J$2336,8,FALSE)</f>
        <v>No</v>
      </c>
      <c r="J1434" t="str">
        <f>VLOOKUP($A1434,'Medical Examinations'!$A$1:$J$2336,9,FALSE)</f>
        <v>Under Weight</v>
      </c>
      <c r="K1434" t="str">
        <f>VLOOKUP($A1434,'Medical Examinations'!$A$1:$J$2336,10,FALSE)</f>
        <v>Diabetes</v>
      </c>
      <c r="L1434">
        <f>VLOOKUP($A1434,'Hospitalisation Details'!$A$1:$O$2344,2,FALSE)</f>
        <v>9</v>
      </c>
      <c r="M1434" s="6" t="str">
        <f>VLOOKUP($A1434,'Hospitalisation Details'!$A$1:$O$2344,5,FALSE)</f>
        <v>9-Dec-1965</v>
      </c>
      <c r="N1434" s="28">
        <f>VLOOKUP($A1434,'Hospitalisation Details'!$A$1:$O$2344,6,FALSE)</f>
        <v>57</v>
      </c>
      <c r="O1434" s="28">
        <f>VLOOKUP($A1434,'Hospitalisation Details'!$A$1:$O$2344,7,FALSE)</f>
        <v>0</v>
      </c>
      <c r="P1434" s="28">
        <f>VLOOKUP($A1434,'Hospitalisation Details'!$A$1:$O$2344,8,FALSE)</f>
        <v>7362.31</v>
      </c>
      <c r="Q1434" t="str">
        <f>VLOOKUP($A1434,'Hospitalisation Details'!$A$1:$O$2344,3,FALSE)</f>
        <v>Dec</v>
      </c>
    </row>
    <row r="1435" spans="1:17" ht="15.6" x14ac:dyDescent="0.3">
      <c r="A1435" s="21" t="s">
        <v>935</v>
      </c>
      <c r="B1435" t="str">
        <f>VLOOKUP($A1435,'Customer Names'!$A$2:$D$2336,3,FALSE)</f>
        <v>Allison</v>
      </c>
      <c r="C1435">
        <f>VLOOKUP($A1435,'Medical Examinations'!$A$1:$J$2336,2,FALSE)</f>
        <v>31.635000000000002</v>
      </c>
      <c r="D1435">
        <f>VLOOKUP($A1435,'Medical Examinations'!$A$1:$J$2336,3,FALSE)</f>
        <v>9.1300000000000008</v>
      </c>
      <c r="E1435" t="str">
        <f>VLOOKUP($A1435,'Medical Examinations'!$A$1:$J$2336,4,FALSE)</f>
        <v>Yes</v>
      </c>
      <c r="F1435" t="str">
        <f>VLOOKUP($A1435,'Medical Examinations'!$A$1:$J$2336,5,FALSE)</f>
        <v>No</v>
      </c>
      <c r="G1435" t="str">
        <f>VLOOKUP($A1435,'Medical Examinations'!$A$1:$J$2336,6,FALSE)</f>
        <v>No</v>
      </c>
      <c r="H1435">
        <f>VLOOKUP($A1435,'Medical Examinations'!$A$1:$J$2336,7,FALSE)</f>
        <v>0</v>
      </c>
      <c r="I1435" t="str">
        <f>VLOOKUP($A1435,'Medical Examinations'!$A$1:$J$2336,8,FALSE)</f>
        <v>No</v>
      </c>
      <c r="J1435" t="str">
        <f>VLOOKUP($A1435,'Medical Examinations'!$A$1:$J$2336,9,FALSE)</f>
        <v>Obesity</v>
      </c>
      <c r="K1435" t="str">
        <f>VLOOKUP($A1435,'Medical Examinations'!$A$1:$J$2336,10,FALSE)</f>
        <v>Diabetes</v>
      </c>
      <c r="L1435">
        <f>VLOOKUP($A1435,'Hospitalisation Details'!$A$1:$O$2344,2,FALSE)</f>
        <v>16</v>
      </c>
      <c r="M1435" s="6" t="str">
        <f>VLOOKUP($A1435,'Hospitalisation Details'!$A$1:$O$2344,5,FALSE)</f>
        <v>16-Jul-1981</v>
      </c>
      <c r="N1435" s="28">
        <f>VLOOKUP($A1435,'Hospitalisation Details'!$A$1:$O$2344,6,FALSE)</f>
        <v>41</v>
      </c>
      <c r="O1435" s="28">
        <f>VLOOKUP($A1435,'Hospitalisation Details'!$A$1:$O$2344,7,FALSE)</f>
        <v>1</v>
      </c>
      <c r="P1435" s="28">
        <f>VLOOKUP($A1435,'Hospitalisation Details'!$A$1:$O$2344,8,FALSE)</f>
        <v>7358.18</v>
      </c>
      <c r="Q1435" t="str">
        <f>VLOOKUP($A1435,'Hospitalisation Details'!$A$1:$O$2344,3,FALSE)</f>
        <v>Jul</v>
      </c>
    </row>
    <row r="1436" spans="1:17" ht="15.6" x14ac:dyDescent="0.3">
      <c r="A1436" s="21" t="s">
        <v>934</v>
      </c>
      <c r="B1436" t="str">
        <f>VLOOKUP($A1436,'Customer Names'!$A$2:$D$2336,3,FALSE)</f>
        <v>Leticia</v>
      </c>
      <c r="C1436">
        <f>VLOOKUP($A1436,'Medical Examinations'!$A$1:$J$2336,2,FALSE)</f>
        <v>24.19</v>
      </c>
      <c r="D1436">
        <f>VLOOKUP($A1436,'Medical Examinations'!$A$1:$J$2336,3,FALSE)</f>
        <v>6.22</v>
      </c>
      <c r="E1436" t="str">
        <f>VLOOKUP($A1436,'Medical Examinations'!$A$1:$J$2336,4,FALSE)</f>
        <v>Yes</v>
      </c>
      <c r="F1436" t="str">
        <f>VLOOKUP($A1436,'Medical Examinations'!$A$1:$J$2336,5,FALSE)</f>
        <v>No</v>
      </c>
      <c r="G1436" t="str">
        <f>VLOOKUP($A1436,'Medical Examinations'!$A$1:$J$2336,6,FALSE)</f>
        <v>Yes</v>
      </c>
      <c r="H1436">
        <f>VLOOKUP($A1436,'Medical Examinations'!$A$1:$J$2336,7,FALSE)</f>
        <v>1</v>
      </c>
      <c r="I1436" t="str">
        <f>VLOOKUP($A1436,'Medical Examinations'!$A$1:$J$2336,8,FALSE)</f>
        <v>No</v>
      </c>
      <c r="J1436" t="str">
        <f>VLOOKUP($A1436,'Medical Examinations'!$A$1:$J$2336,9,FALSE)</f>
        <v>Normal Weight</v>
      </c>
      <c r="K1436" t="str">
        <f>VLOOKUP($A1436,'Medical Examinations'!$A$1:$J$2336,10,FALSE)</f>
        <v>Prediabetes</v>
      </c>
      <c r="L1436">
        <f>VLOOKUP($A1436,'Hospitalisation Details'!$A$1:$O$2344,2,FALSE)</f>
        <v>21</v>
      </c>
      <c r="M1436" s="6" t="str">
        <f>VLOOKUP($A1436,'Hospitalisation Details'!$A$1:$O$2344,5,FALSE)</f>
        <v>21-Jun-1983</v>
      </c>
      <c r="N1436" s="28">
        <f>VLOOKUP($A1436,'Hospitalisation Details'!$A$1:$O$2344,6,FALSE)</f>
        <v>39</v>
      </c>
      <c r="O1436" s="28">
        <f>VLOOKUP($A1436,'Hospitalisation Details'!$A$1:$O$2344,7,FALSE)</f>
        <v>3</v>
      </c>
      <c r="P1436" s="28">
        <f>VLOOKUP($A1436,'Hospitalisation Details'!$A$1:$O$2344,8,FALSE)</f>
        <v>7357.49</v>
      </c>
      <c r="Q1436" t="str">
        <f>VLOOKUP($A1436,'Hospitalisation Details'!$A$1:$O$2344,3,FALSE)</f>
        <v>Jun</v>
      </c>
    </row>
    <row r="1437" spans="1:17" ht="15.6" x14ac:dyDescent="0.3">
      <c r="A1437" s="21" t="s">
        <v>933</v>
      </c>
      <c r="B1437" t="str">
        <f>VLOOKUP($A1437,'Customer Names'!$A$2:$D$2336,3,FALSE)</f>
        <v>John S</v>
      </c>
      <c r="C1437">
        <f>VLOOKUP($A1437,'Medical Examinations'!$A$1:$J$2336,2,FALSE)</f>
        <v>35.29</v>
      </c>
      <c r="D1437">
        <f>VLOOKUP($A1437,'Medical Examinations'!$A$1:$J$2336,3,FALSE)</f>
        <v>5.9</v>
      </c>
      <c r="E1437" t="str">
        <f>VLOOKUP($A1437,'Medical Examinations'!$A$1:$J$2336,4,FALSE)</f>
        <v>No</v>
      </c>
      <c r="F1437" t="str">
        <f>VLOOKUP($A1437,'Medical Examinations'!$A$1:$J$2336,5,FALSE)</f>
        <v>No</v>
      </c>
      <c r="G1437" t="str">
        <f>VLOOKUP($A1437,'Medical Examinations'!$A$1:$J$2336,6,FALSE)</f>
        <v>Yes</v>
      </c>
      <c r="H1437">
        <f>VLOOKUP($A1437,'Medical Examinations'!$A$1:$J$2336,7,FALSE)</f>
        <v>1</v>
      </c>
      <c r="I1437" t="str">
        <f>VLOOKUP($A1437,'Medical Examinations'!$A$1:$J$2336,8,FALSE)</f>
        <v>No</v>
      </c>
      <c r="J1437" t="str">
        <f>VLOOKUP($A1437,'Medical Examinations'!$A$1:$J$2336,9,FALSE)</f>
        <v>Obesity</v>
      </c>
      <c r="K1437" t="str">
        <f>VLOOKUP($A1437,'Medical Examinations'!$A$1:$J$2336,10,FALSE)</f>
        <v>Prediabetes</v>
      </c>
      <c r="L1437">
        <f>VLOOKUP($A1437,'Hospitalisation Details'!$A$1:$O$2344,2,FALSE)</f>
        <v>5</v>
      </c>
      <c r="M1437" s="6" t="str">
        <f>VLOOKUP($A1437,'Hospitalisation Details'!$A$1:$O$2344,5,FALSE)</f>
        <v>5-Oct-1993</v>
      </c>
      <c r="N1437" s="28">
        <f>VLOOKUP($A1437,'Hospitalisation Details'!$A$1:$O$2344,6,FALSE)</f>
        <v>29</v>
      </c>
      <c r="O1437" s="28">
        <f>VLOOKUP($A1437,'Hospitalisation Details'!$A$1:$O$2344,7,FALSE)</f>
        <v>0</v>
      </c>
      <c r="P1437" s="28">
        <f>VLOOKUP($A1437,'Hospitalisation Details'!$A$1:$O$2344,8,FALSE)</f>
        <v>7349.12</v>
      </c>
      <c r="Q1437" t="str">
        <f>VLOOKUP($A1437,'Hospitalisation Details'!$A$1:$O$2344,3,FALSE)</f>
        <v>Oct</v>
      </c>
    </row>
    <row r="1438" spans="1:17" ht="15.6" x14ac:dyDescent="0.3">
      <c r="A1438" s="21" t="s">
        <v>932</v>
      </c>
      <c r="B1438" t="str">
        <f>VLOOKUP($A1438,'Customer Names'!$A$2:$D$2336,3,FALSE)</f>
        <v>April</v>
      </c>
      <c r="C1438">
        <f>VLOOKUP($A1438,'Medical Examinations'!$A$1:$J$2336,2,FALSE)</f>
        <v>35.299999999999997</v>
      </c>
      <c r="D1438">
        <f>VLOOKUP($A1438,'Medical Examinations'!$A$1:$J$2336,3,FALSE)</f>
        <v>4.45</v>
      </c>
      <c r="E1438" t="str">
        <f>VLOOKUP($A1438,'Medical Examinations'!$A$1:$J$2336,4,FALSE)</f>
        <v>No</v>
      </c>
      <c r="F1438" t="str">
        <f>VLOOKUP($A1438,'Medical Examinations'!$A$1:$J$2336,5,FALSE)</f>
        <v>No</v>
      </c>
      <c r="G1438" t="str">
        <f>VLOOKUP($A1438,'Medical Examinations'!$A$1:$J$2336,6,FALSE)</f>
        <v>No</v>
      </c>
      <c r="H1438">
        <f>VLOOKUP($A1438,'Medical Examinations'!$A$1:$J$2336,7,FALSE)</f>
        <v>0</v>
      </c>
      <c r="I1438" t="str">
        <f>VLOOKUP($A1438,'Medical Examinations'!$A$1:$J$2336,8,FALSE)</f>
        <v>No</v>
      </c>
      <c r="J1438" t="str">
        <f>VLOOKUP($A1438,'Medical Examinations'!$A$1:$J$2336,9,FALSE)</f>
        <v>Obesity</v>
      </c>
      <c r="K1438" t="str">
        <f>VLOOKUP($A1438,'Medical Examinations'!$A$1:$J$2336,10,FALSE)</f>
        <v>Normal</v>
      </c>
      <c r="L1438">
        <f>VLOOKUP($A1438,'Hospitalisation Details'!$A$1:$O$2344,2,FALSE)</f>
        <v>1</v>
      </c>
      <c r="M1438" s="6" t="str">
        <f>VLOOKUP($A1438,'Hospitalisation Details'!$A$1:$O$2344,5,FALSE)</f>
        <v>1-Dec-1977</v>
      </c>
      <c r="N1438" s="28">
        <f>VLOOKUP($A1438,'Hospitalisation Details'!$A$1:$O$2344,6,FALSE)</f>
        <v>45</v>
      </c>
      <c r="O1438" s="28">
        <f>VLOOKUP($A1438,'Hospitalisation Details'!$A$1:$O$2344,7,FALSE)</f>
        <v>0</v>
      </c>
      <c r="P1438" s="28">
        <f>VLOOKUP($A1438,'Hospitalisation Details'!$A$1:$O$2344,8,FALSE)</f>
        <v>7348.14</v>
      </c>
      <c r="Q1438" t="str">
        <f>VLOOKUP($A1438,'Hospitalisation Details'!$A$1:$O$2344,3,FALSE)</f>
        <v>Dec</v>
      </c>
    </row>
    <row r="1439" spans="1:17" ht="15.6" x14ac:dyDescent="0.3">
      <c r="A1439" s="21" t="s">
        <v>931</v>
      </c>
      <c r="B1439" t="str">
        <f>VLOOKUP($A1439,'Customer Names'!$A$2:$D$2336,3,FALSE)</f>
        <v>Ashley N</v>
      </c>
      <c r="C1439">
        <f>VLOOKUP($A1439,'Medical Examinations'!$A$1:$J$2336,2,FALSE)</f>
        <v>35.64</v>
      </c>
      <c r="D1439">
        <f>VLOOKUP($A1439,'Medical Examinations'!$A$1:$J$2336,3,FALSE)</f>
        <v>6.17</v>
      </c>
      <c r="E1439" t="str">
        <f>VLOOKUP($A1439,'Medical Examinations'!$A$1:$J$2336,4,FALSE)</f>
        <v>No</v>
      </c>
      <c r="F1439" t="str">
        <f>VLOOKUP($A1439,'Medical Examinations'!$A$1:$J$2336,5,FALSE)</f>
        <v>No</v>
      </c>
      <c r="G1439" t="str">
        <f>VLOOKUP($A1439,'Medical Examinations'!$A$1:$J$2336,6,FALSE)</f>
        <v>Yes</v>
      </c>
      <c r="H1439">
        <f>VLOOKUP($A1439,'Medical Examinations'!$A$1:$J$2336,7,FALSE)</f>
        <v>1</v>
      </c>
      <c r="I1439" t="str">
        <f>VLOOKUP($A1439,'Medical Examinations'!$A$1:$J$2336,8,FALSE)</f>
        <v>No</v>
      </c>
      <c r="J1439" t="str">
        <f>VLOOKUP($A1439,'Medical Examinations'!$A$1:$J$2336,9,FALSE)</f>
        <v>Obesity</v>
      </c>
      <c r="K1439" t="str">
        <f>VLOOKUP($A1439,'Medical Examinations'!$A$1:$J$2336,10,FALSE)</f>
        <v>Prediabetes</v>
      </c>
      <c r="L1439">
        <f>VLOOKUP($A1439,'Hospitalisation Details'!$A$1:$O$2344,2,FALSE)</f>
        <v>26</v>
      </c>
      <c r="M1439" s="6" t="str">
        <f>VLOOKUP($A1439,'Hospitalisation Details'!$A$1:$O$2344,5,FALSE)</f>
        <v>26-Jun-1979</v>
      </c>
      <c r="N1439" s="28">
        <f>VLOOKUP($A1439,'Hospitalisation Details'!$A$1:$O$2344,6,FALSE)</f>
        <v>43</v>
      </c>
      <c r="O1439" s="28">
        <f>VLOOKUP($A1439,'Hospitalisation Details'!$A$1:$O$2344,7,FALSE)</f>
        <v>1</v>
      </c>
      <c r="P1439" s="28">
        <f>VLOOKUP($A1439,'Hospitalisation Details'!$A$1:$O$2344,8,FALSE)</f>
        <v>7345.73</v>
      </c>
      <c r="Q1439" t="str">
        <f>VLOOKUP($A1439,'Hospitalisation Details'!$A$1:$O$2344,3,FALSE)</f>
        <v>Jun</v>
      </c>
    </row>
    <row r="1440" spans="1:17" ht="15.6" x14ac:dyDescent="0.3">
      <c r="A1440" s="21" t="s">
        <v>930</v>
      </c>
      <c r="B1440" t="str">
        <f>VLOOKUP($A1440,'Customer Names'!$A$2:$D$2336,3,FALSE)</f>
        <v>Madeleine</v>
      </c>
      <c r="C1440">
        <f>VLOOKUP($A1440,'Medical Examinations'!$A$1:$J$2336,2,FALSE)</f>
        <v>33.1</v>
      </c>
      <c r="D1440">
        <f>VLOOKUP($A1440,'Medical Examinations'!$A$1:$J$2336,3,FALSE)</f>
        <v>4.93</v>
      </c>
      <c r="E1440" t="str">
        <f>VLOOKUP($A1440,'Medical Examinations'!$A$1:$J$2336,4,FALSE)</f>
        <v>No</v>
      </c>
      <c r="F1440" t="str">
        <f>VLOOKUP($A1440,'Medical Examinations'!$A$1:$J$2336,5,FALSE)</f>
        <v>No</v>
      </c>
      <c r="G1440" t="str">
        <f>VLOOKUP($A1440,'Medical Examinations'!$A$1:$J$2336,6,FALSE)</f>
        <v>No</v>
      </c>
      <c r="H1440">
        <f>VLOOKUP($A1440,'Medical Examinations'!$A$1:$J$2336,7,FALSE)</f>
        <v>0</v>
      </c>
      <c r="I1440" t="str">
        <f>VLOOKUP($A1440,'Medical Examinations'!$A$1:$J$2336,8,FALSE)</f>
        <v>No</v>
      </c>
      <c r="J1440" t="str">
        <f>VLOOKUP($A1440,'Medical Examinations'!$A$1:$J$2336,9,FALSE)</f>
        <v>Obesity</v>
      </c>
      <c r="K1440" t="str">
        <f>VLOOKUP($A1440,'Medical Examinations'!$A$1:$J$2336,10,FALSE)</f>
        <v>Normal</v>
      </c>
      <c r="L1440">
        <f>VLOOKUP($A1440,'Hospitalisation Details'!$A$1:$O$2344,2,FALSE)</f>
        <v>18</v>
      </c>
      <c r="M1440" s="6" t="str">
        <f>VLOOKUP($A1440,'Hospitalisation Details'!$A$1:$O$2344,5,FALSE)</f>
        <v>18-Dec-1977</v>
      </c>
      <c r="N1440" s="28">
        <f>VLOOKUP($A1440,'Hospitalisation Details'!$A$1:$O$2344,6,FALSE)</f>
        <v>45</v>
      </c>
      <c r="O1440" s="28">
        <f>VLOOKUP($A1440,'Hospitalisation Details'!$A$1:$O$2344,7,FALSE)</f>
        <v>0</v>
      </c>
      <c r="P1440" s="28">
        <f>VLOOKUP($A1440,'Hospitalisation Details'!$A$1:$O$2344,8,FALSE)</f>
        <v>7345.08</v>
      </c>
      <c r="Q1440" t="str">
        <f>VLOOKUP($A1440,'Hospitalisation Details'!$A$1:$O$2344,3,FALSE)</f>
        <v>Dec</v>
      </c>
    </row>
    <row r="1441" spans="1:17" ht="15.6" x14ac:dyDescent="0.3">
      <c r="A1441" s="21" t="s">
        <v>929</v>
      </c>
      <c r="B1441" t="str">
        <f>VLOOKUP($A1441,'Customer Names'!$A$2:$D$2336,3,FALSE)</f>
        <v>Nelly S</v>
      </c>
      <c r="C1441">
        <f>VLOOKUP($A1441,'Medical Examinations'!$A$1:$J$2336,2,FALSE)</f>
        <v>26.41</v>
      </c>
      <c r="D1441">
        <f>VLOOKUP($A1441,'Medical Examinations'!$A$1:$J$2336,3,FALSE)</f>
        <v>7.32</v>
      </c>
      <c r="E1441" t="str">
        <f>VLOOKUP($A1441,'Medical Examinations'!$A$1:$J$2336,4,FALSE)</f>
        <v>Yes</v>
      </c>
      <c r="F1441" t="str">
        <f>VLOOKUP($A1441,'Medical Examinations'!$A$1:$J$2336,5,FALSE)</f>
        <v>No</v>
      </c>
      <c r="G1441" t="str">
        <f>VLOOKUP($A1441,'Medical Examinations'!$A$1:$J$2336,6,FALSE)</f>
        <v>No</v>
      </c>
      <c r="H1441">
        <f>VLOOKUP($A1441,'Medical Examinations'!$A$1:$J$2336,7,FALSE)</f>
        <v>1</v>
      </c>
      <c r="I1441" t="str">
        <f>VLOOKUP($A1441,'Medical Examinations'!$A$1:$J$2336,8,FALSE)</f>
        <v>No</v>
      </c>
      <c r="J1441" t="str">
        <f>VLOOKUP($A1441,'Medical Examinations'!$A$1:$J$2336,9,FALSE)</f>
        <v>Over Weight</v>
      </c>
      <c r="K1441" t="str">
        <f>VLOOKUP($A1441,'Medical Examinations'!$A$1:$J$2336,10,FALSE)</f>
        <v>Diabetes</v>
      </c>
      <c r="L1441">
        <f>VLOOKUP($A1441,'Hospitalisation Details'!$A$1:$O$2344,2,FALSE)</f>
        <v>15</v>
      </c>
      <c r="M1441" s="6" t="str">
        <f>VLOOKUP($A1441,'Hospitalisation Details'!$A$1:$O$2344,5,FALSE)</f>
        <v>15-Jun-1986</v>
      </c>
      <c r="N1441" s="28">
        <f>VLOOKUP($A1441,'Hospitalisation Details'!$A$1:$O$2344,6,FALSE)</f>
        <v>36</v>
      </c>
      <c r="O1441" s="28">
        <f>VLOOKUP($A1441,'Hospitalisation Details'!$A$1:$O$2344,7,FALSE)</f>
        <v>3</v>
      </c>
      <c r="P1441" s="28">
        <f>VLOOKUP($A1441,'Hospitalisation Details'!$A$1:$O$2344,8,FALSE)</f>
        <v>7339.93</v>
      </c>
      <c r="Q1441" t="str">
        <f>VLOOKUP($A1441,'Hospitalisation Details'!$A$1:$O$2344,3,FALSE)</f>
        <v>Jun</v>
      </c>
    </row>
    <row r="1442" spans="1:17" ht="15.6" x14ac:dyDescent="0.3">
      <c r="A1442" s="21" t="s">
        <v>928</v>
      </c>
      <c r="B1442" t="str">
        <f>VLOOKUP($A1442,'Customer Names'!$A$2:$D$2336,3,FALSE)</f>
        <v>Meredith S</v>
      </c>
      <c r="C1442">
        <f>VLOOKUP($A1442,'Medical Examinations'!$A$1:$J$2336,2,FALSE)</f>
        <v>29.9</v>
      </c>
      <c r="D1442">
        <f>VLOOKUP($A1442,'Medical Examinations'!$A$1:$J$2336,3,FALSE)</f>
        <v>5.27</v>
      </c>
      <c r="E1442" t="str">
        <f>VLOOKUP($A1442,'Medical Examinations'!$A$1:$J$2336,4,FALSE)</f>
        <v>No</v>
      </c>
      <c r="F1442" t="str">
        <f>VLOOKUP($A1442,'Medical Examinations'!$A$1:$J$2336,5,FALSE)</f>
        <v>No</v>
      </c>
      <c r="G1442" t="str">
        <f>VLOOKUP($A1442,'Medical Examinations'!$A$1:$J$2336,6,FALSE)</f>
        <v>Yes</v>
      </c>
      <c r="H1442">
        <f>VLOOKUP($A1442,'Medical Examinations'!$A$1:$J$2336,7,FALSE)</f>
        <v>1</v>
      </c>
      <c r="I1442" t="str">
        <f>VLOOKUP($A1442,'Medical Examinations'!$A$1:$J$2336,8,FALSE)</f>
        <v>No</v>
      </c>
      <c r="J1442" t="str">
        <f>VLOOKUP($A1442,'Medical Examinations'!$A$1:$J$2336,9,FALSE)</f>
        <v>Over Weight</v>
      </c>
      <c r="K1442" t="str">
        <f>VLOOKUP($A1442,'Medical Examinations'!$A$1:$J$2336,10,FALSE)</f>
        <v>Normal</v>
      </c>
      <c r="L1442">
        <f>VLOOKUP($A1442,'Hospitalisation Details'!$A$1:$O$2344,2,FALSE)</f>
        <v>19</v>
      </c>
      <c r="M1442" s="6" t="str">
        <f>VLOOKUP($A1442,'Hospitalisation Details'!$A$1:$O$2344,5,FALSE)</f>
        <v>19-Sep-1979</v>
      </c>
      <c r="N1442" s="28">
        <f>VLOOKUP($A1442,'Hospitalisation Details'!$A$1:$O$2344,6,FALSE)</f>
        <v>43</v>
      </c>
      <c r="O1442" s="28">
        <f>VLOOKUP($A1442,'Hospitalisation Details'!$A$1:$O$2344,7,FALSE)</f>
        <v>1</v>
      </c>
      <c r="P1442" s="28">
        <f>VLOOKUP($A1442,'Hospitalisation Details'!$A$1:$O$2344,8,FALSE)</f>
        <v>7337.75</v>
      </c>
      <c r="Q1442" t="str">
        <f>VLOOKUP($A1442,'Hospitalisation Details'!$A$1:$O$2344,3,FALSE)</f>
        <v>Sep</v>
      </c>
    </row>
    <row r="1443" spans="1:17" ht="15.6" x14ac:dyDescent="0.3">
      <c r="A1443" s="21" t="s">
        <v>927</v>
      </c>
      <c r="B1443" t="str">
        <f>VLOOKUP($A1443,'Customer Names'!$A$2:$D$2336,3,FALSE)</f>
        <v>Kevin</v>
      </c>
      <c r="C1443">
        <f>VLOOKUP($A1443,'Medical Examinations'!$A$1:$J$2336,2,FALSE)</f>
        <v>25.24</v>
      </c>
      <c r="D1443">
        <f>VLOOKUP($A1443,'Medical Examinations'!$A$1:$J$2336,3,FALSE)</f>
        <v>5.82</v>
      </c>
      <c r="E1443" t="str">
        <f>VLOOKUP($A1443,'Medical Examinations'!$A$1:$J$2336,4,FALSE)</f>
        <v>No</v>
      </c>
      <c r="F1443" t="str">
        <f>VLOOKUP($A1443,'Medical Examinations'!$A$1:$J$2336,5,FALSE)</f>
        <v>No</v>
      </c>
      <c r="G1443" t="str">
        <f>VLOOKUP($A1443,'Medical Examinations'!$A$1:$J$2336,6,FALSE)</f>
        <v>No</v>
      </c>
      <c r="H1443">
        <f>VLOOKUP($A1443,'Medical Examinations'!$A$1:$J$2336,7,FALSE)</f>
        <v>1</v>
      </c>
      <c r="I1443" t="str">
        <f>VLOOKUP($A1443,'Medical Examinations'!$A$1:$J$2336,8,FALSE)</f>
        <v>No</v>
      </c>
      <c r="J1443" t="str">
        <f>VLOOKUP($A1443,'Medical Examinations'!$A$1:$J$2336,9,FALSE)</f>
        <v>Over Weight</v>
      </c>
      <c r="K1443" t="str">
        <f>VLOOKUP($A1443,'Medical Examinations'!$A$1:$J$2336,10,FALSE)</f>
        <v>Prediabetes</v>
      </c>
      <c r="L1443">
        <f>VLOOKUP($A1443,'Hospitalisation Details'!$A$1:$O$2344,2,FALSE)</f>
        <v>25</v>
      </c>
      <c r="M1443" s="6" t="str">
        <f>VLOOKUP($A1443,'Hospitalisation Details'!$A$1:$O$2344,5,FALSE)</f>
        <v>25-Jul-1984</v>
      </c>
      <c r="N1443" s="28">
        <f>VLOOKUP($A1443,'Hospitalisation Details'!$A$1:$O$2344,6,FALSE)</f>
        <v>38</v>
      </c>
      <c r="O1443" s="28">
        <f>VLOOKUP($A1443,'Hospitalisation Details'!$A$1:$O$2344,7,FALSE)</f>
        <v>3</v>
      </c>
      <c r="P1443" s="28">
        <f>VLOOKUP($A1443,'Hospitalisation Details'!$A$1:$O$2344,8,FALSE)</f>
        <v>7325.47</v>
      </c>
      <c r="Q1443" t="str">
        <f>VLOOKUP($A1443,'Hospitalisation Details'!$A$1:$O$2344,3,FALSE)</f>
        <v>Jul</v>
      </c>
    </row>
    <row r="1444" spans="1:17" ht="15.6" x14ac:dyDescent="0.3">
      <c r="A1444" s="21" t="s">
        <v>926</v>
      </c>
      <c r="B1444" t="str">
        <f>VLOOKUP($A1444,'Customer Names'!$A$2:$D$2336,3,FALSE)</f>
        <v>Lisa</v>
      </c>
      <c r="C1444">
        <f>VLOOKUP($A1444,'Medical Examinations'!$A$1:$J$2336,2,FALSE)</f>
        <v>25.08</v>
      </c>
      <c r="D1444">
        <f>VLOOKUP($A1444,'Medical Examinations'!$A$1:$J$2336,3,FALSE)</f>
        <v>5.8</v>
      </c>
      <c r="E1444" t="str">
        <f>VLOOKUP($A1444,'Medical Examinations'!$A$1:$J$2336,4,FALSE)</f>
        <v>No</v>
      </c>
      <c r="F1444" t="str">
        <f>VLOOKUP($A1444,'Medical Examinations'!$A$1:$J$2336,5,FALSE)</f>
        <v>No</v>
      </c>
      <c r="G1444" t="str">
        <f>VLOOKUP($A1444,'Medical Examinations'!$A$1:$J$2336,6,FALSE)</f>
        <v>Yes</v>
      </c>
      <c r="H1444">
        <f>VLOOKUP($A1444,'Medical Examinations'!$A$1:$J$2336,7,FALSE)</f>
        <v>1</v>
      </c>
      <c r="I1444" t="str">
        <f>VLOOKUP($A1444,'Medical Examinations'!$A$1:$J$2336,8,FALSE)</f>
        <v>No</v>
      </c>
      <c r="J1444" t="str">
        <f>VLOOKUP($A1444,'Medical Examinations'!$A$1:$J$2336,9,FALSE)</f>
        <v>Over Weight</v>
      </c>
      <c r="K1444" t="str">
        <f>VLOOKUP($A1444,'Medical Examinations'!$A$1:$J$2336,10,FALSE)</f>
        <v>Prediabetes</v>
      </c>
      <c r="L1444">
        <f>VLOOKUP($A1444,'Hospitalisation Details'!$A$1:$O$2344,2,FALSE)</f>
        <v>19</v>
      </c>
      <c r="M1444" s="6" t="str">
        <f>VLOOKUP($A1444,'Hospitalisation Details'!$A$1:$O$2344,5,FALSE)</f>
        <v>19-Jun-1979</v>
      </c>
      <c r="N1444" s="28">
        <f>VLOOKUP($A1444,'Hospitalisation Details'!$A$1:$O$2344,6,FALSE)</f>
        <v>43</v>
      </c>
      <c r="O1444" s="28">
        <f>VLOOKUP($A1444,'Hospitalisation Details'!$A$1:$O$2344,7,FALSE)</f>
        <v>0</v>
      </c>
      <c r="P1444" s="28">
        <f>VLOOKUP($A1444,'Hospitalisation Details'!$A$1:$O$2344,8,FALSE)</f>
        <v>7325.05</v>
      </c>
      <c r="Q1444" t="str">
        <f>VLOOKUP($A1444,'Hospitalisation Details'!$A$1:$O$2344,3,FALSE)</f>
        <v>Jun</v>
      </c>
    </row>
    <row r="1445" spans="1:17" ht="15.6" x14ac:dyDescent="0.3">
      <c r="A1445" s="21" t="s">
        <v>925</v>
      </c>
      <c r="B1445" t="str">
        <f>VLOOKUP($A1445,'Customer Names'!$A$2:$D$2336,3,FALSE)</f>
        <v>Katherine A</v>
      </c>
      <c r="C1445">
        <f>VLOOKUP($A1445,'Medical Examinations'!$A$1:$J$2336,2,FALSE)</f>
        <v>29.164999999999999</v>
      </c>
      <c r="D1445">
        <f>VLOOKUP($A1445,'Medical Examinations'!$A$1:$J$2336,3,FALSE)</f>
        <v>4.87</v>
      </c>
      <c r="E1445" t="str">
        <f>VLOOKUP($A1445,'Medical Examinations'!$A$1:$J$2336,4,FALSE)</f>
        <v>No</v>
      </c>
      <c r="F1445" t="str">
        <f>VLOOKUP($A1445,'Medical Examinations'!$A$1:$J$2336,5,FALSE)</f>
        <v>Yes</v>
      </c>
      <c r="G1445" t="str">
        <f>VLOOKUP($A1445,'Medical Examinations'!$A$1:$J$2336,6,FALSE)</f>
        <v>No</v>
      </c>
      <c r="H1445">
        <f>VLOOKUP($A1445,'Medical Examinations'!$A$1:$J$2336,7,FALSE)</f>
        <v>1</v>
      </c>
      <c r="I1445" t="str">
        <f>VLOOKUP($A1445,'Medical Examinations'!$A$1:$J$2336,8,FALSE)</f>
        <v>No</v>
      </c>
      <c r="J1445" t="str">
        <f>VLOOKUP($A1445,'Medical Examinations'!$A$1:$J$2336,9,FALSE)</f>
        <v>Over Weight</v>
      </c>
      <c r="K1445" t="str">
        <f>VLOOKUP($A1445,'Medical Examinations'!$A$1:$J$2336,10,FALSE)</f>
        <v>Normal</v>
      </c>
      <c r="L1445">
        <f>VLOOKUP($A1445,'Hospitalisation Details'!$A$1:$O$2344,2,FALSE)</f>
        <v>15</v>
      </c>
      <c r="M1445" s="6" t="str">
        <f>VLOOKUP($A1445,'Hospitalisation Details'!$A$1:$O$2344,5,FALSE)</f>
        <v>15-Nov-2004</v>
      </c>
      <c r="N1445" s="28">
        <f>VLOOKUP($A1445,'Hospitalisation Details'!$A$1:$O$2344,6,FALSE)</f>
        <v>18</v>
      </c>
      <c r="O1445" s="28">
        <f>VLOOKUP($A1445,'Hospitalisation Details'!$A$1:$O$2344,7,FALSE)</f>
        <v>0</v>
      </c>
      <c r="P1445" s="28">
        <f>VLOOKUP($A1445,'Hospitalisation Details'!$A$1:$O$2344,8,FALSE)</f>
        <v>7323.73</v>
      </c>
      <c r="Q1445" t="str">
        <f>VLOOKUP($A1445,'Hospitalisation Details'!$A$1:$O$2344,3,FALSE)</f>
        <v>Nov</v>
      </c>
    </row>
    <row r="1446" spans="1:17" ht="15.6" x14ac:dyDescent="0.3">
      <c r="A1446" s="21" t="s">
        <v>924</v>
      </c>
      <c r="B1446" t="str">
        <f>VLOOKUP($A1446,'Customer Names'!$A$2:$D$2336,3,FALSE)</f>
        <v>Steve</v>
      </c>
      <c r="C1446">
        <f>VLOOKUP($A1446,'Medical Examinations'!$A$1:$J$2336,2,FALSE)</f>
        <v>15.05</v>
      </c>
      <c r="D1446">
        <f>VLOOKUP($A1446,'Medical Examinations'!$A$1:$J$2336,3,FALSE)</f>
        <v>8.1199999999999992</v>
      </c>
      <c r="E1446" t="str">
        <f>VLOOKUP($A1446,'Medical Examinations'!$A$1:$J$2336,4,FALSE)</f>
        <v>No</v>
      </c>
      <c r="F1446" t="str">
        <f>VLOOKUP($A1446,'Medical Examinations'!$A$1:$J$2336,5,FALSE)</f>
        <v>No</v>
      </c>
      <c r="G1446" t="str">
        <f>VLOOKUP($A1446,'Medical Examinations'!$A$1:$J$2336,6,FALSE)</f>
        <v>No</v>
      </c>
      <c r="H1446">
        <f>VLOOKUP($A1446,'Medical Examinations'!$A$1:$J$2336,7,FALSE)</f>
        <v>0</v>
      </c>
      <c r="I1446" t="str">
        <f>VLOOKUP($A1446,'Medical Examinations'!$A$1:$J$2336,8,FALSE)</f>
        <v>No</v>
      </c>
      <c r="J1446" t="str">
        <f>VLOOKUP($A1446,'Medical Examinations'!$A$1:$J$2336,9,FALSE)</f>
        <v>Under Weight</v>
      </c>
      <c r="K1446" t="str">
        <f>VLOOKUP($A1446,'Medical Examinations'!$A$1:$J$2336,10,FALSE)</f>
        <v>Diabetes</v>
      </c>
      <c r="L1446">
        <f>VLOOKUP($A1446,'Hospitalisation Details'!$A$1:$O$2344,2,FALSE)</f>
        <v>11</v>
      </c>
      <c r="M1446" s="6" t="str">
        <f>VLOOKUP($A1446,'Hospitalisation Details'!$A$1:$O$2344,5,FALSE)</f>
        <v>11-Jul-1965</v>
      </c>
      <c r="N1446" s="28">
        <f>VLOOKUP($A1446,'Hospitalisation Details'!$A$1:$O$2344,6,FALSE)</f>
        <v>57</v>
      </c>
      <c r="O1446" s="28">
        <f>VLOOKUP($A1446,'Hospitalisation Details'!$A$1:$O$2344,7,FALSE)</f>
        <v>0</v>
      </c>
      <c r="P1446" s="28">
        <f>VLOOKUP($A1446,'Hospitalisation Details'!$A$1:$O$2344,8,FALSE)</f>
        <v>7322.86</v>
      </c>
      <c r="Q1446" t="str">
        <f>VLOOKUP($A1446,'Hospitalisation Details'!$A$1:$O$2344,3,FALSE)</f>
        <v>Jul</v>
      </c>
    </row>
    <row r="1447" spans="1:17" ht="15.6" x14ac:dyDescent="0.3">
      <c r="A1447" s="21" t="s">
        <v>923</v>
      </c>
      <c r="B1447" t="str">
        <f>VLOOKUP($A1447,'Customer Names'!$A$2:$D$2336,3,FALSE)</f>
        <v>Kate L</v>
      </c>
      <c r="C1447">
        <f>VLOOKUP($A1447,'Medical Examinations'!$A$1:$J$2336,2,FALSE)</f>
        <v>19.95</v>
      </c>
      <c r="D1447">
        <f>VLOOKUP($A1447,'Medical Examinations'!$A$1:$J$2336,3,FALSE)</f>
        <v>4.3600000000000003</v>
      </c>
      <c r="E1447" t="str">
        <f>VLOOKUP($A1447,'Medical Examinations'!$A$1:$J$2336,4,FALSE)</f>
        <v>No</v>
      </c>
      <c r="F1447" t="str">
        <f>VLOOKUP($A1447,'Medical Examinations'!$A$1:$J$2336,5,FALSE)</f>
        <v>No</v>
      </c>
      <c r="G1447" t="str">
        <f>VLOOKUP($A1447,'Medical Examinations'!$A$1:$J$2336,6,FALSE)</f>
        <v>No</v>
      </c>
      <c r="H1447">
        <f>VLOOKUP($A1447,'Medical Examinations'!$A$1:$J$2336,7,FALSE)</f>
        <v>2</v>
      </c>
      <c r="I1447" t="str">
        <f>VLOOKUP($A1447,'Medical Examinations'!$A$1:$J$2336,8,FALSE)</f>
        <v>No</v>
      </c>
      <c r="J1447" t="str">
        <f>VLOOKUP($A1447,'Medical Examinations'!$A$1:$J$2336,9,FALSE)</f>
        <v>Normal Weight</v>
      </c>
      <c r="K1447" t="str">
        <f>VLOOKUP($A1447,'Medical Examinations'!$A$1:$J$2336,10,FALSE)</f>
        <v>Normal</v>
      </c>
      <c r="L1447">
        <f>VLOOKUP($A1447,'Hospitalisation Details'!$A$1:$O$2344,2,FALSE)</f>
        <v>11</v>
      </c>
      <c r="M1447" s="6" t="str">
        <f>VLOOKUP($A1447,'Hospitalisation Details'!$A$1:$O$2344,5,FALSE)</f>
        <v>11-Aug-1972</v>
      </c>
      <c r="N1447" s="28">
        <f>VLOOKUP($A1447,'Hospitalisation Details'!$A$1:$O$2344,6,FALSE)</f>
        <v>50</v>
      </c>
      <c r="O1447" s="28">
        <f>VLOOKUP($A1447,'Hospitalisation Details'!$A$1:$O$2344,7,FALSE)</f>
        <v>0</v>
      </c>
      <c r="P1447" s="28">
        <f>VLOOKUP($A1447,'Hospitalisation Details'!$A$1:$O$2344,8,FALSE)</f>
        <v>7318.22</v>
      </c>
      <c r="Q1447" t="str">
        <f>VLOOKUP($A1447,'Hospitalisation Details'!$A$1:$O$2344,3,FALSE)</f>
        <v>Aug</v>
      </c>
    </row>
    <row r="1448" spans="1:17" ht="15.6" x14ac:dyDescent="0.3">
      <c r="A1448" s="21" t="s">
        <v>922</v>
      </c>
      <c r="B1448" t="str">
        <f>VLOOKUP($A1448,'Customer Names'!$A$2:$D$2336,3,FALSE)</f>
        <v>Beth</v>
      </c>
      <c r="C1448">
        <f>VLOOKUP($A1448,'Medical Examinations'!$A$1:$J$2336,2,FALSE)</f>
        <v>16.66</v>
      </c>
      <c r="D1448">
        <f>VLOOKUP($A1448,'Medical Examinations'!$A$1:$J$2336,3,FALSE)</f>
        <v>9.16</v>
      </c>
      <c r="E1448" t="str">
        <f>VLOOKUP($A1448,'Medical Examinations'!$A$1:$J$2336,4,FALSE)</f>
        <v>No</v>
      </c>
      <c r="F1448" t="str">
        <f>VLOOKUP($A1448,'Medical Examinations'!$A$1:$J$2336,5,FALSE)</f>
        <v>No</v>
      </c>
      <c r="G1448" t="str">
        <f>VLOOKUP($A1448,'Medical Examinations'!$A$1:$J$2336,6,FALSE)</f>
        <v>No</v>
      </c>
      <c r="H1448">
        <f>VLOOKUP($A1448,'Medical Examinations'!$A$1:$J$2336,7,FALSE)</f>
        <v>0</v>
      </c>
      <c r="I1448" t="str">
        <f>VLOOKUP($A1448,'Medical Examinations'!$A$1:$J$2336,8,FALSE)</f>
        <v>No</v>
      </c>
      <c r="J1448" t="str">
        <f>VLOOKUP($A1448,'Medical Examinations'!$A$1:$J$2336,9,FALSE)</f>
        <v>Under Weight</v>
      </c>
      <c r="K1448" t="str">
        <f>VLOOKUP($A1448,'Medical Examinations'!$A$1:$J$2336,10,FALSE)</f>
        <v>Diabetes</v>
      </c>
      <c r="L1448">
        <f>VLOOKUP($A1448,'Hospitalisation Details'!$A$1:$O$2344,2,FALSE)</f>
        <v>25</v>
      </c>
      <c r="M1448" s="6" t="str">
        <f>VLOOKUP($A1448,'Hospitalisation Details'!$A$1:$O$2344,5,FALSE)</f>
        <v>25-Jun-1965</v>
      </c>
      <c r="N1448" s="28">
        <f>VLOOKUP($A1448,'Hospitalisation Details'!$A$1:$O$2344,6,FALSE)</f>
        <v>57</v>
      </c>
      <c r="O1448" s="28">
        <f>VLOOKUP($A1448,'Hospitalisation Details'!$A$1:$O$2344,7,FALSE)</f>
        <v>0</v>
      </c>
      <c r="P1448" s="28">
        <f>VLOOKUP($A1448,'Hospitalisation Details'!$A$1:$O$2344,8,FALSE)</f>
        <v>7318.21</v>
      </c>
      <c r="Q1448" t="str">
        <f>VLOOKUP($A1448,'Hospitalisation Details'!$A$1:$O$2344,3,FALSE)</f>
        <v>Jun</v>
      </c>
    </row>
    <row r="1449" spans="1:17" ht="15.6" x14ac:dyDescent="0.3">
      <c r="A1449" s="21" t="s">
        <v>921</v>
      </c>
      <c r="B1449" t="str">
        <f>VLOOKUP($A1449,'Customer Names'!$A$2:$D$2336,3,FALSE)</f>
        <v>Katharine</v>
      </c>
      <c r="C1449">
        <f>VLOOKUP($A1449,'Medical Examinations'!$A$1:$J$2336,2,FALSE)</f>
        <v>16.62</v>
      </c>
      <c r="D1449">
        <f>VLOOKUP($A1449,'Medical Examinations'!$A$1:$J$2336,3,FALSE)</f>
        <v>9.14</v>
      </c>
      <c r="E1449" t="str">
        <f>VLOOKUP($A1449,'Medical Examinations'!$A$1:$J$2336,4,FALSE)</f>
        <v>No</v>
      </c>
      <c r="F1449" t="str">
        <f>VLOOKUP($A1449,'Medical Examinations'!$A$1:$J$2336,5,FALSE)</f>
        <v>No</v>
      </c>
      <c r="G1449" t="str">
        <f>VLOOKUP($A1449,'Medical Examinations'!$A$1:$J$2336,6,FALSE)</f>
        <v>No</v>
      </c>
      <c r="H1449">
        <f>VLOOKUP($A1449,'Medical Examinations'!$A$1:$J$2336,7,FALSE)</f>
        <v>0</v>
      </c>
      <c r="I1449" t="str">
        <f>VLOOKUP($A1449,'Medical Examinations'!$A$1:$J$2336,8,FALSE)</f>
        <v>No</v>
      </c>
      <c r="J1449" t="str">
        <f>VLOOKUP($A1449,'Medical Examinations'!$A$1:$J$2336,9,FALSE)</f>
        <v>Under Weight</v>
      </c>
      <c r="K1449" t="str">
        <f>VLOOKUP($A1449,'Medical Examinations'!$A$1:$J$2336,10,FALSE)</f>
        <v>Diabetes</v>
      </c>
      <c r="L1449">
        <f>VLOOKUP($A1449,'Hospitalisation Details'!$A$1:$O$2344,2,FALSE)</f>
        <v>6</v>
      </c>
      <c r="M1449" s="6" t="str">
        <f>VLOOKUP($A1449,'Hospitalisation Details'!$A$1:$O$2344,5,FALSE)</f>
        <v>6-Jun-1965</v>
      </c>
      <c r="N1449" s="28">
        <f>VLOOKUP($A1449,'Hospitalisation Details'!$A$1:$O$2344,6,FALSE)</f>
        <v>58</v>
      </c>
      <c r="O1449" s="28">
        <f>VLOOKUP($A1449,'Hospitalisation Details'!$A$1:$O$2344,7,FALSE)</f>
        <v>0</v>
      </c>
      <c r="P1449" s="28">
        <f>VLOOKUP($A1449,'Hospitalisation Details'!$A$1:$O$2344,8,FALSE)</f>
        <v>7304.65</v>
      </c>
      <c r="Q1449" t="str">
        <f>VLOOKUP($A1449,'Hospitalisation Details'!$A$1:$O$2344,3,FALSE)</f>
        <v>Jun</v>
      </c>
    </row>
    <row r="1450" spans="1:17" ht="15.6" x14ac:dyDescent="0.3">
      <c r="A1450" s="21" t="s">
        <v>920</v>
      </c>
      <c r="B1450" t="str">
        <f>VLOOKUP($A1450,'Customer Names'!$A$2:$D$2336,3,FALSE)</f>
        <v>Heather L</v>
      </c>
      <c r="C1450">
        <f>VLOOKUP($A1450,'Medical Examinations'!$A$1:$J$2336,2,FALSE)</f>
        <v>15.36</v>
      </c>
      <c r="D1450">
        <f>VLOOKUP($A1450,'Medical Examinations'!$A$1:$J$2336,3,FALSE)</f>
        <v>5.49</v>
      </c>
      <c r="E1450" t="str">
        <f>VLOOKUP($A1450,'Medical Examinations'!$A$1:$J$2336,4,FALSE)</f>
        <v>Yes</v>
      </c>
      <c r="F1450" t="str">
        <f>VLOOKUP($A1450,'Medical Examinations'!$A$1:$J$2336,5,FALSE)</f>
        <v>No</v>
      </c>
      <c r="G1450" t="str">
        <f>VLOOKUP($A1450,'Medical Examinations'!$A$1:$J$2336,6,FALSE)</f>
        <v>No</v>
      </c>
      <c r="H1450">
        <f>VLOOKUP($A1450,'Medical Examinations'!$A$1:$J$2336,7,FALSE)</f>
        <v>2</v>
      </c>
      <c r="I1450" t="str">
        <f>VLOOKUP($A1450,'Medical Examinations'!$A$1:$J$2336,8,FALSE)</f>
        <v>No</v>
      </c>
      <c r="J1450" t="str">
        <f>VLOOKUP($A1450,'Medical Examinations'!$A$1:$J$2336,9,FALSE)</f>
        <v>Under Weight</v>
      </c>
      <c r="K1450" t="str">
        <f>VLOOKUP($A1450,'Medical Examinations'!$A$1:$J$2336,10,FALSE)</f>
        <v>Normal</v>
      </c>
      <c r="L1450">
        <f>VLOOKUP($A1450,'Hospitalisation Details'!$A$1:$O$2344,2,FALSE)</f>
        <v>26</v>
      </c>
      <c r="M1450" s="6" t="str">
        <f>VLOOKUP($A1450,'Hospitalisation Details'!$A$1:$O$2344,5,FALSE)</f>
        <v>26-Dec-1966</v>
      </c>
      <c r="N1450" s="28">
        <f>VLOOKUP($A1450,'Hospitalisation Details'!$A$1:$O$2344,6,FALSE)</f>
        <v>56</v>
      </c>
      <c r="O1450" s="28">
        <f>VLOOKUP($A1450,'Hospitalisation Details'!$A$1:$O$2344,7,FALSE)</f>
        <v>0</v>
      </c>
      <c r="P1450" s="28">
        <f>VLOOKUP($A1450,'Hospitalisation Details'!$A$1:$O$2344,8,FALSE)</f>
        <v>7302.46</v>
      </c>
      <c r="Q1450" t="str">
        <f>VLOOKUP($A1450,'Hospitalisation Details'!$A$1:$O$2344,3,FALSE)</f>
        <v>Dec</v>
      </c>
    </row>
    <row r="1451" spans="1:17" ht="15.6" x14ac:dyDescent="0.3">
      <c r="A1451" s="21" t="s">
        <v>919</v>
      </c>
      <c r="B1451" t="str">
        <f>VLOOKUP($A1451,'Customer Names'!$A$2:$D$2336,3,FALSE)</f>
        <v>Desiree</v>
      </c>
      <c r="C1451">
        <f>VLOOKUP($A1451,'Medical Examinations'!$A$1:$J$2336,2,FALSE)</f>
        <v>27.74</v>
      </c>
      <c r="D1451">
        <f>VLOOKUP($A1451,'Medical Examinations'!$A$1:$J$2336,3,FALSE)</f>
        <v>5.96</v>
      </c>
      <c r="E1451" t="str">
        <f>VLOOKUP($A1451,'Medical Examinations'!$A$1:$J$2336,4,FALSE)</f>
        <v>Yes</v>
      </c>
      <c r="F1451" t="str">
        <f>VLOOKUP($A1451,'Medical Examinations'!$A$1:$J$2336,5,FALSE)</f>
        <v>No</v>
      </c>
      <c r="G1451" t="str">
        <f>VLOOKUP($A1451,'Medical Examinations'!$A$1:$J$2336,6,FALSE)</f>
        <v>No</v>
      </c>
      <c r="H1451">
        <f>VLOOKUP($A1451,'Medical Examinations'!$A$1:$J$2336,7,FALSE)</f>
        <v>0</v>
      </c>
      <c r="I1451" t="str">
        <f>VLOOKUP($A1451,'Medical Examinations'!$A$1:$J$2336,8,FALSE)</f>
        <v>No</v>
      </c>
      <c r="J1451" t="str">
        <f>VLOOKUP($A1451,'Medical Examinations'!$A$1:$J$2336,9,FALSE)</f>
        <v>Over Weight</v>
      </c>
      <c r="K1451" t="str">
        <f>VLOOKUP($A1451,'Medical Examinations'!$A$1:$J$2336,10,FALSE)</f>
        <v>Prediabetes</v>
      </c>
      <c r="L1451">
        <f>VLOOKUP($A1451,'Hospitalisation Details'!$A$1:$O$2344,2,FALSE)</f>
        <v>2</v>
      </c>
      <c r="M1451" s="6" t="str">
        <f>VLOOKUP($A1451,'Hospitalisation Details'!$A$1:$O$2344,5,FALSE)</f>
        <v>2-Nov-1985</v>
      </c>
      <c r="N1451" s="28">
        <f>VLOOKUP($A1451,'Hospitalisation Details'!$A$1:$O$2344,6,FALSE)</f>
        <v>37</v>
      </c>
      <c r="O1451" s="28">
        <f>VLOOKUP($A1451,'Hospitalisation Details'!$A$1:$O$2344,7,FALSE)</f>
        <v>3</v>
      </c>
      <c r="P1451" s="28">
        <f>VLOOKUP($A1451,'Hospitalisation Details'!$A$1:$O$2344,8,FALSE)</f>
        <v>7281.51</v>
      </c>
      <c r="Q1451" t="str">
        <f>VLOOKUP($A1451,'Hospitalisation Details'!$A$1:$O$2344,3,FALSE)</f>
        <v>Nov</v>
      </c>
    </row>
    <row r="1452" spans="1:17" ht="15.6" x14ac:dyDescent="0.3">
      <c r="A1452" s="21" t="s">
        <v>918</v>
      </c>
      <c r="B1452" t="str">
        <f>VLOOKUP($A1452,'Customer Names'!$A$2:$D$2336,3,FALSE)</f>
        <v>Peter B</v>
      </c>
      <c r="C1452">
        <f>VLOOKUP($A1452,'Medical Examinations'!$A$1:$J$2336,2,FALSE)</f>
        <v>22.44</v>
      </c>
      <c r="D1452">
        <f>VLOOKUP($A1452,'Medical Examinations'!$A$1:$J$2336,3,FALSE)</f>
        <v>4.62</v>
      </c>
      <c r="E1452" t="str">
        <f>VLOOKUP($A1452,'Medical Examinations'!$A$1:$J$2336,4,FALSE)</f>
        <v>Yes</v>
      </c>
      <c r="F1452" t="str">
        <f>VLOOKUP($A1452,'Medical Examinations'!$A$1:$J$2336,5,FALSE)</f>
        <v>No</v>
      </c>
      <c r="G1452" t="str">
        <f>VLOOKUP($A1452,'Medical Examinations'!$A$1:$J$2336,6,FALSE)</f>
        <v>No</v>
      </c>
      <c r="H1452">
        <f>VLOOKUP($A1452,'Medical Examinations'!$A$1:$J$2336,7,FALSE)</f>
        <v>0</v>
      </c>
      <c r="I1452" t="str">
        <f>VLOOKUP($A1452,'Medical Examinations'!$A$1:$J$2336,8,FALSE)</f>
        <v>No</v>
      </c>
      <c r="J1452" t="str">
        <f>VLOOKUP($A1452,'Medical Examinations'!$A$1:$J$2336,9,FALSE)</f>
        <v>Normal Weight</v>
      </c>
      <c r="K1452" t="str">
        <f>VLOOKUP($A1452,'Medical Examinations'!$A$1:$J$2336,10,FALSE)</f>
        <v>Normal</v>
      </c>
      <c r="L1452">
        <f>VLOOKUP($A1452,'Hospitalisation Details'!$A$1:$O$2344,2,FALSE)</f>
        <v>18</v>
      </c>
      <c r="M1452" s="6" t="str">
        <f>VLOOKUP($A1452,'Hospitalisation Details'!$A$1:$O$2344,5,FALSE)</f>
        <v>18-Dec-1976</v>
      </c>
      <c r="N1452" s="28">
        <f>VLOOKUP($A1452,'Hospitalisation Details'!$A$1:$O$2344,6,FALSE)</f>
        <v>46</v>
      </c>
      <c r="O1452" s="28">
        <f>VLOOKUP($A1452,'Hospitalisation Details'!$A$1:$O$2344,7,FALSE)</f>
        <v>2</v>
      </c>
      <c r="P1452" s="28">
        <f>VLOOKUP($A1452,'Hospitalisation Details'!$A$1:$O$2344,8,FALSE)</f>
        <v>7273.02</v>
      </c>
      <c r="Q1452" t="str">
        <f>VLOOKUP($A1452,'Hospitalisation Details'!$A$1:$O$2344,3,FALSE)</f>
        <v>Dec</v>
      </c>
    </row>
    <row r="1453" spans="1:17" ht="15.6" x14ac:dyDescent="0.3">
      <c r="A1453" s="21" t="s">
        <v>917</v>
      </c>
      <c r="B1453" t="str">
        <f>VLOOKUP($A1453,'Customer Names'!$A$2:$D$2336,3,FALSE)</f>
        <v>Adam</v>
      </c>
      <c r="C1453">
        <f>VLOOKUP($A1453,'Medical Examinations'!$A$1:$J$2336,2,FALSE)</f>
        <v>37.049999999999997</v>
      </c>
      <c r="D1453">
        <f>VLOOKUP($A1453,'Medical Examinations'!$A$1:$J$2336,3,FALSE)</f>
        <v>9.9600000000000009</v>
      </c>
      <c r="E1453" t="str">
        <f>VLOOKUP($A1453,'Medical Examinations'!$A$1:$J$2336,4,FALSE)</f>
        <v>Yes</v>
      </c>
      <c r="F1453" t="str">
        <f>VLOOKUP($A1453,'Medical Examinations'!$A$1:$J$2336,5,FALSE)</f>
        <v>No</v>
      </c>
      <c r="G1453" t="str">
        <f>VLOOKUP($A1453,'Medical Examinations'!$A$1:$J$2336,6,FALSE)</f>
        <v>No</v>
      </c>
      <c r="H1453">
        <f>VLOOKUP($A1453,'Medical Examinations'!$A$1:$J$2336,7,FALSE)</f>
        <v>0</v>
      </c>
      <c r="I1453" t="str">
        <f>VLOOKUP($A1453,'Medical Examinations'!$A$1:$J$2336,8,FALSE)</f>
        <v>No</v>
      </c>
      <c r="J1453" t="str">
        <f>VLOOKUP($A1453,'Medical Examinations'!$A$1:$J$2336,9,FALSE)</f>
        <v>Obesity</v>
      </c>
      <c r="K1453" t="str">
        <f>VLOOKUP($A1453,'Medical Examinations'!$A$1:$J$2336,10,FALSE)</f>
        <v>Diabetes</v>
      </c>
      <c r="L1453">
        <f>VLOOKUP($A1453,'Hospitalisation Details'!$A$1:$O$2344,2,FALSE)</f>
        <v>4</v>
      </c>
      <c r="M1453" s="6" t="str">
        <f>VLOOKUP($A1453,'Hospitalisation Details'!$A$1:$O$2344,5,FALSE)</f>
        <v>4-Aug-1981</v>
      </c>
      <c r="N1453" s="28">
        <f>VLOOKUP($A1453,'Hospitalisation Details'!$A$1:$O$2344,6,FALSE)</f>
        <v>41</v>
      </c>
      <c r="O1453" s="28">
        <f>VLOOKUP($A1453,'Hospitalisation Details'!$A$1:$O$2344,7,FALSE)</f>
        <v>2</v>
      </c>
      <c r="P1453" s="28">
        <f>VLOOKUP($A1453,'Hospitalisation Details'!$A$1:$O$2344,8,FALSE)</f>
        <v>7265.7</v>
      </c>
      <c r="Q1453" t="str">
        <f>VLOOKUP($A1453,'Hospitalisation Details'!$A$1:$O$2344,3,FALSE)</f>
        <v>Aug</v>
      </c>
    </row>
    <row r="1454" spans="1:17" ht="15.6" x14ac:dyDescent="0.3">
      <c r="A1454" s="21" t="s">
        <v>916</v>
      </c>
      <c r="B1454" t="str">
        <f>VLOOKUP($A1454,'Customer Names'!$A$2:$D$2336,3,FALSE)</f>
        <v>Jeremy J</v>
      </c>
      <c r="C1454">
        <f>VLOOKUP($A1454,'Medical Examinations'!$A$1:$J$2336,2,FALSE)</f>
        <v>22.95</v>
      </c>
      <c r="D1454">
        <f>VLOOKUP($A1454,'Medical Examinations'!$A$1:$J$2336,3,FALSE)</f>
        <v>10.53</v>
      </c>
      <c r="E1454" t="str">
        <f>VLOOKUP($A1454,'Medical Examinations'!$A$1:$J$2336,4,FALSE)</f>
        <v>No</v>
      </c>
      <c r="F1454" t="str">
        <f>VLOOKUP($A1454,'Medical Examinations'!$A$1:$J$2336,5,FALSE)</f>
        <v>No</v>
      </c>
      <c r="G1454" t="str">
        <f>VLOOKUP($A1454,'Medical Examinations'!$A$1:$J$2336,6,FALSE)</f>
        <v>No</v>
      </c>
      <c r="H1454">
        <f>VLOOKUP($A1454,'Medical Examinations'!$A$1:$J$2336,7,FALSE)</f>
        <v>2</v>
      </c>
      <c r="I1454" t="str">
        <f>VLOOKUP($A1454,'Medical Examinations'!$A$1:$J$2336,8,FALSE)</f>
        <v>No</v>
      </c>
      <c r="J1454" t="str">
        <f>VLOOKUP($A1454,'Medical Examinations'!$A$1:$J$2336,9,FALSE)</f>
        <v>Normal Weight</v>
      </c>
      <c r="K1454" t="str">
        <f>VLOOKUP($A1454,'Medical Examinations'!$A$1:$J$2336,10,FALSE)</f>
        <v>Diabetes</v>
      </c>
      <c r="L1454">
        <f>VLOOKUP($A1454,'Hospitalisation Details'!$A$1:$O$2344,2,FALSE)</f>
        <v>25</v>
      </c>
      <c r="M1454" s="6" t="str">
        <f>VLOOKUP($A1454,'Hospitalisation Details'!$A$1:$O$2344,5,FALSE)</f>
        <v>25-Oct-1973</v>
      </c>
      <c r="N1454" s="28">
        <f>VLOOKUP($A1454,'Hospitalisation Details'!$A$1:$O$2344,6,FALSE)</f>
        <v>49</v>
      </c>
      <c r="O1454" s="28">
        <f>VLOOKUP($A1454,'Hospitalisation Details'!$A$1:$O$2344,7,FALSE)</f>
        <v>0</v>
      </c>
      <c r="P1454" s="28">
        <f>VLOOKUP($A1454,'Hospitalisation Details'!$A$1:$O$2344,8,FALSE)</f>
        <v>7265.58</v>
      </c>
      <c r="Q1454" t="str">
        <f>VLOOKUP($A1454,'Hospitalisation Details'!$A$1:$O$2344,3,FALSE)</f>
        <v>Oct</v>
      </c>
    </row>
    <row r="1455" spans="1:17" ht="15.6" x14ac:dyDescent="0.3">
      <c r="A1455" s="21" t="s">
        <v>915</v>
      </c>
      <c r="B1455" t="str">
        <f>VLOOKUP($A1455,'Customer Names'!$A$2:$D$2336,3,FALSE)</f>
        <v>Adam C</v>
      </c>
      <c r="C1455">
        <f>VLOOKUP($A1455,'Medical Examinations'!$A$1:$J$2336,2,FALSE)</f>
        <v>34.200000000000003</v>
      </c>
      <c r="D1455">
        <f>VLOOKUP($A1455,'Medical Examinations'!$A$1:$J$2336,3,FALSE)</f>
        <v>6.69</v>
      </c>
      <c r="E1455" t="str">
        <f>VLOOKUP($A1455,'Medical Examinations'!$A$1:$J$2336,4,FALSE)</f>
        <v>Yes</v>
      </c>
      <c r="F1455" t="str">
        <f>VLOOKUP($A1455,'Medical Examinations'!$A$1:$J$2336,5,FALSE)</f>
        <v>No</v>
      </c>
      <c r="G1455" t="str">
        <f>VLOOKUP($A1455,'Medical Examinations'!$A$1:$J$2336,6,FALSE)</f>
        <v>No</v>
      </c>
      <c r="H1455">
        <f>VLOOKUP($A1455,'Medical Examinations'!$A$1:$J$2336,7,FALSE)</f>
        <v>0</v>
      </c>
      <c r="I1455" t="str">
        <f>VLOOKUP($A1455,'Medical Examinations'!$A$1:$J$2336,8,FALSE)</f>
        <v>No</v>
      </c>
      <c r="J1455" t="str">
        <f>VLOOKUP($A1455,'Medical Examinations'!$A$1:$J$2336,9,FALSE)</f>
        <v>Obesity</v>
      </c>
      <c r="K1455" t="str">
        <f>VLOOKUP($A1455,'Medical Examinations'!$A$1:$J$2336,10,FALSE)</f>
        <v>Diabetes</v>
      </c>
      <c r="L1455">
        <f>VLOOKUP($A1455,'Hospitalisation Details'!$A$1:$O$2344,2,FALSE)</f>
        <v>13</v>
      </c>
      <c r="M1455" s="6" t="str">
        <f>VLOOKUP($A1455,'Hospitalisation Details'!$A$1:$O$2344,5,FALSE)</f>
        <v>13-Jun-1981</v>
      </c>
      <c r="N1455" s="28">
        <f>VLOOKUP($A1455,'Hospitalisation Details'!$A$1:$O$2344,6,FALSE)</f>
        <v>41</v>
      </c>
      <c r="O1455" s="28">
        <f>VLOOKUP($A1455,'Hospitalisation Details'!$A$1:$O$2344,7,FALSE)</f>
        <v>2</v>
      </c>
      <c r="P1455" s="28">
        <f>VLOOKUP($A1455,'Hospitalisation Details'!$A$1:$O$2344,8,FALSE)</f>
        <v>7261.74</v>
      </c>
      <c r="Q1455" t="str">
        <f>VLOOKUP($A1455,'Hospitalisation Details'!$A$1:$O$2344,3,FALSE)</f>
        <v>Jun</v>
      </c>
    </row>
    <row r="1456" spans="1:17" ht="15.6" x14ac:dyDescent="0.3">
      <c r="A1456" s="21" t="s">
        <v>914</v>
      </c>
      <c r="B1456" t="str">
        <f>VLOOKUP($A1456,'Customer Names'!$A$2:$D$2336,3,FALSE)</f>
        <v>Jon</v>
      </c>
      <c r="C1456">
        <f>VLOOKUP($A1456,'Medical Examinations'!$A$1:$J$2336,2,FALSE)</f>
        <v>30.59</v>
      </c>
      <c r="D1456">
        <f>VLOOKUP($A1456,'Medical Examinations'!$A$1:$J$2336,3,FALSE)</f>
        <v>9.5500000000000007</v>
      </c>
      <c r="E1456" t="str">
        <f>VLOOKUP($A1456,'Medical Examinations'!$A$1:$J$2336,4,FALSE)</f>
        <v>Yes</v>
      </c>
      <c r="F1456" t="str">
        <f>VLOOKUP($A1456,'Medical Examinations'!$A$1:$J$2336,5,FALSE)</f>
        <v>No</v>
      </c>
      <c r="G1456" t="str">
        <f>VLOOKUP($A1456,'Medical Examinations'!$A$1:$J$2336,6,FALSE)</f>
        <v>No</v>
      </c>
      <c r="H1456">
        <f>VLOOKUP($A1456,'Medical Examinations'!$A$1:$J$2336,7,FALSE)</f>
        <v>0</v>
      </c>
      <c r="I1456" t="str">
        <f>VLOOKUP($A1456,'Medical Examinations'!$A$1:$J$2336,8,FALSE)</f>
        <v>No</v>
      </c>
      <c r="J1456" t="str">
        <f>VLOOKUP($A1456,'Medical Examinations'!$A$1:$J$2336,9,FALSE)</f>
        <v>Obesity</v>
      </c>
      <c r="K1456" t="str">
        <f>VLOOKUP($A1456,'Medical Examinations'!$A$1:$J$2336,10,FALSE)</f>
        <v>Diabetes</v>
      </c>
      <c r="L1456">
        <f>VLOOKUP($A1456,'Hospitalisation Details'!$A$1:$O$2344,2,FALSE)</f>
        <v>14</v>
      </c>
      <c r="M1456" s="6" t="str">
        <f>VLOOKUP($A1456,'Hospitalisation Details'!$A$1:$O$2344,5,FALSE)</f>
        <v>14-Aug-1981</v>
      </c>
      <c r="N1456" s="28">
        <f>VLOOKUP($A1456,'Hospitalisation Details'!$A$1:$O$2344,6,FALSE)</f>
        <v>41</v>
      </c>
      <c r="O1456" s="28">
        <f>VLOOKUP($A1456,'Hospitalisation Details'!$A$1:$O$2344,7,FALSE)</f>
        <v>2</v>
      </c>
      <c r="P1456" s="28">
        <f>VLOOKUP($A1456,'Hospitalisation Details'!$A$1:$O$2344,8,FALSE)</f>
        <v>7256.72</v>
      </c>
      <c r="Q1456" t="str">
        <f>VLOOKUP($A1456,'Hospitalisation Details'!$A$1:$O$2344,3,FALSE)</f>
        <v>Aug</v>
      </c>
    </row>
    <row r="1457" spans="1:17" ht="15.6" x14ac:dyDescent="0.3">
      <c r="A1457" s="21" t="s">
        <v>913</v>
      </c>
      <c r="B1457" t="str">
        <f>VLOOKUP($A1457,'Customer Names'!$A$2:$D$2336,3,FALSE)</f>
        <v>Steven J</v>
      </c>
      <c r="C1457">
        <f>VLOOKUP($A1457,'Medical Examinations'!$A$1:$J$2336,2,FALSE)</f>
        <v>25.51</v>
      </c>
      <c r="D1457">
        <f>VLOOKUP($A1457,'Medical Examinations'!$A$1:$J$2336,3,FALSE)</f>
        <v>6.05</v>
      </c>
      <c r="E1457" t="str">
        <f>VLOOKUP($A1457,'Medical Examinations'!$A$1:$J$2336,4,FALSE)</f>
        <v>No</v>
      </c>
      <c r="F1457" t="str">
        <f>VLOOKUP($A1457,'Medical Examinations'!$A$1:$J$2336,5,FALSE)</f>
        <v>No</v>
      </c>
      <c r="G1457" t="str">
        <f>VLOOKUP($A1457,'Medical Examinations'!$A$1:$J$2336,6,FALSE)</f>
        <v>No</v>
      </c>
      <c r="H1457">
        <f>VLOOKUP($A1457,'Medical Examinations'!$A$1:$J$2336,7,FALSE)</f>
        <v>0</v>
      </c>
      <c r="I1457" t="str">
        <f>VLOOKUP($A1457,'Medical Examinations'!$A$1:$J$2336,8,FALSE)</f>
        <v>No</v>
      </c>
      <c r="J1457" t="str">
        <f>VLOOKUP($A1457,'Medical Examinations'!$A$1:$J$2336,9,FALSE)</f>
        <v>Over Weight</v>
      </c>
      <c r="K1457" t="str">
        <f>VLOOKUP($A1457,'Medical Examinations'!$A$1:$J$2336,10,FALSE)</f>
        <v>Prediabetes</v>
      </c>
      <c r="L1457">
        <f>VLOOKUP($A1457,'Hospitalisation Details'!$A$1:$O$2344,2,FALSE)</f>
        <v>24</v>
      </c>
      <c r="M1457" s="6" t="str">
        <f>VLOOKUP($A1457,'Hospitalisation Details'!$A$1:$O$2344,5,FALSE)</f>
        <v>24-Jul-1982</v>
      </c>
      <c r="N1457" s="28">
        <f>VLOOKUP($A1457,'Hospitalisation Details'!$A$1:$O$2344,6,FALSE)</f>
        <v>40</v>
      </c>
      <c r="O1457" s="28">
        <f>VLOOKUP($A1457,'Hospitalisation Details'!$A$1:$O$2344,7,FALSE)</f>
        <v>3</v>
      </c>
      <c r="P1457" s="28">
        <f>VLOOKUP($A1457,'Hospitalisation Details'!$A$1:$O$2344,8,FALSE)</f>
        <v>7248.71</v>
      </c>
      <c r="Q1457" t="str">
        <f>VLOOKUP($A1457,'Hospitalisation Details'!$A$1:$O$2344,3,FALSE)</f>
        <v>Jul</v>
      </c>
    </row>
    <row r="1458" spans="1:17" ht="15.6" x14ac:dyDescent="0.3">
      <c r="A1458" s="21" t="s">
        <v>912</v>
      </c>
      <c r="B1458" t="str">
        <f>VLOOKUP($A1458,'Customer Names'!$A$2:$D$2336,3,FALSE)</f>
        <v>Jessica P</v>
      </c>
      <c r="C1458">
        <f>VLOOKUP($A1458,'Medical Examinations'!$A$1:$J$2336,2,FALSE)</f>
        <v>29.04</v>
      </c>
      <c r="D1458">
        <f>VLOOKUP($A1458,'Medical Examinations'!$A$1:$J$2336,3,FALSE)</f>
        <v>10.56</v>
      </c>
      <c r="E1458" t="str">
        <f>VLOOKUP($A1458,'Medical Examinations'!$A$1:$J$2336,4,FALSE)</f>
        <v>Yes</v>
      </c>
      <c r="F1458" t="str">
        <f>VLOOKUP($A1458,'Medical Examinations'!$A$1:$J$2336,5,FALSE)</f>
        <v>No</v>
      </c>
      <c r="G1458" t="str">
        <f>VLOOKUP($A1458,'Medical Examinations'!$A$1:$J$2336,6,FALSE)</f>
        <v>No</v>
      </c>
      <c r="H1458">
        <f>VLOOKUP($A1458,'Medical Examinations'!$A$1:$J$2336,7,FALSE)</f>
        <v>1</v>
      </c>
      <c r="I1458" t="str">
        <f>VLOOKUP($A1458,'Medical Examinations'!$A$1:$J$2336,8,FALSE)</f>
        <v>No</v>
      </c>
      <c r="J1458" t="str">
        <f>VLOOKUP($A1458,'Medical Examinations'!$A$1:$J$2336,9,FALSE)</f>
        <v>Over Weight</v>
      </c>
      <c r="K1458" t="str">
        <f>VLOOKUP($A1458,'Medical Examinations'!$A$1:$J$2336,10,FALSE)</f>
        <v>Diabetes</v>
      </c>
      <c r="L1458">
        <f>VLOOKUP($A1458,'Hospitalisation Details'!$A$1:$O$2344,2,FALSE)</f>
        <v>2</v>
      </c>
      <c r="M1458" s="6" t="str">
        <f>VLOOKUP($A1458,'Hospitalisation Details'!$A$1:$O$2344,5,FALSE)</f>
        <v>2-Sep-1986</v>
      </c>
      <c r="N1458" s="28">
        <f>VLOOKUP($A1458,'Hospitalisation Details'!$A$1:$O$2344,6,FALSE)</f>
        <v>36</v>
      </c>
      <c r="O1458" s="28">
        <f>VLOOKUP($A1458,'Hospitalisation Details'!$A$1:$O$2344,7,FALSE)</f>
        <v>4</v>
      </c>
      <c r="P1458" s="28">
        <f>VLOOKUP($A1458,'Hospitalisation Details'!$A$1:$O$2344,8,FALSE)</f>
        <v>7243.81</v>
      </c>
      <c r="Q1458" t="str">
        <f>VLOOKUP($A1458,'Hospitalisation Details'!$A$1:$O$2344,3,FALSE)</f>
        <v>Sep</v>
      </c>
    </row>
    <row r="1459" spans="1:17" ht="15.6" x14ac:dyDescent="0.3">
      <c r="A1459" s="21" t="s">
        <v>911</v>
      </c>
      <c r="B1459" t="str">
        <f>VLOOKUP($A1459,'Customer Names'!$A$2:$D$2336,3,FALSE)</f>
        <v>Ashley</v>
      </c>
      <c r="C1459">
        <f>VLOOKUP($A1459,'Medical Examinations'!$A$1:$J$2336,2,FALSE)</f>
        <v>22.135000000000002</v>
      </c>
      <c r="D1459">
        <f>VLOOKUP($A1459,'Medical Examinations'!$A$1:$J$2336,3,FALSE)</f>
        <v>10.81</v>
      </c>
      <c r="E1459" t="str">
        <f>VLOOKUP($A1459,'Medical Examinations'!$A$1:$J$2336,4,FALSE)</f>
        <v>Yes</v>
      </c>
      <c r="F1459" t="str">
        <f>VLOOKUP($A1459,'Medical Examinations'!$A$1:$J$2336,5,FALSE)</f>
        <v>No</v>
      </c>
      <c r="G1459" t="str">
        <f>VLOOKUP($A1459,'Medical Examinations'!$A$1:$J$2336,6,FALSE)</f>
        <v>No</v>
      </c>
      <c r="H1459">
        <f>VLOOKUP($A1459,'Medical Examinations'!$A$1:$J$2336,7,FALSE)</f>
        <v>1</v>
      </c>
      <c r="I1459" t="str">
        <f>VLOOKUP($A1459,'Medical Examinations'!$A$1:$J$2336,8,FALSE)</f>
        <v>No</v>
      </c>
      <c r="J1459" t="str">
        <f>VLOOKUP($A1459,'Medical Examinations'!$A$1:$J$2336,9,FALSE)</f>
        <v>Normal Weight</v>
      </c>
      <c r="K1459" t="str">
        <f>VLOOKUP($A1459,'Medical Examinations'!$A$1:$J$2336,10,FALSE)</f>
        <v>Diabetes</v>
      </c>
      <c r="L1459">
        <f>VLOOKUP($A1459,'Hospitalisation Details'!$A$1:$O$2344,2,FALSE)</f>
        <v>13</v>
      </c>
      <c r="M1459" s="6" t="str">
        <f>VLOOKUP($A1459,'Hospitalisation Details'!$A$1:$O$2344,5,FALSE)</f>
        <v>13-Jul-1986</v>
      </c>
      <c r="N1459" s="28">
        <f>VLOOKUP($A1459,'Hospitalisation Details'!$A$1:$O$2344,6,FALSE)</f>
        <v>36</v>
      </c>
      <c r="O1459" s="28">
        <f>VLOOKUP($A1459,'Hospitalisation Details'!$A$1:$O$2344,7,FALSE)</f>
        <v>3</v>
      </c>
      <c r="P1459" s="28">
        <f>VLOOKUP($A1459,'Hospitalisation Details'!$A$1:$O$2344,8,FALSE)</f>
        <v>7228.22</v>
      </c>
      <c r="Q1459" t="str">
        <f>VLOOKUP($A1459,'Hospitalisation Details'!$A$1:$O$2344,3,FALSE)</f>
        <v>Jul</v>
      </c>
    </row>
    <row r="1460" spans="1:17" ht="15.6" x14ac:dyDescent="0.3">
      <c r="A1460" s="21" t="s">
        <v>910</v>
      </c>
      <c r="B1460" t="str">
        <f>VLOOKUP($A1460,'Customer Names'!$A$2:$D$2336,3,FALSE)</f>
        <v>Arturo H</v>
      </c>
      <c r="C1460">
        <f>VLOOKUP($A1460,'Medical Examinations'!$A$1:$J$2336,2,FALSE)</f>
        <v>21.375</v>
      </c>
      <c r="D1460">
        <f>VLOOKUP($A1460,'Medical Examinations'!$A$1:$J$2336,3,FALSE)</f>
        <v>4.32</v>
      </c>
      <c r="E1460" t="str">
        <f>VLOOKUP($A1460,'Medical Examinations'!$A$1:$J$2336,4,FALSE)</f>
        <v>No</v>
      </c>
      <c r="F1460" t="str">
        <f>VLOOKUP($A1460,'Medical Examinations'!$A$1:$J$2336,5,FALSE)</f>
        <v>No</v>
      </c>
      <c r="G1460" t="str">
        <f>VLOOKUP($A1460,'Medical Examinations'!$A$1:$J$2336,6,FALSE)</f>
        <v>No</v>
      </c>
      <c r="H1460">
        <f>VLOOKUP($A1460,'Medical Examinations'!$A$1:$J$2336,7,FALSE)</f>
        <v>0</v>
      </c>
      <c r="I1460" t="str">
        <f>VLOOKUP($A1460,'Medical Examinations'!$A$1:$J$2336,8,FALSE)</f>
        <v>No</v>
      </c>
      <c r="J1460" t="str">
        <f>VLOOKUP($A1460,'Medical Examinations'!$A$1:$J$2336,9,FALSE)</f>
        <v>Normal Weight</v>
      </c>
      <c r="K1460" t="str">
        <f>VLOOKUP($A1460,'Medical Examinations'!$A$1:$J$2336,10,FALSE)</f>
        <v>Normal</v>
      </c>
      <c r="L1460">
        <f>VLOOKUP($A1460,'Hospitalisation Details'!$A$1:$O$2344,2,FALSE)</f>
        <v>15</v>
      </c>
      <c r="M1460" s="6" t="str">
        <f>VLOOKUP($A1460,'Hospitalisation Details'!$A$1:$O$2344,5,FALSE)</f>
        <v>15-Sep-1977</v>
      </c>
      <c r="N1460" s="28">
        <f>VLOOKUP($A1460,'Hospitalisation Details'!$A$1:$O$2344,6,FALSE)</f>
        <v>45</v>
      </c>
      <c r="O1460" s="28">
        <f>VLOOKUP($A1460,'Hospitalisation Details'!$A$1:$O$2344,7,FALSE)</f>
        <v>0</v>
      </c>
      <c r="P1460" s="28">
        <f>VLOOKUP($A1460,'Hospitalisation Details'!$A$1:$O$2344,8,FALSE)</f>
        <v>7222.79</v>
      </c>
      <c r="Q1460" t="str">
        <f>VLOOKUP($A1460,'Hospitalisation Details'!$A$1:$O$2344,3,FALSE)</f>
        <v>Sep</v>
      </c>
    </row>
    <row r="1461" spans="1:17" ht="15.6" x14ac:dyDescent="0.3">
      <c r="A1461" s="21" t="s">
        <v>909</v>
      </c>
      <c r="B1461" t="str">
        <f>VLOOKUP($A1461,'Customer Names'!$A$2:$D$2336,3,FALSE)</f>
        <v>Ketil</v>
      </c>
      <c r="C1461">
        <f>VLOOKUP($A1461,'Medical Examinations'!$A$1:$J$2336,2,FALSE)</f>
        <v>29.19</v>
      </c>
      <c r="D1461">
        <f>VLOOKUP($A1461,'Medical Examinations'!$A$1:$J$2336,3,FALSE)</f>
        <v>4.37</v>
      </c>
      <c r="E1461" t="str">
        <f>VLOOKUP($A1461,'Medical Examinations'!$A$1:$J$2336,4,FALSE)</f>
        <v>No</v>
      </c>
      <c r="F1461" t="str">
        <f>VLOOKUP($A1461,'Medical Examinations'!$A$1:$J$2336,5,FALSE)</f>
        <v>No</v>
      </c>
      <c r="G1461" t="str">
        <f>VLOOKUP($A1461,'Medical Examinations'!$A$1:$J$2336,6,FALSE)</f>
        <v>No</v>
      </c>
      <c r="H1461">
        <f>VLOOKUP($A1461,'Medical Examinations'!$A$1:$J$2336,7,FALSE)</f>
        <v>0</v>
      </c>
      <c r="I1461" t="str">
        <f>VLOOKUP($A1461,'Medical Examinations'!$A$1:$J$2336,8,FALSE)</f>
        <v>No</v>
      </c>
      <c r="J1461" t="str">
        <f>VLOOKUP($A1461,'Medical Examinations'!$A$1:$J$2336,9,FALSE)</f>
        <v>Over Weight</v>
      </c>
      <c r="K1461" t="str">
        <f>VLOOKUP($A1461,'Medical Examinations'!$A$1:$J$2336,10,FALSE)</f>
        <v>Normal</v>
      </c>
      <c r="L1461">
        <f>VLOOKUP($A1461,'Hospitalisation Details'!$A$1:$O$2344,2,FALSE)</f>
        <v>28</v>
      </c>
      <c r="M1461" s="6" t="str">
        <f>VLOOKUP($A1461,'Hospitalisation Details'!$A$1:$O$2344,5,FALSE)</f>
        <v>28-Jun-1991</v>
      </c>
      <c r="N1461" s="28">
        <f>VLOOKUP($A1461,'Hospitalisation Details'!$A$1:$O$2344,6,FALSE)</f>
        <v>31</v>
      </c>
      <c r="O1461" s="28">
        <f>VLOOKUP($A1461,'Hospitalisation Details'!$A$1:$O$2344,7,FALSE)</f>
        <v>3</v>
      </c>
      <c r="P1461" s="28">
        <f>VLOOKUP($A1461,'Hospitalisation Details'!$A$1:$O$2344,8,FALSE)</f>
        <v>7220.25</v>
      </c>
      <c r="Q1461" t="str">
        <f>VLOOKUP($A1461,'Hospitalisation Details'!$A$1:$O$2344,3,FALSE)</f>
        <v>Jun</v>
      </c>
    </row>
    <row r="1462" spans="1:17" ht="15.6" x14ac:dyDescent="0.3">
      <c r="A1462" s="21" t="s">
        <v>908</v>
      </c>
      <c r="B1462" t="str">
        <f>VLOOKUP($A1462,'Customer Names'!$A$2:$D$2336,3,FALSE)</f>
        <v>Katie</v>
      </c>
      <c r="C1462">
        <f>VLOOKUP($A1462,'Medical Examinations'!$A$1:$J$2336,2,FALSE)</f>
        <v>31.92</v>
      </c>
      <c r="D1462">
        <f>VLOOKUP($A1462,'Medical Examinations'!$A$1:$J$2336,3,FALSE)</f>
        <v>4.8099999999999996</v>
      </c>
      <c r="E1462" t="str">
        <f>VLOOKUP($A1462,'Medical Examinations'!$A$1:$J$2336,4,FALSE)</f>
        <v>Yes</v>
      </c>
      <c r="F1462" t="str">
        <f>VLOOKUP($A1462,'Medical Examinations'!$A$1:$J$2336,5,FALSE)</f>
        <v>No</v>
      </c>
      <c r="G1462" t="str">
        <f>VLOOKUP($A1462,'Medical Examinations'!$A$1:$J$2336,6,FALSE)</f>
        <v>Yes</v>
      </c>
      <c r="H1462">
        <f>VLOOKUP($A1462,'Medical Examinations'!$A$1:$J$2336,7,FALSE)</f>
        <v>1</v>
      </c>
      <c r="I1462" t="str">
        <f>VLOOKUP($A1462,'Medical Examinations'!$A$1:$J$2336,8,FALSE)</f>
        <v>No</v>
      </c>
      <c r="J1462" t="str">
        <f>VLOOKUP($A1462,'Medical Examinations'!$A$1:$J$2336,9,FALSE)</f>
        <v>Obesity</v>
      </c>
      <c r="K1462" t="str">
        <f>VLOOKUP($A1462,'Medical Examinations'!$A$1:$J$2336,10,FALSE)</f>
        <v>Normal</v>
      </c>
      <c r="L1462">
        <f>VLOOKUP($A1462,'Hospitalisation Details'!$A$1:$O$2344,2,FALSE)</f>
        <v>21</v>
      </c>
      <c r="M1462" s="6" t="str">
        <f>VLOOKUP($A1462,'Hospitalisation Details'!$A$1:$O$2344,5,FALSE)</f>
        <v>21-Nov-1983</v>
      </c>
      <c r="N1462" s="28">
        <f>VLOOKUP($A1462,'Hospitalisation Details'!$A$1:$O$2344,6,FALSE)</f>
        <v>39</v>
      </c>
      <c r="O1462" s="28">
        <f>VLOOKUP($A1462,'Hospitalisation Details'!$A$1:$O$2344,7,FALSE)</f>
        <v>2</v>
      </c>
      <c r="P1462" s="28">
        <f>VLOOKUP($A1462,'Hospitalisation Details'!$A$1:$O$2344,8,FALSE)</f>
        <v>7209.49</v>
      </c>
      <c r="Q1462" t="str">
        <f>VLOOKUP($A1462,'Hospitalisation Details'!$A$1:$O$2344,3,FALSE)</f>
        <v>Nov</v>
      </c>
    </row>
    <row r="1463" spans="1:17" ht="15.6" x14ac:dyDescent="0.3">
      <c r="A1463" s="21" t="s">
        <v>907</v>
      </c>
      <c r="B1463" t="str">
        <f>VLOOKUP($A1463,'Customer Names'!$A$2:$D$2336,3,FALSE)</f>
        <v>Christi</v>
      </c>
      <c r="C1463">
        <f>VLOOKUP($A1463,'Medical Examinations'!$A$1:$J$2336,2,FALSE)</f>
        <v>26.315000000000001</v>
      </c>
      <c r="D1463">
        <f>VLOOKUP($A1463,'Medical Examinations'!$A$1:$J$2336,3,FALSE)</f>
        <v>4.5599999999999996</v>
      </c>
      <c r="E1463" t="str">
        <f>VLOOKUP($A1463,'Medical Examinations'!$A$1:$J$2336,4,FALSE)</f>
        <v>Yes</v>
      </c>
      <c r="F1463" t="str">
        <f>VLOOKUP($A1463,'Medical Examinations'!$A$1:$J$2336,5,FALSE)</f>
        <v>No</v>
      </c>
      <c r="G1463" t="str">
        <f>VLOOKUP($A1463,'Medical Examinations'!$A$1:$J$2336,6,FALSE)</f>
        <v>Yes</v>
      </c>
      <c r="H1463">
        <f>VLOOKUP($A1463,'Medical Examinations'!$A$1:$J$2336,7,FALSE)</f>
        <v>1</v>
      </c>
      <c r="I1463" t="str">
        <f>VLOOKUP($A1463,'Medical Examinations'!$A$1:$J$2336,8,FALSE)</f>
        <v>No</v>
      </c>
      <c r="J1463" t="str">
        <f>VLOOKUP($A1463,'Medical Examinations'!$A$1:$J$2336,9,FALSE)</f>
        <v>Over Weight</v>
      </c>
      <c r="K1463" t="str">
        <f>VLOOKUP($A1463,'Medical Examinations'!$A$1:$J$2336,10,FALSE)</f>
        <v>Normal</v>
      </c>
      <c r="L1463">
        <f>VLOOKUP($A1463,'Hospitalisation Details'!$A$1:$O$2344,2,FALSE)</f>
        <v>11</v>
      </c>
      <c r="M1463" s="6" t="str">
        <f>VLOOKUP($A1463,'Hospitalisation Details'!$A$1:$O$2344,5,FALSE)</f>
        <v>11-Aug-1983</v>
      </c>
      <c r="N1463" s="28">
        <f>VLOOKUP($A1463,'Hospitalisation Details'!$A$1:$O$2344,6,FALSE)</f>
        <v>39</v>
      </c>
      <c r="O1463" s="28">
        <f>VLOOKUP($A1463,'Hospitalisation Details'!$A$1:$O$2344,7,FALSE)</f>
        <v>2</v>
      </c>
      <c r="P1463" s="28">
        <f>VLOOKUP($A1463,'Hospitalisation Details'!$A$1:$O$2344,8,FALSE)</f>
        <v>7201.7</v>
      </c>
      <c r="Q1463" t="str">
        <f>VLOOKUP($A1463,'Hospitalisation Details'!$A$1:$O$2344,3,FALSE)</f>
        <v>Aug</v>
      </c>
    </row>
    <row r="1464" spans="1:17" ht="15.6" x14ac:dyDescent="0.3">
      <c r="A1464" s="21" t="s">
        <v>906</v>
      </c>
      <c r="B1464" t="str">
        <f>VLOOKUP($A1464,'Customer Names'!$A$2:$D$2336,3,FALSE)</f>
        <v>Alan</v>
      </c>
      <c r="C1464">
        <f>VLOOKUP($A1464,'Medical Examinations'!$A$1:$J$2336,2,FALSE)</f>
        <v>35.299999999999997</v>
      </c>
      <c r="D1464">
        <f>VLOOKUP($A1464,'Medical Examinations'!$A$1:$J$2336,3,FALSE)</f>
        <v>4.3899999999999997</v>
      </c>
      <c r="E1464" t="str">
        <f>VLOOKUP($A1464,'Medical Examinations'!$A$1:$J$2336,4,FALSE)</f>
        <v>No</v>
      </c>
      <c r="F1464" t="str">
        <f>VLOOKUP($A1464,'Medical Examinations'!$A$1:$J$2336,5,FALSE)</f>
        <v>No</v>
      </c>
      <c r="G1464" t="str">
        <f>VLOOKUP($A1464,'Medical Examinations'!$A$1:$J$2336,6,FALSE)</f>
        <v>No</v>
      </c>
      <c r="H1464">
        <f>VLOOKUP($A1464,'Medical Examinations'!$A$1:$J$2336,7,FALSE)</f>
        <v>0</v>
      </c>
      <c r="I1464" t="str">
        <f>VLOOKUP($A1464,'Medical Examinations'!$A$1:$J$2336,8,FALSE)</f>
        <v>No</v>
      </c>
      <c r="J1464" t="str">
        <f>VLOOKUP($A1464,'Medical Examinations'!$A$1:$J$2336,9,FALSE)</f>
        <v>Obesity</v>
      </c>
      <c r="K1464" t="str">
        <f>VLOOKUP($A1464,'Medical Examinations'!$A$1:$J$2336,10,FALSE)</f>
        <v>Normal</v>
      </c>
      <c r="L1464">
        <f>VLOOKUP($A1464,'Hospitalisation Details'!$A$1:$O$2344,2,FALSE)</f>
        <v>14</v>
      </c>
      <c r="M1464" s="6" t="str">
        <f>VLOOKUP($A1464,'Hospitalisation Details'!$A$1:$O$2344,5,FALSE)</f>
        <v>14-Sep-1982</v>
      </c>
      <c r="N1464" s="28">
        <f>VLOOKUP($A1464,'Hospitalisation Details'!$A$1:$O$2344,6,FALSE)</f>
        <v>40</v>
      </c>
      <c r="O1464" s="28">
        <f>VLOOKUP($A1464,'Hospitalisation Details'!$A$1:$O$2344,7,FALSE)</f>
        <v>3</v>
      </c>
      <c r="P1464" s="28">
        <f>VLOOKUP($A1464,'Hospitalisation Details'!$A$1:$O$2344,8,FALSE)</f>
        <v>7196.87</v>
      </c>
      <c r="Q1464" t="str">
        <f>VLOOKUP($A1464,'Hospitalisation Details'!$A$1:$O$2344,3,FALSE)</f>
        <v>Sep</v>
      </c>
    </row>
    <row r="1465" spans="1:17" ht="15.6" x14ac:dyDescent="0.3">
      <c r="A1465" s="21" t="s">
        <v>905</v>
      </c>
      <c r="B1465" t="str">
        <f>VLOOKUP($A1465,'Customer Names'!$A$2:$D$2336,3,FALSE)</f>
        <v>Edivaldo B.Sr</v>
      </c>
      <c r="C1465">
        <f>VLOOKUP($A1465,'Medical Examinations'!$A$1:$J$2336,2,FALSE)</f>
        <v>18.91</v>
      </c>
      <c r="D1465">
        <f>VLOOKUP($A1465,'Medical Examinations'!$A$1:$J$2336,3,FALSE)</f>
        <v>11.44</v>
      </c>
      <c r="E1465" t="str">
        <f>VLOOKUP($A1465,'Medical Examinations'!$A$1:$J$2336,4,FALSE)</f>
        <v>No</v>
      </c>
      <c r="F1465" t="str">
        <f>VLOOKUP($A1465,'Medical Examinations'!$A$1:$J$2336,5,FALSE)</f>
        <v>No</v>
      </c>
      <c r="G1465" t="str">
        <f>VLOOKUP($A1465,'Medical Examinations'!$A$1:$J$2336,6,FALSE)</f>
        <v>No</v>
      </c>
      <c r="H1465">
        <f>VLOOKUP($A1465,'Medical Examinations'!$A$1:$J$2336,7,FALSE)</f>
        <v>0</v>
      </c>
      <c r="I1465" t="str">
        <f>VLOOKUP($A1465,'Medical Examinations'!$A$1:$J$2336,8,FALSE)</f>
        <v>No</v>
      </c>
      <c r="J1465" t="str">
        <f>VLOOKUP($A1465,'Medical Examinations'!$A$1:$J$2336,9,FALSE)</f>
        <v>Normal Weight</v>
      </c>
      <c r="K1465" t="str">
        <f>VLOOKUP($A1465,'Medical Examinations'!$A$1:$J$2336,10,FALSE)</f>
        <v>Diabetes</v>
      </c>
      <c r="L1465">
        <f>VLOOKUP($A1465,'Hospitalisation Details'!$A$1:$O$2344,2,FALSE)</f>
        <v>26</v>
      </c>
      <c r="M1465" s="6" t="str">
        <f>VLOOKUP($A1465,'Hospitalisation Details'!$A$1:$O$2344,5,FALSE)</f>
        <v>26-Aug-1968</v>
      </c>
      <c r="N1465" s="28">
        <f>VLOOKUP($A1465,'Hospitalisation Details'!$A$1:$O$2344,6,FALSE)</f>
        <v>54</v>
      </c>
      <c r="O1465" s="28">
        <f>VLOOKUP($A1465,'Hospitalisation Details'!$A$1:$O$2344,7,FALSE)</f>
        <v>0</v>
      </c>
      <c r="P1465" s="28">
        <f>VLOOKUP($A1465,'Hospitalisation Details'!$A$1:$O$2344,8,FALSE)</f>
        <v>7179.52</v>
      </c>
      <c r="Q1465" t="str">
        <f>VLOOKUP($A1465,'Hospitalisation Details'!$A$1:$O$2344,3,FALSE)</f>
        <v>Aug</v>
      </c>
    </row>
    <row r="1466" spans="1:17" ht="15.6" x14ac:dyDescent="0.3">
      <c r="A1466" s="21" t="s">
        <v>904</v>
      </c>
      <c r="B1466" t="str">
        <f>VLOOKUP($A1466,'Customer Names'!$A$2:$D$2336,3,FALSE)</f>
        <v>Eve</v>
      </c>
      <c r="C1466">
        <f>VLOOKUP($A1466,'Medical Examinations'!$A$1:$J$2336,2,FALSE)</f>
        <v>22.41</v>
      </c>
      <c r="D1466">
        <f>VLOOKUP($A1466,'Medical Examinations'!$A$1:$J$2336,3,FALSE)</f>
        <v>11.37</v>
      </c>
      <c r="E1466" t="str">
        <f>VLOOKUP($A1466,'Medical Examinations'!$A$1:$J$2336,4,FALSE)</f>
        <v>Yes</v>
      </c>
      <c r="F1466" t="str">
        <f>VLOOKUP($A1466,'Medical Examinations'!$A$1:$J$2336,5,FALSE)</f>
        <v>No</v>
      </c>
      <c r="G1466" t="str">
        <f>VLOOKUP($A1466,'Medical Examinations'!$A$1:$J$2336,6,FALSE)</f>
        <v>No</v>
      </c>
      <c r="H1466">
        <f>VLOOKUP($A1466,'Medical Examinations'!$A$1:$J$2336,7,FALSE)</f>
        <v>1</v>
      </c>
      <c r="I1466" t="str">
        <f>VLOOKUP($A1466,'Medical Examinations'!$A$1:$J$2336,8,FALSE)</f>
        <v>No</v>
      </c>
      <c r="J1466" t="str">
        <f>VLOOKUP($A1466,'Medical Examinations'!$A$1:$J$2336,9,FALSE)</f>
        <v>Normal Weight</v>
      </c>
      <c r="K1466" t="str">
        <f>VLOOKUP($A1466,'Medical Examinations'!$A$1:$J$2336,10,FALSE)</f>
        <v>Diabetes</v>
      </c>
      <c r="L1466">
        <f>VLOOKUP($A1466,'Hospitalisation Details'!$A$1:$O$2344,2,FALSE)</f>
        <v>19</v>
      </c>
      <c r="M1466" s="6" t="str">
        <f>VLOOKUP($A1466,'Hospitalisation Details'!$A$1:$O$2344,5,FALSE)</f>
        <v>19-Jul-1975</v>
      </c>
      <c r="N1466" s="28">
        <f>VLOOKUP($A1466,'Hospitalisation Details'!$A$1:$O$2344,6,FALSE)</f>
        <v>47</v>
      </c>
      <c r="O1466" s="28">
        <f>VLOOKUP($A1466,'Hospitalisation Details'!$A$1:$O$2344,7,FALSE)</f>
        <v>1</v>
      </c>
      <c r="P1466" s="28">
        <f>VLOOKUP($A1466,'Hospitalisation Details'!$A$1:$O$2344,8,FALSE)</f>
        <v>7175.51</v>
      </c>
      <c r="Q1466" t="str">
        <f>VLOOKUP($A1466,'Hospitalisation Details'!$A$1:$O$2344,3,FALSE)</f>
        <v>Jul</v>
      </c>
    </row>
    <row r="1467" spans="1:17" ht="15.6" x14ac:dyDescent="0.3">
      <c r="A1467" s="21" t="s">
        <v>903</v>
      </c>
      <c r="B1467" t="str">
        <f>VLOOKUP($A1467,'Customer Names'!$A$2:$D$2336,3,FALSE)</f>
        <v>Devin</v>
      </c>
      <c r="C1467">
        <f>VLOOKUP($A1467,'Medical Examinations'!$A$1:$J$2336,2,FALSE)</f>
        <v>22.704999999999998</v>
      </c>
      <c r="D1467">
        <f>VLOOKUP($A1467,'Medical Examinations'!$A$1:$J$2336,3,FALSE)</f>
        <v>6.14</v>
      </c>
      <c r="E1467" t="str">
        <f>VLOOKUP($A1467,'Medical Examinations'!$A$1:$J$2336,4,FALSE)</f>
        <v>No</v>
      </c>
      <c r="F1467" t="str">
        <f>VLOOKUP($A1467,'Medical Examinations'!$A$1:$J$2336,5,FALSE)</f>
        <v>No</v>
      </c>
      <c r="G1467" t="str">
        <f>VLOOKUP($A1467,'Medical Examinations'!$A$1:$J$2336,6,FALSE)</f>
        <v>No</v>
      </c>
      <c r="H1467">
        <f>VLOOKUP($A1467,'Medical Examinations'!$A$1:$J$2336,7,FALSE)</f>
        <v>0</v>
      </c>
      <c r="I1467" t="str">
        <f>VLOOKUP($A1467,'Medical Examinations'!$A$1:$J$2336,8,FALSE)</f>
        <v>No</v>
      </c>
      <c r="J1467" t="str">
        <f>VLOOKUP($A1467,'Medical Examinations'!$A$1:$J$2336,9,FALSE)</f>
        <v>Normal Weight</v>
      </c>
      <c r="K1467" t="str">
        <f>VLOOKUP($A1467,'Medical Examinations'!$A$1:$J$2336,10,FALSE)</f>
        <v>Prediabetes</v>
      </c>
      <c r="L1467">
        <f>VLOOKUP($A1467,'Hospitalisation Details'!$A$1:$O$2344,2,FALSE)</f>
        <v>16</v>
      </c>
      <c r="M1467" s="6" t="str">
        <f>VLOOKUP($A1467,'Hospitalisation Details'!$A$1:$O$2344,5,FALSE)</f>
        <v>16-Aug-1982</v>
      </c>
      <c r="N1467" s="28">
        <f>VLOOKUP($A1467,'Hospitalisation Details'!$A$1:$O$2344,6,FALSE)</f>
        <v>40</v>
      </c>
      <c r="O1467" s="28">
        <f>VLOOKUP($A1467,'Hospitalisation Details'!$A$1:$O$2344,7,FALSE)</f>
        <v>2</v>
      </c>
      <c r="P1467" s="28">
        <f>VLOOKUP($A1467,'Hospitalisation Details'!$A$1:$O$2344,8,FALSE)</f>
        <v>7173.36</v>
      </c>
      <c r="Q1467" t="str">
        <f>VLOOKUP($A1467,'Hospitalisation Details'!$A$1:$O$2344,3,FALSE)</f>
        <v>Aug</v>
      </c>
    </row>
    <row r="1468" spans="1:17" ht="15.6" x14ac:dyDescent="0.3">
      <c r="A1468" s="21" t="s">
        <v>902</v>
      </c>
      <c r="B1468" t="str">
        <f>VLOOKUP($A1468,'Customer Names'!$A$2:$D$2336,3,FALSE)</f>
        <v>Shaun R</v>
      </c>
      <c r="C1468">
        <f>VLOOKUP($A1468,'Medical Examinations'!$A$1:$J$2336,2,FALSE)</f>
        <v>37.18</v>
      </c>
      <c r="D1468">
        <f>VLOOKUP($A1468,'Medical Examinations'!$A$1:$J$2336,3,FALSE)</f>
        <v>4.8899999999999997</v>
      </c>
      <c r="E1468" t="str">
        <f>VLOOKUP($A1468,'Medical Examinations'!$A$1:$J$2336,4,FALSE)</f>
        <v>No</v>
      </c>
      <c r="F1468" t="str">
        <f>VLOOKUP($A1468,'Medical Examinations'!$A$1:$J$2336,5,FALSE)</f>
        <v>No</v>
      </c>
      <c r="G1468" t="str">
        <f>VLOOKUP($A1468,'Medical Examinations'!$A$1:$J$2336,6,FALSE)</f>
        <v>No</v>
      </c>
      <c r="H1468">
        <f>VLOOKUP($A1468,'Medical Examinations'!$A$1:$J$2336,7,FALSE)</f>
        <v>0</v>
      </c>
      <c r="I1468" t="str">
        <f>VLOOKUP($A1468,'Medical Examinations'!$A$1:$J$2336,8,FALSE)</f>
        <v>No</v>
      </c>
      <c r="J1468" t="str">
        <f>VLOOKUP($A1468,'Medical Examinations'!$A$1:$J$2336,9,FALSE)</f>
        <v>Obesity</v>
      </c>
      <c r="K1468" t="str">
        <f>VLOOKUP($A1468,'Medical Examinations'!$A$1:$J$2336,10,FALSE)</f>
        <v>Normal</v>
      </c>
      <c r="L1468">
        <f>VLOOKUP($A1468,'Hospitalisation Details'!$A$1:$O$2344,2,FALSE)</f>
        <v>30</v>
      </c>
      <c r="M1468" s="6" t="str">
        <f>VLOOKUP($A1468,'Hospitalisation Details'!$A$1:$O$2344,5,FALSE)</f>
        <v>30-Sep-1980</v>
      </c>
      <c r="N1468" s="28">
        <f>VLOOKUP($A1468,'Hospitalisation Details'!$A$1:$O$2344,6,FALSE)</f>
        <v>42</v>
      </c>
      <c r="O1468" s="28">
        <f>VLOOKUP($A1468,'Hospitalisation Details'!$A$1:$O$2344,7,FALSE)</f>
        <v>2</v>
      </c>
      <c r="P1468" s="28">
        <f>VLOOKUP($A1468,'Hospitalisation Details'!$A$1:$O$2344,8,FALSE)</f>
        <v>7162.01</v>
      </c>
      <c r="Q1468" t="str">
        <f>VLOOKUP($A1468,'Hospitalisation Details'!$A$1:$O$2344,3,FALSE)</f>
        <v>Sep</v>
      </c>
    </row>
    <row r="1469" spans="1:17" ht="15.6" x14ac:dyDescent="0.3">
      <c r="A1469" s="21" t="s">
        <v>901</v>
      </c>
      <c r="B1469" t="str">
        <f>VLOOKUP($A1469,'Customer Names'!$A$2:$D$2336,3,FALSE)</f>
        <v>Adrian</v>
      </c>
      <c r="C1469">
        <f>VLOOKUP($A1469,'Medical Examinations'!$A$1:$J$2336,2,FALSE)</f>
        <v>35.97</v>
      </c>
      <c r="D1469">
        <f>VLOOKUP($A1469,'Medical Examinations'!$A$1:$J$2336,3,FALSE)</f>
        <v>4.5999999999999996</v>
      </c>
      <c r="E1469" t="str">
        <f>VLOOKUP($A1469,'Medical Examinations'!$A$1:$J$2336,4,FALSE)</f>
        <v>No</v>
      </c>
      <c r="F1469" t="str">
        <f>VLOOKUP($A1469,'Medical Examinations'!$A$1:$J$2336,5,FALSE)</f>
        <v>No</v>
      </c>
      <c r="G1469" t="str">
        <f>VLOOKUP($A1469,'Medical Examinations'!$A$1:$J$2336,6,FALSE)</f>
        <v>No</v>
      </c>
      <c r="H1469">
        <f>VLOOKUP($A1469,'Medical Examinations'!$A$1:$J$2336,7,FALSE)</f>
        <v>0</v>
      </c>
      <c r="I1469" t="str">
        <f>VLOOKUP($A1469,'Medical Examinations'!$A$1:$J$2336,8,FALSE)</f>
        <v>No</v>
      </c>
      <c r="J1469" t="str">
        <f>VLOOKUP($A1469,'Medical Examinations'!$A$1:$J$2336,9,FALSE)</f>
        <v>Obesity</v>
      </c>
      <c r="K1469" t="str">
        <f>VLOOKUP($A1469,'Medical Examinations'!$A$1:$J$2336,10,FALSE)</f>
        <v>Normal</v>
      </c>
      <c r="L1469">
        <f>VLOOKUP($A1469,'Hospitalisation Details'!$A$1:$O$2344,2,FALSE)</f>
        <v>7</v>
      </c>
      <c r="M1469" s="6" t="str">
        <f>VLOOKUP($A1469,'Hospitalisation Details'!$A$1:$O$2344,5,FALSE)</f>
        <v>7-Oct-1980</v>
      </c>
      <c r="N1469" s="28">
        <f>VLOOKUP($A1469,'Hospitalisation Details'!$A$1:$O$2344,6,FALSE)</f>
        <v>42</v>
      </c>
      <c r="O1469" s="28">
        <f>VLOOKUP($A1469,'Hospitalisation Details'!$A$1:$O$2344,7,FALSE)</f>
        <v>2</v>
      </c>
      <c r="P1469" s="28">
        <f>VLOOKUP($A1469,'Hospitalisation Details'!$A$1:$O$2344,8,FALSE)</f>
        <v>7160.33</v>
      </c>
      <c r="Q1469" t="str">
        <f>VLOOKUP($A1469,'Hospitalisation Details'!$A$1:$O$2344,3,FALSE)</f>
        <v>Oct</v>
      </c>
    </row>
    <row r="1470" spans="1:17" ht="15.6" x14ac:dyDescent="0.3">
      <c r="A1470" s="21" t="s">
        <v>900</v>
      </c>
      <c r="B1470" t="str">
        <f>VLOOKUP($A1470,'Customer Names'!$A$2:$D$2336,3,FALSE)</f>
        <v>Andrew</v>
      </c>
      <c r="C1470">
        <f>VLOOKUP($A1470,'Medical Examinations'!$A$1:$J$2336,2,FALSE)</f>
        <v>35.799999999999997</v>
      </c>
      <c r="D1470">
        <f>VLOOKUP($A1470,'Medical Examinations'!$A$1:$J$2336,3,FALSE)</f>
        <v>4.42</v>
      </c>
      <c r="E1470" t="str">
        <f>VLOOKUP($A1470,'Medical Examinations'!$A$1:$J$2336,4,FALSE)</f>
        <v>No</v>
      </c>
      <c r="F1470" t="str">
        <f>VLOOKUP($A1470,'Medical Examinations'!$A$1:$J$2336,5,FALSE)</f>
        <v>No</v>
      </c>
      <c r="G1470" t="str">
        <f>VLOOKUP($A1470,'Medical Examinations'!$A$1:$J$2336,6,FALSE)</f>
        <v>No</v>
      </c>
      <c r="H1470">
        <f>VLOOKUP($A1470,'Medical Examinations'!$A$1:$J$2336,7,FALSE)</f>
        <v>0</v>
      </c>
      <c r="I1470" t="str">
        <f>VLOOKUP($A1470,'Medical Examinations'!$A$1:$J$2336,8,FALSE)</f>
        <v>No</v>
      </c>
      <c r="J1470" t="str">
        <f>VLOOKUP($A1470,'Medical Examinations'!$A$1:$J$2336,9,FALSE)</f>
        <v>Obesity</v>
      </c>
      <c r="K1470" t="str">
        <f>VLOOKUP($A1470,'Medical Examinations'!$A$1:$J$2336,10,FALSE)</f>
        <v>Normal</v>
      </c>
      <c r="L1470">
        <f>VLOOKUP($A1470,'Hospitalisation Details'!$A$1:$O$2344,2,FALSE)</f>
        <v>22</v>
      </c>
      <c r="M1470" s="6" t="str">
        <f>VLOOKUP($A1470,'Hospitalisation Details'!$A$1:$O$2344,5,FALSE)</f>
        <v>22-Jun-1980</v>
      </c>
      <c r="N1470" s="28">
        <f>VLOOKUP($A1470,'Hospitalisation Details'!$A$1:$O$2344,6,FALSE)</f>
        <v>42</v>
      </c>
      <c r="O1470" s="28">
        <f>VLOOKUP($A1470,'Hospitalisation Details'!$A$1:$O$2344,7,FALSE)</f>
        <v>2</v>
      </c>
      <c r="P1470" s="28">
        <f>VLOOKUP($A1470,'Hospitalisation Details'!$A$1:$O$2344,8,FALSE)</f>
        <v>7160.09</v>
      </c>
      <c r="Q1470" t="str">
        <f>VLOOKUP($A1470,'Hospitalisation Details'!$A$1:$O$2344,3,FALSE)</f>
        <v>Jun</v>
      </c>
    </row>
    <row r="1471" spans="1:17" ht="15.6" x14ac:dyDescent="0.3">
      <c r="A1471" s="21" t="s">
        <v>899</v>
      </c>
      <c r="B1471" t="str">
        <f>VLOOKUP($A1471,'Customer Names'!$A$2:$D$2336,3,FALSE)</f>
        <v>Mallory</v>
      </c>
      <c r="C1471">
        <f>VLOOKUP($A1471,'Medical Examinations'!$A$1:$J$2336,2,FALSE)</f>
        <v>28.31</v>
      </c>
      <c r="D1471">
        <f>VLOOKUP($A1471,'Medical Examinations'!$A$1:$J$2336,3,FALSE)</f>
        <v>7.48</v>
      </c>
      <c r="E1471" t="str">
        <f>VLOOKUP($A1471,'Medical Examinations'!$A$1:$J$2336,4,FALSE)</f>
        <v>Yes</v>
      </c>
      <c r="F1471" t="str">
        <f>VLOOKUP($A1471,'Medical Examinations'!$A$1:$J$2336,5,FALSE)</f>
        <v>No</v>
      </c>
      <c r="G1471" t="str">
        <f>VLOOKUP($A1471,'Medical Examinations'!$A$1:$J$2336,6,FALSE)</f>
        <v>No</v>
      </c>
      <c r="H1471">
        <f>VLOOKUP($A1471,'Medical Examinations'!$A$1:$J$2336,7,FALSE)</f>
        <v>0</v>
      </c>
      <c r="I1471" t="str">
        <f>VLOOKUP($A1471,'Medical Examinations'!$A$1:$J$2336,8,FALSE)</f>
        <v>No</v>
      </c>
      <c r="J1471" t="str">
        <f>VLOOKUP($A1471,'Medical Examinations'!$A$1:$J$2336,9,FALSE)</f>
        <v>Over Weight</v>
      </c>
      <c r="K1471" t="str">
        <f>VLOOKUP($A1471,'Medical Examinations'!$A$1:$J$2336,10,FALSE)</f>
        <v>Diabetes</v>
      </c>
      <c r="L1471">
        <f>VLOOKUP($A1471,'Hospitalisation Details'!$A$1:$O$2344,2,FALSE)</f>
        <v>17</v>
      </c>
      <c r="M1471" s="6" t="str">
        <f>VLOOKUP($A1471,'Hospitalisation Details'!$A$1:$O$2344,5,FALSE)</f>
        <v>17-Jul-1981</v>
      </c>
      <c r="N1471" s="28">
        <f>VLOOKUP($A1471,'Hospitalisation Details'!$A$1:$O$2344,6,FALSE)</f>
        <v>41</v>
      </c>
      <c r="O1471" s="28">
        <f>VLOOKUP($A1471,'Hospitalisation Details'!$A$1:$O$2344,7,FALSE)</f>
        <v>1</v>
      </c>
      <c r="P1471" s="28">
        <f>VLOOKUP($A1471,'Hospitalisation Details'!$A$1:$O$2344,8,FALSE)</f>
        <v>7153.55</v>
      </c>
      <c r="Q1471" t="str">
        <f>VLOOKUP($A1471,'Hospitalisation Details'!$A$1:$O$2344,3,FALSE)</f>
        <v>Jul</v>
      </c>
    </row>
    <row r="1472" spans="1:17" ht="15.6" x14ac:dyDescent="0.3">
      <c r="A1472" s="21" t="s">
        <v>898</v>
      </c>
      <c r="B1472" t="str">
        <f>VLOOKUP($A1472,'Customer Names'!$A$2:$D$2336,3,FALSE)</f>
        <v>Shawn E</v>
      </c>
      <c r="C1472">
        <f>VLOOKUP($A1472,'Medical Examinations'!$A$1:$J$2336,2,FALSE)</f>
        <v>38.06</v>
      </c>
      <c r="D1472">
        <f>VLOOKUP($A1472,'Medical Examinations'!$A$1:$J$2336,3,FALSE)</f>
        <v>10.74</v>
      </c>
      <c r="E1472" t="str">
        <f>VLOOKUP($A1472,'Medical Examinations'!$A$1:$J$2336,4,FALSE)</f>
        <v>No</v>
      </c>
      <c r="F1472" t="str">
        <f>VLOOKUP($A1472,'Medical Examinations'!$A$1:$J$2336,5,FALSE)</f>
        <v>No</v>
      </c>
      <c r="G1472" t="str">
        <f>VLOOKUP($A1472,'Medical Examinations'!$A$1:$J$2336,6,FALSE)</f>
        <v>No</v>
      </c>
      <c r="H1472">
        <f>VLOOKUP($A1472,'Medical Examinations'!$A$1:$J$2336,7,FALSE)</f>
        <v>0</v>
      </c>
      <c r="I1472" t="str">
        <f>VLOOKUP($A1472,'Medical Examinations'!$A$1:$J$2336,8,FALSE)</f>
        <v>No</v>
      </c>
      <c r="J1472" t="str">
        <f>VLOOKUP($A1472,'Medical Examinations'!$A$1:$J$2336,9,FALSE)</f>
        <v>Obesity</v>
      </c>
      <c r="K1472" t="str">
        <f>VLOOKUP($A1472,'Medical Examinations'!$A$1:$J$2336,10,FALSE)</f>
        <v>Diabetes</v>
      </c>
      <c r="L1472">
        <f>VLOOKUP($A1472,'Hospitalisation Details'!$A$1:$O$2344,2,FALSE)</f>
        <v>6</v>
      </c>
      <c r="M1472" s="6" t="str">
        <f>VLOOKUP($A1472,'Hospitalisation Details'!$A$1:$O$2344,5,FALSE)</f>
        <v>6-Sep-1978</v>
      </c>
      <c r="N1472" s="28">
        <f>VLOOKUP($A1472,'Hospitalisation Details'!$A$1:$O$2344,6,FALSE)</f>
        <v>44</v>
      </c>
      <c r="O1472" s="28">
        <f>VLOOKUP($A1472,'Hospitalisation Details'!$A$1:$O$2344,7,FALSE)</f>
        <v>1</v>
      </c>
      <c r="P1472" s="28">
        <f>VLOOKUP($A1472,'Hospitalisation Details'!$A$1:$O$2344,8,FALSE)</f>
        <v>7152.67</v>
      </c>
      <c r="Q1472" t="str">
        <f>VLOOKUP($A1472,'Hospitalisation Details'!$A$1:$O$2344,3,FALSE)</f>
        <v>Sep</v>
      </c>
    </row>
    <row r="1473" spans="1:17" ht="15.6" x14ac:dyDescent="0.3">
      <c r="A1473" s="21" t="s">
        <v>897</v>
      </c>
      <c r="B1473" t="str">
        <f>VLOOKUP($A1473,'Customer Names'!$A$2:$D$2336,3,FALSE)</f>
        <v>Sarah E</v>
      </c>
      <c r="C1473">
        <f>VLOOKUP($A1473,'Medical Examinations'!$A$1:$J$2336,2,FALSE)</f>
        <v>28</v>
      </c>
      <c r="D1473">
        <f>VLOOKUP($A1473,'Medical Examinations'!$A$1:$J$2336,3,FALSE)</f>
        <v>5.19</v>
      </c>
      <c r="E1473" t="str">
        <f>VLOOKUP($A1473,'Medical Examinations'!$A$1:$J$2336,4,FALSE)</f>
        <v>No</v>
      </c>
      <c r="F1473" t="str">
        <f>VLOOKUP($A1473,'Medical Examinations'!$A$1:$J$2336,5,FALSE)</f>
        <v>No</v>
      </c>
      <c r="G1473" t="str">
        <f>VLOOKUP($A1473,'Medical Examinations'!$A$1:$J$2336,6,FALSE)</f>
        <v>No</v>
      </c>
      <c r="H1473">
        <f>VLOOKUP($A1473,'Medical Examinations'!$A$1:$J$2336,7,FALSE)</f>
        <v>1</v>
      </c>
      <c r="I1473" t="str">
        <f>VLOOKUP($A1473,'Medical Examinations'!$A$1:$J$2336,8,FALSE)</f>
        <v>No</v>
      </c>
      <c r="J1473" t="str">
        <f>VLOOKUP($A1473,'Medical Examinations'!$A$1:$J$2336,9,FALSE)</f>
        <v>Over Weight</v>
      </c>
      <c r="K1473" t="str">
        <f>VLOOKUP($A1473,'Medical Examinations'!$A$1:$J$2336,10,FALSE)</f>
        <v>Normal</v>
      </c>
      <c r="L1473">
        <f>VLOOKUP($A1473,'Hospitalisation Details'!$A$1:$O$2344,2,FALSE)</f>
        <v>29</v>
      </c>
      <c r="M1473" s="6" t="str">
        <f>VLOOKUP($A1473,'Hospitalisation Details'!$A$1:$O$2344,5,FALSE)</f>
        <v>29-Jun-1984</v>
      </c>
      <c r="N1473" s="28">
        <f>VLOOKUP($A1473,'Hospitalisation Details'!$A$1:$O$2344,6,FALSE)</f>
        <v>38</v>
      </c>
      <c r="O1473" s="28">
        <f>VLOOKUP($A1473,'Hospitalisation Details'!$A$1:$O$2344,7,FALSE)</f>
        <v>3</v>
      </c>
      <c r="P1473" s="28">
        <f>VLOOKUP($A1473,'Hospitalisation Details'!$A$1:$O$2344,8,FALSE)</f>
        <v>7151.09</v>
      </c>
      <c r="Q1473" t="str">
        <f>VLOOKUP($A1473,'Hospitalisation Details'!$A$1:$O$2344,3,FALSE)</f>
        <v>Jun</v>
      </c>
    </row>
    <row r="1474" spans="1:17" ht="15.6" x14ac:dyDescent="0.3">
      <c r="A1474" s="21" t="s">
        <v>896</v>
      </c>
      <c r="B1474" t="str">
        <f>VLOOKUP($A1474,'Customer Names'!$A$2:$D$2336,3,FALSE)</f>
        <v>Josh</v>
      </c>
      <c r="C1474">
        <f>VLOOKUP($A1474,'Medical Examinations'!$A$1:$J$2336,2,FALSE)</f>
        <v>34.32</v>
      </c>
      <c r="D1474">
        <f>VLOOKUP($A1474,'Medical Examinations'!$A$1:$J$2336,3,FALSE)</f>
        <v>9.17</v>
      </c>
      <c r="E1474" t="str">
        <f>VLOOKUP($A1474,'Medical Examinations'!$A$1:$J$2336,4,FALSE)</f>
        <v>No</v>
      </c>
      <c r="F1474" t="str">
        <f>VLOOKUP($A1474,'Medical Examinations'!$A$1:$J$2336,5,FALSE)</f>
        <v>No</v>
      </c>
      <c r="G1474" t="str">
        <f>VLOOKUP($A1474,'Medical Examinations'!$A$1:$J$2336,6,FALSE)</f>
        <v>No</v>
      </c>
      <c r="H1474">
        <f>VLOOKUP($A1474,'Medical Examinations'!$A$1:$J$2336,7,FALSE)</f>
        <v>0</v>
      </c>
      <c r="I1474" t="str">
        <f>VLOOKUP($A1474,'Medical Examinations'!$A$1:$J$2336,8,FALSE)</f>
        <v>No</v>
      </c>
      <c r="J1474" t="str">
        <f>VLOOKUP($A1474,'Medical Examinations'!$A$1:$J$2336,9,FALSE)</f>
        <v>Obesity</v>
      </c>
      <c r="K1474" t="str">
        <f>VLOOKUP($A1474,'Medical Examinations'!$A$1:$J$2336,10,FALSE)</f>
        <v>Diabetes</v>
      </c>
      <c r="L1474">
        <f>VLOOKUP($A1474,'Hospitalisation Details'!$A$1:$O$2344,2,FALSE)</f>
        <v>30</v>
      </c>
      <c r="M1474" s="6" t="str">
        <f>VLOOKUP($A1474,'Hospitalisation Details'!$A$1:$O$2344,5,FALSE)</f>
        <v>30-Jul-1978</v>
      </c>
      <c r="N1474" s="28">
        <f>VLOOKUP($A1474,'Hospitalisation Details'!$A$1:$O$2344,6,FALSE)</f>
        <v>44</v>
      </c>
      <c r="O1474" s="28">
        <f>VLOOKUP($A1474,'Hospitalisation Details'!$A$1:$O$2344,7,FALSE)</f>
        <v>1</v>
      </c>
      <c r="P1474" s="28">
        <f>VLOOKUP($A1474,'Hospitalisation Details'!$A$1:$O$2344,8,FALSE)</f>
        <v>7147.47</v>
      </c>
      <c r="Q1474" t="str">
        <f>VLOOKUP($A1474,'Hospitalisation Details'!$A$1:$O$2344,3,FALSE)</f>
        <v>Jul</v>
      </c>
    </row>
    <row r="1475" spans="1:17" ht="15.6" x14ac:dyDescent="0.3">
      <c r="A1475" s="21" t="s">
        <v>895</v>
      </c>
      <c r="B1475" t="str">
        <f>VLOOKUP($A1475,'Customer Names'!$A$2:$D$2336,3,FALSE)</f>
        <v>Johann A</v>
      </c>
      <c r="C1475">
        <f>VLOOKUP($A1475,'Medical Examinations'!$A$1:$J$2336,2,FALSE)</f>
        <v>22.3</v>
      </c>
      <c r="D1475">
        <f>VLOOKUP($A1475,'Medical Examinations'!$A$1:$J$2336,3,FALSE)</f>
        <v>4.95</v>
      </c>
      <c r="E1475" t="str">
        <f>VLOOKUP($A1475,'Medical Examinations'!$A$1:$J$2336,4,FALSE)</f>
        <v>Yes</v>
      </c>
      <c r="F1475" t="str">
        <f>VLOOKUP($A1475,'Medical Examinations'!$A$1:$J$2336,5,FALSE)</f>
        <v>No</v>
      </c>
      <c r="G1475" t="str">
        <f>VLOOKUP($A1475,'Medical Examinations'!$A$1:$J$2336,6,FALSE)</f>
        <v>No</v>
      </c>
      <c r="H1475">
        <f>VLOOKUP($A1475,'Medical Examinations'!$A$1:$J$2336,7,FALSE)</f>
        <v>0</v>
      </c>
      <c r="I1475" t="str">
        <f>VLOOKUP($A1475,'Medical Examinations'!$A$1:$J$2336,8,FALSE)</f>
        <v>No</v>
      </c>
      <c r="J1475" t="str">
        <f>VLOOKUP($A1475,'Medical Examinations'!$A$1:$J$2336,9,FALSE)</f>
        <v>Normal Weight</v>
      </c>
      <c r="K1475" t="str">
        <f>VLOOKUP($A1475,'Medical Examinations'!$A$1:$J$2336,10,FALSE)</f>
        <v>Normal</v>
      </c>
      <c r="L1475">
        <f>VLOOKUP($A1475,'Hospitalisation Details'!$A$1:$O$2344,2,FALSE)</f>
        <v>24</v>
      </c>
      <c r="M1475" s="6" t="str">
        <f>VLOOKUP($A1475,'Hospitalisation Details'!$A$1:$O$2344,5,FALSE)</f>
        <v>24-Jun-1976</v>
      </c>
      <c r="N1475" s="28">
        <f>VLOOKUP($A1475,'Hospitalisation Details'!$A$1:$O$2344,6,FALSE)</f>
        <v>46</v>
      </c>
      <c r="O1475" s="28">
        <f>VLOOKUP($A1475,'Hospitalisation Details'!$A$1:$O$2344,7,FALSE)</f>
        <v>0</v>
      </c>
      <c r="P1475" s="28">
        <f>VLOOKUP($A1475,'Hospitalisation Details'!$A$1:$O$2344,8,FALSE)</f>
        <v>7147.11</v>
      </c>
      <c r="Q1475" t="str">
        <f>VLOOKUP($A1475,'Hospitalisation Details'!$A$1:$O$2344,3,FALSE)</f>
        <v>Jun</v>
      </c>
    </row>
    <row r="1476" spans="1:17" ht="15.6" x14ac:dyDescent="0.3">
      <c r="A1476" s="21" t="s">
        <v>894</v>
      </c>
      <c r="B1476" t="str">
        <f>VLOOKUP($A1476,'Customer Names'!$A$2:$D$2336,3,FALSE)</f>
        <v>Robin M</v>
      </c>
      <c r="C1476">
        <f>VLOOKUP($A1476,'Medical Examinations'!$A$1:$J$2336,2,FALSE)</f>
        <v>27.835000000000001</v>
      </c>
      <c r="D1476">
        <f>VLOOKUP($A1476,'Medical Examinations'!$A$1:$J$2336,3,FALSE)</f>
        <v>6.03</v>
      </c>
      <c r="E1476" t="str">
        <f>VLOOKUP($A1476,'Medical Examinations'!$A$1:$J$2336,4,FALSE)</f>
        <v>No</v>
      </c>
      <c r="F1476" t="str">
        <f>VLOOKUP($A1476,'Medical Examinations'!$A$1:$J$2336,5,FALSE)</f>
        <v>No</v>
      </c>
      <c r="G1476" t="str">
        <f>VLOOKUP($A1476,'Medical Examinations'!$A$1:$J$2336,6,FALSE)</f>
        <v>No</v>
      </c>
      <c r="H1476">
        <f>VLOOKUP($A1476,'Medical Examinations'!$A$1:$J$2336,7,FALSE)</f>
        <v>1</v>
      </c>
      <c r="I1476" t="str">
        <f>VLOOKUP($A1476,'Medical Examinations'!$A$1:$J$2336,8,FALSE)</f>
        <v>No</v>
      </c>
      <c r="J1476" t="str">
        <f>VLOOKUP($A1476,'Medical Examinations'!$A$1:$J$2336,9,FALSE)</f>
        <v>Over Weight</v>
      </c>
      <c r="K1476" t="str">
        <f>VLOOKUP($A1476,'Medical Examinations'!$A$1:$J$2336,10,FALSE)</f>
        <v>Prediabetes</v>
      </c>
      <c r="L1476">
        <f>VLOOKUP($A1476,'Hospitalisation Details'!$A$1:$O$2344,2,FALSE)</f>
        <v>21</v>
      </c>
      <c r="M1476" s="6" t="str">
        <f>VLOOKUP($A1476,'Hospitalisation Details'!$A$1:$O$2344,5,FALSE)</f>
        <v>21-Nov-1984</v>
      </c>
      <c r="N1476" s="28">
        <f>VLOOKUP($A1476,'Hospitalisation Details'!$A$1:$O$2344,6,FALSE)</f>
        <v>38</v>
      </c>
      <c r="O1476" s="28">
        <f>VLOOKUP($A1476,'Hospitalisation Details'!$A$1:$O$2344,7,FALSE)</f>
        <v>2</v>
      </c>
      <c r="P1476" s="28">
        <f>VLOOKUP($A1476,'Hospitalisation Details'!$A$1:$O$2344,8,FALSE)</f>
        <v>7144.86</v>
      </c>
      <c r="Q1476" t="str">
        <f>VLOOKUP($A1476,'Hospitalisation Details'!$A$1:$O$2344,3,FALSE)</f>
        <v>Nov</v>
      </c>
    </row>
    <row r="1477" spans="1:17" ht="15.6" x14ac:dyDescent="0.3">
      <c r="A1477" s="21" t="s">
        <v>893</v>
      </c>
      <c r="B1477" t="str">
        <f>VLOOKUP($A1477,'Customer Names'!$A$2:$D$2336,3,FALSE)</f>
        <v>Kyle K</v>
      </c>
      <c r="C1477">
        <f>VLOOKUP($A1477,'Medical Examinations'!$A$1:$J$2336,2,FALSE)</f>
        <v>39.229999999999997</v>
      </c>
      <c r="D1477">
        <f>VLOOKUP($A1477,'Medical Examinations'!$A$1:$J$2336,3,FALSE)</f>
        <v>5.36</v>
      </c>
      <c r="E1477" t="str">
        <f>VLOOKUP($A1477,'Medical Examinations'!$A$1:$J$2336,4,FALSE)</f>
        <v>No</v>
      </c>
      <c r="F1477" t="str">
        <f>VLOOKUP($A1477,'Medical Examinations'!$A$1:$J$2336,5,FALSE)</f>
        <v>No</v>
      </c>
      <c r="G1477" t="str">
        <f>VLOOKUP($A1477,'Medical Examinations'!$A$1:$J$2336,6,FALSE)</f>
        <v>No</v>
      </c>
      <c r="H1477">
        <f>VLOOKUP($A1477,'Medical Examinations'!$A$1:$J$2336,7,FALSE)</f>
        <v>0</v>
      </c>
      <c r="I1477" t="str">
        <f>VLOOKUP($A1477,'Medical Examinations'!$A$1:$J$2336,8,FALSE)</f>
        <v>No</v>
      </c>
      <c r="J1477" t="str">
        <f>VLOOKUP($A1477,'Medical Examinations'!$A$1:$J$2336,9,FALSE)</f>
        <v>Obesity</v>
      </c>
      <c r="K1477" t="str">
        <f>VLOOKUP($A1477,'Medical Examinations'!$A$1:$J$2336,10,FALSE)</f>
        <v>Normal</v>
      </c>
      <c r="L1477">
        <f>VLOOKUP($A1477,'Hospitalisation Details'!$A$1:$O$2344,2,FALSE)</f>
        <v>8</v>
      </c>
      <c r="M1477" s="6" t="str">
        <f>VLOOKUP($A1477,'Hospitalisation Details'!$A$1:$O$2344,5,FALSE)</f>
        <v>8-Aug-1999</v>
      </c>
      <c r="N1477" s="28">
        <f>VLOOKUP($A1477,'Hospitalisation Details'!$A$1:$O$2344,6,FALSE)</f>
        <v>23</v>
      </c>
      <c r="O1477" s="28">
        <f>VLOOKUP($A1477,'Hospitalisation Details'!$A$1:$O$2344,7,FALSE)</f>
        <v>0</v>
      </c>
      <c r="P1477" s="28">
        <f>VLOOKUP($A1477,'Hospitalisation Details'!$A$1:$O$2344,8,FALSE)</f>
        <v>7144.4</v>
      </c>
      <c r="Q1477" t="str">
        <f>VLOOKUP($A1477,'Hospitalisation Details'!$A$1:$O$2344,3,FALSE)</f>
        <v>Aug</v>
      </c>
    </row>
    <row r="1478" spans="1:17" ht="15.6" x14ac:dyDescent="0.3">
      <c r="A1478" s="21" t="s">
        <v>892</v>
      </c>
      <c r="B1478" t="str">
        <f>VLOOKUP($A1478,'Customer Names'!$A$2:$D$2336,3,FALSE)</f>
        <v>Alison</v>
      </c>
      <c r="C1478">
        <f>VLOOKUP($A1478,'Medical Examinations'!$A$1:$J$2336,2,FALSE)</f>
        <v>19.95</v>
      </c>
      <c r="D1478">
        <f>VLOOKUP($A1478,'Medical Examinations'!$A$1:$J$2336,3,FALSE)</f>
        <v>6.11</v>
      </c>
      <c r="E1478" t="str">
        <f>VLOOKUP($A1478,'Medical Examinations'!$A$1:$J$2336,4,FALSE)</f>
        <v>No</v>
      </c>
      <c r="F1478" t="str">
        <f>VLOOKUP($A1478,'Medical Examinations'!$A$1:$J$2336,5,FALSE)</f>
        <v>No</v>
      </c>
      <c r="G1478" t="str">
        <f>VLOOKUP($A1478,'Medical Examinations'!$A$1:$J$2336,6,FALSE)</f>
        <v>No</v>
      </c>
      <c r="H1478">
        <f>VLOOKUP($A1478,'Medical Examinations'!$A$1:$J$2336,7,FALSE)</f>
        <v>1</v>
      </c>
      <c r="I1478" t="str">
        <f>VLOOKUP($A1478,'Medical Examinations'!$A$1:$J$2336,8,FALSE)</f>
        <v>No</v>
      </c>
      <c r="J1478" t="str">
        <f>VLOOKUP($A1478,'Medical Examinations'!$A$1:$J$2336,9,FALSE)</f>
        <v>Normal Weight</v>
      </c>
      <c r="K1478" t="str">
        <f>VLOOKUP($A1478,'Medical Examinations'!$A$1:$J$2336,10,FALSE)</f>
        <v>Prediabetes</v>
      </c>
      <c r="L1478">
        <f>VLOOKUP($A1478,'Hospitalisation Details'!$A$1:$O$2344,2,FALSE)</f>
        <v>7</v>
      </c>
      <c r="M1478" s="6" t="str">
        <f>VLOOKUP($A1478,'Hospitalisation Details'!$A$1:$O$2344,5,FALSE)</f>
        <v>7-Jul-1984</v>
      </c>
      <c r="N1478" s="28">
        <f>VLOOKUP($A1478,'Hospitalisation Details'!$A$1:$O$2344,6,FALSE)</f>
        <v>38</v>
      </c>
      <c r="O1478" s="28">
        <f>VLOOKUP($A1478,'Hospitalisation Details'!$A$1:$O$2344,7,FALSE)</f>
        <v>2</v>
      </c>
      <c r="P1478" s="28">
        <f>VLOOKUP($A1478,'Hospitalisation Details'!$A$1:$O$2344,8,FALSE)</f>
        <v>7133.9</v>
      </c>
      <c r="Q1478" t="str">
        <f>VLOOKUP($A1478,'Hospitalisation Details'!$A$1:$O$2344,3,FALSE)</f>
        <v>Jul</v>
      </c>
    </row>
    <row r="1479" spans="1:17" ht="15.6" x14ac:dyDescent="0.3">
      <c r="A1479" s="21" t="s">
        <v>891</v>
      </c>
      <c r="B1479" t="str">
        <f>VLOOKUP($A1479,'Customer Names'!$A$2:$D$2336,3,FALSE)</f>
        <v>Michael A</v>
      </c>
      <c r="C1479">
        <f>VLOOKUP($A1479,'Medical Examinations'!$A$1:$J$2336,2,FALSE)</f>
        <v>34.64</v>
      </c>
      <c r="D1479">
        <f>VLOOKUP($A1479,'Medical Examinations'!$A$1:$J$2336,3,FALSE)</f>
        <v>4.88</v>
      </c>
      <c r="E1479" t="str">
        <f>VLOOKUP($A1479,'Medical Examinations'!$A$1:$J$2336,4,FALSE)</f>
        <v>No</v>
      </c>
      <c r="F1479" t="str">
        <f>VLOOKUP($A1479,'Medical Examinations'!$A$1:$J$2336,5,FALSE)</f>
        <v>No</v>
      </c>
      <c r="G1479" t="str">
        <f>VLOOKUP($A1479,'Medical Examinations'!$A$1:$J$2336,6,FALSE)</f>
        <v>Yes</v>
      </c>
      <c r="H1479">
        <f>VLOOKUP($A1479,'Medical Examinations'!$A$1:$J$2336,7,FALSE)</f>
        <v>1</v>
      </c>
      <c r="I1479" t="str">
        <f>VLOOKUP($A1479,'Medical Examinations'!$A$1:$J$2336,8,FALSE)</f>
        <v>No</v>
      </c>
      <c r="J1479" t="str">
        <f>VLOOKUP($A1479,'Medical Examinations'!$A$1:$J$2336,9,FALSE)</f>
        <v>Obesity</v>
      </c>
      <c r="K1479" t="str">
        <f>VLOOKUP($A1479,'Medical Examinations'!$A$1:$J$2336,10,FALSE)</f>
        <v>Normal</v>
      </c>
      <c r="L1479">
        <f>VLOOKUP($A1479,'Hospitalisation Details'!$A$1:$O$2344,2,FALSE)</f>
        <v>1</v>
      </c>
      <c r="M1479" s="6" t="str">
        <f>VLOOKUP($A1479,'Hospitalisation Details'!$A$1:$O$2344,5,FALSE)</f>
        <v>1-Aug-1993</v>
      </c>
      <c r="N1479" s="28">
        <f>VLOOKUP($A1479,'Hospitalisation Details'!$A$1:$O$2344,6,FALSE)</f>
        <v>29</v>
      </c>
      <c r="O1479" s="28">
        <f>VLOOKUP($A1479,'Hospitalisation Details'!$A$1:$O$2344,7,FALSE)</f>
        <v>0</v>
      </c>
      <c r="P1479" s="28">
        <f>VLOOKUP($A1479,'Hospitalisation Details'!$A$1:$O$2344,8,FALSE)</f>
        <v>7128.64</v>
      </c>
      <c r="Q1479" t="str">
        <f>VLOOKUP($A1479,'Hospitalisation Details'!$A$1:$O$2344,3,FALSE)</f>
        <v>Aug</v>
      </c>
    </row>
    <row r="1480" spans="1:17" ht="15.6" x14ac:dyDescent="0.3">
      <c r="A1480" s="21" t="s">
        <v>890</v>
      </c>
      <c r="B1480" t="str">
        <f>VLOOKUP($A1480,'Customer Names'!$A$2:$D$2336,3,FALSE)</f>
        <v>Byron A</v>
      </c>
      <c r="C1480">
        <f>VLOOKUP($A1480,'Medical Examinations'!$A$1:$J$2336,2,FALSE)</f>
        <v>18.75</v>
      </c>
      <c r="D1480">
        <f>VLOOKUP($A1480,'Medical Examinations'!$A$1:$J$2336,3,FALSE)</f>
        <v>6.72</v>
      </c>
      <c r="E1480" t="str">
        <f>VLOOKUP($A1480,'Medical Examinations'!$A$1:$J$2336,4,FALSE)</f>
        <v>No</v>
      </c>
      <c r="F1480" t="str">
        <f>VLOOKUP($A1480,'Medical Examinations'!$A$1:$J$2336,5,FALSE)</f>
        <v>No</v>
      </c>
      <c r="G1480" t="str">
        <f>VLOOKUP($A1480,'Medical Examinations'!$A$1:$J$2336,6,FALSE)</f>
        <v>No</v>
      </c>
      <c r="H1480">
        <f>VLOOKUP($A1480,'Medical Examinations'!$A$1:$J$2336,7,FALSE)</f>
        <v>0</v>
      </c>
      <c r="I1480" t="str">
        <f>VLOOKUP($A1480,'Medical Examinations'!$A$1:$J$2336,8,FALSE)</f>
        <v>No</v>
      </c>
      <c r="J1480" t="str">
        <f>VLOOKUP($A1480,'Medical Examinations'!$A$1:$J$2336,9,FALSE)</f>
        <v>Normal Weight</v>
      </c>
      <c r="K1480" t="str">
        <f>VLOOKUP($A1480,'Medical Examinations'!$A$1:$J$2336,10,FALSE)</f>
        <v>Diabetes</v>
      </c>
      <c r="L1480">
        <f>VLOOKUP($A1480,'Hospitalisation Details'!$A$1:$O$2344,2,FALSE)</f>
        <v>29</v>
      </c>
      <c r="M1480" s="6" t="str">
        <f>VLOOKUP($A1480,'Hospitalisation Details'!$A$1:$O$2344,5,FALSE)</f>
        <v>29-Jun-1968</v>
      </c>
      <c r="N1480" s="28">
        <f>VLOOKUP($A1480,'Hospitalisation Details'!$A$1:$O$2344,6,FALSE)</f>
        <v>54</v>
      </c>
      <c r="O1480" s="28">
        <f>VLOOKUP($A1480,'Hospitalisation Details'!$A$1:$O$2344,7,FALSE)</f>
        <v>0</v>
      </c>
      <c r="P1480" s="28">
        <f>VLOOKUP($A1480,'Hospitalisation Details'!$A$1:$O$2344,8,FALSE)</f>
        <v>7125.25</v>
      </c>
      <c r="Q1480" t="str">
        <f>VLOOKUP($A1480,'Hospitalisation Details'!$A$1:$O$2344,3,FALSE)</f>
        <v>Jun</v>
      </c>
    </row>
    <row r="1481" spans="1:17" ht="15.6" x14ac:dyDescent="0.3">
      <c r="A1481" s="21" t="s">
        <v>889</v>
      </c>
      <c r="B1481" t="str">
        <f>VLOOKUP($A1481,'Customer Names'!$A$2:$D$2336,3,FALSE)</f>
        <v>Carine A</v>
      </c>
      <c r="C1481">
        <f>VLOOKUP($A1481,'Medical Examinations'!$A$1:$J$2336,2,FALSE)</f>
        <v>26.48</v>
      </c>
      <c r="D1481">
        <f>VLOOKUP($A1481,'Medical Examinations'!$A$1:$J$2336,3,FALSE)</f>
        <v>4.2</v>
      </c>
      <c r="E1481" t="str">
        <f>VLOOKUP($A1481,'Medical Examinations'!$A$1:$J$2336,4,FALSE)</f>
        <v>No</v>
      </c>
      <c r="F1481" t="str">
        <f>VLOOKUP($A1481,'Medical Examinations'!$A$1:$J$2336,5,FALSE)</f>
        <v>No</v>
      </c>
      <c r="G1481" t="str">
        <f>VLOOKUP($A1481,'Medical Examinations'!$A$1:$J$2336,6,FALSE)</f>
        <v>No</v>
      </c>
      <c r="H1481">
        <f>VLOOKUP($A1481,'Medical Examinations'!$A$1:$J$2336,7,FALSE)</f>
        <v>1</v>
      </c>
      <c r="I1481" t="str">
        <f>VLOOKUP($A1481,'Medical Examinations'!$A$1:$J$2336,8,FALSE)</f>
        <v>No</v>
      </c>
      <c r="J1481" t="str">
        <f>VLOOKUP($A1481,'Medical Examinations'!$A$1:$J$2336,9,FALSE)</f>
        <v>Over Weight</v>
      </c>
      <c r="K1481" t="str">
        <f>VLOOKUP($A1481,'Medical Examinations'!$A$1:$J$2336,10,FALSE)</f>
        <v>Normal</v>
      </c>
      <c r="L1481">
        <f>VLOOKUP($A1481,'Hospitalisation Details'!$A$1:$O$2344,2,FALSE)</f>
        <v>11</v>
      </c>
      <c r="M1481" s="6" t="str">
        <f>VLOOKUP($A1481,'Hospitalisation Details'!$A$1:$O$2344,5,FALSE)</f>
        <v>11-Aug-1987</v>
      </c>
      <c r="N1481" s="28">
        <f>VLOOKUP($A1481,'Hospitalisation Details'!$A$1:$O$2344,6,FALSE)</f>
        <v>35</v>
      </c>
      <c r="O1481" s="28">
        <f>VLOOKUP($A1481,'Hospitalisation Details'!$A$1:$O$2344,7,FALSE)</f>
        <v>3</v>
      </c>
      <c r="P1481" s="28">
        <f>VLOOKUP($A1481,'Hospitalisation Details'!$A$1:$O$2344,8,FALSE)</f>
        <v>7106.81</v>
      </c>
      <c r="Q1481" t="str">
        <f>VLOOKUP($A1481,'Hospitalisation Details'!$A$1:$O$2344,3,FALSE)</f>
        <v>Aug</v>
      </c>
    </row>
    <row r="1482" spans="1:17" ht="15.6" x14ac:dyDescent="0.3">
      <c r="A1482" s="21" t="s">
        <v>888</v>
      </c>
      <c r="B1482" t="str">
        <f>VLOOKUP($A1482,'Customer Names'!$A$2:$D$2336,3,FALSE)</f>
        <v>Nathaniel</v>
      </c>
      <c r="C1482">
        <f>VLOOKUP($A1482,'Medical Examinations'!$A$1:$J$2336,2,FALSE)</f>
        <v>34.83</v>
      </c>
      <c r="D1482">
        <f>VLOOKUP($A1482,'Medical Examinations'!$A$1:$J$2336,3,FALSE)</f>
        <v>5.79</v>
      </c>
      <c r="E1482" t="str">
        <f>VLOOKUP($A1482,'Medical Examinations'!$A$1:$J$2336,4,FALSE)</f>
        <v>No</v>
      </c>
      <c r="F1482" t="str">
        <f>VLOOKUP($A1482,'Medical Examinations'!$A$1:$J$2336,5,FALSE)</f>
        <v>No</v>
      </c>
      <c r="G1482" t="str">
        <f>VLOOKUP($A1482,'Medical Examinations'!$A$1:$J$2336,6,FALSE)</f>
        <v>No</v>
      </c>
      <c r="H1482">
        <f>VLOOKUP($A1482,'Medical Examinations'!$A$1:$J$2336,7,FALSE)</f>
        <v>1</v>
      </c>
      <c r="I1482" t="str">
        <f>VLOOKUP($A1482,'Medical Examinations'!$A$1:$J$2336,8,FALSE)</f>
        <v>No</v>
      </c>
      <c r="J1482" t="str">
        <f>VLOOKUP($A1482,'Medical Examinations'!$A$1:$J$2336,9,FALSE)</f>
        <v>Obesity</v>
      </c>
      <c r="K1482" t="str">
        <f>VLOOKUP($A1482,'Medical Examinations'!$A$1:$J$2336,10,FALSE)</f>
        <v>Prediabetes</v>
      </c>
      <c r="L1482">
        <f>VLOOKUP($A1482,'Hospitalisation Details'!$A$1:$O$2344,2,FALSE)</f>
        <v>18</v>
      </c>
      <c r="M1482" s="6" t="str">
        <f>VLOOKUP($A1482,'Hospitalisation Details'!$A$1:$O$2344,5,FALSE)</f>
        <v>18-Jun-1992</v>
      </c>
      <c r="N1482" s="28">
        <f>VLOOKUP($A1482,'Hospitalisation Details'!$A$1:$O$2344,6,FALSE)</f>
        <v>30</v>
      </c>
      <c r="O1482" s="28">
        <f>VLOOKUP($A1482,'Hospitalisation Details'!$A$1:$O$2344,7,FALSE)</f>
        <v>0</v>
      </c>
      <c r="P1482" s="28">
        <f>VLOOKUP($A1482,'Hospitalisation Details'!$A$1:$O$2344,8,FALSE)</f>
        <v>7096.98</v>
      </c>
      <c r="Q1482" t="str">
        <f>VLOOKUP($A1482,'Hospitalisation Details'!$A$1:$O$2344,3,FALSE)</f>
        <v>Jun</v>
      </c>
    </row>
    <row r="1483" spans="1:17" ht="15.6" x14ac:dyDescent="0.3">
      <c r="A1483" s="21" t="s">
        <v>887</v>
      </c>
      <c r="B1483" t="str">
        <f>VLOOKUP($A1483,'Customer Names'!$A$2:$D$2336,3,FALSE)</f>
        <v>Lindsay A</v>
      </c>
      <c r="C1483">
        <f>VLOOKUP($A1483,'Medical Examinations'!$A$1:$J$2336,2,FALSE)</f>
        <v>25.46</v>
      </c>
      <c r="D1483">
        <f>VLOOKUP($A1483,'Medical Examinations'!$A$1:$J$2336,3,FALSE)</f>
        <v>4.29</v>
      </c>
      <c r="E1483" t="str">
        <f>VLOOKUP($A1483,'Medical Examinations'!$A$1:$J$2336,4,FALSE)</f>
        <v>No</v>
      </c>
      <c r="F1483" t="str">
        <f>VLOOKUP($A1483,'Medical Examinations'!$A$1:$J$2336,5,FALSE)</f>
        <v>No</v>
      </c>
      <c r="G1483" t="str">
        <f>VLOOKUP($A1483,'Medical Examinations'!$A$1:$J$2336,6,FALSE)</f>
        <v>No</v>
      </c>
      <c r="H1483">
        <f>VLOOKUP($A1483,'Medical Examinations'!$A$1:$J$2336,7,FALSE)</f>
        <v>0</v>
      </c>
      <c r="I1483" t="str">
        <f>VLOOKUP($A1483,'Medical Examinations'!$A$1:$J$2336,8,FALSE)</f>
        <v>No</v>
      </c>
      <c r="J1483" t="str">
        <f>VLOOKUP($A1483,'Medical Examinations'!$A$1:$J$2336,9,FALSE)</f>
        <v>Over Weight</v>
      </c>
      <c r="K1483" t="str">
        <f>VLOOKUP($A1483,'Medical Examinations'!$A$1:$J$2336,10,FALSE)</f>
        <v>Normal</v>
      </c>
      <c r="L1483">
        <f>VLOOKUP($A1483,'Hospitalisation Details'!$A$1:$O$2344,2,FALSE)</f>
        <v>6</v>
      </c>
      <c r="M1483" s="6" t="str">
        <f>VLOOKUP($A1483,'Hospitalisation Details'!$A$1:$O$2344,5,FALSE)</f>
        <v>6-Oct-1982</v>
      </c>
      <c r="N1483" s="28">
        <f>VLOOKUP($A1483,'Hospitalisation Details'!$A$1:$O$2344,6,FALSE)</f>
        <v>40</v>
      </c>
      <c r="O1483" s="28">
        <f>VLOOKUP($A1483,'Hospitalisation Details'!$A$1:$O$2344,7,FALSE)</f>
        <v>1</v>
      </c>
      <c r="P1483" s="28">
        <f>VLOOKUP($A1483,'Hospitalisation Details'!$A$1:$O$2344,8,FALSE)</f>
        <v>7077.19</v>
      </c>
      <c r="Q1483" t="str">
        <f>VLOOKUP($A1483,'Hospitalisation Details'!$A$1:$O$2344,3,FALSE)</f>
        <v>Oct</v>
      </c>
    </row>
    <row r="1484" spans="1:17" ht="15.6" x14ac:dyDescent="0.3">
      <c r="A1484" s="21" t="s">
        <v>886</v>
      </c>
      <c r="B1484" t="str">
        <f>VLOOKUP($A1484,'Customer Names'!$A$2:$D$2336,3,FALSE)</f>
        <v>Justin R</v>
      </c>
      <c r="C1484">
        <f>VLOOKUP($A1484,'Medical Examinations'!$A$1:$J$2336,2,FALSE)</f>
        <v>23.31</v>
      </c>
      <c r="D1484">
        <f>VLOOKUP($A1484,'Medical Examinations'!$A$1:$J$2336,3,FALSE)</f>
        <v>8.27</v>
      </c>
      <c r="E1484" t="str">
        <f>VLOOKUP($A1484,'Medical Examinations'!$A$1:$J$2336,4,FALSE)</f>
        <v>No</v>
      </c>
      <c r="F1484" t="str">
        <f>VLOOKUP($A1484,'Medical Examinations'!$A$1:$J$2336,5,FALSE)</f>
        <v>No</v>
      </c>
      <c r="G1484" t="str">
        <f>VLOOKUP($A1484,'Medical Examinations'!$A$1:$J$2336,6,FALSE)</f>
        <v>No</v>
      </c>
      <c r="H1484">
        <f>VLOOKUP($A1484,'Medical Examinations'!$A$1:$J$2336,7,FALSE)</f>
        <v>0</v>
      </c>
      <c r="I1484" t="str">
        <f>VLOOKUP($A1484,'Medical Examinations'!$A$1:$J$2336,8,FALSE)</f>
        <v>No</v>
      </c>
      <c r="J1484" t="str">
        <f>VLOOKUP($A1484,'Medical Examinations'!$A$1:$J$2336,9,FALSE)</f>
        <v>Normal Weight</v>
      </c>
      <c r="K1484" t="str">
        <f>VLOOKUP($A1484,'Medical Examinations'!$A$1:$J$2336,10,FALSE)</f>
        <v>Diabetes</v>
      </c>
      <c r="L1484">
        <f>VLOOKUP($A1484,'Hospitalisation Details'!$A$1:$O$2344,2,FALSE)</f>
        <v>24</v>
      </c>
      <c r="M1484" s="6" t="str">
        <f>VLOOKUP($A1484,'Hospitalisation Details'!$A$1:$O$2344,5,FALSE)</f>
        <v>24-Jun-1978</v>
      </c>
      <c r="N1484" s="28">
        <f>VLOOKUP($A1484,'Hospitalisation Details'!$A$1:$O$2344,6,FALSE)</f>
        <v>44</v>
      </c>
      <c r="O1484" s="28">
        <f>VLOOKUP($A1484,'Hospitalisation Details'!$A$1:$O$2344,7,FALSE)</f>
        <v>2</v>
      </c>
      <c r="P1484" s="28">
        <f>VLOOKUP($A1484,'Hospitalisation Details'!$A$1:$O$2344,8,FALSE)</f>
        <v>7054.41</v>
      </c>
      <c r="Q1484" t="str">
        <f>VLOOKUP($A1484,'Hospitalisation Details'!$A$1:$O$2344,3,FALSE)</f>
        <v>Jun</v>
      </c>
    </row>
    <row r="1485" spans="1:17" ht="15.6" x14ac:dyDescent="0.3">
      <c r="A1485" s="21" t="s">
        <v>885</v>
      </c>
      <c r="B1485" t="str">
        <f>VLOOKUP($A1485,'Customer Names'!$A$2:$D$2336,3,FALSE)</f>
        <v>Casey</v>
      </c>
      <c r="C1485">
        <f>VLOOKUP($A1485,'Medical Examinations'!$A$1:$J$2336,2,FALSE)</f>
        <v>29</v>
      </c>
      <c r="D1485">
        <f>VLOOKUP($A1485,'Medical Examinations'!$A$1:$J$2336,3,FALSE)</f>
        <v>4.5599999999999996</v>
      </c>
      <c r="E1485" t="str">
        <f>VLOOKUP($A1485,'Medical Examinations'!$A$1:$J$2336,4,FALSE)</f>
        <v>No</v>
      </c>
      <c r="F1485" t="str">
        <f>VLOOKUP($A1485,'Medical Examinations'!$A$1:$J$2336,5,FALSE)</f>
        <v>No</v>
      </c>
      <c r="G1485" t="str">
        <f>VLOOKUP($A1485,'Medical Examinations'!$A$1:$J$2336,6,FALSE)</f>
        <v>No</v>
      </c>
      <c r="H1485">
        <f>VLOOKUP($A1485,'Medical Examinations'!$A$1:$J$2336,7,FALSE)</f>
        <v>0</v>
      </c>
      <c r="I1485" t="str">
        <f>VLOOKUP($A1485,'Medical Examinations'!$A$1:$J$2336,8,FALSE)</f>
        <v>No</v>
      </c>
      <c r="J1485" t="str">
        <f>VLOOKUP($A1485,'Medical Examinations'!$A$1:$J$2336,9,FALSE)</f>
        <v>Over Weight</v>
      </c>
      <c r="K1485" t="str">
        <f>VLOOKUP($A1485,'Medical Examinations'!$A$1:$J$2336,10,FALSE)</f>
        <v>Normal</v>
      </c>
      <c r="L1485">
        <f>VLOOKUP($A1485,'Hospitalisation Details'!$A$1:$O$2344,2,FALSE)</f>
        <v>28</v>
      </c>
      <c r="M1485" s="6" t="str">
        <f>VLOOKUP($A1485,'Hospitalisation Details'!$A$1:$O$2344,5,FALSE)</f>
        <v>28-Jun-1980</v>
      </c>
      <c r="N1485" s="28">
        <f>VLOOKUP($A1485,'Hospitalisation Details'!$A$1:$O$2344,6,FALSE)</f>
        <v>42</v>
      </c>
      <c r="O1485" s="28">
        <f>VLOOKUP($A1485,'Hospitalisation Details'!$A$1:$O$2344,7,FALSE)</f>
        <v>1</v>
      </c>
      <c r="P1485" s="28">
        <f>VLOOKUP($A1485,'Hospitalisation Details'!$A$1:$O$2344,8,FALSE)</f>
        <v>7050.64</v>
      </c>
      <c r="Q1485" t="str">
        <f>VLOOKUP($A1485,'Hospitalisation Details'!$A$1:$O$2344,3,FALSE)</f>
        <v>Jun</v>
      </c>
    </row>
    <row r="1486" spans="1:17" ht="15.6" x14ac:dyDescent="0.3">
      <c r="A1486" s="21" t="s">
        <v>884</v>
      </c>
      <c r="B1486" t="str">
        <f>VLOOKUP($A1486,'Customer Names'!$A$2:$D$2336,3,FALSE)</f>
        <v>Amanda L</v>
      </c>
      <c r="C1486">
        <f>VLOOKUP($A1486,'Medical Examinations'!$A$1:$J$2336,2,FALSE)</f>
        <v>32.869999999999997</v>
      </c>
      <c r="D1486">
        <f>VLOOKUP($A1486,'Medical Examinations'!$A$1:$J$2336,3,FALSE)</f>
        <v>5.33</v>
      </c>
      <c r="E1486" t="str">
        <f>VLOOKUP($A1486,'Medical Examinations'!$A$1:$J$2336,4,FALSE)</f>
        <v>No</v>
      </c>
      <c r="F1486" t="str">
        <f>VLOOKUP($A1486,'Medical Examinations'!$A$1:$J$2336,5,FALSE)</f>
        <v>No</v>
      </c>
      <c r="G1486" t="str">
        <f>VLOOKUP($A1486,'Medical Examinations'!$A$1:$J$2336,6,FALSE)</f>
        <v>No</v>
      </c>
      <c r="H1486">
        <f>VLOOKUP($A1486,'Medical Examinations'!$A$1:$J$2336,7,FALSE)</f>
        <v>0</v>
      </c>
      <c r="I1486" t="str">
        <f>VLOOKUP($A1486,'Medical Examinations'!$A$1:$J$2336,8,FALSE)</f>
        <v>No</v>
      </c>
      <c r="J1486" t="str">
        <f>VLOOKUP($A1486,'Medical Examinations'!$A$1:$J$2336,9,FALSE)</f>
        <v>Obesity</v>
      </c>
      <c r="K1486" t="str">
        <f>VLOOKUP($A1486,'Medical Examinations'!$A$1:$J$2336,10,FALSE)</f>
        <v>Normal</v>
      </c>
      <c r="L1486">
        <f>VLOOKUP($A1486,'Hospitalisation Details'!$A$1:$O$2344,2,FALSE)</f>
        <v>21</v>
      </c>
      <c r="M1486" s="6" t="str">
        <f>VLOOKUP($A1486,'Hospitalisation Details'!$A$1:$O$2344,5,FALSE)</f>
        <v>21-Jul-1980</v>
      </c>
      <c r="N1486" s="28">
        <f>VLOOKUP($A1486,'Hospitalisation Details'!$A$1:$O$2344,6,FALSE)</f>
        <v>42</v>
      </c>
      <c r="O1486" s="28">
        <f>VLOOKUP($A1486,'Hospitalisation Details'!$A$1:$O$2344,7,FALSE)</f>
        <v>0</v>
      </c>
      <c r="P1486" s="28">
        <f>VLOOKUP($A1486,'Hospitalisation Details'!$A$1:$O$2344,8,FALSE)</f>
        <v>7050.02</v>
      </c>
      <c r="Q1486" t="str">
        <f>VLOOKUP($A1486,'Hospitalisation Details'!$A$1:$O$2344,3,FALSE)</f>
        <v>Jul</v>
      </c>
    </row>
    <row r="1487" spans="1:17" ht="15.6" x14ac:dyDescent="0.3">
      <c r="A1487" s="21" t="s">
        <v>883</v>
      </c>
      <c r="B1487" t="str">
        <f>VLOOKUP($A1487,'Customer Names'!$A$2:$D$2336,3,FALSE)</f>
        <v>Ayako N</v>
      </c>
      <c r="C1487">
        <f>VLOOKUP($A1487,'Medical Examinations'!$A$1:$J$2336,2,FALSE)</f>
        <v>26.18</v>
      </c>
      <c r="D1487">
        <f>VLOOKUP($A1487,'Medical Examinations'!$A$1:$J$2336,3,FALSE)</f>
        <v>5.63</v>
      </c>
      <c r="E1487" t="str">
        <f>VLOOKUP($A1487,'Medical Examinations'!$A$1:$J$2336,4,FALSE)</f>
        <v>No</v>
      </c>
      <c r="F1487" t="str">
        <f>VLOOKUP($A1487,'Medical Examinations'!$A$1:$J$2336,5,FALSE)</f>
        <v>No</v>
      </c>
      <c r="G1487" t="str">
        <f>VLOOKUP($A1487,'Medical Examinations'!$A$1:$J$2336,6,FALSE)</f>
        <v>No</v>
      </c>
      <c r="H1487">
        <f>VLOOKUP($A1487,'Medical Examinations'!$A$1:$J$2336,7,FALSE)</f>
        <v>0</v>
      </c>
      <c r="I1487" t="str">
        <f>VLOOKUP($A1487,'Medical Examinations'!$A$1:$J$2336,8,FALSE)</f>
        <v>No</v>
      </c>
      <c r="J1487" t="str">
        <f>VLOOKUP($A1487,'Medical Examinations'!$A$1:$J$2336,9,FALSE)</f>
        <v>Over Weight</v>
      </c>
      <c r="K1487" t="str">
        <f>VLOOKUP($A1487,'Medical Examinations'!$A$1:$J$2336,10,FALSE)</f>
        <v>Normal</v>
      </c>
      <c r="L1487">
        <f>VLOOKUP($A1487,'Hospitalisation Details'!$A$1:$O$2344,2,FALSE)</f>
        <v>22</v>
      </c>
      <c r="M1487" s="6" t="str">
        <f>VLOOKUP($A1487,'Hospitalisation Details'!$A$1:$O$2344,5,FALSE)</f>
        <v>22-Oct-1980</v>
      </c>
      <c r="N1487" s="28">
        <f>VLOOKUP($A1487,'Hospitalisation Details'!$A$1:$O$2344,6,FALSE)</f>
        <v>42</v>
      </c>
      <c r="O1487" s="28">
        <f>VLOOKUP($A1487,'Hospitalisation Details'!$A$1:$O$2344,7,FALSE)</f>
        <v>1</v>
      </c>
      <c r="P1487" s="28">
        <f>VLOOKUP($A1487,'Hospitalisation Details'!$A$1:$O$2344,8,FALSE)</f>
        <v>7046.72</v>
      </c>
      <c r="Q1487" t="str">
        <f>VLOOKUP($A1487,'Hospitalisation Details'!$A$1:$O$2344,3,FALSE)</f>
        <v>Oct</v>
      </c>
    </row>
    <row r="1488" spans="1:17" ht="15.6" x14ac:dyDescent="0.3">
      <c r="A1488" s="21" t="s">
        <v>882</v>
      </c>
      <c r="B1488" t="str">
        <f>VLOOKUP($A1488,'Customer Names'!$A$2:$D$2336,3,FALSE)</f>
        <v>Emilee</v>
      </c>
      <c r="C1488">
        <f>VLOOKUP($A1488,'Medical Examinations'!$A$1:$J$2336,2,FALSE)</f>
        <v>25.3</v>
      </c>
      <c r="D1488">
        <f>VLOOKUP($A1488,'Medical Examinations'!$A$1:$J$2336,3,FALSE)</f>
        <v>5.12</v>
      </c>
      <c r="E1488" t="str">
        <f>VLOOKUP($A1488,'Medical Examinations'!$A$1:$J$2336,4,FALSE)</f>
        <v>No</v>
      </c>
      <c r="F1488" t="str">
        <f>VLOOKUP($A1488,'Medical Examinations'!$A$1:$J$2336,5,FALSE)</f>
        <v>No</v>
      </c>
      <c r="G1488" t="str">
        <f>VLOOKUP($A1488,'Medical Examinations'!$A$1:$J$2336,6,FALSE)</f>
        <v>No</v>
      </c>
      <c r="H1488">
        <f>VLOOKUP($A1488,'Medical Examinations'!$A$1:$J$2336,7,FALSE)</f>
        <v>0</v>
      </c>
      <c r="I1488" t="str">
        <f>VLOOKUP($A1488,'Medical Examinations'!$A$1:$J$2336,8,FALSE)</f>
        <v>No</v>
      </c>
      <c r="J1488" t="str">
        <f>VLOOKUP($A1488,'Medical Examinations'!$A$1:$J$2336,9,FALSE)</f>
        <v>Over Weight</v>
      </c>
      <c r="K1488" t="str">
        <f>VLOOKUP($A1488,'Medical Examinations'!$A$1:$J$2336,10,FALSE)</f>
        <v>Normal</v>
      </c>
      <c r="L1488">
        <f>VLOOKUP($A1488,'Hospitalisation Details'!$A$1:$O$2344,2,FALSE)</f>
        <v>26</v>
      </c>
      <c r="M1488" s="6" t="str">
        <f>VLOOKUP($A1488,'Hospitalisation Details'!$A$1:$O$2344,5,FALSE)</f>
        <v>26-Jul-1980</v>
      </c>
      <c r="N1488" s="28">
        <f>VLOOKUP($A1488,'Hospitalisation Details'!$A$1:$O$2344,6,FALSE)</f>
        <v>42</v>
      </c>
      <c r="O1488" s="28">
        <f>VLOOKUP($A1488,'Hospitalisation Details'!$A$1:$O$2344,7,FALSE)</f>
        <v>1</v>
      </c>
      <c r="P1488" s="28">
        <f>VLOOKUP($A1488,'Hospitalisation Details'!$A$1:$O$2344,8,FALSE)</f>
        <v>7045.5</v>
      </c>
      <c r="Q1488" t="str">
        <f>VLOOKUP($A1488,'Hospitalisation Details'!$A$1:$O$2344,3,FALSE)</f>
        <v>Jul</v>
      </c>
    </row>
    <row r="1489" spans="1:17" ht="15.6" x14ac:dyDescent="0.3">
      <c r="A1489" s="21" t="s">
        <v>881</v>
      </c>
      <c r="B1489" t="str">
        <f>VLOOKUP($A1489,'Customer Names'!$A$2:$D$2336,3,FALSE)</f>
        <v>Stephen M</v>
      </c>
      <c r="C1489">
        <f>VLOOKUP($A1489,'Medical Examinations'!$A$1:$J$2336,2,FALSE)</f>
        <v>36.94</v>
      </c>
      <c r="D1489">
        <f>VLOOKUP($A1489,'Medical Examinations'!$A$1:$J$2336,3,FALSE)</f>
        <v>5.15</v>
      </c>
      <c r="E1489" t="str">
        <f>VLOOKUP($A1489,'Medical Examinations'!$A$1:$J$2336,4,FALSE)</f>
        <v>Yes</v>
      </c>
      <c r="F1489" t="str">
        <f>VLOOKUP($A1489,'Medical Examinations'!$A$1:$J$2336,5,FALSE)</f>
        <v>No</v>
      </c>
      <c r="G1489" t="str">
        <f>VLOOKUP($A1489,'Medical Examinations'!$A$1:$J$2336,6,FALSE)</f>
        <v>No</v>
      </c>
      <c r="H1489">
        <f>VLOOKUP($A1489,'Medical Examinations'!$A$1:$J$2336,7,FALSE)</f>
        <v>1</v>
      </c>
      <c r="I1489" t="str">
        <f>VLOOKUP($A1489,'Medical Examinations'!$A$1:$J$2336,8,FALSE)</f>
        <v>No</v>
      </c>
      <c r="J1489" t="str">
        <f>VLOOKUP($A1489,'Medical Examinations'!$A$1:$J$2336,9,FALSE)</f>
        <v>Obesity</v>
      </c>
      <c r="K1489" t="str">
        <f>VLOOKUP($A1489,'Medical Examinations'!$A$1:$J$2336,10,FALSE)</f>
        <v>Normal</v>
      </c>
      <c r="L1489">
        <f>VLOOKUP($A1489,'Hospitalisation Details'!$A$1:$O$2344,2,FALSE)</f>
        <v>29</v>
      </c>
      <c r="M1489" s="6" t="str">
        <f>VLOOKUP($A1489,'Hospitalisation Details'!$A$1:$O$2344,5,FALSE)</f>
        <v>29-Oct-1995</v>
      </c>
      <c r="N1489" s="28">
        <f>VLOOKUP($A1489,'Hospitalisation Details'!$A$1:$O$2344,6,FALSE)</f>
        <v>27</v>
      </c>
      <c r="O1489" s="28">
        <f>VLOOKUP($A1489,'Hospitalisation Details'!$A$1:$O$2344,7,FALSE)</f>
        <v>0</v>
      </c>
      <c r="P1489" s="28">
        <f>VLOOKUP($A1489,'Hospitalisation Details'!$A$1:$O$2344,8,FALSE)</f>
        <v>7042.11</v>
      </c>
      <c r="Q1489" t="str">
        <f>VLOOKUP($A1489,'Hospitalisation Details'!$A$1:$O$2344,3,FALSE)</f>
        <v>Oct</v>
      </c>
    </row>
    <row r="1490" spans="1:17" ht="15.6" x14ac:dyDescent="0.3">
      <c r="A1490" s="21" t="s">
        <v>880</v>
      </c>
      <c r="B1490" t="str">
        <f>VLOOKUP($A1490,'Customer Names'!$A$2:$D$2336,3,FALSE)</f>
        <v>Annemarie A</v>
      </c>
      <c r="C1490">
        <f>VLOOKUP($A1490,'Medical Examinations'!$A$1:$J$2336,2,FALSE)</f>
        <v>22.86</v>
      </c>
      <c r="D1490">
        <f>VLOOKUP($A1490,'Medical Examinations'!$A$1:$J$2336,3,FALSE)</f>
        <v>7.5</v>
      </c>
      <c r="E1490" t="str">
        <f>VLOOKUP($A1490,'Medical Examinations'!$A$1:$J$2336,4,FALSE)</f>
        <v>No</v>
      </c>
      <c r="F1490" t="str">
        <f>VLOOKUP($A1490,'Medical Examinations'!$A$1:$J$2336,5,FALSE)</f>
        <v>No</v>
      </c>
      <c r="G1490" t="str">
        <f>VLOOKUP($A1490,'Medical Examinations'!$A$1:$J$2336,6,FALSE)</f>
        <v>No</v>
      </c>
      <c r="H1490">
        <f>VLOOKUP($A1490,'Medical Examinations'!$A$1:$J$2336,7,FALSE)</f>
        <v>0</v>
      </c>
      <c r="I1490" t="str">
        <f>VLOOKUP($A1490,'Medical Examinations'!$A$1:$J$2336,8,FALSE)</f>
        <v>No</v>
      </c>
      <c r="J1490" t="str">
        <f>VLOOKUP($A1490,'Medical Examinations'!$A$1:$J$2336,9,FALSE)</f>
        <v>Normal Weight</v>
      </c>
      <c r="K1490" t="str">
        <f>VLOOKUP($A1490,'Medical Examinations'!$A$1:$J$2336,10,FALSE)</f>
        <v>Diabetes</v>
      </c>
      <c r="L1490">
        <f>VLOOKUP($A1490,'Hospitalisation Details'!$A$1:$O$2344,2,FALSE)</f>
        <v>2</v>
      </c>
      <c r="M1490" s="6" t="str">
        <f>VLOOKUP($A1490,'Hospitalisation Details'!$A$1:$O$2344,5,FALSE)</f>
        <v>2-Jun-1978</v>
      </c>
      <c r="N1490" s="28">
        <f>VLOOKUP($A1490,'Hospitalisation Details'!$A$1:$O$2344,6,FALSE)</f>
        <v>45</v>
      </c>
      <c r="O1490" s="28">
        <f>VLOOKUP($A1490,'Hospitalisation Details'!$A$1:$O$2344,7,FALSE)</f>
        <v>2</v>
      </c>
      <c r="P1490" s="28">
        <f>VLOOKUP($A1490,'Hospitalisation Details'!$A$1:$O$2344,8,FALSE)</f>
        <v>7033.08</v>
      </c>
      <c r="Q1490" t="str">
        <f>VLOOKUP($A1490,'Hospitalisation Details'!$A$1:$O$2344,3,FALSE)</f>
        <v>Jun</v>
      </c>
    </row>
    <row r="1491" spans="1:17" ht="15.6" x14ac:dyDescent="0.3">
      <c r="A1491" s="21" t="s">
        <v>879</v>
      </c>
      <c r="B1491" t="str">
        <f>VLOOKUP($A1491,'Customer Names'!$A$2:$D$2336,3,FALSE)</f>
        <v>Ashley R</v>
      </c>
      <c r="C1491">
        <f>VLOOKUP($A1491,'Medical Examinations'!$A$1:$J$2336,2,FALSE)</f>
        <v>18.760000000000002</v>
      </c>
      <c r="D1491">
        <f>VLOOKUP($A1491,'Medical Examinations'!$A$1:$J$2336,3,FALSE)</f>
        <v>4.88</v>
      </c>
      <c r="E1491" t="str">
        <f>VLOOKUP($A1491,'Medical Examinations'!$A$1:$J$2336,4,FALSE)</f>
        <v>Yes</v>
      </c>
      <c r="F1491" t="str">
        <f>VLOOKUP($A1491,'Medical Examinations'!$A$1:$J$2336,5,FALSE)</f>
        <v>No</v>
      </c>
      <c r="G1491" t="str">
        <f>VLOOKUP($A1491,'Medical Examinations'!$A$1:$J$2336,6,FALSE)</f>
        <v>Yes</v>
      </c>
      <c r="H1491">
        <f>VLOOKUP($A1491,'Medical Examinations'!$A$1:$J$2336,7,FALSE)</f>
        <v>1</v>
      </c>
      <c r="I1491" t="str">
        <f>VLOOKUP($A1491,'Medical Examinations'!$A$1:$J$2336,8,FALSE)</f>
        <v>No</v>
      </c>
      <c r="J1491" t="str">
        <f>VLOOKUP($A1491,'Medical Examinations'!$A$1:$J$2336,9,FALSE)</f>
        <v>Normal Weight</v>
      </c>
      <c r="K1491" t="str">
        <f>VLOOKUP($A1491,'Medical Examinations'!$A$1:$J$2336,10,FALSE)</f>
        <v>Normal</v>
      </c>
      <c r="L1491">
        <f>VLOOKUP($A1491,'Hospitalisation Details'!$A$1:$O$2344,2,FALSE)</f>
        <v>6</v>
      </c>
      <c r="M1491" s="6" t="str">
        <f>VLOOKUP($A1491,'Hospitalisation Details'!$A$1:$O$2344,5,FALSE)</f>
        <v>6-Jul-1969</v>
      </c>
      <c r="N1491" s="28">
        <f>VLOOKUP($A1491,'Hospitalisation Details'!$A$1:$O$2344,6,FALSE)</f>
        <v>53</v>
      </c>
      <c r="O1491" s="28">
        <f>VLOOKUP($A1491,'Hospitalisation Details'!$A$1:$O$2344,7,FALSE)</f>
        <v>0</v>
      </c>
      <c r="P1491" s="28">
        <f>VLOOKUP($A1491,'Hospitalisation Details'!$A$1:$O$2344,8,FALSE)</f>
        <v>7003.1</v>
      </c>
      <c r="Q1491" t="str">
        <f>VLOOKUP($A1491,'Hospitalisation Details'!$A$1:$O$2344,3,FALSE)</f>
        <v>Jul</v>
      </c>
    </row>
    <row r="1492" spans="1:17" ht="15.6" x14ac:dyDescent="0.3">
      <c r="A1492" s="21" t="s">
        <v>878</v>
      </c>
      <c r="B1492" t="str">
        <f>VLOOKUP($A1492,'Customer Names'!$A$2:$D$2336,3,FALSE)</f>
        <v>Leslie A</v>
      </c>
      <c r="C1492">
        <f>VLOOKUP($A1492,'Medical Examinations'!$A$1:$J$2336,2,FALSE)</f>
        <v>24.36</v>
      </c>
      <c r="D1492">
        <f>VLOOKUP($A1492,'Medical Examinations'!$A$1:$J$2336,3,FALSE)</f>
        <v>5.57</v>
      </c>
      <c r="E1492" t="str">
        <f>VLOOKUP($A1492,'Medical Examinations'!$A$1:$J$2336,4,FALSE)</f>
        <v>No</v>
      </c>
      <c r="F1492" t="str">
        <f>VLOOKUP($A1492,'Medical Examinations'!$A$1:$J$2336,5,FALSE)</f>
        <v>No</v>
      </c>
      <c r="G1492" t="str">
        <f>VLOOKUP($A1492,'Medical Examinations'!$A$1:$J$2336,6,FALSE)</f>
        <v>No</v>
      </c>
      <c r="H1492">
        <f>VLOOKUP($A1492,'Medical Examinations'!$A$1:$J$2336,7,FALSE)</f>
        <v>0</v>
      </c>
      <c r="I1492" t="str">
        <f>VLOOKUP($A1492,'Medical Examinations'!$A$1:$J$2336,8,FALSE)</f>
        <v>No</v>
      </c>
      <c r="J1492" t="str">
        <f>VLOOKUP($A1492,'Medical Examinations'!$A$1:$J$2336,9,FALSE)</f>
        <v>Normal Weight</v>
      </c>
      <c r="K1492" t="str">
        <f>VLOOKUP($A1492,'Medical Examinations'!$A$1:$J$2336,10,FALSE)</f>
        <v>Normal</v>
      </c>
      <c r="L1492">
        <f>VLOOKUP($A1492,'Hospitalisation Details'!$A$1:$O$2344,2,FALSE)</f>
        <v>1</v>
      </c>
      <c r="M1492" s="6" t="str">
        <f>VLOOKUP($A1492,'Hospitalisation Details'!$A$1:$O$2344,5,FALSE)</f>
        <v>1-Sep-1982</v>
      </c>
      <c r="N1492" s="28">
        <f>VLOOKUP($A1492,'Hospitalisation Details'!$A$1:$O$2344,6,FALSE)</f>
        <v>40</v>
      </c>
      <c r="O1492" s="28">
        <f>VLOOKUP($A1492,'Hospitalisation Details'!$A$1:$O$2344,7,FALSE)</f>
        <v>3</v>
      </c>
      <c r="P1492" s="28">
        <f>VLOOKUP($A1492,'Hospitalisation Details'!$A$1:$O$2344,8,FALSE)</f>
        <v>6989.95</v>
      </c>
      <c r="Q1492" t="str">
        <f>VLOOKUP($A1492,'Hospitalisation Details'!$A$1:$O$2344,3,FALSE)</f>
        <v>Sep</v>
      </c>
    </row>
    <row r="1493" spans="1:17" ht="15.6" x14ac:dyDescent="0.3">
      <c r="A1493" s="21" t="s">
        <v>877</v>
      </c>
      <c r="B1493" t="str">
        <f>VLOOKUP($A1493,'Customer Names'!$A$2:$D$2336,3,FALSE)</f>
        <v>Mauricio J.Sr</v>
      </c>
      <c r="C1493">
        <f>VLOOKUP($A1493,'Medical Examinations'!$A$1:$J$2336,2,FALSE)</f>
        <v>32.299999999999997</v>
      </c>
      <c r="D1493">
        <f>VLOOKUP($A1493,'Medical Examinations'!$A$1:$J$2336,3,FALSE)</f>
        <v>5.31</v>
      </c>
      <c r="E1493" t="str">
        <f>VLOOKUP($A1493,'Medical Examinations'!$A$1:$J$2336,4,FALSE)</f>
        <v>No</v>
      </c>
      <c r="F1493" t="str">
        <f>VLOOKUP($A1493,'Medical Examinations'!$A$1:$J$2336,5,FALSE)</f>
        <v>No</v>
      </c>
      <c r="G1493" t="str">
        <f>VLOOKUP($A1493,'Medical Examinations'!$A$1:$J$2336,6,FALSE)</f>
        <v>No</v>
      </c>
      <c r="H1493">
        <f>VLOOKUP($A1493,'Medical Examinations'!$A$1:$J$2336,7,FALSE)</f>
        <v>0</v>
      </c>
      <c r="I1493" t="str">
        <f>VLOOKUP($A1493,'Medical Examinations'!$A$1:$J$2336,8,FALSE)</f>
        <v>No</v>
      </c>
      <c r="J1493" t="str">
        <f>VLOOKUP($A1493,'Medical Examinations'!$A$1:$J$2336,9,FALSE)</f>
        <v>Obesity</v>
      </c>
      <c r="K1493" t="str">
        <f>VLOOKUP($A1493,'Medical Examinations'!$A$1:$J$2336,10,FALSE)</f>
        <v>Normal</v>
      </c>
      <c r="L1493">
        <f>VLOOKUP($A1493,'Hospitalisation Details'!$A$1:$O$2344,2,FALSE)</f>
        <v>18</v>
      </c>
      <c r="M1493" s="6" t="str">
        <f>VLOOKUP($A1493,'Hospitalisation Details'!$A$1:$O$2344,5,FALSE)</f>
        <v>18-Oct-1982</v>
      </c>
      <c r="N1493" s="28">
        <f>VLOOKUP($A1493,'Hospitalisation Details'!$A$1:$O$2344,6,FALSE)</f>
        <v>40</v>
      </c>
      <c r="O1493" s="28">
        <f>VLOOKUP($A1493,'Hospitalisation Details'!$A$1:$O$2344,7,FALSE)</f>
        <v>2</v>
      </c>
      <c r="P1493" s="28">
        <f>VLOOKUP($A1493,'Hospitalisation Details'!$A$1:$O$2344,8,FALSE)</f>
        <v>6986.7</v>
      </c>
      <c r="Q1493" t="str">
        <f>VLOOKUP($A1493,'Hospitalisation Details'!$A$1:$O$2344,3,FALSE)</f>
        <v>Oct</v>
      </c>
    </row>
    <row r="1494" spans="1:17" ht="15.6" x14ac:dyDescent="0.3">
      <c r="A1494" s="21" t="s">
        <v>876</v>
      </c>
      <c r="B1494" t="str">
        <f>VLOOKUP($A1494,'Customer Names'!$A$2:$D$2336,3,FALSE)</f>
        <v>Kieran</v>
      </c>
      <c r="C1494">
        <f>VLOOKUP($A1494,'Medical Examinations'!$A$1:$J$2336,2,FALSE)</f>
        <v>22.704999999999998</v>
      </c>
      <c r="D1494">
        <f>VLOOKUP($A1494,'Medical Examinations'!$A$1:$J$2336,3,FALSE)</f>
        <v>4.57</v>
      </c>
      <c r="E1494" t="str">
        <f>VLOOKUP($A1494,'Medical Examinations'!$A$1:$J$2336,4,FALSE)</f>
        <v>Yes</v>
      </c>
      <c r="F1494" t="str">
        <f>VLOOKUP($A1494,'Medical Examinations'!$A$1:$J$2336,5,FALSE)</f>
        <v>No</v>
      </c>
      <c r="G1494" t="str">
        <f>VLOOKUP($A1494,'Medical Examinations'!$A$1:$J$2336,6,FALSE)</f>
        <v>No</v>
      </c>
      <c r="H1494">
        <f>VLOOKUP($A1494,'Medical Examinations'!$A$1:$J$2336,7,FALSE)</f>
        <v>0</v>
      </c>
      <c r="I1494" t="str">
        <f>VLOOKUP($A1494,'Medical Examinations'!$A$1:$J$2336,8,FALSE)</f>
        <v>No</v>
      </c>
      <c r="J1494" t="str">
        <f>VLOOKUP($A1494,'Medical Examinations'!$A$1:$J$2336,9,FALSE)</f>
        <v>Normal Weight</v>
      </c>
      <c r="K1494" t="str">
        <f>VLOOKUP($A1494,'Medical Examinations'!$A$1:$J$2336,10,FALSE)</f>
        <v>Normal</v>
      </c>
      <c r="L1494">
        <f>VLOOKUP($A1494,'Hospitalisation Details'!$A$1:$O$2344,2,FALSE)</f>
        <v>10</v>
      </c>
      <c r="M1494" s="6" t="str">
        <f>VLOOKUP($A1494,'Hospitalisation Details'!$A$1:$O$2344,5,FALSE)</f>
        <v>10-Dec-1985</v>
      </c>
      <c r="N1494" s="28">
        <f>VLOOKUP($A1494,'Hospitalisation Details'!$A$1:$O$2344,6,FALSE)</f>
        <v>37</v>
      </c>
      <c r="O1494" s="28">
        <f>VLOOKUP($A1494,'Hospitalisation Details'!$A$1:$O$2344,7,FALSE)</f>
        <v>3</v>
      </c>
      <c r="P1494" s="28">
        <f>VLOOKUP($A1494,'Hospitalisation Details'!$A$1:$O$2344,8,FALSE)</f>
        <v>6985.51</v>
      </c>
      <c r="Q1494" t="str">
        <f>VLOOKUP($A1494,'Hospitalisation Details'!$A$1:$O$2344,3,FALSE)</f>
        <v>Dec</v>
      </c>
    </row>
    <row r="1495" spans="1:17" ht="15.6" x14ac:dyDescent="0.3">
      <c r="A1495" s="21" t="s">
        <v>875</v>
      </c>
      <c r="B1495" t="str">
        <f>VLOOKUP($A1495,'Customer Names'!$A$2:$D$2336,3,FALSE)</f>
        <v>Elizabeth A</v>
      </c>
      <c r="C1495">
        <f>VLOOKUP($A1495,'Medical Examinations'!$A$1:$J$2336,2,FALSE)</f>
        <v>21.79</v>
      </c>
      <c r="D1495">
        <f>VLOOKUP($A1495,'Medical Examinations'!$A$1:$J$2336,3,FALSE)</f>
        <v>8.6999999999999993</v>
      </c>
      <c r="E1495" t="str">
        <f>VLOOKUP($A1495,'Medical Examinations'!$A$1:$J$2336,4,FALSE)</f>
        <v>Yes</v>
      </c>
      <c r="F1495" t="str">
        <f>VLOOKUP($A1495,'Medical Examinations'!$A$1:$J$2336,5,FALSE)</f>
        <v>No</v>
      </c>
      <c r="G1495" t="str">
        <f>VLOOKUP($A1495,'Medical Examinations'!$A$1:$J$2336,6,FALSE)</f>
        <v>No</v>
      </c>
      <c r="H1495">
        <f>VLOOKUP($A1495,'Medical Examinations'!$A$1:$J$2336,7,FALSE)</f>
        <v>1</v>
      </c>
      <c r="I1495" t="str">
        <f>VLOOKUP($A1495,'Medical Examinations'!$A$1:$J$2336,8,FALSE)</f>
        <v>No</v>
      </c>
      <c r="J1495" t="str">
        <f>VLOOKUP($A1495,'Medical Examinations'!$A$1:$J$2336,9,FALSE)</f>
        <v>Normal Weight</v>
      </c>
      <c r="K1495" t="str">
        <f>VLOOKUP($A1495,'Medical Examinations'!$A$1:$J$2336,10,FALSE)</f>
        <v>Diabetes</v>
      </c>
      <c r="L1495">
        <f>VLOOKUP($A1495,'Hospitalisation Details'!$A$1:$O$2344,2,FALSE)</f>
        <v>3</v>
      </c>
      <c r="M1495" s="6" t="str">
        <f>VLOOKUP($A1495,'Hospitalisation Details'!$A$1:$O$2344,5,FALSE)</f>
        <v>3-Jun-1975</v>
      </c>
      <c r="N1495" s="28">
        <f>VLOOKUP($A1495,'Hospitalisation Details'!$A$1:$O$2344,6,FALSE)</f>
        <v>48</v>
      </c>
      <c r="O1495" s="28">
        <f>VLOOKUP($A1495,'Hospitalisation Details'!$A$1:$O$2344,7,FALSE)</f>
        <v>1</v>
      </c>
      <c r="P1495" s="28">
        <f>VLOOKUP($A1495,'Hospitalisation Details'!$A$1:$O$2344,8,FALSE)</f>
        <v>6965.21</v>
      </c>
      <c r="Q1495" t="str">
        <f>VLOOKUP($A1495,'Hospitalisation Details'!$A$1:$O$2344,3,FALSE)</f>
        <v>Jun</v>
      </c>
    </row>
    <row r="1496" spans="1:17" ht="15.6" x14ac:dyDescent="0.3">
      <c r="A1496" s="21" t="s">
        <v>874</v>
      </c>
      <c r="B1496" t="str">
        <f>VLOOKUP($A1496,'Customer Names'!$A$2:$D$2336,3,FALSE)</f>
        <v>Zeke M</v>
      </c>
      <c r="C1496">
        <f>VLOOKUP($A1496,'Medical Examinations'!$A$1:$J$2336,2,FALSE)</f>
        <v>24.52</v>
      </c>
      <c r="D1496">
        <f>VLOOKUP($A1496,'Medical Examinations'!$A$1:$J$2336,3,FALSE)</f>
        <v>4.76</v>
      </c>
      <c r="E1496" t="str">
        <f>VLOOKUP($A1496,'Medical Examinations'!$A$1:$J$2336,4,FALSE)</f>
        <v>No</v>
      </c>
      <c r="F1496" t="str">
        <f>VLOOKUP($A1496,'Medical Examinations'!$A$1:$J$2336,5,FALSE)</f>
        <v>No</v>
      </c>
      <c r="G1496" t="str">
        <f>VLOOKUP($A1496,'Medical Examinations'!$A$1:$J$2336,6,FALSE)</f>
        <v>No</v>
      </c>
      <c r="H1496">
        <f>VLOOKUP($A1496,'Medical Examinations'!$A$1:$J$2336,7,FALSE)</f>
        <v>0</v>
      </c>
      <c r="I1496" t="str">
        <f>VLOOKUP($A1496,'Medical Examinations'!$A$1:$J$2336,8,FALSE)</f>
        <v>No</v>
      </c>
      <c r="J1496" t="str">
        <f>VLOOKUP($A1496,'Medical Examinations'!$A$1:$J$2336,9,FALSE)</f>
        <v>Normal Weight</v>
      </c>
      <c r="K1496" t="str">
        <f>VLOOKUP($A1496,'Medical Examinations'!$A$1:$J$2336,10,FALSE)</f>
        <v>Normal</v>
      </c>
      <c r="L1496">
        <f>VLOOKUP($A1496,'Hospitalisation Details'!$A$1:$O$2344,2,FALSE)</f>
        <v>18</v>
      </c>
      <c r="M1496" s="6" t="str">
        <f>VLOOKUP($A1496,'Hospitalisation Details'!$A$1:$O$2344,5,FALSE)</f>
        <v>18-Aug-1980</v>
      </c>
      <c r="N1496" s="28">
        <f>VLOOKUP($A1496,'Hospitalisation Details'!$A$1:$O$2344,6,FALSE)</f>
        <v>42</v>
      </c>
      <c r="O1496" s="28">
        <f>VLOOKUP($A1496,'Hospitalisation Details'!$A$1:$O$2344,7,FALSE)</f>
        <v>2</v>
      </c>
      <c r="P1496" s="28">
        <f>VLOOKUP($A1496,'Hospitalisation Details'!$A$1:$O$2344,8,FALSE)</f>
        <v>6951.12</v>
      </c>
      <c r="Q1496" t="str">
        <f>VLOOKUP($A1496,'Hospitalisation Details'!$A$1:$O$2344,3,FALSE)</f>
        <v>Aug</v>
      </c>
    </row>
    <row r="1497" spans="1:17" ht="15.6" x14ac:dyDescent="0.3">
      <c r="A1497" s="21" t="s">
        <v>873</v>
      </c>
      <c r="B1497" t="str">
        <f>VLOOKUP($A1497,'Customer Names'!$A$2:$D$2336,3,FALSE)</f>
        <v>Chip</v>
      </c>
      <c r="C1497">
        <f>VLOOKUP($A1497,'Medical Examinations'!$A$1:$J$2336,2,FALSE)</f>
        <v>39.520000000000003</v>
      </c>
      <c r="D1497">
        <f>VLOOKUP($A1497,'Medical Examinations'!$A$1:$J$2336,3,FALSE)</f>
        <v>11.81</v>
      </c>
      <c r="E1497" t="str">
        <f>VLOOKUP($A1497,'Medical Examinations'!$A$1:$J$2336,4,FALSE)</f>
        <v>No</v>
      </c>
      <c r="F1497" t="str">
        <f>VLOOKUP($A1497,'Medical Examinations'!$A$1:$J$2336,5,FALSE)</f>
        <v>No</v>
      </c>
      <c r="G1497" t="str">
        <f>VLOOKUP($A1497,'Medical Examinations'!$A$1:$J$2336,6,FALSE)</f>
        <v>No</v>
      </c>
      <c r="H1497">
        <f>VLOOKUP($A1497,'Medical Examinations'!$A$1:$J$2336,7,FALSE)</f>
        <v>0</v>
      </c>
      <c r="I1497" t="str">
        <f>VLOOKUP($A1497,'Medical Examinations'!$A$1:$J$2336,8,FALSE)</f>
        <v>No</v>
      </c>
      <c r="J1497" t="str">
        <f>VLOOKUP($A1497,'Medical Examinations'!$A$1:$J$2336,9,FALSE)</f>
        <v>Obesity</v>
      </c>
      <c r="K1497" t="str">
        <f>VLOOKUP($A1497,'Medical Examinations'!$A$1:$J$2336,10,FALSE)</f>
        <v>Diabetes</v>
      </c>
      <c r="L1497">
        <f>VLOOKUP($A1497,'Hospitalisation Details'!$A$1:$O$2344,2,FALSE)</f>
        <v>15</v>
      </c>
      <c r="M1497" s="6" t="str">
        <f>VLOOKUP($A1497,'Hospitalisation Details'!$A$1:$O$2344,5,FALSE)</f>
        <v>15-Dec-1978</v>
      </c>
      <c r="N1497" s="28">
        <f>VLOOKUP($A1497,'Hospitalisation Details'!$A$1:$O$2344,6,FALSE)</f>
        <v>44</v>
      </c>
      <c r="O1497" s="28">
        <f>VLOOKUP($A1497,'Hospitalisation Details'!$A$1:$O$2344,7,FALSE)</f>
        <v>0</v>
      </c>
      <c r="P1497" s="28">
        <f>VLOOKUP($A1497,'Hospitalisation Details'!$A$1:$O$2344,8,FALSE)</f>
        <v>6948.7</v>
      </c>
      <c r="Q1497" t="str">
        <f>VLOOKUP($A1497,'Hospitalisation Details'!$A$1:$O$2344,3,FALSE)</f>
        <v>Dec</v>
      </c>
    </row>
    <row r="1498" spans="1:17" ht="15.6" x14ac:dyDescent="0.3">
      <c r="A1498" s="21" t="s">
        <v>872</v>
      </c>
      <c r="B1498" t="str">
        <f>VLOOKUP($A1498,'Customer Names'!$A$2:$D$2336,3,FALSE)</f>
        <v>Miguel Angel Sr</v>
      </c>
      <c r="C1498">
        <f>VLOOKUP($A1498,'Medical Examinations'!$A$1:$J$2336,2,FALSE)</f>
        <v>24.49</v>
      </c>
      <c r="D1498">
        <f>VLOOKUP($A1498,'Medical Examinations'!$A$1:$J$2336,3,FALSE)</f>
        <v>4.67</v>
      </c>
      <c r="E1498" t="str">
        <f>VLOOKUP($A1498,'Medical Examinations'!$A$1:$J$2336,4,FALSE)</f>
        <v>No</v>
      </c>
      <c r="F1498" t="str">
        <f>VLOOKUP($A1498,'Medical Examinations'!$A$1:$J$2336,5,FALSE)</f>
        <v>No</v>
      </c>
      <c r="G1498" t="str">
        <f>VLOOKUP($A1498,'Medical Examinations'!$A$1:$J$2336,6,FALSE)</f>
        <v>No</v>
      </c>
      <c r="H1498">
        <f>VLOOKUP($A1498,'Medical Examinations'!$A$1:$J$2336,7,FALSE)</f>
        <v>0</v>
      </c>
      <c r="I1498" t="str">
        <f>VLOOKUP($A1498,'Medical Examinations'!$A$1:$J$2336,8,FALSE)</f>
        <v>No</v>
      </c>
      <c r="J1498" t="str">
        <f>VLOOKUP($A1498,'Medical Examinations'!$A$1:$J$2336,9,FALSE)</f>
        <v>Normal Weight</v>
      </c>
      <c r="K1498" t="str">
        <f>VLOOKUP($A1498,'Medical Examinations'!$A$1:$J$2336,10,FALSE)</f>
        <v>Normal</v>
      </c>
      <c r="L1498">
        <f>VLOOKUP($A1498,'Hospitalisation Details'!$A$1:$O$2344,2,FALSE)</f>
        <v>5</v>
      </c>
      <c r="M1498" s="6" t="str">
        <f>VLOOKUP($A1498,'Hospitalisation Details'!$A$1:$O$2344,5,FALSE)</f>
        <v>5-Oct-1980</v>
      </c>
      <c r="N1498" s="28">
        <f>VLOOKUP($A1498,'Hospitalisation Details'!$A$1:$O$2344,6,FALSE)</f>
        <v>42</v>
      </c>
      <c r="O1498" s="28">
        <f>VLOOKUP($A1498,'Hospitalisation Details'!$A$1:$O$2344,7,FALSE)</f>
        <v>2</v>
      </c>
      <c r="P1498" s="28">
        <f>VLOOKUP($A1498,'Hospitalisation Details'!$A$1:$O$2344,8,FALSE)</f>
        <v>6940.94</v>
      </c>
      <c r="Q1498" t="str">
        <f>VLOOKUP($A1498,'Hospitalisation Details'!$A$1:$O$2344,3,FALSE)</f>
        <v>Oct</v>
      </c>
    </row>
    <row r="1499" spans="1:17" ht="15.6" x14ac:dyDescent="0.3">
      <c r="A1499" s="21" t="s">
        <v>871</v>
      </c>
      <c r="B1499" t="str">
        <f>VLOOKUP($A1499,'Customer Names'!$A$2:$D$2336,3,FALSE)</f>
        <v>Brian</v>
      </c>
      <c r="C1499">
        <f>VLOOKUP($A1499,'Medical Examinations'!$A$1:$J$2336,2,FALSE)</f>
        <v>26.315000000000001</v>
      </c>
      <c r="D1499">
        <f>VLOOKUP($A1499,'Medical Examinations'!$A$1:$J$2336,3,FALSE)</f>
        <v>6.02</v>
      </c>
      <c r="E1499" t="str">
        <f>VLOOKUP($A1499,'Medical Examinations'!$A$1:$J$2336,4,FALSE)</f>
        <v>No</v>
      </c>
      <c r="F1499" t="str">
        <f>VLOOKUP($A1499,'Medical Examinations'!$A$1:$J$2336,5,FALSE)</f>
        <v>No</v>
      </c>
      <c r="G1499" t="str">
        <f>VLOOKUP($A1499,'Medical Examinations'!$A$1:$J$2336,6,FALSE)</f>
        <v>No</v>
      </c>
      <c r="H1499">
        <f>VLOOKUP($A1499,'Medical Examinations'!$A$1:$J$2336,7,FALSE)</f>
        <v>0</v>
      </c>
      <c r="I1499" t="str">
        <f>VLOOKUP($A1499,'Medical Examinations'!$A$1:$J$2336,8,FALSE)</f>
        <v>No</v>
      </c>
      <c r="J1499" t="str">
        <f>VLOOKUP($A1499,'Medical Examinations'!$A$1:$J$2336,9,FALSE)</f>
        <v>Over Weight</v>
      </c>
      <c r="K1499" t="str">
        <f>VLOOKUP($A1499,'Medical Examinations'!$A$1:$J$2336,10,FALSE)</f>
        <v>Prediabetes</v>
      </c>
      <c r="L1499">
        <f>VLOOKUP($A1499,'Hospitalisation Details'!$A$1:$O$2344,2,FALSE)</f>
        <v>30</v>
      </c>
      <c r="M1499" s="6" t="str">
        <f>VLOOKUP($A1499,'Hospitalisation Details'!$A$1:$O$2344,5,FALSE)</f>
        <v>30-Aug-1980</v>
      </c>
      <c r="N1499" s="28">
        <f>VLOOKUP($A1499,'Hospitalisation Details'!$A$1:$O$2344,6,FALSE)</f>
        <v>42</v>
      </c>
      <c r="O1499" s="28">
        <f>VLOOKUP($A1499,'Hospitalisation Details'!$A$1:$O$2344,7,FALSE)</f>
        <v>1</v>
      </c>
      <c r="P1499" s="28">
        <f>VLOOKUP($A1499,'Hospitalisation Details'!$A$1:$O$2344,8,FALSE)</f>
        <v>6940.91</v>
      </c>
      <c r="Q1499" t="str">
        <f>VLOOKUP($A1499,'Hospitalisation Details'!$A$1:$O$2344,3,FALSE)</f>
        <v>Aug</v>
      </c>
    </row>
    <row r="1500" spans="1:17" ht="15.6" x14ac:dyDescent="0.3">
      <c r="A1500" s="21" t="s">
        <v>870</v>
      </c>
      <c r="B1500" t="str">
        <f>VLOOKUP($A1500,'Customer Names'!$A$2:$D$2336,3,FALSE)</f>
        <v>Meghan</v>
      </c>
      <c r="C1500">
        <f>VLOOKUP($A1500,'Medical Examinations'!$A$1:$J$2336,2,FALSE)</f>
        <v>22.58</v>
      </c>
      <c r="D1500">
        <f>VLOOKUP($A1500,'Medical Examinations'!$A$1:$J$2336,3,FALSE)</f>
        <v>7.46</v>
      </c>
      <c r="E1500" t="str">
        <f>VLOOKUP($A1500,'Medical Examinations'!$A$1:$J$2336,4,FALSE)</f>
        <v>No</v>
      </c>
      <c r="F1500" t="str">
        <f>VLOOKUP($A1500,'Medical Examinations'!$A$1:$J$2336,5,FALSE)</f>
        <v>No</v>
      </c>
      <c r="G1500" t="str">
        <f>VLOOKUP($A1500,'Medical Examinations'!$A$1:$J$2336,6,FALSE)</f>
        <v>No</v>
      </c>
      <c r="H1500">
        <f>VLOOKUP($A1500,'Medical Examinations'!$A$1:$J$2336,7,FALSE)</f>
        <v>0</v>
      </c>
      <c r="I1500" t="str">
        <f>VLOOKUP($A1500,'Medical Examinations'!$A$1:$J$2336,8,FALSE)</f>
        <v>No</v>
      </c>
      <c r="J1500" t="str">
        <f>VLOOKUP($A1500,'Medical Examinations'!$A$1:$J$2336,9,FALSE)</f>
        <v>Normal Weight</v>
      </c>
      <c r="K1500" t="str">
        <f>VLOOKUP($A1500,'Medical Examinations'!$A$1:$J$2336,10,FALSE)</f>
        <v>Diabetes</v>
      </c>
      <c r="L1500">
        <f>VLOOKUP($A1500,'Hospitalisation Details'!$A$1:$O$2344,2,FALSE)</f>
        <v>29</v>
      </c>
      <c r="M1500" s="6" t="str">
        <f>VLOOKUP($A1500,'Hospitalisation Details'!$A$1:$O$2344,5,FALSE)</f>
        <v>29-Nov-1978</v>
      </c>
      <c r="N1500" s="28">
        <f>VLOOKUP($A1500,'Hospitalisation Details'!$A$1:$O$2344,6,FALSE)</f>
        <v>44</v>
      </c>
      <c r="O1500" s="28">
        <f>VLOOKUP($A1500,'Hospitalisation Details'!$A$1:$O$2344,7,FALSE)</f>
        <v>2</v>
      </c>
      <c r="P1500" s="28">
        <f>VLOOKUP($A1500,'Hospitalisation Details'!$A$1:$O$2344,8,FALSE)</f>
        <v>6938.11</v>
      </c>
      <c r="Q1500" t="str">
        <f>VLOOKUP($A1500,'Hospitalisation Details'!$A$1:$O$2344,3,FALSE)</f>
        <v>Nov</v>
      </c>
    </row>
    <row r="1501" spans="1:17" ht="15.6" x14ac:dyDescent="0.3">
      <c r="A1501" s="21" t="s">
        <v>869</v>
      </c>
      <c r="B1501" t="str">
        <f>VLOOKUP($A1501,'Customer Names'!$A$2:$D$2336,3,FALSE)</f>
        <v>Meredith L</v>
      </c>
      <c r="C1501">
        <f>VLOOKUP($A1501,'Medical Examinations'!$A$1:$J$2336,2,FALSE)</f>
        <v>19.475000000000001</v>
      </c>
      <c r="D1501">
        <f>VLOOKUP($A1501,'Medical Examinations'!$A$1:$J$2336,3,FALSE)</f>
        <v>4.74</v>
      </c>
      <c r="E1501" t="str">
        <f>VLOOKUP($A1501,'Medical Examinations'!$A$1:$J$2336,4,FALSE)</f>
        <v>No</v>
      </c>
      <c r="F1501" t="str">
        <f>VLOOKUP($A1501,'Medical Examinations'!$A$1:$J$2336,5,FALSE)</f>
        <v>No</v>
      </c>
      <c r="G1501" t="str">
        <f>VLOOKUP($A1501,'Medical Examinations'!$A$1:$J$2336,6,FALSE)</f>
        <v>No</v>
      </c>
      <c r="H1501">
        <f>VLOOKUP($A1501,'Medical Examinations'!$A$1:$J$2336,7,FALSE)</f>
        <v>1</v>
      </c>
      <c r="I1501" t="str">
        <f>VLOOKUP($A1501,'Medical Examinations'!$A$1:$J$2336,8,FALSE)</f>
        <v>No</v>
      </c>
      <c r="J1501" t="str">
        <f>VLOOKUP($A1501,'Medical Examinations'!$A$1:$J$2336,9,FALSE)</f>
        <v>Normal Weight</v>
      </c>
      <c r="K1501" t="str">
        <f>VLOOKUP($A1501,'Medical Examinations'!$A$1:$J$2336,10,FALSE)</f>
        <v>Normal</v>
      </c>
      <c r="L1501">
        <f>VLOOKUP($A1501,'Hospitalisation Details'!$A$1:$O$2344,2,FALSE)</f>
        <v>5</v>
      </c>
      <c r="M1501" s="6" t="str">
        <f>VLOOKUP($A1501,'Hospitalisation Details'!$A$1:$O$2344,5,FALSE)</f>
        <v>5-Sep-1984</v>
      </c>
      <c r="N1501" s="28">
        <f>VLOOKUP($A1501,'Hospitalisation Details'!$A$1:$O$2344,6,FALSE)</f>
        <v>38</v>
      </c>
      <c r="O1501" s="28">
        <f>VLOOKUP($A1501,'Hospitalisation Details'!$A$1:$O$2344,7,FALSE)</f>
        <v>2</v>
      </c>
      <c r="P1501" s="28">
        <f>VLOOKUP($A1501,'Hospitalisation Details'!$A$1:$O$2344,8,FALSE)</f>
        <v>6933.24</v>
      </c>
      <c r="Q1501" t="str">
        <f>VLOOKUP($A1501,'Hospitalisation Details'!$A$1:$O$2344,3,FALSE)</f>
        <v>Sep</v>
      </c>
    </row>
    <row r="1502" spans="1:17" ht="15.6" x14ac:dyDescent="0.3">
      <c r="A1502" s="21" t="s">
        <v>868</v>
      </c>
      <c r="B1502" t="str">
        <f>VLOOKUP($A1502,'Customer Names'!$A$2:$D$2336,3,FALSE)</f>
        <v>Millicent M</v>
      </c>
      <c r="C1502">
        <f>VLOOKUP($A1502,'Medical Examinations'!$A$1:$J$2336,2,FALSE)</f>
        <v>26.33</v>
      </c>
      <c r="D1502">
        <f>VLOOKUP($A1502,'Medical Examinations'!$A$1:$J$2336,3,FALSE)</f>
        <v>4.79</v>
      </c>
      <c r="E1502" t="str">
        <f>VLOOKUP($A1502,'Medical Examinations'!$A$1:$J$2336,4,FALSE)</f>
        <v>No</v>
      </c>
      <c r="F1502" t="str">
        <f>VLOOKUP($A1502,'Medical Examinations'!$A$1:$J$2336,5,FALSE)</f>
        <v>No</v>
      </c>
      <c r="G1502" t="str">
        <f>VLOOKUP($A1502,'Medical Examinations'!$A$1:$J$2336,6,FALSE)</f>
        <v>No</v>
      </c>
      <c r="H1502">
        <f>VLOOKUP($A1502,'Medical Examinations'!$A$1:$J$2336,7,FALSE)</f>
        <v>0</v>
      </c>
      <c r="I1502" t="str">
        <f>VLOOKUP($A1502,'Medical Examinations'!$A$1:$J$2336,8,FALSE)</f>
        <v>No</v>
      </c>
      <c r="J1502" t="str">
        <f>VLOOKUP($A1502,'Medical Examinations'!$A$1:$J$2336,9,FALSE)</f>
        <v>Over Weight</v>
      </c>
      <c r="K1502" t="str">
        <f>VLOOKUP($A1502,'Medical Examinations'!$A$1:$J$2336,10,FALSE)</f>
        <v>Normal</v>
      </c>
      <c r="L1502">
        <f>VLOOKUP($A1502,'Hospitalisation Details'!$A$1:$O$2344,2,FALSE)</f>
        <v>21</v>
      </c>
      <c r="M1502" s="6" t="str">
        <f>VLOOKUP($A1502,'Hospitalisation Details'!$A$1:$O$2344,5,FALSE)</f>
        <v>21-Dec-1989</v>
      </c>
      <c r="N1502" s="28">
        <f>VLOOKUP($A1502,'Hospitalisation Details'!$A$1:$O$2344,6,FALSE)</f>
        <v>33</v>
      </c>
      <c r="O1502" s="28">
        <f>VLOOKUP($A1502,'Hospitalisation Details'!$A$1:$O$2344,7,FALSE)</f>
        <v>3</v>
      </c>
      <c r="P1502" s="28">
        <f>VLOOKUP($A1502,'Hospitalisation Details'!$A$1:$O$2344,8,FALSE)</f>
        <v>6895.19</v>
      </c>
      <c r="Q1502" t="str">
        <f>VLOOKUP($A1502,'Hospitalisation Details'!$A$1:$O$2344,3,FALSE)</f>
        <v>Dec</v>
      </c>
    </row>
    <row r="1503" spans="1:17" ht="15.6" x14ac:dyDescent="0.3">
      <c r="A1503" s="21" t="s">
        <v>867</v>
      </c>
      <c r="B1503" t="str">
        <f>VLOOKUP($A1503,'Customer Names'!$A$2:$D$2336,3,FALSE)</f>
        <v>Kathleen</v>
      </c>
      <c r="C1503">
        <f>VLOOKUP($A1503,'Medical Examinations'!$A$1:$J$2336,2,FALSE)</f>
        <v>17.29</v>
      </c>
      <c r="D1503">
        <f>VLOOKUP($A1503,'Medical Examinations'!$A$1:$J$2336,3,FALSE)</f>
        <v>5.35</v>
      </c>
      <c r="E1503" t="str">
        <f>VLOOKUP($A1503,'Medical Examinations'!$A$1:$J$2336,4,FALSE)</f>
        <v>Yes</v>
      </c>
      <c r="F1503" t="str">
        <f>VLOOKUP($A1503,'Medical Examinations'!$A$1:$J$2336,5,FALSE)</f>
        <v>No</v>
      </c>
      <c r="G1503" t="str">
        <f>VLOOKUP($A1503,'Medical Examinations'!$A$1:$J$2336,6,FALSE)</f>
        <v>No</v>
      </c>
      <c r="H1503">
        <f>VLOOKUP($A1503,'Medical Examinations'!$A$1:$J$2336,7,FALSE)</f>
        <v>0</v>
      </c>
      <c r="I1503" t="str">
        <f>VLOOKUP($A1503,'Medical Examinations'!$A$1:$J$2336,8,FALSE)</f>
        <v>No</v>
      </c>
      <c r="J1503" t="str">
        <f>VLOOKUP($A1503,'Medical Examinations'!$A$1:$J$2336,9,FALSE)</f>
        <v>Under Weight</v>
      </c>
      <c r="K1503" t="str">
        <f>VLOOKUP($A1503,'Medical Examinations'!$A$1:$J$2336,10,FALSE)</f>
        <v>Normal</v>
      </c>
      <c r="L1503">
        <f>VLOOKUP($A1503,'Hospitalisation Details'!$A$1:$O$2344,2,FALSE)</f>
        <v>10</v>
      </c>
      <c r="M1503" s="6" t="str">
        <f>VLOOKUP($A1503,'Hospitalisation Details'!$A$1:$O$2344,5,FALSE)</f>
        <v>10-Sep-1985</v>
      </c>
      <c r="N1503" s="28">
        <f>VLOOKUP($A1503,'Hospitalisation Details'!$A$1:$O$2344,6,FALSE)</f>
        <v>37</v>
      </c>
      <c r="O1503" s="28">
        <f>VLOOKUP($A1503,'Hospitalisation Details'!$A$1:$O$2344,7,FALSE)</f>
        <v>2</v>
      </c>
      <c r="P1503" s="28">
        <f>VLOOKUP($A1503,'Hospitalisation Details'!$A$1:$O$2344,8,FALSE)</f>
        <v>6877.98</v>
      </c>
      <c r="Q1503" t="str">
        <f>VLOOKUP($A1503,'Hospitalisation Details'!$A$1:$O$2344,3,FALSE)</f>
        <v>Sep</v>
      </c>
    </row>
    <row r="1504" spans="1:17" ht="15.6" x14ac:dyDescent="0.3">
      <c r="A1504" s="21" t="s">
        <v>866</v>
      </c>
      <c r="B1504" t="str">
        <f>VLOOKUP($A1504,'Customer Names'!$A$2:$D$2336,3,FALSE)</f>
        <v>Kimberly K</v>
      </c>
      <c r="C1504">
        <f>VLOOKUP($A1504,'Medical Examinations'!$A$1:$J$2336,2,FALSE)</f>
        <v>42.88</v>
      </c>
      <c r="D1504">
        <f>VLOOKUP($A1504,'Medical Examinations'!$A$1:$J$2336,3,FALSE)</f>
        <v>4.87</v>
      </c>
      <c r="E1504" t="str">
        <f>VLOOKUP($A1504,'Medical Examinations'!$A$1:$J$2336,4,FALSE)</f>
        <v>No</v>
      </c>
      <c r="F1504" t="str">
        <f>VLOOKUP($A1504,'Medical Examinations'!$A$1:$J$2336,5,FALSE)</f>
        <v>Yes</v>
      </c>
      <c r="G1504" t="str">
        <f>VLOOKUP($A1504,'Medical Examinations'!$A$1:$J$2336,6,FALSE)</f>
        <v>No</v>
      </c>
      <c r="H1504">
        <f>VLOOKUP($A1504,'Medical Examinations'!$A$1:$J$2336,7,FALSE)</f>
        <v>1</v>
      </c>
      <c r="I1504" t="str">
        <f>VLOOKUP($A1504,'Medical Examinations'!$A$1:$J$2336,8,FALSE)</f>
        <v>No</v>
      </c>
      <c r="J1504" t="str">
        <f>VLOOKUP($A1504,'Medical Examinations'!$A$1:$J$2336,9,FALSE)</f>
        <v>Obesity</v>
      </c>
      <c r="K1504" t="str">
        <f>VLOOKUP($A1504,'Medical Examinations'!$A$1:$J$2336,10,FALSE)</f>
        <v>Normal</v>
      </c>
      <c r="L1504">
        <f>VLOOKUP($A1504,'Hospitalisation Details'!$A$1:$O$2344,2,FALSE)</f>
        <v>24</v>
      </c>
      <c r="M1504" s="6" t="str">
        <f>VLOOKUP($A1504,'Hospitalisation Details'!$A$1:$O$2344,5,FALSE)</f>
        <v>24-Dec-2004</v>
      </c>
      <c r="N1504" s="28">
        <f>VLOOKUP($A1504,'Hospitalisation Details'!$A$1:$O$2344,6,FALSE)</f>
        <v>18</v>
      </c>
      <c r="O1504" s="28">
        <f>VLOOKUP($A1504,'Hospitalisation Details'!$A$1:$O$2344,7,FALSE)</f>
        <v>0</v>
      </c>
      <c r="P1504" s="28">
        <f>VLOOKUP($A1504,'Hospitalisation Details'!$A$1:$O$2344,8,FALSE)</f>
        <v>6876.53</v>
      </c>
      <c r="Q1504" t="str">
        <f>VLOOKUP($A1504,'Hospitalisation Details'!$A$1:$O$2344,3,FALSE)</f>
        <v>Dec</v>
      </c>
    </row>
    <row r="1505" spans="1:17" ht="15.6" x14ac:dyDescent="0.3">
      <c r="A1505" s="21" t="s">
        <v>865</v>
      </c>
      <c r="B1505" t="str">
        <f>VLOOKUP($A1505,'Customer Names'!$A$2:$D$2336,3,FALSE)</f>
        <v>Justin C</v>
      </c>
      <c r="C1505">
        <f>VLOOKUP($A1505,'Medical Examinations'!$A$1:$J$2336,2,FALSE)</f>
        <v>32.200000000000003</v>
      </c>
      <c r="D1505">
        <f>VLOOKUP($A1505,'Medical Examinations'!$A$1:$J$2336,3,FALSE)</f>
        <v>10.09</v>
      </c>
      <c r="E1505" t="str">
        <f>VLOOKUP($A1505,'Medical Examinations'!$A$1:$J$2336,4,FALSE)</f>
        <v>Yes</v>
      </c>
      <c r="F1505" t="str">
        <f>VLOOKUP($A1505,'Medical Examinations'!$A$1:$J$2336,5,FALSE)</f>
        <v>No</v>
      </c>
      <c r="G1505" t="str">
        <f>VLOOKUP($A1505,'Medical Examinations'!$A$1:$J$2336,6,FALSE)</f>
        <v>No</v>
      </c>
      <c r="H1505">
        <f>VLOOKUP($A1505,'Medical Examinations'!$A$1:$J$2336,7,FALSE)</f>
        <v>0</v>
      </c>
      <c r="I1505" t="str">
        <f>VLOOKUP($A1505,'Medical Examinations'!$A$1:$J$2336,8,FALSE)</f>
        <v>No</v>
      </c>
      <c r="J1505" t="str">
        <f>VLOOKUP($A1505,'Medical Examinations'!$A$1:$J$2336,9,FALSE)</f>
        <v>Obesity</v>
      </c>
      <c r="K1505" t="str">
        <f>VLOOKUP($A1505,'Medical Examinations'!$A$1:$J$2336,10,FALSE)</f>
        <v>Diabetes</v>
      </c>
      <c r="L1505">
        <f>VLOOKUP($A1505,'Hospitalisation Details'!$A$1:$O$2344,2,FALSE)</f>
        <v>23</v>
      </c>
      <c r="M1505" s="6" t="str">
        <f>VLOOKUP($A1505,'Hospitalisation Details'!$A$1:$O$2344,5,FALSE)</f>
        <v>23-Jun-1981</v>
      </c>
      <c r="N1505" s="28">
        <f>VLOOKUP($A1505,'Hospitalisation Details'!$A$1:$O$2344,6,FALSE)</f>
        <v>41</v>
      </c>
      <c r="O1505" s="28">
        <f>VLOOKUP($A1505,'Hospitalisation Details'!$A$1:$O$2344,7,FALSE)</f>
        <v>2</v>
      </c>
      <c r="P1505" s="28">
        <f>VLOOKUP($A1505,'Hospitalisation Details'!$A$1:$O$2344,8,FALSE)</f>
        <v>6875.96</v>
      </c>
      <c r="Q1505" t="str">
        <f>VLOOKUP($A1505,'Hospitalisation Details'!$A$1:$O$2344,3,FALSE)</f>
        <v>Jun</v>
      </c>
    </row>
    <row r="1506" spans="1:17" ht="15.6" x14ac:dyDescent="0.3">
      <c r="A1506" s="21" t="s">
        <v>864</v>
      </c>
      <c r="B1506" t="str">
        <f>VLOOKUP($A1506,'Customer Names'!$A$2:$D$2336,3,FALSE)</f>
        <v>Tristan P</v>
      </c>
      <c r="C1506">
        <f>VLOOKUP($A1506,'Medical Examinations'!$A$1:$J$2336,2,FALSE)</f>
        <v>18.75</v>
      </c>
      <c r="D1506">
        <f>VLOOKUP($A1506,'Medical Examinations'!$A$1:$J$2336,3,FALSE)</f>
        <v>5.47</v>
      </c>
      <c r="E1506" t="str">
        <f>VLOOKUP($A1506,'Medical Examinations'!$A$1:$J$2336,4,FALSE)</f>
        <v>Yes</v>
      </c>
      <c r="F1506" t="str">
        <f>VLOOKUP($A1506,'Medical Examinations'!$A$1:$J$2336,5,FALSE)</f>
        <v>No</v>
      </c>
      <c r="G1506" t="str">
        <f>VLOOKUP($A1506,'Medical Examinations'!$A$1:$J$2336,6,FALSE)</f>
        <v>Yes</v>
      </c>
      <c r="H1506">
        <f>VLOOKUP($A1506,'Medical Examinations'!$A$1:$J$2336,7,FALSE)</f>
        <v>1</v>
      </c>
      <c r="I1506" t="str">
        <f>VLOOKUP($A1506,'Medical Examinations'!$A$1:$J$2336,8,FALSE)</f>
        <v>No</v>
      </c>
      <c r="J1506" t="str">
        <f>VLOOKUP($A1506,'Medical Examinations'!$A$1:$J$2336,9,FALSE)</f>
        <v>Normal Weight</v>
      </c>
      <c r="K1506" t="str">
        <f>VLOOKUP($A1506,'Medical Examinations'!$A$1:$J$2336,10,FALSE)</f>
        <v>Normal</v>
      </c>
      <c r="L1506">
        <f>VLOOKUP($A1506,'Hospitalisation Details'!$A$1:$O$2344,2,FALSE)</f>
        <v>23</v>
      </c>
      <c r="M1506" s="6" t="str">
        <f>VLOOKUP($A1506,'Hospitalisation Details'!$A$1:$O$2344,5,FALSE)</f>
        <v>23-Oct-1969</v>
      </c>
      <c r="N1506" s="28">
        <f>VLOOKUP($A1506,'Hospitalisation Details'!$A$1:$O$2344,6,FALSE)</f>
        <v>53</v>
      </c>
      <c r="O1506" s="28">
        <f>VLOOKUP($A1506,'Hospitalisation Details'!$A$1:$O$2344,7,FALSE)</f>
        <v>0</v>
      </c>
      <c r="P1506" s="28">
        <f>VLOOKUP($A1506,'Hospitalisation Details'!$A$1:$O$2344,8,FALSE)</f>
        <v>6868.39</v>
      </c>
      <c r="Q1506" t="str">
        <f>VLOOKUP($A1506,'Hospitalisation Details'!$A$1:$O$2344,3,FALSE)</f>
        <v>Oct</v>
      </c>
    </row>
    <row r="1507" spans="1:17" ht="15.6" x14ac:dyDescent="0.3">
      <c r="A1507" s="21" t="s">
        <v>863</v>
      </c>
      <c r="B1507" t="str">
        <f>VLOOKUP($A1507,'Customer Names'!$A$2:$D$2336,3,FALSE)</f>
        <v>Traci A</v>
      </c>
      <c r="C1507">
        <f>VLOOKUP($A1507,'Medical Examinations'!$A$1:$J$2336,2,FALSE)</f>
        <v>22.36</v>
      </c>
      <c r="D1507">
        <f>VLOOKUP($A1507,'Medical Examinations'!$A$1:$J$2336,3,FALSE)</f>
        <v>8.6</v>
      </c>
      <c r="E1507" t="str">
        <f>VLOOKUP($A1507,'Medical Examinations'!$A$1:$J$2336,4,FALSE)</f>
        <v>No</v>
      </c>
      <c r="F1507" t="str">
        <f>VLOOKUP($A1507,'Medical Examinations'!$A$1:$J$2336,5,FALSE)</f>
        <v>No</v>
      </c>
      <c r="G1507" t="str">
        <f>VLOOKUP($A1507,'Medical Examinations'!$A$1:$J$2336,6,FALSE)</f>
        <v>No</v>
      </c>
      <c r="H1507">
        <f>VLOOKUP($A1507,'Medical Examinations'!$A$1:$J$2336,7,FALSE)</f>
        <v>0</v>
      </c>
      <c r="I1507" t="str">
        <f>VLOOKUP($A1507,'Medical Examinations'!$A$1:$J$2336,8,FALSE)</f>
        <v>No</v>
      </c>
      <c r="J1507" t="str">
        <f>VLOOKUP($A1507,'Medical Examinations'!$A$1:$J$2336,9,FALSE)</f>
        <v>Normal Weight</v>
      </c>
      <c r="K1507" t="str">
        <f>VLOOKUP($A1507,'Medical Examinations'!$A$1:$J$2336,10,FALSE)</f>
        <v>Diabetes</v>
      </c>
      <c r="L1507">
        <f>VLOOKUP($A1507,'Hospitalisation Details'!$A$1:$O$2344,2,FALSE)</f>
        <v>5</v>
      </c>
      <c r="M1507" s="6" t="str">
        <f>VLOOKUP($A1507,'Hospitalisation Details'!$A$1:$O$2344,5,FALSE)</f>
        <v>5-Aug-1978</v>
      </c>
      <c r="N1507" s="28">
        <f>VLOOKUP($A1507,'Hospitalisation Details'!$A$1:$O$2344,6,FALSE)</f>
        <v>44</v>
      </c>
      <c r="O1507" s="28">
        <f>VLOOKUP($A1507,'Hospitalisation Details'!$A$1:$O$2344,7,FALSE)</f>
        <v>2</v>
      </c>
      <c r="P1507" s="28">
        <f>VLOOKUP($A1507,'Hospitalisation Details'!$A$1:$O$2344,8,FALSE)</f>
        <v>6863.49</v>
      </c>
      <c r="Q1507" t="str">
        <f>VLOOKUP($A1507,'Hospitalisation Details'!$A$1:$O$2344,3,FALSE)</f>
        <v>Aug</v>
      </c>
    </row>
    <row r="1508" spans="1:17" ht="15.6" x14ac:dyDescent="0.3">
      <c r="A1508" s="21" t="s">
        <v>862</v>
      </c>
      <c r="B1508" t="str">
        <f>VLOOKUP($A1508,'Customer Names'!$A$2:$D$2336,3,FALSE)</f>
        <v>Justin P</v>
      </c>
      <c r="C1508">
        <f>VLOOKUP($A1508,'Medical Examinations'!$A$1:$J$2336,2,FALSE)</f>
        <v>23.94</v>
      </c>
      <c r="D1508">
        <f>VLOOKUP($A1508,'Medical Examinations'!$A$1:$J$2336,3,FALSE)</f>
        <v>10.74</v>
      </c>
      <c r="E1508" t="str">
        <f>VLOOKUP($A1508,'Medical Examinations'!$A$1:$J$2336,4,FALSE)</f>
        <v>Yes</v>
      </c>
      <c r="F1508" t="str">
        <f>VLOOKUP($A1508,'Medical Examinations'!$A$1:$J$2336,5,FALSE)</f>
        <v>No</v>
      </c>
      <c r="G1508" t="str">
        <f>VLOOKUP($A1508,'Medical Examinations'!$A$1:$J$2336,6,FALSE)</f>
        <v>No</v>
      </c>
      <c r="H1508">
        <f>VLOOKUP($A1508,'Medical Examinations'!$A$1:$J$2336,7,FALSE)</f>
        <v>0</v>
      </c>
      <c r="I1508" t="str">
        <f>VLOOKUP($A1508,'Medical Examinations'!$A$1:$J$2336,8,FALSE)</f>
        <v>No</v>
      </c>
      <c r="J1508" t="str">
        <f>VLOOKUP($A1508,'Medical Examinations'!$A$1:$J$2336,9,FALSE)</f>
        <v>Normal Weight</v>
      </c>
      <c r="K1508" t="str">
        <f>VLOOKUP($A1508,'Medical Examinations'!$A$1:$J$2336,10,FALSE)</f>
        <v>Diabetes</v>
      </c>
      <c r="L1508">
        <f>VLOOKUP($A1508,'Hospitalisation Details'!$A$1:$O$2344,2,FALSE)</f>
        <v>19</v>
      </c>
      <c r="M1508" s="6" t="str">
        <f>VLOOKUP($A1508,'Hospitalisation Details'!$A$1:$O$2344,5,FALSE)</f>
        <v>19-Jun-1981</v>
      </c>
      <c r="N1508" s="28">
        <f>VLOOKUP($A1508,'Hospitalisation Details'!$A$1:$O$2344,6,FALSE)</f>
        <v>41</v>
      </c>
      <c r="O1508" s="28">
        <f>VLOOKUP($A1508,'Hospitalisation Details'!$A$1:$O$2344,7,FALSE)</f>
        <v>1</v>
      </c>
      <c r="P1508" s="28">
        <f>VLOOKUP($A1508,'Hospitalisation Details'!$A$1:$O$2344,8,FALSE)</f>
        <v>6858.48</v>
      </c>
      <c r="Q1508" t="str">
        <f>VLOOKUP($A1508,'Hospitalisation Details'!$A$1:$O$2344,3,FALSE)</f>
        <v>Jun</v>
      </c>
    </row>
    <row r="1509" spans="1:17" ht="15.6" x14ac:dyDescent="0.3">
      <c r="A1509" s="21" t="s">
        <v>861</v>
      </c>
      <c r="B1509" t="str">
        <f>VLOOKUP($A1509,'Customer Names'!$A$2:$D$2336,3,FALSE)</f>
        <v>Logan M</v>
      </c>
      <c r="C1509">
        <f>VLOOKUP($A1509,'Medical Examinations'!$A$1:$J$2336,2,FALSE)</f>
        <v>30.1</v>
      </c>
      <c r="D1509">
        <f>VLOOKUP($A1509,'Medical Examinations'!$A$1:$J$2336,3,FALSE)</f>
        <v>4.3899999999999997</v>
      </c>
      <c r="E1509" t="str">
        <f>VLOOKUP($A1509,'Medical Examinations'!$A$1:$J$2336,4,FALSE)</f>
        <v>No</v>
      </c>
      <c r="F1509" t="str">
        <f>VLOOKUP($A1509,'Medical Examinations'!$A$1:$J$2336,5,FALSE)</f>
        <v>No</v>
      </c>
      <c r="G1509" t="str">
        <f>VLOOKUP($A1509,'Medical Examinations'!$A$1:$J$2336,6,FALSE)</f>
        <v>Yes</v>
      </c>
      <c r="H1509">
        <f>VLOOKUP($A1509,'Medical Examinations'!$A$1:$J$2336,7,FALSE)</f>
        <v>1</v>
      </c>
      <c r="I1509" t="str">
        <f>VLOOKUP($A1509,'Medical Examinations'!$A$1:$J$2336,8,FALSE)</f>
        <v>No</v>
      </c>
      <c r="J1509" t="str">
        <f>VLOOKUP($A1509,'Medical Examinations'!$A$1:$J$2336,9,FALSE)</f>
        <v>Obesity</v>
      </c>
      <c r="K1509" t="str">
        <f>VLOOKUP($A1509,'Medical Examinations'!$A$1:$J$2336,10,FALSE)</f>
        <v>Normal</v>
      </c>
      <c r="L1509">
        <f>VLOOKUP($A1509,'Hospitalisation Details'!$A$1:$O$2344,2,FALSE)</f>
        <v>4</v>
      </c>
      <c r="M1509" s="6" t="str">
        <f>VLOOKUP($A1509,'Hospitalisation Details'!$A$1:$O$2344,5,FALSE)</f>
        <v>4-Nov-1979</v>
      </c>
      <c r="N1509" s="28">
        <f>VLOOKUP($A1509,'Hospitalisation Details'!$A$1:$O$2344,6,FALSE)</f>
        <v>43</v>
      </c>
      <c r="O1509" s="28">
        <f>VLOOKUP($A1509,'Hospitalisation Details'!$A$1:$O$2344,7,FALSE)</f>
        <v>1</v>
      </c>
      <c r="P1509" s="28">
        <f>VLOOKUP($A1509,'Hospitalisation Details'!$A$1:$O$2344,8,FALSE)</f>
        <v>6849.03</v>
      </c>
      <c r="Q1509" t="str">
        <f>VLOOKUP($A1509,'Hospitalisation Details'!$A$1:$O$2344,3,FALSE)</f>
        <v>Nov</v>
      </c>
    </row>
    <row r="1510" spans="1:17" ht="15.6" x14ac:dyDescent="0.3">
      <c r="A1510" s="21" t="s">
        <v>860</v>
      </c>
      <c r="B1510" t="str">
        <f>VLOOKUP($A1510,'Customer Names'!$A$2:$D$2336,3,FALSE)</f>
        <v>Sebastien</v>
      </c>
      <c r="C1510">
        <f>VLOOKUP($A1510,'Medical Examinations'!$A$1:$J$2336,2,FALSE)</f>
        <v>21.93</v>
      </c>
      <c r="D1510">
        <f>VLOOKUP($A1510,'Medical Examinations'!$A$1:$J$2336,3,FALSE)</f>
        <v>6.3</v>
      </c>
      <c r="E1510" t="str">
        <f>VLOOKUP($A1510,'Medical Examinations'!$A$1:$J$2336,4,FALSE)</f>
        <v>No</v>
      </c>
      <c r="F1510" t="str">
        <f>VLOOKUP($A1510,'Medical Examinations'!$A$1:$J$2336,5,FALSE)</f>
        <v>No</v>
      </c>
      <c r="G1510" t="str">
        <f>VLOOKUP($A1510,'Medical Examinations'!$A$1:$J$2336,6,FALSE)</f>
        <v>No</v>
      </c>
      <c r="H1510">
        <f>VLOOKUP($A1510,'Medical Examinations'!$A$1:$J$2336,7,FALSE)</f>
        <v>0</v>
      </c>
      <c r="I1510" t="str">
        <f>VLOOKUP($A1510,'Medical Examinations'!$A$1:$J$2336,8,FALSE)</f>
        <v>No</v>
      </c>
      <c r="J1510" t="str">
        <f>VLOOKUP($A1510,'Medical Examinations'!$A$1:$J$2336,9,FALSE)</f>
        <v>Normal Weight</v>
      </c>
      <c r="K1510" t="str">
        <f>VLOOKUP($A1510,'Medical Examinations'!$A$1:$J$2336,10,FALSE)</f>
        <v>Prediabetes</v>
      </c>
      <c r="L1510">
        <f>VLOOKUP($A1510,'Hospitalisation Details'!$A$1:$O$2344,2,FALSE)</f>
        <v>15</v>
      </c>
      <c r="M1510" s="6" t="str">
        <f>VLOOKUP($A1510,'Hospitalisation Details'!$A$1:$O$2344,5,FALSE)</f>
        <v>15-Jun-1977</v>
      </c>
      <c r="N1510" s="28">
        <f>VLOOKUP($A1510,'Hospitalisation Details'!$A$1:$O$2344,6,FALSE)</f>
        <v>45</v>
      </c>
      <c r="O1510" s="28">
        <f>VLOOKUP($A1510,'Hospitalisation Details'!$A$1:$O$2344,7,FALSE)</f>
        <v>2</v>
      </c>
      <c r="P1510" s="28">
        <f>VLOOKUP($A1510,'Hospitalisation Details'!$A$1:$O$2344,8,FALSE)</f>
        <v>6843.17</v>
      </c>
      <c r="Q1510" t="str">
        <f>VLOOKUP($A1510,'Hospitalisation Details'!$A$1:$O$2344,3,FALSE)</f>
        <v>Jun</v>
      </c>
    </row>
    <row r="1511" spans="1:17" ht="15.6" x14ac:dyDescent="0.3">
      <c r="A1511" s="21" t="s">
        <v>859</v>
      </c>
      <c r="B1511" t="str">
        <f>VLOOKUP($A1511,'Customer Names'!$A$2:$D$2336,3,FALSE)</f>
        <v>Tiffany A</v>
      </c>
      <c r="C1511">
        <f>VLOOKUP($A1511,'Medical Examinations'!$A$1:$J$2336,2,FALSE)</f>
        <v>39.75</v>
      </c>
      <c r="D1511">
        <f>VLOOKUP($A1511,'Medical Examinations'!$A$1:$J$2336,3,FALSE)</f>
        <v>5.41</v>
      </c>
      <c r="E1511" t="str">
        <f>VLOOKUP($A1511,'Medical Examinations'!$A$1:$J$2336,4,FALSE)</f>
        <v>No</v>
      </c>
      <c r="F1511" t="str">
        <f>VLOOKUP($A1511,'Medical Examinations'!$A$1:$J$2336,5,FALSE)</f>
        <v>Yes</v>
      </c>
      <c r="G1511" t="str">
        <f>VLOOKUP($A1511,'Medical Examinations'!$A$1:$J$2336,6,FALSE)</f>
        <v>No</v>
      </c>
      <c r="H1511">
        <f>VLOOKUP($A1511,'Medical Examinations'!$A$1:$J$2336,7,FALSE)</f>
        <v>1</v>
      </c>
      <c r="I1511" t="str">
        <f>VLOOKUP($A1511,'Medical Examinations'!$A$1:$J$2336,8,FALSE)</f>
        <v>No</v>
      </c>
      <c r="J1511" t="str">
        <f>VLOOKUP($A1511,'Medical Examinations'!$A$1:$J$2336,9,FALSE)</f>
        <v>Obesity</v>
      </c>
      <c r="K1511" t="str">
        <f>VLOOKUP($A1511,'Medical Examinations'!$A$1:$J$2336,10,FALSE)</f>
        <v>Normal</v>
      </c>
      <c r="L1511">
        <f>VLOOKUP($A1511,'Hospitalisation Details'!$A$1:$O$2344,2,FALSE)</f>
        <v>30</v>
      </c>
      <c r="M1511" s="6" t="str">
        <f>VLOOKUP($A1511,'Hospitalisation Details'!$A$1:$O$2344,5,FALSE)</f>
        <v>30-Nov-2000</v>
      </c>
      <c r="N1511" s="28">
        <f>VLOOKUP($A1511,'Hospitalisation Details'!$A$1:$O$2344,6,FALSE)</f>
        <v>22</v>
      </c>
      <c r="O1511" s="28">
        <f>VLOOKUP($A1511,'Hospitalisation Details'!$A$1:$O$2344,7,FALSE)</f>
        <v>0</v>
      </c>
      <c r="P1511" s="28">
        <f>VLOOKUP($A1511,'Hospitalisation Details'!$A$1:$O$2344,8,FALSE)</f>
        <v>6842.28</v>
      </c>
      <c r="Q1511" t="str">
        <f>VLOOKUP($A1511,'Hospitalisation Details'!$A$1:$O$2344,3,FALSE)</f>
        <v>Nov</v>
      </c>
    </row>
    <row r="1512" spans="1:17" ht="15.6" x14ac:dyDescent="0.3">
      <c r="A1512" s="21" t="s">
        <v>858</v>
      </c>
      <c r="B1512" t="str">
        <f>VLOOKUP($A1512,'Customer Names'!$A$2:$D$2336,3,FALSE)</f>
        <v>Matthew</v>
      </c>
      <c r="C1512">
        <f>VLOOKUP($A1512,'Medical Examinations'!$A$1:$J$2336,2,FALSE)</f>
        <v>26.03</v>
      </c>
      <c r="D1512">
        <f>VLOOKUP($A1512,'Medical Examinations'!$A$1:$J$2336,3,FALSE)</f>
        <v>4.47</v>
      </c>
      <c r="E1512" t="str">
        <f>VLOOKUP($A1512,'Medical Examinations'!$A$1:$J$2336,4,FALSE)</f>
        <v>No</v>
      </c>
      <c r="F1512" t="str">
        <f>VLOOKUP($A1512,'Medical Examinations'!$A$1:$J$2336,5,FALSE)</f>
        <v>No</v>
      </c>
      <c r="G1512" t="str">
        <f>VLOOKUP($A1512,'Medical Examinations'!$A$1:$J$2336,6,FALSE)</f>
        <v>Yes</v>
      </c>
      <c r="H1512">
        <f>VLOOKUP($A1512,'Medical Examinations'!$A$1:$J$2336,7,FALSE)</f>
        <v>1</v>
      </c>
      <c r="I1512" t="str">
        <f>VLOOKUP($A1512,'Medical Examinations'!$A$1:$J$2336,8,FALSE)</f>
        <v>No</v>
      </c>
      <c r="J1512" t="str">
        <f>VLOOKUP($A1512,'Medical Examinations'!$A$1:$J$2336,9,FALSE)</f>
        <v>Over Weight</v>
      </c>
      <c r="K1512" t="str">
        <f>VLOOKUP($A1512,'Medical Examinations'!$A$1:$J$2336,10,FALSE)</f>
        <v>Normal</v>
      </c>
      <c r="L1512">
        <f>VLOOKUP($A1512,'Hospitalisation Details'!$A$1:$O$2344,2,FALSE)</f>
        <v>15</v>
      </c>
      <c r="M1512" s="6" t="str">
        <f>VLOOKUP($A1512,'Hospitalisation Details'!$A$1:$O$2344,5,FALSE)</f>
        <v>15-Jul-1979</v>
      </c>
      <c r="N1512" s="28">
        <f>VLOOKUP($A1512,'Hospitalisation Details'!$A$1:$O$2344,6,FALSE)</f>
        <v>43</v>
      </c>
      <c r="O1512" s="28">
        <f>VLOOKUP($A1512,'Hospitalisation Details'!$A$1:$O$2344,7,FALSE)</f>
        <v>0</v>
      </c>
      <c r="P1512" s="28">
        <f>VLOOKUP($A1512,'Hospitalisation Details'!$A$1:$O$2344,8,FALSE)</f>
        <v>6837.37</v>
      </c>
      <c r="Q1512" t="str">
        <f>VLOOKUP($A1512,'Hospitalisation Details'!$A$1:$O$2344,3,FALSE)</f>
        <v>Jul</v>
      </c>
    </row>
    <row r="1513" spans="1:17" ht="15.6" x14ac:dyDescent="0.3">
      <c r="A1513" s="21" t="s">
        <v>857</v>
      </c>
      <c r="B1513" t="str">
        <f>VLOOKUP($A1513,'Customer Names'!$A$2:$D$2336,3,FALSE)</f>
        <v>Luke</v>
      </c>
      <c r="C1513">
        <f>VLOOKUP($A1513,'Medical Examinations'!$A$1:$J$2336,2,FALSE)</f>
        <v>34.51</v>
      </c>
      <c r="D1513">
        <f>VLOOKUP($A1513,'Medical Examinations'!$A$1:$J$2336,3,FALSE)</f>
        <v>6.26</v>
      </c>
      <c r="E1513" t="str">
        <f>VLOOKUP($A1513,'Medical Examinations'!$A$1:$J$2336,4,FALSE)</f>
        <v>No</v>
      </c>
      <c r="F1513" t="str">
        <f>VLOOKUP($A1513,'Medical Examinations'!$A$1:$J$2336,5,FALSE)</f>
        <v>No</v>
      </c>
      <c r="G1513" t="str">
        <f>VLOOKUP($A1513,'Medical Examinations'!$A$1:$J$2336,6,FALSE)</f>
        <v>No</v>
      </c>
      <c r="H1513">
        <f>VLOOKUP($A1513,'Medical Examinations'!$A$1:$J$2336,7,FALSE)</f>
        <v>0</v>
      </c>
      <c r="I1513" t="str">
        <f>VLOOKUP($A1513,'Medical Examinations'!$A$1:$J$2336,8,FALSE)</f>
        <v>No</v>
      </c>
      <c r="J1513" t="str">
        <f>VLOOKUP($A1513,'Medical Examinations'!$A$1:$J$2336,9,FALSE)</f>
        <v>Obesity</v>
      </c>
      <c r="K1513" t="str">
        <f>VLOOKUP($A1513,'Medical Examinations'!$A$1:$J$2336,10,FALSE)</f>
        <v>Prediabetes</v>
      </c>
      <c r="L1513">
        <f>VLOOKUP($A1513,'Hospitalisation Details'!$A$1:$O$2344,2,FALSE)</f>
        <v>8</v>
      </c>
      <c r="M1513" s="6" t="str">
        <f>VLOOKUP($A1513,'Hospitalisation Details'!$A$1:$O$2344,5,FALSE)</f>
        <v>8-Jul-1994</v>
      </c>
      <c r="N1513" s="28">
        <f>VLOOKUP($A1513,'Hospitalisation Details'!$A$1:$O$2344,6,FALSE)</f>
        <v>28</v>
      </c>
      <c r="O1513" s="28">
        <f>VLOOKUP($A1513,'Hospitalisation Details'!$A$1:$O$2344,7,FALSE)</f>
        <v>0</v>
      </c>
      <c r="P1513" s="28">
        <f>VLOOKUP($A1513,'Hospitalisation Details'!$A$1:$O$2344,8,FALSE)</f>
        <v>6827.69</v>
      </c>
      <c r="Q1513" t="str">
        <f>VLOOKUP($A1513,'Hospitalisation Details'!$A$1:$O$2344,3,FALSE)</f>
        <v>Jul</v>
      </c>
    </row>
    <row r="1514" spans="1:17" ht="15.6" x14ac:dyDescent="0.3">
      <c r="A1514" s="21" t="s">
        <v>856</v>
      </c>
      <c r="B1514" t="str">
        <f>VLOOKUP($A1514,'Customer Names'!$A$2:$D$2336,3,FALSE)</f>
        <v>Leigh</v>
      </c>
      <c r="C1514">
        <f>VLOOKUP($A1514,'Medical Examinations'!$A$1:$J$2336,2,FALSE)</f>
        <v>19.32</v>
      </c>
      <c r="D1514">
        <f>VLOOKUP($A1514,'Medical Examinations'!$A$1:$J$2336,3,FALSE)</f>
        <v>11.58</v>
      </c>
      <c r="E1514" t="str">
        <f>VLOOKUP($A1514,'Medical Examinations'!$A$1:$J$2336,4,FALSE)</f>
        <v>Yes</v>
      </c>
      <c r="F1514" t="str">
        <f>VLOOKUP($A1514,'Medical Examinations'!$A$1:$J$2336,5,FALSE)</f>
        <v>No</v>
      </c>
      <c r="G1514" t="str">
        <f>VLOOKUP($A1514,'Medical Examinations'!$A$1:$J$2336,6,FALSE)</f>
        <v>No</v>
      </c>
      <c r="H1514">
        <f>VLOOKUP($A1514,'Medical Examinations'!$A$1:$J$2336,7,FALSE)</f>
        <v>1</v>
      </c>
      <c r="I1514" t="str">
        <f>VLOOKUP($A1514,'Medical Examinations'!$A$1:$J$2336,8,FALSE)</f>
        <v>No</v>
      </c>
      <c r="J1514" t="str">
        <f>VLOOKUP($A1514,'Medical Examinations'!$A$1:$J$2336,9,FALSE)</f>
        <v>Normal Weight</v>
      </c>
      <c r="K1514" t="str">
        <f>VLOOKUP($A1514,'Medical Examinations'!$A$1:$J$2336,10,FALSE)</f>
        <v>Diabetes</v>
      </c>
      <c r="L1514">
        <f>VLOOKUP($A1514,'Hospitalisation Details'!$A$1:$O$2344,2,FALSE)</f>
        <v>17</v>
      </c>
      <c r="M1514" s="6" t="str">
        <f>VLOOKUP($A1514,'Hospitalisation Details'!$A$1:$O$2344,5,FALSE)</f>
        <v>17-Aug-1975</v>
      </c>
      <c r="N1514" s="28">
        <f>VLOOKUP($A1514,'Hospitalisation Details'!$A$1:$O$2344,6,FALSE)</f>
        <v>47</v>
      </c>
      <c r="O1514" s="28">
        <f>VLOOKUP($A1514,'Hospitalisation Details'!$A$1:$O$2344,7,FALSE)</f>
        <v>1</v>
      </c>
      <c r="P1514" s="28">
        <f>VLOOKUP($A1514,'Hospitalisation Details'!$A$1:$O$2344,8,FALSE)</f>
        <v>6809.46</v>
      </c>
      <c r="Q1514" t="str">
        <f>VLOOKUP($A1514,'Hospitalisation Details'!$A$1:$O$2344,3,FALSE)</f>
        <v>Aug</v>
      </c>
    </row>
    <row r="1515" spans="1:17" ht="15.6" x14ac:dyDescent="0.3">
      <c r="A1515" s="21" t="s">
        <v>855</v>
      </c>
      <c r="B1515" t="str">
        <f>VLOOKUP($A1515,'Customer Names'!$A$2:$D$2336,3,FALSE)</f>
        <v>Yosuke</v>
      </c>
      <c r="C1515">
        <f>VLOOKUP($A1515,'Medical Examinations'!$A$1:$J$2336,2,FALSE)</f>
        <v>28.5</v>
      </c>
      <c r="D1515">
        <f>VLOOKUP($A1515,'Medical Examinations'!$A$1:$J$2336,3,FALSE)</f>
        <v>4.3600000000000003</v>
      </c>
      <c r="E1515" t="str">
        <f>VLOOKUP($A1515,'Medical Examinations'!$A$1:$J$2336,4,FALSE)</f>
        <v>No</v>
      </c>
      <c r="F1515" t="str">
        <f>VLOOKUP($A1515,'Medical Examinations'!$A$1:$J$2336,5,FALSE)</f>
        <v>No</v>
      </c>
      <c r="G1515" t="str">
        <f>VLOOKUP($A1515,'Medical Examinations'!$A$1:$J$2336,6,FALSE)</f>
        <v>No</v>
      </c>
      <c r="H1515">
        <f>VLOOKUP($A1515,'Medical Examinations'!$A$1:$J$2336,7,FALSE)</f>
        <v>0</v>
      </c>
      <c r="I1515" t="str">
        <f>VLOOKUP($A1515,'Medical Examinations'!$A$1:$J$2336,8,FALSE)</f>
        <v>No</v>
      </c>
      <c r="J1515" t="str">
        <f>VLOOKUP($A1515,'Medical Examinations'!$A$1:$J$2336,9,FALSE)</f>
        <v>Over Weight</v>
      </c>
      <c r="K1515" t="str">
        <f>VLOOKUP($A1515,'Medical Examinations'!$A$1:$J$2336,10,FALSE)</f>
        <v>Normal</v>
      </c>
      <c r="L1515">
        <f>VLOOKUP($A1515,'Hospitalisation Details'!$A$1:$O$2344,2,FALSE)</f>
        <v>29</v>
      </c>
      <c r="M1515" s="6" t="str">
        <f>VLOOKUP($A1515,'Hospitalisation Details'!$A$1:$O$2344,5,FALSE)</f>
        <v>29-Jun-1991</v>
      </c>
      <c r="N1515" s="28">
        <f>VLOOKUP($A1515,'Hospitalisation Details'!$A$1:$O$2344,6,FALSE)</f>
        <v>31</v>
      </c>
      <c r="O1515" s="28">
        <f>VLOOKUP($A1515,'Hospitalisation Details'!$A$1:$O$2344,7,FALSE)</f>
        <v>5</v>
      </c>
      <c r="P1515" s="28">
        <f>VLOOKUP($A1515,'Hospitalisation Details'!$A$1:$O$2344,8,FALSE)</f>
        <v>6799.46</v>
      </c>
      <c r="Q1515" t="str">
        <f>VLOOKUP($A1515,'Hospitalisation Details'!$A$1:$O$2344,3,FALSE)</f>
        <v>Jun</v>
      </c>
    </row>
    <row r="1516" spans="1:17" ht="15.6" x14ac:dyDescent="0.3">
      <c r="A1516" s="21" t="s">
        <v>854</v>
      </c>
      <c r="B1516" t="str">
        <f>VLOOKUP($A1516,'Customer Names'!$A$2:$D$2336,3,FALSE)</f>
        <v>Matthew</v>
      </c>
      <c r="C1516">
        <f>VLOOKUP($A1516,'Medical Examinations'!$A$1:$J$2336,2,FALSE)</f>
        <v>30.875</v>
      </c>
      <c r="D1516">
        <f>VLOOKUP($A1516,'Medical Examinations'!$A$1:$J$2336,3,FALSE)</f>
        <v>4.1399999999999997</v>
      </c>
      <c r="E1516" t="str">
        <f>VLOOKUP($A1516,'Medical Examinations'!$A$1:$J$2336,4,FALSE)</f>
        <v>Yes</v>
      </c>
      <c r="F1516" t="str">
        <f>VLOOKUP($A1516,'Medical Examinations'!$A$1:$J$2336,5,FALSE)</f>
        <v>No</v>
      </c>
      <c r="G1516" t="str">
        <f>VLOOKUP($A1516,'Medical Examinations'!$A$1:$J$2336,6,FALSE)</f>
        <v>No</v>
      </c>
      <c r="H1516">
        <f>VLOOKUP($A1516,'Medical Examinations'!$A$1:$J$2336,7,FALSE)</f>
        <v>0</v>
      </c>
      <c r="I1516" t="str">
        <f>VLOOKUP($A1516,'Medical Examinations'!$A$1:$J$2336,8,FALSE)</f>
        <v>No</v>
      </c>
      <c r="J1516" t="str">
        <f>VLOOKUP($A1516,'Medical Examinations'!$A$1:$J$2336,9,FALSE)</f>
        <v>Obesity</v>
      </c>
      <c r="K1516" t="str">
        <f>VLOOKUP($A1516,'Medical Examinations'!$A$1:$J$2336,10,FALSE)</f>
        <v>Normal</v>
      </c>
      <c r="L1516">
        <f>VLOOKUP($A1516,'Hospitalisation Details'!$A$1:$O$2344,2,FALSE)</f>
        <v>24</v>
      </c>
      <c r="M1516" s="6" t="str">
        <f>VLOOKUP($A1516,'Hospitalisation Details'!$A$1:$O$2344,5,FALSE)</f>
        <v>24-Dec-1985</v>
      </c>
      <c r="N1516" s="28">
        <f>VLOOKUP($A1516,'Hospitalisation Details'!$A$1:$O$2344,6,FALSE)</f>
        <v>37</v>
      </c>
      <c r="O1516" s="28">
        <f>VLOOKUP($A1516,'Hospitalisation Details'!$A$1:$O$2344,7,FALSE)</f>
        <v>3</v>
      </c>
      <c r="P1516" s="28">
        <f>VLOOKUP($A1516,'Hospitalisation Details'!$A$1:$O$2344,8,FALSE)</f>
        <v>6796.86</v>
      </c>
      <c r="Q1516" t="str">
        <f>VLOOKUP($A1516,'Hospitalisation Details'!$A$1:$O$2344,3,FALSE)</f>
        <v>Dec</v>
      </c>
    </row>
    <row r="1517" spans="1:17" ht="15.6" x14ac:dyDescent="0.3">
      <c r="A1517" s="21" t="s">
        <v>853</v>
      </c>
      <c r="B1517" t="str">
        <f>VLOOKUP($A1517,'Customer Names'!$A$2:$D$2336,3,FALSE)</f>
        <v>Jacob</v>
      </c>
      <c r="C1517">
        <f>VLOOKUP($A1517,'Medical Examinations'!$A$1:$J$2336,2,FALSE)</f>
        <v>24.02</v>
      </c>
      <c r="D1517">
        <f>VLOOKUP($A1517,'Medical Examinations'!$A$1:$J$2336,3,FALSE)</f>
        <v>4.38</v>
      </c>
      <c r="E1517" t="str">
        <f>VLOOKUP($A1517,'Medical Examinations'!$A$1:$J$2336,4,FALSE)</f>
        <v>No</v>
      </c>
      <c r="F1517" t="str">
        <f>VLOOKUP($A1517,'Medical Examinations'!$A$1:$J$2336,5,FALSE)</f>
        <v>No</v>
      </c>
      <c r="G1517" t="str">
        <f>VLOOKUP($A1517,'Medical Examinations'!$A$1:$J$2336,6,FALSE)</f>
        <v>No</v>
      </c>
      <c r="H1517">
        <f>VLOOKUP($A1517,'Medical Examinations'!$A$1:$J$2336,7,FALSE)</f>
        <v>0</v>
      </c>
      <c r="I1517" t="str">
        <f>VLOOKUP($A1517,'Medical Examinations'!$A$1:$J$2336,8,FALSE)</f>
        <v>No</v>
      </c>
      <c r="J1517" t="str">
        <f>VLOOKUP($A1517,'Medical Examinations'!$A$1:$J$2336,9,FALSE)</f>
        <v>Normal Weight</v>
      </c>
      <c r="K1517" t="str">
        <f>VLOOKUP($A1517,'Medical Examinations'!$A$1:$J$2336,10,FALSE)</f>
        <v>Normal</v>
      </c>
      <c r="L1517">
        <f>VLOOKUP($A1517,'Hospitalisation Details'!$A$1:$O$2344,2,FALSE)</f>
        <v>23</v>
      </c>
      <c r="M1517" s="6" t="str">
        <f>VLOOKUP($A1517,'Hospitalisation Details'!$A$1:$O$2344,5,FALSE)</f>
        <v>23-Nov-1980</v>
      </c>
      <c r="N1517" s="28">
        <f>VLOOKUP($A1517,'Hospitalisation Details'!$A$1:$O$2344,6,FALSE)</f>
        <v>42</v>
      </c>
      <c r="O1517" s="28">
        <f>VLOOKUP($A1517,'Hospitalisation Details'!$A$1:$O$2344,7,FALSE)</f>
        <v>2</v>
      </c>
      <c r="P1517" s="28">
        <f>VLOOKUP($A1517,'Hospitalisation Details'!$A$1:$O$2344,8,FALSE)</f>
        <v>6781.52</v>
      </c>
      <c r="Q1517" t="str">
        <f>VLOOKUP($A1517,'Hospitalisation Details'!$A$1:$O$2344,3,FALSE)</f>
        <v>Nov</v>
      </c>
    </row>
    <row r="1518" spans="1:17" ht="15.6" x14ac:dyDescent="0.3">
      <c r="A1518" s="21" t="s">
        <v>852</v>
      </c>
      <c r="B1518" t="str">
        <f>VLOOKUP($A1518,'Customer Names'!$A$2:$D$2336,3,FALSE)</f>
        <v>Jodi</v>
      </c>
      <c r="C1518">
        <f>VLOOKUP($A1518,'Medical Examinations'!$A$1:$J$2336,2,FALSE)</f>
        <v>36.08</v>
      </c>
      <c r="D1518">
        <f>VLOOKUP($A1518,'Medical Examinations'!$A$1:$J$2336,3,FALSE)</f>
        <v>11.61</v>
      </c>
      <c r="E1518" t="str">
        <f>VLOOKUP($A1518,'Medical Examinations'!$A$1:$J$2336,4,FALSE)</f>
        <v>Yes</v>
      </c>
      <c r="F1518" t="str">
        <f>VLOOKUP($A1518,'Medical Examinations'!$A$1:$J$2336,5,FALSE)</f>
        <v>No</v>
      </c>
      <c r="G1518" t="str">
        <f>VLOOKUP($A1518,'Medical Examinations'!$A$1:$J$2336,6,FALSE)</f>
        <v>No</v>
      </c>
      <c r="H1518">
        <f>VLOOKUP($A1518,'Medical Examinations'!$A$1:$J$2336,7,FALSE)</f>
        <v>0</v>
      </c>
      <c r="I1518" t="str">
        <f>VLOOKUP($A1518,'Medical Examinations'!$A$1:$J$2336,8,FALSE)</f>
        <v>No</v>
      </c>
      <c r="J1518" t="str">
        <f>VLOOKUP($A1518,'Medical Examinations'!$A$1:$J$2336,9,FALSE)</f>
        <v>Obesity</v>
      </c>
      <c r="K1518" t="str">
        <f>VLOOKUP($A1518,'Medical Examinations'!$A$1:$J$2336,10,FALSE)</f>
        <v>Diabetes</v>
      </c>
      <c r="L1518">
        <f>VLOOKUP($A1518,'Hospitalisation Details'!$A$1:$O$2344,2,FALSE)</f>
        <v>8</v>
      </c>
      <c r="M1518" s="6" t="str">
        <f>VLOOKUP($A1518,'Hospitalisation Details'!$A$1:$O$2344,5,FALSE)</f>
        <v>8-Oct-1981</v>
      </c>
      <c r="N1518" s="28">
        <f>VLOOKUP($A1518,'Hospitalisation Details'!$A$1:$O$2344,6,FALSE)</f>
        <v>41</v>
      </c>
      <c r="O1518" s="28">
        <f>VLOOKUP($A1518,'Hospitalisation Details'!$A$1:$O$2344,7,FALSE)</f>
        <v>1</v>
      </c>
      <c r="P1518" s="28">
        <f>VLOOKUP($A1518,'Hospitalisation Details'!$A$1:$O$2344,8,FALSE)</f>
        <v>6781.35</v>
      </c>
      <c r="Q1518" t="str">
        <f>VLOOKUP($A1518,'Hospitalisation Details'!$A$1:$O$2344,3,FALSE)</f>
        <v>Oct</v>
      </c>
    </row>
    <row r="1519" spans="1:17" ht="15.6" x14ac:dyDescent="0.3">
      <c r="A1519" s="21" t="s">
        <v>851</v>
      </c>
      <c r="B1519" t="str">
        <f>VLOOKUP($A1519,'Customer Names'!$A$2:$D$2336,3,FALSE)</f>
        <v>Lauren</v>
      </c>
      <c r="C1519">
        <f>VLOOKUP($A1519,'Medical Examinations'!$A$1:$J$2336,2,FALSE)</f>
        <v>32.200000000000003</v>
      </c>
      <c r="D1519">
        <f>VLOOKUP($A1519,'Medical Examinations'!$A$1:$J$2336,3,FALSE)</f>
        <v>10.59</v>
      </c>
      <c r="E1519" t="str">
        <f>VLOOKUP($A1519,'Medical Examinations'!$A$1:$J$2336,4,FALSE)</f>
        <v>Yes</v>
      </c>
      <c r="F1519" t="str">
        <f>VLOOKUP($A1519,'Medical Examinations'!$A$1:$J$2336,5,FALSE)</f>
        <v>No</v>
      </c>
      <c r="G1519" t="str">
        <f>VLOOKUP($A1519,'Medical Examinations'!$A$1:$J$2336,6,FALSE)</f>
        <v>No</v>
      </c>
      <c r="H1519">
        <f>VLOOKUP($A1519,'Medical Examinations'!$A$1:$J$2336,7,FALSE)</f>
        <v>0</v>
      </c>
      <c r="I1519" t="str">
        <f>VLOOKUP($A1519,'Medical Examinations'!$A$1:$J$2336,8,FALSE)</f>
        <v>No</v>
      </c>
      <c r="J1519" t="str">
        <f>VLOOKUP($A1519,'Medical Examinations'!$A$1:$J$2336,9,FALSE)</f>
        <v>Obesity</v>
      </c>
      <c r="K1519" t="str">
        <f>VLOOKUP($A1519,'Medical Examinations'!$A$1:$J$2336,10,FALSE)</f>
        <v>Diabetes</v>
      </c>
      <c r="L1519">
        <f>VLOOKUP($A1519,'Hospitalisation Details'!$A$1:$O$2344,2,FALSE)</f>
        <v>3</v>
      </c>
      <c r="M1519" s="6" t="str">
        <f>VLOOKUP($A1519,'Hospitalisation Details'!$A$1:$O$2344,5,FALSE)</f>
        <v>3-Sep-1981</v>
      </c>
      <c r="N1519" s="28">
        <f>VLOOKUP($A1519,'Hospitalisation Details'!$A$1:$O$2344,6,FALSE)</f>
        <v>41</v>
      </c>
      <c r="O1519" s="28">
        <f>VLOOKUP($A1519,'Hospitalisation Details'!$A$1:$O$2344,7,FALSE)</f>
        <v>1</v>
      </c>
      <c r="P1519" s="28">
        <f>VLOOKUP($A1519,'Hospitalisation Details'!$A$1:$O$2344,8,FALSE)</f>
        <v>6775.96</v>
      </c>
      <c r="Q1519" t="str">
        <f>VLOOKUP($A1519,'Hospitalisation Details'!$A$1:$O$2344,3,FALSE)</f>
        <v>Sep</v>
      </c>
    </row>
    <row r="1520" spans="1:17" ht="15.6" x14ac:dyDescent="0.3">
      <c r="A1520" s="21" t="s">
        <v>850</v>
      </c>
      <c r="B1520" t="str">
        <f>VLOOKUP($A1520,'Customer Names'!$A$2:$D$2336,3,FALSE)</f>
        <v>Misti C</v>
      </c>
      <c r="C1520">
        <f>VLOOKUP($A1520,'Medical Examinations'!$A$1:$J$2336,2,FALSE)</f>
        <v>28.05</v>
      </c>
      <c r="D1520">
        <f>VLOOKUP($A1520,'Medical Examinations'!$A$1:$J$2336,3,FALSE)</f>
        <v>11.85</v>
      </c>
      <c r="E1520" t="str">
        <f>VLOOKUP($A1520,'Medical Examinations'!$A$1:$J$2336,4,FALSE)</f>
        <v>Yes</v>
      </c>
      <c r="F1520" t="str">
        <f>VLOOKUP($A1520,'Medical Examinations'!$A$1:$J$2336,5,FALSE)</f>
        <v>No</v>
      </c>
      <c r="G1520" t="str">
        <f>VLOOKUP($A1520,'Medical Examinations'!$A$1:$J$2336,6,FALSE)</f>
        <v>No</v>
      </c>
      <c r="H1520">
        <f>VLOOKUP($A1520,'Medical Examinations'!$A$1:$J$2336,7,FALSE)</f>
        <v>0</v>
      </c>
      <c r="I1520" t="str">
        <f>VLOOKUP($A1520,'Medical Examinations'!$A$1:$J$2336,8,FALSE)</f>
        <v>No</v>
      </c>
      <c r="J1520" t="str">
        <f>VLOOKUP($A1520,'Medical Examinations'!$A$1:$J$2336,9,FALSE)</f>
        <v>Over Weight</v>
      </c>
      <c r="K1520" t="str">
        <f>VLOOKUP($A1520,'Medical Examinations'!$A$1:$J$2336,10,FALSE)</f>
        <v>Diabetes</v>
      </c>
      <c r="L1520">
        <f>VLOOKUP($A1520,'Hospitalisation Details'!$A$1:$O$2344,2,FALSE)</f>
        <v>21</v>
      </c>
      <c r="M1520" s="6" t="str">
        <f>VLOOKUP($A1520,'Hospitalisation Details'!$A$1:$O$2344,5,FALSE)</f>
        <v>21-Sep-1981</v>
      </c>
      <c r="N1520" s="28">
        <f>VLOOKUP($A1520,'Hospitalisation Details'!$A$1:$O$2344,6,FALSE)</f>
        <v>41</v>
      </c>
      <c r="O1520" s="28">
        <f>VLOOKUP($A1520,'Hospitalisation Details'!$A$1:$O$2344,7,FALSE)</f>
        <v>1</v>
      </c>
      <c r="P1520" s="28">
        <f>VLOOKUP($A1520,'Hospitalisation Details'!$A$1:$O$2344,8,FALSE)</f>
        <v>6770.19</v>
      </c>
      <c r="Q1520" t="str">
        <f>VLOOKUP($A1520,'Hospitalisation Details'!$A$1:$O$2344,3,FALSE)</f>
        <v>Sep</v>
      </c>
    </row>
    <row r="1521" spans="1:17" ht="15.6" x14ac:dyDescent="0.3">
      <c r="A1521" s="21" t="s">
        <v>849</v>
      </c>
      <c r="B1521" t="str">
        <f>VLOOKUP($A1521,'Customer Names'!$A$2:$D$2336,3,FALSE)</f>
        <v>Angela J</v>
      </c>
      <c r="C1521">
        <f>VLOOKUP($A1521,'Medical Examinations'!$A$1:$J$2336,2,FALSE)</f>
        <v>19</v>
      </c>
      <c r="D1521">
        <f>VLOOKUP($A1521,'Medical Examinations'!$A$1:$J$2336,3,FALSE)</f>
        <v>5.46</v>
      </c>
      <c r="E1521" t="str">
        <f>VLOOKUP($A1521,'Medical Examinations'!$A$1:$J$2336,4,FALSE)</f>
        <v>Yes</v>
      </c>
      <c r="F1521" t="str">
        <f>VLOOKUP($A1521,'Medical Examinations'!$A$1:$J$2336,5,FALSE)</f>
        <v>No</v>
      </c>
      <c r="G1521" t="str">
        <f>VLOOKUP($A1521,'Medical Examinations'!$A$1:$J$2336,6,FALSE)</f>
        <v>No</v>
      </c>
      <c r="H1521">
        <f>VLOOKUP($A1521,'Medical Examinations'!$A$1:$J$2336,7,FALSE)</f>
        <v>1</v>
      </c>
      <c r="I1521" t="str">
        <f>VLOOKUP($A1521,'Medical Examinations'!$A$1:$J$2336,8,FALSE)</f>
        <v>No</v>
      </c>
      <c r="J1521" t="str">
        <f>VLOOKUP($A1521,'Medical Examinations'!$A$1:$J$2336,9,FALSE)</f>
        <v>Normal Weight</v>
      </c>
      <c r="K1521" t="str">
        <f>VLOOKUP($A1521,'Medical Examinations'!$A$1:$J$2336,10,FALSE)</f>
        <v>Normal</v>
      </c>
      <c r="L1521">
        <f>VLOOKUP($A1521,'Hospitalisation Details'!$A$1:$O$2344,2,FALSE)</f>
        <v>10</v>
      </c>
      <c r="M1521" s="6" t="str">
        <f>VLOOKUP($A1521,'Hospitalisation Details'!$A$1:$O$2344,5,FALSE)</f>
        <v>10-Oct-1988</v>
      </c>
      <c r="N1521" s="28">
        <f>VLOOKUP($A1521,'Hospitalisation Details'!$A$1:$O$2344,6,FALSE)</f>
        <v>34</v>
      </c>
      <c r="O1521" s="28">
        <f>VLOOKUP($A1521,'Hospitalisation Details'!$A$1:$O$2344,7,FALSE)</f>
        <v>3</v>
      </c>
      <c r="P1521" s="28">
        <f>VLOOKUP($A1521,'Hospitalisation Details'!$A$1:$O$2344,8,FALSE)</f>
        <v>6753.04</v>
      </c>
      <c r="Q1521" t="str">
        <f>VLOOKUP($A1521,'Hospitalisation Details'!$A$1:$O$2344,3,FALSE)</f>
        <v>Oct</v>
      </c>
    </row>
    <row r="1522" spans="1:17" ht="15.6" x14ac:dyDescent="0.3">
      <c r="A1522" s="21" t="s">
        <v>848</v>
      </c>
      <c r="B1522" t="str">
        <f>VLOOKUP($A1522,'Customer Names'!$A$2:$D$2336,3,FALSE)</f>
        <v>Jonathan D</v>
      </c>
      <c r="C1522">
        <f>VLOOKUP($A1522,'Medical Examinations'!$A$1:$J$2336,2,FALSE)</f>
        <v>16.13</v>
      </c>
      <c r="D1522">
        <f>VLOOKUP($A1522,'Medical Examinations'!$A$1:$J$2336,3,FALSE)</f>
        <v>4.54</v>
      </c>
      <c r="E1522" t="str">
        <f>VLOOKUP($A1522,'Medical Examinations'!$A$1:$J$2336,4,FALSE)</f>
        <v>Yes</v>
      </c>
      <c r="F1522" t="str">
        <f>VLOOKUP($A1522,'Medical Examinations'!$A$1:$J$2336,5,FALSE)</f>
        <v>No</v>
      </c>
      <c r="G1522" t="str">
        <f>VLOOKUP($A1522,'Medical Examinations'!$A$1:$J$2336,6,FALSE)</f>
        <v>No</v>
      </c>
      <c r="H1522">
        <f>VLOOKUP($A1522,'Medical Examinations'!$A$1:$J$2336,7,FALSE)</f>
        <v>2</v>
      </c>
      <c r="I1522" t="str">
        <f>VLOOKUP($A1522,'Medical Examinations'!$A$1:$J$2336,8,FALSE)</f>
        <v>No</v>
      </c>
      <c r="J1522" t="str">
        <f>VLOOKUP($A1522,'Medical Examinations'!$A$1:$J$2336,9,FALSE)</f>
        <v>Under Weight</v>
      </c>
      <c r="K1522" t="str">
        <f>VLOOKUP($A1522,'Medical Examinations'!$A$1:$J$2336,10,FALSE)</f>
        <v>Normal</v>
      </c>
      <c r="L1522">
        <f>VLOOKUP($A1522,'Hospitalisation Details'!$A$1:$O$2344,2,FALSE)</f>
        <v>9</v>
      </c>
      <c r="M1522" s="6" t="str">
        <f>VLOOKUP($A1522,'Hospitalisation Details'!$A$1:$O$2344,5,FALSE)</f>
        <v>9-Dec-1966</v>
      </c>
      <c r="N1522" s="28">
        <f>VLOOKUP($A1522,'Hospitalisation Details'!$A$1:$O$2344,6,FALSE)</f>
        <v>56</v>
      </c>
      <c r="O1522" s="28">
        <f>VLOOKUP($A1522,'Hospitalisation Details'!$A$1:$O$2344,7,FALSE)</f>
        <v>0</v>
      </c>
      <c r="P1522" s="28">
        <f>VLOOKUP($A1522,'Hospitalisation Details'!$A$1:$O$2344,8,FALSE)</f>
        <v>6750.27</v>
      </c>
      <c r="Q1522" t="str">
        <f>VLOOKUP($A1522,'Hospitalisation Details'!$A$1:$O$2344,3,FALSE)</f>
        <v>Dec</v>
      </c>
    </row>
    <row r="1523" spans="1:17" ht="15.6" x14ac:dyDescent="0.3">
      <c r="A1523" s="21" t="s">
        <v>847</v>
      </c>
      <c r="B1523" t="str">
        <f>VLOOKUP($A1523,'Customer Names'!$A$2:$D$2336,3,FALSE)</f>
        <v>Victoria</v>
      </c>
      <c r="C1523">
        <f>VLOOKUP($A1523,'Medical Examinations'!$A$1:$J$2336,2,FALSE)</f>
        <v>18.77</v>
      </c>
      <c r="D1523">
        <f>VLOOKUP($A1523,'Medical Examinations'!$A$1:$J$2336,3,FALSE)</f>
        <v>11.98</v>
      </c>
      <c r="E1523" t="str">
        <f>VLOOKUP($A1523,'Medical Examinations'!$A$1:$J$2336,4,FALSE)</f>
        <v>Yes</v>
      </c>
      <c r="F1523" t="str">
        <f>VLOOKUP($A1523,'Medical Examinations'!$A$1:$J$2336,5,FALSE)</f>
        <v>No</v>
      </c>
      <c r="G1523" t="str">
        <f>VLOOKUP($A1523,'Medical Examinations'!$A$1:$J$2336,6,FALSE)</f>
        <v>No</v>
      </c>
      <c r="H1523">
        <f>VLOOKUP($A1523,'Medical Examinations'!$A$1:$J$2336,7,FALSE)</f>
        <v>2</v>
      </c>
      <c r="I1523" t="str">
        <f>VLOOKUP($A1523,'Medical Examinations'!$A$1:$J$2336,8,FALSE)</f>
        <v>No</v>
      </c>
      <c r="J1523" t="str">
        <f>VLOOKUP($A1523,'Medical Examinations'!$A$1:$J$2336,9,FALSE)</f>
        <v>Normal Weight</v>
      </c>
      <c r="K1523" t="str">
        <f>VLOOKUP($A1523,'Medical Examinations'!$A$1:$J$2336,10,FALSE)</f>
        <v>Diabetes</v>
      </c>
      <c r="L1523">
        <f>VLOOKUP($A1523,'Hospitalisation Details'!$A$1:$O$2344,2,FALSE)</f>
        <v>17</v>
      </c>
      <c r="M1523" s="6" t="str">
        <f>VLOOKUP($A1523,'Hospitalisation Details'!$A$1:$O$2344,5,FALSE)</f>
        <v>17-Jun-1970</v>
      </c>
      <c r="N1523" s="28">
        <f>VLOOKUP($A1523,'Hospitalisation Details'!$A$1:$O$2344,6,FALSE)</f>
        <v>52</v>
      </c>
      <c r="O1523" s="28">
        <f>VLOOKUP($A1523,'Hospitalisation Details'!$A$1:$O$2344,7,FALSE)</f>
        <v>0</v>
      </c>
      <c r="P1523" s="28">
        <f>VLOOKUP($A1523,'Hospitalisation Details'!$A$1:$O$2344,8,FALSE)</f>
        <v>6749.63</v>
      </c>
      <c r="Q1523" t="str">
        <f>VLOOKUP($A1523,'Hospitalisation Details'!$A$1:$O$2344,3,FALSE)</f>
        <v>Jun</v>
      </c>
    </row>
    <row r="1524" spans="1:17" ht="15.6" x14ac:dyDescent="0.3">
      <c r="A1524" s="21" t="s">
        <v>846</v>
      </c>
      <c r="B1524" t="str">
        <f>VLOOKUP($A1524,'Customer Names'!$A$2:$D$2336,3,FALSE)</f>
        <v>Adrian R</v>
      </c>
      <c r="C1524">
        <f>VLOOKUP($A1524,'Medical Examinations'!$A$1:$J$2336,2,FALSE)</f>
        <v>28.88</v>
      </c>
      <c r="D1524">
        <f>VLOOKUP($A1524,'Medical Examinations'!$A$1:$J$2336,3,FALSE)</f>
        <v>6.59</v>
      </c>
      <c r="E1524" t="str">
        <f>VLOOKUP($A1524,'Medical Examinations'!$A$1:$J$2336,4,FALSE)</f>
        <v>Yes</v>
      </c>
      <c r="F1524" t="str">
        <f>VLOOKUP($A1524,'Medical Examinations'!$A$1:$J$2336,5,FALSE)</f>
        <v>No</v>
      </c>
      <c r="G1524" t="str">
        <f>VLOOKUP($A1524,'Medical Examinations'!$A$1:$J$2336,6,FALSE)</f>
        <v>No</v>
      </c>
      <c r="H1524">
        <f>VLOOKUP($A1524,'Medical Examinations'!$A$1:$J$2336,7,FALSE)</f>
        <v>1</v>
      </c>
      <c r="I1524" t="str">
        <f>VLOOKUP($A1524,'Medical Examinations'!$A$1:$J$2336,8,FALSE)</f>
        <v>No</v>
      </c>
      <c r="J1524" t="str">
        <f>VLOOKUP($A1524,'Medical Examinations'!$A$1:$J$2336,9,FALSE)</f>
        <v>Over Weight</v>
      </c>
      <c r="K1524" t="str">
        <f>VLOOKUP($A1524,'Medical Examinations'!$A$1:$J$2336,10,FALSE)</f>
        <v>Diabetes</v>
      </c>
      <c r="L1524">
        <f>VLOOKUP($A1524,'Hospitalisation Details'!$A$1:$O$2344,2,FALSE)</f>
        <v>5</v>
      </c>
      <c r="M1524" s="6" t="str">
        <f>VLOOKUP($A1524,'Hospitalisation Details'!$A$1:$O$2344,5,FALSE)</f>
        <v>5-Jun-1986</v>
      </c>
      <c r="N1524" s="28">
        <f>VLOOKUP($A1524,'Hospitalisation Details'!$A$1:$O$2344,6,FALSE)</f>
        <v>37</v>
      </c>
      <c r="O1524" s="28">
        <f>VLOOKUP($A1524,'Hospitalisation Details'!$A$1:$O$2344,7,FALSE)</f>
        <v>3</v>
      </c>
      <c r="P1524" s="28">
        <f>VLOOKUP($A1524,'Hospitalisation Details'!$A$1:$O$2344,8,FALSE)</f>
        <v>6748.59</v>
      </c>
      <c r="Q1524" t="str">
        <f>VLOOKUP($A1524,'Hospitalisation Details'!$A$1:$O$2344,3,FALSE)</f>
        <v>Jun</v>
      </c>
    </row>
    <row r="1525" spans="1:17" ht="15.6" x14ac:dyDescent="0.3">
      <c r="A1525" s="21" t="s">
        <v>845</v>
      </c>
      <c r="B1525" t="str">
        <f>VLOOKUP($A1525,'Customer Names'!$A$2:$D$2336,3,FALSE)</f>
        <v>Andrew</v>
      </c>
      <c r="C1525">
        <f>VLOOKUP($A1525,'Medical Examinations'!$A$1:$J$2336,2,FALSE)</f>
        <v>27.55</v>
      </c>
      <c r="D1525">
        <f>VLOOKUP($A1525,'Medical Examinations'!$A$1:$J$2336,3,FALSE)</f>
        <v>10.83</v>
      </c>
      <c r="E1525" t="str">
        <f>VLOOKUP($A1525,'Medical Examinations'!$A$1:$J$2336,4,FALSE)</f>
        <v>Yes</v>
      </c>
      <c r="F1525" t="str">
        <f>VLOOKUP($A1525,'Medical Examinations'!$A$1:$J$2336,5,FALSE)</f>
        <v>No</v>
      </c>
      <c r="G1525" t="str">
        <f>VLOOKUP($A1525,'Medical Examinations'!$A$1:$J$2336,6,FALSE)</f>
        <v>No</v>
      </c>
      <c r="H1525">
        <f>VLOOKUP($A1525,'Medical Examinations'!$A$1:$J$2336,7,FALSE)</f>
        <v>1</v>
      </c>
      <c r="I1525" t="str">
        <f>VLOOKUP($A1525,'Medical Examinations'!$A$1:$J$2336,8,FALSE)</f>
        <v>No</v>
      </c>
      <c r="J1525" t="str">
        <f>VLOOKUP($A1525,'Medical Examinations'!$A$1:$J$2336,9,FALSE)</f>
        <v>Over Weight</v>
      </c>
      <c r="K1525" t="str">
        <f>VLOOKUP($A1525,'Medical Examinations'!$A$1:$J$2336,10,FALSE)</f>
        <v>Diabetes</v>
      </c>
      <c r="L1525">
        <f>VLOOKUP($A1525,'Hospitalisation Details'!$A$1:$O$2344,2,FALSE)</f>
        <v>7</v>
      </c>
      <c r="M1525" s="6" t="str">
        <f>VLOOKUP($A1525,'Hospitalisation Details'!$A$1:$O$2344,5,FALSE)</f>
        <v>7-Aug-1986</v>
      </c>
      <c r="N1525" s="28">
        <f>VLOOKUP($A1525,'Hospitalisation Details'!$A$1:$O$2344,6,FALSE)</f>
        <v>36</v>
      </c>
      <c r="O1525" s="28">
        <f>VLOOKUP($A1525,'Hospitalisation Details'!$A$1:$O$2344,7,FALSE)</f>
        <v>3</v>
      </c>
      <c r="P1525" s="28">
        <f>VLOOKUP($A1525,'Hospitalisation Details'!$A$1:$O$2344,8,FALSE)</f>
        <v>6746.74</v>
      </c>
      <c r="Q1525" t="str">
        <f>VLOOKUP($A1525,'Hospitalisation Details'!$A$1:$O$2344,3,FALSE)</f>
        <v>Aug</v>
      </c>
    </row>
    <row r="1526" spans="1:17" ht="15.6" x14ac:dyDescent="0.3">
      <c r="A1526" s="21" t="s">
        <v>844</v>
      </c>
      <c r="B1526" t="str">
        <f>VLOOKUP($A1526,'Customer Names'!$A$2:$D$2336,3,FALSE)</f>
        <v>Jason A</v>
      </c>
      <c r="C1526">
        <f>VLOOKUP($A1526,'Medical Examinations'!$A$1:$J$2336,2,FALSE)</f>
        <v>15.6</v>
      </c>
      <c r="D1526">
        <f>VLOOKUP($A1526,'Medical Examinations'!$A$1:$J$2336,3,FALSE)</f>
        <v>8.6</v>
      </c>
      <c r="E1526" t="str">
        <f>VLOOKUP($A1526,'Medical Examinations'!$A$1:$J$2336,4,FALSE)</f>
        <v>No</v>
      </c>
      <c r="F1526" t="str">
        <f>VLOOKUP($A1526,'Medical Examinations'!$A$1:$J$2336,5,FALSE)</f>
        <v>No</v>
      </c>
      <c r="G1526" t="str">
        <f>VLOOKUP($A1526,'Medical Examinations'!$A$1:$J$2336,6,FALSE)</f>
        <v>No</v>
      </c>
      <c r="H1526">
        <f>VLOOKUP($A1526,'Medical Examinations'!$A$1:$J$2336,7,FALSE)</f>
        <v>0</v>
      </c>
      <c r="I1526" t="str">
        <f>VLOOKUP($A1526,'Medical Examinations'!$A$1:$J$2336,8,FALSE)</f>
        <v>No</v>
      </c>
      <c r="J1526" t="str">
        <f>VLOOKUP($A1526,'Medical Examinations'!$A$1:$J$2336,9,FALSE)</f>
        <v>Under Weight</v>
      </c>
      <c r="K1526" t="str">
        <f>VLOOKUP($A1526,'Medical Examinations'!$A$1:$J$2336,10,FALSE)</f>
        <v>Diabetes</v>
      </c>
      <c r="L1526">
        <f>VLOOKUP($A1526,'Hospitalisation Details'!$A$1:$O$2344,2,FALSE)</f>
        <v>18</v>
      </c>
      <c r="M1526" s="6" t="str">
        <f>VLOOKUP($A1526,'Hospitalisation Details'!$A$1:$O$2344,5,FALSE)</f>
        <v>18-Jul-1968</v>
      </c>
      <c r="N1526" s="28">
        <f>VLOOKUP($A1526,'Hospitalisation Details'!$A$1:$O$2344,6,FALSE)</f>
        <v>54</v>
      </c>
      <c r="O1526" s="28">
        <f>VLOOKUP($A1526,'Hospitalisation Details'!$A$1:$O$2344,7,FALSE)</f>
        <v>0</v>
      </c>
      <c r="P1526" s="28">
        <f>VLOOKUP($A1526,'Hospitalisation Details'!$A$1:$O$2344,8,FALSE)</f>
        <v>6738.84</v>
      </c>
      <c r="Q1526" t="str">
        <f>VLOOKUP($A1526,'Hospitalisation Details'!$A$1:$O$2344,3,FALSE)</f>
        <v>Jul</v>
      </c>
    </row>
    <row r="1527" spans="1:17" ht="15.6" x14ac:dyDescent="0.3">
      <c r="A1527" s="21" t="s">
        <v>843</v>
      </c>
      <c r="B1527" t="str">
        <f>VLOOKUP($A1527,'Customer Names'!$A$2:$D$2336,3,FALSE)</f>
        <v>Rachel</v>
      </c>
      <c r="C1527">
        <f>VLOOKUP($A1527,'Medical Examinations'!$A$1:$J$2336,2,FALSE)</f>
        <v>21.99</v>
      </c>
      <c r="D1527">
        <f>VLOOKUP($A1527,'Medical Examinations'!$A$1:$J$2336,3,FALSE)</f>
        <v>11.17</v>
      </c>
      <c r="E1527" t="str">
        <f>VLOOKUP($A1527,'Medical Examinations'!$A$1:$J$2336,4,FALSE)</f>
        <v>No</v>
      </c>
      <c r="F1527" t="str">
        <f>VLOOKUP($A1527,'Medical Examinations'!$A$1:$J$2336,5,FALSE)</f>
        <v>No</v>
      </c>
      <c r="G1527" t="str">
        <f>VLOOKUP($A1527,'Medical Examinations'!$A$1:$J$2336,6,FALSE)</f>
        <v>No</v>
      </c>
      <c r="H1527">
        <f>VLOOKUP($A1527,'Medical Examinations'!$A$1:$J$2336,7,FALSE)</f>
        <v>0</v>
      </c>
      <c r="I1527" t="str">
        <f>VLOOKUP($A1527,'Medical Examinations'!$A$1:$J$2336,8,FALSE)</f>
        <v>No</v>
      </c>
      <c r="J1527" t="str">
        <f>VLOOKUP($A1527,'Medical Examinations'!$A$1:$J$2336,9,FALSE)</f>
        <v>Normal Weight</v>
      </c>
      <c r="K1527" t="str">
        <f>VLOOKUP($A1527,'Medical Examinations'!$A$1:$J$2336,10,FALSE)</f>
        <v>Diabetes</v>
      </c>
      <c r="L1527">
        <f>VLOOKUP($A1527,'Hospitalisation Details'!$A$1:$O$2344,2,FALSE)</f>
        <v>21</v>
      </c>
      <c r="M1527" s="6" t="str">
        <f>VLOOKUP($A1527,'Hospitalisation Details'!$A$1:$O$2344,5,FALSE)</f>
        <v>21-Oct-1978</v>
      </c>
      <c r="N1527" s="28">
        <f>VLOOKUP($A1527,'Hospitalisation Details'!$A$1:$O$2344,6,FALSE)</f>
        <v>44</v>
      </c>
      <c r="O1527" s="28">
        <f>VLOOKUP($A1527,'Hospitalisation Details'!$A$1:$O$2344,7,FALSE)</f>
        <v>2</v>
      </c>
      <c r="P1527" s="28">
        <f>VLOOKUP($A1527,'Hospitalisation Details'!$A$1:$O$2344,8,FALSE)</f>
        <v>6737.98</v>
      </c>
      <c r="Q1527" t="str">
        <f>VLOOKUP($A1527,'Hospitalisation Details'!$A$1:$O$2344,3,FALSE)</f>
        <v>Oct</v>
      </c>
    </row>
    <row r="1528" spans="1:17" ht="15.6" x14ac:dyDescent="0.3">
      <c r="A1528" s="21" t="s">
        <v>842</v>
      </c>
      <c r="B1528" t="str">
        <f>VLOOKUP($A1528,'Customer Names'!$A$2:$D$2336,3,FALSE)</f>
        <v>Susan</v>
      </c>
      <c r="C1528">
        <f>VLOOKUP($A1528,'Medical Examinations'!$A$1:$J$2336,2,FALSE)</f>
        <v>34.85</v>
      </c>
      <c r="D1528">
        <f>VLOOKUP($A1528,'Medical Examinations'!$A$1:$J$2336,3,FALSE)</f>
        <v>5.75</v>
      </c>
      <c r="E1528" t="str">
        <f>VLOOKUP($A1528,'Medical Examinations'!$A$1:$J$2336,4,FALSE)</f>
        <v>No</v>
      </c>
      <c r="F1528" t="str">
        <f>VLOOKUP($A1528,'Medical Examinations'!$A$1:$J$2336,5,FALSE)</f>
        <v>No</v>
      </c>
      <c r="G1528" t="str">
        <f>VLOOKUP($A1528,'Medical Examinations'!$A$1:$J$2336,6,FALSE)</f>
        <v>No</v>
      </c>
      <c r="H1528">
        <f>VLOOKUP($A1528,'Medical Examinations'!$A$1:$J$2336,7,FALSE)</f>
        <v>0</v>
      </c>
      <c r="I1528" t="str">
        <f>VLOOKUP($A1528,'Medical Examinations'!$A$1:$J$2336,8,FALSE)</f>
        <v>No</v>
      </c>
      <c r="J1528" t="str">
        <f>VLOOKUP($A1528,'Medical Examinations'!$A$1:$J$2336,9,FALSE)</f>
        <v>Obesity</v>
      </c>
      <c r="K1528" t="str">
        <f>VLOOKUP($A1528,'Medical Examinations'!$A$1:$J$2336,10,FALSE)</f>
        <v>Prediabetes</v>
      </c>
      <c r="L1528">
        <f>VLOOKUP($A1528,'Hospitalisation Details'!$A$1:$O$2344,2,FALSE)</f>
        <v>13</v>
      </c>
      <c r="M1528" s="6" t="str">
        <f>VLOOKUP($A1528,'Hospitalisation Details'!$A$1:$O$2344,5,FALSE)</f>
        <v>13-Jun-1994</v>
      </c>
      <c r="N1528" s="28">
        <f>VLOOKUP($A1528,'Hospitalisation Details'!$A$1:$O$2344,6,FALSE)</f>
        <v>28</v>
      </c>
      <c r="O1528" s="28">
        <f>VLOOKUP($A1528,'Hospitalisation Details'!$A$1:$O$2344,7,FALSE)</f>
        <v>0</v>
      </c>
      <c r="P1528" s="28">
        <f>VLOOKUP($A1528,'Hospitalisation Details'!$A$1:$O$2344,8,FALSE)</f>
        <v>6721.37</v>
      </c>
      <c r="Q1528" t="str">
        <f>VLOOKUP($A1528,'Hospitalisation Details'!$A$1:$O$2344,3,FALSE)</f>
        <v>Jun</v>
      </c>
    </row>
    <row r="1529" spans="1:17" ht="15.6" x14ac:dyDescent="0.3">
      <c r="A1529" s="21" t="s">
        <v>841</v>
      </c>
      <c r="B1529" t="str">
        <f>VLOOKUP($A1529,'Customer Names'!$A$2:$D$2336,3,FALSE)</f>
        <v>Cameron M</v>
      </c>
      <c r="C1529">
        <f>VLOOKUP($A1529,'Medical Examinations'!$A$1:$J$2336,2,FALSE)</f>
        <v>24.51</v>
      </c>
      <c r="D1529">
        <f>VLOOKUP($A1529,'Medical Examinations'!$A$1:$J$2336,3,FALSE)</f>
        <v>4.83</v>
      </c>
      <c r="E1529" t="str">
        <f>VLOOKUP($A1529,'Medical Examinations'!$A$1:$J$2336,4,FALSE)</f>
        <v>Yes</v>
      </c>
      <c r="F1529" t="str">
        <f>VLOOKUP($A1529,'Medical Examinations'!$A$1:$J$2336,5,FALSE)</f>
        <v>No</v>
      </c>
      <c r="G1529" t="str">
        <f>VLOOKUP($A1529,'Medical Examinations'!$A$1:$J$2336,6,FALSE)</f>
        <v>Yes</v>
      </c>
      <c r="H1529">
        <f>VLOOKUP($A1529,'Medical Examinations'!$A$1:$J$2336,7,FALSE)</f>
        <v>1</v>
      </c>
      <c r="I1529" t="str">
        <f>VLOOKUP($A1529,'Medical Examinations'!$A$1:$J$2336,8,FALSE)</f>
        <v>No</v>
      </c>
      <c r="J1529" t="str">
        <f>VLOOKUP($A1529,'Medical Examinations'!$A$1:$J$2336,9,FALSE)</f>
        <v>Normal Weight</v>
      </c>
      <c r="K1529" t="str">
        <f>VLOOKUP($A1529,'Medical Examinations'!$A$1:$J$2336,10,FALSE)</f>
        <v>Normal</v>
      </c>
      <c r="L1529">
        <f>VLOOKUP($A1529,'Hospitalisation Details'!$A$1:$O$2344,2,FALSE)</f>
        <v>12</v>
      </c>
      <c r="M1529" s="6" t="str">
        <f>VLOOKUP($A1529,'Hospitalisation Details'!$A$1:$O$2344,5,FALSE)</f>
        <v>12-Jun-1983</v>
      </c>
      <c r="N1529" s="28">
        <f>VLOOKUP($A1529,'Hospitalisation Details'!$A$1:$O$2344,6,FALSE)</f>
        <v>39</v>
      </c>
      <c r="O1529" s="28">
        <f>VLOOKUP($A1529,'Hospitalisation Details'!$A$1:$O$2344,7,FALSE)</f>
        <v>2</v>
      </c>
      <c r="P1529" s="28">
        <f>VLOOKUP($A1529,'Hospitalisation Details'!$A$1:$O$2344,8,FALSE)</f>
        <v>6710.19</v>
      </c>
      <c r="Q1529" t="str">
        <f>VLOOKUP($A1529,'Hospitalisation Details'!$A$1:$O$2344,3,FALSE)</f>
        <v>Jun</v>
      </c>
    </row>
    <row r="1530" spans="1:17" ht="15.6" x14ac:dyDescent="0.3">
      <c r="A1530" s="21" t="s">
        <v>840</v>
      </c>
      <c r="B1530" t="str">
        <f>VLOOKUP($A1530,'Customer Names'!$A$2:$D$2336,3,FALSE)</f>
        <v>Claudia A</v>
      </c>
      <c r="C1530">
        <f>VLOOKUP($A1530,'Medical Examinations'!$A$1:$J$2336,2,FALSE)</f>
        <v>19.399999999999999</v>
      </c>
      <c r="D1530">
        <f>VLOOKUP($A1530,'Medical Examinations'!$A$1:$J$2336,3,FALSE)</f>
        <v>11.93</v>
      </c>
      <c r="E1530" t="str">
        <f>VLOOKUP($A1530,'Medical Examinations'!$A$1:$J$2336,4,FALSE)</f>
        <v>No</v>
      </c>
      <c r="F1530" t="str">
        <f>VLOOKUP($A1530,'Medical Examinations'!$A$1:$J$2336,5,FALSE)</f>
        <v>No</v>
      </c>
      <c r="G1530" t="str">
        <f>VLOOKUP($A1530,'Medical Examinations'!$A$1:$J$2336,6,FALSE)</f>
        <v>No</v>
      </c>
      <c r="H1530">
        <f>VLOOKUP($A1530,'Medical Examinations'!$A$1:$J$2336,7,FALSE)</f>
        <v>0</v>
      </c>
      <c r="I1530" t="str">
        <f>VLOOKUP($A1530,'Medical Examinations'!$A$1:$J$2336,8,FALSE)</f>
        <v>No</v>
      </c>
      <c r="J1530" t="str">
        <f>VLOOKUP($A1530,'Medical Examinations'!$A$1:$J$2336,9,FALSE)</f>
        <v>Normal Weight</v>
      </c>
      <c r="K1530" t="str">
        <f>VLOOKUP($A1530,'Medical Examinations'!$A$1:$J$2336,10,FALSE)</f>
        <v>Diabetes</v>
      </c>
      <c r="L1530">
        <f>VLOOKUP($A1530,'Hospitalisation Details'!$A$1:$O$2344,2,FALSE)</f>
        <v>12</v>
      </c>
      <c r="M1530" s="6" t="str">
        <f>VLOOKUP($A1530,'Hospitalisation Details'!$A$1:$O$2344,5,FALSE)</f>
        <v>12-Dec-1971</v>
      </c>
      <c r="N1530" s="28">
        <f>VLOOKUP($A1530,'Hospitalisation Details'!$A$1:$O$2344,6,FALSE)</f>
        <v>51</v>
      </c>
      <c r="O1530" s="28">
        <f>VLOOKUP($A1530,'Hospitalisation Details'!$A$1:$O$2344,7,FALSE)</f>
        <v>0</v>
      </c>
      <c r="P1530" s="28">
        <f>VLOOKUP($A1530,'Hospitalisation Details'!$A$1:$O$2344,8,FALSE)</f>
        <v>6706.47</v>
      </c>
      <c r="Q1530" t="str">
        <f>VLOOKUP($A1530,'Hospitalisation Details'!$A$1:$O$2344,3,FALSE)</f>
        <v>Dec</v>
      </c>
    </row>
    <row r="1531" spans="1:17" ht="15.6" x14ac:dyDescent="0.3">
      <c r="A1531" s="21" t="s">
        <v>839</v>
      </c>
      <c r="B1531" t="str">
        <f>VLOOKUP($A1531,'Customer Names'!$A$2:$D$2336,3,FALSE)</f>
        <v>Kate</v>
      </c>
      <c r="C1531">
        <f>VLOOKUP($A1531,'Medical Examinations'!$A$1:$J$2336,2,FALSE)</f>
        <v>15.1</v>
      </c>
      <c r="D1531">
        <f>VLOOKUP($A1531,'Medical Examinations'!$A$1:$J$2336,3,FALSE)</f>
        <v>8.41</v>
      </c>
      <c r="E1531" t="str">
        <f>VLOOKUP($A1531,'Medical Examinations'!$A$1:$J$2336,4,FALSE)</f>
        <v>No</v>
      </c>
      <c r="F1531" t="str">
        <f>VLOOKUP($A1531,'Medical Examinations'!$A$1:$J$2336,5,FALSE)</f>
        <v>No</v>
      </c>
      <c r="G1531" t="str">
        <f>VLOOKUP($A1531,'Medical Examinations'!$A$1:$J$2336,6,FALSE)</f>
        <v>No</v>
      </c>
      <c r="H1531">
        <f>VLOOKUP($A1531,'Medical Examinations'!$A$1:$J$2336,7,FALSE)</f>
        <v>0</v>
      </c>
      <c r="I1531" t="str">
        <f>VLOOKUP($A1531,'Medical Examinations'!$A$1:$J$2336,8,FALSE)</f>
        <v>No</v>
      </c>
      <c r="J1531" t="str">
        <f>VLOOKUP($A1531,'Medical Examinations'!$A$1:$J$2336,9,FALSE)</f>
        <v>Under Weight</v>
      </c>
      <c r="K1531" t="str">
        <f>VLOOKUP($A1531,'Medical Examinations'!$A$1:$J$2336,10,FALSE)</f>
        <v>Diabetes</v>
      </c>
      <c r="L1531">
        <f>VLOOKUP($A1531,'Hospitalisation Details'!$A$1:$O$2344,2,FALSE)</f>
        <v>13</v>
      </c>
      <c r="M1531" s="6" t="str">
        <f>VLOOKUP($A1531,'Hospitalisation Details'!$A$1:$O$2344,5,FALSE)</f>
        <v>13-Jul-1968</v>
      </c>
      <c r="N1531" s="28">
        <f>VLOOKUP($A1531,'Hospitalisation Details'!$A$1:$O$2344,6,FALSE)</f>
        <v>54</v>
      </c>
      <c r="O1531" s="28">
        <f>VLOOKUP($A1531,'Hospitalisation Details'!$A$1:$O$2344,7,FALSE)</f>
        <v>0</v>
      </c>
      <c r="P1531" s="28">
        <f>VLOOKUP($A1531,'Hospitalisation Details'!$A$1:$O$2344,8,FALSE)</f>
        <v>6700.56</v>
      </c>
      <c r="Q1531" t="str">
        <f>VLOOKUP($A1531,'Hospitalisation Details'!$A$1:$O$2344,3,FALSE)</f>
        <v>Jul</v>
      </c>
    </row>
    <row r="1532" spans="1:17" ht="15.6" x14ac:dyDescent="0.3">
      <c r="A1532" s="21" t="s">
        <v>838</v>
      </c>
      <c r="B1532" t="str">
        <f>VLOOKUP($A1532,'Customer Names'!$A$2:$D$2336,3,FALSE)</f>
        <v>Nicole M</v>
      </c>
      <c r="C1532">
        <f>VLOOKUP($A1532,'Medical Examinations'!$A$1:$J$2336,2,FALSE)</f>
        <v>23.37</v>
      </c>
      <c r="D1532">
        <f>VLOOKUP($A1532,'Medical Examinations'!$A$1:$J$2336,3,FALSE)</f>
        <v>5.59</v>
      </c>
      <c r="E1532" t="str">
        <f>VLOOKUP($A1532,'Medical Examinations'!$A$1:$J$2336,4,FALSE)</f>
        <v>Yes</v>
      </c>
      <c r="F1532" t="str">
        <f>VLOOKUP($A1532,'Medical Examinations'!$A$1:$J$2336,5,FALSE)</f>
        <v>No</v>
      </c>
      <c r="G1532" t="str">
        <f>VLOOKUP($A1532,'Medical Examinations'!$A$1:$J$2336,6,FALSE)</f>
        <v>No</v>
      </c>
      <c r="H1532">
        <f>VLOOKUP($A1532,'Medical Examinations'!$A$1:$J$2336,7,FALSE)</f>
        <v>0</v>
      </c>
      <c r="I1532" t="str">
        <f>VLOOKUP($A1532,'Medical Examinations'!$A$1:$J$2336,8,FALSE)</f>
        <v>No</v>
      </c>
      <c r="J1532" t="str">
        <f>VLOOKUP($A1532,'Medical Examinations'!$A$1:$J$2336,9,FALSE)</f>
        <v>Normal Weight</v>
      </c>
      <c r="K1532" t="str">
        <f>VLOOKUP($A1532,'Medical Examinations'!$A$1:$J$2336,10,FALSE)</f>
        <v>Normal</v>
      </c>
      <c r="L1532">
        <f>VLOOKUP($A1532,'Hospitalisation Details'!$A$1:$O$2344,2,FALSE)</f>
        <v>9</v>
      </c>
      <c r="M1532" s="6" t="str">
        <f>VLOOKUP($A1532,'Hospitalisation Details'!$A$1:$O$2344,5,FALSE)</f>
        <v>9-Jul-1985</v>
      </c>
      <c r="N1532" s="28">
        <f>VLOOKUP($A1532,'Hospitalisation Details'!$A$1:$O$2344,6,FALSE)</f>
        <v>37</v>
      </c>
      <c r="O1532" s="28">
        <f>VLOOKUP($A1532,'Hospitalisation Details'!$A$1:$O$2344,7,FALSE)</f>
        <v>2</v>
      </c>
      <c r="P1532" s="28">
        <f>VLOOKUP($A1532,'Hospitalisation Details'!$A$1:$O$2344,8,FALSE)</f>
        <v>6686.43</v>
      </c>
      <c r="Q1532" t="str">
        <f>VLOOKUP($A1532,'Hospitalisation Details'!$A$1:$O$2344,3,FALSE)</f>
        <v>Jul</v>
      </c>
    </row>
    <row r="1533" spans="1:17" ht="15.6" x14ac:dyDescent="0.3">
      <c r="A1533" s="21" t="s">
        <v>837</v>
      </c>
      <c r="B1533" t="str">
        <f>VLOOKUP($A1533,'Customer Names'!$A$2:$D$2336,3,FALSE)</f>
        <v>Jack</v>
      </c>
      <c r="C1533">
        <f>VLOOKUP($A1533,'Medical Examinations'!$A$1:$J$2336,2,FALSE)</f>
        <v>42.4</v>
      </c>
      <c r="D1533">
        <f>VLOOKUP($A1533,'Medical Examinations'!$A$1:$J$2336,3,FALSE)</f>
        <v>4.0599999999999996</v>
      </c>
      <c r="E1533" t="str">
        <f>VLOOKUP($A1533,'Medical Examinations'!$A$1:$J$2336,4,FALSE)</f>
        <v>No</v>
      </c>
      <c r="F1533" t="str">
        <f>VLOOKUP($A1533,'Medical Examinations'!$A$1:$J$2336,5,FALSE)</f>
        <v>No</v>
      </c>
      <c r="G1533" t="str">
        <f>VLOOKUP($A1533,'Medical Examinations'!$A$1:$J$2336,6,FALSE)</f>
        <v>No</v>
      </c>
      <c r="H1533">
        <f>VLOOKUP($A1533,'Medical Examinations'!$A$1:$J$2336,7,FALSE)</f>
        <v>0</v>
      </c>
      <c r="I1533" t="str">
        <f>VLOOKUP($A1533,'Medical Examinations'!$A$1:$J$2336,8,FALSE)</f>
        <v>No</v>
      </c>
      <c r="J1533" t="str">
        <f>VLOOKUP($A1533,'Medical Examinations'!$A$1:$J$2336,9,FALSE)</f>
        <v>Obesity</v>
      </c>
      <c r="K1533" t="str">
        <f>VLOOKUP($A1533,'Medical Examinations'!$A$1:$J$2336,10,FALSE)</f>
        <v>Normal</v>
      </c>
      <c r="L1533">
        <f>VLOOKUP($A1533,'Hospitalisation Details'!$A$1:$O$2344,2,FALSE)</f>
        <v>20</v>
      </c>
      <c r="M1533" s="6" t="str">
        <f>VLOOKUP($A1533,'Hospitalisation Details'!$A$1:$O$2344,5,FALSE)</f>
        <v>20-Oct-1989</v>
      </c>
      <c r="N1533" s="28">
        <f>VLOOKUP($A1533,'Hospitalisation Details'!$A$1:$O$2344,6,FALSE)</f>
        <v>33</v>
      </c>
      <c r="O1533" s="28">
        <f>VLOOKUP($A1533,'Hospitalisation Details'!$A$1:$O$2344,7,FALSE)</f>
        <v>5</v>
      </c>
      <c r="P1533" s="28">
        <f>VLOOKUP($A1533,'Hospitalisation Details'!$A$1:$O$2344,8,FALSE)</f>
        <v>6666.24</v>
      </c>
      <c r="Q1533" t="str">
        <f>VLOOKUP($A1533,'Hospitalisation Details'!$A$1:$O$2344,3,FALSE)</f>
        <v>Oct</v>
      </c>
    </row>
    <row r="1534" spans="1:17" ht="15.6" x14ac:dyDescent="0.3">
      <c r="A1534" s="21" t="s">
        <v>836</v>
      </c>
      <c r="B1534" t="str">
        <f>VLOOKUP($A1534,'Customer Names'!$A$2:$D$2336,3,FALSE)</f>
        <v>Gregory</v>
      </c>
      <c r="C1534">
        <f>VLOOKUP($A1534,'Medical Examinations'!$A$1:$J$2336,2,FALSE)</f>
        <v>28.405000000000001</v>
      </c>
      <c r="D1534">
        <f>VLOOKUP($A1534,'Medical Examinations'!$A$1:$J$2336,3,FALSE)</f>
        <v>7.02</v>
      </c>
      <c r="E1534" t="str">
        <f>VLOOKUP($A1534,'Medical Examinations'!$A$1:$J$2336,4,FALSE)</f>
        <v>Yes</v>
      </c>
      <c r="F1534" t="str">
        <f>VLOOKUP($A1534,'Medical Examinations'!$A$1:$J$2336,5,FALSE)</f>
        <v>No</v>
      </c>
      <c r="G1534" t="str">
        <f>VLOOKUP($A1534,'Medical Examinations'!$A$1:$J$2336,6,FALSE)</f>
        <v>No</v>
      </c>
      <c r="H1534">
        <f>VLOOKUP($A1534,'Medical Examinations'!$A$1:$J$2336,7,FALSE)</f>
        <v>0</v>
      </c>
      <c r="I1534" t="str">
        <f>VLOOKUP($A1534,'Medical Examinations'!$A$1:$J$2336,8,FALSE)</f>
        <v>No</v>
      </c>
      <c r="J1534" t="str">
        <f>VLOOKUP($A1534,'Medical Examinations'!$A$1:$J$2336,9,FALSE)</f>
        <v>Over Weight</v>
      </c>
      <c r="K1534" t="str">
        <f>VLOOKUP($A1534,'Medical Examinations'!$A$1:$J$2336,10,FALSE)</f>
        <v>Diabetes</v>
      </c>
      <c r="L1534">
        <f>VLOOKUP($A1534,'Hospitalisation Details'!$A$1:$O$2344,2,FALSE)</f>
        <v>17</v>
      </c>
      <c r="M1534" s="6" t="str">
        <f>VLOOKUP($A1534,'Hospitalisation Details'!$A$1:$O$2344,5,FALSE)</f>
        <v>17-Sep-1981</v>
      </c>
      <c r="N1534" s="28">
        <f>VLOOKUP($A1534,'Hospitalisation Details'!$A$1:$O$2344,6,FALSE)</f>
        <v>41</v>
      </c>
      <c r="O1534" s="28">
        <f>VLOOKUP($A1534,'Hospitalisation Details'!$A$1:$O$2344,7,FALSE)</f>
        <v>1</v>
      </c>
      <c r="P1534" s="28">
        <f>VLOOKUP($A1534,'Hospitalisation Details'!$A$1:$O$2344,8,FALSE)</f>
        <v>6664.69</v>
      </c>
      <c r="Q1534" t="str">
        <f>VLOOKUP($A1534,'Hospitalisation Details'!$A$1:$O$2344,3,FALSE)</f>
        <v>Sep</v>
      </c>
    </row>
    <row r="1535" spans="1:17" ht="15.6" x14ac:dyDescent="0.3">
      <c r="A1535" s="21" t="s">
        <v>835</v>
      </c>
      <c r="B1535" t="str">
        <f>VLOOKUP($A1535,'Customer Names'!$A$2:$D$2336,3,FALSE)</f>
        <v>Rebecca</v>
      </c>
      <c r="C1535">
        <f>VLOOKUP($A1535,'Medical Examinations'!$A$1:$J$2336,2,FALSE)</f>
        <v>23.4</v>
      </c>
      <c r="D1535">
        <f>VLOOKUP($A1535,'Medical Examinations'!$A$1:$J$2336,3,FALSE)</f>
        <v>4.47</v>
      </c>
      <c r="E1535" t="str">
        <f>VLOOKUP($A1535,'Medical Examinations'!$A$1:$J$2336,4,FALSE)</f>
        <v>No</v>
      </c>
      <c r="F1535" t="str">
        <f>VLOOKUP($A1535,'Medical Examinations'!$A$1:$J$2336,5,FALSE)</f>
        <v>No</v>
      </c>
      <c r="G1535" t="str">
        <f>VLOOKUP($A1535,'Medical Examinations'!$A$1:$J$2336,6,FALSE)</f>
        <v>No</v>
      </c>
      <c r="H1535">
        <f>VLOOKUP($A1535,'Medical Examinations'!$A$1:$J$2336,7,FALSE)</f>
        <v>0</v>
      </c>
      <c r="I1535" t="str">
        <f>VLOOKUP($A1535,'Medical Examinations'!$A$1:$J$2336,8,FALSE)</f>
        <v>No</v>
      </c>
      <c r="J1535" t="str">
        <f>VLOOKUP($A1535,'Medical Examinations'!$A$1:$J$2336,9,FALSE)</f>
        <v>Normal Weight</v>
      </c>
      <c r="K1535" t="str">
        <f>VLOOKUP($A1535,'Medical Examinations'!$A$1:$J$2336,10,FALSE)</f>
        <v>Normal</v>
      </c>
      <c r="L1535">
        <f>VLOOKUP($A1535,'Hospitalisation Details'!$A$1:$O$2344,2,FALSE)</f>
        <v>27</v>
      </c>
      <c r="M1535" s="6" t="str">
        <f>VLOOKUP($A1535,'Hospitalisation Details'!$A$1:$O$2344,5,FALSE)</f>
        <v>27-Sep-1982</v>
      </c>
      <c r="N1535" s="28">
        <f>VLOOKUP($A1535,'Hospitalisation Details'!$A$1:$O$2344,6,FALSE)</f>
        <v>40</v>
      </c>
      <c r="O1535" s="28">
        <f>VLOOKUP($A1535,'Hospitalisation Details'!$A$1:$O$2344,7,FALSE)</f>
        <v>3</v>
      </c>
      <c r="P1535" s="28">
        <f>VLOOKUP($A1535,'Hospitalisation Details'!$A$1:$O$2344,8,FALSE)</f>
        <v>6664.32</v>
      </c>
      <c r="Q1535" t="str">
        <f>VLOOKUP($A1535,'Hospitalisation Details'!$A$1:$O$2344,3,FALSE)</f>
        <v>Sep</v>
      </c>
    </row>
    <row r="1536" spans="1:17" ht="15.6" x14ac:dyDescent="0.3">
      <c r="A1536" s="21" t="s">
        <v>834</v>
      </c>
      <c r="B1536" t="str">
        <f>VLOOKUP($A1536,'Customer Names'!$A$2:$D$2336,3,FALSE)</f>
        <v>Adam</v>
      </c>
      <c r="C1536">
        <f>VLOOKUP($A1536,'Medical Examinations'!$A$1:$J$2336,2,FALSE)</f>
        <v>33.44</v>
      </c>
      <c r="D1536">
        <f>VLOOKUP($A1536,'Medical Examinations'!$A$1:$J$2336,3,FALSE)</f>
        <v>4.54</v>
      </c>
      <c r="E1536" t="str">
        <f>VLOOKUP($A1536,'Medical Examinations'!$A$1:$J$2336,4,FALSE)</f>
        <v>No</v>
      </c>
      <c r="F1536" t="str">
        <f>VLOOKUP($A1536,'Medical Examinations'!$A$1:$J$2336,5,FALSE)</f>
        <v>No</v>
      </c>
      <c r="G1536" t="str">
        <f>VLOOKUP($A1536,'Medical Examinations'!$A$1:$J$2336,6,FALSE)</f>
        <v>No</v>
      </c>
      <c r="H1536">
        <f>VLOOKUP($A1536,'Medical Examinations'!$A$1:$J$2336,7,FALSE)</f>
        <v>0</v>
      </c>
      <c r="I1536" t="str">
        <f>VLOOKUP($A1536,'Medical Examinations'!$A$1:$J$2336,8,FALSE)</f>
        <v>No</v>
      </c>
      <c r="J1536" t="str">
        <f>VLOOKUP($A1536,'Medical Examinations'!$A$1:$J$2336,9,FALSE)</f>
        <v>Obesity</v>
      </c>
      <c r="K1536" t="str">
        <f>VLOOKUP($A1536,'Medical Examinations'!$A$1:$J$2336,10,FALSE)</f>
        <v>Normal</v>
      </c>
      <c r="L1536">
        <f>VLOOKUP($A1536,'Hospitalisation Details'!$A$1:$O$2344,2,FALSE)</f>
        <v>19</v>
      </c>
      <c r="M1536" s="6" t="str">
        <f>VLOOKUP($A1536,'Hospitalisation Details'!$A$1:$O$2344,5,FALSE)</f>
        <v>19-Nov-1989</v>
      </c>
      <c r="N1536" s="28">
        <f>VLOOKUP($A1536,'Hospitalisation Details'!$A$1:$O$2344,6,FALSE)</f>
        <v>33</v>
      </c>
      <c r="O1536" s="28">
        <f>VLOOKUP($A1536,'Hospitalisation Details'!$A$1:$O$2344,7,FALSE)</f>
        <v>5</v>
      </c>
      <c r="P1536" s="28">
        <f>VLOOKUP($A1536,'Hospitalisation Details'!$A$1:$O$2344,8,FALSE)</f>
        <v>6653.79</v>
      </c>
      <c r="Q1536" t="str">
        <f>VLOOKUP($A1536,'Hospitalisation Details'!$A$1:$O$2344,3,FALSE)</f>
        <v>Nov</v>
      </c>
    </row>
    <row r="1537" spans="1:17" ht="15.6" x14ac:dyDescent="0.3">
      <c r="A1537" s="21" t="s">
        <v>833</v>
      </c>
      <c r="B1537" t="str">
        <f>VLOOKUP($A1537,'Customer Names'!$A$2:$D$2336,3,FALSE)</f>
        <v>Ryan</v>
      </c>
      <c r="C1537">
        <f>VLOOKUP($A1537,'Medical Examinations'!$A$1:$J$2336,2,FALSE)</f>
        <v>21.12</v>
      </c>
      <c r="D1537">
        <f>VLOOKUP($A1537,'Medical Examinations'!$A$1:$J$2336,3,FALSE)</f>
        <v>4.99</v>
      </c>
      <c r="E1537" t="str">
        <f>VLOOKUP($A1537,'Medical Examinations'!$A$1:$J$2336,4,FALSE)</f>
        <v>No</v>
      </c>
      <c r="F1537" t="str">
        <f>VLOOKUP($A1537,'Medical Examinations'!$A$1:$J$2336,5,FALSE)</f>
        <v>No</v>
      </c>
      <c r="G1537" t="str">
        <f>VLOOKUP($A1537,'Medical Examinations'!$A$1:$J$2336,6,FALSE)</f>
        <v>No</v>
      </c>
      <c r="H1537">
        <f>VLOOKUP($A1537,'Medical Examinations'!$A$1:$J$2336,7,FALSE)</f>
        <v>1</v>
      </c>
      <c r="I1537" t="str">
        <f>VLOOKUP($A1537,'Medical Examinations'!$A$1:$J$2336,8,FALSE)</f>
        <v>No</v>
      </c>
      <c r="J1537" t="str">
        <f>VLOOKUP($A1537,'Medical Examinations'!$A$1:$J$2336,9,FALSE)</f>
        <v>Normal Weight</v>
      </c>
      <c r="K1537" t="str">
        <f>VLOOKUP($A1537,'Medical Examinations'!$A$1:$J$2336,10,FALSE)</f>
        <v>Normal</v>
      </c>
      <c r="L1537">
        <f>VLOOKUP($A1537,'Hospitalisation Details'!$A$1:$O$2344,2,FALSE)</f>
        <v>1</v>
      </c>
      <c r="M1537" s="6" t="str">
        <f>VLOOKUP($A1537,'Hospitalisation Details'!$A$1:$O$2344,5,FALSE)</f>
        <v>1-Jul-1984</v>
      </c>
      <c r="N1537" s="28">
        <f>VLOOKUP($A1537,'Hospitalisation Details'!$A$1:$O$2344,6,FALSE)</f>
        <v>38</v>
      </c>
      <c r="O1537" s="28">
        <f>VLOOKUP($A1537,'Hospitalisation Details'!$A$1:$O$2344,7,FALSE)</f>
        <v>3</v>
      </c>
      <c r="P1537" s="28">
        <f>VLOOKUP($A1537,'Hospitalisation Details'!$A$1:$O$2344,8,FALSE)</f>
        <v>6652.53</v>
      </c>
      <c r="Q1537" t="str">
        <f>VLOOKUP($A1537,'Hospitalisation Details'!$A$1:$O$2344,3,FALSE)</f>
        <v>Jul</v>
      </c>
    </row>
    <row r="1538" spans="1:17" ht="15.6" x14ac:dyDescent="0.3">
      <c r="A1538" s="21" t="s">
        <v>832</v>
      </c>
      <c r="B1538" t="str">
        <f>VLOOKUP($A1538,'Customer Names'!$A$2:$D$2336,3,FALSE)</f>
        <v>Jackie K</v>
      </c>
      <c r="C1538">
        <f>VLOOKUP($A1538,'Medical Examinations'!$A$1:$J$2336,2,FALSE)</f>
        <v>18.48</v>
      </c>
      <c r="D1538">
        <f>VLOOKUP($A1538,'Medical Examinations'!$A$1:$J$2336,3,FALSE)</f>
        <v>10.84</v>
      </c>
      <c r="E1538" t="str">
        <f>VLOOKUP($A1538,'Medical Examinations'!$A$1:$J$2336,4,FALSE)</f>
        <v>Yes</v>
      </c>
      <c r="F1538" t="str">
        <f>VLOOKUP($A1538,'Medical Examinations'!$A$1:$J$2336,5,FALSE)</f>
        <v>No</v>
      </c>
      <c r="G1538" t="str">
        <f>VLOOKUP($A1538,'Medical Examinations'!$A$1:$J$2336,6,FALSE)</f>
        <v>No</v>
      </c>
      <c r="H1538">
        <f>VLOOKUP($A1538,'Medical Examinations'!$A$1:$J$2336,7,FALSE)</f>
        <v>2</v>
      </c>
      <c r="I1538" t="str">
        <f>VLOOKUP($A1538,'Medical Examinations'!$A$1:$J$2336,8,FALSE)</f>
        <v>No</v>
      </c>
      <c r="J1538" t="str">
        <f>VLOOKUP($A1538,'Medical Examinations'!$A$1:$J$2336,9,FALSE)</f>
        <v>Under Weight</v>
      </c>
      <c r="K1538" t="str">
        <f>VLOOKUP($A1538,'Medical Examinations'!$A$1:$J$2336,10,FALSE)</f>
        <v>Diabetes</v>
      </c>
      <c r="L1538">
        <f>VLOOKUP($A1538,'Hospitalisation Details'!$A$1:$O$2344,2,FALSE)</f>
        <v>8</v>
      </c>
      <c r="M1538" s="6" t="str">
        <f>VLOOKUP($A1538,'Hospitalisation Details'!$A$1:$O$2344,5,FALSE)</f>
        <v>8-Nov-1970</v>
      </c>
      <c r="N1538" s="28">
        <f>VLOOKUP($A1538,'Hospitalisation Details'!$A$1:$O$2344,6,FALSE)</f>
        <v>52</v>
      </c>
      <c r="O1538" s="28">
        <f>VLOOKUP($A1538,'Hospitalisation Details'!$A$1:$O$2344,7,FALSE)</f>
        <v>0</v>
      </c>
      <c r="P1538" s="28">
        <f>VLOOKUP($A1538,'Hospitalisation Details'!$A$1:$O$2344,8,FALSE)</f>
        <v>6651.26</v>
      </c>
      <c r="Q1538" t="str">
        <f>VLOOKUP($A1538,'Hospitalisation Details'!$A$1:$O$2344,3,FALSE)</f>
        <v>Nov</v>
      </c>
    </row>
    <row r="1539" spans="1:17" ht="15.6" x14ac:dyDescent="0.3">
      <c r="A1539" s="21" t="s">
        <v>831</v>
      </c>
      <c r="B1539" t="str">
        <f>VLOOKUP($A1539,'Customer Names'!$A$2:$D$2336,3,FALSE)</f>
        <v>Chris</v>
      </c>
      <c r="C1539">
        <f>VLOOKUP($A1539,'Medical Examinations'!$A$1:$J$2336,2,FALSE)</f>
        <v>16.815000000000001</v>
      </c>
      <c r="D1539">
        <f>VLOOKUP($A1539,'Medical Examinations'!$A$1:$J$2336,3,FALSE)</f>
        <v>5.63</v>
      </c>
      <c r="E1539" t="str">
        <f>VLOOKUP($A1539,'Medical Examinations'!$A$1:$J$2336,4,FALSE)</f>
        <v>No</v>
      </c>
      <c r="F1539" t="str">
        <f>VLOOKUP($A1539,'Medical Examinations'!$A$1:$J$2336,5,FALSE)</f>
        <v>No</v>
      </c>
      <c r="G1539" t="str">
        <f>VLOOKUP($A1539,'Medical Examinations'!$A$1:$J$2336,6,FALSE)</f>
        <v>No</v>
      </c>
      <c r="H1539">
        <f>VLOOKUP($A1539,'Medical Examinations'!$A$1:$J$2336,7,FALSE)</f>
        <v>1</v>
      </c>
      <c r="I1539" t="str">
        <f>VLOOKUP($A1539,'Medical Examinations'!$A$1:$J$2336,8,FALSE)</f>
        <v>No</v>
      </c>
      <c r="J1539" t="str">
        <f>VLOOKUP($A1539,'Medical Examinations'!$A$1:$J$2336,9,FALSE)</f>
        <v>Under Weight</v>
      </c>
      <c r="K1539" t="str">
        <f>VLOOKUP($A1539,'Medical Examinations'!$A$1:$J$2336,10,FALSE)</f>
        <v>Normal</v>
      </c>
      <c r="L1539">
        <f>VLOOKUP($A1539,'Hospitalisation Details'!$A$1:$O$2344,2,FALSE)</f>
        <v>8</v>
      </c>
      <c r="M1539" s="6" t="str">
        <f>VLOOKUP($A1539,'Hospitalisation Details'!$A$1:$O$2344,5,FALSE)</f>
        <v>8-Dec-1984</v>
      </c>
      <c r="N1539" s="28">
        <f>VLOOKUP($A1539,'Hospitalisation Details'!$A$1:$O$2344,6,FALSE)</f>
        <v>38</v>
      </c>
      <c r="O1539" s="28">
        <f>VLOOKUP($A1539,'Hospitalisation Details'!$A$1:$O$2344,7,FALSE)</f>
        <v>2</v>
      </c>
      <c r="P1539" s="28">
        <f>VLOOKUP($A1539,'Hospitalisation Details'!$A$1:$O$2344,8,FALSE)</f>
        <v>6640.54</v>
      </c>
      <c r="Q1539" t="str">
        <f>VLOOKUP($A1539,'Hospitalisation Details'!$A$1:$O$2344,3,FALSE)</f>
        <v>Dec</v>
      </c>
    </row>
    <row r="1540" spans="1:17" ht="15.6" x14ac:dyDescent="0.3">
      <c r="A1540" s="21" t="s">
        <v>830</v>
      </c>
      <c r="B1540" t="str">
        <f>VLOOKUP($A1540,'Customer Names'!$A$2:$D$2336,3,FALSE)</f>
        <v>Tyler C</v>
      </c>
      <c r="C1540">
        <f>VLOOKUP($A1540,'Medical Examinations'!$A$1:$J$2336,2,FALSE)</f>
        <v>26.72</v>
      </c>
      <c r="D1540">
        <f>VLOOKUP($A1540,'Medical Examinations'!$A$1:$J$2336,3,FALSE)</f>
        <v>4.1399999999999997</v>
      </c>
      <c r="E1540" t="str">
        <f>VLOOKUP($A1540,'Medical Examinations'!$A$1:$J$2336,4,FALSE)</f>
        <v>No</v>
      </c>
      <c r="F1540" t="str">
        <f>VLOOKUP($A1540,'Medical Examinations'!$A$1:$J$2336,5,FALSE)</f>
        <v>No</v>
      </c>
      <c r="G1540" t="str">
        <f>VLOOKUP($A1540,'Medical Examinations'!$A$1:$J$2336,6,FALSE)</f>
        <v>No</v>
      </c>
      <c r="H1540">
        <f>VLOOKUP($A1540,'Medical Examinations'!$A$1:$J$2336,7,FALSE)</f>
        <v>0</v>
      </c>
      <c r="I1540" t="str">
        <f>VLOOKUP($A1540,'Medical Examinations'!$A$1:$J$2336,8,FALSE)</f>
        <v>No</v>
      </c>
      <c r="J1540" t="str">
        <f>VLOOKUP($A1540,'Medical Examinations'!$A$1:$J$2336,9,FALSE)</f>
        <v>Over Weight</v>
      </c>
      <c r="K1540" t="str">
        <f>VLOOKUP($A1540,'Medical Examinations'!$A$1:$J$2336,10,FALSE)</f>
        <v>Normal</v>
      </c>
      <c r="L1540">
        <f>VLOOKUP($A1540,'Hospitalisation Details'!$A$1:$O$2344,2,FALSE)</f>
        <v>6</v>
      </c>
      <c r="M1540" s="6" t="str">
        <f>VLOOKUP($A1540,'Hospitalisation Details'!$A$1:$O$2344,5,FALSE)</f>
        <v>6-Jun-1990</v>
      </c>
      <c r="N1540" s="28">
        <f>VLOOKUP($A1540,'Hospitalisation Details'!$A$1:$O$2344,6,FALSE)</f>
        <v>33</v>
      </c>
      <c r="O1540" s="28">
        <f>VLOOKUP($A1540,'Hospitalisation Details'!$A$1:$O$2344,7,FALSE)</f>
        <v>3</v>
      </c>
      <c r="P1540" s="28">
        <f>VLOOKUP($A1540,'Hospitalisation Details'!$A$1:$O$2344,8,FALSE)</f>
        <v>6639.3</v>
      </c>
      <c r="Q1540" t="str">
        <f>VLOOKUP($A1540,'Hospitalisation Details'!$A$1:$O$2344,3,FALSE)</f>
        <v>Jun</v>
      </c>
    </row>
    <row r="1541" spans="1:17" ht="15.6" x14ac:dyDescent="0.3">
      <c r="A1541" s="21" t="s">
        <v>829</v>
      </c>
      <c r="B1541" t="str">
        <f>VLOOKUP($A1541,'Customer Names'!$A$2:$D$2336,3,FALSE)</f>
        <v>Yoshie</v>
      </c>
      <c r="C1541">
        <f>VLOOKUP($A1541,'Medical Examinations'!$A$1:$J$2336,2,FALSE)</f>
        <v>41.42</v>
      </c>
      <c r="D1541">
        <f>VLOOKUP($A1541,'Medical Examinations'!$A$1:$J$2336,3,FALSE)</f>
        <v>5.17</v>
      </c>
      <c r="E1541" t="str">
        <f>VLOOKUP($A1541,'Medical Examinations'!$A$1:$J$2336,4,FALSE)</f>
        <v>No</v>
      </c>
      <c r="F1541" t="str">
        <f>VLOOKUP($A1541,'Medical Examinations'!$A$1:$J$2336,5,FALSE)</f>
        <v>No</v>
      </c>
      <c r="G1541" t="str">
        <f>VLOOKUP($A1541,'Medical Examinations'!$A$1:$J$2336,6,FALSE)</f>
        <v>Yes</v>
      </c>
      <c r="H1541">
        <f>VLOOKUP($A1541,'Medical Examinations'!$A$1:$J$2336,7,FALSE)</f>
        <v>1</v>
      </c>
      <c r="I1541" t="str">
        <f>VLOOKUP($A1541,'Medical Examinations'!$A$1:$J$2336,8,FALSE)</f>
        <v>No</v>
      </c>
      <c r="J1541" t="str">
        <f>VLOOKUP($A1541,'Medical Examinations'!$A$1:$J$2336,9,FALSE)</f>
        <v>Obesity</v>
      </c>
      <c r="K1541" t="str">
        <f>VLOOKUP($A1541,'Medical Examinations'!$A$1:$J$2336,10,FALSE)</f>
        <v>Normal</v>
      </c>
      <c r="L1541">
        <f>VLOOKUP($A1541,'Hospitalisation Details'!$A$1:$O$2344,2,FALSE)</f>
        <v>4</v>
      </c>
      <c r="M1541" s="6" t="str">
        <f>VLOOKUP($A1541,'Hospitalisation Details'!$A$1:$O$2344,5,FALSE)</f>
        <v>4-Sep-2003</v>
      </c>
      <c r="N1541" s="28">
        <f>VLOOKUP($A1541,'Hospitalisation Details'!$A$1:$O$2344,6,FALSE)</f>
        <v>19</v>
      </c>
      <c r="O1541" s="28">
        <f>VLOOKUP($A1541,'Hospitalisation Details'!$A$1:$O$2344,7,FALSE)</f>
        <v>0</v>
      </c>
      <c r="P1541" s="28">
        <f>VLOOKUP($A1541,'Hospitalisation Details'!$A$1:$O$2344,8,FALSE)</f>
        <v>6638.16</v>
      </c>
      <c r="Q1541" t="str">
        <f>VLOOKUP($A1541,'Hospitalisation Details'!$A$1:$O$2344,3,FALSE)</f>
        <v>Sep</v>
      </c>
    </row>
    <row r="1542" spans="1:17" ht="15.6" x14ac:dyDescent="0.3">
      <c r="A1542" s="21" t="s">
        <v>828</v>
      </c>
      <c r="B1542" t="str">
        <f>VLOOKUP($A1542,'Customer Names'!$A$2:$D$2336,3,FALSE)</f>
        <v>Lauren A</v>
      </c>
      <c r="C1542">
        <f>VLOOKUP($A1542,'Medical Examinations'!$A$1:$J$2336,2,FALSE)</f>
        <v>20.69</v>
      </c>
      <c r="D1542">
        <f>VLOOKUP($A1542,'Medical Examinations'!$A$1:$J$2336,3,FALSE)</f>
        <v>6.93</v>
      </c>
      <c r="E1542" t="str">
        <f>VLOOKUP($A1542,'Medical Examinations'!$A$1:$J$2336,4,FALSE)</f>
        <v>No</v>
      </c>
      <c r="F1542" t="str">
        <f>VLOOKUP($A1542,'Medical Examinations'!$A$1:$J$2336,5,FALSE)</f>
        <v>No</v>
      </c>
      <c r="G1542" t="str">
        <f>VLOOKUP($A1542,'Medical Examinations'!$A$1:$J$2336,6,FALSE)</f>
        <v>No</v>
      </c>
      <c r="H1542">
        <f>VLOOKUP($A1542,'Medical Examinations'!$A$1:$J$2336,7,FALSE)</f>
        <v>2</v>
      </c>
      <c r="I1542" t="str">
        <f>VLOOKUP($A1542,'Medical Examinations'!$A$1:$J$2336,8,FALSE)</f>
        <v>No</v>
      </c>
      <c r="J1542" t="str">
        <f>VLOOKUP($A1542,'Medical Examinations'!$A$1:$J$2336,9,FALSE)</f>
        <v>Normal Weight</v>
      </c>
      <c r="K1542" t="str">
        <f>VLOOKUP($A1542,'Medical Examinations'!$A$1:$J$2336,10,FALSE)</f>
        <v>Diabetes</v>
      </c>
      <c r="L1542">
        <f>VLOOKUP($A1542,'Hospitalisation Details'!$A$1:$O$2344,2,FALSE)</f>
        <v>29</v>
      </c>
      <c r="M1542" s="6" t="str">
        <f>VLOOKUP($A1542,'Hospitalisation Details'!$A$1:$O$2344,5,FALSE)</f>
        <v>29-Aug-1973</v>
      </c>
      <c r="N1542" s="28">
        <f>VLOOKUP($A1542,'Hospitalisation Details'!$A$1:$O$2344,6,FALSE)</f>
        <v>49</v>
      </c>
      <c r="O1542" s="28">
        <f>VLOOKUP($A1542,'Hospitalisation Details'!$A$1:$O$2344,7,FALSE)</f>
        <v>0</v>
      </c>
      <c r="P1542" s="28">
        <f>VLOOKUP($A1542,'Hospitalisation Details'!$A$1:$O$2344,8,FALSE)</f>
        <v>6630.31</v>
      </c>
      <c r="Q1542" t="str">
        <f>VLOOKUP($A1542,'Hospitalisation Details'!$A$1:$O$2344,3,FALSE)</f>
        <v>Aug</v>
      </c>
    </row>
    <row r="1543" spans="1:17" ht="15.6" x14ac:dyDescent="0.3">
      <c r="A1543" s="21" t="s">
        <v>827</v>
      </c>
      <c r="B1543" t="str">
        <f>VLOOKUP($A1543,'Customer Names'!$A$2:$D$2336,3,FALSE)</f>
        <v>Mason D</v>
      </c>
      <c r="C1543">
        <f>VLOOKUP($A1543,'Medical Examinations'!$A$1:$J$2336,2,FALSE)</f>
        <v>41.23</v>
      </c>
      <c r="D1543">
        <f>VLOOKUP($A1543,'Medical Examinations'!$A$1:$J$2336,3,FALSE)</f>
        <v>4.24</v>
      </c>
      <c r="E1543" t="str">
        <f>VLOOKUP($A1543,'Medical Examinations'!$A$1:$J$2336,4,FALSE)</f>
        <v>No</v>
      </c>
      <c r="F1543" t="str">
        <f>VLOOKUP($A1543,'Medical Examinations'!$A$1:$J$2336,5,FALSE)</f>
        <v>No</v>
      </c>
      <c r="G1543" t="str">
        <f>VLOOKUP($A1543,'Medical Examinations'!$A$1:$J$2336,6,FALSE)</f>
        <v>No</v>
      </c>
      <c r="H1543">
        <f>VLOOKUP($A1543,'Medical Examinations'!$A$1:$J$2336,7,FALSE)</f>
        <v>0</v>
      </c>
      <c r="I1543" t="str">
        <f>VLOOKUP($A1543,'Medical Examinations'!$A$1:$J$2336,8,FALSE)</f>
        <v>No</v>
      </c>
      <c r="J1543" t="str">
        <f>VLOOKUP($A1543,'Medical Examinations'!$A$1:$J$2336,9,FALSE)</f>
        <v>Obesity</v>
      </c>
      <c r="K1543" t="str">
        <f>VLOOKUP($A1543,'Medical Examinations'!$A$1:$J$2336,10,FALSE)</f>
        <v>Normal</v>
      </c>
      <c r="L1543">
        <f>VLOOKUP($A1543,'Hospitalisation Details'!$A$1:$O$2344,2,FALSE)</f>
        <v>28</v>
      </c>
      <c r="M1543" s="6" t="str">
        <f>VLOOKUP($A1543,'Hospitalisation Details'!$A$1:$O$2344,5,FALSE)</f>
        <v>28-Aug-1982</v>
      </c>
      <c r="N1543" s="28">
        <f>VLOOKUP($A1543,'Hospitalisation Details'!$A$1:$O$2344,6,FALSE)</f>
        <v>40</v>
      </c>
      <c r="O1543" s="28">
        <f>VLOOKUP($A1543,'Hospitalisation Details'!$A$1:$O$2344,7,FALSE)</f>
        <v>1</v>
      </c>
      <c r="P1543" s="28">
        <f>VLOOKUP($A1543,'Hospitalisation Details'!$A$1:$O$2344,8,FALSE)</f>
        <v>6610.11</v>
      </c>
      <c r="Q1543" t="str">
        <f>VLOOKUP($A1543,'Hospitalisation Details'!$A$1:$O$2344,3,FALSE)</f>
        <v>Aug</v>
      </c>
    </row>
    <row r="1544" spans="1:17" ht="15.6" x14ac:dyDescent="0.3">
      <c r="A1544" s="21" t="s">
        <v>826</v>
      </c>
      <c r="B1544" t="str">
        <f>VLOOKUP($A1544,'Customer Names'!$A$2:$D$2336,3,FALSE)</f>
        <v>Ryan</v>
      </c>
      <c r="C1544">
        <f>VLOOKUP($A1544,'Medical Examinations'!$A$1:$J$2336,2,FALSE)</f>
        <v>29.9</v>
      </c>
      <c r="D1544">
        <f>VLOOKUP($A1544,'Medical Examinations'!$A$1:$J$2336,3,FALSE)</f>
        <v>5.91</v>
      </c>
      <c r="E1544" t="str">
        <f>VLOOKUP($A1544,'Medical Examinations'!$A$1:$J$2336,4,FALSE)</f>
        <v>No</v>
      </c>
      <c r="F1544" t="str">
        <f>VLOOKUP($A1544,'Medical Examinations'!$A$1:$J$2336,5,FALSE)</f>
        <v>No</v>
      </c>
      <c r="G1544" t="str">
        <f>VLOOKUP($A1544,'Medical Examinations'!$A$1:$J$2336,6,FALSE)</f>
        <v>No</v>
      </c>
      <c r="H1544">
        <f>VLOOKUP($A1544,'Medical Examinations'!$A$1:$J$2336,7,FALSE)</f>
        <v>0</v>
      </c>
      <c r="I1544" t="str">
        <f>VLOOKUP($A1544,'Medical Examinations'!$A$1:$J$2336,8,FALSE)</f>
        <v>No</v>
      </c>
      <c r="J1544" t="str">
        <f>VLOOKUP($A1544,'Medical Examinations'!$A$1:$J$2336,9,FALSE)</f>
        <v>Over Weight</v>
      </c>
      <c r="K1544" t="str">
        <f>VLOOKUP($A1544,'Medical Examinations'!$A$1:$J$2336,10,FALSE)</f>
        <v>Prediabetes</v>
      </c>
      <c r="L1544">
        <f>VLOOKUP($A1544,'Hospitalisation Details'!$A$1:$O$2344,2,FALSE)</f>
        <v>7</v>
      </c>
      <c r="M1544" s="6" t="str">
        <f>VLOOKUP($A1544,'Hospitalisation Details'!$A$1:$O$2344,5,FALSE)</f>
        <v>7-Nov-1982</v>
      </c>
      <c r="N1544" s="28">
        <f>VLOOKUP($A1544,'Hospitalisation Details'!$A$1:$O$2344,6,FALSE)</f>
        <v>40</v>
      </c>
      <c r="O1544" s="28">
        <f>VLOOKUP($A1544,'Hospitalisation Details'!$A$1:$O$2344,7,FALSE)</f>
        <v>2</v>
      </c>
      <c r="P1544" s="28">
        <f>VLOOKUP($A1544,'Hospitalisation Details'!$A$1:$O$2344,8,FALSE)</f>
        <v>6600.36</v>
      </c>
      <c r="Q1544" t="str">
        <f>VLOOKUP($A1544,'Hospitalisation Details'!$A$1:$O$2344,3,FALSE)</f>
        <v>Nov</v>
      </c>
    </row>
    <row r="1545" spans="1:17" ht="15.6" x14ac:dyDescent="0.3">
      <c r="A1545" s="21" t="s">
        <v>825</v>
      </c>
      <c r="B1545" t="str">
        <f>VLOOKUP($A1545,'Customer Names'!$A$2:$D$2336,3,FALSE)</f>
        <v>Arturo</v>
      </c>
      <c r="C1545">
        <f>VLOOKUP($A1545,'Medical Examinations'!$A$1:$J$2336,2,FALSE)</f>
        <v>34.104999999999997</v>
      </c>
      <c r="D1545">
        <f>VLOOKUP($A1545,'Medical Examinations'!$A$1:$J$2336,3,FALSE)</f>
        <v>5.93</v>
      </c>
      <c r="E1545" t="str">
        <f>VLOOKUP($A1545,'Medical Examinations'!$A$1:$J$2336,4,FALSE)</f>
        <v>No</v>
      </c>
      <c r="F1545" t="str">
        <f>VLOOKUP($A1545,'Medical Examinations'!$A$1:$J$2336,5,FALSE)</f>
        <v>No</v>
      </c>
      <c r="G1545" t="str">
        <f>VLOOKUP($A1545,'Medical Examinations'!$A$1:$J$2336,6,FALSE)</f>
        <v>No</v>
      </c>
      <c r="H1545">
        <f>VLOOKUP($A1545,'Medical Examinations'!$A$1:$J$2336,7,FALSE)</f>
        <v>0</v>
      </c>
      <c r="I1545" t="str">
        <f>VLOOKUP($A1545,'Medical Examinations'!$A$1:$J$2336,8,FALSE)</f>
        <v>No</v>
      </c>
      <c r="J1545" t="str">
        <f>VLOOKUP($A1545,'Medical Examinations'!$A$1:$J$2336,9,FALSE)</f>
        <v>Obesity</v>
      </c>
      <c r="K1545" t="str">
        <f>VLOOKUP($A1545,'Medical Examinations'!$A$1:$J$2336,10,FALSE)</f>
        <v>Prediabetes</v>
      </c>
      <c r="L1545">
        <f>VLOOKUP($A1545,'Hospitalisation Details'!$A$1:$O$2344,2,FALSE)</f>
        <v>29</v>
      </c>
      <c r="M1545" s="6" t="str">
        <f>VLOOKUP($A1545,'Hospitalisation Details'!$A$1:$O$2344,5,FALSE)</f>
        <v>29-Dec-1982</v>
      </c>
      <c r="N1545" s="28">
        <f>VLOOKUP($A1545,'Hospitalisation Details'!$A$1:$O$2344,6,FALSE)</f>
        <v>40</v>
      </c>
      <c r="O1545" s="28">
        <f>VLOOKUP($A1545,'Hospitalisation Details'!$A$1:$O$2344,7,FALSE)</f>
        <v>1</v>
      </c>
      <c r="P1545" s="28">
        <f>VLOOKUP($A1545,'Hospitalisation Details'!$A$1:$O$2344,8,FALSE)</f>
        <v>6600.21</v>
      </c>
      <c r="Q1545" t="str">
        <f>VLOOKUP($A1545,'Hospitalisation Details'!$A$1:$O$2344,3,FALSE)</f>
        <v>Dec</v>
      </c>
    </row>
    <row r="1546" spans="1:17" ht="15.6" x14ac:dyDescent="0.3">
      <c r="A1546" s="21" t="s">
        <v>824</v>
      </c>
      <c r="B1546" t="str">
        <f>VLOOKUP($A1546,'Customer Names'!$A$2:$D$2336,3,FALSE)</f>
        <v>Jake</v>
      </c>
      <c r="C1546">
        <f>VLOOKUP($A1546,'Medical Examinations'!$A$1:$J$2336,2,FALSE)</f>
        <v>24.97</v>
      </c>
      <c r="D1546">
        <f>VLOOKUP($A1546,'Medical Examinations'!$A$1:$J$2336,3,FALSE)</f>
        <v>5.66</v>
      </c>
      <c r="E1546" t="str">
        <f>VLOOKUP($A1546,'Medical Examinations'!$A$1:$J$2336,4,FALSE)</f>
        <v>No</v>
      </c>
      <c r="F1546" t="str">
        <f>VLOOKUP($A1546,'Medical Examinations'!$A$1:$J$2336,5,FALSE)</f>
        <v>No</v>
      </c>
      <c r="G1546" t="str">
        <f>VLOOKUP($A1546,'Medical Examinations'!$A$1:$J$2336,6,FALSE)</f>
        <v>No</v>
      </c>
      <c r="H1546">
        <f>VLOOKUP($A1546,'Medical Examinations'!$A$1:$J$2336,7,FALSE)</f>
        <v>0</v>
      </c>
      <c r="I1546" t="str">
        <f>VLOOKUP($A1546,'Medical Examinations'!$A$1:$J$2336,8,FALSE)</f>
        <v>No</v>
      </c>
      <c r="J1546" t="str">
        <f>VLOOKUP($A1546,'Medical Examinations'!$A$1:$J$2336,9,FALSE)</f>
        <v>Over Weight</v>
      </c>
      <c r="K1546" t="str">
        <f>VLOOKUP($A1546,'Medical Examinations'!$A$1:$J$2336,10,FALSE)</f>
        <v>Normal</v>
      </c>
      <c r="L1546">
        <f>VLOOKUP($A1546,'Hospitalisation Details'!$A$1:$O$2344,2,FALSE)</f>
        <v>22</v>
      </c>
      <c r="M1546" s="6" t="str">
        <f>VLOOKUP($A1546,'Hospitalisation Details'!$A$1:$O$2344,5,FALSE)</f>
        <v>22-Nov-1982</v>
      </c>
      <c r="N1546" s="28">
        <f>VLOOKUP($A1546,'Hospitalisation Details'!$A$1:$O$2344,6,FALSE)</f>
        <v>40</v>
      </c>
      <c r="O1546" s="28">
        <f>VLOOKUP($A1546,'Hospitalisation Details'!$A$1:$O$2344,7,FALSE)</f>
        <v>2</v>
      </c>
      <c r="P1546" s="28">
        <f>VLOOKUP($A1546,'Hospitalisation Details'!$A$1:$O$2344,8,FALSE)</f>
        <v>6593.51</v>
      </c>
      <c r="Q1546" t="str">
        <f>VLOOKUP($A1546,'Hospitalisation Details'!$A$1:$O$2344,3,FALSE)</f>
        <v>Nov</v>
      </c>
    </row>
    <row r="1547" spans="1:17" ht="15.6" x14ac:dyDescent="0.3">
      <c r="A1547" s="21" t="s">
        <v>823</v>
      </c>
      <c r="B1547" t="str">
        <f>VLOOKUP($A1547,'Customer Names'!$A$2:$D$2336,3,FALSE)</f>
        <v>Sarah E</v>
      </c>
      <c r="C1547">
        <f>VLOOKUP($A1547,'Medical Examinations'!$A$1:$J$2336,2,FALSE)</f>
        <v>34.799999999999997</v>
      </c>
      <c r="D1547">
        <f>VLOOKUP($A1547,'Medical Examinations'!$A$1:$J$2336,3,FALSE)</f>
        <v>4.1900000000000004</v>
      </c>
      <c r="E1547" t="str">
        <f>VLOOKUP($A1547,'Medical Examinations'!$A$1:$J$2336,4,FALSE)</f>
        <v>No</v>
      </c>
      <c r="F1547" t="str">
        <f>VLOOKUP($A1547,'Medical Examinations'!$A$1:$J$2336,5,FALSE)</f>
        <v>No</v>
      </c>
      <c r="G1547" t="str">
        <f>VLOOKUP($A1547,'Medical Examinations'!$A$1:$J$2336,6,FALSE)</f>
        <v>No</v>
      </c>
      <c r="H1547">
        <f>VLOOKUP($A1547,'Medical Examinations'!$A$1:$J$2336,7,FALSE)</f>
        <v>1</v>
      </c>
      <c r="I1547" t="str">
        <f>VLOOKUP($A1547,'Medical Examinations'!$A$1:$J$2336,8,FALSE)</f>
        <v>No</v>
      </c>
      <c r="J1547" t="str">
        <f>VLOOKUP($A1547,'Medical Examinations'!$A$1:$J$2336,9,FALSE)</f>
        <v>Obesity</v>
      </c>
      <c r="K1547" t="str">
        <f>VLOOKUP($A1547,'Medical Examinations'!$A$1:$J$2336,10,FALSE)</f>
        <v>Normal</v>
      </c>
      <c r="L1547">
        <f>VLOOKUP($A1547,'Hospitalisation Details'!$A$1:$O$2344,2,FALSE)</f>
        <v>5</v>
      </c>
      <c r="M1547" s="6" t="str">
        <f>VLOOKUP($A1547,'Hospitalisation Details'!$A$1:$O$2344,5,FALSE)</f>
        <v>5-Oct-1984</v>
      </c>
      <c r="N1547" s="28">
        <f>VLOOKUP($A1547,'Hospitalisation Details'!$A$1:$O$2344,6,FALSE)</f>
        <v>38</v>
      </c>
      <c r="O1547" s="28">
        <f>VLOOKUP($A1547,'Hospitalisation Details'!$A$1:$O$2344,7,FALSE)</f>
        <v>2</v>
      </c>
      <c r="P1547" s="28">
        <f>VLOOKUP($A1547,'Hospitalisation Details'!$A$1:$O$2344,8,FALSE)</f>
        <v>6571.54</v>
      </c>
      <c r="Q1547" t="str">
        <f>VLOOKUP($A1547,'Hospitalisation Details'!$A$1:$O$2344,3,FALSE)</f>
        <v>Oct</v>
      </c>
    </row>
    <row r="1548" spans="1:17" ht="15.6" x14ac:dyDescent="0.3">
      <c r="A1548" s="21" t="s">
        <v>822</v>
      </c>
      <c r="B1548" t="str">
        <f>VLOOKUP($A1548,'Customer Names'!$A$2:$D$2336,3,FALSE)</f>
        <v>Alison L</v>
      </c>
      <c r="C1548">
        <f>VLOOKUP($A1548,'Medical Examinations'!$A$1:$J$2336,2,FALSE)</f>
        <v>32.965000000000003</v>
      </c>
      <c r="D1548">
        <f>VLOOKUP($A1548,'Medical Examinations'!$A$1:$J$2336,3,FALSE)</f>
        <v>9.2100000000000009</v>
      </c>
      <c r="E1548" t="str">
        <f>VLOOKUP($A1548,'Medical Examinations'!$A$1:$J$2336,4,FALSE)</f>
        <v>Yes</v>
      </c>
      <c r="F1548" t="str">
        <f>VLOOKUP($A1548,'Medical Examinations'!$A$1:$J$2336,5,FALSE)</f>
        <v>No</v>
      </c>
      <c r="G1548" t="str">
        <f>VLOOKUP($A1548,'Medical Examinations'!$A$1:$J$2336,6,FALSE)</f>
        <v>No</v>
      </c>
      <c r="H1548">
        <f>VLOOKUP($A1548,'Medical Examinations'!$A$1:$J$2336,7,FALSE)</f>
        <v>0</v>
      </c>
      <c r="I1548" t="str">
        <f>VLOOKUP($A1548,'Medical Examinations'!$A$1:$J$2336,8,FALSE)</f>
        <v>No</v>
      </c>
      <c r="J1548" t="str">
        <f>VLOOKUP($A1548,'Medical Examinations'!$A$1:$J$2336,9,FALSE)</f>
        <v>Obesity</v>
      </c>
      <c r="K1548" t="str">
        <f>VLOOKUP($A1548,'Medical Examinations'!$A$1:$J$2336,10,FALSE)</f>
        <v>Diabetes</v>
      </c>
      <c r="L1548">
        <f>VLOOKUP($A1548,'Hospitalisation Details'!$A$1:$O$2344,2,FALSE)</f>
        <v>20</v>
      </c>
      <c r="M1548" s="6" t="str">
        <f>VLOOKUP($A1548,'Hospitalisation Details'!$A$1:$O$2344,5,FALSE)</f>
        <v>20-Jul-1981</v>
      </c>
      <c r="N1548" s="28">
        <f>VLOOKUP($A1548,'Hospitalisation Details'!$A$1:$O$2344,6,FALSE)</f>
        <v>41</v>
      </c>
      <c r="O1548" s="28">
        <f>VLOOKUP($A1548,'Hospitalisation Details'!$A$1:$O$2344,7,FALSE)</f>
        <v>0</v>
      </c>
      <c r="P1548" s="28">
        <f>VLOOKUP($A1548,'Hospitalisation Details'!$A$1:$O$2344,8,FALSE)</f>
        <v>6571.02</v>
      </c>
      <c r="Q1548" t="str">
        <f>VLOOKUP($A1548,'Hospitalisation Details'!$A$1:$O$2344,3,FALSE)</f>
        <v>Jul</v>
      </c>
    </row>
    <row r="1549" spans="1:17" ht="15.6" x14ac:dyDescent="0.3">
      <c r="A1549" s="21" t="s">
        <v>821</v>
      </c>
      <c r="B1549" t="str">
        <f>VLOOKUP($A1549,'Customer Names'!$A$2:$D$2336,3,FALSE)</f>
        <v>Karen A</v>
      </c>
      <c r="C1549">
        <f>VLOOKUP($A1549,'Medical Examinations'!$A$1:$J$2336,2,FALSE)</f>
        <v>27.265000000000001</v>
      </c>
      <c r="D1549">
        <f>VLOOKUP($A1549,'Medical Examinations'!$A$1:$J$2336,3,FALSE)</f>
        <v>5.51</v>
      </c>
      <c r="E1549" t="str">
        <f>VLOOKUP($A1549,'Medical Examinations'!$A$1:$J$2336,4,FALSE)</f>
        <v>No</v>
      </c>
      <c r="F1549" t="str">
        <f>VLOOKUP($A1549,'Medical Examinations'!$A$1:$J$2336,5,FALSE)</f>
        <v>No</v>
      </c>
      <c r="G1549" t="str">
        <f>VLOOKUP($A1549,'Medical Examinations'!$A$1:$J$2336,6,FALSE)</f>
        <v>No</v>
      </c>
      <c r="H1549">
        <f>VLOOKUP($A1549,'Medical Examinations'!$A$1:$J$2336,7,FALSE)</f>
        <v>1</v>
      </c>
      <c r="I1549" t="str">
        <f>VLOOKUP($A1549,'Medical Examinations'!$A$1:$J$2336,8,FALSE)</f>
        <v>No</v>
      </c>
      <c r="J1549" t="str">
        <f>VLOOKUP($A1549,'Medical Examinations'!$A$1:$J$2336,9,FALSE)</f>
        <v>Over Weight</v>
      </c>
      <c r="K1549" t="str">
        <f>VLOOKUP($A1549,'Medical Examinations'!$A$1:$J$2336,10,FALSE)</f>
        <v>Normal</v>
      </c>
      <c r="L1549">
        <f>VLOOKUP($A1549,'Hospitalisation Details'!$A$1:$O$2344,2,FALSE)</f>
        <v>20</v>
      </c>
      <c r="M1549" s="6" t="str">
        <f>VLOOKUP($A1549,'Hospitalisation Details'!$A$1:$O$2344,5,FALSE)</f>
        <v>20-Sep-1984</v>
      </c>
      <c r="N1549" s="28">
        <f>VLOOKUP($A1549,'Hospitalisation Details'!$A$1:$O$2344,6,FALSE)</f>
        <v>38</v>
      </c>
      <c r="O1549" s="28">
        <f>VLOOKUP($A1549,'Hospitalisation Details'!$A$1:$O$2344,7,FALSE)</f>
        <v>1</v>
      </c>
      <c r="P1549" s="28">
        <f>VLOOKUP($A1549,'Hospitalisation Details'!$A$1:$O$2344,8,FALSE)</f>
        <v>6555.07</v>
      </c>
      <c r="Q1549" t="str">
        <f>VLOOKUP($A1549,'Hospitalisation Details'!$A$1:$O$2344,3,FALSE)</f>
        <v>Sep</v>
      </c>
    </row>
    <row r="1550" spans="1:17" ht="15.6" x14ac:dyDescent="0.3">
      <c r="A1550" s="21" t="s">
        <v>820</v>
      </c>
      <c r="B1550" t="str">
        <f>VLOOKUP($A1550,'Customer Names'!$A$2:$D$2336,3,FALSE)</f>
        <v>Thomas R.Jr</v>
      </c>
      <c r="C1550">
        <f>VLOOKUP($A1550,'Medical Examinations'!$A$1:$J$2336,2,FALSE)</f>
        <v>17.059999999999999</v>
      </c>
      <c r="D1550">
        <f>VLOOKUP($A1550,'Medical Examinations'!$A$1:$J$2336,3,FALSE)</f>
        <v>8.5</v>
      </c>
      <c r="E1550" t="str">
        <f>VLOOKUP($A1550,'Medical Examinations'!$A$1:$J$2336,4,FALSE)</f>
        <v>No</v>
      </c>
      <c r="F1550" t="str">
        <f>VLOOKUP($A1550,'Medical Examinations'!$A$1:$J$2336,5,FALSE)</f>
        <v>No</v>
      </c>
      <c r="G1550" t="str">
        <f>VLOOKUP($A1550,'Medical Examinations'!$A$1:$J$2336,6,FALSE)</f>
        <v>No</v>
      </c>
      <c r="H1550">
        <f>VLOOKUP($A1550,'Medical Examinations'!$A$1:$J$2336,7,FALSE)</f>
        <v>0</v>
      </c>
      <c r="I1550" t="str">
        <f>VLOOKUP($A1550,'Medical Examinations'!$A$1:$J$2336,8,FALSE)</f>
        <v>No</v>
      </c>
      <c r="J1550" t="str">
        <f>VLOOKUP($A1550,'Medical Examinations'!$A$1:$J$2336,9,FALSE)</f>
        <v>Under Weight</v>
      </c>
      <c r="K1550" t="str">
        <f>VLOOKUP($A1550,'Medical Examinations'!$A$1:$J$2336,10,FALSE)</f>
        <v>Diabetes</v>
      </c>
      <c r="L1550">
        <f>VLOOKUP($A1550,'Hospitalisation Details'!$A$1:$O$2344,2,FALSE)</f>
        <v>11</v>
      </c>
      <c r="M1550" s="6" t="str">
        <f>VLOOKUP($A1550,'Hospitalisation Details'!$A$1:$O$2344,5,FALSE)</f>
        <v>11-Dec-1968</v>
      </c>
      <c r="N1550" s="28">
        <f>VLOOKUP($A1550,'Hospitalisation Details'!$A$1:$O$2344,6,FALSE)</f>
        <v>54</v>
      </c>
      <c r="O1550" s="28">
        <f>VLOOKUP($A1550,'Hospitalisation Details'!$A$1:$O$2344,7,FALSE)</f>
        <v>0</v>
      </c>
      <c r="P1550" s="28">
        <f>VLOOKUP($A1550,'Hospitalisation Details'!$A$1:$O$2344,8,FALSE)</f>
        <v>6552.01</v>
      </c>
      <c r="Q1550" t="str">
        <f>VLOOKUP($A1550,'Hospitalisation Details'!$A$1:$O$2344,3,FALSE)</f>
        <v>Dec</v>
      </c>
    </row>
    <row r="1551" spans="1:17" ht="15.6" x14ac:dyDescent="0.3">
      <c r="A1551" s="21" t="s">
        <v>819</v>
      </c>
      <c r="B1551" t="str">
        <f>VLOOKUP($A1551,'Customer Names'!$A$2:$D$2336,3,FALSE)</f>
        <v>Stephanie W</v>
      </c>
      <c r="C1551">
        <f>VLOOKUP($A1551,'Medical Examinations'!$A$1:$J$2336,2,FALSE)</f>
        <v>36.29</v>
      </c>
      <c r="D1551">
        <f>VLOOKUP($A1551,'Medical Examinations'!$A$1:$J$2336,3,FALSE)</f>
        <v>6.23</v>
      </c>
      <c r="E1551" t="str">
        <f>VLOOKUP($A1551,'Medical Examinations'!$A$1:$J$2336,4,FALSE)</f>
        <v>No</v>
      </c>
      <c r="F1551" t="str">
        <f>VLOOKUP($A1551,'Medical Examinations'!$A$1:$J$2336,5,FALSE)</f>
        <v>No</v>
      </c>
      <c r="G1551" t="str">
        <f>VLOOKUP($A1551,'Medical Examinations'!$A$1:$J$2336,6,FALSE)</f>
        <v>No</v>
      </c>
      <c r="H1551">
        <f>VLOOKUP($A1551,'Medical Examinations'!$A$1:$J$2336,7,FALSE)</f>
        <v>0</v>
      </c>
      <c r="I1551" t="str">
        <f>VLOOKUP($A1551,'Medical Examinations'!$A$1:$J$2336,8,FALSE)</f>
        <v>No</v>
      </c>
      <c r="J1551" t="str">
        <f>VLOOKUP($A1551,'Medical Examinations'!$A$1:$J$2336,9,FALSE)</f>
        <v>Obesity</v>
      </c>
      <c r="K1551" t="str">
        <f>VLOOKUP($A1551,'Medical Examinations'!$A$1:$J$2336,10,FALSE)</f>
        <v>Prediabetes</v>
      </c>
      <c r="L1551">
        <f>VLOOKUP($A1551,'Hospitalisation Details'!$A$1:$O$2344,2,FALSE)</f>
        <v>6</v>
      </c>
      <c r="M1551" s="6" t="str">
        <f>VLOOKUP($A1551,'Hospitalisation Details'!$A$1:$O$2344,5,FALSE)</f>
        <v>6-Aug-1989</v>
      </c>
      <c r="N1551" s="28">
        <f>VLOOKUP($A1551,'Hospitalisation Details'!$A$1:$O$2344,6,FALSE)</f>
        <v>33</v>
      </c>
      <c r="O1551" s="28">
        <f>VLOOKUP($A1551,'Hospitalisation Details'!$A$1:$O$2344,7,FALSE)</f>
        <v>3</v>
      </c>
      <c r="P1551" s="28">
        <f>VLOOKUP($A1551,'Hospitalisation Details'!$A$1:$O$2344,8,FALSE)</f>
        <v>6551.75</v>
      </c>
      <c r="Q1551" t="str">
        <f>VLOOKUP($A1551,'Hospitalisation Details'!$A$1:$O$2344,3,FALSE)</f>
        <v>Aug</v>
      </c>
    </row>
    <row r="1552" spans="1:17" ht="15.6" x14ac:dyDescent="0.3">
      <c r="A1552" s="21" t="s">
        <v>818</v>
      </c>
      <c r="B1552" t="str">
        <f>VLOOKUP($A1552,'Customer Names'!$A$2:$D$2336,3,FALSE)</f>
        <v>Ezra</v>
      </c>
      <c r="C1552">
        <f>VLOOKUP($A1552,'Medical Examinations'!$A$1:$J$2336,2,FALSE)</f>
        <v>28.594999999999999</v>
      </c>
      <c r="D1552">
        <f>VLOOKUP($A1552,'Medical Examinations'!$A$1:$J$2336,3,FALSE)</f>
        <v>8.5299999999999994</v>
      </c>
      <c r="E1552" t="str">
        <f>VLOOKUP($A1552,'Medical Examinations'!$A$1:$J$2336,4,FALSE)</f>
        <v>Yes</v>
      </c>
      <c r="F1552" t="str">
        <f>VLOOKUP($A1552,'Medical Examinations'!$A$1:$J$2336,5,FALSE)</f>
        <v>No</v>
      </c>
      <c r="G1552" t="str">
        <f>VLOOKUP($A1552,'Medical Examinations'!$A$1:$J$2336,6,FALSE)</f>
        <v>No</v>
      </c>
      <c r="H1552">
        <f>VLOOKUP($A1552,'Medical Examinations'!$A$1:$J$2336,7,FALSE)</f>
        <v>1</v>
      </c>
      <c r="I1552" t="str">
        <f>VLOOKUP($A1552,'Medical Examinations'!$A$1:$J$2336,8,FALSE)</f>
        <v>No</v>
      </c>
      <c r="J1552" t="str">
        <f>VLOOKUP($A1552,'Medical Examinations'!$A$1:$J$2336,9,FALSE)</f>
        <v>Over Weight</v>
      </c>
      <c r="K1552" t="str">
        <f>VLOOKUP($A1552,'Medical Examinations'!$A$1:$J$2336,10,FALSE)</f>
        <v>Diabetes</v>
      </c>
      <c r="L1552">
        <f>VLOOKUP($A1552,'Hospitalisation Details'!$A$1:$O$2344,2,FALSE)</f>
        <v>18</v>
      </c>
      <c r="M1552" s="6" t="str">
        <f>VLOOKUP($A1552,'Hospitalisation Details'!$A$1:$O$2344,5,FALSE)</f>
        <v>18-Dec-1986</v>
      </c>
      <c r="N1552" s="28">
        <f>VLOOKUP($A1552,'Hospitalisation Details'!$A$1:$O$2344,6,FALSE)</f>
        <v>36</v>
      </c>
      <c r="O1552" s="28">
        <f>VLOOKUP($A1552,'Hospitalisation Details'!$A$1:$O$2344,7,FALSE)</f>
        <v>3</v>
      </c>
      <c r="P1552" s="28">
        <f>VLOOKUP($A1552,'Hospitalisation Details'!$A$1:$O$2344,8,FALSE)</f>
        <v>6548.2</v>
      </c>
      <c r="Q1552" t="str">
        <f>VLOOKUP($A1552,'Hospitalisation Details'!$A$1:$O$2344,3,FALSE)</f>
        <v>Dec</v>
      </c>
    </row>
    <row r="1553" spans="1:17" ht="15.6" x14ac:dyDescent="0.3">
      <c r="A1553" s="21" t="s">
        <v>817</v>
      </c>
      <c r="B1553" t="str">
        <f>VLOOKUP($A1553,'Customer Names'!$A$2:$D$2336,3,FALSE)</f>
        <v>Jim</v>
      </c>
      <c r="C1553">
        <f>VLOOKUP($A1553,'Medical Examinations'!$A$1:$J$2336,2,FALSE)</f>
        <v>17.8</v>
      </c>
      <c r="D1553">
        <f>VLOOKUP($A1553,'Medical Examinations'!$A$1:$J$2336,3,FALSE)</f>
        <v>5.75</v>
      </c>
      <c r="E1553" t="str">
        <f>VLOOKUP($A1553,'Medical Examinations'!$A$1:$J$2336,4,FALSE)</f>
        <v>Yes</v>
      </c>
      <c r="F1553" t="str">
        <f>VLOOKUP($A1553,'Medical Examinations'!$A$1:$J$2336,5,FALSE)</f>
        <v>No</v>
      </c>
      <c r="G1553" t="str">
        <f>VLOOKUP($A1553,'Medical Examinations'!$A$1:$J$2336,6,FALSE)</f>
        <v>Yes</v>
      </c>
      <c r="H1553">
        <f>VLOOKUP($A1553,'Medical Examinations'!$A$1:$J$2336,7,FALSE)</f>
        <v>1</v>
      </c>
      <c r="I1553" t="str">
        <f>VLOOKUP($A1553,'Medical Examinations'!$A$1:$J$2336,8,FALSE)</f>
        <v>No</v>
      </c>
      <c r="J1553" t="str">
        <f>VLOOKUP($A1553,'Medical Examinations'!$A$1:$J$2336,9,FALSE)</f>
        <v>Under Weight</v>
      </c>
      <c r="K1553" t="str">
        <f>VLOOKUP($A1553,'Medical Examinations'!$A$1:$J$2336,10,FALSE)</f>
        <v>Prediabetes</v>
      </c>
      <c r="L1553">
        <f>VLOOKUP($A1553,'Hospitalisation Details'!$A$1:$O$2344,2,FALSE)</f>
        <v>3</v>
      </c>
      <c r="M1553" s="6" t="str">
        <f>VLOOKUP($A1553,'Hospitalisation Details'!$A$1:$O$2344,5,FALSE)</f>
        <v>3-Dec-1969</v>
      </c>
      <c r="N1553" s="28">
        <f>VLOOKUP($A1553,'Hospitalisation Details'!$A$1:$O$2344,6,FALSE)</f>
        <v>53</v>
      </c>
      <c r="O1553" s="28">
        <f>VLOOKUP($A1553,'Hospitalisation Details'!$A$1:$O$2344,7,FALSE)</f>
        <v>0</v>
      </c>
      <c r="P1553" s="28">
        <f>VLOOKUP($A1553,'Hospitalisation Details'!$A$1:$O$2344,8,FALSE)</f>
        <v>6546.16</v>
      </c>
      <c r="Q1553" t="str">
        <f>VLOOKUP($A1553,'Hospitalisation Details'!$A$1:$O$2344,3,FALSE)</f>
        <v>Dec</v>
      </c>
    </row>
    <row r="1554" spans="1:17" ht="15.6" x14ac:dyDescent="0.3">
      <c r="A1554" s="21" t="s">
        <v>816</v>
      </c>
      <c r="B1554" t="str">
        <f>VLOOKUP($A1554,'Customer Names'!$A$2:$D$2336,3,FALSE)</f>
        <v>Ari L</v>
      </c>
      <c r="C1554">
        <f>VLOOKUP($A1554,'Medical Examinations'!$A$1:$J$2336,2,FALSE)</f>
        <v>21.4</v>
      </c>
      <c r="D1554">
        <f>VLOOKUP($A1554,'Medical Examinations'!$A$1:$J$2336,3,FALSE)</f>
        <v>5.6</v>
      </c>
      <c r="E1554" t="str">
        <f>VLOOKUP($A1554,'Medical Examinations'!$A$1:$J$2336,4,FALSE)</f>
        <v>No</v>
      </c>
      <c r="F1554" t="str">
        <f>VLOOKUP($A1554,'Medical Examinations'!$A$1:$J$2336,5,FALSE)</f>
        <v>No</v>
      </c>
      <c r="G1554" t="str">
        <f>VLOOKUP($A1554,'Medical Examinations'!$A$1:$J$2336,6,FALSE)</f>
        <v>No</v>
      </c>
      <c r="H1554">
        <f>VLOOKUP($A1554,'Medical Examinations'!$A$1:$J$2336,7,FALSE)</f>
        <v>0</v>
      </c>
      <c r="I1554" t="str">
        <f>VLOOKUP($A1554,'Medical Examinations'!$A$1:$J$2336,8,FALSE)</f>
        <v>No</v>
      </c>
      <c r="J1554" t="str">
        <f>VLOOKUP($A1554,'Medical Examinations'!$A$1:$J$2336,9,FALSE)</f>
        <v>Normal Weight</v>
      </c>
      <c r="K1554" t="str">
        <f>VLOOKUP($A1554,'Medical Examinations'!$A$1:$J$2336,10,FALSE)</f>
        <v>Normal</v>
      </c>
      <c r="L1554">
        <f>VLOOKUP($A1554,'Hospitalisation Details'!$A$1:$O$2344,2,FALSE)</f>
        <v>2</v>
      </c>
      <c r="M1554" s="6" t="str">
        <f>VLOOKUP($A1554,'Hospitalisation Details'!$A$1:$O$2344,5,FALSE)</f>
        <v>2-Oct-1982</v>
      </c>
      <c r="N1554" s="28">
        <f>VLOOKUP($A1554,'Hospitalisation Details'!$A$1:$O$2344,6,FALSE)</f>
        <v>40</v>
      </c>
      <c r="O1554" s="28">
        <f>VLOOKUP($A1554,'Hospitalisation Details'!$A$1:$O$2344,7,FALSE)</f>
        <v>3</v>
      </c>
      <c r="P1554" s="28">
        <f>VLOOKUP($A1554,'Hospitalisation Details'!$A$1:$O$2344,8,FALSE)</f>
        <v>6536.68</v>
      </c>
      <c r="Q1554" t="str">
        <f>VLOOKUP($A1554,'Hospitalisation Details'!$A$1:$O$2344,3,FALSE)</f>
        <v>Oct</v>
      </c>
    </row>
    <row r="1555" spans="1:17" ht="15.6" x14ac:dyDescent="0.3">
      <c r="A1555" s="21" t="s">
        <v>815</v>
      </c>
      <c r="B1555" t="str">
        <f>VLOOKUP($A1555,'Customer Names'!$A$2:$D$2336,3,FALSE)</f>
        <v>Fanny</v>
      </c>
      <c r="C1555">
        <f>VLOOKUP($A1555,'Medical Examinations'!$A$1:$J$2336,2,FALSE)</f>
        <v>23.01</v>
      </c>
      <c r="D1555">
        <f>VLOOKUP($A1555,'Medical Examinations'!$A$1:$J$2336,3,FALSE)</f>
        <v>4.68</v>
      </c>
      <c r="E1555" t="str">
        <f>VLOOKUP($A1555,'Medical Examinations'!$A$1:$J$2336,4,FALSE)</f>
        <v>No</v>
      </c>
      <c r="F1555" t="str">
        <f>VLOOKUP($A1555,'Medical Examinations'!$A$1:$J$2336,5,FALSE)</f>
        <v>No</v>
      </c>
      <c r="G1555" t="str">
        <f>VLOOKUP($A1555,'Medical Examinations'!$A$1:$J$2336,6,FALSE)</f>
        <v>No</v>
      </c>
      <c r="H1555">
        <f>VLOOKUP($A1555,'Medical Examinations'!$A$1:$J$2336,7,FALSE)</f>
        <v>0</v>
      </c>
      <c r="I1555" t="str">
        <f>VLOOKUP($A1555,'Medical Examinations'!$A$1:$J$2336,8,FALSE)</f>
        <v>No</v>
      </c>
      <c r="J1555" t="str">
        <f>VLOOKUP($A1555,'Medical Examinations'!$A$1:$J$2336,9,FALSE)</f>
        <v>Normal Weight</v>
      </c>
      <c r="K1555" t="str">
        <f>VLOOKUP($A1555,'Medical Examinations'!$A$1:$J$2336,10,FALSE)</f>
        <v>Normal</v>
      </c>
      <c r="L1555">
        <f>VLOOKUP($A1555,'Hospitalisation Details'!$A$1:$O$2344,2,FALSE)</f>
        <v>12</v>
      </c>
      <c r="M1555" s="6" t="str">
        <f>VLOOKUP($A1555,'Hospitalisation Details'!$A$1:$O$2344,5,FALSE)</f>
        <v>12-Aug-1982</v>
      </c>
      <c r="N1555" s="28">
        <f>VLOOKUP($A1555,'Hospitalisation Details'!$A$1:$O$2344,6,FALSE)</f>
        <v>40</v>
      </c>
      <c r="O1555" s="28">
        <f>VLOOKUP($A1555,'Hospitalisation Details'!$A$1:$O$2344,7,FALSE)</f>
        <v>3</v>
      </c>
      <c r="P1555" s="28">
        <f>VLOOKUP($A1555,'Hospitalisation Details'!$A$1:$O$2344,8,FALSE)</f>
        <v>6532.04</v>
      </c>
      <c r="Q1555" t="str">
        <f>VLOOKUP($A1555,'Hospitalisation Details'!$A$1:$O$2344,3,FALSE)</f>
        <v>Aug</v>
      </c>
    </row>
    <row r="1556" spans="1:17" ht="15.6" x14ac:dyDescent="0.3">
      <c r="A1556" s="21" t="s">
        <v>814</v>
      </c>
      <c r="B1556" t="str">
        <f>VLOOKUP($A1556,'Customer Names'!$A$2:$D$2336,3,FALSE)</f>
        <v>Heather</v>
      </c>
      <c r="C1556">
        <f>VLOOKUP($A1556,'Medical Examinations'!$A$1:$J$2336,2,FALSE)</f>
        <v>19.86</v>
      </c>
      <c r="D1556">
        <f>VLOOKUP($A1556,'Medical Examinations'!$A$1:$J$2336,3,FALSE)</f>
        <v>5.62</v>
      </c>
      <c r="E1556" t="str">
        <f>VLOOKUP($A1556,'Medical Examinations'!$A$1:$J$2336,4,FALSE)</f>
        <v>Yes</v>
      </c>
      <c r="F1556" t="str">
        <f>VLOOKUP($A1556,'Medical Examinations'!$A$1:$J$2336,5,FALSE)</f>
        <v>No</v>
      </c>
      <c r="G1556" t="str">
        <f>VLOOKUP($A1556,'Medical Examinations'!$A$1:$J$2336,6,FALSE)</f>
        <v>No</v>
      </c>
      <c r="H1556">
        <f>VLOOKUP($A1556,'Medical Examinations'!$A$1:$J$2336,7,FALSE)</f>
        <v>0</v>
      </c>
      <c r="I1556" t="str">
        <f>VLOOKUP($A1556,'Medical Examinations'!$A$1:$J$2336,8,FALSE)</f>
        <v>No</v>
      </c>
      <c r="J1556" t="str">
        <f>VLOOKUP($A1556,'Medical Examinations'!$A$1:$J$2336,9,FALSE)</f>
        <v>Normal Weight</v>
      </c>
      <c r="K1556" t="str">
        <f>VLOOKUP($A1556,'Medical Examinations'!$A$1:$J$2336,10,FALSE)</f>
        <v>Normal</v>
      </c>
      <c r="L1556">
        <f>VLOOKUP($A1556,'Hospitalisation Details'!$A$1:$O$2344,2,FALSE)</f>
        <v>23</v>
      </c>
      <c r="M1556" s="6" t="str">
        <f>VLOOKUP($A1556,'Hospitalisation Details'!$A$1:$O$2344,5,FALSE)</f>
        <v>23-Oct-1976</v>
      </c>
      <c r="N1556" s="28">
        <f>VLOOKUP($A1556,'Hospitalisation Details'!$A$1:$O$2344,6,FALSE)</f>
        <v>46</v>
      </c>
      <c r="O1556" s="28">
        <f>VLOOKUP($A1556,'Hospitalisation Details'!$A$1:$O$2344,7,FALSE)</f>
        <v>2</v>
      </c>
      <c r="P1556" s="28">
        <f>VLOOKUP($A1556,'Hospitalisation Details'!$A$1:$O$2344,8,FALSE)</f>
        <v>6529.21</v>
      </c>
      <c r="Q1556" t="str">
        <f>VLOOKUP($A1556,'Hospitalisation Details'!$A$1:$O$2344,3,FALSE)</f>
        <v>Oct</v>
      </c>
    </row>
    <row r="1557" spans="1:17" ht="15.6" x14ac:dyDescent="0.3">
      <c r="A1557" s="21" t="s">
        <v>813</v>
      </c>
      <c r="B1557" t="str">
        <f>VLOOKUP($A1557,'Customer Names'!$A$2:$D$2336,3,FALSE)</f>
        <v>Peter W.Sr</v>
      </c>
      <c r="C1557">
        <f>VLOOKUP($A1557,'Medical Examinations'!$A$1:$J$2336,2,FALSE)</f>
        <v>33.58</v>
      </c>
      <c r="D1557">
        <f>VLOOKUP($A1557,'Medical Examinations'!$A$1:$J$2336,3,FALSE)</f>
        <v>5.08</v>
      </c>
      <c r="E1557" t="str">
        <f>VLOOKUP($A1557,'Medical Examinations'!$A$1:$J$2336,4,FALSE)</f>
        <v>No</v>
      </c>
      <c r="F1557" t="str">
        <f>VLOOKUP($A1557,'Medical Examinations'!$A$1:$J$2336,5,FALSE)</f>
        <v>No</v>
      </c>
      <c r="G1557" t="str">
        <f>VLOOKUP($A1557,'Medical Examinations'!$A$1:$J$2336,6,FALSE)</f>
        <v>No</v>
      </c>
      <c r="H1557">
        <f>VLOOKUP($A1557,'Medical Examinations'!$A$1:$J$2336,7,FALSE)</f>
        <v>0</v>
      </c>
      <c r="I1557" t="str">
        <f>VLOOKUP($A1557,'Medical Examinations'!$A$1:$J$2336,8,FALSE)</f>
        <v>No</v>
      </c>
      <c r="J1557" t="str">
        <f>VLOOKUP($A1557,'Medical Examinations'!$A$1:$J$2336,9,FALSE)</f>
        <v>Obesity</v>
      </c>
      <c r="K1557" t="str">
        <f>VLOOKUP($A1557,'Medical Examinations'!$A$1:$J$2336,10,FALSE)</f>
        <v>Normal</v>
      </c>
      <c r="L1557">
        <f>VLOOKUP($A1557,'Hospitalisation Details'!$A$1:$O$2344,2,FALSE)</f>
        <v>7</v>
      </c>
      <c r="M1557" s="6" t="str">
        <f>VLOOKUP($A1557,'Hospitalisation Details'!$A$1:$O$2344,5,FALSE)</f>
        <v>7-Jul-1994</v>
      </c>
      <c r="N1557" s="28">
        <f>VLOOKUP($A1557,'Hospitalisation Details'!$A$1:$O$2344,6,FALSE)</f>
        <v>28</v>
      </c>
      <c r="O1557" s="28">
        <f>VLOOKUP($A1557,'Hospitalisation Details'!$A$1:$O$2344,7,FALSE)</f>
        <v>0</v>
      </c>
      <c r="P1557" s="28">
        <f>VLOOKUP($A1557,'Hospitalisation Details'!$A$1:$O$2344,8,FALSE)</f>
        <v>6512.24</v>
      </c>
      <c r="Q1557" t="str">
        <f>VLOOKUP($A1557,'Hospitalisation Details'!$A$1:$O$2344,3,FALSE)</f>
        <v>Jul</v>
      </c>
    </row>
    <row r="1558" spans="1:17" ht="15.6" x14ac:dyDescent="0.3">
      <c r="A1558" s="21" t="s">
        <v>812</v>
      </c>
      <c r="B1558" t="str">
        <f>VLOOKUP($A1558,'Customer Names'!$A$2:$D$2336,3,FALSE)</f>
        <v>Catherine A</v>
      </c>
      <c r="C1558">
        <f>VLOOKUP($A1558,'Medical Examinations'!$A$1:$J$2336,2,FALSE)</f>
        <v>29.81</v>
      </c>
      <c r="D1558">
        <f>VLOOKUP($A1558,'Medical Examinations'!$A$1:$J$2336,3,FALSE)</f>
        <v>5.28</v>
      </c>
      <c r="E1558" t="str">
        <f>VLOOKUP($A1558,'Medical Examinations'!$A$1:$J$2336,4,FALSE)</f>
        <v>No</v>
      </c>
      <c r="F1558" t="str">
        <f>VLOOKUP($A1558,'Medical Examinations'!$A$1:$J$2336,5,FALSE)</f>
        <v>No</v>
      </c>
      <c r="G1558" t="str">
        <f>VLOOKUP($A1558,'Medical Examinations'!$A$1:$J$2336,6,FALSE)</f>
        <v>No</v>
      </c>
      <c r="H1558">
        <f>VLOOKUP($A1558,'Medical Examinations'!$A$1:$J$2336,7,FALSE)</f>
        <v>0</v>
      </c>
      <c r="I1558" t="str">
        <f>VLOOKUP($A1558,'Medical Examinations'!$A$1:$J$2336,8,FALSE)</f>
        <v>No</v>
      </c>
      <c r="J1558" t="str">
        <f>VLOOKUP($A1558,'Medical Examinations'!$A$1:$J$2336,9,FALSE)</f>
        <v>Over Weight</v>
      </c>
      <c r="K1558" t="str">
        <f>VLOOKUP($A1558,'Medical Examinations'!$A$1:$J$2336,10,FALSE)</f>
        <v>Normal</v>
      </c>
      <c r="L1558">
        <f>VLOOKUP($A1558,'Hospitalisation Details'!$A$1:$O$2344,2,FALSE)</f>
        <v>28</v>
      </c>
      <c r="M1558" s="6" t="str">
        <f>VLOOKUP($A1558,'Hospitalisation Details'!$A$1:$O$2344,5,FALSE)</f>
        <v>28-Aug-1982</v>
      </c>
      <c r="N1558" s="28">
        <f>VLOOKUP($A1558,'Hospitalisation Details'!$A$1:$O$2344,6,FALSE)</f>
        <v>40</v>
      </c>
      <c r="O1558" s="28">
        <f>VLOOKUP($A1558,'Hospitalisation Details'!$A$1:$O$2344,7,FALSE)</f>
        <v>1</v>
      </c>
      <c r="P1558" s="28">
        <f>VLOOKUP($A1558,'Hospitalisation Details'!$A$1:$O$2344,8,FALSE)</f>
        <v>6500.24</v>
      </c>
      <c r="Q1558" t="str">
        <f>VLOOKUP($A1558,'Hospitalisation Details'!$A$1:$O$2344,3,FALSE)</f>
        <v>Aug</v>
      </c>
    </row>
    <row r="1559" spans="1:17" ht="15.6" x14ac:dyDescent="0.3">
      <c r="A1559" s="21" t="s">
        <v>811</v>
      </c>
      <c r="B1559" t="str">
        <f>VLOOKUP($A1559,'Customer Names'!$A$2:$D$2336,3,FALSE)</f>
        <v>Kelly A</v>
      </c>
      <c r="C1559">
        <f>VLOOKUP($A1559,'Medical Examinations'!$A$1:$J$2336,2,FALSE)</f>
        <v>27.4</v>
      </c>
      <c r="D1559">
        <f>VLOOKUP($A1559,'Medical Examinations'!$A$1:$J$2336,3,FALSE)</f>
        <v>4.6100000000000003</v>
      </c>
      <c r="E1559" t="str">
        <f>VLOOKUP($A1559,'Medical Examinations'!$A$1:$J$2336,4,FALSE)</f>
        <v>No</v>
      </c>
      <c r="F1559" t="str">
        <f>VLOOKUP($A1559,'Medical Examinations'!$A$1:$J$2336,5,FALSE)</f>
        <v>No</v>
      </c>
      <c r="G1559" t="str">
        <f>VLOOKUP($A1559,'Medical Examinations'!$A$1:$J$2336,6,FALSE)</f>
        <v>No</v>
      </c>
      <c r="H1559">
        <f>VLOOKUP($A1559,'Medical Examinations'!$A$1:$J$2336,7,FALSE)</f>
        <v>0</v>
      </c>
      <c r="I1559" t="str">
        <f>VLOOKUP($A1559,'Medical Examinations'!$A$1:$J$2336,8,FALSE)</f>
        <v>No</v>
      </c>
      <c r="J1559" t="str">
        <f>VLOOKUP($A1559,'Medical Examinations'!$A$1:$J$2336,9,FALSE)</f>
        <v>Over Weight</v>
      </c>
      <c r="K1559" t="str">
        <f>VLOOKUP($A1559,'Medical Examinations'!$A$1:$J$2336,10,FALSE)</f>
        <v>Normal</v>
      </c>
      <c r="L1559">
        <f>VLOOKUP($A1559,'Hospitalisation Details'!$A$1:$O$2344,2,FALSE)</f>
        <v>9</v>
      </c>
      <c r="M1559" s="6" t="str">
        <f>VLOOKUP($A1559,'Hospitalisation Details'!$A$1:$O$2344,5,FALSE)</f>
        <v>9-Oct-1982</v>
      </c>
      <c r="N1559" s="28">
        <f>VLOOKUP($A1559,'Hospitalisation Details'!$A$1:$O$2344,6,FALSE)</f>
        <v>40</v>
      </c>
      <c r="O1559" s="28">
        <f>VLOOKUP($A1559,'Hospitalisation Details'!$A$1:$O$2344,7,FALSE)</f>
        <v>1</v>
      </c>
      <c r="P1559" s="28">
        <f>VLOOKUP($A1559,'Hospitalisation Details'!$A$1:$O$2344,8,FALSE)</f>
        <v>6496.89</v>
      </c>
      <c r="Q1559" t="str">
        <f>VLOOKUP($A1559,'Hospitalisation Details'!$A$1:$O$2344,3,FALSE)</f>
        <v>Oct</v>
      </c>
    </row>
    <row r="1560" spans="1:17" ht="15.6" x14ac:dyDescent="0.3">
      <c r="A1560" s="21" t="s">
        <v>810</v>
      </c>
      <c r="B1560" t="str">
        <f>VLOOKUP($A1560,'Customer Names'!$A$2:$D$2336,3,FALSE)</f>
        <v>Janel N</v>
      </c>
      <c r="C1560">
        <f>VLOOKUP($A1560,'Medical Examinations'!$A$1:$J$2336,2,FALSE)</f>
        <v>17.98</v>
      </c>
      <c r="D1560">
        <f>VLOOKUP($A1560,'Medical Examinations'!$A$1:$J$2336,3,FALSE)</f>
        <v>6.57</v>
      </c>
      <c r="E1560" t="str">
        <f>VLOOKUP($A1560,'Medical Examinations'!$A$1:$J$2336,4,FALSE)</f>
        <v>Yes</v>
      </c>
      <c r="F1560" t="str">
        <f>VLOOKUP($A1560,'Medical Examinations'!$A$1:$J$2336,5,FALSE)</f>
        <v>No</v>
      </c>
      <c r="G1560" t="str">
        <f>VLOOKUP($A1560,'Medical Examinations'!$A$1:$J$2336,6,FALSE)</f>
        <v>No</v>
      </c>
      <c r="H1560">
        <f>VLOOKUP($A1560,'Medical Examinations'!$A$1:$J$2336,7,FALSE)</f>
        <v>2</v>
      </c>
      <c r="I1560" t="str">
        <f>VLOOKUP($A1560,'Medical Examinations'!$A$1:$J$2336,8,FALSE)</f>
        <v>No</v>
      </c>
      <c r="J1560" t="str">
        <f>VLOOKUP($A1560,'Medical Examinations'!$A$1:$J$2336,9,FALSE)</f>
        <v>Under Weight</v>
      </c>
      <c r="K1560" t="str">
        <f>VLOOKUP($A1560,'Medical Examinations'!$A$1:$J$2336,10,FALSE)</f>
        <v>Diabetes</v>
      </c>
      <c r="L1560">
        <f>VLOOKUP($A1560,'Hospitalisation Details'!$A$1:$O$2344,2,FALSE)</f>
        <v>1</v>
      </c>
      <c r="M1560" s="6" t="str">
        <f>VLOOKUP($A1560,'Hospitalisation Details'!$A$1:$O$2344,5,FALSE)</f>
        <v>1-Dec-1970</v>
      </c>
      <c r="N1560" s="28">
        <f>VLOOKUP($A1560,'Hospitalisation Details'!$A$1:$O$2344,6,FALSE)</f>
        <v>52</v>
      </c>
      <c r="O1560" s="28">
        <f>VLOOKUP($A1560,'Hospitalisation Details'!$A$1:$O$2344,7,FALSE)</f>
        <v>0</v>
      </c>
      <c r="P1560" s="28">
        <f>VLOOKUP($A1560,'Hospitalisation Details'!$A$1:$O$2344,8,FALSE)</f>
        <v>6481.67</v>
      </c>
      <c r="Q1560" t="str">
        <f>VLOOKUP($A1560,'Hospitalisation Details'!$A$1:$O$2344,3,FALSE)</f>
        <v>Dec</v>
      </c>
    </row>
    <row r="1561" spans="1:17" ht="15.6" x14ac:dyDescent="0.3">
      <c r="A1561" s="21" t="s">
        <v>809</v>
      </c>
      <c r="B1561" t="str">
        <f>VLOOKUP($A1561,'Customer Names'!$A$2:$D$2336,3,FALSE)</f>
        <v>Yann Kai</v>
      </c>
      <c r="C1561">
        <f>VLOOKUP($A1561,'Medical Examinations'!$A$1:$J$2336,2,FALSE)</f>
        <v>37.9</v>
      </c>
      <c r="D1561">
        <f>VLOOKUP($A1561,'Medical Examinations'!$A$1:$J$2336,3,FALSE)</f>
        <v>5.83</v>
      </c>
      <c r="E1561" t="str">
        <f>VLOOKUP($A1561,'Medical Examinations'!$A$1:$J$2336,4,FALSE)</f>
        <v>No</v>
      </c>
      <c r="F1561" t="str">
        <f>VLOOKUP($A1561,'Medical Examinations'!$A$1:$J$2336,5,FALSE)</f>
        <v>No</v>
      </c>
      <c r="G1561" t="str">
        <f>VLOOKUP($A1561,'Medical Examinations'!$A$1:$J$2336,6,FALSE)</f>
        <v>No</v>
      </c>
      <c r="H1561">
        <f>VLOOKUP($A1561,'Medical Examinations'!$A$1:$J$2336,7,FALSE)</f>
        <v>0</v>
      </c>
      <c r="I1561" t="str">
        <f>VLOOKUP($A1561,'Medical Examinations'!$A$1:$J$2336,8,FALSE)</f>
        <v>No</v>
      </c>
      <c r="J1561" t="str">
        <f>VLOOKUP($A1561,'Medical Examinations'!$A$1:$J$2336,9,FALSE)</f>
        <v>Obesity</v>
      </c>
      <c r="K1561" t="str">
        <f>VLOOKUP($A1561,'Medical Examinations'!$A$1:$J$2336,10,FALSE)</f>
        <v>Prediabetes</v>
      </c>
      <c r="L1561">
        <f>VLOOKUP($A1561,'Hospitalisation Details'!$A$1:$O$2344,2,FALSE)</f>
        <v>8</v>
      </c>
      <c r="M1561" s="6" t="str">
        <f>VLOOKUP($A1561,'Hospitalisation Details'!$A$1:$O$2344,5,FALSE)</f>
        <v>8-Jun-1980</v>
      </c>
      <c r="N1561" s="28">
        <f>VLOOKUP($A1561,'Hospitalisation Details'!$A$1:$O$2344,6,FALSE)</f>
        <v>43</v>
      </c>
      <c r="O1561" s="28">
        <f>VLOOKUP($A1561,'Hospitalisation Details'!$A$1:$O$2344,7,FALSE)</f>
        <v>0</v>
      </c>
      <c r="P1561" s="28">
        <f>VLOOKUP($A1561,'Hospitalisation Details'!$A$1:$O$2344,8,FALSE)</f>
        <v>6474.01</v>
      </c>
      <c r="Q1561" t="str">
        <f>VLOOKUP($A1561,'Hospitalisation Details'!$A$1:$O$2344,3,FALSE)</f>
        <v>Jun</v>
      </c>
    </row>
    <row r="1562" spans="1:17" ht="15.6" x14ac:dyDescent="0.3">
      <c r="A1562" s="21" t="s">
        <v>808</v>
      </c>
      <c r="B1562" t="str">
        <f>VLOOKUP($A1562,'Customer Names'!$A$2:$D$2336,3,FALSE)</f>
        <v>Zachary R</v>
      </c>
      <c r="C1562">
        <f>VLOOKUP($A1562,'Medical Examinations'!$A$1:$J$2336,2,FALSE)</f>
        <v>25.27</v>
      </c>
      <c r="D1562">
        <f>VLOOKUP($A1562,'Medical Examinations'!$A$1:$J$2336,3,FALSE)</f>
        <v>6.98</v>
      </c>
      <c r="E1562" t="str">
        <f>VLOOKUP($A1562,'Medical Examinations'!$A$1:$J$2336,4,FALSE)</f>
        <v>Yes</v>
      </c>
      <c r="F1562" t="str">
        <f>VLOOKUP($A1562,'Medical Examinations'!$A$1:$J$2336,5,FALSE)</f>
        <v>No</v>
      </c>
      <c r="G1562" t="str">
        <f>VLOOKUP($A1562,'Medical Examinations'!$A$1:$J$2336,6,FALSE)</f>
        <v>No</v>
      </c>
      <c r="H1562">
        <f>VLOOKUP($A1562,'Medical Examinations'!$A$1:$J$2336,7,FALSE)</f>
        <v>0</v>
      </c>
      <c r="I1562" t="str">
        <f>VLOOKUP($A1562,'Medical Examinations'!$A$1:$J$2336,8,FALSE)</f>
        <v>No</v>
      </c>
      <c r="J1562" t="str">
        <f>VLOOKUP($A1562,'Medical Examinations'!$A$1:$J$2336,9,FALSE)</f>
        <v>Over Weight</v>
      </c>
      <c r="K1562" t="str">
        <f>VLOOKUP($A1562,'Medical Examinations'!$A$1:$J$2336,10,FALSE)</f>
        <v>Diabetes</v>
      </c>
      <c r="L1562">
        <f>VLOOKUP($A1562,'Hospitalisation Details'!$A$1:$O$2344,2,FALSE)</f>
        <v>27</v>
      </c>
      <c r="M1562" s="6" t="str">
        <f>VLOOKUP($A1562,'Hospitalisation Details'!$A$1:$O$2344,5,FALSE)</f>
        <v>27-Jul-1981</v>
      </c>
      <c r="N1562" s="28">
        <f>VLOOKUP($A1562,'Hospitalisation Details'!$A$1:$O$2344,6,FALSE)</f>
        <v>41</v>
      </c>
      <c r="O1562" s="28">
        <f>VLOOKUP($A1562,'Hospitalisation Details'!$A$1:$O$2344,7,FALSE)</f>
        <v>1</v>
      </c>
      <c r="P1562" s="28">
        <f>VLOOKUP($A1562,'Hospitalisation Details'!$A$1:$O$2344,8,FALSE)</f>
        <v>6473.15</v>
      </c>
      <c r="Q1562" t="str">
        <f>VLOOKUP($A1562,'Hospitalisation Details'!$A$1:$O$2344,3,FALSE)</f>
        <v>Jul</v>
      </c>
    </row>
    <row r="1563" spans="1:17" ht="15.6" x14ac:dyDescent="0.3">
      <c r="A1563" s="21" t="s">
        <v>807</v>
      </c>
      <c r="B1563" t="str">
        <f>VLOOKUP($A1563,'Customer Names'!$A$2:$D$2336,3,FALSE)</f>
        <v>Alejandro Sr</v>
      </c>
      <c r="C1563">
        <f>VLOOKUP($A1563,'Medical Examinations'!$A$1:$J$2336,2,FALSE)</f>
        <v>29.26</v>
      </c>
      <c r="D1563">
        <f>VLOOKUP($A1563,'Medical Examinations'!$A$1:$J$2336,3,FALSE)</f>
        <v>4.03</v>
      </c>
      <c r="E1563" t="str">
        <f>VLOOKUP($A1563,'Medical Examinations'!$A$1:$J$2336,4,FALSE)</f>
        <v>No</v>
      </c>
      <c r="F1563" t="str">
        <f>VLOOKUP($A1563,'Medical Examinations'!$A$1:$J$2336,5,FALSE)</f>
        <v>No</v>
      </c>
      <c r="G1563" t="str">
        <f>VLOOKUP($A1563,'Medical Examinations'!$A$1:$J$2336,6,FALSE)</f>
        <v>No</v>
      </c>
      <c r="H1563">
        <f>VLOOKUP($A1563,'Medical Examinations'!$A$1:$J$2336,7,FALSE)</f>
        <v>1</v>
      </c>
      <c r="I1563" t="str">
        <f>VLOOKUP($A1563,'Medical Examinations'!$A$1:$J$2336,8,FALSE)</f>
        <v>No</v>
      </c>
      <c r="J1563" t="str">
        <f>VLOOKUP($A1563,'Medical Examinations'!$A$1:$J$2336,9,FALSE)</f>
        <v>Over Weight</v>
      </c>
      <c r="K1563" t="str">
        <f>VLOOKUP($A1563,'Medical Examinations'!$A$1:$J$2336,10,FALSE)</f>
        <v>Normal</v>
      </c>
      <c r="L1563">
        <f>VLOOKUP($A1563,'Hospitalisation Details'!$A$1:$O$2344,2,FALSE)</f>
        <v>1</v>
      </c>
      <c r="M1563" s="6" t="str">
        <f>VLOOKUP($A1563,'Hospitalisation Details'!$A$1:$O$2344,5,FALSE)</f>
        <v>1-Nov-1984</v>
      </c>
      <c r="N1563" s="28">
        <f>VLOOKUP($A1563,'Hospitalisation Details'!$A$1:$O$2344,6,FALSE)</f>
        <v>38</v>
      </c>
      <c r="O1563" s="28">
        <f>VLOOKUP($A1563,'Hospitalisation Details'!$A$1:$O$2344,7,FALSE)</f>
        <v>2</v>
      </c>
      <c r="P1563" s="28">
        <f>VLOOKUP($A1563,'Hospitalisation Details'!$A$1:$O$2344,8,FALSE)</f>
        <v>6457.84</v>
      </c>
      <c r="Q1563" t="str">
        <f>VLOOKUP($A1563,'Hospitalisation Details'!$A$1:$O$2344,3,FALSE)</f>
        <v>Nov</v>
      </c>
    </row>
    <row r="1564" spans="1:17" ht="15.6" x14ac:dyDescent="0.3">
      <c r="A1564" s="21" t="s">
        <v>806</v>
      </c>
      <c r="B1564" t="str">
        <f>VLOOKUP($A1564,'Customer Names'!$A$2:$D$2336,3,FALSE)</f>
        <v>Nicholas R</v>
      </c>
      <c r="C1564">
        <f>VLOOKUP($A1564,'Medical Examinations'!$A$1:$J$2336,2,FALSE)</f>
        <v>27.835000000000001</v>
      </c>
      <c r="D1564">
        <f>VLOOKUP($A1564,'Medical Examinations'!$A$1:$J$2336,3,FALSE)</f>
        <v>4.5599999999999996</v>
      </c>
      <c r="E1564" t="str">
        <f>VLOOKUP($A1564,'Medical Examinations'!$A$1:$J$2336,4,FALSE)</f>
        <v>No</v>
      </c>
      <c r="F1564" t="str">
        <f>VLOOKUP($A1564,'Medical Examinations'!$A$1:$J$2336,5,FALSE)</f>
        <v>No</v>
      </c>
      <c r="G1564" t="str">
        <f>VLOOKUP($A1564,'Medical Examinations'!$A$1:$J$2336,6,FALSE)</f>
        <v>No</v>
      </c>
      <c r="H1564">
        <f>VLOOKUP($A1564,'Medical Examinations'!$A$1:$J$2336,7,FALSE)</f>
        <v>1</v>
      </c>
      <c r="I1564" t="str">
        <f>VLOOKUP($A1564,'Medical Examinations'!$A$1:$J$2336,8,FALSE)</f>
        <v>No</v>
      </c>
      <c r="J1564" t="str">
        <f>VLOOKUP($A1564,'Medical Examinations'!$A$1:$J$2336,9,FALSE)</f>
        <v>Over Weight</v>
      </c>
      <c r="K1564" t="str">
        <f>VLOOKUP($A1564,'Medical Examinations'!$A$1:$J$2336,10,FALSE)</f>
        <v>Normal</v>
      </c>
      <c r="L1564">
        <f>VLOOKUP($A1564,'Hospitalisation Details'!$A$1:$O$2344,2,FALSE)</f>
        <v>26</v>
      </c>
      <c r="M1564" s="6" t="str">
        <f>VLOOKUP($A1564,'Hospitalisation Details'!$A$1:$O$2344,5,FALSE)</f>
        <v>26-Aug-1984</v>
      </c>
      <c r="N1564" s="28">
        <f>VLOOKUP($A1564,'Hospitalisation Details'!$A$1:$O$2344,6,FALSE)</f>
        <v>38</v>
      </c>
      <c r="O1564" s="28">
        <f>VLOOKUP($A1564,'Hospitalisation Details'!$A$1:$O$2344,7,FALSE)</f>
        <v>2</v>
      </c>
      <c r="P1564" s="28">
        <f>VLOOKUP($A1564,'Hospitalisation Details'!$A$1:$O$2344,8,FALSE)</f>
        <v>6455.86</v>
      </c>
      <c r="Q1564" t="str">
        <f>VLOOKUP($A1564,'Hospitalisation Details'!$A$1:$O$2344,3,FALSE)</f>
        <v>Aug</v>
      </c>
    </row>
    <row r="1565" spans="1:17" ht="15.6" x14ac:dyDescent="0.3">
      <c r="A1565" s="21" t="s">
        <v>805</v>
      </c>
      <c r="B1565" t="str">
        <f>VLOOKUP($A1565,'Customer Names'!$A$2:$D$2336,3,FALSE)</f>
        <v>Paul</v>
      </c>
      <c r="C1565">
        <f>VLOOKUP($A1565,'Medical Examinations'!$A$1:$J$2336,2,FALSE)</f>
        <v>46.53</v>
      </c>
      <c r="D1565">
        <f>VLOOKUP($A1565,'Medical Examinations'!$A$1:$J$2336,3,FALSE)</f>
        <v>5.38</v>
      </c>
      <c r="E1565" t="str">
        <f>VLOOKUP($A1565,'Medical Examinations'!$A$1:$J$2336,4,FALSE)</f>
        <v>Yes</v>
      </c>
      <c r="F1565" t="str">
        <f>VLOOKUP($A1565,'Medical Examinations'!$A$1:$J$2336,5,FALSE)</f>
        <v>No</v>
      </c>
      <c r="G1565" t="str">
        <f>VLOOKUP($A1565,'Medical Examinations'!$A$1:$J$2336,6,FALSE)</f>
        <v>No</v>
      </c>
      <c r="H1565">
        <f>VLOOKUP($A1565,'Medical Examinations'!$A$1:$J$2336,7,FALSE)</f>
        <v>0</v>
      </c>
      <c r="I1565" t="str">
        <f>VLOOKUP($A1565,'Medical Examinations'!$A$1:$J$2336,8,FALSE)</f>
        <v>No</v>
      </c>
      <c r="J1565" t="str">
        <f>VLOOKUP($A1565,'Medical Examinations'!$A$1:$J$2336,9,FALSE)</f>
        <v>Obesity</v>
      </c>
      <c r="K1565" t="str">
        <f>VLOOKUP($A1565,'Medical Examinations'!$A$1:$J$2336,10,FALSE)</f>
        <v>Normal</v>
      </c>
      <c r="L1565">
        <f>VLOOKUP($A1565,'Hospitalisation Details'!$A$1:$O$2344,2,FALSE)</f>
        <v>22</v>
      </c>
      <c r="M1565" s="6" t="str">
        <f>VLOOKUP($A1565,'Hospitalisation Details'!$A$1:$O$2344,5,FALSE)</f>
        <v>22-Jul-1985</v>
      </c>
      <c r="N1565" s="28">
        <f>VLOOKUP($A1565,'Hospitalisation Details'!$A$1:$O$2344,6,FALSE)</f>
        <v>37</v>
      </c>
      <c r="O1565" s="28">
        <f>VLOOKUP($A1565,'Hospitalisation Details'!$A$1:$O$2344,7,FALSE)</f>
        <v>3</v>
      </c>
      <c r="P1565" s="28">
        <f>VLOOKUP($A1565,'Hospitalisation Details'!$A$1:$O$2344,8,FALSE)</f>
        <v>6435.62</v>
      </c>
      <c r="Q1565" t="str">
        <f>VLOOKUP($A1565,'Hospitalisation Details'!$A$1:$O$2344,3,FALSE)</f>
        <v>Jul</v>
      </c>
    </row>
    <row r="1566" spans="1:17" ht="15.6" x14ac:dyDescent="0.3">
      <c r="A1566" s="21" t="s">
        <v>804</v>
      </c>
      <c r="B1566" t="str">
        <f>VLOOKUP($A1566,'Customer Names'!$A$2:$D$2336,3,FALSE)</f>
        <v>Michael D</v>
      </c>
      <c r="C1566">
        <f>VLOOKUP($A1566,'Medical Examinations'!$A$1:$J$2336,2,FALSE)</f>
        <v>20.58</v>
      </c>
      <c r="D1566">
        <f>VLOOKUP($A1566,'Medical Examinations'!$A$1:$J$2336,3,FALSE)</f>
        <v>11.04</v>
      </c>
      <c r="E1566" t="str">
        <f>VLOOKUP($A1566,'Medical Examinations'!$A$1:$J$2336,4,FALSE)</f>
        <v>Yes</v>
      </c>
      <c r="F1566" t="str">
        <f>VLOOKUP($A1566,'Medical Examinations'!$A$1:$J$2336,5,FALSE)</f>
        <v>No</v>
      </c>
      <c r="G1566" t="str">
        <f>VLOOKUP($A1566,'Medical Examinations'!$A$1:$J$2336,6,FALSE)</f>
        <v>No</v>
      </c>
      <c r="H1566">
        <f>VLOOKUP($A1566,'Medical Examinations'!$A$1:$J$2336,7,FALSE)</f>
        <v>1</v>
      </c>
      <c r="I1566" t="str">
        <f>VLOOKUP($A1566,'Medical Examinations'!$A$1:$J$2336,8,FALSE)</f>
        <v>No</v>
      </c>
      <c r="J1566" t="str">
        <f>VLOOKUP($A1566,'Medical Examinations'!$A$1:$J$2336,9,FALSE)</f>
        <v>Normal Weight</v>
      </c>
      <c r="K1566" t="str">
        <f>VLOOKUP($A1566,'Medical Examinations'!$A$1:$J$2336,10,FALSE)</f>
        <v>Diabetes</v>
      </c>
      <c r="L1566">
        <f>VLOOKUP($A1566,'Hospitalisation Details'!$A$1:$O$2344,2,FALSE)</f>
        <v>5</v>
      </c>
      <c r="M1566" s="6" t="str">
        <f>VLOOKUP($A1566,'Hospitalisation Details'!$A$1:$O$2344,5,FALSE)</f>
        <v>5-Aug-1975</v>
      </c>
      <c r="N1566" s="28">
        <f>VLOOKUP($A1566,'Hospitalisation Details'!$A$1:$O$2344,6,FALSE)</f>
        <v>47</v>
      </c>
      <c r="O1566" s="28">
        <f>VLOOKUP($A1566,'Hospitalisation Details'!$A$1:$O$2344,7,FALSE)</f>
        <v>1</v>
      </c>
      <c r="P1566" s="28">
        <f>VLOOKUP($A1566,'Hospitalisation Details'!$A$1:$O$2344,8,FALSE)</f>
        <v>6423.48</v>
      </c>
      <c r="Q1566" t="str">
        <f>VLOOKUP($A1566,'Hospitalisation Details'!$A$1:$O$2344,3,FALSE)</f>
        <v>Aug</v>
      </c>
    </row>
    <row r="1567" spans="1:17" ht="15.6" x14ac:dyDescent="0.3">
      <c r="A1567" s="21" t="s">
        <v>803</v>
      </c>
      <c r="B1567" t="str">
        <f>VLOOKUP($A1567,'Customer Names'!$A$2:$D$2336,3,FALSE)</f>
        <v>Marina</v>
      </c>
      <c r="C1567">
        <f>VLOOKUP($A1567,'Medical Examinations'!$A$1:$J$2336,2,FALSE)</f>
        <v>19.53</v>
      </c>
      <c r="D1567">
        <f>VLOOKUP($A1567,'Medical Examinations'!$A$1:$J$2336,3,FALSE)</f>
        <v>6.09</v>
      </c>
      <c r="E1567" t="str">
        <f>VLOOKUP($A1567,'Medical Examinations'!$A$1:$J$2336,4,FALSE)</f>
        <v>Yes</v>
      </c>
      <c r="F1567" t="str">
        <f>VLOOKUP($A1567,'Medical Examinations'!$A$1:$J$2336,5,FALSE)</f>
        <v>No</v>
      </c>
      <c r="G1567" t="str">
        <f>VLOOKUP($A1567,'Medical Examinations'!$A$1:$J$2336,6,FALSE)</f>
        <v>No</v>
      </c>
      <c r="H1567">
        <f>VLOOKUP($A1567,'Medical Examinations'!$A$1:$J$2336,7,FALSE)</f>
        <v>0</v>
      </c>
      <c r="I1567" t="str">
        <f>VLOOKUP($A1567,'Medical Examinations'!$A$1:$J$2336,8,FALSE)</f>
        <v>No</v>
      </c>
      <c r="J1567" t="str">
        <f>VLOOKUP($A1567,'Medical Examinations'!$A$1:$J$2336,9,FALSE)</f>
        <v>Normal Weight</v>
      </c>
      <c r="K1567" t="str">
        <f>VLOOKUP($A1567,'Medical Examinations'!$A$1:$J$2336,10,FALSE)</f>
        <v>Prediabetes</v>
      </c>
      <c r="L1567">
        <f>VLOOKUP($A1567,'Hospitalisation Details'!$A$1:$O$2344,2,FALSE)</f>
        <v>30</v>
      </c>
      <c r="M1567" s="6" t="str">
        <f>VLOOKUP($A1567,'Hospitalisation Details'!$A$1:$O$2344,5,FALSE)</f>
        <v>30-Dec-1976</v>
      </c>
      <c r="N1567" s="28">
        <f>VLOOKUP($A1567,'Hospitalisation Details'!$A$1:$O$2344,6,FALSE)</f>
        <v>46</v>
      </c>
      <c r="O1567" s="28">
        <f>VLOOKUP($A1567,'Hospitalisation Details'!$A$1:$O$2344,7,FALSE)</f>
        <v>2</v>
      </c>
      <c r="P1567" s="28">
        <f>VLOOKUP($A1567,'Hospitalisation Details'!$A$1:$O$2344,8,FALSE)</f>
        <v>6417.28</v>
      </c>
      <c r="Q1567" t="str">
        <f>VLOOKUP($A1567,'Hospitalisation Details'!$A$1:$O$2344,3,FALSE)</f>
        <v>Dec</v>
      </c>
    </row>
    <row r="1568" spans="1:17" ht="15.6" x14ac:dyDescent="0.3">
      <c r="A1568" s="21" t="s">
        <v>802</v>
      </c>
      <c r="B1568" t="str">
        <f>VLOOKUP($A1568,'Customer Names'!$A$2:$D$2336,3,FALSE)</f>
        <v>Caroline</v>
      </c>
      <c r="C1568">
        <f>VLOOKUP($A1568,'Medical Examinations'!$A$1:$J$2336,2,FALSE)</f>
        <v>27.7</v>
      </c>
      <c r="D1568">
        <f>VLOOKUP($A1568,'Medical Examinations'!$A$1:$J$2336,3,FALSE)</f>
        <v>4.71</v>
      </c>
      <c r="E1568" t="str">
        <f>VLOOKUP($A1568,'Medical Examinations'!$A$1:$J$2336,4,FALSE)</f>
        <v>No</v>
      </c>
      <c r="F1568" t="str">
        <f>VLOOKUP($A1568,'Medical Examinations'!$A$1:$J$2336,5,FALSE)</f>
        <v>No</v>
      </c>
      <c r="G1568" t="str">
        <f>VLOOKUP($A1568,'Medical Examinations'!$A$1:$J$2336,6,FALSE)</f>
        <v>No</v>
      </c>
      <c r="H1568">
        <f>VLOOKUP($A1568,'Medical Examinations'!$A$1:$J$2336,7,FALSE)</f>
        <v>1</v>
      </c>
      <c r="I1568" t="str">
        <f>VLOOKUP($A1568,'Medical Examinations'!$A$1:$J$2336,8,FALSE)</f>
        <v>No</v>
      </c>
      <c r="J1568" t="str">
        <f>VLOOKUP($A1568,'Medical Examinations'!$A$1:$J$2336,9,FALSE)</f>
        <v>Over Weight</v>
      </c>
      <c r="K1568" t="str">
        <f>VLOOKUP($A1568,'Medical Examinations'!$A$1:$J$2336,10,FALSE)</f>
        <v>Normal</v>
      </c>
      <c r="L1568">
        <f>VLOOKUP($A1568,'Hospitalisation Details'!$A$1:$O$2344,2,FALSE)</f>
        <v>4</v>
      </c>
      <c r="M1568" s="6" t="str">
        <f>VLOOKUP($A1568,'Hospitalisation Details'!$A$1:$O$2344,5,FALSE)</f>
        <v>4-Sep-1987</v>
      </c>
      <c r="N1568" s="28">
        <f>VLOOKUP($A1568,'Hospitalisation Details'!$A$1:$O$2344,6,FALSE)</f>
        <v>35</v>
      </c>
      <c r="O1568" s="28">
        <f>VLOOKUP($A1568,'Hospitalisation Details'!$A$1:$O$2344,7,FALSE)</f>
        <v>3</v>
      </c>
      <c r="P1568" s="28">
        <f>VLOOKUP($A1568,'Hospitalisation Details'!$A$1:$O$2344,8,FALSE)</f>
        <v>6414.18</v>
      </c>
      <c r="Q1568" t="str">
        <f>VLOOKUP($A1568,'Hospitalisation Details'!$A$1:$O$2344,3,FALSE)</f>
        <v>Sep</v>
      </c>
    </row>
    <row r="1569" spans="1:17" ht="15.6" x14ac:dyDescent="0.3">
      <c r="A1569" s="21" t="s">
        <v>801</v>
      </c>
      <c r="B1569" t="str">
        <f>VLOOKUP($A1569,'Customer Names'!$A$2:$D$2336,3,FALSE)</f>
        <v>Ross P</v>
      </c>
      <c r="C1569">
        <f>VLOOKUP($A1569,'Medical Examinations'!$A$1:$J$2336,2,FALSE)</f>
        <v>18.920000000000002</v>
      </c>
      <c r="D1569">
        <f>VLOOKUP($A1569,'Medical Examinations'!$A$1:$J$2336,3,FALSE)</f>
        <v>8.18</v>
      </c>
      <c r="E1569" t="str">
        <f>VLOOKUP($A1569,'Medical Examinations'!$A$1:$J$2336,4,FALSE)</f>
        <v>No</v>
      </c>
      <c r="F1569" t="str">
        <f>VLOOKUP($A1569,'Medical Examinations'!$A$1:$J$2336,5,FALSE)</f>
        <v>No</v>
      </c>
      <c r="G1569" t="str">
        <f>VLOOKUP($A1569,'Medical Examinations'!$A$1:$J$2336,6,FALSE)</f>
        <v>No</v>
      </c>
      <c r="H1569">
        <f>VLOOKUP($A1569,'Medical Examinations'!$A$1:$J$2336,7,FALSE)</f>
        <v>0</v>
      </c>
      <c r="I1569" t="str">
        <f>VLOOKUP($A1569,'Medical Examinations'!$A$1:$J$2336,8,FALSE)</f>
        <v>No</v>
      </c>
      <c r="J1569" t="str">
        <f>VLOOKUP($A1569,'Medical Examinations'!$A$1:$J$2336,9,FALSE)</f>
        <v>Normal Weight</v>
      </c>
      <c r="K1569" t="str">
        <f>VLOOKUP($A1569,'Medical Examinations'!$A$1:$J$2336,10,FALSE)</f>
        <v>Diabetes</v>
      </c>
      <c r="L1569">
        <f>VLOOKUP($A1569,'Hospitalisation Details'!$A$1:$O$2344,2,FALSE)</f>
        <v>22</v>
      </c>
      <c r="M1569" s="6" t="str">
        <f>VLOOKUP($A1569,'Hospitalisation Details'!$A$1:$O$2344,5,FALSE)</f>
        <v>22-Aug-1971</v>
      </c>
      <c r="N1569" s="28">
        <f>VLOOKUP($A1569,'Hospitalisation Details'!$A$1:$O$2344,6,FALSE)</f>
        <v>51</v>
      </c>
      <c r="O1569" s="28">
        <f>VLOOKUP($A1569,'Hospitalisation Details'!$A$1:$O$2344,7,FALSE)</f>
        <v>0</v>
      </c>
      <c r="P1569" s="28">
        <f>VLOOKUP($A1569,'Hospitalisation Details'!$A$1:$O$2344,8,FALSE)</f>
        <v>6412.34</v>
      </c>
      <c r="Q1569" t="str">
        <f>VLOOKUP($A1569,'Hospitalisation Details'!$A$1:$O$2344,3,FALSE)</f>
        <v>Aug</v>
      </c>
    </row>
    <row r="1570" spans="1:17" ht="15.6" x14ac:dyDescent="0.3">
      <c r="A1570" s="21" t="s">
        <v>800</v>
      </c>
      <c r="B1570" t="str">
        <f>VLOOKUP($A1570,'Customer Names'!$A$2:$D$2336,3,FALSE)</f>
        <v>Aoife</v>
      </c>
      <c r="C1570">
        <f>VLOOKUP($A1570,'Medical Examinations'!$A$1:$J$2336,2,FALSE)</f>
        <v>17.760000000000002</v>
      </c>
      <c r="D1570">
        <f>VLOOKUP($A1570,'Medical Examinations'!$A$1:$J$2336,3,FALSE)</f>
        <v>11.18</v>
      </c>
      <c r="E1570" t="str">
        <f>VLOOKUP($A1570,'Medical Examinations'!$A$1:$J$2336,4,FALSE)</f>
        <v>Yes</v>
      </c>
      <c r="F1570" t="str">
        <f>VLOOKUP($A1570,'Medical Examinations'!$A$1:$J$2336,5,FALSE)</f>
        <v>No</v>
      </c>
      <c r="G1570" t="str">
        <f>VLOOKUP($A1570,'Medical Examinations'!$A$1:$J$2336,6,FALSE)</f>
        <v>No</v>
      </c>
      <c r="H1570">
        <f>VLOOKUP($A1570,'Medical Examinations'!$A$1:$J$2336,7,FALSE)</f>
        <v>2</v>
      </c>
      <c r="I1570" t="str">
        <f>VLOOKUP($A1570,'Medical Examinations'!$A$1:$J$2336,8,FALSE)</f>
        <v>No</v>
      </c>
      <c r="J1570" t="str">
        <f>VLOOKUP($A1570,'Medical Examinations'!$A$1:$J$2336,9,FALSE)</f>
        <v>Under Weight</v>
      </c>
      <c r="K1570" t="str">
        <f>VLOOKUP($A1570,'Medical Examinations'!$A$1:$J$2336,10,FALSE)</f>
        <v>Diabetes</v>
      </c>
      <c r="L1570">
        <f>VLOOKUP($A1570,'Hospitalisation Details'!$A$1:$O$2344,2,FALSE)</f>
        <v>20</v>
      </c>
      <c r="M1570" s="6" t="str">
        <f>VLOOKUP($A1570,'Hospitalisation Details'!$A$1:$O$2344,5,FALSE)</f>
        <v>20-Aug-1970</v>
      </c>
      <c r="N1570" s="28">
        <f>VLOOKUP($A1570,'Hospitalisation Details'!$A$1:$O$2344,6,FALSE)</f>
        <v>52</v>
      </c>
      <c r="O1570" s="28">
        <f>VLOOKUP($A1570,'Hospitalisation Details'!$A$1:$O$2344,7,FALSE)</f>
        <v>0</v>
      </c>
      <c r="P1570" s="28">
        <f>VLOOKUP($A1570,'Hospitalisation Details'!$A$1:$O$2344,8,FALSE)</f>
        <v>6407.05</v>
      </c>
      <c r="Q1570" t="str">
        <f>VLOOKUP($A1570,'Hospitalisation Details'!$A$1:$O$2344,3,FALSE)</f>
        <v>Aug</v>
      </c>
    </row>
    <row r="1571" spans="1:17" ht="15.6" x14ac:dyDescent="0.3">
      <c r="A1571" s="21" t="s">
        <v>799</v>
      </c>
      <c r="B1571" t="str">
        <f>VLOOKUP($A1571,'Customer Names'!$A$2:$D$2336,3,FALSE)</f>
        <v>Wesley</v>
      </c>
      <c r="C1571">
        <f>VLOOKUP($A1571,'Medical Examinations'!$A$1:$J$2336,2,FALSE)</f>
        <v>29.83</v>
      </c>
      <c r="D1571">
        <f>VLOOKUP($A1571,'Medical Examinations'!$A$1:$J$2336,3,FALSE)</f>
        <v>5.03</v>
      </c>
      <c r="E1571" t="str">
        <f>VLOOKUP($A1571,'Medical Examinations'!$A$1:$J$2336,4,FALSE)</f>
        <v>Yes</v>
      </c>
      <c r="F1571" t="str">
        <f>VLOOKUP($A1571,'Medical Examinations'!$A$1:$J$2336,5,FALSE)</f>
        <v>No</v>
      </c>
      <c r="G1571" t="str">
        <f>VLOOKUP($A1571,'Medical Examinations'!$A$1:$J$2336,6,FALSE)</f>
        <v>No</v>
      </c>
      <c r="H1571">
        <f>VLOOKUP($A1571,'Medical Examinations'!$A$1:$J$2336,7,FALSE)</f>
        <v>0</v>
      </c>
      <c r="I1571" t="str">
        <f>VLOOKUP($A1571,'Medical Examinations'!$A$1:$J$2336,8,FALSE)</f>
        <v>No</v>
      </c>
      <c r="J1571" t="str">
        <f>VLOOKUP($A1571,'Medical Examinations'!$A$1:$J$2336,9,FALSE)</f>
        <v>Over Weight</v>
      </c>
      <c r="K1571" t="str">
        <f>VLOOKUP($A1571,'Medical Examinations'!$A$1:$J$2336,10,FALSE)</f>
        <v>Normal</v>
      </c>
      <c r="L1571">
        <f>VLOOKUP($A1571,'Hospitalisation Details'!$A$1:$O$2344,2,FALSE)</f>
        <v>10</v>
      </c>
      <c r="M1571" s="6" t="str">
        <f>VLOOKUP($A1571,'Hospitalisation Details'!$A$1:$O$2344,5,FALSE)</f>
        <v>10-Dec-1985</v>
      </c>
      <c r="N1571" s="28">
        <f>VLOOKUP($A1571,'Hospitalisation Details'!$A$1:$O$2344,6,FALSE)</f>
        <v>37</v>
      </c>
      <c r="O1571" s="28">
        <f>VLOOKUP($A1571,'Hospitalisation Details'!$A$1:$O$2344,7,FALSE)</f>
        <v>2</v>
      </c>
      <c r="P1571" s="28">
        <f>VLOOKUP($A1571,'Hospitalisation Details'!$A$1:$O$2344,8,FALSE)</f>
        <v>6406.41</v>
      </c>
      <c r="Q1571" t="str">
        <f>VLOOKUP($A1571,'Hospitalisation Details'!$A$1:$O$2344,3,FALSE)</f>
        <v>Dec</v>
      </c>
    </row>
    <row r="1572" spans="1:17" ht="15.6" x14ac:dyDescent="0.3">
      <c r="A1572" s="21" t="s">
        <v>798</v>
      </c>
      <c r="B1572" t="str">
        <f>VLOOKUP($A1572,'Customer Names'!$A$2:$D$2336,3,FALSE)</f>
        <v>Rebecca J</v>
      </c>
      <c r="C1572">
        <f>VLOOKUP($A1572,'Medical Examinations'!$A$1:$J$2336,2,FALSE)</f>
        <v>23.465</v>
      </c>
      <c r="D1572">
        <f>VLOOKUP($A1572,'Medical Examinations'!$A$1:$J$2336,3,FALSE)</f>
        <v>5.56</v>
      </c>
      <c r="E1572" t="str">
        <f>VLOOKUP($A1572,'Medical Examinations'!$A$1:$J$2336,4,FALSE)</f>
        <v>No</v>
      </c>
      <c r="F1572" t="str">
        <f>VLOOKUP($A1572,'Medical Examinations'!$A$1:$J$2336,5,FALSE)</f>
        <v>No</v>
      </c>
      <c r="G1572" t="str">
        <f>VLOOKUP($A1572,'Medical Examinations'!$A$1:$J$2336,6,FALSE)</f>
        <v>No</v>
      </c>
      <c r="H1572">
        <f>VLOOKUP($A1572,'Medical Examinations'!$A$1:$J$2336,7,FALSE)</f>
        <v>1</v>
      </c>
      <c r="I1572" t="str">
        <f>VLOOKUP($A1572,'Medical Examinations'!$A$1:$J$2336,8,FALSE)</f>
        <v>No</v>
      </c>
      <c r="J1572" t="str">
        <f>VLOOKUP($A1572,'Medical Examinations'!$A$1:$J$2336,9,FALSE)</f>
        <v>Normal Weight</v>
      </c>
      <c r="K1572" t="str">
        <f>VLOOKUP($A1572,'Medical Examinations'!$A$1:$J$2336,10,FALSE)</f>
        <v>Normal</v>
      </c>
      <c r="L1572">
        <f>VLOOKUP($A1572,'Hospitalisation Details'!$A$1:$O$2344,2,FALSE)</f>
        <v>9</v>
      </c>
      <c r="M1572" s="6" t="str">
        <f>VLOOKUP($A1572,'Hospitalisation Details'!$A$1:$O$2344,5,FALSE)</f>
        <v>9-Sep-1987</v>
      </c>
      <c r="N1572" s="28">
        <f>VLOOKUP($A1572,'Hospitalisation Details'!$A$1:$O$2344,6,FALSE)</f>
        <v>35</v>
      </c>
      <c r="O1572" s="28">
        <f>VLOOKUP($A1572,'Hospitalisation Details'!$A$1:$O$2344,7,FALSE)</f>
        <v>2</v>
      </c>
      <c r="P1572" s="28">
        <f>VLOOKUP($A1572,'Hospitalisation Details'!$A$1:$O$2344,8,FALSE)</f>
        <v>6402.29</v>
      </c>
      <c r="Q1572" t="str">
        <f>VLOOKUP($A1572,'Hospitalisation Details'!$A$1:$O$2344,3,FALSE)</f>
        <v>Sep</v>
      </c>
    </row>
    <row r="1573" spans="1:17" ht="15.6" x14ac:dyDescent="0.3">
      <c r="A1573" s="21" t="s">
        <v>797</v>
      </c>
      <c r="B1573" t="str">
        <f>VLOOKUP($A1573,'Customer Names'!$A$2:$D$2336,3,FALSE)</f>
        <v>Barry P</v>
      </c>
      <c r="C1573">
        <f>VLOOKUP($A1573,'Medical Examinations'!$A$1:$J$2336,2,FALSE)</f>
        <v>29.355</v>
      </c>
      <c r="D1573">
        <f>VLOOKUP($A1573,'Medical Examinations'!$A$1:$J$2336,3,FALSE)</f>
        <v>4.33</v>
      </c>
      <c r="E1573" t="str">
        <f>VLOOKUP($A1573,'Medical Examinations'!$A$1:$J$2336,4,FALSE)</f>
        <v>No</v>
      </c>
      <c r="F1573" t="str">
        <f>VLOOKUP($A1573,'Medical Examinations'!$A$1:$J$2336,5,FALSE)</f>
        <v>No</v>
      </c>
      <c r="G1573" t="str">
        <f>VLOOKUP($A1573,'Medical Examinations'!$A$1:$J$2336,6,FALSE)</f>
        <v>No</v>
      </c>
      <c r="H1573">
        <f>VLOOKUP($A1573,'Medical Examinations'!$A$1:$J$2336,7,FALSE)</f>
        <v>0</v>
      </c>
      <c r="I1573" t="str">
        <f>VLOOKUP($A1573,'Medical Examinations'!$A$1:$J$2336,8,FALSE)</f>
        <v>No</v>
      </c>
      <c r="J1573" t="str">
        <f>VLOOKUP($A1573,'Medical Examinations'!$A$1:$J$2336,9,FALSE)</f>
        <v>Over Weight</v>
      </c>
      <c r="K1573" t="str">
        <f>VLOOKUP($A1573,'Medical Examinations'!$A$1:$J$2336,10,FALSE)</f>
        <v>Normal</v>
      </c>
      <c r="L1573">
        <f>VLOOKUP($A1573,'Hospitalisation Details'!$A$1:$O$2344,2,FALSE)</f>
        <v>28</v>
      </c>
      <c r="M1573" s="6" t="str">
        <f>VLOOKUP($A1573,'Hospitalisation Details'!$A$1:$O$2344,5,FALSE)</f>
        <v>28-Oct-1982</v>
      </c>
      <c r="N1573" s="28">
        <f>VLOOKUP($A1573,'Hospitalisation Details'!$A$1:$O$2344,6,FALSE)</f>
        <v>40</v>
      </c>
      <c r="O1573" s="28">
        <f>VLOOKUP($A1573,'Hospitalisation Details'!$A$1:$O$2344,7,FALSE)</f>
        <v>1</v>
      </c>
      <c r="P1573" s="28">
        <f>VLOOKUP($A1573,'Hospitalisation Details'!$A$1:$O$2344,8,FALSE)</f>
        <v>6393.6</v>
      </c>
      <c r="Q1573" t="str">
        <f>VLOOKUP($A1573,'Hospitalisation Details'!$A$1:$O$2344,3,FALSE)</f>
        <v>Oct</v>
      </c>
    </row>
    <row r="1574" spans="1:17" ht="15.6" x14ac:dyDescent="0.3">
      <c r="A1574" s="21" t="s">
        <v>796</v>
      </c>
      <c r="B1574" t="str">
        <f>VLOOKUP($A1574,'Customer Names'!$A$2:$D$2336,3,FALSE)</f>
        <v>Maciej</v>
      </c>
      <c r="C1574">
        <f>VLOOKUP($A1574,'Medical Examinations'!$A$1:$J$2336,2,FALSE)</f>
        <v>35.49</v>
      </c>
      <c r="D1574">
        <f>VLOOKUP($A1574,'Medical Examinations'!$A$1:$J$2336,3,FALSE)</f>
        <v>5.21</v>
      </c>
      <c r="E1574" t="str">
        <f>VLOOKUP($A1574,'Medical Examinations'!$A$1:$J$2336,4,FALSE)</f>
        <v>Yes</v>
      </c>
      <c r="F1574" t="str">
        <f>VLOOKUP($A1574,'Medical Examinations'!$A$1:$J$2336,5,FALSE)</f>
        <v>No</v>
      </c>
      <c r="G1574" t="str">
        <f>VLOOKUP($A1574,'Medical Examinations'!$A$1:$J$2336,6,FALSE)</f>
        <v>Yes</v>
      </c>
      <c r="H1574">
        <f>VLOOKUP($A1574,'Medical Examinations'!$A$1:$J$2336,7,FALSE)</f>
        <v>1</v>
      </c>
      <c r="I1574" t="str">
        <f>VLOOKUP($A1574,'Medical Examinations'!$A$1:$J$2336,8,FALSE)</f>
        <v>No</v>
      </c>
      <c r="J1574" t="str">
        <f>VLOOKUP($A1574,'Medical Examinations'!$A$1:$J$2336,9,FALSE)</f>
        <v>Obesity</v>
      </c>
      <c r="K1574" t="str">
        <f>VLOOKUP($A1574,'Medical Examinations'!$A$1:$J$2336,10,FALSE)</f>
        <v>Normal</v>
      </c>
      <c r="L1574">
        <f>VLOOKUP($A1574,'Hospitalisation Details'!$A$1:$O$2344,2,FALSE)</f>
        <v>16</v>
      </c>
      <c r="M1574" s="6" t="str">
        <f>VLOOKUP($A1574,'Hospitalisation Details'!$A$1:$O$2344,5,FALSE)</f>
        <v>16-Aug-1997</v>
      </c>
      <c r="N1574" s="28">
        <f>VLOOKUP($A1574,'Hospitalisation Details'!$A$1:$O$2344,6,FALSE)</f>
        <v>25</v>
      </c>
      <c r="O1574" s="28">
        <f>VLOOKUP($A1574,'Hospitalisation Details'!$A$1:$O$2344,7,FALSE)</f>
        <v>0</v>
      </c>
      <c r="P1574" s="28">
        <f>VLOOKUP($A1574,'Hospitalisation Details'!$A$1:$O$2344,8,FALSE)</f>
        <v>6389.53</v>
      </c>
      <c r="Q1574" t="str">
        <f>VLOOKUP($A1574,'Hospitalisation Details'!$A$1:$O$2344,3,FALSE)</f>
        <v>Aug</v>
      </c>
    </row>
    <row r="1575" spans="1:17" ht="15.6" x14ac:dyDescent="0.3">
      <c r="A1575" s="21" t="s">
        <v>795</v>
      </c>
      <c r="B1575" t="str">
        <f>VLOOKUP($A1575,'Customer Names'!$A$2:$D$2336,3,FALSE)</f>
        <v>Jerry D</v>
      </c>
      <c r="C1575">
        <f>VLOOKUP($A1575,'Medical Examinations'!$A$1:$J$2336,2,FALSE)</f>
        <v>26.315000000000001</v>
      </c>
      <c r="D1575">
        <f>VLOOKUP($A1575,'Medical Examinations'!$A$1:$J$2336,3,FALSE)</f>
        <v>5.89</v>
      </c>
      <c r="E1575" t="str">
        <f>VLOOKUP($A1575,'Medical Examinations'!$A$1:$J$2336,4,FALSE)</f>
        <v>No</v>
      </c>
      <c r="F1575" t="str">
        <f>VLOOKUP($A1575,'Medical Examinations'!$A$1:$J$2336,5,FALSE)</f>
        <v>No</v>
      </c>
      <c r="G1575" t="str">
        <f>VLOOKUP($A1575,'Medical Examinations'!$A$1:$J$2336,6,FALSE)</f>
        <v>No</v>
      </c>
      <c r="H1575">
        <f>VLOOKUP($A1575,'Medical Examinations'!$A$1:$J$2336,7,FALSE)</f>
        <v>0</v>
      </c>
      <c r="I1575" t="str">
        <f>VLOOKUP($A1575,'Medical Examinations'!$A$1:$J$2336,8,FALSE)</f>
        <v>No</v>
      </c>
      <c r="J1575" t="str">
        <f>VLOOKUP($A1575,'Medical Examinations'!$A$1:$J$2336,9,FALSE)</f>
        <v>Over Weight</v>
      </c>
      <c r="K1575" t="str">
        <f>VLOOKUP($A1575,'Medical Examinations'!$A$1:$J$2336,10,FALSE)</f>
        <v>Prediabetes</v>
      </c>
      <c r="L1575">
        <f>VLOOKUP($A1575,'Hospitalisation Details'!$A$1:$O$2344,2,FALSE)</f>
        <v>6</v>
      </c>
      <c r="M1575" s="6" t="str">
        <f>VLOOKUP($A1575,'Hospitalisation Details'!$A$1:$O$2344,5,FALSE)</f>
        <v>6-Aug-1982</v>
      </c>
      <c r="N1575" s="28">
        <f>VLOOKUP($A1575,'Hospitalisation Details'!$A$1:$O$2344,6,FALSE)</f>
        <v>40</v>
      </c>
      <c r="O1575" s="28">
        <f>VLOOKUP($A1575,'Hospitalisation Details'!$A$1:$O$2344,7,FALSE)</f>
        <v>1</v>
      </c>
      <c r="P1575" s="28">
        <f>VLOOKUP($A1575,'Hospitalisation Details'!$A$1:$O$2344,8,FALSE)</f>
        <v>6389.38</v>
      </c>
      <c r="Q1575" t="str">
        <f>VLOOKUP($A1575,'Hospitalisation Details'!$A$1:$O$2344,3,FALSE)</f>
        <v>Aug</v>
      </c>
    </row>
    <row r="1576" spans="1:17" ht="15.6" x14ac:dyDescent="0.3">
      <c r="A1576" s="21" t="s">
        <v>794</v>
      </c>
      <c r="B1576" t="str">
        <f>VLOOKUP($A1576,'Customer Names'!$A$2:$D$2336,3,FALSE)</f>
        <v>Eric A</v>
      </c>
      <c r="C1576">
        <f>VLOOKUP($A1576,'Medical Examinations'!$A$1:$J$2336,2,FALSE)</f>
        <v>19.79</v>
      </c>
      <c r="D1576">
        <f>VLOOKUP($A1576,'Medical Examinations'!$A$1:$J$2336,3,FALSE)</f>
        <v>4.8099999999999996</v>
      </c>
      <c r="E1576" t="str">
        <f>VLOOKUP($A1576,'Medical Examinations'!$A$1:$J$2336,4,FALSE)</f>
        <v>Yes</v>
      </c>
      <c r="F1576" t="str">
        <f>VLOOKUP($A1576,'Medical Examinations'!$A$1:$J$2336,5,FALSE)</f>
        <v>No</v>
      </c>
      <c r="G1576" t="str">
        <f>VLOOKUP($A1576,'Medical Examinations'!$A$1:$J$2336,6,FALSE)</f>
        <v>No</v>
      </c>
      <c r="H1576">
        <f>VLOOKUP($A1576,'Medical Examinations'!$A$1:$J$2336,7,FALSE)</f>
        <v>0</v>
      </c>
      <c r="I1576" t="str">
        <f>VLOOKUP($A1576,'Medical Examinations'!$A$1:$J$2336,8,FALSE)</f>
        <v>No</v>
      </c>
      <c r="J1576" t="str">
        <f>VLOOKUP($A1576,'Medical Examinations'!$A$1:$J$2336,9,FALSE)</f>
        <v>Normal Weight</v>
      </c>
      <c r="K1576" t="str">
        <f>VLOOKUP($A1576,'Medical Examinations'!$A$1:$J$2336,10,FALSE)</f>
        <v>Normal</v>
      </c>
      <c r="L1576">
        <f>VLOOKUP($A1576,'Hospitalisation Details'!$A$1:$O$2344,2,FALSE)</f>
        <v>18</v>
      </c>
      <c r="M1576" s="6" t="str">
        <f>VLOOKUP($A1576,'Hospitalisation Details'!$A$1:$O$2344,5,FALSE)</f>
        <v>18-Nov-1976</v>
      </c>
      <c r="N1576" s="28">
        <f>VLOOKUP($A1576,'Hospitalisation Details'!$A$1:$O$2344,6,FALSE)</f>
        <v>46</v>
      </c>
      <c r="O1576" s="28">
        <f>VLOOKUP($A1576,'Hospitalisation Details'!$A$1:$O$2344,7,FALSE)</f>
        <v>2</v>
      </c>
      <c r="P1576" s="28">
        <f>VLOOKUP($A1576,'Hospitalisation Details'!$A$1:$O$2344,8,FALSE)</f>
        <v>6374.16</v>
      </c>
      <c r="Q1576" t="str">
        <f>VLOOKUP($A1576,'Hospitalisation Details'!$A$1:$O$2344,3,FALSE)</f>
        <v>Nov</v>
      </c>
    </row>
    <row r="1577" spans="1:17" ht="15.6" x14ac:dyDescent="0.3">
      <c r="A1577" s="21" t="s">
        <v>793</v>
      </c>
      <c r="B1577" t="str">
        <f>VLOOKUP($A1577,'Customer Names'!$A$2:$D$2336,3,FALSE)</f>
        <v>Cathi</v>
      </c>
      <c r="C1577">
        <f>VLOOKUP($A1577,'Medical Examinations'!$A$1:$J$2336,2,FALSE)</f>
        <v>40.564999999999998</v>
      </c>
      <c r="D1577">
        <f>VLOOKUP($A1577,'Medical Examinations'!$A$1:$J$2336,3,FALSE)</f>
        <v>5.66</v>
      </c>
      <c r="E1577" t="str">
        <f>VLOOKUP($A1577,'Medical Examinations'!$A$1:$J$2336,4,FALSE)</f>
        <v>No</v>
      </c>
      <c r="F1577" t="str">
        <f>VLOOKUP($A1577,'Medical Examinations'!$A$1:$J$2336,5,FALSE)</f>
        <v>No</v>
      </c>
      <c r="G1577" t="str">
        <f>VLOOKUP($A1577,'Medical Examinations'!$A$1:$J$2336,6,FALSE)</f>
        <v>No</v>
      </c>
      <c r="H1577">
        <f>VLOOKUP($A1577,'Medical Examinations'!$A$1:$J$2336,7,FALSE)</f>
        <v>1</v>
      </c>
      <c r="I1577" t="str">
        <f>VLOOKUP($A1577,'Medical Examinations'!$A$1:$J$2336,8,FALSE)</f>
        <v>No</v>
      </c>
      <c r="J1577" t="str">
        <f>VLOOKUP($A1577,'Medical Examinations'!$A$1:$J$2336,9,FALSE)</f>
        <v>Obesity</v>
      </c>
      <c r="K1577" t="str">
        <f>VLOOKUP($A1577,'Medical Examinations'!$A$1:$J$2336,10,FALSE)</f>
        <v>Normal</v>
      </c>
      <c r="L1577">
        <f>VLOOKUP($A1577,'Hospitalisation Details'!$A$1:$O$2344,2,FALSE)</f>
        <v>13</v>
      </c>
      <c r="M1577" s="6" t="str">
        <f>VLOOKUP($A1577,'Hospitalisation Details'!$A$1:$O$2344,5,FALSE)</f>
        <v>13-Aug-1984</v>
      </c>
      <c r="N1577" s="28">
        <f>VLOOKUP($A1577,'Hospitalisation Details'!$A$1:$O$2344,6,FALSE)</f>
        <v>38</v>
      </c>
      <c r="O1577" s="28">
        <f>VLOOKUP($A1577,'Hospitalisation Details'!$A$1:$O$2344,7,FALSE)</f>
        <v>1</v>
      </c>
      <c r="P1577" s="28">
        <f>VLOOKUP($A1577,'Hospitalisation Details'!$A$1:$O$2344,8,FALSE)</f>
        <v>6373.56</v>
      </c>
      <c r="Q1577" t="str">
        <f>VLOOKUP($A1577,'Hospitalisation Details'!$A$1:$O$2344,3,FALSE)</f>
        <v>Aug</v>
      </c>
    </row>
    <row r="1578" spans="1:17" ht="15.6" x14ac:dyDescent="0.3">
      <c r="A1578" s="21" t="s">
        <v>792</v>
      </c>
      <c r="B1578" t="str">
        <f>VLOOKUP($A1578,'Customer Names'!$A$2:$D$2336,3,FALSE)</f>
        <v>Alex M</v>
      </c>
      <c r="C1578">
        <f>VLOOKUP($A1578,'Medical Examinations'!$A$1:$J$2336,2,FALSE)</f>
        <v>18.03</v>
      </c>
      <c r="D1578">
        <f>VLOOKUP($A1578,'Medical Examinations'!$A$1:$J$2336,3,FALSE)</f>
        <v>10.66</v>
      </c>
      <c r="E1578" t="str">
        <f>VLOOKUP($A1578,'Medical Examinations'!$A$1:$J$2336,4,FALSE)</f>
        <v>Yes</v>
      </c>
      <c r="F1578" t="str">
        <f>VLOOKUP($A1578,'Medical Examinations'!$A$1:$J$2336,5,FALSE)</f>
        <v>No</v>
      </c>
      <c r="G1578" t="str">
        <f>VLOOKUP($A1578,'Medical Examinations'!$A$1:$J$2336,6,FALSE)</f>
        <v>No</v>
      </c>
      <c r="H1578">
        <f>VLOOKUP($A1578,'Medical Examinations'!$A$1:$J$2336,7,FALSE)</f>
        <v>2</v>
      </c>
      <c r="I1578" t="str">
        <f>VLOOKUP($A1578,'Medical Examinations'!$A$1:$J$2336,8,FALSE)</f>
        <v>No</v>
      </c>
      <c r="J1578" t="str">
        <f>VLOOKUP($A1578,'Medical Examinations'!$A$1:$J$2336,9,FALSE)</f>
        <v>Under Weight</v>
      </c>
      <c r="K1578" t="str">
        <f>VLOOKUP($A1578,'Medical Examinations'!$A$1:$J$2336,10,FALSE)</f>
        <v>Diabetes</v>
      </c>
      <c r="L1578">
        <f>VLOOKUP($A1578,'Hospitalisation Details'!$A$1:$O$2344,2,FALSE)</f>
        <v>9</v>
      </c>
      <c r="M1578" s="6" t="str">
        <f>VLOOKUP($A1578,'Hospitalisation Details'!$A$1:$O$2344,5,FALSE)</f>
        <v>9-Nov-1970</v>
      </c>
      <c r="N1578" s="28">
        <f>VLOOKUP($A1578,'Hospitalisation Details'!$A$1:$O$2344,6,FALSE)</f>
        <v>52</v>
      </c>
      <c r="O1578" s="28">
        <f>VLOOKUP($A1578,'Hospitalisation Details'!$A$1:$O$2344,7,FALSE)</f>
        <v>0</v>
      </c>
      <c r="P1578" s="28">
        <f>VLOOKUP($A1578,'Hospitalisation Details'!$A$1:$O$2344,8,FALSE)</f>
        <v>6367.31</v>
      </c>
      <c r="Q1578" t="str">
        <f>VLOOKUP($A1578,'Hospitalisation Details'!$A$1:$O$2344,3,FALSE)</f>
        <v>Nov</v>
      </c>
    </row>
    <row r="1579" spans="1:17" ht="15.6" x14ac:dyDescent="0.3">
      <c r="A1579" s="21" t="s">
        <v>791</v>
      </c>
      <c r="B1579" t="str">
        <f>VLOOKUP($A1579,'Customer Names'!$A$2:$D$2336,3,FALSE)</f>
        <v>Liang</v>
      </c>
      <c r="C1579">
        <f>VLOOKUP($A1579,'Medical Examinations'!$A$1:$J$2336,2,FALSE)</f>
        <v>34.65</v>
      </c>
      <c r="D1579">
        <f>VLOOKUP($A1579,'Medical Examinations'!$A$1:$J$2336,3,FALSE)</f>
        <v>5.98</v>
      </c>
      <c r="E1579" t="str">
        <f>VLOOKUP($A1579,'Medical Examinations'!$A$1:$J$2336,4,FALSE)</f>
        <v>Yes</v>
      </c>
      <c r="F1579" t="str">
        <f>VLOOKUP($A1579,'Medical Examinations'!$A$1:$J$2336,5,FALSE)</f>
        <v>No</v>
      </c>
      <c r="G1579" t="str">
        <f>VLOOKUP($A1579,'Medical Examinations'!$A$1:$J$2336,6,FALSE)</f>
        <v>No</v>
      </c>
      <c r="H1579">
        <f>VLOOKUP($A1579,'Medical Examinations'!$A$1:$J$2336,7,FALSE)</f>
        <v>0</v>
      </c>
      <c r="I1579" t="str">
        <f>VLOOKUP($A1579,'Medical Examinations'!$A$1:$J$2336,8,FALSE)</f>
        <v>No</v>
      </c>
      <c r="J1579" t="str">
        <f>VLOOKUP($A1579,'Medical Examinations'!$A$1:$J$2336,9,FALSE)</f>
        <v>Obesity</v>
      </c>
      <c r="K1579" t="str">
        <f>VLOOKUP($A1579,'Medical Examinations'!$A$1:$J$2336,10,FALSE)</f>
        <v>Prediabetes</v>
      </c>
      <c r="L1579">
        <f>VLOOKUP($A1579,'Hospitalisation Details'!$A$1:$O$2344,2,FALSE)</f>
        <v>7</v>
      </c>
      <c r="M1579" s="6" t="str">
        <f>VLOOKUP($A1579,'Hospitalisation Details'!$A$1:$O$2344,5,FALSE)</f>
        <v>7-Jul-1996</v>
      </c>
      <c r="N1579" s="28">
        <f>VLOOKUP($A1579,'Hospitalisation Details'!$A$1:$O$2344,6,FALSE)</f>
        <v>26</v>
      </c>
      <c r="O1579" s="28">
        <f>VLOOKUP($A1579,'Hospitalisation Details'!$A$1:$O$2344,7,FALSE)</f>
        <v>0</v>
      </c>
      <c r="P1579" s="28">
        <f>VLOOKUP($A1579,'Hospitalisation Details'!$A$1:$O$2344,8,FALSE)</f>
        <v>6361.47</v>
      </c>
      <c r="Q1579" t="str">
        <f>VLOOKUP($A1579,'Hospitalisation Details'!$A$1:$O$2344,3,FALSE)</f>
        <v>Jul</v>
      </c>
    </row>
    <row r="1580" spans="1:17" ht="15.6" x14ac:dyDescent="0.3">
      <c r="A1580" s="21" t="s">
        <v>790</v>
      </c>
      <c r="B1580" t="str">
        <f>VLOOKUP($A1580,'Customer Names'!$A$2:$D$2336,3,FALSE)</f>
        <v>Lexy</v>
      </c>
      <c r="C1580">
        <f>VLOOKUP($A1580,'Medical Examinations'!$A$1:$J$2336,2,FALSE)</f>
        <v>42.94</v>
      </c>
      <c r="D1580">
        <f>VLOOKUP($A1580,'Medical Examinations'!$A$1:$J$2336,3,FALSE)</f>
        <v>4.34</v>
      </c>
      <c r="E1580" t="str">
        <f>VLOOKUP($A1580,'Medical Examinations'!$A$1:$J$2336,4,FALSE)</f>
        <v>No</v>
      </c>
      <c r="F1580" t="str">
        <f>VLOOKUP($A1580,'Medical Examinations'!$A$1:$J$2336,5,FALSE)</f>
        <v>No</v>
      </c>
      <c r="G1580" t="str">
        <f>VLOOKUP($A1580,'Medical Examinations'!$A$1:$J$2336,6,FALSE)</f>
        <v>No</v>
      </c>
      <c r="H1580">
        <f>VLOOKUP($A1580,'Medical Examinations'!$A$1:$J$2336,7,FALSE)</f>
        <v>0</v>
      </c>
      <c r="I1580" t="str">
        <f>VLOOKUP($A1580,'Medical Examinations'!$A$1:$J$2336,8,FALSE)</f>
        <v>No</v>
      </c>
      <c r="J1580" t="str">
        <f>VLOOKUP($A1580,'Medical Examinations'!$A$1:$J$2336,9,FALSE)</f>
        <v>Obesity</v>
      </c>
      <c r="K1580" t="str">
        <f>VLOOKUP($A1580,'Medical Examinations'!$A$1:$J$2336,10,FALSE)</f>
        <v>Normal</v>
      </c>
      <c r="L1580">
        <f>VLOOKUP($A1580,'Hospitalisation Details'!$A$1:$O$2344,2,FALSE)</f>
        <v>24</v>
      </c>
      <c r="M1580" s="6" t="str">
        <f>VLOOKUP($A1580,'Hospitalisation Details'!$A$1:$O$2344,5,FALSE)</f>
        <v>24-Jun-1989</v>
      </c>
      <c r="N1580" s="28">
        <f>VLOOKUP($A1580,'Hospitalisation Details'!$A$1:$O$2344,6,FALSE)</f>
        <v>33</v>
      </c>
      <c r="O1580" s="28">
        <f>VLOOKUP($A1580,'Hospitalisation Details'!$A$1:$O$2344,7,FALSE)</f>
        <v>3</v>
      </c>
      <c r="P1580" s="28">
        <f>VLOOKUP($A1580,'Hospitalisation Details'!$A$1:$O$2344,8,FALSE)</f>
        <v>6360.99</v>
      </c>
      <c r="Q1580" t="str">
        <f>VLOOKUP($A1580,'Hospitalisation Details'!$A$1:$O$2344,3,FALSE)</f>
        <v>Jun</v>
      </c>
    </row>
    <row r="1581" spans="1:17" ht="15.6" x14ac:dyDescent="0.3">
      <c r="A1581" s="21" t="s">
        <v>789</v>
      </c>
      <c r="B1581" t="str">
        <f>VLOOKUP($A1581,'Customer Names'!$A$2:$D$2336,3,FALSE)</f>
        <v>Michael</v>
      </c>
      <c r="C1581">
        <f>VLOOKUP($A1581,'Medical Examinations'!$A$1:$J$2336,2,FALSE)</f>
        <v>31.254999999999999</v>
      </c>
      <c r="D1581">
        <f>VLOOKUP($A1581,'Medical Examinations'!$A$1:$J$2336,3,FALSE)</f>
        <v>5.17</v>
      </c>
      <c r="E1581" t="str">
        <f>VLOOKUP($A1581,'Medical Examinations'!$A$1:$J$2336,4,FALSE)</f>
        <v>No</v>
      </c>
      <c r="F1581" t="str">
        <f>VLOOKUP($A1581,'Medical Examinations'!$A$1:$J$2336,5,FALSE)</f>
        <v>No</v>
      </c>
      <c r="G1581" t="str">
        <f>VLOOKUP($A1581,'Medical Examinations'!$A$1:$J$2336,6,FALSE)</f>
        <v>No</v>
      </c>
      <c r="H1581">
        <f>VLOOKUP($A1581,'Medical Examinations'!$A$1:$J$2336,7,FALSE)</f>
        <v>0</v>
      </c>
      <c r="I1581" t="str">
        <f>VLOOKUP($A1581,'Medical Examinations'!$A$1:$J$2336,8,FALSE)</f>
        <v>No</v>
      </c>
      <c r="J1581" t="str">
        <f>VLOOKUP($A1581,'Medical Examinations'!$A$1:$J$2336,9,FALSE)</f>
        <v>Obesity</v>
      </c>
      <c r="K1581" t="str">
        <f>VLOOKUP($A1581,'Medical Examinations'!$A$1:$J$2336,10,FALSE)</f>
        <v>Normal</v>
      </c>
      <c r="L1581">
        <f>VLOOKUP($A1581,'Hospitalisation Details'!$A$1:$O$2344,2,FALSE)</f>
        <v>30</v>
      </c>
      <c r="M1581" s="6" t="str">
        <f>VLOOKUP($A1581,'Hospitalisation Details'!$A$1:$O$2344,5,FALSE)</f>
        <v>30-Oct-1980</v>
      </c>
      <c r="N1581" s="28">
        <f>VLOOKUP($A1581,'Hospitalisation Details'!$A$1:$O$2344,6,FALSE)</f>
        <v>42</v>
      </c>
      <c r="O1581" s="28">
        <f>VLOOKUP($A1581,'Hospitalisation Details'!$A$1:$O$2344,7,FALSE)</f>
        <v>0</v>
      </c>
      <c r="P1581" s="28">
        <f>VLOOKUP($A1581,'Hospitalisation Details'!$A$1:$O$2344,8,FALSE)</f>
        <v>6358.78</v>
      </c>
      <c r="Q1581" t="str">
        <f>VLOOKUP($A1581,'Hospitalisation Details'!$A$1:$O$2344,3,FALSE)</f>
        <v>Oct</v>
      </c>
    </row>
    <row r="1582" spans="1:17" ht="15.6" x14ac:dyDescent="0.3">
      <c r="A1582" s="21" t="s">
        <v>788</v>
      </c>
      <c r="B1582" t="str">
        <f>VLOOKUP($A1582,'Customer Names'!$A$2:$D$2336,3,FALSE)</f>
        <v>Samuel L</v>
      </c>
      <c r="C1582">
        <f>VLOOKUP($A1582,'Medical Examinations'!$A$1:$J$2336,2,FALSE)</f>
        <v>45.43</v>
      </c>
      <c r="D1582">
        <f>VLOOKUP($A1582,'Medical Examinations'!$A$1:$J$2336,3,FALSE)</f>
        <v>4.2300000000000004</v>
      </c>
      <c r="E1582" t="str">
        <f>VLOOKUP($A1582,'Medical Examinations'!$A$1:$J$2336,4,FALSE)</f>
        <v>Yes</v>
      </c>
      <c r="F1582" t="str">
        <f>VLOOKUP($A1582,'Medical Examinations'!$A$1:$J$2336,5,FALSE)</f>
        <v>No</v>
      </c>
      <c r="G1582" t="str">
        <f>VLOOKUP($A1582,'Medical Examinations'!$A$1:$J$2336,6,FALSE)</f>
        <v>Yes</v>
      </c>
      <c r="H1582">
        <f>VLOOKUP($A1582,'Medical Examinations'!$A$1:$J$2336,7,FALSE)</f>
        <v>1</v>
      </c>
      <c r="I1582" t="str">
        <f>VLOOKUP($A1582,'Medical Examinations'!$A$1:$J$2336,8,FALSE)</f>
        <v>No</v>
      </c>
      <c r="J1582" t="str">
        <f>VLOOKUP($A1582,'Medical Examinations'!$A$1:$J$2336,9,FALSE)</f>
        <v>Obesity</v>
      </c>
      <c r="K1582" t="str">
        <f>VLOOKUP($A1582,'Medical Examinations'!$A$1:$J$2336,10,FALSE)</f>
        <v>Normal</v>
      </c>
      <c r="L1582">
        <f>VLOOKUP($A1582,'Hospitalisation Details'!$A$1:$O$2344,2,FALSE)</f>
        <v>19</v>
      </c>
      <c r="M1582" s="6" t="str">
        <f>VLOOKUP($A1582,'Hospitalisation Details'!$A$1:$O$2344,5,FALSE)</f>
        <v>19-Aug-1983</v>
      </c>
      <c r="N1582" s="28">
        <f>VLOOKUP($A1582,'Hospitalisation Details'!$A$1:$O$2344,6,FALSE)</f>
        <v>39</v>
      </c>
      <c r="O1582" s="28">
        <f>VLOOKUP($A1582,'Hospitalisation Details'!$A$1:$O$2344,7,FALSE)</f>
        <v>2</v>
      </c>
      <c r="P1582" s="28">
        <f>VLOOKUP($A1582,'Hospitalisation Details'!$A$1:$O$2344,8,FALSE)</f>
        <v>6356.27</v>
      </c>
      <c r="Q1582" t="str">
        <f>VLOOKUP($A1582,'Hospitalisation Details'!$A$1:$O$2344,3,FALSE)</f>
        <v>Aug</v>
      </c>
    </row>
    <row r="1583" spans="1:17" ht="15.6" x14ac:dyDescent="0.3">
      <c r="A1583" s="21" t="s">
        <v>787</v>
      </c>
      <c r="B1583" t="str">
        <f>VLOOKUP($A1583,'Customer Names'!$A$2:$D$2336,3,FALSE)</f>
        <v>Spencer A</v>
      </c>
      <c r="C1583">
        <f>VLOOKUP($A1583,'Medical Examinations'!$A$1:$J$2336,2,FALSE)</f>
        <v>32.340000000000003</v>
      </c>
      <c r="D1583">
        <f>VLOOKUP($A1583,'Medical Examinations'!$A$1:$J$2336,3,FALSE)</f>
        <v>4.88</v>
      </c>
      <c r="E1583" t="str">
        <f>VLOOKUP($A1583,'Medical Examinations'!$A$1:$J$2336,4,FALSE)</f>
        <v>Yes</v>
      </c>
      <c r="F1583" t="str">
        <f>VLOOKUP($A1583,'Medical Examinations'!$A$1:$J$2336,5,FALSE)</f>
        <v>No</v>
      </c>
      <c r="G1583" t="str">
        <f>VLOOKUP($A1583,'Medical Examinations'!$A$1:$J$2336,6,FALSE)</f>
        <v>Yes</v>
      </c>
      <c r="H1583">
        <f>VLOOKUP($A1583,'Medical Examinations'!$A$1:$J$2336,7,FALSE)</f>
        <v>1</v>
      </c>
      <c r="I1583" t="str">
        <f>VLOOKUP($A1583,'Medical Examinations'!$A$1:$J$2336,8,FALSE)</f>
        <v>No</v>
      </c>
      <c r="J1583" t="str">
        <f>VLOOKUP($A1583,'Medical Examinations'!$A$1:$J$2336,9,FALSE)</f>
        <v>Obesity</v>
      </c>
      <c r="K1583" t="str">
        <f>VLOOKUP($A1583,'Medical Examinations'!$A$1:$J$2336,10,FALSE)</f>
        <v>Normal</v>
      </c>
      <c r="L1583">
        <f>VLOOKUP($A1583,'Hospitalisation Details'!$A$1:$O$2344,2,FALSE)</f>
        <v>21</v>
      </c>
      <c r="M1583" s="6" t="str">
        <f>VLOOKUP($A1583,'Hospitalisation Details'!$A$1:$O$2344,5,FALSE)</f>
        <v>21-Oct-1983</v>
      </c>
      <c r="N1583" s="28">
        <f>VLOOKUP($A1583,'Hospitalisation Details'!$A$1:$O$2344,6,FALSE)</f>
        <v>39</v>
      </c>
      <c r="O1583" s="28">
        <f>VLOOKUP($A1583,'Hospitalisation Details'!$A$1:$O$2344,7,FALSE)</f>
        <v>2</v>
      </c>
      <c r="P1583" s="28">
        <f>VLOOKUP($A1583,'Hospitalisation Details'!$A$1:$O$2344,8,FALSE)</f>
        <v>6338.08</v>
      </c>
      <c r="Q1583" t="str">
        <f>VLOOKUP($A1583,'Hospitalisation Details'!$A$1:$O$2344,3,FALSE)</f>
        <v>Oct</v>
      </c>
    </row>
    <row r="1584" spans="1:17" ht="15.6" x14ac:dyDescent="0.3">
      <c r="A1584" s="21" t="s">
        <v>786</v>
      </c>
      <c r="B1584" t="str">
        <f>VLOOKUP($A1584,'Customer Names'!$A$2:$D$2336,3,FALSE)</f>
        <v>Rochelle</v>
      </c>
      <c r="C1584">
        <f>VLOOKUP($A1584,'Medical Examinations'!$A$1:$J$2336,2,FALSE)</f>
        <v>25.46</v>
      </c>
      <c r="D1584">
        <f>VLOOKUP($A1584,'Medical Examinations'!$A$1:$J$2336,3,FALSE)</f>
        <v>9.7100000000000009</v>
      </c>
      <c r="E1584" t="str">
        <f>VLOOKUP($A1584,'Medical Examinations'!$A$1:$J$2336,4,FALSE)</f>
        <v>Yes</v>
      </c>
      <c r="F1584" t="str">
        <f>VLOOKUP($A1584,'Medical Examinations'!$A$1:$J$2336,5,FALSE)</f>
        <v>No</v>
      </c>
      <c r="G1584" t="str">
        <f>VLOOKUP($A1584,'Medical Examinations'!$A$1:$J$2336,6,FALSE)</f>
        <v>No</v>
      </c>
      <c r="H1584">
        <f>VLOOKUP($A1584,'Medical Examinations'!$A$1:$J$2336,7,FALSE)</f>
        <v>1</v>
      </c>
      <c r="I1584" t="str">
        <f>VLOOKUP($A1584,'Medical Examinations'!$A$1:$J$2336,8,FALSE)</f>
        <v>No</v>
      </c>
      <c r="J1584" t="str">
        <f>VLOOKUP($A1584,'Medical Examinations'!$A$1:$J$2336,9,FALSE)</f>
        <v>Over Weight</v>
      </c>
      <c r="K1584" t="str">
        <f>VLOOKUP($A1584,'Medical Examinations'!$A$1:$J$2336,10,FALSE)</f>
        <v>Diabetes</v>
      </c>
      <c r="L1584">
        <f>VLOOKUP($A1584,'Hospitalisation Details'!$A$1:$O$2344,2,FALSE)</f>
        <v>25</v>
      </c>
      <c r="M1584" s="6" t="str">
        <f>VLOOKUP($A1584,'Hospitalisation Details'!$A$1:$O$2344,5,FALSE)</f>
        <v>25-Sep-1986</v>
      </c>
      <c r="N1584" s="28">
        <f>VLOOKUP($A1584,'Hospitalisation Details'!$A$1:$O$2344,6,FALSE)</f>
        <v>36</v>
      </c>
      <c r="O1584" s="28">
        <f>VLOOKUP($A1584,'Hospitalisation Details'!$A$1:$O$2344,7,FALSE)</f>
        <v>3</v>
      </c>
      <c r="P1584" s="28">
        <f>VLOOKUP($A1584,'Hospitalisation Details'!$A$1:$O$2344,8,FALSE)</f>
        <v>6335.64</v>
      </c>
      <c r="Q1584" t="str">
        <f>VLOOKUP($A1584,'Hospitalisation Details'!$A$1:$O$2344,3,FALSE)</f>
        <v>Sep</v>
      </c>
    </row>
    <row r="1585" spans="1:17" ht="15.6" x14ac:dyDescent="0.3">
      <c r="A1585" s="21" t="s">
        <v>785</v>
      </c>
      <c r="B1585" t="str">
        <f>VLOOKUP($A1585,'Customer Names'!$A$2:$D$2336,3,FALSE)</f>
        <v>Paula</v>
      </c>
      <c r="C1585">
        <f>VLOOKUP($A1585,'Medical Examinations'!$A$1:$J$2336,2,FALSE)</f>
        <v>37.145000000000003</v>
      </c>
      <c r="D1585">
        <f>VLOOKUP($A1585,'Medical Examinations'!$A$1:$J$2336,3,FALSE)</f>
        <v>5.32</v>
      </c>
      <c r="E1585" t="str">
        <f>VLOOKUP($A1585,'Medical Examinations'!$A$1:$J$2336,4,FALSE)</f>
        <v>No</v>
      </c>
      <c r="F1585" t="str">
        <f>VLOOKUP($A1585,'Medical Examinations'!$A$1:$J$2336,5,FALSE)</f>
        <v>No</v>
      </c>
      <c r="G1585" t="str">
        <f>VLOOKUP($A1585,'Medical Examinations'!$A$1:$J$2336,6,FALSE)</f>
        <v>No</v>
      </c>
      <c r="H1585">
        <f>VLOOKUP($A1585,'Medical Examinations'!$A$1:$J$2336,7,FALSE)</f>
        <v>0</v>
      </c>
      <c r="I1585" t="str">
        <f>VLOOKUP($A1585,'Medical Examinations'!$A$1:$J$2336,8,FALSE)</f>
        <v>No</v>
      </c>
      <c r="J1585" t="str">
        <f>VLOOKUP($A1585,'Medical Examinations'!$A$1:$J$2336,9,FALSE)</f>
        <v>Obesity</v>
      </c>
      <c r="K1585" t="str">
        <f>VLOOKUP($A1585,'Medical Examinations'!$A$1:$J$2336,10,FALSE)</f>
        <v>Normal</v>
      </c>
      <c r="L1585">
        <f>VLOOKUP($A1585,'Hospitalisation Details'!$A$1:$O$2344,2,FALSE)</f>
        <v>13</v>
      </c>
      <c r="M1585" s="6" t="str">
        <f>VLOOKUP($A1585,'Hospitalisation Details'!$A$1:$O$2344,5,FALSE)</f>
        <v>13-Aug-1990</v>
      </c>
      <c r="N1585" s="28">
        <f>VLOOKUP($A1585,'Hospitalisation Details'!$A$1:$O$2344,6,FALSE)</f>
        <v>32</v>
      </c>
      <c r="O1585" s="28">
        <f>VLOOKUP($A1585,'Hospitalisation Details'!$A$1:$O$2344,7,FALSE)</f>
        <v>3</v>
      </c>
      <c r="P1585" s="28">
        <f>VLOOKUP($A1585,'Hospitalisation Details'!$A$1:$O$2344,8,FALSE)</f>
        <v>6334.34</v>
      </c>
      <c r="Q1585" t="str">
        <f>VLOOKUP($A1585,'Hospitalisation Details'!$A$1:$O$2344,3,FALSE)</f>
        <v>Aug</v>
      </c>
    </row>
    <row r="1586" spans="1:17" ht="15.6" x14ac:dyDescent="0.3">
      <c r="A1586" s="21" t="s">
        <v>784</v>
      </c>
      <c r="B1586" t="str">
        <f>VLOOKUP($A1586,'Customer Names'!$A$2:$D$2336,3,FALSE)</f>
        <v>Madeline E</v>
      </c>
      <c r="C1586">
        <f>VLOOKUP($A1586,'Medical Examinations'!$A$1:$J$2336,2,FALSE)</f>
        <v>30.8</v>
      </c>
      <c r="D1586">
        <f>VLOOKUP($A1586,'Medical Examinations'!$A$1:$J$2336,3,FALSE)</f>
        <v>5.83</v>
      </c>
      <c r="E1586" t="str">
        <f>VLOOKUP($A1586,'Medical Examinations'!$A$1:$J$2336,4,FALSE)</f>
        <v>Yes</v>
      </c>
      <c r="F1586" t="str">
        <f>VLOOKUP($A1586,'Medical Examinations'!$A$1:$J$2336,5,FALSE)</f>
        <v>No</v>
      </c>
      <c r="G1586" t="str">
        <f>VLOOKUP($A1586,'Medical Examinations'!$A$1:$J$2336,6,FALSE)</f>
        <v>No</v>
      </c>
      <c r="H1586">
        <f>VLOOKUP($A1586,'Medical Examinations'!$A$1:$J$2336,7,FALSE)</f>
        <v>0</v>
      </c>
      <c r="I1586" t="str">
        <f>VLOOKUP($A1586,'Medical Examinations'!$A$1:$J$2336,8,FALSE)</f>
        <v>No</v>
      </c>
      <c r="J1586" t="str">
        <f>VLOOKUP($A1586,'Medical Examinations'!$A$1:$J$2336,9,FALSE)</f>
        <v>Obesity</v>
      </c>
      <c r="K1586" t="str">
        <f>VLOOKUP($A1586,'Medical Examinations'!$A$1:$J$2336,10,FALSE)</f>
        <v>Prediabetes</v>
      </c>
      <c r="L1586">
        <f>VLOOKUP($A1586,'Hospitalisation Details'!$A$1:$O$2344,2,FALSE)</f>
        <v>15</v>
      </c>
      <c r="M1586" s="6" t="str">
        <f>VLOOKUP($A1586,'Hospitalisation Details'!$A$1:$O$2344,5,FALSE)</f>
        <v>15-Dec-1985</v>
      </c>
      <c r="N1586" s="28">
        <f>VLOOKUP($A1586,'Hospitalisation Details'!$A$1:$O$2344,6,FALSE)</f>
        <v>37</v>
      </c>
      <c r="O1586" s="28">
        <f>VLOOKUP($A1586,'Hospitalisation Details'!$A$1:$O$2344,7,FALSE)</f>
        <v>2</v>
      </c>
      <c r="P1586" s="28">
        <f>VLOOKUP($A1586,'Hospitalisation Details'!$A$1:$O$2344,8,FALSE)</f>
        <v>6313.76</v>
      </c>
      <c r="Q1586" t="str">
        <f>VLOOKUP($A1586,'Hospitalisation Details'!$A$1:$O$2344,3,FALSE)</f>
        <v>Dec</v>
      </c>
    </row>
    <row r="1587" spans="1:17" ht="15.6" x14ac:dyDescent="0.3">
      <c r="A1587" s="21" t="s">
        <v>783</v>
      </c>
      <c r="B1587" t="str">
        <f>VLOOKUP($A1587,'Customer Names'!$A$2:$D$2336,3,FALSE)</f>
        <v>Maria Isabel</v>
      </c>
      <c r="C1587">
        <f>VLOOKUP($A1587,'Medical Examinations'!$A$1:$J$2336,2,FALSE)</f>
        <v>29.5</v>
      </c>
      <c r="D1587">
        <f>VLOOKUP($A1587,'Medical Examinations'!$A$1:$J$2336,3,FALSE)</f>
        <v>5.54</v>
      </c>
      <c r="E1587" t="str">
        <f>VLOOKUP($A1587,'Medical Examinations'!$A$1:$J$2336,4,FALSE)</f>
        <v>Yes</v>
      </c>
      <c r="F1587" t="str">
        <f>VLOOKUP($A1587,'Medical Examinations'!$A$1:$J$2336,5,FALSE)</f>
        <v>No</v>
      </c>
      <c r="G1587" t="str">
        <f>VLOOKUP($A1587,'Medical Examinations'!$A$1:$J$2336,6,FALSE)</f>
        <v>No</v>
      </c>
      <c r="H1587">
        <f>VLOOKUP($A1587,'Medical Examinations'!$A$1:$J$2336,7,FALSE)</f>
        <v>0</v>
      </c>
      <c r="I1587" t="str">
        <f>VLOOKUP($A1587,'Medical Examinations'!$A$1:$J$2336,8,FALSE)</f>
        <v>No</v>
      </c>
      <c r="J1587" t="str">
        <f>VLOOKUP($A1587,'Medical Examinations'!$A$1:$J$2336,9,FALSE)</f>
        <v>Over Weight</v>
      </c>
      <c r="K1587" t="str">
        <f>VLOOKUP($A1587,'Medical Examinations'!$A$1:$J$2336,10,FALSE)</f>
        <v>Normal</v>
      </c>
      <c r="L1587">
        <f>VLOOKUP($A1587,'Hospitalisation Details'!$A$1:$O$2344,2,FALSE)</f>
        <v>19</v>
      </c>
      <c r="M1587" s="6" t="str">
        <f>VLOOKUP($A1587,'Hospitalisation Details'!$A$1:$O$2344,5,FALSE)</f>
        <v>19-Nov-1985</v>
      </c>
      <c r="N1587" s="28">
        <f>VLOOKUP($A1587,'Hospitalisation Details'!$A$1:$O$2344,6,FALSE)</f>
        <v>37</v>
      </c>
      <c r="O1587" s="28">
        <f>VLOOKUP($A1587,'Hospitalisation Details'!$A$1:$O$2344,7,FALSE)</f>
        <v>2</v>
      </c>
      <c r="P1587" s="28">
        <f>VLOOKUP($A1587,'Hospitalisation Details'!$A$1:$O$2344,8,FALSE)</f>
        <v>6311.95</v>
      </c>
      <c r="Q1587" t="str">
        <f>VLOOKUP($A1587,'Hospitalisation Details'!$A$1:$O$2344,3,FALSE)</f>
        <v>Nov</v>
      </c>
    </row>
    <row r="1588" spans="1:17" ht="15.6" x14ac:dyDescent="0.3">
      <c r="A1588" s="21" t="s">
        <v>782</v>
      </c>
      <c r="B1588" t="str">
        <f>VLOOKUP($A1588,'Customer Names'!$A$2:$D$2336,3,FALSE)</f>
        <v>Arthur M</v>
      </c>
      <c r="C1588">
        <f>VLOOKUP($A1588,'Medical Examinations'!$A$1:$J$2336,2,FALSE)</f>
        <v>43.39</v>
      </c>
      <c r="D1588">
        <f>VLOOKUP($A1588,'Medical Examinations'!$A$1:$J$2336,3,FALSE)</f>
        <v>5.85</v>
      </c>
      <c r="E1588" t="str">
        <f>VLOOKUP($A1588,'Medical Examinations'!$A$1:$J$2336,4,FALSE)</f>
        <v>No</v>
      </c>
      <c r="F1588" t="str">
        <f>VLOOKUP($A1588,'Medical Examinations'!$A$1:$J$2336,5,FALSE)</f>
        <v>Yes</v>
      </c>
      <c r="G1588" t="str">
        <f>VLOOKUP($A1588,'Medical Examinations'!$A$1:$J$2336,6,FALSE)</f>
        <v>No</v>
      </c>
      <c r="H1588">
        <f>VLOOKUP($A1588,'Medical Examinations'!$A$1:$J$2336,7,FALSE)</f>
        <v>1</v>
      </c>
      <c r="I1588" t="str">
        <f>VLOOKUP($A1588,'Medical Examinations'!$A$1:$J$2336,8,FALSE)</f>
        <v>No</v>
      </c>
      <c r="J1588" t="str">
        <f>VLOOKUP($A1588,'Medical Examinations'!$A$1:$J$2336,9,FALSE)</f>
        <v>Obesity</v>
      </c>
      <c r="K1588" t="str">
        <f>VLOOKUP($A1588,'Medical Examinations'!$A$1:$J$2336,10,FALSE)</f>
        <v>Prediabetes</v>
      </c>
      <c r="L1588">
        <f>VLOOKUP($A1588,'Hospitalisation Details'!$A$1:$O$2344,2,FALSE)</f>
        <v>27</v>
      </c>
      <c r="M1588" s="6" t="str">
        <f>VLOOKUP($A1588,'Hospitalisation Details'!$A$1:$O$2344,5,FALSE)</f>
        <v>27-Jul-2004</v>
      </c>
      <c r="N1588" s="28">
        <f>VLOOKUP($A1588,'Hospitalisation Details'!$A$1:$O$2344,6,FALSE)</f>
        <v>18</v>
      </c>
      <c r="O1588" s="28">
        <f>VLOOKUP($A1588,'Hospitalisation Details'!$A$1:$O$2344,7,FALSE)</f>
        <v>0</v>
      </c>
      <c r="P1588" s="28">
        <f>VLOOKUP($A1588,'Hospitalisation Details'!$A$1:$O$2344,8,FALSE)</f>
        <v>6311.11</v>
      </c>
      <c r="Q1588" t="str">
        <f>VLOOKUP($A1588,'Hospitalisation Details'!$A$1:$O$2344,3,FALSE)</f>
        <v>Jul</v>
      </c>
    </row>
    <row r="1589" spans="1:17" ht="15.6" x14ac:dyDescent="0.3">
      <c r="A1589" s="21" t="s">
        <v>781</v>
      </c>
      <c r="B1589" t="str">
        <f>VLOOKUP($A1589,'Customer Names'!$A$2:$D$2336,3,FALSE)</f>
        <v>Joseph R</v>
      </c>
      <c r="C1589">
        <f>VLOOKUP($A1589,'Medical Examinations'!$A$1:$J$2336,2,FALSE)</f>
        <v>15.08</v>
      </c>
      <c r="D1589">
        <f>VLOOKUP($A1589,'Medical Examinations'!$A$1:$J$2336,3,FALSE)</f>
        <v>4.8499999999999996</v>
      </c>
      <c r="E1589" t="str">
        <f>VLOOKUP($A1589,'Medical Examinations'!$A$1:$J$2336,4,FALSE)</f>
        <v>Yes</v>
      </c>
      <c r="F1589" t="str">
        <f>VLOOKUP($A1589,'Medical Examinations'!$A$1:$J$2336,5,FALSE)</f>
        <v>No</v>
      </c>
      <c r="G1589" t="str">
        <f>VLOOKUP($A1589,'Medical Examinations'!$A$1:$J$2336,6,FALSE)</f>
        <v>Yes</v>
      </c>
      <c r="H1589">
        <f>VLOOKUP($A1589,'Medical Examinations'!$A$1:$J$2336,7,FALSE)</f>
        <v>1</v>
      </c>
      <c r="I1589" t="str">
        <f>VLOOKUP($A1589,'Medical Examinations'!$A$1:$J$2336,8,FALSE)</f>
        <v>No</v>
      </c>
      <c r="J1589" t="str">
        <f>VLOOKUP($A1589,'Medical Examinations'!$A$1:$J$2336,9,FALSE)</f>
        <v>Under Weight</v>
      </c>
      <c r="K1589" t="str">
        <f>VLOOKUP($A1589,'Medical Examinations'!$A$1:$J$2336,10,FALSE)</f>
        <v>Normal</v>
      </c>
      <c r="L1589">
        <f>VLOOKUP($A1589,'Hospitalisation Details'!$A$1:$O$2344,2,FALSE)</f>
        <v>4</v>
      </c>
      <c r="M1589" s="6" t="str">
        <f>VLOOKUP($A1589,'Hospitalisation Details'!$A$1:$O$2344,5,FALSE)</f>
        <v>4-Sep-1969</v>
      </c>
      <c r="N1589" s="28">
        <f>VLOOKUP($A1589,'Hospitalisation Details'!$A$1:$O$2344,6,FALSE)</f>
        <v>53</v>
      </c>
      <c r="O1589" s="28">
        <f>VLOOKUP($A1589,'Hospitalisation Details'!$A$1:$O$2344,7,FALSE)</f>
        <v>0</v>
      </c>
      <c r="P1589" s="28">
        <f>VLOOKUP($A1589,'Hospitalisation Details'!$A$1:$O$2344,8,FALSE)</f>
        <v>6305.61</v>
      </c>
      <c r="Q1589" t="str">
        <f>VLOOKUP($A1589,'Hospitalisation Details'!$A$1:$O$2344,3,FALSE)</f>
        <v>Sep</v>
      </c>
    </row>
    <row r="1590" spans="1:17" ht="15.6" x14ac:dyDescent="0.3">
      <c r="A1590" s="21" t="s">
        <v>780</v>
      </c>
      <c r="B1590" t="str">
        <f>VLOOKUP($A1590,'Customer Names'!$A$2:$D$2336,3,FALSE)</f>
        <v>Sachiko</v>
      </c>
      <c r="C1590">
        <f>VLOOKUP($A1590,'Medical Examinations'!$A$1:$J$2336,2,FALSE)</f>
        <v>20.48</v>
      </c>
      <c r="D1590">
        <f>VLOOKUP($A1590,'Medical Examinations'!$A$1:$J$2336,3,FALSE)</f>
        <v>11.09</v>
      </c>
      <c r="E1590" t="str">
        <f>VLOOKUP($A1590,'Medical Examinations'!$A$1:$J$2336,4,FALSE)</f>
        <v>No</v>
      </c>
      <c r="F1590" t="str">
        <f>VLOOKUP($A1590,'Medical Examinations'!$A$1:$J$2336,5,FALSE)</f>
        <v>No</v>
      </c>
      <c r="G1590" t="str">
        <f>VLOOKUP($A1590,'Medical Examinations'!$A$1:$J$2336,6,FALSE)</f>
        <v>No</v>
      </c>
      <c r="H1590">
        <f>VLOOKUP($A1590,'Medical Examinations'!$A$1:$J$2336,7,FALSE)</f>
        <v>0</v>
      </c>
      <c r="I1590" t="str">
        <f>VLOOKUP($A1590,'Medical Examinations'!$A$1:$J$2336,8,FALSE)</f>
        <v>No</v>
      </c>
      <c r="J1590" t="str">
        <f>VLOOKUP($A1590,'Medical Examinations'!$A$1:$J$2336,9,FALSE)</f>
        <v>Normal Weight</v>
      </c>
      <c r="K1590" t="str">
        <f>VLOOKUP($A1590,'Medical Examinations'!$A$1:$J$2336,10,FALSE)</f>
        <v>Diabetes</v>
      </c>
      <c r="L1590">
        <f>VLOOKUP($A1590,'Hospitalisation Details'!$A$1:$O$2344,2,FALSE)</f>
        <v>17</v>
      </c>
      <c r="M1590" s="6" t="str">
        <f>VLOOKUP($A1590,'Hospitalisation Details'!$A$1:$O$2344,5,FALSE)</f>
        <v>17-Sep-1974</v>
      </c>
      <c r="N1590" s="28">
        <f>VLOOKUP($A1590,'Hospitalisation Details'!$A$1:$O$2344,6,FALSE)</f>
        <v>48</v>
      </c>
      <c r="O1590" s="28">
        <f>VLOOKUP($A1590,'Hospitalisation Details'!$A$1:$O$2344,7,FALSE)</f>
        <v>0</v>
      </c>
      <c r="P1590" s="28">
        <f>VLOOKUP($A1590,'Hospitalisation Details'!$A$1:$O$2344,8,FALSE)</f>
        <v>6302.23</v>
      </c>
      <c r="Q1590" t="str">
        <f>VLOOKUP($A1590,'Hospitalisation Details'!$A$1:$O$2344,3,FALSE)</f>
        <v>Sep</v>
      </c>
    </row>
    <row r="1591" spans="1:17" ht="15.6" x14ac:dyDescent="0.3">
      <c r="A1591" s="21" t="s">
        <v>779</v>
      </c>
      <c r="B1591" t="str">
        <f>VLOOKUP($A1591,'Customer Names'!$A$2:$D$2336,3,FALSE)</f>
        <v>Christopher</v>
      </c>
      <c r="C1591">
        <f>VLOOKUP($A1591,'Medical Examinations'!$A$1:$J$2336,2,FALSE)</f>
        <v>34.450000000000003</v>
      </c>
      <c r="D1591">
        <f>VLOOKUP($A1591,'Medical Examinations'!$A$1:$J$2336,3,FALSE)</f>
        <v>5.58</v>
      </c>
      <c r="E1591" t="str">
        <f>VLOOKUP($A1591,'Medical Examinations'!$A$1:$J$2336,4,FALSE)</f>
        <v>Yes</v>
      </c>
      <c r="F1591" t="str">
        <f>VLOOKUP($A1591,'Medical Examinations'!$A$1:$J$2336,5,FALSE)</f>
        <v>No</v>
      </c>
      <c r="G1591" t="str">
        <f>VLOOKUP($A1591,'Medical Examinations'!$A$1:$J$2336,6,FALSE)</f>
        <v>No</v>
      </c>
      <c r="H1591">
        <f>VLOOKUP($A1591,'Medical Examinations'!$A$1:$J$2336,7,FALSE)</f>
        <v>0</v>
      </c>
      <c r="I1591" t="str">
        <f>VLOOKUP($A1591,'Medical Examinations'!$A$1:$J$2336,8,FALSE)</f>
        <v>No</v>
      </c>
      <c r="J1591" t="str">
        <f>VLOOKUP($A1591,'Medical Examinations'!$A$1:$J$2336,9,FALSE)</f>
        <v>Obesity</v>
      </c>
      <c r="K1591" t="str">
        <f>VLOOKUP($A1591,'Medical Examinations'!$A$1:$J$2336,10,FALSE)</f>
        <v>Normal</v>
      </c>
      <c r="L1591">
        <f>VLOOKUP($A1591,'Hospitalisation Details'!$A$1:$O$2344,2,FALSE)</f>
        <v>4</v>
      </c>
      <c r="M1591" s="6" t="str">
        <f>VLOOKUP($A1591,'Hospitalisation Details'!$A$1:$O$2344,5,FALSE)</f>
        <v>4-Jul-1996</v>
      </c>
      <c r="N1591" s="28">
        <f>VLOOKUP($A1591,'Hospitalisation Details'!$A$1:$O$2344,6,FALSE)</f>
        <v>26</v>
      </c>
      <c r="O1591" s="28">
        <f>VLOOKUP($A1591,'Hospitalisation Details'!$A$1:$O$2344,7,FALSE)</f>
        <v>0</v>
      </c>
      <c r="P1591" s="28">
        <f>VLOOKUP($A1591,'Hospitalisation Details'!$A$1:$O$2344,8,FALSE)</f>
        <v>6293.63</v>
      </c>
      <c r="Q1591" t="str">
        <f>VLOOKUP($A1591,'Hospitalisation Details'!$A$1:$O$2344,3,FALSE)</f>
        <v>Jul</v>
      </c>
    </row>
    <row r="1592" spans="1:17" ht="15.6" x14ac:dyDescent="0.3">
      <c r="A1592" s="21" t="s">
        <v>778</v>
      </c>
      <c r="B1592" t="str">
        <f>VLOOKUP($A1592,'Customer Names'!$A$2:$D$2336,3,FALSE)</f>
        <v>Joseph</v>
      </c>
      <c r="C1592">
        <f>VLOOKUP($A1592,'Medical Examinations'!$A$1:$J$2336,2,FALSE)</f>
        <v>34.21</v>
      </c>
      <c r="D1592">
        <f>VLOOKUP($A1592,'Medical Examinations'!$A$1:$J$2336,3,FALSE)</f>
        <v>9.7200000000000006</v>
      </c>
      <c r="E1592" t="str">
        <f>VLOOKUP($A1592,'Medical Examinations'!$A$1:$J$2336,4,FALSE)</f>
        <v>Yes</v>
      </c>
      <c r="F1592" t="str">
        <f>VLOOKUP($A1592,'Medical Examinations'!$A$1:$J$2336,5,FALSE)</f>
        <v>No</v>
      </c>
      <c r="G1592" t="str">
        <f>VLOOKUP($A1592,'Medical Examinations'!$A$1:$J$2336,6,FALSE)</f>
        <v>No</v>
      </c>
      <c r="H1592">
        <f>VLOOKUP($A1592,'Medical Examinations'!$A$1:$J$2336,7,FALSE)</f>
        <v>0</v>
      </c>
      <c r="I1592" t="str">
        <f>VLOOKUP($A1592,'Medical Examinations'!$A$1:$J$2336,8,FALSE)</f>
        <v>No</v>
      </c>
      <c r="J1592" t="str">
        <f>VLOOKUP($A1592,'Medical Examinations'!$A$1:$J$2336,9,FALSE)</f>
        <v>Obesity</v>
      </c>
      <c r="K1592" t="str">
        <f>VLOOKUP($A1592,'Medical Examinations'!$A$1:$J$2336,10,FALSE)</f>
        <v>Diabetes</v>
      </c>
      <c r="L1592">
        <f>VLOOKUP($A1592,'Hospitalisation Details'!$A$1:$O$2344,2,FALSE)</f>
        <v>26</v>
      </c>
      <c r="M1592" s="6" t="str">
        <f>VLOOKUP($A1592,'Hospitalisation Details'!$A$1:$O$2344,5,FALSE)</f>
        <v>26-Aug-1981</v>
      </c>
      <c r="N1592" s="28">
        <f>VLOOKUP($A1592,'Hospitalisation Details'!$A$1:$O$2344,6,FALSE)</f>
        <v>41</v>
      </c>
      <c r="O1592" s="28">
        <f>VLOOKUP($A1592,'Hospitalisation Details'!$A$1:$O$2344,7,FALSE)</f>
        <v>1</v>
      </c>
      <c r="P1592" s="28">
        <f>VLOOKUP($A1592,'Hospitalisation Details'!$A$1:$O$2344,8,FALSE)</f>
        <v>6289.75</v>
      </c>
      <c r="Q1592" t="str">
        <f>VLOOKUP($A1592,'Hospitalisation Details'!$A$1:$O$2344,3,FALSE)</f>
        <v>Aug</v>
      </c>
    </row>
    <row r="1593" spans="1:17" ht="15.6" x14ac:dyDescent="0.3">
      <c r="A1593" s="21" t="s">
        <v>777</v>
      </c>
      <c r="B1593" t="str">
        <f>VLOOKUP($A1593,'Customer Names'!$A$2:$D$2336,3,FALSE)</f>
        <v>Lawrence</v>
      </c>
      <c r="C1593">
        <f>VLOOKUP($A1593,'Medical Examinations'!$A$1:$J$2336,2,FALSE)</f>
        <v>28.8</v>
      </c>
      <c r="D1593">
        <f>VLOOKUP($A1593,'Medical Examinations'!$A$1:$J$2336,3,FALSE)</f>
        <v>11.41</v>
      </c>
      <c r="E1593" t="str">
        <f>VLOOKUP($A1593,'Medical Examinations'!$A$1:$J$2336,4,FALSE)</f>
        <v>Yes</v>
      </c>
      <c r="F1593" t="str">
        <f>VLOOKUP($A1593,'Medical Examinations'!$A$1:$J$2336,5,FALSE)</f>
        <v>No</v>
      </c>
      <c r="G1593" t="str">
        <f>VLOOKUP($A1593,'Medical Examinations'!$A$1:$J$2336,6,FALSE)</f>
        <v>No</v>
      </c>
      <c r="H1593">
        <f>VLOOKUP($A1593,'Medical Examinations'!$A$1:$J$2336,7,FALSE)</f>
        <v>0</v>
      </c>
      <c r="I1593" t="str">
        <f>VLOOKUP($A1593,'Medical Examinations'!$A$1:$J$2336,8,FALSE)</f>
        <v>No</v>
      </c>
      <c r="J1593" t="str">
        <f>VLOOKUP($A1593,'Medical Examinations'!$A$1:$J$2336,9,FALSE)</f>
        <v>Over Weight</v>
      </c>
      <c r="K1593" t="str">
        <f>VLOOKUP($A1593,'Medical Examinations'!$A$1:$J$2336,10,FALSE)</f>
        <v>Diabetes</v>
      </c>
      <c r="L1593">
        <f>VLOOKUP($A1593,'Hospitalisation Details'!$A$1:$O$2344,2,FALSE)</f>
        <v>24</v>
      </c>
      <c r="M1593" s="6" t="str">
        <f>VLOOKUP($A1593,'Hospitalisation Details'!$A$1:$O$2344,5,FALSE)</f>
        <v>24-Nov-1981</v>
      </c>
      <c r="N1593" s="28">
        <f>VLOOKUP($A1593,'Hospitalisation Details'!$A$1:$O$2344,6,FALSE)</f>
        <v>41</v>
      </c>
      <c r="O1593" s="28">
        <f>VLOOKUP($A1593,'Hospitalisation Details'!$A$1:$O$2344,7,FALSE)</f>
        <v>1</v>
      </c>
      <c r="P1593" s="28">
        <f>VLOOKUP($A1593,'Hospitalisation Details'!$A$1:$O$2344,8,FALSE)</f>
        <v>6282.24</v>
      </c>
      <c r="Q1593" t="str">
        <f>VLOOKUP($A1593,'Hospitalisation Details'!$A$1:$O$2344,3,FALSE)</f>
        <v>Nov</v>
      </c>
    </row>
    <row r="1594" spans="1:17" ht="15.6" x14ac:dyDescent="0.3">
      <c r="A1594" s="21" t="s">
        <v>776</v>
      </c>
      <c r="B1594" t="str">
        <f>VLOOKUP($A1594,'Customer Names'!$A$2:$D$2336,3,FALSE)</f>
        <v>Katie</v>
      </c>
      <c r="C1594">
        <f>VLOOKUP($A1594,'Medical Examinations'!$A$1:$J$2336,2,FALSE)</f>
        <v>31.74</v>
      </c>
      <c r="D1594">
        <f>VLOOKUP($A1594,'Medical Examinations'!$A$1:$J$2336,3,FALSE)</f>
        <v>4.46</v>
      </c>
      <c r="E1594" t="str">
        <f>VLOOKUP($A1594,'Medical Examinations'!$A$1:$J$2336,4,FALSE)</f>
        <v>No</v>
      </c>
      <c r="F1594" t="str">
        <f>VLOOKUP($A1594,'Medical Examinations'!$A$1:$J$2336,5,FALSE)</f>
        <v>No</v>
      </c>
      <c r="G1594" t="str">
        <f>VLOOKUP($A1594,'Medical Examinations'!$A$1:$J$2336,6,FALSE)</f>
        <v>Yes</v>
      </c>
      <c r="H1594">
        <f>VLOOKUP($A1594,'Medical Examinations'!$A$1:$J$2336,7,FALSE)</f>
        <v>1</v>
      </c>
      <c r="I1594" t="str">
        <f>VLOOKUP($A1594,'Medical Examinations'!$A$1:$J$2336,8,FALSE)</f>
        <v>No</v>
      </c>
      <c r="J1594" t="str">
        <f>VLOOKUP($A1594,'Medical Examinations'!$A$1:$J$2336,9,FALSE)</f>
        <v>Obesity</v>
      </c>
      <c r="K1594" t="str">
        <f>VLOOKUP($A1594,'Medical Examinations'!$A$1:$J$2336,10,FALSE)</f>
        <v>Normal</v>
      </c>
      <c r="L1594">
        <f>VLOOKUP($A1594,'Hospitalisation Details'!$A$1:$O$2344,2,FALSE)</f>
        <v>16</v>
      </c>
      <c r="M1594" s="6" t="str">
        <f>VLOOKUP($A1594,'Hospitalisation Details'!$A$1:$O$2344,5,FALSE)</f>
        <v>16-Oct-1993</v>
      </c>
      <c r="N1594" s="28">
        <f>VLOOKUP($A1594,'Hospitalisation Details'!$A$1:$O$2344,6,FALSE)</f>
        <v>29</v>
      </c>
      <c r="O1594" s="28">
        <f>VLOOKUP($A1594,'Hospitalisation Details'!$A$1:$O$2344,7,FALSE)</f>
        <v>0</v>
      </c>
      <c r="P1594" s="28">
        <f>VLOOKUP($A1594,'Hospitalisation Details'!$A$1:$O$2344,8,FALSE)</f>
        <v>6276.3</v>
      </c>
      <c r="Q1594" t="str">
        <f>VLOOKUP($A1594,'Hospitalisation Details'!$A$1:$O$2344,3,FALSE)</f>
        <v>Oct</v>
      </c>
    </row>
    <row r="1595" spans="1:17" ht="15.6" x14ac:dyDescent="0.3">
      <c r="A1595" s="21" t="s">
        <v>775</v>
      </c>
      <c r="B1595" t="str">
        <f>VLOOKUP($A1595,'Customer Names'!$A$2:$D$2336,3,FALSE)</f>
        <v>Ruben</v>
      </c>
      <c r="C1595">
        <f>VLOOKUP($A1595,'Medical Examinations'!$A$1:$J$2336,2,FALSE)</f>
        <v>21.78</v>
      </c>
      <c r="D1595">
        <f>VLOOKUP($A1595,'Medical Examinations'!$A$1:$J$2336,3,FALSE)</f>
        <v>9.31</v>
      </c>
      <c r="E1595" t="str">
        <f>VLOOKUP($A1595,'Medical Examinations'!$A$1:$J$2336,4,FALSE)</f>
        <v>Yes</v>
      </c>
      <c r="F1595" t="str">
        <f>VLOOKUP($A1595,'Medical Examinations'!$A$1:$J$2336,5,FALSE)</f>
        <v>No</v>
      </c>
      <c r="G1595" t="str">
        <f>VLOOKUP($A1595,'Medical Examinations'!$A$1:$J$2336,6,FALSE)</f>
        <v>No</v>
      </c>
      <c r="H1595">
        <f>VLOOKUP($A1595,'Medical Examinations'!$A$1:$J$2336,7,FALSE)</f>
        <v>0</v>
      </c>
      <c r="I1595" t="str">
        <f>VLOOKUP($A1595,'Medical Examinations'!$A$1:$J$2336,8,FALSE)</f>
        <v>No</v>
      </c>
      <c r="J1595" t="str">
        <f>VLOOKUP($A1595,'Medical Examinations'!$A$1:$J$2336,9,FALSE)</f>
        <v>Normal Weight</v>
      </c>
      <c r="K1595" t="str">
        <f>VLOOKUP($A1595,'Medical Examinations'!$A$1:$J$2336,10,FALSE)</f>
        <v>Diabetes</v>
      </c>
      <c r="L1595">
        <f>VLOOKUP($A1595,'Hospitalisation Details'!$A$1:$O$2344,2,FALSE)</f>
        <v>30</v>
      </c>
      <c r="M1595" s="6" t="str">
        <f>VLOOKUP($A1595,'Hospitalisation Details'!$A$1:$O$2344,5,FALSE)</f>
        <v>30-Jun-1981</v>
      </c>
      <c r="N1595" s="28">
        <f>VLOOKUP($A1595,'Hospitalisation Details'!$A$1:$O$2344,6,FALSE)</f>
        <v>41</v>
      </c>
      <c r="O1595" s="28">
        <f>VLOOKUP($A1595,'Hospitalisation Details'!$A$1:$O$2344,7,FALSE)</f>
        <v>1</v>
      </c>
      <c r="P1595" s="28">
        <f>VLOOKUP($A1595,'Hospitalisation Details'!$A$1:$O$2344,8,FALSE)</f>
        <v>6272.48</v>
      </c>
      <c r="Q1595" t="str">
        <f>VLOOKUP($A1595,'Hospitalisation Details'!$A$1:$O$2344,3,FALSE)</f>
        <v>Jun</v>
      </c>
    </row>
    <row r="1596" spans="1:17" ht="15.6" x14ac:dyDescent="0.3">
      <c r="A1596" s="21" t="s">
        <v>774</v>
      </c>
      <c r="B1596" t="str">
        <f>VLOOKUP($A1596,'Customer Names'!$A$2:$D$2336,3,FALSE)</f>
        <v>Sarah</v>
      </c>
      <c r="C1596">
        <f>VLOOKUP($A1596,'Medical Examinations'!$A$1:$J$2336,2,FALSE)</f>
        <v>23.75</v>
      </c>
      <c r="D1596">
        <f>VLOOKUP($A1596,'Medical Examinations'!$A$1:$J$2336,3,FALSE)</f>
        <v>5.03</v>
      </c>
      <c r="E1596" t="str">
        <f>VLOOKUP($A1596,'Medical Examinations'!$A$1:$J$2336,4,FALSE)</f>
        <v>No</v>
      </c>
      <c r="F1596" t="str">
        <f>VLOOKUP($A1596,'Medical Examinations'!$A$1:$J$2336,5,FALSE)</f>
        <v>No</v>
      </c>
      <c r="G1596" t="str">
        <f>VLOOKUP($A1596,'Medical Examinations'!$A$1:$J$2336,6,FALSE)</f>
        <v>No</v>
      </c>
      <c r="H1596">
        <f>VLOOKUP($A1596,'Medical Examinations'!$A$1:$J$2336,7,FALSE)</f>
        <v>1</v>
      </c>
      <c r="I1596" t="str">
        <f>VLOOKUP($A1596,'Medical Examinations'!$A$1:$J$2336,8,FALSE)</f>
        <v>No</v>
      </c>
      <c r="J1596" t="str">
        <f>VLOOKUP($A1596,'Medical Examinations'!$A$1:$J$2336,9,FALSE)</f>
        <v>Normal Weight</v>
      </c>
      <c r="K1596" t="str">
        <f>VLOOKUP($A1596,'Medical Examinations'!$A$1:$J$2336,10,FALSE)</f>
        <v>Normal</v>
      </c>
      <c r="L1596">
        <f>VLOOKUP($A1596,'Hospitalisation Details'!$A$1:$O$2344,2,FALSE)</f>
        <v>25</v>
      </c>
      <c r="M1596" s="6" t="str">
        <f>VLOOKUP($A1596,'Hospitalisation Details'!$A$1:$O$2344,5,FALSE)</f>
        <v>25-Sep-1984</v>
      </c>
      <c r="N1596" s="28">
        <f>VLOOKUP($A1596,'Hospitalisation Details'!$A$1:$O$2344,6,FALSE)</f>
        <v>38</v>
      </c>
      <c r="O1596" s="28">
        <f>VLOOKUP($A1596,'Hospitalisation Details'!$A$1:$O$2344,7,FALSE)</f>
        <v>3</v>
      </c>
      <c r="P1596" s="28">
        <f>VLOOKUP($A1596,'Hospitalisation Details'!$A$1:$O$2344,8,FALSE)</f>
        <v>6269.33</v>
      </c>
      <c r="Q1596" t="str">
        <f>VLOOKUP($A1596,'Hospitalisation Details'!$A$1:$O$2344,3,FALSE)</f>
        <v>Sep</v>
      </c>
    </row>
    <row r="1597" spans="1:17" ht="15.6" x14ac:dyDescent="0.3">
      <c r="A1597" s="21" t="s">
        <v>773</v>
      </c>
      <c r="B1597" t="str">
        <f>VLOOKUP($A1597,'Customer Names'!$A$2:$D$2336,3,FALSE)</f>
        <v>Angela R</v>
      </c>
      <c r="C1597">
        <f>VLOOKUP($A1597,'Medical Examinations'!$A$1:$J$2336,2,FALSE)</f>
        <v>33.21</v>
      </c>
      <c r="D1597">
        <f>VLOOKUP($A1597,'Medical Examinations'!$A$1:$J$2336,3,FALSE)</f>
        <v>5.07</v>
      </c>
      <c r="E1597" t="str">
        <f>VLOOKUP($A1597,'Medical Examinations'!$A$1:$J$2336,4,FALSE)</f>
        <v>Yes</v>
      </c>
      <c r="F1597" t="str">
        <f>VLOOKUP($A1597,'Medical Examinations'!$A$1:$J$2336,5,FALSE)</f>
        <v>No</v>
      </c>
      <c r="G1597" t="str">
        <f>VLOOKUP($A1597,'Medical Examinations'!$A$1:$J$2336,6,FALSE)</f>
        <v>No</v>
      </c>
      <c r="H1597">
        <f>VLOOKUP($A1597,'Medical Examinations'!$A$1:$J$2336,7,FALSE)</f>
        <v>1</v>
      </c>
      <c r="I1597" t="str">
        <f>VLOOKUP($A1597,'Medical Examinations'!$A$1:$J$2336,8,FALSE)</f>
        <v>No</v>
      </c>
      <c r="J1597" t="str">
        <f>VLOOKUP($A1597,'Medical Examinations'!$A$1:$J$2336,9,FALSE)</f>
        <v>Obesity</v>
      </c>
      <c r="K1597" t="str">
        <f>VLOOKUP($A1597,'Medical Examinations'!$A$1:$J$2336,10,FALSE)</f>
        <v>Normal</v>
      </c>
      <c r="L1597">
        <f>VLOOKUP($A1597,'Hospitalisation Details'!$A$1:$O$2344,2,FALSE)</f>
        <v>17</v>
      </c>
      <c r="M1597" s="6" t="str">
        <f>VLOOKUP($A1597,'Hospitalisation Details'!$A$1:$O$2344,5,FALSE)</f>
        <v>17-Oct-1995</v>
      </c>
      <c r="N1597" s="28">
        <f>VLOOKUP($A1597,'Hospitalisation Details'!$A$1:$O$2344,6,FALSE)</f>
        <v>27</v>
      </c>
      <c r="O1597" s="28">
        <f>VLOOKUP($A1597,'Hospitalisation Details'!$A$1:$O$2344,7,FALSE)</f>
        <v>0</v>
      </c>
      <c r="P1597" s="28">
        <f>VLOOKUP($A1597,'Hospitalisation Details'!$A$1:$O$2344,8,FALSE)</f>
        <v>6261.2</v>
      </c>
      <c r="Q1597" t="str">
        <f>VLOOKUP($A1597,'Hospitalisation Details'!$A$1:$O$2344,3,FALSE)</f>
        <v>Oct</v>
      </c>
    </row>
    <row r="1598" spans="1:17" ht="15.6" x14ac:dyDescent="0.3">
      <c r="A1598" s="21" t="s">
        <v>772</v>
      </c>
      <c r="B1598" t="str">
        <f>VLOOKUP($A1598,'Customer Names'!$A$2:$D$2336,3,FALSE)</f>
        <v>Chatham</v>
      </c>
      <c r="C1598">
        <f>VLOOKUP($A1598,'Medical Examinations'!$A$1:$J$2336,2,FALSE)</f>
        <v>17.7</v>
      </c>
      <c r="D1598">
        <f>VLOOKUP($A1598,'Medical Examinations'!$A$1:$J$2336,3,FALSE)</f>
        <v>10.42</v>
      </c>
      <c r="E1598" t="str">
        <f>VLOOKUP($A1598,'Medical Examinations'!$A$1:$J$2336,4,FALSE)</f>
        <v>Yes</v>
      </c>
      <c r="F1598" t="str">
        <f>VLOOKUP($A1598,'Medical Examinations'!$A$1:$J$2336,5,FALSE)</f>
        <v>No</v>
      </c>
      <c r="G1598" t="str">
        <f>VLOOKUP($A1598,'Medical Examinations'!$A$1:$J$2336,6,FALSE)</f>
        <v>No</v>
      </c>
      <c r="H1598">
        <f>VLOOKUP($A1598,'Medical Examinations'!$A$1:$J$2336,7,FALSE)</f>
        <v>2</v>
      </c>
      <c r="I1598" t="str">
        <f>VLOOKUP($A1598,'Medical Examinations'!$A$1:$J$2336,8,FALSE)</f>
        <v>No</v>
      </c>
      <c r="J1598" t="str">
        <f>VLOOKUP($A1598,'Medical Examinations'!$A$1:$J$2336,9,FALSE)</f>
        <v>Under Weight</v>
      </c>
      <c r="K1598" t="str">
        <f>VLOOKUP($A1598,'Medical Examinations'!$A$1:$J$2336,10,FALSE)</f>
        <v>Diabetes</v>
      </c>
      <c r="L1598">
        <f>VLOOKUP($A1598,'Hospitalisation Details'!$A$1:$O$2344,2,FALSE)</f>
        <v>11</v>
      </c>
      <c r="M1598" s="6" t="str">
        <f>VLOOKUP($A1598,'Hospitalisation Details'!$A$1:$O$2344,5,FALSE)</f>
        <v>11-Oct-1970</v>
      </c>
      <c r="N1598" s="28">
        <f>VLOOKUP($A1598,'Hospitalisation Details'!$A$1:$O$2344,6,FALSE)</f>
        <v>52</v>
      </c>
      <c r="O1598" s="28">
        <f>VLOOKUP($A1598,'Hospitalisation Details'!$A$1:$O$2344,7,FALSE)</f>
        <v>0</v>
      </c>
      <c r="P1598" s="28">
        <f>VLOOKUP($A1598,'Hospitalisation Details'!$A$1:$O$2344,8,FALSE)</f>
        <v>6255.38</v>
      </c>
      <c r="Q1598" t="str">
        <f>VLOOKUP($A1598,'Hospitalisation Details'!$A$1:$O$2344,3,FALSE)</f>
        <v>Oct</v>
      </c>
    </row>
    <row r="1599" spans="1:17" ht="15.6" x14ac:dyDescent="0.3">
      <c r="A1599" s="21" t="s">
        <v>771</v>
      </c>
      <c r="B1599" t="str">
        <f>VLOOKUP($A1599,'Customer Names'!$A$2:$D$2336,3,FALSE)</f>
        <v>Derek</v>
      </c>
      <c r="C1599">
        <f>VLOOKUP($A1599,'Medical Examinations'!$A$1:$J$2336,2,FALSE)</f>
        <v>17.2</v>
      </c>
      <c r="D1599">
        <f>VLOOKUP($A1599,'Medical Examinations'!$A$1:$J$2336,3,FALSE)</f>
        <v>6.45</v>
      </c>
      <c r="E1599" t="str">
        <f>VLOOKUP($A1599,'Medical Examinations'!$A$1:$J$2336,4,FALSE)</f>
        <v>No</v>
      </c>
      <c r="F1599" t="str">
        <f>VLOOKUP($A1599,'Medical Examinations'!$A$1:$J$2336,5,FALSE)</f>
        <v>No</v>
      </c>
      <c r="G1599" t="str">
        <f>VLOOKUP($A1599,'Medical Examinations'!$A$1:$J$2336,6,FALSE)</f>
        <v>No</v>
      </c>
      <c r="H1599">
        <f>VLOOKUP($A1599,'Medical Examinations'!$A$1:$J$2336,7,FALSE)</f>
        <v>2</v>
      </c>
      <c r="I1599" t="str">
        <f>VLOOKUP($A1599,'Medical Examinations'!$A$1:$J$2336,8,FALSE)</f>
        <v>No</v>
      </c>
      <c r="J1599" t="str">
        <f>VLOOKUP($A1599,'Medical Examinations'!$A$1:$J$2336,9,FALSE)</f>
        <v>Under Weight</v>
      </c>
      <c r="K1599" t="str">
        <f>VLOOKUP($A1599,'Medical Examinations'!$A$1:$J$2336,10,FALSE)</f>
        <v>Diabetes</v>
      </c>
      <c r="L1599">
        <f>VLOOKUP($A1599,'Hospitalisation Details'!$A$1:$O$2344,2,FALSE)</f>
        <v>8</v>
      </c>
      <c r="M1599" s="6" t="str">
        <f>VLOOKUP($A1599,'Hospitalisation Details'!$A$1:$O$2344,5,FALSE)</f>
        <v>8-Sep-1972</v>
      </c>
      <c r="N1599" s="28">
        <f>VLOOKUP($A1599,'Hospitalisation Details'!$A$1:$O$2344,6,FALSE)</f>
        <v>50</v>
      </c>
      <c r="O1599" s="28">
        <f>VLOOKUP($A1599,'Hospitalisation Details'!$A$1:$O$2344,7,FALSE)</f>
        <v>0</v>
      </c>
      <c r="P1599" s="28">
        <f>VLOOKUP($A1599,'Hospitalisation Details'!$A$1:$O$2344,8,FALSE)</f>
        <v>6254.13</v>
      </c>
      <c r="Q1599" t="str">
        <f>VLOOKUP($A1599,'Hospitalisation Details'!$A$1:$O$2344,3,FALSE)</f>
        <v>Sep</v>
      </c>
    </row>
    <row r="1600" spans="1:17" ht="15.6" x14ac:dyDescent="0.3">
      <c r="A1600" s="21" t="s">
        <v>770</v>
      </c>
      <c r="B1600" t="str">
        <f>VLOOKUP($A1600,'Customer Names'!$A$2:$D$2336,3,FALSE)</f>
        <v>Kalvin J</v>
      </c>
      <c r="C1600">
        <f>VLOOKUP($A1600,'Medical Examinations'!$A$1:$J$2336,2,FALSE)</f>
        <v>19.21</v>
      </c>
      <c r="D1600">
        <f>VLOOKUP($A1600,'Medical Examinations'!$A$1:$J$2336,3,FALSE)</f>
        <v>5.52</v>
      </c>
      <c r="E1600" t="str">
        <f>VLOOKUP($A1600,'Medical Examinations'!$A$1:$J$2336,4,FALSE)</f>
        <v>No</v>
      </c>
      <c r="F1600" t="str">
        <f>VLOOKUP($A1600,'Medical Examinations'!$A$1:$J$2336,5,FALSE)</f>
        <v>No</v>
      </c>
      <c r="G1600" t="str">
        <f>VLOOKUP($A1600,'Medical Examinations'!$A$1:$J$2336,6,FALSE)</f>
        <v>No</v>
      </c>
      <c r="H1600">
        <f>VLOOKUP($A1600,'Medical Examinations'!$A$1:$J$2336,7,FALSE)</f>
        <v>2</v>
      </c>
      <c r="I1600" t="str">
        <f>VLOOKUP($A1600,'Medical Examinations'!$A$1:$J$2336,8,FALSE)</f>
        <v>No</v>
      </c>
      <c r="J1600" t="str">
        <f>VLOOKUP($A1600,'Medical Examinations'!$A$1:$J$2336,9,FALSE)</f>
        <v>Normal Weight</v>
      </c>
      <c r="K1600" t="str">
        <f>VLOOKUP($A1600,'Medical Examinations'!$A$1:$J$2336,10,FALSE)</f>
        <v>Normal</v>
      </c>
      <c r="L1600">
        <f>VLOOKUP($A1600,'Hospitalisation Details'!$A$1:$O$2344,2,FALSE)</f>
        <v>11</v>
      </c>
      <c r="M1600" s="6" t="str">
        <f>VLOOKUP($A1600,'Hospitalisation Details'!$A$1:$O$2344,5,FALSE)</f>
        <v>11-Nov-1972</v>
      </c>
      <c r="N1600" s="28">
        <f>VLOOKUP($A1600,'Hospitalisation Details'!$A$1:$O$2344,6,FALSE)</f>
        <v>50</v>
      </c>
      <c r="O1600" s="28">
        <f>VLOOKUP($A1600,'Hospitalisation Details'!$A$1:$O$2344,7,FALSE)</f>
        <v>0</v>
      </c>
      <c r="P1600" s="28">
        <f>VLOOKUP($A1600,'Hospitalisation Details'!$A$1:$O$2344,8,FALSE)</f>
        <v>6253.85</v>
      </c>
      <c r="Q1600" t="str">
        <f>VLOOKUP($A1600,'Hospitalisation Details'!$A$1:$O$2344,3,FALSE)</f>
        <v>Nov</v>
      </c>
    </row>
    <row r="1601" spans="1:17" ht="15.6" x14ac:dyDescent="0.3">
      <c r="A1601" s="21" t="s">
        <v>769</v>
      </c>
      <c r="B1601" t="str">
        <f>VLOOKUP($A1601,'Customer Names'!$A$2:$D$2336,3,FALSE)</f>
        <v>Dave</v>
      </c>
      <c r="C1601">
        <f>VLOOKUP($A1601,'Medical Examinations'!$A$1:$J$2336,2,FALSE)</f>
        <v>23.2</v>
      </c>
      <c r="D1601">
        <f>VLOOKUP($A1601,'Medical Examinations'!$A$1:$J$2336,3,FALSE)</f>
        <v>4.41</v>
      </c>
      <c r="E1601" t="str">
        <f>VLOOKUP($A1601,'Medical Examinations'!$A$1:$J$2336,4,FALSE)</f>
        <v>No</v>
      </c>
      <c r="F1601" t="str">
        <f>VLOOKUP($A1601,'Medical Examinations'!$A$1:$J$2336,5,FALSE)</f>
        <v>No</v>
      </c>
      <c r="G1601" t="str">
        <f>VLOOKUP($A1601,'Medical Examinations'!$A$1:$J$2336,6,FALSE)</f>
        <v>Yes</v>
      </c>
      <c r="H1601">
        <f>VLOOKUP($A1601,'Medical Examinations'!$A$1:$J$2336,7,FALSE)</f>
        <v>1</v>
      </c>
      <c r="I1601" t="str">
        <f>VLOOKUP($A1601,'Medical Examinations'!$A$1:$J$2336,8,FALSE)</f>
        <v>No</v>
      </c>
      <c r="J1601" t="str">
        <f>VLOOKUP($A1601,'Medical Examinations'!$A$1:$J$2336,9,FALSE)</f>
        <v>Normal Weight</v>
      </c>
      <c r="K1601" t="str">
        <f>VLOOKUP($A1601,'Medical Examinations'!$A$1:$J$2336,10,FALSE)</f>
        <v>Normal</v>
      </c>
      <c r="L1601">
        <f>VLOOKUP($A1601,'Hospitalisation Details'!$A$1:$O$2344,2,FALSE)</f>
        <v>10</v>
      </c>
      <c r="M1601" s="6" t="str">
        <f>VLOOKUP($A1601,'Hospitalisation Details'!$A$1:$O$2344,5,FALSE)</f>
        <v>10-Oct-1979</v>
      </c>
      <c r="N1601" s="28">
        <f>VLOOKUP($A1601,'Hospitalisation Details'!$A$1:$O$2344,6,FALSE)</f>
        <v>43</v>
      </c>
      <c r="O1601" s="28">
        <f>VLOOKUP($A1601,'Hospitalisation Details'!$A$1:$O$2344,7,FALSE)</f>
        <v>0</v>
      </c>
      <c r="P1601" s="28">
        <f>VLOOKUP($A1601,'Hospitalisation Details'!$A$1:$O$2344,8,FALSE)</f>
        <v>6250.44</v>
      </c>
      <c r="Q1601" t="str">
        <f>VLOOKUP($A1601,'Hospitalisation Details'!$A$1:$O$2344,3,FALSE)</f>
        <v>Oct</v>
      </c>
    </row>
    <row r="1602" spans="1:17" ht="15.6" x14ac:dyDescent="0.3">
      <c r="A1602" s="21" t="s">
        <v>768</v>
      </c>
      <c r="B1602" t="str">
        <f>VLOOKUP($A1602,'Customer Names'!$A$2:$D$2336,3,FALSE)</f>
        <v>Barbara G</v>
      </c>
      <c r="C1602">
        <f>VLOOKUP($A1602,'Medical Examinations'!$A$1:$J$2336,2,FALSE)</f>
        <v>32.5</v>
      </c>
      <c r="D1602">
        <f>VLOOKUP($A1602,'Medical Examinations'!$A$1:$J$2336,3,FALSE)</f>
        <v>4.6900000000000004</v>
      </c>
      <c r="E1602" t="str">
        <f>VLOOKUP($A1602,'Medical Examinations'!$A$1:$J$2336,4,FALSE)</f>
        <v>Yes</v>
      </c>
      <c r="F1602" t="str">
        <f>VLOOKUP($A1602,'Medical Examinations'!$A$1:$J$2336,5,FALSE)</f>
        <v>No</v>
      </c>
      <c r="G1602" t="str">
        <f>VLOOKUP($A1602,'Medical Examinations'!$A$1:$J$2336,6,FALSE)</f>
        <v>Yes</v>
      </c>
      <c r="H1602">
        <f>VLOOKUP($A1602,'Medical Examinations'!$A$1:$J$2336,7,FALSE)</f>
        <v>1</v>
      </c>
      <c r="I1602" t="str">
        <f>VLOOKUP($A1602,'Medical Examinations'!$A$1:$J$2336,8,FALSE)</f>
        <v>No</v>
      </c>
      <c r="J1602" t="str">
        <f>VLOOKUP($A1602,'Medical Examinations'!$A$1:$J$2336,9,FALSE)</f>
        <v>Obesity</v>
      </c>
      <c r="K1602" t="str">
        <f>VLOOKUP($A1602,'Medical Examinations'!$A$1:$J$2336,10,FALSE)</f>
        <v>Normal</v>
      </c>
      <c r="L1602">
        <f>VLOOKUP($A1602,'Hospitalisation Details'!$A$1:$O$2344,2,FALSE)</f>
        <v>11</v>
      </c>
      <c r="M1602" s="6" t="str">
        <f>VLOOKUP($A1602,'Hospitalisation Details'!$A$1:$O$2344,5,FALSE)</f>
        <v>11-Aug-1983</v>
      </c>
      <c r="N1602" s="28">
        <f>VLOOKUP($A1602,'Hospitalisation Details'!$A$1:$O$2344,6,FALSE)</f>
        <v>39</v>
      </c>
      <c r="O1602" s="28">
        <f>VLOOKUP($A1602,'Hospitalisation Details'!$A$1:$O$2344,7,FALSE)</f>
        <v>1</v>
      </c>
      <c r="P1602" s="28">
        <f>VLOOKUP($A1602,'Hospitalisation Details'!$A$1:$O$2344,8,FALSE)</f>
        <v>6238.3</v>
      </c>
      <c r="Q1602" t="str">
        <f>VLOOKUP($A1602,'Hospitalisation Details'!$A$1:$O$2344,3,FALSE)</f>
        <v>Aug</v>
      </c>
    </row>
    <row r="1603" spans="1:17" ht="15.6" x14ac:dyDescent="0.3">
      <c r="A1603" s="21" t="s">
        <v>767</v>
      </c>
      <c r="B1603" t="str">
        <f>VLOOKUP($A1603,'Customer Names'!$A$2:$D$2336,3,FALSE)</f>
        <v>Skylar</v>
      </c>
      <c r="C1603">
        <f>VLOOKUP($A1603,'Medical Examinations'!$A$1:$J$2336,2,FALSE)</f>
        <v>20.9</v>
      </c>
      <c r="D1603">
        <f>VLOOKUP($A1603,'Medical Examinations'!$A$1:$J$2336,3,FALSE)</f>
        <v>6.94</v>
      </c>
      <c r="E1603" t="str">
        <f>VLOOKUP($A1603,'Medical Examinations'!$A$1:$J$2336,4,FALSE)</f>
        <v>No</v>
      </c>
      <c r="F1603" t="str">
        <f>VLOOKUP($A1603,'Medical Examinations'!$A$1:$J$2336,5,FALSE)</f>
        <v>No</v>
      </c>
      <c r="G1603" t="str">
        <f>VLOOKUP($A1603,'Medical Examinations'!$A$1:$J$2336,6,FALSE)</f>
        <v>No</v>
      </c>
      <c r="H1603">
        <f>VLOOKUP($A1603,'Medical Examinations'!$A$1:$J$2336,7,FALSE)</f>
        <v>0</v>
      </c>
      <c r="I1603" t="str">
        <f>VLOOKUP($A1603,'Medical Examinations'!$A$1:$J$2336,8,FALSE)</f>
        <v>No</v>
      </c>
      <c r="J1603" t="str">
        <f>VLOOKUP($A1603,'Medical Examinations'!$A$1:$J$2336,9,FALSE)</f>
        <v>Normal Weight</v>
      </c>
      <c r="K1603" t="str">
        <f>VLOOKUP($A1603,'Medical Examinations'!$A$1:$J$2336,10,FALSE)</f>
        <v>Diabetes</v>
      </c>
      <c r="L1603">
        <f>VLOOKUP($A1603,'Hospitalisation Details'!$A$1:$O$2344,2,FALSE)</f>
        <v>19</v>
      </c>
      <c r="M1603" s="6" t="str">
        <f>VLOOKUP($A1603,'Hospitalisation Details'!$A$1:$O$2344,5,FALSE)</f>
        <v>19-Sep-1978</v>
      </c>
      <c r="N1603" s="28">
        <f>VLOOKUP($A1603,'Hospitalisation Details'!$A$1:$O$2344,6,FALSE)</f>
        <v>44</v>
      </c>
      <c r="O1603" s="28">
        <f>VLOOKUP($A1603,'Hospitalisation Details'!$A$1:$O$2344,7,FALSE)</f>
        <v>2</v>
      </c>
      <c r="P1603" s="28">
        <f>VLOOKUP($A1603,'Hospitalisation Details'!$A$1:$O$2344,8,FALSE)</f>
        <v>6236.95</v>
      </c>
      <c r="Q1603" t="str">
        <f>VLOOKUP($A1603,'Hospitalisation Details'!$A$1:$O$2344,3,FALSE)</f>
        <v>Sep</v>
      </c>
    </row>
    <row r="1604" spans="1:17" ht="15.6" x14ac:dyDescent="0.3">
      <c r="A1604" s="21" t="s">
        <v>766</v>
      </c>
      <c r="B1604" t="str">
        <f>VLOOKUP($A1604,'Customer Names'!$A$2:$D$2336,3,FALSE)</f>
        <v>Nick</v>
      </c>
      <c r="C1604">
        <f>VLOOKUP($A1604,'Medical Examinations'!$A$1:$J$2336,2,FALSE)</f>
        <v>19.11</v>
      </c>
      <c r="D1604">
        <f>VLOOKUP($A1604,'Medical Examinations'!$A$1:$J$2336,3,FALSE)</f>
        <v>4.3499999999999996</v>
      </c>
      <c r="E1604" t="str">
        <f>VLOOKUP($A1604,'Medical Examinations'!$A$1:$J$2336,4,FALSE)</f>
        <v>No</v>
      </c>
      <c r="F1604" t="str">
        <f>VLOOKUP($A1604,'Medical Examinations'!$A$1:$J$2336,5,FALSE)</f>
        <v>No</v>
      </c>
      <c r="G1604" t="str">
        <f>VLOOKUP($A1604,'Medical Examinations'!$A$1:$J$2336,6,FALSE)</f>
        <v>No</v>
      </c>
      <c r="H1604">
        <f>VLOOKUP($A1604,'Medical Examinations'!$A$1:$J$2336,7,FALSE)</f>
        <v>2</v>
      </c>
      <c r="I1604" t="str">
        <f>VLOOKUP($A1604,'Medical Examinations'!$A$1:$J$2336,8,FALSE)</f>
        <v>No</v>
      </c>
      <c r="J1604" t="str">
        <f>VLOOKUP($A1604,'Medical Examinations'!$A$1:$J$2336,9,FALSE)</f>
        <v>Normal Weight</v>
      </c>
      <c r="K1604" t="str">
        <f>VLOOKUP($A1604,'Medical Examinations'!$A$1:$J$2336,10,FALSE)</f>
        <v>Normal</v>
      </c>
      <c r="L1604">
        <f>VLOOKUP($A1604,'Hospitalisation Details'!$A$1:$O$2344,2,FALSE)</f>
        <v>29</v>
      </c>
      <c r="M1604" s="6" t="str">
        <f>VLOOKUP($A1604,'Hospitalisation Details'!$A$1:$O$2344,5,FALSE)</f>
        <v>29-Jun-1972</v>
      </c>
      <c r="N1604" s="28">
        <f>VLOOKUP($A1604,'Hospitalisation Details'!$A$1:$O$2344,6,FALSE)</f>
        <v>50</v>
      </c>
      <c r="O1604" s="28">
        <f>VLOOKUP($A1604,'Hospitalisation Details'!$A$1:$O$2344,7,FALSE)</f>
        <v>0</v>
      </c>
      <c r="P1604" s="28">
        <f>VLOOKUP($A1604,'Hospitalisation Details'!$A$1:$O$2344,8,FALSE)</f>
        <v>6219.93</v>
      </c>
      <c r="Q1604" t="str">
        <f>VLOOKUP($A1604,'Hospitalisation Details'!$A$1:$O$2344,3,FALSE)</f>
        <v>Jun</v>
      </c>
    </row>
    <row r="1605" spans="1:17" ht="15.6" x14ac:dyDescent="0.3">
      <c r="A1605" s="21" t="s">
        <v>765</v>
      </c>
      <c r="B1605" t="str">
        <f>VLOOKUP($A1605,'Customer Names'!$A$2:$D$2336,3,FALSE)</f>
        <v>Sunny S</v>
      </c>
      <c r="C1605">
        <f>VLOOKUP($A1605,'Medical Examinations'!$A$1:$J$2336,2,FALSE)</f>
        <v>31.17</v>
      </c>
      <c r="D1605">
        <f>VLOOKUP($A1605,'Medical Examinations'!$A$1:$J$2336,3,FALSE)</f>
        <v>5.28</v>
      </c>
      <c r="E1605" t="str">
        <f>VLOOKUP($A1605,'Medical Examinations'!$A$1:$J$2336,4,FALSE)</f>
        <v>No</v>
      </c>
      <c r="F1605" t="str">
        <f>VLOOKUP($A1605,'Medical Examinations'!$A$1:$J$2336,5,FALSE)</f>
        <v>No</v>
      </c>
      <c r="G1605" t="str">
        <f>VLOOKUP($A1605,'Medical Examinations'!$A$1:$J$2336,6,FALSE)</f>
        <v>No</v>
      </c>
      <c r="H1605">
        <f>VLOOKUP($A1605,'Medical Examinations'!$A$1:$J$2336,7,FALSE)</f>
        <v>1</v>
      </c>
      <c r="I1605" t="str">
        <f>VLOOKUP($A1605,'Medical Examinations'!$A$1:$J$2336,8,FALSE)</f>
        <v>No</v>
      </c>
      <c r="J1605" t="str">
        <f>VLOOKUP($A1605,'Medical Examinations'!$A$1:$J$2336,9,FALSE)</f>
        <v>Obesity</v>
      </c>
      <c r="K1605" t="str">
        <f>VLOOKUP($A1605,'Medical Examinations'!$A$1:$J$2336,10,FALSE)</f>
        <v>Normal</v>
      </c>
      <c r="L1605">
        <f>VLOOKUP($A1605,'Hospitalisation Details'!$A$1:$O$2344,2,FALSE)</f>
        <v>12</v>
      </c>
      <c r="M1605" s="6" t="str">
        <f>VLOOKUP($A1605,'Hospitalisation Details'!$A$1:$O$2344,5,FALSE)</f>
        <v>12-Aug-1992</v>
      </c>
      <c r="N1605" s="28">
        <f>VLOOKUP($A1605,'Hospitalisation Details'!$A$1:$O$2344,6,FALSE)</f>
        <v>30</v>
      </c>
      <c r="O1605" s="28">
        <f>VLOOKUP($A1605,'Hospitalisation Details'!$A$1:$O$2344,7,FALSE)</f>
        <v>0</v>
      </c>
      <c r="P1605" s="28">
        <f>VLOOKUP($A1605,'Hospitalisation Details'!$A$1:$O$2344,8,FALSE)</f>
        <v>6208.5</v>
      </c>
      <c r="Q1605" t="str">
        <f>VLOOKUP($A1605,'Hospitalisation Details'!$A$1:$O$2344,3,FALSE)</f>
        <v>Aug</v>
      </c>
    </row>
    <row r="1606" spans="1:17" ht="15.6" x14ac:dyDescent="0.3">
      <c r="A1606" s="21" t="s">
        <v>764</v>
      </c>
      <c r="B1606" t="str">
        <f>VLOOKUP($A1606,'Customer Names'!$A$2:$D$2336,3,FALSE)</f>
        <v>Anne-Marie</v>
      </c>
      <c r="C1606">
        <f>VLOOKUP($A1606,'Medical Examinations'!$A$1:$J$2336,2,FALSE)</f>
        <v>36.08</v>
      </c>
      <c r="D1606">
        <f>VLOOKUP($A1606,'Medical Examinations'!$A$1:$J$2336,3,FALSE)</f>
        <v>4.29</v>
      </c>
      <c r="E1606" t="str">
        <f>VLOOKUP($A1606,'Medical Examinations'!$A$1:$J$2336,4,FALSE)</f>
        <v>No</v>
      </c>
      <c r="F1606" t="str">
        <f>VLOOKUP($A1606,'Medical Examinations'!$A$1:$J$2336,5,FALSE)</f>
        <v>No</v>
      </c>
      <c r="G1606" t="str">
        <f>VLOOKUP($A1606,'Medical Examinations'!$A$1:$J$2336,6,FALSE)</f>
        <v>No</v>
      </c>
      <c r="H1606">
        <f>VLOOKUP($A1606,'Medical Examinations'!$A$1:$J$2336,7,FALSE)</f>
        <v>0</v>
      </c>
      <c r="I1606" t="str">
        <f>VLOOKUP($A1606,'Medical Examinations'!$A$1:$J$2336,8,FALSE)</f>
        <v>No</v>
      </c>
      <c r="J1606" t="str">
        <f>VLOOKUP($A1606,'Medical Examinations'!$A$1:$J$2336,9,FALSE)</f>
        <v>Obesity</v>
      </c>
      <c r="K1606" t="str">
        <f>VLOOKUP($A1606,'Medical Examinations'!$A$1:$J$2336,10,FALSE)</f>
        <v>Normal</v>
      </c>
      <c r="L1606">
        <f>VLOOKUP($A1606,'Hospitalisation Details'!$A$1:$O$2344,2,FALSE)</f>
        <v>10</v>
      </c>
      <c r="M1606" s="6" t="str">
        <f>VLOOKUP($A1606,'Hospitalisation Details'!$A$1:$O$2344,5,FALSE)</f>
        <v>10-Sep-1999</v>
      </c>
      <c r="N1606" s="28">
        <f>VLOOKUP($A1606,'Hospitalisation Details'!$A$1:$O$2344,6,FALSE)</f>
        <v>23</v>
      </c>
      <c r="O1606" s="28">
        <f>VLOOKUP($A1606,'Hospitalisation Details'!$A$1:$O$2344,7,FALSE)</f>
        <v>0</v>
      </c>
      <c r="P1606" s="28">
        <f>VLOOKUP($A1606,'Hospitalisation Details'!$A$1:$O$2344,8,FALSE)</f>
        <v>6207.26</v>
      </c>
      <c r="Q1606" t="str">
        <f>VLOOKUP($A1606,'Hospitalisation Details'!$A$1:$O$2344,3,FALSE)</f>
        <v>Sep</v>
      </c>
    </row>
    <row r="1607" spans="1:17" ht="15.6" x14ac:dyDescent="0.3">
      <c r="A1607" s="21" t="s">
        <v>763</v>
      </c>
      <c r="B1607" t="str">
        <f>VLOOKUP($A1607,'Customer Names'!$A$2:$D$2336,3,FALSE)</f>
        <v>Nicholas</v>
      </c>
      <c r="C1607">
        <f>VLOOKUP($A1607,'Medical Examinations'!$A$1:$J$2336,2,FALSE)</f>
        <v>28.024999999999999</v>
      </c>
      <c r="D1607">
        <f>VLOOKUP($A1607,'Medical Examinations'!$A$1:$J$2336,3,FALSE)</f>
        <v>5.69</v>
      </c>
      <c r="E1607" t="str">
        <f>VLOOKUP($A1607,'Medical Examinations'!$A$1:$J$2336,4,FALSE)</f>
        <v>Yes</v>
      </c>
      <c r="F1607" t="str">
        <f>VLOOKUP($A1607,'Medical Examinations'!$A$1:$J$2336,5,FALSE)</f>
        <v>No</v>
      </c>
      <c r="G1607" t="str">
        <f>VLOOKUP($A1607,'Medical Examinations'!$A$1:$J$2336,6,FALSE)</f>
        <v>No</v>
      </c>
      <c r="H1607">
        <f>VLOOKUP($A1607,'Medical Examinations'!$A$1:$J$2336,7,FALSE)</f>
        <v>0</v>
      </c>
      <c r="I1607" t="str">
        <f>VLOOKUP($A1607,'Medical Examinations'!$A$1:$J$2336,8,FALSE)</f>
        <v>No</v>
      </c>
      <c r="J1607" t="str">
        <f>VLOOKUP($A1607,'Medical Examinations'!$A$1:$J$2336,9,FALSE)</f>
        <v>Over Weight</v>
      </c>
      <c r="K1607" t="str">
        <f>VLOOKUP($A1607,'Medical Examinations'!$A$1:$J$2336,10,FALSE)</f>
        <v>Normal</v>
      </c>
      <c r="L1607">
        <f>VLOOKUP($A1607,'Hospitalisation Details'!$A$1:$O$2344,2,FALSE)</f>
        <v>22</v>
      </c>
      <c r="M1607" s="6" t="str">
        <f>VLOOKUP($A1607,'Hospitalisation Details'!$A$1:$O$2344,5,FALSE)</f>
        <v>22-Sep-1985</v>
      </c>
      <c r="N1607" s="28">
        <f>VLOOKUP($A1607,'Hospitalisation Details'!$A$1:$O$2344,6,FALSE)</f>
        <v>37</v>
      </c>
      <c r="O1607" s="28">
        <f>VLOOKUP($A1607,'Hospitalisation Details'!$A$1:$O$2344,7,FALSE)</f>
        <v>2</v>
      </c>
      <c r="P1607" s="28">
        <f>VLOOKUP($A1607,'Hospitalisation Details'!$A$1:$O$2344,8,FALSE)</f>
        <v>6203.9</v>
      </c>
      <c r="Q1607" t="str">
        <f>VLOOKUP($A1607,'Hospitalisation Details'!$A$1:$O$2344,3,FALSE)</f>
        <v>Sep</v>
      </c>
    </row>
    <row r="1608" spans="1:17" ht="15.6" x14ac:dyDescent="0.3">
      <c r="A1608" s="21" t="s">
        <v>762</v>
      </c>
      <c r="B1608" t="str">
        <f>VLOOKUP($A1608,'Customer Names'!$A$2:$D$2336,3,FALSE)</f>
        <v>Scott M</v>
      </c>
      <c r="C1608">
        <f>VLOOKUP($A1608,'Medical Examinations'!$A$1:$J$2336,2,FALSE)</f>
        <v>24.32</v>
      </c>
      <c r="D1608">
        <f>VLOOKUP($A1608,'Medical Examinations'!$A$1:$J$2336,3,FALSE)</f>
        <v>5.56</v>
      </c>
      <c r="E1608" t="str">
        <f>VLOOKUP($A1608,'Medical Examinations'!$A$1:$J$2336,4,FALSE)</f>
        <v>Yes</v>
      </c>
      <c r="F1608" t="str">
        <f>VLOOKUP($A1608,'Medical Examinations'!$A$1:$J$2336,5,FALSE)</f>
        <v>No</v>
      </c>
      <c r="G1608" t="str">
        <f>VLOOKUP($A1608,'Medical Examinations'!$A$1:$J$2336,6,FALSE)</f>
        <v>No</v>
      </c>
      <c r="H1608">
        <f>VLOOKUP($A1608,'Medical Examinations'!$A$1:$J$2336,7,FALSE)</f>
        <v>0</v>
      </c>
      <c r="I1608" t="str">
        <f>VLOOKUP($A1608,'Medical Examinations'!$A$1:$J$2336,8,FALSE)</f>
        <v>No</v>
      </c>
      <c r="J1608" t="str">
        <f>VLOOKUP($A1608,'Medical Examinations'!$A$1:$J$2336,9,FALSE)</f>
        <v>Normal Weight</v>
      </c>
      <c r="K1608" t="str">
        <f>VLOOKUP($A1608,'Medical Examinations'!$A$1:$J$2336,10,FALSE)</f>
        <v>Normal</v>
      </c>
      <c r="L1608">
        <f>VLOOKUP($A1608,'Hospitalisation Details'!$A$1:$O$2344,2,FALSE)</f>
        <v>22</v>
      </c>
      <c r="M1608" s="6" t="str">
        <f>VLOOKUP($A1608,'Hospitalisation Details'!$A$1:$O$2344,5,FALSE)</f>
        <v>22-Jul-1985</v>
      </c>
      <c r="N1608" s="28">
        <f>VLOOKUP($A1608,'Hospitalisation Details'!$A$1:$O$2344,6,FALSE)</f>
        <v>37</v>
      </c>
      <c r="O1608" s="28">
        <f>VLOOKUP($A1608,'Hospitalisation Details'!$A$1:$O$2344,7,FALSE)</f>
        <v>2</v>
      </c>
      <c r="P1608" s="28">
        <f>VLOOKUP($A1608,'Hospitalisation Details'!$A$1:$O$2344,8,FALSE)</f>
        <v>6198.75</v>
      </c>
      <c r="Q1608" t="str">
        <f>VLOOKUP($A1608,'Hospitalisation Details'!$A$1:$O$2344,3,FALSE)</f>
        <v>Jul</v>
      </c>
    </row>
    <row r="1609" spans="1:17" ht="15.6" x14ac:dyDescent="0.3">
      <c r="A1609" s="21" t="s">
        <v>761</v>
      </c>
      <c r="B1609" t="str">
        <f>VLOOKUP($A1609,'Customer Names'!$A$2:$D$2336,3,FALSE)</f>
        <v>Marisa A</v>
      </c>
      <c r="C1609">
        <f>VLOOKUP($A1609,'Medical Examinations'!$A$1:$J$2336,2,FALSE)</f>
        <v>38</v>
      </c>
      <c r="D1609">
        <f>VLOOKUP($A1609,'Medical Examinations'!$A$1:$J$2336,3,FALSE)</f>
        <v>5.41</v>
      </c>
      <c r="E1609" t="str">
        <f>VLOOKUP($A1609,'Medical Examinations'!$A$1:$J$2336,4,FALSE)</f>
        <v>Yes</v>
      </c>
      <c r="F1609" t="str">
        <f>VLOOKUP($A1609,'Medical Examinations'!$A$1:$J$2336,5,FALSE)</f>
        <v>No</v>
      </c>
      <c r="G1609" t="str">
        <f>VLOOKUP($A1609,'Medical Examinations'!$A$1:$J$2336,6,FALSE)</f>
        <v>No</v>
      </c>
      <c r="H1609">
        <f>VLOOKUP($A1609,'Medical Examinations'!$A$1:$J$2336,7,FALSE)</f>
        <v>1</v>
      </c>
      <c r="I1609" t="str">
        <f>VLOOKUP($A1609,'Medical Examinations'!$A$1:$J$2336,8,FALSE)</f>
        <v>No</v>
      </c>
      <c r="J1609" t="str">
        <f>VLOOKUP($A1609,'Medical Examinations'!$A$1:$J$2336,9,FALSE)</f>
        <v>Obesity</v>
      </c>
      <c r="K1609" t="str">
        <f>VLOOKUP($A1609,'Medical Examinations'!$A$1:$J$2336,10,FALSE)</f>
        <v>Normal</v>
      </c>
      <c r="L1609">
        <f>VLOOKUP($A1609,'Hospitalisation Details'!$A$1:$O$2344,2,FALSE)</f>
        <v>23</v>
      </c>
      <c r="M1609" s="6" t="str">
        <f>VLOOKUP($A1609,'Hospitalisation Details'!$A$1:$O$2344,5,FALSE)</f>
        <v>23-Oct-1988</v>
      </c>
      <c r="N1609" s="28">
        <f>VLOOKUP($A1609,'Hospitalisation Details'!$A$1:$O$2344,6,FALSE)</f>
        <v>34</v>
      </c>
      <c r="O1609" s="28">
        <f>VLOOKUP($A1609,'Hospitalisation Details'!$A$1:$O$2344,7,FALSE)</f>
        <v>3</v>
      </c>
      <c r="P1609" s="28">
        <f>VLOOKUP($A1609,'Hospitalisation Details'!$A$1:$O$2344,8,FALSE)</f>
        <v>6196.45</v>
      </c>
      <c r="Q1609" t="str">
        <f>VLOOKUP($A1609,'Hospitalisation Details'!$A$1:$O$2344,3,FALSE)</f>
        <v>Oct</v>
      </c>
    </row>
    <row r="1610" spans="1:17" ht="15.6" x14ac:dyDescent="0.3">
      <c r="A1610" s="21" t="s">
        <v>760</v>
      </c>
      <c r="B1610" t="str">
        <f>VLOOKUP($A1610,'Customer Names'!$A$2:$D$2336,3,FALSE)</f>
        <v>Katie</v>
      </c>
      <c r="C1610">
        <f>VLOOKUP($A1610,'Medical Examinations'!$A$1:$J$2336,2,FALSE)</f>
        <v>31.6</v>
      </c>
      <c r="D1610">
        <f>VLOOKUP($A1610,'Medical Examinations'!$A$1:$J$2336,3,FALSE)</f>
        <v>10.85</v>
      </c>
      <c r="E1610" t="str">
        <f>VLOOKUP($A1610,'Medical Examinations'!$A$1:$J$2336,4,FALSE)</f>
        <v>Yes</v>
      </c>
      <c r="F1610" t="str">
        <f>VLOOKUP($A1610,'Medical Examinations'!$A$1:$J$2336,5,FALSE)</f>
        <v>No</v>
      </c>
      <c r="G1610" t="str">
        <f>VLOOKUP($A1610,'Medical Examinations'!$A$1:$J$2336,6,FALSE)</f>
        <v>No</v>
      </c>
      <c r="H1610">
        <f>VLOOKUP($A1610,'Medical Examinations'!$A$1:$J$2336,7,FALSE)</f>
        <v>0</v>
      </c>
      <c r="I1610" t="str">
        <f>VLOOKUP($A1610,'Medical Examinations'!$A$1:$J$2336,8,FALSE)</f>
        <v>No</v>
      </c>
      <c r="J1610" t="str">
        <f>VLOOKUP($A1610,'Medical Examinations'!$A$1:$J$2336,9,FALSE)</f>
        <v>Obesity</v>
      </c>
      <c r="K1610" t="str">
        <f>VLOOKUP($A1610,'Medical Examinations'!$A$1:$J$2336,10,FALSE)</f>
        <v>Diabetes</v>
      </c>
      <c r="L1610">
        <f>VLOOKUP($A1610,'Hospitalisation Details'!$A$1:$O$2344,2,FALSE)</f>
        <v>1</v>
      </c>
      <c r="M1610" s="6" t="str">
        <f>VLOOKUP($A1610,'Hospitalisation Details'!$A$1:$O$2344,5,FALSE)</f>
        <v>1-Oct-1981</v>
      </c>
      <c r="N1610" s="28">
        <f>VLOOKUP($A1610,'Hospitalisation Details'!$A$1:$O$2344,6,FALSE)</f>
        <v>41</v>
      </c>
      <c r="O1610" s="28">
        <f>VLOOKUP($A1610,'Hospitalisation Details'!$A$1:$O$2344,7,FALSE)</f>
        <v>0</v>
      </c>
      <c r="P1610" s="28">
        <f>VLOOKUP($A1610,'Hospitalisation Details'!$A$1:$O$2344,8,FALSE)</f>
        <v>6186.13</v>
      </c>
      <c r="Q1610" t="str">
        <f>VLOOKUP($A1610,'Hospitalisation Details'!$A$1:$O$2344,3,FALSE)</f>
        <v>Oct</v>
      </c>
    </row>
    <row r="1611" spans="1:17" ht="15.6" x14ac:dyDescent="0.3">
      <c r="A1611" s="21" t="s">
        <v>759</v>
      </c>
      <c r="B1611" t="str">
        <f>VLOOKUP($A1611,'Customer Names'!$A$2:$D$2336,3,FALSE)</f>
        <v>Amy L</v>
      </c>
      <c r="C1611">
        <f>VLOOKUP($A1611,'Medical Examinations'!$A$1:$J$2336,2,FALSE)</f>
        <v>31.02</v>
      </c>
      <c r="D1611">
        <f>VLOOKUP($A1611,'Medical Examinations'!$A$1:$J$2336,3,FALSE)</f>
        <v>11.63</v>
      </c>
      <c r="E1611" t="str">
        <f>VLOOKUP($A1611,'Medical Examinations'!$A$1:$J$2336,4,FALSE)</f>
        <v>Yes</v>
      </c>
      <c r="F1611" t="str">
        <f>VLOOKUP($A1611,'Medical Examinations'!$A$1:$J$2336,5,FALSE)</f>
        <v>No</v>
      </c>
      <c r="G1611" t="str">
        <f>VLOOKUP($A1611,'Medical Examinations'!$A$1:$J$2336,6,FALSE)</f>
        <v>No</v>
      </c>
      <c r="H1611">
        <f>VLOOKUP($A1611,'Medical Examinations'!$A$1:$J$2336,7,FALSE)</f>
        <v>0</v>
      </c>
      <c r="I1611" t="str">
        <f>VLOOKUP($A1611,'Medical Examinations'!$A$1:$J$2336,8,FALSE)</f>
        <v>No</v>
      </c>
      <c r="J1611" t="str">
        <f>VLOOKUP($A1611,'Medical Examinations'!$A$1:$J$2336,9,FALSE)</f>
        <v>Obesity</v>
      </c>
      <c r="K1611" t="str">
        <f>VLOOKUP($A1611,'Medical Examinations'!$A$1:$J$2336,10,FALSE)</f>
        <v>Diabetes</v>
      </c>
      <c r="L1611">
        <f>VLOOKUP($A1611,'Hospitalisation Details'!$A$1:$O$2344,2,FALSE)</f>
        <v>22</v>
      </c>
      <c r="M1611" s="6" t="str">
        <f>VLOOKUP($A1611,'Hospitalisation Details'!$A$1:$O$2344,5,FALSE)</f>
        <v>22-Nov-1981</v>
      </c>
      <c r="N1611" s="28">
        <f>VLOOKUP($A1611,'Hospitalisation Details'!$A$1:$O$2344,6,FALSE)</f>
        <v>41</v>
      </c>
      <c r="O1611" s="28">
        <f>VLOOKUP($A1611,'Hospitalisation Details'!$A$1:$O$2344,7,FALSE)</f>
        <v>0</v>
      </c>
      <c r="P1611" s="28">
        <f>VLOOKUP($A1611,'Hospitalisation Details'!$A$1:$O$2344,8,FALSE)</f>
        <v>6185.32</v>
      </c>
      <c r="Q1611" t="str">
        <f>VLOOKUP($A1611,'Hospitalisation Details'!$A$1:$O$2344,3,FALSE)</f>
        <v>Nov</v>
      </c>
    </row>
    <row r="1612" spans="1:17" ht="15.6" x14ac:dyDescent="0.3">
      <c r="A1612" s="21" t="s">
        <v>758</v>
      </c>
      <c r="B1612" t="str">
        <f>VLOOKUP($A1612,'Customer Names'!$A$2:$D$2336,3,FALSE)</f>
        <v>Jenna M</v>
      </c>
      <c r="C1612">
        <f>VLOOKUP($A1612,'Medical Examinations'!$A$1:$J$2336,2,FALSE)</f>
        <v>29.26</v>
      </c>
      <c r="D1612">
        <f>VLOOKUP($A1612,'Medical Examinations'!$A$1:$J$2336,3,FALSE)</f>
        <v>5.68</v>
      </c>
      <c r="E1612" t="str">
        <f>VLOOKUP($A1612,'Medical Examinations'!$A$1:$J$2336,4,FALSE)</f>
        <v>Yes</v>
      </c>
      <c r="F1612" t="str">
        <f>VLOOKUP($A1612,'Medical Examinations'!$A$1:$J$2336,5,FALSE)</f>
        <v>No</v>
      </c>
      <c r="G1612" t="str">
        <f>VLOOKUP($A1612,'Medical Examinations'!$A$1:$J$2336,6,FALSE)</f>
        <v>No</v>
      </c>
      <c r="H1612">
        <f>VLOOKUP($A1612,'Medical Examinations'!$A$1:$J$2336,7,FALSE)</f>
        <v>1</v>
      </c>
      <c r="I1612" t="str">
        <f>VLOOKUP($A1612,'Medical Examinations'!$A$1:$J$2336,8,FALSE)</f>
        <v>No</v>
      </c>
      <c r="J1612" t="str">
        <f>VLOOKUP($A1612,'Medical Examinations'!$A$1:$J$2336,9,FALSE)</f>
        <v>Over Weight</v>
      </c>
      <c r="K1612" t="str">
        <f>VLOOKUP($A1612,'Medical Examinations'!$A$1:$J$2336,10,FALSE)</f>
        <v>Normal</v>
      </c>
      <c r="L1612">
        <f>VLOOKUP($A1612,'Hospitalisation Details'!$A$1:$O$2344,2,FALSE)</f>
        <v>1</v>
      </c>
      <c r="M1612" s="6" t="str">
        <f>VLOOKUP($A1612,'Hospitalisation Details'!$A$1:$O$2344,5,FALSE)</f>
        <v>1-Nov-1988</v>
      </c>
      <c r="N1612" s="28">
        <f>VLOOKUP($A1612,'Hospitalisation Details'!$A$1:$O$2344,6,FALSE)</f>
        <v>34</v>
      </c>
      <c r="O1612" s="28">
        <f>VLOOKUP($A1612,'Hospitalisation Details'!$A$1:$O$2344,7,FALSE)</f>
        <v>3</v>
      </c>
      <c r="P1612" s="28">
        <f>VLOOKUP($A1612,'Hospitalisation Details'!$A$1:$O$2344,8,FALSE)</f>
        <v>6184.3</v>
      </c>
      <c r="Q1612" t="str">
        <f>VLOOKUP($A1612,'Hospitalisation Details'!$A$1:$O$2344,3,FALSE)</f>
        <v>Nov</v>
      </c>
    </row>
    <row r="1613" spans="1:17" ht="15.6" x14ac:dyDescent="0.3">
      <c r="A1613" s="21" t="s">
        <v>757</v>
      </c>
      <c r="B1613" t="str">
        <f>VLOOKUP($A1613,'Customer Names'!$A$2:$D$2336,3,FALSE)</f>
        <v>Elizabeth M</v>
      </c>
      <c r="C1613">
        <f>VLOOKUP($A1613,'Medical Examinations'!$A$1:$J$2336,2,FALSE)</f>
        <v>15.09</v>
      </c>
      <c r="D1613">
        <f>VLOOKUP($A1613,'Medical Examinations'!$A$1:$J$2336,3,FALSE)</f>
        <v>7.59</v>
      </c>
      <c r="E1613" t="str">
        <f>VLOOKUP($A1613,'Medical Examinations'!$A$1:$J$2336,4,FALSE)</f>
        <v>Yes</v>
      </c>
      <c r="F1613" t="str">
        <f>VLOOKUP($A1613,'Medical Examinations'!$A$1:$J$2336,5,FALSE)</f>
        <v>No</v>
      </c>
      <c r="G1613" t="str">
        <f>VLOOKUP($A1613,'Medical Examinations'!$A$1:$J$2336,6,FALSE)</f>
        <v>No</v>
      </c>
      <c r="H1613">
        <f>VLOOKUP($A1613,'Medical Examinations'!$A$1:$J$2336,7,FALSE)</f>
        <v>2</v>
      </c>
      <c r="I1613" t="str">
        <f>VLOOKUP($A1613,'Medical Examinations'!$A$1:$J$2336,8,FALSE)</f>
        <v>No</v>
      </c>
      <c r="J1613" t="str">
        <f>VLOOKUP($A1613,'Medical Examinations'!$A$1:$J$2336,9,FALSE)</f>
        <v>Under Weight</v>
      </c>
      <c r="K1613" t="str">
        <f>VLOOKUP($A1613,'Medical Examinations'!$A$1:$J$2336,10,FALSE)</f>
        <v>Diabetes</v>
      </c>
      <c r="L1613">
        <f>VLOOKUP($A1613,'Hospitalisation Details'!$A$1:$O$2344,2,FALSE)</f>
        <v>5</v>
      </c>
      <c r="M1613" s="6" t="str">
        <f>VLOOKUP($A1613,'Hospitalisation Details'!$A$1:$O$2344,5,FALSE)</f>
        <v>5-Oct-1970</v>
      </c>
      <c r="N1613" s="28">
        <f>VLOOKUP($A1613,'Hospitalisation Details'!$A$1:$O$2344,6,FALSE)</f>
        <v>52</v>
      </c>
      <c r="O1613" s="28">
        <f>VLOOKUP($A1613,'Hospitalisation Details'!$A$1:$O$2344,7,FALSE)</f>
        <v>0</v>
      </c>
      <c r="P1613" s="28">
        <f>VLOOKUP($A1613,'Hospitalisation Details'!$A$1:$O$2344,8,FALSE)</f>
        <v>6183.46</v>
      </c>
      <c r="Q1613" t="str">
        <f>VLOOKUP($A1613,'Hospitalisation Details'!$A$1:$O$2344,3,FALSE)</f>
        <v>Oct</v>
      </c>
    </row>
    <row r="1614" spans="1:17" ht="15.6" x14ac:dyDescent="0.3">
      <c r="A1614" s="21" t="s">
        <v>756</v>
      </c>
      <c r="B1614" t="str">
        <f>VLOOKUP($A1614,'Customer Names'!$A$2:$D$2336,3,FALSE)</f>
        <v>Lyazid</v>
      </c>
      <c r="C1614">
        <f>VLOOKUP($A1614,'Medical Examinations'!$A$1:$J$2336,2,FALSE)</f>
        <v>22.63</v>
      </c>
      <c r="D1614">
        <f>VLOOKUP($A1614,'Medical Examinations'!$A$1:$J$2336,3,FALSE)</f>
        <v>5.09</v>
      </c>
      <c r="E1614" t="str">
        <f>VLOOKUP($A1614,'Medical Examinations'!$A$1:$J$2336,4,FALSE)</f>
        <v>Yes</v>
      </c>
      <c r="F1614" t="str">
        <f>VLOOKUP($A1614,'Medical Examinations'!$A$1:$J$2336,5,FALSE)</f>
        <v>No</v>
      </c>
      <c r="G1614" t="str">
        <f>VLOOKUP($A1614,'Medical Examinations'!$A$1:$J$2336,6,FALSE)</f>
        <v>No</v>
      </c>
      <c r="H1614">
        <f>VLOOKUP($A1614,'Medical Examinations'!$A$1:$J$2336,7,FALSE)</f>
        <v>0</v>
      </c>
      <c r="I1614" t="str">
        <f>VLOOKUP($A1614,'Medical Examinations'!$A$1:$J$2336,8,FALSE)</f>
        <v>No</v>
      </c>
      <c r="J1614" t="str">
        <f>VLOOKUP($A1614,'Medical Examinations'!$A$1:$J$2336,9,FALSE)</f>
        <v>Normal Weight</v>
      </c>
      <c r="K1614" t="str">
        <f>VLOOKUP($A1614,'Medical Examinations'!$A$1:$J$2336,10,FALSE)</f>
        <v>Normal</v>
      </c>
      <c r="L1614">
        <f>VLOOKUP($A1614,'Hospitalisation Details'!$A$1:$O$2344,2,FALSE)</f>
        <v>9</v>
      </c>
      <c r="M1614" s="6" t="str">
        <f>VLOOKUP($A1614,'Hospitalisation Details'!$A$1:$O$2344,5,FALSE)</f>
        <v>9-Aug-1985</v>
      </c>
      <c r="N1614" s="28">
        <f>VLOOKUP($A1614,'Hospitalisation Details'!$A$1:$O$2344,6,FALSE)</f>
        <v>37</v>
      </c>
      <c r="O1614" s="28">
        <f>VLOOKUP($A1614,'Hospitalisation Details'!$A$1:$O$2344,7,FALSE)</f>
        <v>3</v>
      </c>
      <c r="P1614" s="28">
        <f>VLOOKUP($A1614,'Hospitalisation Details'!$A$1:$O$2344,8,FALSE)</f>
        <v>6183.32</v>
      </c>
      <c r="Q1614" t="str">
        <f>VLOOKUP($A1614,'Hospitalisation Details'!$A$1:$O$2344,3,FALSE)</f>
        <v>Aug</v>
      </c>
    </row>
    <row r="1615" spans="1:17" ht="15.6" x14ac:dyDescent="0.3">
      <c r="A1615" s="21" t="s">
        <v>755</v>
      </c>
      <c r="B1615" t="str">
        <f>VLOOKUP($A1615,'Customer Names'!$A$2:$D$2336,3,FALSE)</f>
        <v>Lindsey A</v>
      </c>
      <c r="C1615">
        <f>VLOOKUP($A1615,'Medical Examinations'!$A$1:$J$2336,2,FALSE)</f>
        <v>23.46</v>
      </c>
      <c r="D1615">
        <f>VLOOKUP($A1615,'Medical Examinations'!$A$1:$J$2336,3,FALSE)</f>
        <v>4.21</v>
      </c>
      <c r="E1615" t="str">
        <f>VLOOKUP($A1615,'Medical Examinations'!$A$1:$J$2336,4,FALSE)</f>
        <v>No</v>
      </c>
      <c r="F1615" t="str">
        <f>VLOOKUP($A1615,'Medical Examinations'!$A$1:$J$2336,5,FALSE)</f>
        <v>No</v>
      </c>
      <c r="G1615" t="str">
        <f>VLOOKUP($A1615,'Medical Examinations'!$A$1:$J$2336,6,FALSE)</f>
        <v>No</v>
      </c>
      <c r="H1615">
        <f>VLOOKUP($A1615,'Medical Examinations'!$A$1:$J$2336,7,FALSE)</f>
        <v>1</v>
      </c>
      <c r="I1615" t="str">
        <f>VLOOKUP($A1615,'Medical Examinations'!$A$1:$J$2336,8,FALSE)</f>
        <v>No</v>
      </c>
      <c r="J1615" t="str">
        <f>VLOOKUP($A1615,'Medical Examinations'!$A$1:$J$2336,9,FALSE)</f>
        <v>Normal Weight</v>
      </c>
      <c r="K1615" t="str">
        <f>VLOOKUP($A1615,'Medical Examinations'!$A$1:$J$2336,10,FALSE)</f>
        <v>Normal</v>
      </c>
      <c r="L1615">
        <f>VLOOKUP($A1615,'Hospitalisation Details'!$A$1:$O$2344,2,FALSE)</f>
        <v>6</v>
      </c>
      <c r="M1615" s="6" t="str">
        <f>VLOOKUP($A1615,'Hospitalisation Details'!$A$1:$O$2344,5,FALSE)</f>
        <v>6-Oct-1984</v>
      </c>
      <c r="N1615" s="28">
        <f>VLOOKUP($A1615,'Hospitalisation Details'!$A$1:$O$2344,6,FALSE)</f>
        <v>38</v>
      </c>
      <c r="O1615" s="28">
        <f>VLOOKUP($A1615,'Hospitalisation Details'!$A$1:$O$2344,7,FALSE)</f>
        <v>3</v>
      </c>
      <c r="P1615" s="28">
        <f>VLOOKUP($A1615,'Hospitalisation Details'!$A$1:$O$2344,8,FALSE)</f>
        <v>6170.96</v>
      </c>
      <c r="Q1615" t="str">
        <f>VLOOKUP($A1615,'Hospitalisation Details'!$A$1:$O$2344,3,FALSE)</f>
        <v>Oct</v>
      </c>
    </row>
    <row r="1616" spans="1:17" ht="15.6" x14ac:dyDescent="0.3">
      <c r="A1616" s="21" t="s">
        <v>754</v>
      </c>
      <c r="B1616" t="str">
        <f>VLOOKUP($A1616,'Customer Names'!$A$2:$D$2336,3,FALSE)</f>
        <v>Chris</v>
      </c>
      <c r="C1616">
        <f>VLOOKUP($A1616,'Medical Examinations'!$A$1:$J$2336,2,FALSE)</f>
        <v>22.56</v>
      </c>
      <c r="D1616">
        <f>VLOOKUP($A1616,'Medical Examinations'!$A$1:$J$2336,3,FALSE)</f>
        <v>4.34</v>
      </c>
      <c r="E1616" t="str">
        <f>VLOOKUP($A1616,'Medical Examinations'!$A$1:$J$2336,4,FALSE)</f>
        <v>Yes</v>
      </c>
      <c r="F1616" t="str">
        <f>VLOOKUP($A1616,'Medical Examinations'!$A$1:$J$2336,5,FALSE)</f>
        <v>No</v>
      </c>
      <c r="G1616" t="str">
        <f>VLOOKUP($A1616,'Medical Examinations'!$A$1:$J$2336,6,FALSE)</f>
        <v>No</v>
      </c>
      <c r="H1616">
        <f>VLOOKUP($A1616,'Medical Examinations'!$A$1:$J$2336,7,FALSE)</f>
        <v>0</v>
      </c>
      <c r="I1616" t="str">
        <f>VLOOKUP($A1616,'Medical Examinations'!$A$1:$J$2336,8,FALSE)</f>
        <v>No</v>
      </c>
      <c r="J1616" t="str">
        <f>VLOOKUP($A1616,'Medical Examinations'!$A$1:$J$2336,9,FALSE)</f>
        <v>Normal Weight</v>
      </c>
      <c r="K1616" t="str">
        <f>VLOOKUP($A1616,'Medical Examinations'!$A$1:$J$2336,10,FALSE)</f>
        <v>Normal</v>
      </c>
      <c r="L1616">
        <f>VLOOKUP($A1616,'Hospitalisation Details'!$A$1:$O$2344,2,FALSE)</f>
        <v>15</v>
      </c>
      <c r="M1616" s="6" t="str">
        <f>VLOOKUP($A1616,'Hospitalisation Details'!$A$1:$O$2344,5,FALSE)</f>
        <v>15-Oct-1985</v>
      </c>
      <c r="N1616" s="28">
        <f>VLOOKUP($A1616,'Hospitalisation Details'!$A$1:$O$2344,6,FALSE)</f>
        <v>37</v>
      </c>
      <c r="O1616" s="28">
        <f>VLOOKUP($A1616,'Hospitalisation Details'!$A$1:$O$2344,7,FALSE)</f>
        <v>3</v>
      </c>
      <c r="P1616" s="28">
        <f>VLOOKUP($A1616,'Hospitalisation Details'!$A$1:$O$2344,8,FALSE)</f>
        <v>6159.57</v>
      </c>
      <c r="Q1616" t="str">
        <f>VLOOKUP($A1616,'Hospitalisation Details'!$A$1:$O$2344,3,FALSE)</f>
        <v>Oct</v>
      </c>
    </row>
    <row r="1617" spans="1:17" ht="15.6" x14ac:dyDescent="0.3">
      <c r="A1617" s="21" t="s">
        <v>753</v>
      </c>
      <c r="B1617" t="str">
        <f>VLOOKUP($A1617,'Customer Names'!$A$2:$D$2336,3,FALSE)</f>
        <v>Jennifer A</v>
      </c>
      <c r="C1617">
        <f>VLOOKUP($A1617,'Medical Examinations'!$A$1:$J$2336,2,FALSE)</f>
        <v>19.28</v>
      </c>
      <c r="D1617">
        <f>VLOOKUP($A1617,'Medical Examinations'!$A$1:$J$2336,3,FALSE)</f>
        <v>11.85</v>
      </c>
      <c r="E1617" t="str">
        <f>VLOOKUP($A1617,'Medical Examinations'!$A$1:$J$2336,4,FALSE)</f>
        <v>No</v>
      </c>
      <c r="F1617" t="str">
        <f>VLOOKUP($A1617,'Medical Examinations'!$A$1:$J$2336,5,FALSE)</f>
        <v>No</v>
      </c>
      <c r="G1617" t="str">
        <f>VLOOKUP($A1617,'Medical Examinations'!$A$1:$J$2336,6,FALSE)</f>
        <v>No</v>
      </c>
      <c r="H1617">
        <f>VLOOKUP($A1617,'Medical Examinations'!$A$1:$J$2336,7,FALSE)</f>
        <v>2</v>
      </c>
      <c r="I1617" t="str">
        <f>VLOOKUP($A1617,'Medical Examinations'!$A$1:$J$2336,8,FALSE)</f>
        <v>No</v>
      </c>
      <c r="J1617" t="str">
        <f>VLOOKUP($A1617,'Medical Examinations'!$A$1:$J$2336,9,FALSE)</f>
        <v>Normal Weight</v>
      </c>
      <c r="K1617" t="str">
        <f>VLOOKUP($A1617,'Medical Examinations'!$A$1:$J$2336,10,FALSE)</f>
        <v>Diabetes</v>
      </c>
      <c r="L1617">
        <f>VLOOKUP($A1617,'Hospitalisation Details'!$A$1:$O$2344,2,FALSE)</f>
        <v>6</v>
      </c>
      <c r="M1617" s="6" t="str">
        <f>VLOOKUP($A1617,'Hospitalisation Details'!$A$1:$O$2344,5,FALSE)</f>
        <v>6-Nov-1973</v>
      </c>
      <c r="N1617" s="28">
        <f>VLOOKUP($A1617,'Hospitalisation Details'!$A$1:$O$2344,6,FALSE)</f>
        <v>49</v>
      </c>
      <c r="O1617" s="28">
        <f>VLOOKUP($A1617,'Hospitalisation Details'!$A$1:$O$2344,7,FALSE)</f>
        <v>0</v>
      </c>
      <c r="P1617" s="28">
        <f>VLOOKUP($A1617,'Hospitalisation Details'!$A$1:$O$2344,8,FALSE)</f>
        <v>6152.05</v>
      </c>
      <c r="Q1617" t="str">
        <f>VLOOKUP($A1617,'Hospitalisation Details'!$A$1:$O$2344,3,FALSE)</f>
        <v>Nov</v>
      </c>
    </row>
    <row r="1618" spans="1:17" ht="15.6" x14ac:dyDescent="0.3">
      <c r="A1618" s="21" t="s">
        <v>752</v>
      </c>
      <c r="B1618" t="str">
        <f>VLOOKUP($A1618,'Customer Names'!$A$2:$D$2336,3,FALSE)</f>
        <v>Leif S</v>
      </c>
      <c r="C1618">
        <f>VLOOKUP($A1618,'Medical Examinations'!$A$1:$J$2336,2,FALSE)</f>
        <v>15.37</v>
      </c>
      <c r="D1618">
        <f>VLOOKUP($A1618,'Medical Examinations'!$A$1:$J$2336,3,FALSE)</f>
        <v>9.61</v>
      </c>
      <c r="E1618" t="str">
        <f>VLOOKUP($A1618,'Medical Examinations'!$A$1:$J$2336,4,FALSE)</f>
        <v>Yes</v>
      </c>
      <c r="F1618" t="str">
        <f>VLOOKUP($A1618,'Medical Examinations'!$A$1:$J$2336,5,FALSE)</f>
        <v>No</v>
      </c>
      <c r="G1618" t="str">
        <f>VLOOKUP($A1618,'Medical Examinations'!$A$1:$J$2336,6,FALSE)</f>
        <v>No</v>
      </c>
      <c r="H1618">
        <f>VLOOKUP($A1618,'Medical Examinations'!$A$1:$J$2336,7,FALSE)</f>
        <v>2</v>
      </c>
      <c r="I1618" t="str">
        <f>VLOOKUP($A1618,'Medical Examinations'!$A$1:$J$2336,8,FALSE)</f>
        <v>No</v>
      </c>
      <c r="J1618" t="str">
        <f>VLOOKUP($A1618,'Medical Examinations'!$A$1:$J$2336,9,FALSE)</f>
        <v>Under Weight</v>
      </c>
      <c r="K1618" t="str">
        <f>VLOOKUP($A1618,'Medical Examinations'!$A$1:$J$2336,10,FALSE)</f>
        <v>Diabetes</v>
      </c>
      <c r="L1618">
        <f>VLOOKUP($A1618,'Hospitalisation Details'!$A$1:$O$2344,2,FALSE)</f>
        <v>14</v>
      </c>
      <c r="M1618" s="6" t="str">
        <f>VLOOKUP($A1618,'Hospitalisation Details'!$A$1:$O$2344,5,FALSE)</f>
        <v>14-Oct-1970</v>
      </c>
      <c r="N1618" s="28">
        <f>VLOOKUP($A1618,'Hospitalisation Details'!$A$1:$O$2344,6,FALSE)</f>
        <v>52</v>
      </c>
      <c r="O1618" s="28">
        <f>VLOOKUP($A1618,'Hospitalisation Details'!$A$1:$O$2344,7,FALSE)</f>
        <v>0</v>
      </c>
      <c r="P1618" s="28">
        <f>VLOOKUP($A1618,'Hospitalisation Details'!$A$1:$O$2344,8,FALSE)</f>
        <v>6147.12</v>
      </c>
      <c r="Q1618" t="str">
        <f>VLOOKUP($A1618,'Hospitalisation Details'!$A$1:$O$2344,3,FALSE)</f>
        <v>Oct</v>
      </c>
    </row>
    <row r="1619" spans="1:17" ht="15.6" x14ac:dyDescent="0.3">
      <c r="A1619" s="21" t="s">
        <v>751</v>
      </c>
      <c r="B1619" t="str">
        <f>VLOOKUP($A1619,'Customer Names'!$A$2:$D$2336,3,FALSE)</f>
        <v>Stephanie A</v>
      </c>
      <c r="C1619">
        <f>VLOOKUP($A1619,'Medical Examinations'!$A$1:$J$2336,2,FALSE)</f>
        <v>18.71</v>
      </c>
      <c r="D1619">
        <f>VLOOKUP($A1619,'Medical Examinations'!$A$1:$J$2336,3,FALSE)</f>
        <v>5.29</v>
      </c>
      <c r="E1619" t="str">
        <f>VLOOKUP($A1619,'Medical Examinations'!$A$1:$J$2336,4,FALSE)</f>
        <v>Yes</v>
      </c>
      <c r="F1619" t="str">
        <f>VLOOKUP($A1619,'Medical Examinations'!$A$1:$J$2336,5,FALSE)</f>
        <v>No</v>
      </c>
      <c r="G1619" t="str">
        <f>VLOOKUP($A1619,'Medical Examinations'!$A$1:$J$2336,6,FALSE)</f>
        <v>No</v>
      </c>
      <c r="H1619">
        <f>VLOOKUP($A1619,'Medical Examinations'!$A$1:$J$2336,7,FALSE)</f>
        <v>0</v>
      </c>
      <c r="I1619" t="str">
        <f>VLOOKUP($A1619,'Medical Examinations'!$A$1:$J$2336,8,FALSE)</f>
        <v>No</v>
      </c>
      <c r="J1619" t="str">
        <f>VLOOKUP($A1619,'Medical Examinations'!$A$1:$J$2336,9,FALSE)</f>
        <v>Normal Weight</v>
      </c>
      <c r="K1619" t="str">
        <f>VLOOKUP($A1619,'Medical Examinations'!$A$1:$J$2336,10,FALSE)</f>
        <v>Normal</v>
      </c>
      <c r="L1619">
        <f>VLOOKUP($A1619,'Hospitalisation Details'!$A$1:$O$2344,2,FALSE)</f>
        <v>12</v>
      </c>
      <c r="M1619" s="6" t="str">
        <f>VLOOKUP($A1619,'Hospitalisation Details'!$A$1:$O$2344,5,FALSE)</f>
        <v>12-Dec-1976</v>
      </c>
      <c r="N1619" s="28">
        <f>VLOOKUP($A1619,'Hospitalisation Details'!$A$1:$O$2344,6,FALSE)</f>
        <v>46</v>
      </c>
      <c r="O1619" s="28">
        <f>VLOOKUP($A1619,'Hospitalisation Details'!$A$1:$O$2344,7,FALSE)</f>
        <v>2</v>
      </c>
      <c r="P1619" s="28">
        <f>VLOOKUP($A1619,'Hospitalisation Details'!$A$1:$O$2344,8,FALSE)</f>
        <v>6139.14</v>
      </c>
      <c r="Q1619" t="str">
        <f>VLOOKUP($A1619,'Hospitalisation Details'!$A$1:$O$2344,3,FALSE)</f>
        <v>Dec</v>
      </c>
    </row>
    <row r="1620" spans="1:17" ht="15.6" x14ac:dyDescent="0.3">
      <c r="A1620" s="21" t="s">
        <v>750</v>
      </c>
      <c r="B1620" t="str">
        <f>VLOOKUP($A1620,'Customer Names'!$A$2:$D$2336,3,FALSE)</f>
        <v>Bo</v>
      </c>
      <c r="C1620">
        <f>VLOOKUP($A1620,'Medical Examinations'!$A$1:$J$2336,2,FALSE)</f>
        <v>20.61</v>
      </c>
      <c r="D1620">
        <f>VLOOKUP($A1620,'Medical Examinations'!$A$1:$J$2336,3,FALSE)</f>
        <v>6.89</v>
      </c>
      <c r="E1620" t="str">
        <f>VLOOKUP($A1620,'Medical Examinations'!$A$1:$J$2336,4,FALSE)</f>
        <v>No</v>
      </c>
      <c r="F1620" t="str">
        <f>VLOOKUP($A1620,'Medical Examinations'!$A$1:$J$2336,5,FALSE)</f>
        <v>No</v>
      </c>
      <c r="G1620" t="str">
        <f>VLOOKUP($A1620,'Medical Examinations'!$A$1:$J$2336,6,FALSE)</f>
        <v>No</v>
      </c>
      <c r="H1620">
        <f>VLOOKUP($A1620,'Medical Examinations'!$A$1:$J$2336,7,FALSE)</f>
        <v>0</v>
      </c>
      <c r="I1620" t="str">
        <f>VLOOKUP($A1620,'Medical Examinations'!$A$1:$J$2336,8,FALSE)</f>
        <v>No</v>
      </c>
      <c r="J1620" t="str">
        <f>VLOOKUP($A1620,'Medical Examinations'!$A$1:$J$2336,9,FALSE)</f>
        <v>Normal Weight</v>
      </c>
      <c r="K1620" t="str">
        <f>VLOOKUP($A1620,'Medical Examinations'!$A$1:$J$2336,10,FALSE)</f>
        <v>Diabetes</v>
      </c>
      <c r="L1620">
        <f>VLOOKUP($A1620,'Hospitalisation Details'!$A$1:$O$2344,2,FALSE)</f>
        <v>5</v>
      </c>
      <c r="M1620" s="6" t="str">
        <f>VLOOKUP($A1620,'Hospitalisation Details'!$A$1:$O$2344,5,FALSE)</f>
        <v>5-Sep-1978</v>
      </c>
      <c r="N1620" s="28">
        <f>VLOOKUP($A1620,'Hospitalisation Details'!$A$1:$O$2344,6,FALSE)</f>
        <v>44</v>
      </c>
      <c r="O1620" s="28">
        <f>VLOOKUP($A1620,'Hospitalisation Details'!$A$1:$O$2344,7,FALSE)</f>
        <v>2</v>
      </c>
      <c r="P1620" s="28">
        <f>VLOOKUP($A1620,'Hospitalisation Details'!$A$1:$O$2344,8,FALSE)</f>
        <v>6138.58</v>
      </c>
      <c r="Q1620" t="str">
        <f>VLOOKUP($A1620,'Hospitalisation Details'!$A$1:$O$2344,3,FALSE)</f>
        <v>Sep</v>
      </c>
    </row>
    <row r="1621" spans="1:17" ht="15.6" x14ac:dyDescent="0.3">
      <c r="A1621" s="21" t="s">
        <v>749</v>
      </c>
      <c r="B1621" t="str">
        <f>VLOOKUP($A1621,'Customer Names'!$A$2:$D$2336,3,FALSE)</f>
        <v>Leah</v>
      </c>
      <c r="C1621">
        <f>VLOOKUP($A1621,'Medical Examinations'!$A$1:$J$2336,2,FALSE)</f>
        <v>15.99</v>
      </c>
      <c r="D1621">
        <f>VLOOKUP($A1621,'Medical Examinations'!$A$1:$J$2336,3,FALSE)</f>
        <v>4.57</v>
      </c>
      <c r="E1621" t="str">
        <f>VLOOKUP($A1621,'Medical Examinations'!$A$1:$J$2336,4,FALSE)</f>
        <v>Yes</v>
      </c>
      <c r="F1621" t="str">
        <f>VLOOKUP($A1621,'Medical Examinations'!$A$1:$J$2336,5,FALSE)</f>
        <v>No</v>
      </c>
      <c r="G1621" t="str">
        <f>VLOOKUP($A1621,'Medical Examinations'!$A$1:$J$2336,6,FALSE)</f>
        <v>Yes</v>
      </c>
      <c r="H1621">
        <f>VLOOKUP($A1621,'Medical Examinations'!$A$1:$J$2336,7,FALSE)</f>
        <v>1</v>
      </c>
      <c r="I1621" t="str">
        <f>VLOOKUP($A1621,'Medical Examinations'!$A$1:$J$2336,8,FALSE)</f>
        <v>No</v>
      </c>
      <c r="J1621" t="str">
        <f>VLOOKUP($A1621,'Medical Examinations'!$A$1:$J$2336,9,FALSE)</f>
        <v>Under Weight</v>
      </c>
      <c r="K1621" t="str">
        <f>VLOOKUP($A1621,'Medical Examinations'!$A$1:$J$2336,10,FALSE)</f>
        <v>Normal</v>
      </c>
      <c r="L1621">
        <f>VLOOKUP($A1621,'Hospitalisation Details'!$A$1:$O$2344,2,FALSE)</f>
        <v>9</v>
      </c>
      <c r="M1621" s="6" t="str">
        <f>VLOOKUP($A1621,'Hospitalisation Details'!$A$1:$O$2344,5,FALSE)</f>
        <v>9-Nov-1969</v>
      </c>
      <c r="N1621" s="28">
        <f>VLOOKUP($A1621,'Hospitalisation Details'!$A$1:$O$2344,6,FALSE)</f>
        <v>53</v>
      </c>
      <c r="O1621" s="28">
        <f>VLOOKUP($A1621,'Hospitalisation Details'!$A$1:$O$2344,7,FALSE)</f>
        <v>0</v>
      </c>
      <c r="P1621" s="28">
        <f>VLOOKUP($A1621,'Hospitalisation Details'!$A$1:$O$2344,8,FALSE)</f>
        <v>6138.5</v>
      </c>
      <c r="Q1621" t="str">
        <f>VLOOKUP($A1621,'Hospitalisation Details'!$A$1:$O$2344,3,FALSE)</f>
        <v>Nov</v>
      </c>
    </row>
    <row r="1622" spans="1:17" ht="15.6" x14ac:dyDescent="0.3">
      <c r="A1622" s="21" t="s">
        <v>748</v>
      </c>
      <c r="B1622" t="str">
        <f>VLOOKUP($A1622,'Customer Names'!$A$2:$D$2336,3,FALSE)</f>
        <v>Kara Lynne</v>
      </c>
      <c r="C1622">
        <f>VLOOKUP($A1622,'Medical Examinations'!$A$1:$J$2336,2,FALSE)</f>
        <v>33.155000000000001</v>
      </c>
      <c r="D1622">
        <f>VLOOKUP($A1622,'Medical Examinations'!$A$1:$J$2336,3,FALSE)</f>
        <v>4.32</v>
      </c>
      <c r="E1622" t="str">
        <f>VLOOKUP($A1622,'Medical Examinations'!$A$1:$J$2336,4,FALSE)</f>
        <v>No</v>
      </c>
      <c r="F1622" t="str">
        <f>VLOOKUP($A1622,'Medical Examinations'!$A$1:$J$2336,5,FALSE)</f>
        <v>No</v>
      </c>
      <c r="G1622" t="str">
        <f>VLOOKUP($A1622,'Medical Examinations'!$A$1:$J$2336,6,FALSE)</f>
        <v>No</v>
      </c>
      <c r="H1622">
        <f>VLOOKUP($A1622,'Medical Examinations'!$A$1:$J$2336,7,FALSE)</f>
        <v>0</v>
      </c>
      <c r="I1622" t="str">
        <f>VLOOKUP($A1622,'Medical Examinations'!$A$1:$J$2336,8,FALSE)</f>
        <v>No</v>
      </c>
      <c r="J1622" t="str">
        <f>VLOOKUP($A1622,'Medical Examinations'!$A$1:$J$2336,9,FALSE)</f>
        <v>Obesity</v>
      </c>
      <c r="K1622" t="str">
        <f>VLOOKUP($A1622,'Medical Examinations'!$A$1:$J$2336,10,FALSE)</f>
        <v>Normal</v>
      </c>
      <c r="L1622">
        <f>VLOOKUP($A1622,'Hospitalisation Details'!$A$1:$O$2344,2,FALSE)</f>
        <v>18</v>
      </c>
      <c r="M1622" s="6" t="str">
        <f>VLOOKUP($A1622,'Hospitalisation Details'!$A$1:$O$2344,5,FALSE)</f>
        <v>18-Aug-1990</v>
      </c>
      <c r="N1622" s="28">
        <f>VLOOKUP($A1622,'Hospitalisation Details'!$A$1:$O$2344,6,FALSE)</f>
        <v>32</v>
      </c>
      <c r="O1622" s="28">
        <f>VLOOKUP($A1622,'Hospitalisation Details'!$A$1:$O$2344,7,FALSE)</f>
        <v>3</v>
      </c>
      <c r="P1622" s="28">
        <f>VLOOKUP($A1622,'Hospitalisation Details'!$A$1:$O$2344,8,FALSE)</f>
        <v>6128.8</v>
      </c>
      <c r="Q1622" t="str">
        <f>VLOOKUP($A1622,'Hospitalisation Details'!$A$1:$O$2344,3,FALSE)</f>
        <v>Aug</v>
      </c>
    </row>
    <row r="1623" spans="1:17" ht="15.6" x14ac:dyDescent="0.3">
      <c r="A1623" s="21" t="s">
        <v>747</v>
      </c>
      <c r="B1623" t="str">
        <f>VLOOKUP($A1623,'Customer Names'!$A$2:$D$2336,3,FALSE)</f>
        <v>Jeffrey</v>
      </c>
      <c r="C1623">
        <f>VLOOKUP($A1623,'Medical Examinations'!$A$1:$J$2336,2,FALSE)</f>
        <v>26.22</v>
      </c>
      <c r="D1623">
        <f>VLOOKUP($A1623,'Medical Examinations'!$A$1:$J$2336,3,FALSE)</f>
        <v>5.57</v>
      </c>
      <c r="E1623" t="str">
        <f>VLOOKUP($A1623,'Medical Examinations'!$A$1:$J$2336,4,FALSE)</f>
        <v>Yes</v>
      </c>
      <c r="F1623" t="str">
        <f>VLOOKUP($A1623,'Medical Examinations'!$A$1:$J$2336,5,FALSE)</f>
        <v>No</v>
      </c>
      <c r="G1623" t="str">
        <f>VLOOKUP($A1623,'Medical Examinations'!$A$1:$J$2336,6,FALSE)</f>
        <v>Yes</v>
      </c>
      <c r="H1623">
        <f>VLOOKUP($A1623,'Medical Examinations'!$A$1:$J$2336,7,FALSE)</f>
        <v>1</v>
      </c>
      <c r="I1623" t="str">
        <f>VLOOKUP($A1623,'Medical Examinations'!$A$1:$J$2336,8,FALSE)</f>
        <v>No</v>
      </c>
      <c r="J1623" t="str">
        <f>VLOOKUP($A1623,'Medical Examinations'!$A$1:$J$2336,9,FALSE)</f>
        <v>Over Weight</v>
      </c>
      <c r="K1623" t="str">
        <f>VLOOKUP($A1623,'Medical Examinations'!$A$1:$J$2336,10,FALSE)</f>
        <v>Normal</v>
      </c>
      <c r="L1623">
        <f>VLOOKUP($A1623,'Hospitalisation Details'!$A$1:$O$2344,2,FALSE)</f>
        <v>16</v>
      </c>
      <c r="M1623" s="6" t="str">
        <f>VLOOKUP($A1623,'Hospitalisation Details'!$A$1:$O$2344,5,FALSE)</f>
        <v>16-Nov-1983</v>
      </c>
      <c r="N1623" s="28">
        <f>VLOOKUP($A1623,'Hospitalisation Details'!$A$1:$O$2344,6,FALSE)</f>
        <v>39</v>
      </c>
      <c r="O1623" s="28">
        <f>VLOOKUP($A1623,'Hospitalisation Details'!$A$1:$O$2344,7,FALSE)</f>
        <v>1</v>
      </c>
      <c r="P1623" s="28">
        <f>VLOOKUP($A1623,'Hospitalisation Details'!$A$1:$O$2344,8,FALSE)</f>
        <v>6123.57</v>
      </c>
      <c r="Q1623" t="str">
        <f>VLOOKUP($A1623,'Hospitalisation Details'!$A$1:$O$2344,3,FALSE)</f>
        <v>Nov</v>
      </c>
    </row>
    <row r="1624" spans="1:17" ht="15.6" x14ac:dyDescent="0.3">
      <c r="A1624" s="21" t="s">
        <v>746</v>
      </c>
      <c r="B1624" t="str">
        <f>VLOOKUP($A1624,'Customer Names'!$A$2:$D$2336,3,FALSE)</f>
        <v>Justin</v>
      </c>
      <c r="C1624">
        <f>VLOOKUP($A1624,'Medical Examinations'!$A$1:$J$2336,2,FALSE)</f>
        <v>21.85</v>
      </c>
      <c r="D1624">
        <f>VLOOKUP($A1624,'Medical Examinations'!$A$1:$J$2336,3,FALSE)</f>
        <v>5.26</v>
      </c>
      <c r="E1624" t="str">
        <f>VLOOKUP($A1624,'Medical Examinations'!$A$1:$J$2336,4,FALSE)</f>
        <v>Yes</v>
      </c>
      <c r="F1624" t="str">
        <f>VLOOKUP($A1624,'Medical Examinations'!$A$1:$J$2336,5,FALSE)</f>
        <v>No</v>
      </c>
      <c r="G1624" t="str">
        <f>VLOOKUP($A1624,'Medical Examinations'!$A$1:$J$2336,6,FALSE)</f>
        <v>Yes</v>
      </c>
      <c r="H1624">
        <f>VLOOKUP($A1624,'Medical Examinations'!$A$1:$J$2336,7,FALSE)</f>
        <v>1</v>
      </c>
      <c r="I1624" t="str">
        <f>VLOOKUP($A1624,'Medical Examinations'!$A$1:$J$2336,8,FALSE)</f>
        <v>No</v>
      </c>
      <c r="J1624" t="str">
        <f>VLOOKUP($A1624,'Medical Examinations'!$A$1:$J$2336,9,FALSE)</f>
        <v>Normal Weight</v>
      </c>
      <c r="K1624" t="str">
        <f>VLOOKUP($A1624,'Medical Examinations'!$A$1:$J$2336,10,FALSE)</f>
        <v>Normal</v>
      </c>
      <c r="L1624">
        <f>VLOOKUP($A1624,'Hospitalisation Details'!$A$1:$O$2344,2,FALSE)</f>
        <v>11</v>
      </c>
      <c r="M1624" s="6" t="str">
        <f>VLOOKUP($A1624,'Hospitalisation Details'!$A$1:$O$2344,5,FALSE)</f>
        <v>11-Aug-1983</v>
      </c>
      <c r="N1624" s="28">
        <f>VLOOKUP($A1624,'Hospitalisation Details'!$A$1:$O$2344,6,FALSE)</f>
        <v>39</v>
      </c>
      <c r="O1624" s="28">
        <f>VLOOKUP($A1624,'Hospitalisation Details'!$A$1:$O$2344,7,FALSE)</f>
        <v>1</v>
      </c>
      <c r="P1624" s="28">
        <f>VLOOKUP($A1624,'Hospitalisation Details'!$A$1:$O$2344,8,FALSE)</f>
        <v>6117.49</v>
      </c>
      <c r="Q1624" t="str">
        <f>VLOOKUP($A1624,'Hospitalisation Details'!$A$1:$O$2344,3,FALSE)</f>
        <v>Aug</v>
      </c>
    </row>
    <row r="1625" spans="1:17" ht="15.6" x14ac:dyDescent="0.3">
      <c r="A1625" s="21" t="s">
        <v>745</v>
      </c>
      <c r="B1625" t="str">
        <f>VLOOKUP($A1625,'Customer Names'!$A$2:$D$2336,3,FALSE)</f>
        <v>Emily</v>
      </c>
      <c r="C1625">
        <f>VLOOKUP($A1625,'Medical Examinations'!$A$1:$J$2336,2,FALSE)</f>
        <v>30.495000000000001</v>
      </c>
      <c r="D1625">
        <f>VLOOKUP($A1625,'Medical Examinations'!$A$1:$J$2336,3,FALSE)</f>
        <v>6.25</v>
      </c>
      <c r="E1625" t="str">
        <f>VLOOKUP($A1625,'Medical Examinations'!$A$1:$J$2336,4,FALSE)</f>
        <v>No</v>
      </c>
      <c r="F1625" t="str">
        <f>VLOOKUP($A1625,'Medical Examinations'!$A$1:$J$2336,5,FALSE)</f>
        <v>No</v>
      </c>
      <c r="G1625" t="str">
        <f>VLOOKUP($A1625,'Medical Examinations'!$A$1:$J$2336,6,FALSE)</f>
        <v>No</v>
      </c>
      <c r="H1625">
        <f>VLOOKUP($A1625,'Medical Examinations'!$A$1:$J$2336,7,FALSE)</f>
        <v>0</v>
      </c>
      <c r="I1625" t="str">
        <f>VLOOKUP($A1625,'Medical Examinations'!$A$1:$J$2336,8,FALSE)</f>
        <v>No</v>
      </c>
      <c r="J1625" t="str">
        <f>VLOOKUP($A1625,'Medical Examinations'!$A$1:$J$2336,9,FALSE)</f>
        <v>Obesity</v>
      </c>
      <c r="K1625" t="str">
        <f>VLOOKUP($A1625,'Medical Examinations'!$A$1:$J$2336,10,FALSE)</f>
        <v>Prediabetes</v>
      </c>
      <c r="L1625">
        <f>VLOOKUP($A1625,'Hospitalisation Details'!$A$1:$O$2344,2,FALSE)</f>
        <v>25</v>
      </c>
      <c r="M1625" s="6" t="str">
        <f>VLOOKUP($A1625,'Hospitalisation Details'!$A$1:$O$2344,5,FALSE)</f>
        <v>25-Jul-1991</v>
      </c>
      <c r="N1625" s="28">
        <f>VLOOKUP($A1625,'Hospitalisation Details'!$A$1:$O$2344,6,FALSE)</f>
        <v>31</v>
      </c>
      <c r="O1625" s="28">
        <f>VLOOKUP($A1625,'Hospitalisation Details'!$A$1:$O$2344,7,FALSE)</f>
        <v>3</v>
      </c>
      <c r="P1625" s="28">
        <f>VLOOKUP($A1625,'Hospitalisation Details'!$A$1:$O$2344,8,FALSE)</f>
        <v>6113.23</v>
      </c>
      <c r="Q1625" t="str">
        <f>VLOOKUP($A1625,'Hospitalisation Details'!$A$1:$O$2344,3,FALSE)</f>
        <v>Jul</v>
      </c>
    </row>
    <row r="1626" spans="1:17" ht="15.6" x14ac:dyDescent="0.3">
      <c r="A1626" s="21" t="s">
        <v>744</v>
      </c>
      <c r="B1626" t="str">
        <f>VLOOKUP($A1626,'Customer Names'!$A$2:$D$2336,3,FALSE)</f>
        <v>Rebecca</v>
      </c>
      <c r="C1626">
        <f>VLOOKUP($A1626,'Medical Examinations'!$A$1:$J$2336,2,FALSE)</f>
        <v>34.104999999999997</v>
      </c>
      <c r="D1626">
        <f>VLOOKUP($A1626,'Medical Examinations'!$A$1:$J$2336,3,FALSE)</f>
        <v>5.67</v>
      </c>
      <c r="E1626" t="str">
        <f>VLOOKUP($A1626,'Medical Examinations'!$A$1:$J$2336,4,FALSE)</f>
        <v>Yes</v>
      </c>
      <c r="F1626" t="str">
        <f>VLOOKUP($A1626,'Medical Examinations'!$A$1:$J$2336,5,FALSE)</f>
        <v>No</v>
      </c>
      <c r="G1626" t="str">
        <f>VLOOKUP($A1626,'Medical Examinations'!$A$1:$J$2336,6,FALSE)</f>
        <v>No</v>
      </c>
      <c r="H1626">
        <f>VLOOKUP($A1626,'Medical Examinations'!$A$1:$J$2336,7,FALSE)</f>
        <v>0</v>
      </c>
      <c r="I1626" t="str">
        <f>VLOOKUP($A1626,'Medical Examinations'!$A$1:$J$2336,8,FALSE)</f>
        <v>No</v>
      </c>
      <c r="J1626" t="str">
        <f>VLOOKUP($A1626,'Medical Examinations'!$A$1:$J$2336,9,FALSE)</f>
        <v>Obesity</v>
      </c>
      <c r="K1626" t="str">
        <f>VLOOKUP($A1626,'Medical Examinations'!$A$1:$J$2336,10,FALSE)</f>
        <v>Normal</v>
      </c>
      <c r="L1626">
        <f>VLOOKUP($A1626,'Hospitalisation Details'!$A$1:$O$2344,2,FALSE)</f>
        <v>21</v>
      </c>
      <c r="M1626" s="6" t="str">
        <f>VLOOKUP($A1626,'Hospitalisation Details'!$A$1:$O$2344,5,FALSE)</f>
        <v>21-Jul-1985</v>
      </c>
      <c r="N1626" s="28">
        <f>VLOOKUP($A1626,'Hospitalisation Details'!$A$1:$O$2344,6,FALSE)</f>
        <v>37</v>
      </c>
      <c r="O1626" s="28">
        <f>VLOOKUP($A1626,'Hospitalisation Details'!$A$1:$O$2344,7,FALSE)</f>
        <v>1</v>
      </c>
      <c r="P1626" s="28">
        <f>VLOOKUP($A1626,'Hospitalisation Details'!$A$1:$O$2344,8,FALSE)</f>
        <v>6112.35</v>
      </c>
      <c r="Q1626" t="str">
        <f>VLOOKUP($A1626,'Hospitalisation Details'!$A$1:$O$2344,3,FALSE)</f>
        <v>Jul</v>
      </c>
    </row>
    <row r="1627" spans="1:17" ht="15.6" x14ac:dyDescent="0.3">
      <c r="A1627" s="21" t="s">
        <v>743</v>
      </c>
      <c r="B1627" t="str">
        <f>VLOOKUP($A1627,'Customer Names'!$A$2:$D$2336,3,FALSE)</f>
        <v>Allie</v>
      </c>
      <c r="C1627">
        <f>VLOOKUP($A1627,'Medical Examinations'!$A$1:$J$2336,2,FALSE)</f>
        <v>32.770000000000003</v>
      </c>
      <c r="D1627">
        <f>VLOOKUP($A1627,'Medical Examinations'!$A$1:$J$2336,3,FALSE)</f>
        <v>4.42</v>
      </c>
      <c r="E1627" t="str">
        <f>VLOOKUP($A1627,'Medical Examinations'!$A$1:$J$2336,4,FALSE)</f>
        <v>Yes</v>
      </c>
      <c r="F1627" t="str">
        <f>VLOOKUP($A1627,'Medical Examinations'!$A$1:$J$2336,5,FALSE)</f>
        <v>No</v>
      </c>
      <c r="G1627" t="str">
        <f>VLOOKUP($A1627,'Medical Examinations'!$A$1:$J$2336,6,FALSE)</f>
        <v>No</v>
      </c>
      <c r="H1627">
        <f>VLOOKUP($A1627,'Medical Examinations'!$A$1:$J$2336,7,FALSE)</f>
        <v>1</v>
      </c>
      <c r="I1627" t="str">
        <f>VLOOKUP($A1627,'Medical Examinations'!$A$1:$J$2336,8,FALSE)</f>
        <v>No</v>
      </c>
      <c r="J1627" t="str">
        <f>VLOOKUP($A1627,'Medical Examinations'!$A$1:$J$2336,9,FALSE)</f>
        <v>Obesity</v>
      </c>
      <c r="K1627" t="str">
        <f>VLOOKUP($A1627,'Medical Examinations'!$A$1:$J$2336,10,FALSE)</f>
        <v>Normal</v>
      </c>
      <c r="L1627">
        <f>VLOOKUP($A1627,'Hospitalisation Details'!$A$1:$O$2344,2,FALSE)</f>
        <v>9</v>
      </c>
      <c r="M1627" s="6" t="str">
        <f>VLOOKUP($A1627,'Hospitalisation Details'!$A$1:$O$2344,5,FALSE)</f>
        <v>9-Sep-1995</v>
      </c>
      <c r="N1627" s="28">
        <f>VLOOKUP($A1627,'Hospitalisation Details'!$A$1:$O$2344,6,FALSE)</f>
        <v>27</v>
      </c>
      <c r="O1627" s="28">
        <f>VLOOKUP($A1627,'Hospitalisation Details'!$A$1:$O$2344,7,FALSE)</f>
        <v>0</v>
      </c>
      <c r="P1627" s="28">
        <f>VLOOKUP($A1627,'Hospitalisation Details'!$A$1:$O$2344,8,FALSE)</f>
        <v>6111.95</v>
      </c>
      <c r="Q1627" t="str">
        <f>VLOOKUP($A1627,'Hospitalisation Details'!$A$1:$O$2344,3,FALSE)</f>
        <v>Sep</v>
      </c>
    </row>
    <row r="1628" spans="1:17" ht="15.6" x14ac:dyDescent="0.3">
      <c r="A1628" s="21" t="s">
        <v>742</v>
      </c>
      <c r="B1628" t="str">
        <f>VLOOKUP($A1628,'Customer Names'!$A$2:$D$2336,3,FALSE)</f>
        <v>Trasi</v>
      </c>
      <c r="C1628">
        <f>VLOOKUP($A1628,'Medical Examinations'!$A$1:$J$2336,2,FALSE)</f>
        <v>16.850000000000001</v>
      </c>
      <c r="D1628">
        <f>VLOOKUP($A1628,'Medical Examinations'!$A$1:$J$2336,3,FALSE)</f>
        <v>11.75</v>
      </c>
      <c r="E1628" t="str">
        <f>VLOOKUP($A1628,'Medical Examinations'!$A$1:$J$2336,4,FALSE)</f>
        <v>Yes</v>
      </c>
      <c r="F1628" t="str">
        <f>VLOOKUP($A1628,'Medical Examinations'!$A$1:$J$2336,5,FALSE)</f>
        <v>No</v>
      </c>
      <c r="G1628" t="str">
        <f>VLOOKUP($A1628,'Medical Examinations'!$A$1:$J$2336,6,FALSE)</f>
        <v>No</v>
      </c>
      <c r="H1628">
        <f>VLOOKUP($A1628,'Medical Examinations'!$A$1:$J$2336,7,FALSE)</f>
        <v>2</v>
      </c>
      <c r="I1628" t="str">
        <f>VLOOKUP($A1628,'Medical Examinations'!$A$1:$J$2336,8,FALSE)</f>
        <v>No</v>
      </c>
      <c r="J1628" t="str">
        <f>VLOOKUP($A1628,'Medical Examinations'!$A$1:$J$2336,9,FALSE)</f>
        <v>Under Weight</v>
      </c>
      <c r="K1628" t="str">
        <f>VLOOKUP($A1628,'Medical Examinations'!$A$1:$J$2336,10,FALSE)</f>
        <v>Diabetes</v>
      </c>
      <c r="L1628">
        <f>VLOOKUP($A1628,'Hospitalisation Details'!$A$1:$O$2344,2,FALSE)</f>
        <v>9</v>
      </c>
      <c r="M1628" s="6" t="str">
        <f>VLOOKUP($A1628,'Hospitalisation Details'!$A$1:$O$2344,5,FALSE)</f>
        <v>9-Jun-1970</v>
      </c>
      <c r="N1628" s="28">
        <f>VLOOKUP($A1628,'Hospitalisation Details'!$A$1:$O$2344,6,FALSE)</f>
        <v>52</v>
      </c>
      <c r="O1628" s="28">
        <f>VLOOKUP($A1628,'Hospitalisation Details'!$A$1:$O$2344,7,FALSE)</f>
        <v>0</v>
      </c>
      <c r="P1628" s="28">
        <f>VLOOKUP($A1628,'Hospitalisation Details'!$A$1:$O$2344,8,FALSE)</f>
        <v>6098.38</v>
      </c>
      <c r="Q1628" t="str">
        <f>VLOOKUP($A1628,'Hospitalisation Details'!$A$1:$O$2344,3,FALSE)</f>
        <v>Jun</v>
      </c>
    </row>
    <row r="1629" spans="1:17" ht="15.6" x14ac:dyDescent="0.3">
      <c r="A1629" s="21" t="s">
        <v>741</v>
      </c>
      <c r="B1629" t="str">
        <f>VLOOKUP($A1629,'Customer Names'!$A$2:$D$2336,3,FALSE)</f>
        <v>Kevin</v>
      </c>
      <c r="C1629">
        <f>VLOOKUP($A1629,'Medical Examinations'!$A$1:$J$2336,2,FALSE)</f>
        <v>34.700000000000003</v>
      </c>
      <c r="D1629">
        <f>VLOOKUP($A1629,'Medical Examinations'!$A$1:$J$2336,3,FALSE)</f>
        <v>6.06</v>
      </c>
      <c r="E1629" t="str">
        <f>VLOOKUP($A1629,'Medical Examinations'!$A$1:$J$2336,4,FALSE)</f>
        <v>No</v>
      </c>
      <c r="F1629" t="str">
        <f>VLOOKUP($A1629,'Medical Examinations'!$A$1:$J$2336,5,FALSE)</f>
        <v>No</v>
      </c>
      <c r="G1629" t="str">
        <f>VLOOKUP($A1629,'Medical Examinations'!$A$1:$J$2336,6,FALSE)</f>
        <v>No</v>
      </c>
      <c r="H1629">
        <f>VLOOKUP($A1629,'Medical Examinations'!$A$1:$J$2336,7,FALSE)</f>
        <v>1</v>
      </c>
      <c r="I1629" t="str">
        <f>VLOOKUP($A1629,'Medical Examinations'!$A$1:$J$2336,8,FALSE)</f>
        <v>No</v>
      </c>
      <c r="J1629" t="str">
        <f>VLOOKUP($A1629,'Medical Examinations'!$A$1:$J$2336,9,FALSE)</f>
        <v>Obesity</v>
      </c>
      <c r="K1629" t="str">
        <f>VLOOKUP($A1629,'Medical Examinations'!$A$1:$J$2336,10,FALSE)</f>
        <v>Prediabetes</v>
      </c>
      <c r="L1629">
        <f>VLOOKUP($A1629,'Hospitalisation Details'!$A$1:$O$2344,2,FALSE)</f>
        <v>25</v>
      </c>
      <c r="M1629" s="6" t="str">
        <f>VLOOKUP($A1629,'Hospitalisation Details'!$A$1:$O$2344,5,FALSE)</f>
        <v>25-Jul-1984</v>
      </c>
      <c r="N1629" s="28">
        <f>VLOOKUP($A1629,'Hospitalisation Details'!$A$1:$O$2344,6,FALSE)</f>
        <v>38</v>
      </c>
      <c r="O1629" s="28">
        <f>VLOOKUP($A1629,'Hospitalisation Details'!$A$1:$O$2344,7,FALSE)</f>
        <v>2</v>
      </c>
      <c r="P1629" s="28">
        <f>VLOOKUP($A1629,'Hospitalisation Details'!$A$1:$O$2344,8,FALSE)</f>
        <v>6082.41</v>
      </c>
      <c r="Q1629" t="str">
        <f>VLOOKUP($A1629,'Hospitalisation Details'!$A$1:$O$2344,3,FALSE)</f>
        <v>Jul</v>
      </c>
    </row>
    <row r="1630" spans="1:17" ht="15.6" x14ac:dyDescent="0.3">
      <c r="A1630" s="21" t="s">
        <v>740</v>
      </c>
      <c r="B1630" t="str">
        <f>VLOOKUP($A1630,'Customer Names'!$A$2:$D$2336,3,FALSE)</f>
        <v>Fernando</v>
      </c>
      <c r="C1630">
        <f>VLOOKUP($A1630,'Medical Examinations'!$A$1:$J$2336,2,FALSE)</f>
        <v>37.049999999999997</v>
      </c>
      <c r="D1630">
        <f>VLOOKUP($A1630,'Medical Examinations'!$A$1:$J$2336,3,FALSE)</f>
        <v>5.48</v>
      </c>
      <c r="E1630" t="str">
        <f>VLOOKUP($A1630,'Medical Examinations'!$A$1:$J$2336,4,FALSE)</f>
        <v>No</v>
      </c>
      <c r="F1630" t="str">
        <f>VLOOKUP($A1630,'Medical Examinations'!$A$1:$J$2336,5,FALSE)</f>
        <v>No</v>
      </c>
      <c r="G1630" t="str">
        <f>VLOOKUP($A1630,'Medical Examinations'!$A$1:$J$2336,6,FALSE)</f>
        <v>No</v>
      </c>
      <c r="H1630">
        <f>VLOOKUP($A1630,'Medical Examinations'!$A$1:$J$2336,7,FALSE)</f>
        <v>1</v>
      </c>
      <c r="I1630" t="str">
        <f>VLOOKUP($A1630,'Medical Examinations'!$A$1:$J$2336,8,FALSE)</f>
        <v>No</v>
      </c>
      <c r="J1630" t="str">
        <f>VLOOKUP($A1630,'Medical Examinations'!$A$1:$J$2336,9,FALSE)</f>
        <v>Obesity</v>
      </c>
      <c r="K1630" t="str">
        <f>VLOOKUP($A1630,'Medical Examinations'!$A$1:$J$2336,10,FALSE)</f>
        <v>Normal</v>
      </c>
      <c r="L1630">
        <f>VLOOKUP($A1630,'Hospitalisation Details'!$A$1:$O$2344,2,FALSE)</f>
        <v>14</v>
      </c>
      <c r="M1630" s="6" t="str">
        <f>VLOOKUP($A1630,'Hospitalisation Details'!$A$1:$O$2344,5,FALSE)</f>
        <v>14-Oct-1984</v>
      </c>
      <c r="N1630" s="28">
        <f>VLOOKUP($A1630,'Hospitalisation Details'!$A$1:$O$2344,6,FALSE)</f>
        <v>38</v>
      </c>
      <c r="O1630" s="28">
        <f>VLOOKUP($A1630,'Hospitalisation Details'!$A$1:$O$2344,7,FALSE)</f>
        <v>1</v>
      </c>
      <c r="P1630" s="28">
        <f>VLOOKUP($A1630,'Hospitalisation Details'!$A$1:$O$2344,8,FALSE)</f>
        <v>6079.67</v>
      </c>
      <c r="Q1630" t="str">
        <f>VLOOKUP($A1630,'Hospitalisation Details'!$A$1:$O$2344,3,FALSE)</f>
        <v>Oct</v>
      </c>
    </row>
    <row r="1631" spans="1:17" ht="15.6" x14ac:dyDescent="0.3">
      <c r="A1631" s="21" t="s">
        <v>739</v>
      </c>
      <c r="B1631" t="str">
        <f>VLOOKUP($A1631,'Customer Names'!$A$2:$D$2336,3,FALSE)</f>
        <v>Ieva</v>
      </c>
      <c r="C1631">
        <f>VLOOKUP($A1631,'Medical Examinations'!$A$1:$J$2336,2,FALSE)</f>
        <v>18.78</v>
      </c>
      <c r="D1631">
        <f>VLOOKUP($A1631,'Medical Examinations'!$A$1:$J$2336,3,FALSE)</f>
        <v>4.45</v>
      </c>
      <c r="E1631" t="str">
        <f>VLOOKUP($A1631,'Medical Examinations'!$A$1:$J$2336,4,FALSE)</f>
        <v>No</v>
      </c>
      <c r="F1631" t="str">
        <f>VLOOKUP($A1631,'Medical Examinations'!$A$1:$J$2336,5,FALSE)</f>
        <v>No</v>
      </c>
      <c r="G1631" t="str">
        <f>VLOOKUP($A1631,'Medical Examinations'!$A$1:$J$2336,6,FALSE)</f>
        <v>Yes</v>
      </c>
      <c r="H1631">
        <f>VLOOKUP($A1631,'Medical Examinations'!$A$1:$J$2336,7,FALSE)</f>
        <v>1</v>
      </c>
      <c r="I1631" t="str">
        <f>VLOOKUP($A1631,'Medical Examinations'!$A$1:$J$2336,8,FALSE)</f>
        <v>No</v>
      </c>
      <c r="J1631" t="str">
        <f>VLOOKUP($A1631,'Medical Examinations'!$A$1:$J$2336,9,FALSE)</f>
        <v>Normal Weight</v>
      </c>
      <c r="K1631" t="str">
        <f>VLOOKUP($A1631,'Medical Examinations'!$A$1:$J$2336,10,FALSE)</f>
        <v>Normal</v>
      </c>
      <c r="L1631">
        <f>VLOOKUP($A1631,'Hospitalisation Details'!$A$1:$O$2344,2,FALSE)</f>
        <v>8</v>
      </c>
      <c r="M1631" s="6" t="str">
        <f>VLOOKUP($A1631,'Hospitalisation Details'!$A$1:$O$2344,5,FALSE)</f>
        <v>8-Aug-1979</v>
      </c>
      <c r="N1631" s="28">
        <f>VLOOKUP($A1631,'Hospitalisation Details'!$A$1:$O$2344,6,FALSE)</f>
        <v>43</v>
      </c>
      <c r="O1631" s="28">
        <f>VLOOKUP($A1631,'Hospitalisation Details'!$A$1:$O$2344,7,FALSE)</f>
        <v>2</v>
      </c>
      <c r="P1631" s="28">
        <f>VLOOKUP($A1631,'Hospitalisation Details'!$A$1:$O$2344,8,FALSE)</f>
        <v>6074.37</v>
      </c>
      <c r="Q1631" t="str">
        <f>VLOOKUP($A1631,'Hospitalisation Details'!$A$1:$O$2344,3,FALSE)</f>
        <v>Aug</v>
      </c>
    </row>
    <row r="1632" spans="1:17" ht="15.6" x14ac:dyDescent="0.3">
      <c r="A1632" s="21" t="s">
        <v>738</v>
      </c>
      <c r="B1632" t="str">
        <f>VLOOKUP($A1632,'Customer Names'!$A$2:$D$2336,3,FALSE)</f>
        <v>Chris</v>
      </c>
      <c r="C1632">
        <f>VLOOKUP($A1632,'Medical Examinations'!$A$1:$J$2336,2,FALSE)</f>
        <v>28.024999999999999</v>
      </c>
      <c r="D1632">
        <f>VLOOKUP($A1632,'Medical Examinations'!$A$1:$J$2336,3,FALSE)</f>
        <v>5</v>
      </c>
      <c r="E1632" t="str">
        <f>VLOOKUP($A1632,'Medical Examinations'!$A$1:$J$2336,4,FALSE)</f>
        <v>No</v>
      </c>
      <c r="F1632" t="str">
        <f>VLOOKUP($A1632,'Medical Examinations'!$A$1:$J$2336,5,FALSE)</f>
        <v>No</v>
      </c>
      <c r="G1632" t="str">
        <f>VLOOKUP($A1632,'Medical Examinations'!$A$1:$J$2336,6,FALSE)</f>
        <v>No</v>
      </c>
      <c r="H1632">
        <f>VLOOKUP($A1632,'Medical Examinations'!$A$1:$J$2336,7,FALSE)</f>
        <v>1</v>
      </c>
      <c r="I1632" t="str">
        <f>VLOOKUP($A1632,'Medical Examinations'!$A$1:$J$2336,8,FALSE)</f>
        <v>No</v>
      </c>
      <c r="J1632" t="str">
        <f>VLOOKUP($A1632,'Medical Examinations'!$A$1:$J$2336,9,FALSE)</f>
        <v>Over Weight</v>
      </c>
      <c r="K1632" t="str">
        <f>VLOOKUP($A1632,'Medical Examinations'!$A$1:$J$2336,10,FALSE)</f>
        <v>Normal</v>
      </c>
      <c r="L1632">
        <f>VLOOKUP($A1632,'Hospitalisation Details'!$A$1:$O$2344,2,FALSE)</f>
        <v>21</v>
      </c>
      <c r="M1632" s="6" t="str">
        <f>VLOOKUP($A1632,'Hospitalisation Details'!$A$1:$O$2344,5,FALSE)</f>
        <v>21-Sep-1984</v>
      </c>
      <c r="N1632" s="28">
        <f>VLOOKUP($A1632,'Hospitalisation Details'!$A$1:$O$2344,6,FALSE)</f>
        <v>38</v>
      </c>
      <c r="O1632" s="28">
        <f>VLOOKUP($A1632,'Hospitalisation Details'!$A$1:$O$2344,7,FALSE)</f>
        <v>1</v>
      </c>
      <c r="P1632" s="28">
        <f>VLOOKUP($A1632,'Hospitalisation Details'!$A$1:$O$2344,8,FALSE)</f>
        <v>6067.13</v>
      </c>
      <c r="Q1632" t="str">
        <f>VLOOKUP($A1632,'Hospitalisation Details'!$A$1:$O$2344,3,FALSE)</f>
        <v>Sep</v>
      </c>
    </row>
    <row r="1633" spans="1:17" ht="15.6" x14ac:dyDescent="0.3">
      <c r="A1633" s="21" t="s">
        <v>737</v>
      </c>
      <c r="B1633" t="str">
        <f>VLOOKUP($A1633,'Customer Names'!$A$2:$D$2336,3,FALSE)</f>
        <v>Drew L</v>
      </c>
      <c r="C1633">
        <f>VLOOKUP($A1633,'Medical Examinations'!$A$1:$J$2336,2,FALSE)</f>
        <v>35.090000000000003</v>
      </c>
      <c r="D1633">
        <f>VLOOKUP($A1633,'Medical Examinations'!$A$1:$J$2336,3,FALSE)</f>
        <v>5.84</v>
      </c>
      <c r="E1633" t="str">
        <f>VLOOKUP($A1633,'Medical Examinations'!$A$1:$J$2336,4,FALSE)</f>
        <v>No</v>
      </c>
      <c r="F1633" t="str">
        <f>VLOOKUP($A1633,'Medical Examinations'!$A$1:$J$2336,5,FALSE)</f>
        <v>No</v>
      </c>
      <c r="G1633" t="str">
        <f>VLOOKUP($A1633,'Medical Examinations'!$A$1:$J$2336,6,FALSE)</f>
        <v>No</v>
      </c>
      <c r="H1633">
        <f>VLOOKUP($A1633,'Medical Examinations'!$A$1:$J$2336,7,FALSE)</f>
        <v>0</v>
      </c>
      <c r="I1633" t="str">
        <f>VLOOKUP($A1633,'Medical Examinations'!$A$1:$J$2336,8,FALSE)</f>
        <v>No</v>
      </c>
      <c r="J1633" t="str">
        <f>VLOOKUP($A1633,'Medical Examinations'!$A$1:$J$2336,9,FALSE)</f>
        <v>Obesity</v>
      </c>
      <c r="K1633" t="str">
        <f>VLOOKUP($A1633,'Medical Examinations'!$A$1:$J$2336,10,FALSE)</f>
        <v>Prediabetes</v>
      </c>
      <c r="L1633">
        <f>VLOOKUP($A1633,'Hospitalisation Details'!$A$1:$O$2344,2,FALSE)</f>
        <v>8</v>
      </c>
      <c r="M1633" s="6" t="str">
        <f>VLOOKUP($A1633,'Hospitalisation Details'!$A$1:$O$2344,5,FALSE)</f>
        <v>8-Nov-1994</v>
      </c>
      <c r="N1633" s="28">
        <f>VLOOKUP($A1633,'Hospitalisation Details'!$A$1:$O$2344,6,FALSE)</f>
        <v>28</v>
      </c>
      <c r="O1633" s="28">
        <f>VLOOKUP($A1633,'Hospitalisation Details'!$A$1:$O$2344,7,FALSE)</f>
        <v>0</v>
      </c>
      <c r="P1633" s="28">
        <f>VLOOKUP($A1633,'Hospitalisation Details'!$A$1:$O$2344,8,FALSE)</f>
        <v>6064.37</v>
      </c>
      <c r="Q1633" t="str">
        <f>VLOOKUP($A1633,'Hospitalisation Details'!$A$1:$O$2344,3,FALSE)</f>
        <v>Nov</v>
      </c>
    </row>
    <row r="1634" spans="1:17" ht="15.6" x14ac:dyDescent="0.3">
      <c r="A1634" s="21" t="s">
        <v>736</v>
      </c>
      <c r="B1634" t="str">
        <f>VLOOKUP($A1634,'Customer Names'!$A$2:$D$2336,3,FALSE)</f>
        <v>Christina</v>
      </c>
      <c r="C1634">
        <f>VLOOKUP($A1634,'Medical Examinations'!$A$1:$J$2336,2,FALSE)</f>
        <v>34.42</v>
      </c>
      <c r="D1634">
        <f>VLOOKUP($A1634,'Medical Examinations'!$A$1:$J$2336,3,FALSE)</f>
        <v>5.21</v>
      </c>
      <c r="E1634" t="str">
        <f>VLOOKUP($A1634,'Medical Examinations'!$A$1:$J$2336,4,FALSE)</f>
        <v>Yes</v>
      </c>
      <c r="F1634" t="str">
        <f>VLOOKUP($A1634,'Medical Examinations'!$A$1:$J$2336,5,FALSE)</f>
        <v>No</v>
      </c>
      <c r="G1634" t="str">
        <f>VLOOKUP($A1634,'Medical Examinations'!$A$1:$J$2336,6,FALSE)</f>
        <v>No</v>
      </c>
      <c r="H1634">
        <f>VLOOKUP($A1634,'Medical Examinations'!$A$1:$J$2336,7,FALSE)</f>
        <v>0</v>
      </c>
      <c r="I1634" t="str">
        <f>VLOOKUP($A1634,'Medical Examinations'!$A$1:$J$2336,8,FALSE)</f>
        <v>No</v>
      </c>
      <c r="J1634" t="str">
        <f>VLOOKUP($A1634,'Medical Examinations'!$A$1:$J$2336,9,FALSE)</f>
        <v>Obesity</v>
      </c>
      <c r="K1634" t="str">
        <f>VLOOKUP($A1634,'Medical Examinations'!$A$1:$J$2336,10,FALSE)</f>
        <v>Normal</v>
      </c>
      <c r="L1634">
        <f>VLOOKUP($A1634,'Hospitalisation Details'!$A$1:$O$2344,2,FALSE)</f>
        <v>28</v>
      </c>
      <c r="M1634" s="6" t="str">
        <f>VLOOKUP($A1634,'Hospitalisation Details'!$A$1:$O$2344,5,FALSE)</f>
        <v>28-Jul-1996</v>
      </c>
      <c r="N1634" s="28">
        <f>VLOOKUP($A1634,'Hospitalisation Details'!$A$1:$O$2344,6,FALSE)</f>
        <v>26</v>
      </c>
      <c r="O1634" s="28">
        <f>VLOOKUP($A1634,'Hospitalisation Details'!$A$1:$O$2344,7,FALSE)</f>
        <v>0</v>
      </c>
      <c r="P1634" s="28">
        <f>VLOOKUP($A1634,'Hospitalisation Details'!$A$1:$O$2344,8,FALSE)</f>
        <v>6061.8</v>
      </c>
      <c r="Q1634" t="str">
        <f>VLOOKUP($A1634,'Hospitalisation Details'!$A$1:$O$2344,3,FALSE)</f>
        <v>Jul</v>
      </c>
    </row>
    <row r="1635" spans="1:17" ht="15.6" x14ac:dyDescent="0.3">
      <c r="A1635" s="21" t="s">
        <v>735</v>
      </c>
      <c r="B1635" t="str">
        <f>VLOOKUP($A1635,'Customer Names'!$A$2:$D$2336,3,FALSE)</f>
        <v>Alexander G</v>
      </c>
      <c r="C1635">
        <f>VLOOKUP($A1635,'Medical Examinations'!$A$1:$J$2336,2,FALSE)</f>
        <v>29.4</v>
      </c>
      <c r="D1635">
        <f>VLOOKUP($A1635,'Medical Examinations'!$A$1:$J$2336,3,FALSE)</f>
        <v>4.26</v>
      </c>
      <c r="E1635" t="str">
        <f>VLOOKUP($A1635,'Medical Examinations'!$A$1:$J$2336,4,FALSE)</f>
        <v>No</v>
      </c>
      <c r="F1635" t="str">
        <f>VLOOKUP($A1635,'Medical Examinations'!$A$1:$J$2336,5,FALSE)</f>
        <v>No</v>
      </c>
      <c r="G1635" t="str">
        <f>VLOOKUP($A1635,'Medical Examinations'!$A$1:$J$2336,6,FALSE)</f>
        <v>No</v>
      </c>
      <c r="H1635">
        <f>VLOOKUP($A1635,'Medical Examinations'!$A$1:$J$2336,7,FALSE)</f>
        <v>0</v>
      </c>
      <c r="I1635" t="str">
        <f>VLOOKUP($A1635,'Medical Examinations'!$A$1:$J$2336,8,FALSE)</f>
        <v>No</v>
      </c>
      <c r="J1635" t="str">
        <f>VLOOKUP($A1635,'Medical Examinations'!$A$1:$J$2336,9,FALSE)</f>
        <v>Over Weight</v>
      </c>
      <c r="K1635" t="str">
        <f>VLOOKUP($A1635,'Medical Examinations'!$A$1:$J$2336,10,FALSE)</f>
        <v>Normal</v>
      </c>
      <c r="L1635">
        <f>VLOOKUP($A1635,'Hospitalisation Details'!$A$1:$O$2344,2,FALSE)</f>
        <v>16</v>
      </c>
      <c r="M1635" s="6" t="str">
        <f>VLOOKUP($A1635,'Hospitalisation Details'!$A$1:$O$2344,5,FALSE)</f>
        <v>16-Aug-1989</v>
      </c>
      <c r="N1635" s="28">
        <f>VLOOKUP($A1635,'Hospitalisation Details'!$A$1:$O$2344,6,FALSE)</f>
        <v>33</v>
      </c>
      <c r="O1635" s="28">
        <f>VLOOKUP($A1635,'Hospitalisation Details'!$A$1:$O$2344,7,FALSE)</f>
        <v>4</v>
      </c>
      <c r="P1635" s="28">
        <f>VLOOKUP($A1635,'Hospitalisation Details'!$A$1:$O$2344,8,FALSE)</f>
        <v>6059.17</v>
      </c>
      <c r="Q1635" t="str">
        <f>VLOOKUP($A1635,'Hospitalisation Details'!$A$1:$O$2344,3,FALSE)</f>
        <v>Aug</v>
      </c>
    </row>
    <row r="1636" spans="1:17" ht="15.6" x14ac:dyDescent="0.3">
      <c r="A1636" s="21" t="s">
        <v>734</v>
      </c>
      <c r="B1636" t="str">
        <f>VLOOKUP($A1636,'Customer Names'!$A$2:$D$2336,3,FALSE)</f>
        <v>Meaghan</v>
      </c>
      <c r="C1636">
        <f>VLOOKUP($A1636,'Medical Examinations'!$A$1:$J$2336,2,FALSE)</f>
        <v>21.31</v>
      </c>
      <c r="D1636">
        <f>VLOOKUP($A1636,'Medical Examinations'!$A$1:$J$2336,3,FALSE)</f>
        <v>4.17</v>
      </c>
      <c r="E1636" t="str">
        <f>VLOOKUP($A1636,'Medical Examinations'!$A$1:$J$2336,4,FALSE)</f>
        <v>No</v>
      </c>
      <c r="F1636" t="str">
        <f>VLOOKUP($A1636,'Medical Examinations'!$A$1:$J$2336,5,FALSE)</f>
        <v>No</v>
      </c>
      <c r="G1636" t="str">
        <f>VLOOKUP($A1636,'Medical Examinations'!$A$1:$J$2336,6,FALSE)</f>
        <v>No</v>
      </c>
      <c r="H1636">
        <f>VLOOKUP($A1636,'Medical Examinations'!$A$1:$J$2336,7,FALSE)</f>
        <v>0</v>
      </c>
      <c r="I1636" t="str">
        <f>VLOOKUP($A1636,'Medical Examinations'!$A$1:$J$2336,8,FALSE)</f>
        <v>No</v>
      </c>
      <c r="J1636" t="str">
        <f>VLOOKUP($A1636,'Medical Examinations'!$A$1:$J$2336,9,FALSE)</f>
        <v>Normal Weight</v>
      </c>
      <c r="K1636" t="str">
        <f>VLOOKUP($A1636,'Medical Examinations'!$A$1:$J$2336,10,FALSE)</f>
        <v>Normal</v>
      </c>
      <c r="L1636">
        <f>VLOOKUP($A1636,'Hospitalisation Details'!$A$1:$O$2344,2,FALSE)</f>
        <v>8</v>
      </c>
      <c r="M1636" s="6" t="str">
        <f>VLOOKUP($A1636,'Hospitalisation Details'!$A$1:$O$2344,5,FALSE)</f>
        <v>8-Aug-1980</v>
      </c>
      <c r="N1636" s="28">
        <f>VLOOKUP($A1636,'Hospitalisation Details'!$A$1:$O$2344,6,FALSE)</f>
        <v>42</v>
      </c>
      <c r="O1636" s="28">
        <f>VLOOKUP($A1636,'Hospitalisation Details'!$A$1:$O$2344,7,FALSE)</f>
        <v>2</v>
      </c>
      <c r="P1636" s="28">
        <f>VLOOKUP($A1636,'Hospitalisation Details'!$A$1:$O$2344,8,FALSE)</f>
        <v>5993.62</v>
      </c>
      <c r="Q1636" t="str">
        <f>VLOOKUP($A1636,'Hospitalisation Details'!$A$1:$O$2344,3,FALSE)</f>
        <v>Aug</v>
      </c>
    </row>
    <row r="1637" spans="1:17" ht="15.6" x14ac:dyDescent="0.3">
      <c r="A1637" s="21" t="s">
        <v>733</v>
      </c>
      <c r="B1637" t="str">
        <f>VLOOKUP($A1637,'Customer Names'!$A$2:$D$2336,3,FALSE)</f>
        <v>Kristin</v>
      </c>
      <c r="C1637">
        <f>VLOOKUP($A1637,'Medical Examinations'!$A$1:$J$2336,2,FALSE)</f>
        <v>19.559999999999999</v>
      </c>
      <c r="D1637">
        <f>VLOOKUP($A1637,'Medical Examinations'!$A$1:$J$2336,3,FALSE)</f>
        <v>11.96</v>
      </c>
      <c r="E1637" t="str">
        <f>VLOOKUP($A1637,'Medical Examinations'!$A$1:$J$2336,4,FALSE)</f>
        <v>No</v>
      </c>
      <c r="F1637" t="str">
        <f>VLOOKUP($A1637,'Medical Examinations'!$A$1:$J$2336,5,FALSE)</f>
        <v>No</v>
      </c>
      <c r="G1637" t="str">
        <f>VLOOKUP($A1637,'Medical Examinations'!$A$1:$J$2336,6,FALSE)</f>
        <v>No</v>
      </c>
      <c r="H1637">
        <f>VLOOKUP($A1637,'Medical Examinations'!$A$1:$J$2336,7,FALSE)</f>
        <v>0</v>
      </c>
      <c r="I1637" t="str">
        <f>VLOOKUP($A1637,'Medical Examinations'!$A$1:$J$2336,8,FALSE)</f>
        <v>No</v>
      </c>
      <c r="J1637" t="str">
        <f>VLOOKUP($A1637,'Medical Examinations'!$A$1:$J$2336,9,FALSE)</f>
        <v>Normal Weight</v>
      </c>
      <c r="K1637" t="str">
        <f>VLOOKUP($A1637,'Medical Examinations'!$A$1:$J$2336,10,FALSE)</f>
        <v>Diabetes</v>
      </c>
      <c r="L1637">
        <f>VLOOKUP($A1637,'Hospitalisation Details'!$A$1:$O$2344,2,FALSE)</f>
        <v>17</v>
      </c>
      <c r="M1637" s="6" t="str">
        <f>VLOOKUP($A1637,'Hospitalisation Details'!$A$1:$O$2344,5,FALSE)</f>
        <v>17-Aug-1974</v>
      </c>
      <c r="N1637" s="28">
        <f>VLOOKUP($A1637,'Hospitalisation Details'!$A$1:$O$2344,6,FALSE)</f>
        <v>48</v>
      </c>
      <c r="O1637" s="28">
        <f>VLOOKUP($A1637,'Hospitalisation Details'!$A$1:$O$2344,7,FALSE)</f>
        <v>0</v>
      </c>
      <c r="P1637" s="28">
        <f>VLOOKUP($A1637,'Hospitalisation Details'!$A$1:$O$2344,8,FALSE)</f>
        <v>5990.17</v>
      </c>
      <c r="Q1637" t="str">
        <f>VLOOKUP($A1637,'Hospitalisation Details'!$A$1:$O$2344,3,FALSE)</f>
        <v>Aug</v>
      </c>
    </row>
    <row r="1638" spans="1:17" ht="15.6" x14ac:dyDescent="0.3">
      <c r="A1638" s="21" t="s">
        <v>732</v>
      </c>
      <c r="B1638" t="str">
        <f>VLOOKUP($A1638,'Customer Names'!$A$2:$D$2336,3,FALSE)</f>
        <v>Andrea K</v>
      </c>
      <c r="C1638">
        <f>VLOOKUP($A1638,'Medical Examinations'!$A$1:$J$2336,2,FALSE)</f>
        <v>37.335000000000001</v>
      </c>
      <c r="D1638">
        <f>VLOOKUP($A1638,'Medical Examinations'!$A$1:$J$2336,3,FALSE)</f>
        <v>6.26</v>
      </c>
      <c r="E1638" t="str">
        <f>VLOOKUP($A1638,'Medical Examinations'!$A$1:$J$2336,4,FALSE)</f>
        <v>Yes</v>
      </c>
      <c r="F1638" t="str">
        <f>VLOOKUP($A1638,'Medical Examinations'!$A$1:$J$2336,5,FALSE)</f>
        <v>No</v>
      </c>
      <c r="G1638" t="str">
        <f>VLOOKUP($A1638,'Medical Examinations'!$A$1:$J$2336,6,FALSE)</f>
        <v>No</v>
      </c>
      <c r="H1638">
        <f>VLOOKUP($A1638,'Medical Examinations'!$A$1:$J$2336,7,FALSE)</f>
        <v>1</v>
      </c>
      <c r="I1638" t="str">
        <f>VLOOKUP($A1638,'Medical Examinations'!$A$1:$J$2336,8,FALSE)</f>
        <v>No</v>
      </c>
      <c r="J1638" t="str">
        <f>VLOOKUP($A1638,'Medical Examinations'!$A$1:$J$2336,9,FALSE)</f>
        <v>Obesity</v>
      </c>
      <c r="K1638" t="str">
        <f>VLOOKUP($A1638,'Medical Examinations'!$A$1:$J$2336,10,FALSE)</f>
        <v>Prediabetes</v>
      </c>
      <c r="L1638">
        <f>VLOOKUP($A1638,'Hospitalisation Details'!$A$1:$O$2344,2,FALSE)</f>
        <v>10</v>
      </c>
      <c r="M1638" s="6" t="str">
        <f>VLOOKUP($A1638,'Hospitalisation Details'!$A$1:$O$2344,5,FALSE)</f>
        <v>10-Jun-1988</v>
      </c>
      <c r="N1638" s="28">
        <f>VLOOKUP($A1638,'Hospitalisation Details'!$A$1:$O$2344,6,FALSE)</f>
        <v>34</v>
      </c>
      <c r="O1638" s="28">
        <f>VLOOKUP($A1638,'Hospitalisation Details'!$A$1:$O$2344,7,FALSE)</f>
        <v>2</v>
      </c>
      <c r="P1638" s="28">
        <f>VLOOKUP($A1638,'Hospitalisation Details'!$A$1:$O$2344,8,FALSE)</f>
        <v>5989.52</v>
      </c>
      <c r="Q1638" t="str">
        <f>VLOOKUP($A1638,'Hospitalisation Details'!$A$1:$O$2344,3,FALSE)</f>
        <v>Jun</v>
      </c>
    </row>
    <row r="1639" spans="1:17" ht="15.6" x14ac:dyDescent="0.3">
      <c r="A1639" s="21" t="s">
        <v>731</v>
      </c>
      <c r="B1639" t="str">
        <f>VLOOKUP($A1639,'Customer Names'!$A$2:$D$2336,3,FALSE)</f>
        <v>Kris</v>
      </c>
      <c r="C1639">
        <f>VLOOKUP($A1639,'Medical Examinations'!$A$1:$J$2336,2,FALSE)</f>
        <v>19.53</v>
      </c>
      <c r="D1639">
        <f>VLOOKUP($A1639,'Medical Examinations'!$A$1:$J$2336,3,FALSE)</f>
        <v>11.68</v>
      </c>
      <c r="E1639" t="str">
        <f>VLOOKUP($A1639,'Medical Examinations'!$A$1:$J$2336,4,FALSE)</f>
        <v>No</v>
      </c>
      <c r="F1639" t="str">
        <f>VLOOKUP($A1639,'Medical Examinations'!$A$1:$J$2336,5,FALSE)</f>
        <v>No</v>
      </c>
      <c r="G1639" t="str">
        <f>VLOOKUP($A1639,'Medical Examinations'!$A$1:$J$2336,6,FALSE)</f>
        <v>No</v>
      </c>
      <c r="H1639">
        <f>VLOOKUP($A1639,'Medical Examinations'!$A$1:$J$2336,7,FALSE)</f>
        <v>0</v>
      </c>
      <c r="I1639" t="str">
        <f>VLOOKUP($A1639,'Medical Examinations'!$A$1:$J$2336,8,FALSE)</f>
        <v>No</v>
      </c>
      <c r="J1639" t="str">
        <f>VLOOKUP($A1639,'Medical Examinations'!$A$1:$J$2336,9,FALSE)</f>
        <v>Normal Weight</v>
      </c>
      <c r="K1639" t="str">
        <f>VLOOKUP($A1639,'Medical Examinations'!$A$1:$J$2336,10,FALSE)</f>
        <v>Diabetes</v>
      </c>
      <c r="L1639">
        <f>VLOOKUP($A1639,'Hospitalisation Details'!$A$1:$O$2344,2,FALSE)</f>
        <v>11</v>
      </c>
      <c r="M1639" s="6" t="str">
        <f>VLOOKUP($A1639,'Hospitalisation Details'!$A$1:$O$2344,5,FALSE)</f>
        <v>11-Oct-1974</v>
      </c>
      <c r="N1639" s="28">
        <f>VLOOKUP($A1639,'Hospitalisation Details'!$A$1:$O$2344,6,FALSE)</f>
        <v>48</v>
      </c>
      <c r="O1639" s="28">
        <f>VLOOKUP($A1639,'Hospitalisation Details'!$A$1:$O$2344,7,FALSE)</f>
        <v>0</v>
      </c>
      <c r="P1639" s="28">
        <f>VLOOKUP($A1639,'Hospitalisation Details'!$A$1:$O$2344,8,FALSE)</f>
        <v>5979.99</v>
      </c>
      <c r="Q1639" t="str">
        <f>VLOOKUP($A1639,'Hospitalisation Details'!$A$1:$O$2344,3,FALSE)</f>
        <v>Oct</v>
      </c>
    </row>
    <row r="1640" spans="1:17" ht="15.6" x14ac:dyDescent="0.3">
      <c r="A1640" s="21" t="s">
        <v>730</v>
      </c>
      <c r="B1640" t="str">
        <f>VLOOKUP($A1640,'Customer Names'!$A$2:$D$2336,3,FALSE)</f>
        <v>Alden W</v>
      </c>
      <c r="C1640">
        <f>VLOOKUP($A1640,'Medical Examinations'!$A$1:$J$2336,2,FALSE)</f>
        <v>34.1</v>
      </c>
      <c r="D1640">
        <f>VLOOKUP($A1640,'Medical Examinations'!$A$1:$J$2336,3,FALSE)</f>
        <v>5.16</v>
      </c>
      <c r="E1640" t="str">
        <f>VLOOKUP($A1640,'Medical Examinations'!$A$1:$J$2336,4,FALSE)</f>
        <v>No</v>
      </c>
      <c r="F1640" t="str">
        <f>VLOOKUP($A1640,'Medical Examinations'!$A$1:$J$2336,5,FALSE)</f>
        <v>No</v>
      </c>
      <c r="G1640" t="str">
        <f>VLOOKUP($A1640,'Medical Examinations'!$A$1:$J$2336,6,FALSE)</f>
        <v>No</v>
      </c>
      <c r="H1640">
        <f>VLOOKUP($A1640,'Medical Examinations'!$A$1:$J$2336,7,FALSE)</f>
        <v>0</v>
      </c>
      <c r="I1640" t="str">
        <f>VLOOKUP($A1640,'Medical Examinations'!$A$1:$J$2336,8,FALSE)</f>
        <v>No</v>
      </c>
      <c r="J1640" t="str">
        <f>VLOOKUP($A1640,'Medical Examinations'!$A$1:$J$2336,9,FALSE)</f>
        <v>Obesity</v>
      </c>
      <c r="K1640" t="str">
        <f>VLOOKUP($A1640,'Medical Examinations'!$A$1:$J$2336,10,FALSE)</f>
        <v>Normal</v>
      </c>
      <c r="L1640">
        <f>VLOOKUP($A1640,'Hospitalisation Details'!$A$1:$O$2344,2,FALSE)</f>
        <v>10</v>
      </c>
      <c r="M1640" s="6" t="str">
        <f>VLOOKUP($A1640,'Hospitalisation Details'!$A$1:$O$2344,5,FALSE)</f>
        <v>10-Oct-1980</v>
      </c>
      <c r="N1640" s="28">
        <f>VLOOKUP($A1640,'Hospitalisation Details'!$A$1:$O$2344,6,FALSE)</f>
        <v>42</v>
      </c>
      <c r="O1640" s="28">
        <f>VLOOKUP($A1640,'Hospitalisation Details'!$A$1:$O$2344,7,FALSE)</f>
        <v>0</v>
      </c>
      <c r="P1640" s="28">
        <f>VLOOKUP($A1640,'Hospitalisation Details'!$A$1:$O$2344,8,FALSE)</f>
        <v>5979.73</v>
      </c>
      <c r="Q1640" t="str">
        <f>VLOOKUP($A1640,'Hospitalisation Details'!$A$1:$O$2344,3,FALSE)</f>
        <v>Oct</v>
      </c>
    </row>
    <row r="1641" spans="1:17" ht="15.6" x14ac:dyDescent="0.3">
      <c r="A1641" s="21" t="s">
        <v>729</v>
      </c>
      <c r="B1641" t="str">
        <f>VLOOKUP($A1641,'Customer Names'!$A$2:$D$2336,3,FALSE)</f>
        <v>Suzanne M</v>
      </c>
      <c r="C1641">
        <f>VLOOKUP($A1641,'Medical Examinations'!$A$1:$J$2336,2,FALSE)</f>
        <v>16.5</v>
      </c>
      <c r="D1641">
        <f>VLOOKUP($A1641,'Medical Examinations'!$A$1:$J$2336,3,FALSE)</f>
        <v>6.9</v>
      </c>
      <c r="E1641" t="str">
        <f>VLOOKUP($A1641,'Medical Examinations'!$A$1:$J$2336,4,FALSE)</f>
        <v>Yes</v>
      </c>
      <c r="F1641" t="str">
        <f>VLOOKUP($A1641,'Medical Examinations'!$A$1:$J$2336,5,FALSE)</f>
        <v>No</v>
      </c>
      <c r="G1641" t="str">
        <f>VLOOKUP($A1641,'Medical Examinations'!$A$1:$J$2336,6,FALSE)</f>
        <v>No</v>
      </c>
      <c r="H1641">
        <f>VLOOKUP($A1641,'Medical Examinations'!$A$1:$J$2336,7,FALSE)</f>
        <v>2</v>
      </c>
      <c r="I1641" t="str">
        <f>VLOOKUP($A1641,'Medical Examinations'!$A$1:$J$2336,8,FALSE)</f>
        <v>No</v>
      </c>
      <c r="J1641" t="str">
        <f>VLOOKUP($A1641,'Medical Examinations'!$A$1:$J$2336,9,FALSE)</f>
        <v>Under Weight</v>
      </c>
      <c r="K1641" t="str">
        <f>VLOOKUP($A1641,'Medical Examinations'!$A$1:$J$2336,10,FALSE)</f>
        <v>Diabetes</v>
      </c>
      <c r="L1641">
        <f>VLOOKUP($A1641,'Hospitalisation Details'!$A$1:$O$2344,2,FALSE)</f>
        <v>25</v>
      </c>
      <c r="M1641" s="6" t="str">
        <f>VLOOKUP($A1641,'Hospitalisation Details'!$A$1:$O$2344,5,FALSE)</f>
        <v>25-Jun-1970</v>
      </c>
      <c r="N1641" s="28">
        <f>VLOOKUP($A1641,'Hospitalisation Details'!$A$1:$O$2344,6,FALSE)</f>
        <v>52</v>
      </c>
      <c r="O1641" s="28">
        <f>VLOOKUP($A1641,'Hospitalisation Details'!$A$1:$O$2344,7,FALSE)</f>
        <v>0</v>
      </c>
      <c r="P1641" s="28">
        <f>VLOOKUP($A1641,'Hospitalisation Details'!$A$1:$O$2344,8,FALSE)</f>
        <v>5979.66</v>
      </c>
      <c r="Q1641" t="str">
        <f>VLOOKUP($A1641,'Hospitalisation Details'!$A$1:$O$2344,3,FALSE)</f>
        <v>Jun</v>
      </c>
    </row>
    <row r="1642" spans="1:17" ht="15.6" x14ac:dyDescent="0.3">
      <c r="A1642" s="21" t="s">
        <v>728</v>
      </c>
      <c r="B1642" t="str">
        <f>VLOOKUP($A1642,'Customer Names'!$A$2:$D$2336,3,FALSE)</f>
        <v>Heidi Z</v>
      </c>
      <c r="C1642">
        <f>VLOOKUP($A1642,'Medical Examinations'!$A$1:$J$2336,2,FALSE)</f>
        <v>30.69</v>
      </c>
      <c r="D1642">
        <f>VLOOKUP($A1642,'Medical Examinations'!$A$1:$J$2336,3,FALSE)</f>
        <v>4.83</v>
      </c>
      <c r="E1642" t="str">
        <f>VLOOKUP($A1642,'Medical Examinations'!$A$1:$J$2336,4,FALSE)</f>
        <v>No</v>
      </c>
      <c r="F1642" t="str">
        <f>VLOOKUP($A1642,'Medical Examinations'!$A$1:$J$2336,5,FALSE)</f>
        <v>No</v>
      </c>
      <c r="G1642" t="str">
        <f>VLOOKUP($A1642,'Medical Examinations'!$A$1:$J$2336,6,FALSE)</f>
        <v>No</v>
      </c>
      <c r="H1642">
        <f>VLOOKUP($A1642,'Medical Examinations'!$A$1:$J$2336,7,FALSE)</f>
        <v>1</v>
      </c>
      <c r="I1642" t="str">
        <f>VLOOKUP($A1642,'Medical Examinations'!$A$1:$J$2336,8,FALSE)</f>
        <v>No</v>
      </c>
      <c r="J1642" t="str">
        <f>VLOOKUP($A1642,'Medical Examinations'!$A$1:$J$2336,9,FALSE)</f>
        <v>Obesity</v>
      </c>
      <c r="K1642" t="str">
        <f>VLOOKUP($A1642,'Medical Examinations'!$A$1:$J$2336,10,FALSE)</f>
        <v>Normal</v>
      </c>
      <c r="L1642">
        <f>VLOOKUP($A1642,'Hospitalisation Details'!$A$1:$O$2344,2,FALSE)</f>
        <v>11</v>
      </c>
      <c r="M1642" s="6" t="str">
        <f>VLOOKUP($A1642,'Hospitalisation Details'!$A$1:$O$2344,5,FALSE)</f>
        <v>11-Nov-1984</v>
      </c>
      <c r="N1642" s="28">
        <f>VLOOKUP($A1642,'Hospitalisation Details'!$A$1:$O$2344,6,FALSE)</f>
        <v>38</v>
      </c>
      <c r="O1642" s="28">
        <f>VLOOKUP($A1642,'Hospitalisation Details'!$A$1:$O$2344,7,FALSE)</f>
        <v>1</v>
      </c>
      <c r="P1642" s="28">
        <f>VLOOKUP($A1642,'Hospitalisation Details'!$A$1:$O$2344,8,FALSE)</f>
        <v>5976.83</v>
      </c>
      <c r="Q1642" t="str">
        <f>VLOOKUP($A1642,'Hospitalisation Details'!$A$1:$O$2344,3,FALSE)</f>
        <v>Nov</v>
      </c>
    </row>
    <row r="1643" spans="1:17" ht="15.6" x14ac:dyDescent="0.3">
      <c r="A1643" s="21" t="s">
        <v>727</v>
      </c>
      <c r="B1643" t="str">
        <f>VLOOKUP($A1643,'Customer Names'!$A$2:$D$2336,3,FALSE)</f>
        <v>Carolyn</v>
      </c>
      <c r="C1643">
        <f>VLOOKUP($A1643,'Medical Examinations'!$A$1:$J$2336,2,FALSE)</f>
        <v>28.93</v>
      </c>
      <c r="D1643">
        <f>VLOOKUP($A1643,'Medical Examinations'!$A$1:$J$2336,3,FALSE)</f>
        <v>4.87</v>
      </c>
      <c r="E1643" t="str">
        <f>VLOOKUP($A1643,'Medical Examinations'!$A$1:$J$2336,4,FALSE)</f>
        <v>No</v>
      </c>
      <c r="F1643" t="str">
        <f>VLOOKUP($A1643,'Medical Examinations'!$A$1:$J$2336,5,FALSE)</f>
        <v>No</v>
      </c>
      <c r="G1643" t="str">
        <f>VLOOKUP($A1643,'Medical Examinations'!$A$1:$J$2336,6,FALSE)</f>
        <v>No</v>
      </c>
      <c r="H1643">
        <f>VLOOKUP($A1643,'Medical Examinations'!$A$1:$J$2336,7,FALSE)</f>
        <v>1</v>
      </c>
      <c r="I1643" t="str">
        <f>VLOOKUP($A1643,'Medical Examinations'!$A$1:$J$2336,8,FALSE)</f>
        <v>No</v>
      </c>
      <c r="J1643" t="str">
        <f>VLOOKUP($A1643,'Medical Examinations'!$A$1:$J$2336,9,FALSE)</f>
        <v>Over Weight</v>
      </c>
      <c r="K1643" t="str">
        <f>VLOOKUP($A1643,'Medical Examinations'!$A$1:$J$2336,10,FALSE)</f>
        <v>Normal</v>
      </c>
      <c r="L1643">
        <f>VLOOKUP($A1643,'Hospitalisation Details'!$A$1:$O$2344,2,FALSE)</f>
        <v>19</v>
      </c>
      <c r="M1643" s="6" t="str">
        <f>VLOOKUP($A1643,'Hospitalisation Details'!$A$1:$O$2344,5,FALSE)</f>
        <v>19-Sep-1984</v>
      </c>
      <c r="N1643" s="28">
        <f>VLOOKUP($A1643,'Hospitalisation Details'!$A$1:$O$2344,6,FALSE)</f>
        <v>38</v>
      </c>
      <c r="O1643" s="28">
        <f>VLOOKUP($A1643,'Hospitalisation Details'!$A$1:$O$2344,7,FALSE)</f>
        <v>1</v>
      </c>
      <c r="P1643" s="28">
        <f>VLOOKUP($A1643,'Hospitalisation Details'!$A$1:$O$2344,8,FALSE)</f>
        <v>5974.38</v>
      </c>
      <c r="Q1643" t="str">
        <f>VLOOKUP($A1643,'Hospitalisation Details'!$A$1:$O$2344,3,FALSE)</f>
        <v>Sep</v>
      </c>
    </row>
    <row r="1644" spans="1:17" ht="15.6" x14ac:dyDescent="0.3">
      <c r="A1644" s="21" t="s">
        <v>726</v>
      </c>
      <c r="B1644" t="str">
        <f>VLOOKUP($A1644,'Customer Names'!$A$2:$D$2336,3,FALSE)</f>
        <v>Sabine</v>
      </c>
      <c r="C1644">
        <f>VLOOKUP($A1644,'Medical Examinations'!$A$1:$J$2336,2,FALSE)</f>
        <v>38.9</v>
      </c>
      <c r="D1644">
        <f>VLOOKUP($A1644,'Medical Examinations'!$A$1:$J$2336,3,FALSE)</f>
        <v>4.28</v>
      </c>
      <c r="E1644" t="str">
        <f>VLOOKUP($A1644,'Medical Examinations'!$A$1:$J$2336,4,FALSE)</f>
        <v>No</v>
      </c>
      <c r="F1644" t="str">
        <f>VLOOKUP($A1644,'Medical Examinations'!$A$1:$J$2336,5,FALSE)</f>
        <v>No</v>
      </c>
      <c r="G1644" t="str">
        <f>VLOOKUP($A1644,'Medical Examinations'!$A$1:$J$2336,6,FALSE)</f>
        <v>No</v>
      </c>
      <c r="H1644">
        <f>VLOOKUP($A1644,'Medical Examinations'!$A$1:$J$2336,7,FALSE)</f>
        <v>0</v>
      </c>
      <c r="I1644" t="str">
        <f>VLOOKUP($A1644,'Medical Examinations'!$A$1:$J$2336,8,FALSE)</f>
        <v>No</v>
      </c>
      <c r="J1644" t="str">
        <f>VLOOKUP($A1644,'Medical Examinations'!$A$1:$J$2336,9,FALSE)</f>
        <v>Obesity</v>
      </c>
      <c r="K1644" t="str">
        <f>VLOOKUP($A1644,'Medical Examinations'!$A$1:$J$2336,10,FALSE)</f>
        <v>Normal</v>
      </c>
      <c r="L1644">
        <f>VLOOKUP($A1644,'Hospitalisation Details'!$A$1:$O$2344,2,FALSE)</f>
        <v>22</v>
      </c>
      <c r="M1644" s="6" t="str">
        <f>VLOOKUP($A1644,'Hospitalisation Details'!$A$1:$O$2344,5,FALSE)</f>
        <v>22-Jul-1989</v>
      </c>
      <c r="N1644" s="28">
        <f>VLOOKUP($A1644,'Hospitalisation Details'!$A$1:$O$2344,6,FALSE)</f>
        <v>33</v>
      </c>
      <c r="O1644" s="28">
        <f>VLOOKUP($A1644,'Hospitalisation Details'!$A$1:$O$2344,7,FALSE)</f>
        <v>3</v>
      </c>
      <c r="P1644" s="28">
        <f>VLOOKUP($A1644,'Hospitalisation Details'!$A$1:$O$2344,8,FALSE)</f>
        <v>5972.38</v>
      </c>
      <c r="Q1644" t="str">
        <f>VLOOKUP($A1644,'Hospitalisation Details'!$A$1:$O$2344,3,FALSE)</f>
        <v>Jul</v>
      </c>
    </row>
    <row r="1645" spans="1:17" ht="15.6" x14ac:dyDescent="0.3">
      <c r="A1645" s="21" t="s">
        <v>725</v>
      </c>
      <c r="B1645" t="str">
        <f>VLOOKUP($A1645,'Customer Names'!$A$2:$D$2336,3,FALSE)</f>
        <v>Bobby</v>
      </c>
      <c r="C1645">
        <f>VLOOKUP($A1645,'Medical Examinations'!$A$1:$J$2336,2,FALSE)</f>
        <v>26.9</v>
      </c>
      <c r="D1645">
        <f>VLOOKUP($A1645,'Medical Examinations'!$A$1:$J$2336,3,FALSE)</f>
        <v>4.07</v>
      </c>
      <c r="E1645" t="str">
        <f>VLOOKUP($A1645,'Medical Examinations'!$A$1:$J$2336,4,FALSE)</f>
        <v>No</v>
      </c>
      <c r="F1645" t="str">
        <f>VLOOKUP($A1645,'Medical Examinations'!$A$1:$J$2336,5,FALSE)</f>
        <v>No</v>
      </c>
      <c r="G1645" t="str">
        <f>VLOOKUP($A1645,'Medical Examinations'!$A$1:$J$2336,6,FALSE)</f>
        <v>No</v>
      </c>
      <c r="H1645">
        <f>VLOOKUP($A1645,'Medical Examinations'!$A$1:$J$2336,7,FALSE)</f>
        <v>0</v>
      </c>
      <c r="I1645" t="str">
        <f>VLOOKUP($A1645,'Medical Examinations'!$A$1:$J$2336,8,FALSE)</f>
        <v>No</v>
      </c>
      <c r="J1645" t="str">
        <f>VLOOKUP($A1645,'Medical Examinations'!$A$1:$J$2336,9,FALSE)</f>
        <v>Over Weight</v>
      </c>
      <c r="K1645" t="str">
        <f>VLOOKUP($A1645,'Medical Examinations'!$A$1:$J$2336,10,FALSE)</f>
        <v>Normal</v>
      </c>
      <c r="L1645">
        <f>VLOOKUP($A1645,'Hospitalisation Details'!$A$1:$O$2344,2,FALSE)</f>
        <v>21</v>
      </c>
      <c r="M1645" s="6" t="str">
        <f>VLOOKUP($A1645,'Hospitalisation Details'!$A$1:$O$2344,5,FALSE)</f>
        <v>21-Jul-1980</v>
      </c>
      <c r="N1645" s="28">
        <f>VLOOKUP($A1645,'Hospitalisation Details'!$A$1:$O$2344,6,FALSE)</f>
        <v>42</v>
      </c>
      <c r="O1645" s="28">
        <f>VLOOKUP($A1645,'Hospitalisation Details'!$A$1:$O$2344,7,FALSE)</f>
        <v>0</v>
      </c>
      <c r="P1645" s="28">
        <f>VLOOKUP($A1645,'Hospitalisation Details'!$A$1:$O$2344,8,FALSE)</f>
        <v>5969.72</v>
      </c>
      <c r="Q1645" t="str">
        <f>VLOOKUP($A1645,'Hospitalisation Details'!$A$1:$O$2344,3,FALSE)</f>
        <v>Jul</v>
      </c>
    </row>
    <row r="1646" spans="1:17" ht="15.6" x14ac:dyDescent="0.3">
      <c r="A1646" s="21" t="s">
        <v>724</v>
      </c>
      <c r="B1646" t="str">
        <f>VLOOKUP($A1646,'Customer Names'!$A$2:$D$2336,3,FALSE)</f>
        <v>Fan</v>
      </c>
      <c r="C1646">
        <f>VLOOKUP($A1646,'Medical Examinations'!$A$1:$J$2336,2,FALSE)</f>
        <v>24.86</v>
      </c>
      <c r="D1646">
        <f>VLOOKUP($A1646,'Medical Examinations'!$A$1:$J$2336,3,FALSE)</f>
        <v>6.23</v>
      </c>
      <c r="E1646" t="str">
        <f>VLOOKUP($A1646,'Medical Examinations'!$A$1:$J$2336,4,FALSE)</f>
        <v>No</v>
      </c>
      <c r="F1646" t="str">
        <f>VLOOKUP($A1646,'Medical Examinations'!$A$1:$J$2336,5,FALSE)</f>
        <v>No</v>
      </c>
      <c r="G1646" t="str">
        <f>VLOOKUP($A1646,'Medical Examinations'!$A$1:$J$2336,6,FALSE)</f>
        <v>No</v>
      </c>
      <c r="H1646">
        <f>VLOOKUP($A1646,'Medical Examinations'!$A$1:$J$2336,7,FALSE)</f>
        <v>0</v>
      </c>
      <c r="I1646" t="str">
        <f>VLOOKUP($A1646,'Medical Examinations'!$A$1:$J$2336,8,FALSE)</f>
        <v>No</v>
      </c>
      <c r="J1646" t="str">
        <f>VLOOKUP($A1646,'Medical Examinations'!$A$1:$J$2336,9,FALSE)</f>
        <v>Normal Weight</v>
      </c>
      <c r="K1646" t="str">
        <f>VLOOKUP($A1646,'Medical Examinations'!$A$1:$J$2336,10,FALSE)</f>
        <v>Prediabetes</v>
      </c>
      <c r="L1646">
        <f>VLOOKUP($A1646,'Hospitalisation Details'!$A$1:$O$2344,2,FALSE)</f>
        <v>5</v>
      </c>
      <c r="M1646" s="6" t="str">
        <f>VLOOKUP($A1646,'Hospitalisation Details'!$A$1:$O$2344,5,FALSE)</f>
        <v>5-Aug-1980</v>
      </c>
      <c r="N1646" s="28">
        <f>VLOOKUP($A1646,'Hospitalisation Details'!$A$1:$O$2344,6,FALSE)</f>
        <v>42</v>
      </c>
      <c r="O1646" s="28">
        <f>VLOOKUP($A1646,'Hospitalisation Details'!$A$1:$O$2344,7,FALSE)</f>
        <v>0</v>
      </c>
      <c r="P1646" s="28">
        <f>VLOOKUP($A1646,'Hospitalisation Details'!$A$1:$O$2344,8,FALSE)</f>
        <v>5966.89</v>
      </c>
      <c r="Q1646" t="str">
        <f>VLOOKUP($A1646,'Hospitalisation Details'!$A$1:$O$2344,3,FALSE)</f>
        <v>Aug</v>
      </c>
    </row>
    <row r="1647" spans="1:17" ht="15.6" x14ac:dyDescent="0.3">
      <c r="A1647" s="21" t="s">
        <v>723</v>
      </c>
      <c r="B1647" t="str">
        <f>VLOOKUP($A1647,'Customer Names'!$A$2:$D$2336,3,FALSE)</f>
        <v>Rachel M</v>
      </c>
      <c r="C1647">
        <f>VLOOKUP($A1647,'Medical Examinations'!$A$1:$J$2336,2,FALSE)</f>
        <v>39.14</v>
      </c>
      <c r="D1647">
        <f>VLOOKUP($A1647,'Medical Examinations'!$A$1:$J$2336,3,FALSE)</f>
        <v>6.24</v>
      </c>
      <c r="E1647" t="str">
        <f>VLOOKUP($A1647,'Medical Examinations'!$A$1:$J$2336,4,FALSE)</f>
        <v>No</v>
      </c>
      <c r="F1647" t="str">
        <f>VLOOKUP($A1647,'Medical Examinations'!$A$1:$J$2336,5,FALSE)</f>
        <v>Yes</v>
      </c>
      <c r="G1647" t="str">
        <f>VLOOKUP($A1647,'Medical Examinations'!$A$1:$J$2336,6,FALSE)</f>
        <v>No</v>
      </c>
      <c r="H1647">
        <f>VLOOKUP($A1647,'Medical Examinations'!$A$1:$J$2336,7,FALSE)</f>
        <v>1</v>
      </c>
      <c r="I1647" t="str">
        <f>VLOOKUP($A1647,'Medical Examinations'!$A$1:$J$2336,8,FALSE)</f>
        <v>No</v>
      </c>
      <c r="J1647" t="str">
        <f>VLOOKUP($A1647,'Medical Examinations'!$A$1:$J$2336,9,FALSE)</f>
        <v>Obesity</v>
      </c>
      <c r="K1647" t="str">
        <f>VLOOKUP($A1647,'Medical Examinations'!$A$1:$J$2336,10,FALSE)</f>
        <v>Prediabetes</v>
      </c>
      <c r="L1647">
        <f>VLOOKUP($A1647,'Hospitalisation Details'!$A$1:$O$2344,2,FALSE)</f>
        <v>15</v>
      </c>
      <c r="M1647" s="6" t="str">
        <f>VLOOKUP($A1647,'Hospitalisation Details'!$A$1:$O$2344,5,FALSE)</f>
        <v>15-Jul-2004</v>
      </c>
      <c r="N1647" s="28">
        <f>VLOOKUP($A1647,'Hospitalisation Details'!$A$1:$O$2344,6,FALSE)</f>
        <v>18</v>
      </c>
      <c r="O1647" s="28">
        <f>VLOOKUP($A1647,'Hospitalisation Details'!$A$1:$O$2344,7,FALSE)</f>
        <v>0</v>
      </c>
      <c r="P1647" s="28">
        <f>VLOOKUP($A1647,'Hospitalisation Details'!$A$1:$O$2344,8,FALSE)</f>
        <v>5960.91</v>
      </c>
      <c r="Q1647" t="str">
        <f>VLOOKUP($A1647,'Hospitalisation Details'!$A$1:$O$2344,3,FALSE)</f>
        <v>Jul</v>
      </c>
    </row>
    <row r="1648" spans="1:17" ht="15.6" x14ac:dyDescent="0.3">
      <c r="A1648" s="21" t="s">
        <v>722</v>
      </c>
      <c r="B1648" t="str">
        <f>VLOOKUP($A1648,'Customer Names'!$A$2:$D$2336,3,FALSE)</f>
        <v>Greg</v>
      </c>
      <c r="C1648">
        <f>VLOOKUP($A1648,'Medical Examinations'!$A$1:$J$2336,2,FALSE)</f>
        <v>39.799999999999997</v>
      </c>
      <c r="D1648">
        <f>VLOOKUP($A1648,'Medical Examinations'!$A$1:$J$2336,3,FALSE)</f>
        <v>6.17</v>
      </c>
      <c r="E1648" t="str">
        <f>VLOOKUP($A1648,'Medical Examinations'!$A$1:$J$2336,4,FALSE)</f>
        <v>No</v>
      </c>
      <c r="F1648" t="str">
        <f>VLOOKUP($A1648,'Medical Examinations'!$A$1:$J$2336,5,FALSE)</f>
        <v>No</v>
      </c>
      <c r="G1648" t="str">
        <f>VLOOKUP($A1648,'Medical Examinations'!$A$1:$J$2336,6,FALSE)</f>
        <v>Yes</v>
      </c>
      <c r="H1648">
        <f>VLOOKUP($A1648,'Medical Examinations'!$A$1:$J$2336,7,FALSE)</f>
        <v>1</v>
      </c>
      <c r="I1648" t="str">
        <f>VLOOKUP($A1648,'Medical Examinations'!$A$1:$J$2336,8,FALSE)</f>
        <v>No</v>
      </c>
      <c r="J1648" t="str">
        <f>VLOOKUP($A1648,'Medical Examinations'!$A$1:$J$2336,9,FALSE)</f>
        <v>Obesity</v>
      </c>
      <c r="K1648" t="str">
        <f>VLOOKUP($A1648,'Medical Examinations'!$A$1:$J$2336,10,FALSE)</f>
        <v>Prediabetes</v>
      </c>
      <c r="L1648">
        <f>VLOOKUP($A1648,'Hospitalisation Details'!$A$1:$O$2344,2,FALSE)</f>
        <v>13</v>
      </c>
      <c r="M1648" s="6" t="str">
        <f>VLOOKUP($A1648,'Hospitalisation Details'!$A$1:$O$2344,5,FALSE)</f>
        <v>13-Aug-2003</v>
      </c>
      <c r="N1648" s="28">
        <f>VLOOKUP($A1648,'Hospitalisation Details'!$A$1:$O$2344,6,FALSE)</f>
        <v>19</v>
      </c>
      <c r="O1648" s="28">
        <f>VLOOKUP($A1648,'Hospitalisation Details'!$A$1:$O$2344,7,FALSE)</f>
        <v>0</v>
      </c>
      <c r="P1648" s="28">
        <f>VLOOKUP($A1648,'Hospitalisation Details'!$A$1:$O$2344,8,FALSE)</f>
        <v>5957.35</v>
      </c>
      <c r="Q1648" t="str">
        <f>VLOOKUP($A1648,'Hospitalisation Details'!$A$1:$O$2344,3,FALSE)</f>
        <v>Aug</v>
      </c>
    </row>
    <row r="1649" spans="1:17" ht="15.6" x14ac:dyDescent="0.3">
      <c r="A1649" s="21" t="s">
        <v>721</v>
      </c>
      <c r="B1649" t="str">
        <f>VLOOKUP($A1649,'Customer Names'!$A$2:$D$2336,3,FALSE)</f>
        <v>Dan</v>
      </c>
      <c r="C1649">
        <f>VLOOKUP($A1649,'Medical Examinations'!$A$1:$J$2336,2,FALSE)</f>
        <v>34.32</v>
      </c>
      <c r="D1649">
        <f>VLOOKUP($A1649,'Medical Examinations'!$A$1:$J$2336,3,FALSE)</f>
        <v>5.16</v>
      </c>
      <c r="E1649" t="str">
        <f>VLOOKUP($A1649,'Medical Examinations'!$A$1:$J$2336,4,FALSE)</f>
        <v>No</v>
      </c>
      <c r="F1649" t="str">
        <f>VLOOKUP($A1649,'Medical Examinations'!$A$1:$J$2336,5,FALSE)</f>
        <v>No</v>
      </c>
      <c r="G1649" t="str">
        <f>VLOOKUP($A1649,'Medical Examinations'!$A$1:$J$2336,6,FALSE)</f>
        <v>No</v>
      </c>
      <c r="H1649">
        <f>VLOOKUP($A1649,'Medical Examinations'!$A$1:$J$2336,7,FALSE)</f>
        <v>1</v>
      </c>
      <c r="I1649" t="str">
        <f>VLOOKUP($A1649,'Medical Examinations'!$A$1:$J$2336,8,FALSE)</f>
        <v>No</v>
      </c>
      <c r="J1649" t="str">
        <f>VLOOKUP($A1649,'Medical Examinations'!$A$1:$J$2336,9,FALSE)</f>
        <v>Obesity</v>
      </c>
      <c r="K1649" t="str">
        <f>VLOOKUP($A1649,'Medical Examinations'!$A$1:$J$2336,10,FALSE)</f>
        <v>Normal</v>
      </c>
      <c r="L1649">
        <f>VLOOKUP($A1649,'Hospitalisation Details'!$A$1:$O$2344,2,FALSE)</f>
        <v>14</v>
      </c>
      <c r="M1649" s="6" t="str">
        <f>VLOOKUP($A1649,'Hospitalisation Details'!$A$1:$O$2344,5,FALSE)</f>
        <v>14-Jul-1987</v>
      </c>
      <c r="N1649" s="28">
        <f>VLOOKUP($A1649,'Hospitalisation Details'!$A$1:$O$2344,6,FALSE)</f>
        <v>35</v>
      </c>
      <c r="O1649" s="28">
        <f>VLOOKUP($A1649,'Hospitalisation Details'!$A$1:$O$2344,7,FALSE)</f>
        <v>3</v>
      </c>
      <c r="P1649" s="28">
        <f>VLOOKUP($A1649,'Hospitalisation Details'!$A$1:$O$2344,8,FALSE)</f>
        <v>5934.38</v>
      </c>
      <c r="Q1649" t="str">
        <f>VLOOKUP($A1649,'Hospitalisation Details'!$A$1:$O$2344,3,FALSE)</f>
        <v>Jul</v>
      </c>
    </row>
    <row r="1650" spans="1:17" ht="15.6" x14ac:dyDescent="0.3">
      <c r="A1650" s="21" t="s">
        <v>720</v>
      </c>
      <c r="B1650" t="str">
        <f>VLOOKUP($A1650,'Customer Names'!$A$2:$D$2336,3,FALSE)</f>
        <v>Jennifer A</v>
      </c>
      <c r="C1650">
        <f>VLOOKUP($A1650,'Medical Examinations'!$A$1:$J$2336,2,FALSE)</f>
        <v>32.51</v>
      </c>
      <c r="D1650">
        <f>VLOOKUP($A1650,'Medical Examinations'!$A$1:$J$2336,3,FALSE)</f>
        <v>4.3</v>
      </c>
      <c r="E1650" t="str">
        <f>VLOOKUP($A1650,'Medical Examinations'!$A$1:$J$2336,4,FALSE)</f>
        <v>No</v>
      </c>
      <c r="F1650" t="str">
        <f>VLOOKUP($A1650,'Medical Examinations'!$A$1:$J$2336,5,FALSE)</f>
        <v>No</v>
      </c>
      <c r="G1650" t="str">
        <f>VLOOKUP($A1650,'Medical Examinations'!$A$1:$J$2336,6,FALSE)</f>
        <v>No</v>
      </c>
      <c r="H1650">
        <f>VLOOKUP($A1650,'Medical Examinations'!$A$1:$J$2336,7,FALSE)</f>
        <v>0</v>
      </c>
      <c r="I1650" t="str">
        <f>VLOOKUP($A1650,'Medical Examinations'!$A$1:$J$2336,8,FALSE)</f>
        <v>No</v>
      </c>
      <c r="J1650" t="str">
        <f>VLOOKUP($A1650,'Medical Examinations'!$A$1:$J$2336,9,FALSE)</f>
        <v>Obesity</v>
      </c>
      <c r="K1650" t="str">
        <f>VLOOKUP($A1650,'Medical Examinations'!$A$1:$J$2336,10,FALSE)</f>
        <v>Normal</v>
      </c>
      <c r="L1650">
        <f>VLOOKUP($A1650,'Hospitalisation Details'!$A$1:$O$2344,2,FALSE)</f>
        <v>30</v>
      </c>
      <c r="M1650" s="6" t="str">
        <f>VLOOKUP($A1650,'Hospitalisation Details'!$A$1:$O$2344,5,FALSE)</f>
        <v>30-Jul-1994</v>
      </c>
      <c r="N1650" s="28">
        <f>VLOOKUP($A1650,'Hospitalisation Details'!$A$1:$O$2344,6,FALSE)</f>
        <v>28</v>
      </c>
      <c r="O1650" s="28">
        <f>VLOOKUP($A1650,'Hospitalisation Details'!$A$1:$O$2344,7,FALSE)</f>
        <v>0</v>
      </c>
      <c r="P1650" s="28">
        <f>VLOOKUP($A1650,'Hospitalisation Details'!$A$1:$O$2344,8,FALSE)</f>
        <v>5927.65</v>
      </c>
      <c r="Q1650" t="str">
        <f>VLOOKUP($A1650,'Hospitalisation Details'!$A$1:$O$2344,3,FALSE)</f>
        <v>Jul</v>
      </c>
    </row>
    <row r="1651" spans="1:17" ht="15.6" x14ac:dyDescent="0.3">
      <c r="A1651" s="21" t="s">
        <v>719</v>
      </c>
      <c r="B1651" t="str">
        <f>VLOOKUP($A1651,'Customer Names'!$A$2:$D$2336,3,FALSE)</f>
        <v>Jessica</v>
      </c>
      <c r="C1651">
        <f>VLOOKUP($A1651,'Medical Examinations'!$A$1:$J$2336,2,FALSE)</f>
        <v>30.71</v>
      </c>
      <c r="D1651">
        <f>VLOOKUP($A1651,'Medical Examinations'!$A$1:$J$2336,3,FALSE)</f>
        <v>6.14</v>
      </c>
      <c r="E1651" t="str">
        <f>VLOOKUP($A1651,'Medical Examinations'!$A$1:$J$2336,4,FALSE)</f>
        <v>No</v>
      </c>
      <c r="F1651" t="str">
        <f>VLOOKUP($A1651,'Medical Examinations'!$A$1:$J$2336,5,FALSE)</f>
        <v>No</v>
      </c>
      <c r="G1651" t="str">
        <f>VLOOKUP($A1651,'Medical Examinations'!$A$1:$J$2336,6,FALSE)</f>
        <v>Yes</v>
      </c>
      <c r="H1651">
        <f>VLOOKUP($A1651,'Medical Examinations'!$A$1:$J$2336,7,FALSE)</f>
        <v>1</v>
      </c>
      <c r="I1651" t="str">
        <f>VLOOKUP($A1651,'Medical Examinations'!$A$1:$J$2336,8,FALSE)</f>
        <v>No</v>
      </c>
      <c r="J1651" t="str">
        <f>VLOOKUP($A1651,'Medical Examinations'!$A$1:$J$2336,9,FALSE)</f>
        <v>Obesity</v>
      </c>
      <c r="K1651" t="str">
        <f>VLOOKUP($A1651,'Medical Examinations'!$A$1:$J$2336,10,FALSE)</f>
        <v>Prediabetes</v>
      </c>
      <c r="L1651">
        <f>VLOOKUP($A1651,'Hospitalisation Details'!$A$1:$O$2344,2,FALSE)</f>
        <v>13</v>
      </c>
      <c r="M1651" s="6" t="str">
        <f>VLOOKUP($A1651,'Hospitalisation Details'!$A$1:$O$2344,5,FALSE)</f>
        <v>13-Aug-1993</v>
      </c>
      <c r="N1651" s="28">
        <f>VLOOKUP($A1651,'Hospitalisation Details'!$A$1:$O$2344,6,FALSE)</f>
        <v>29</v>
      </c>
      <c r="O1651" s="28">
        <f>VLOOKUP($A1651,'Hospitalisation Details'!$A$1:$O$2344,7,FALSE)</f>
        <v>0</v>
      </c>
      <c r="P1651" s="28">
        <f>VLOOKUP($A1651,'Hospitalisation Details'!$A$1:$O$2344,8,FALSE)</f>
        <v>5926.93</v>
      </c>
      <c r="Q1651" t="str">
        <f>VLOOKUP($A1651,'Hospitalisation Details'!$A$1:$O$2344,3,FALSE)</f>
        <v>Aug</v>
      </c>
    </row>
    <row r="1652" spans="1:17" ht="15.6" x14ac:dyDescent="0.3">
      <c r="A1652" s="21" t="s">
        <v>718</v>
      </c>
      <c r="B1652" t="str">
        <f>VLOOKUP($A1652,'Customer Names'!$A$2:$D$2336,3,FALSE)</f>
        <v>Chaiwat</v>
      </c>
      <c r="C1652">
        <f>VLOOKUP($A1652,'Medical Examinations'!$A$1:$J$2336,2,FALSE)</f>
        <v>28.9</v>
      </c>
      <c r="D1652">
        <f>VLOOKUP($A1652,'Medical Examinations'!$A$1:$J$2336,3,FALSE)</f>
        <v>5.36</v>
      </c>
      <c r="E1652" t="str">
        <f>VLOOKUP($A1652,'Medical Examinations'!$A$1:$J$2336,4,FALSE)</f>
        <v>No</v>
      </c>
      <c r="F1652" t="str">
        <f>VLOOKUP($A1652,'Medical Examinations'!$A$1:$J$2336,5,FALSE)</f>
        <v>No</v>
      </c>
      <c r="G1652" t="str">
        <f>VLOOKUP($A1652,'Medical Examinations'!$A$1:$J$2336,6,FALSE)</f>
        <v>No</v>
      </c>
      <c r="H1652">
        <f>VLOOKUP($A1652,'Medical Examinations'!$A$1:$J$2336,7,FALSE)</f>
        <v>1</v>
      </c>
      <c r="I1652" t="str">
        <f>VLOOKUP($A1652,'Medical Examinations'!$A$1:$J$2336,8,FALSE)</f>
        <v>No</v>
      </c>
      <c r="J1652" t="str">
        <f>VLOOKUP($A1652,'Medical Examinations'!$A$1:$J$2336,9,FALSE)</f>
        <v>Over Weight</v>
      </c>
      <c r="K1652" t="str">
        <f>VLOOKUP($A1652,'Medical Examinations'!$A$1:$J$2336,10,FALSE)</f>
        <v>Normal</v>
      </c>
      <c r="L1652">
        <f>VLOOKUP($A1652,'Hospitalisation Details'!$A$1:$O$2344,2,FALSE)</f>
        <v>29</v>
      </c>
      <c r="M1652" s="6" t="str">
        <f>VLOOKUP($A1652,'Hospitalisation Details'!$A$1:$O$2344,5,FALSE)</f>
        <v>29-Jul-1987</v>
      </c>
      <c r="N1652" s="28">
        <f>VLOOKUP($A1652,'Hospitalisation Details'!$A$1:$O$2344,6,FALSE)</f>
        <v>35</v>
      </c>
      <c r="O1652" s="28">
        <f>VLOOKUP($A1652,'Hospitalisation Details'!$A$1:$O$2344,7,FALSE)</f>
        <v>3</v>
      </c>
      <c r="P1652" s="28">
        <f>VLOOKUP($A1652,'Hospitalisation Details'!$A$1:$O$2344,8,FALSE)</f>
        <v>5926.85</v>
      </c>
      <c r="Q1652" t="str">
        <f>VLOOKUP($A1652,'Hospitalisation Details'!$A$1:$O$2344,3,FALSE)</f>
        <v>Jul</v>
      </c>
    </row>
    <row r="1653" spans="1:17" ht="15.6" x14ac:dyDescent="0.3">
      <c r="A1653" s="21" t="s">
        <v>717</v>
      </c>
      <c r="B1653" t="str">
        <f>VLOOKUP($A1653,'Customer Names'!$A$2:$D$2336,3,FALSE)</f>
        <v>Kerri</v>
      </c>
      <c r="C1653">
        <f>VLOOKUP($A1653,'Medical Examinations'!$A$1:$J$2336,2,FALSE)</f>
        <v>36.19</v>
      </c>
      <c r="D1653">
        <f>VLOOKUP($A1653,'Medical Examinations'!$A$1:$J$2336,3,FALSE)</f>
        <v>4.3</v>
      </c>
      <c r="E1653" t="str">
        <f>VLOOKUP($A1653,'Medical Examinations'!$A$1:$J$2336,4,FALSE)</f>
        <v>No</v>
      </c>
      <c r="F1653" t="str">
        <f>VLOOKUP($A1653,'Medical Examinations'!$A$1:$J$2336,5,FALSE)</f>
        <v>No</v>
      </c>
      <c r="G1653" t="str">
        <f>VLOOKUP($A1653,'Medical Examinations'!$A$1:$J$2336,6,FALSE)</f>
        <v>No</v>
      </c>
      <c r="H1653">
        <f>VLOOKUP($A1653,'Medical Examinations'!$A$1:$J$2336,7,FALSE)</f>
        <v>0</v>
      </c>
      <c r="I1653" t="str">
        <f>VLOOKUP($A1653,'Medical Examinations'!$A$1:$J$2336,8,FALSE)</f>
        <v>No</v>
      </c>
      <c r="J1653" t="str">
        <f>VLOOKUP($A1653,'Medical Examinations'!$A$1:$J$2336,9,FALSE)</f>
        <v>Obesity</v>
      </c>
      <c r="K1653" t="str">
        <f>VLOOKUP($A1653,'Medical Examinations'!$A$1:$J$2336,10,FALSE)</f>
        <v>Normal</v>
      </c>
      <c r="L1653">
        <f>VLOOKUP($A1653,'Hospitalisation Details'!$A$1:$O$2344,2,FALSE)</f>
        <v>21</v>
      </c>
      <c r="M1653" s="6" t="str">
        <f>VLOOKUP($A1653,'Hospitalisation Details'!$A$1:$O$2344,5,FALSE)</f>
        <v>21-Dec-1982</v>
      </c>
      <c r="N1653" s="28">
        <f>VLOOKUP($A1653,'Hospitalisation Details'!$A$1:$O$2344,6,FALSE)</f>
        <v>40</v>
      </c>
      <c r="O1653" s="28">
        <f>VLOOKUP($A1653,'Hospitalisation Details'!$A$1:$O$2344,7,FALSE)</f>
        <v>0</v>
      </c>
      <c r="P1653" s="28">
        <f>VLOOKUP($A1653,'Hospitalisation Details'!$A$1:$O$2344,8,FALSE)</f>
        <v>5920.1</v>
      </c>
      <c r="Q1653" t="str">
        <f>VLOOKUP($A1653,'Hospitalisation Details'!$A$1:$O$2344,3,FALSE)</f>
        <v>Dec</v>
      </c>
    </row>
    <row r="1654" spans="1:17" ht="15.6" x14ac:dyDescent="0.3">
      <c r="A1654" s="21" t="s">
        <v>716</v>
      </c>
      <c r="B1654" t="str">
        <f>VLOOKUP($A1654,'Customer Names'!$A$2:$D$2336,3,FALSE)</f>
        <v>Lisa</v>
      </c>
      <c r="C1654">
        <f>VLOOKUP($A1654,'Medical Examinations'!$A$1:$J$2336,2,FALSE)</f>
        <v>29.6</v>
      </c>
      <c r="D1654">
        <f>VLOOKUP($A1654,'Medical Examinations'!$A$1:$J$2336,3,FALSE)</f>
        <v>4.09</v>
      </c>
      <c r="E1654" t="str">
        <f>VLOOKUP($A1654,'Medical Examinations'!$A$1:$J$2336,4,FALSE)</f>
        <v>No</v>
      </c>
      <c r="F1654" t="str">
        <f>VLOOKUP($A1654,'Medical Examinations'!$A$1:$J$2336,5,FALSE)</f>
        <v>No</v>
      </c>
      <c r="G1654" t="str">
        <f>VLOOKUP($A1654,'Medical Examinations'!$A$1:$J$2336,6,FALSE)</f>
        <v>No</v>
      </c>
      <c r="H1654">
        <f>VLOOKUP($A1654,'Medical Examinations'!$A$1:$J$2336,7,FALSE)</f>
        <v>0</v>
      </c>
      <c r="I1654" t="str">
        <f>VLOOKUP($A1654,'Medical Examinations'!$A$1:$J$2336,8,FALSE)</f>
        <v>No</v>
      </c>
      <c r="J1654" t="str">
        <f>VLOOKUP($A1654,'Medical Examinations'!$A$1:$J$2336,9,FALSE)</f>
        <v>Over Weight</v>
      </c>
      <c r="K1654" t="str">
        <f>VLOOKUP($A1654,'Medical Examinations'!$A$1:$J$2336,10,FALSE)</f>
        <v>Normal</v>
      </c>
      <c r="L1654">
        <f>VLOOKUP($A1654,'Hospitalisation Details'!$A$1:$O$2344,2,FALSE)</f>
        <v>8</v>
      </c>
      <c r="M1654" s="6" t="str">
        <f>VLOOKUP($A1654,'Hospitalisation Details'!$A$1:$O$2344,5,FALSE)</f>
        <v>8-Jul-1982</v>
      </c>
      <c r="N1654" s="28">
        <f>VLOOKUP($A1654,'Hospitalisation Details'!$A$1:$O$2344,6,FALSE)</f>
        <v>40</v>
      </c>
      <c r="O1654" s="28">
        <f>VLOOKUP($A1654,'Hospitalisation Details'!$A$1:$O$2344,7,FALSE)</f>
        <v>0</v>
      </c>
      <c r="P1654" s="28">
        <f>VLOOKUP($A1654,'Hospitalisation Details'!$A$1:$O$2344,8,FALSE)</f>
        <v>5910.94</v>
      </c>
      <c r="Q1654" t="str">
        <f>VLOOKUP($A1654,'Hospitalisation Details'!$A$1:$O$2344,3,FALSE)</f>
        <v>Jul</v>
      </c>
    </row>
    <row r="1655" spans="1:17" ht="15.6" x14ac:dyDescent="0.3">
      <c r="A1655" s="21" t="s">
        <v>715</v>
      </c>
      <c r="B1655" t="str">
        <f>VLOOKUP($A1655,'Customer Names'!$A$2:$D$2336,3,FALSE)</f>
        <v>Nicholas G</v>
      </c>
      <c r="C1655">
        <f>VLOOKUP($A1655,'Medical Examinations'!$A$1:$J$2336,2,FALSE)</f>
        <v>30.95</v>
      </c>
      <c r="D1655">
        <f>VLOOKUP($A1655,'Medical Examinations'!$A$1:$J$2336,3,FALSE)</f>
        <v>6.27</v>
      </c>
      <c r="E1655" t="str">
        <f>VLOOKUP($A1655,'Medical Examinations'!$A$1:$J$2336,4,FALSE)</f>
        <v>No</v>
      </c>
      <c r="F1655" t="str">
        <f>VLOOKUP($A1655,'Medical Examinations'!$A$1:$J$2336,5,FALSE)</f>
        <v>No</v>
      </c>
      <c r="G1655" t="str">
        <f>VLOOKUP($A1655,'Medical Examinations'!$A$1:$J$2336,6,FALSE)</f>
        <v>Yes</v>
      </c>
      <c r="H1655">
        <f>VLOOKUP($A1655,'Medical Examinations'!$A$1:$J$2336,7,FALSE)</f>
        <v>1</v>
      </c>
      <c r="I1655" t="str">
        <f>VLOOKUP($A1655,'Medical Examinations'!$A$1:$J$2336,8,FALSE)</f>
        <v>No</v>
      </c>
      <c r="J1655" t="str">
        <f>VLOOKUP($A1655,'Medical Examinations'!$A$1:$J$2336,9,FALSE)</f>
        <v>Obesity</v>
      </c>
      <c r="K1655" t="str">
        <f>VLOOKUP($A1655,'Medical Examinations'!$A$1:$J$2336,10,FALSE)</f>
        <v>Prediabetes</v>
      </c>
      <c r="L1655">
        <f>VLOOKUP($A1655,'Hospitalisation Details'!$A$1:$O$2344,2,FALSE)</f>
        <v>19</v>
      </c>
      <c r="M1655" s="6" t="str">
        <f>VLOOKUP($A1655,'Hospitalisation Details'!$A$1:$O$2344,5,FALSE)</f>
        <v>19-Oct-1993</v>
      </c>
      <c r="N1655" s="28">
        <f>VLOOKUP($A1655,'Hospitalisation Details'!$A$1:$O$2344,6,FALSE)</f>
        <v>29</v>
      </c>
      <c r="O1655" s="28">
        <f>VLOOKUP($A1655,'Hospitalisation Details'!$A$1:$O$2344,7,FALSE)</f>
        <v>0</v>
      </c>
      <c r="P1655" s="28">
        <f>VLOOKUP($A1655,'Hospitalisation Details'!$A$1:$O$2344,8,FALSE)</f>
        <v>5877.02</v>
      </c>
      <c r="Q1655" t="str">
        <f>VLOOKUP($A1655,'Hospitalisation Details'!$A$1:$O$2344,3,FALSE)</f>
        <v>Oct</v>
      </c>
    </row>
    <row r="1656" spans="1:17" ht="15.6" x14ac:dyDescent="0.3">
      <c r="A1656" s="21" t="s">
        <v>714</v>
      </c>
      <c r="B1656" t="str">
        <f>VLOOKUP($A1656,'Customer Names'!$A$2:$D$2336,3,FALSE)</f>
        <v>Vasilis S</v>
      </c>
      <c r="C1656">
        <f>VLOOKUP($A1656,'Medical Examinations'!$A$1:$J$2336,2,FALSE)</f>
        <v>19.95</v>
      </c>
      <c r="D1656">
        <f>VLOOKUP($A1656,'Medical Examinations'!$A$1:$J$2336,3,FALSE)</f>
        <v>5.39</v>
      </c>
      <c r="E1656" t="str">
        <f>VLOOKUP($A1656,'Medical Examinations'!$A$1:$J$2336,4,FALSE)</f>
        <v>No</v>
      </c>
      <c r="F1656" t="str">
        <f>VLOOKUP($A1656,'Medical Examinations'!$A$1:$J$2336,5,FALSE)</f>
        <v>No</v>
      </c>
      <c r="G1656" t="str">
        <f>VLOOKUP($A1656,'Medical Examinations'!$A$1:$J$2336,6,FALSE)</f>
        <v>No</v>
      </c>
      <c r="H1656">
        <f>VLOOKUP($A1656,'Medical Examinations'!$A$1:$J$2336,7,FALSE)</f>
        <v>1</v>
      </c>
      <c r="I1656" t="str">
        <f>VLOOKUP($A1656,'Medical Examinations'!$A$1:$J$2336,8,FALSE)</f>
        <v>No</v>
      </c>
      <c r="J1656" t="str">
        <f>VLOOKUP($A1656,'Medical Examinations'!$A$1:$J$2336,9,FALSE)</f>
        <v>Normal Weight</v>
      </c>
      <c r="K1656" t="str">
        <f>VLOOKUP($A1656,'Medical Examinations'!$A$1:$J$2336,10,FALSE)</f>
        <v>Normal</v>
      </c>
      <c r="L1656">
        <f>VLOOKUP($A1656,'Hospitalisation Details'!$A$1:$O$2344,2,FALSE)</f>
        <v>22</v>
      </c>
      <c r="M1656" s="6" t="str">
        <f>VLOOKUP($A1656,'Hospitalisation Details'!$A$1:$O$2344,5,FALSE)</f>
        <v>22-Nov-1984</v>
      </c>
      <c r="N1656" s="28">
        <f>VLOOKUP($A1656,'Hospitalisation Details'!$A$1:$O$2344,6,FALSE)</f>
        <v>38</v>
      </c>
      <c r="O1656" s="28">
        <f>VLOOKUP($A1656,'Hospitalisation Details'!$A$1:$O$2344,7,FALSE)</f>
        <v>1</v>
      </c>
      <c r="P1656" s="28">
        <f>VLOOKUP($A1656,'Hospitalisation Details'!$A$1:$O$2344,8,FALSE)</f>
        <v>5855.9</v>
      </c>
      <c r="Q1656" t="str">
        <f>VLOOKUP($A1656,'Hospitalisation Details'!$A$1:$O$2344,3,FALSE)</f>
        <v>Nov</v>
      </c>
    </row>
    <row r="1657" spans="1:17" ht="15.6" x14ac:dyDescent="0.3">
      <c r="A1657" s="21" t="s">
        <v>713</v>
      </c>
      <c r="B1657" t="str">
        <f>VLOOKUP($A1657,'Customer Names'!$A$2:$D$2336,3,FALSE)</f>
        <v>Michael P</v>
      </c>
      <c r="C1657">
        <f>VLOOKUP($A1657,'Medical Examinations'!$A$1:$J$2336,2,FALSE)</f>
        <v>23.65</v>
      </c>
      <c r="D1657">
        <f>VLOOKUP($A1657,'Medical Examinations'!$A$1:$J$2336,3,FALSE)</f>
        <v>5.75</v>
      </c>
      <c r="E1657" t="str">
        <f>VLOOKUP($A1657,'Medical Examinations'!$A$1:$J$2336,4,FALSE)</f>
        <v>Yes</v>
      </c>
      <c r="F1657" t="str">
        <f>VLOOKUP($A1657,'Medical Examinations'!$A$1:$J$2336,5,FALSE)</f>
        <v>No</v>
      </c>
      <c r="G1657" t="str">
        <f>VLOOKUP($A1657,'Medical Examinations'!$A$1:$J$2336,6,FALSE)</f>
        <v>No</v>
      </c>
      <c r="H1657">
        <f>VLOOKUP($A1657,'Medical Examinations'!$A$1:$J$2336,7,FALSE)</f>
        <v>0</v>
      </c>
      <c r="I1657" t="str">
        <f>VLOOKUP($A1657,'Medical Examinations'!$A$1:$J$2336,8,FALSE)</f>
        <v>No</v>
      </c>
      <c r="J1657" t="str">
        <f>VLOOKUP($A1657,'Medical Examinations'!$A$1:$J$2336,9,FALSE)</f>
        <v>Normal Weight</v>
      </c>
      <c r="K1657" t="str">
        <f>VLOOKUP($A1657,'Medical Examinations'!$A$1:$J$2336,10,FALSE)</f>
        <v>Prediabetes</v>
      </c>
      <c r="L1657">
        <f>VLOOKUP($A1657,'Hospitalisation Details'!$A$1:$O$2344,2,FALSE)</f>
        <v>18</v>
      </c>
      <c r="M1657" s="6" t="str">
        <f>VLOOKUP($A1657,'Hospitalisation Details'!$A$1:$O$2344,5,FALSE)</f>
        <v>18-Jun-1985</v>
      </c>
      <c r="N1657" s="28">
        <f>VLOOKUP($A1657,'Hospitalisation Details'!$A$1:$O$2344,6,FALSE)</f>
        <v>37</v>
      </c>
      <c r="O1657" s="28">
        <f>VLOOKUP($A1657,'Hospitalisation Details'!$A$1:$O$2344,7,FALSE)</f>
        <v>3</v>
      </c>
      <c r="P1657" s="28">
        <f>VLOOKUP($A1657,'Hospitalisation Details'!$A$1:$O$2344,8,FALSE)</f>
        <v>5847.24</v>
      </c>
      <c r="Q1657" t="str">
        <f>VLOOKUP($A1657,'Hospitalisation Details'!$A$1:$O$2344,3,FALSE)</f>
        <v>Jun</v>
      </c>
    </row>
    <row r="1658" spans="1:17" ht="15.6" x14ac:dyDescent="0.3">
      <c r="A1658" s="21" t="s">
        <v>712</v>
      </c>
      <c r="B1658" t="str">
        <f>VLOOKUP($A1658,'Customer Names'!$A$2:$D$2336,3,FALSE)</f>
        <v>Colleen C</v>
      </c>
      <c r="C1658">
        <f>VLOOKUP($A1658,'Medical Examinations'!$A$1:$J$2336,2,FALSE)</f>
        <v>43.34</v>
      </c>
      <c r="D1658">
        <f>VLOOKUP($A1658,'Medical Examinations'!$A$1:$J$2336,3,FALSE)</f>
        <v>4.91</v>
      </c>
      <c r="E1658" t="str">
        <f>VLOOKUP($A1658,'Medical Examinations'!$A$1:$J$2336,4,FALSE)</f>
        <v>No</v>
      </c>
      <c r="F1658" t="str">
        <f>VLOOKUP($A1658,'Medical Examinations'!$A$1:$J$2336,5,FALSE)</f>
        <v>No</v>
      </c>
      <c r="G1658" t="str">
        <f>VLOOKUP($A1658,'Medical Examinations'!$A$1:$J$2336,6,FALSE)</f>
        <v>No</v>
      </c>
      <c r="H1658">
        <f>VLOOKUP($A1658,'Medical Examinations'!$A$1:$J$2336,7,FALSE)</f>
        <v>1</v>
      </c>
      <c r="I1658" t="str">
        <f>VLOOKUP($A1658,'Medical Examinations'!$A$1:$J$2336,8,FALSE)</f>
        <v>No</v>
      </c>
      <c r="J1658" t="str">
        <f>VLOOKUP($A1658,'Medical Examinations'!$A$1:$J$2336,9,FALSE)</f>
        <v>Obesity</v>
      </c>
      <c r="K1658" t="str">
        <f>VLOOKUP($A1658,'Medical Examinations'!$A$1:$J$2336,10,FALSE)</f>
        <v>Normal</v>
      </c>
      <c r="L1658">
        <f>VLOOKUP($A1658,'Hospitalisation Details'!$A$1:$O$2344,2,FALSE)</f>
        <v>30</v>
      </c>
      <c r="M1658" s="6" t="str">
        <f>VLOOKUP($A1658,'Hospitalisation Details'!$A$1:$O$2344,5,FALSE)</f>
        <v>30-Sep-1987</v>
      </c>
      <c r="N1658" s="28">
        <f>VLOOKUP($A1658,'Hospitalisation Details'!$A$1:$O$2344,6,FALSE)</f>
        <v>35</v>
      </c>
      <c r="O1658" s="28">
        <f>VLOOKUP($A1658,'Hospitalisation Details'!$A$1:$O$2344,7,FALSE)</f>
        <v>2</v>
      </c>
      <c r="P1658" s="28">
        <f>VLOOKUP($A1658,'Hospitalisation Details'!$A$1:$O$2344,8,FALSE)</f>
        <v>5846.92</v>
      </c>
      <c r="Q1658" t="str">
        <f>VLOOKUP($A1658,'Hospitalisation Details'!$A$1:$O$2344,3,FALSE)</f>
        <v>Sep</v>
      </c>
    </row>
    <row r="1659" spans="1:17" ht="15.6" x14ac:dyDescent="0.3">
      <c r="A1659" s="21" t="s">
        <v>711</v>
      </c>
      <c r="B1659" t="str">
        <f>VLOOKUP($A1659,'Customer Names'!$A$2:$D$2336,3,FALSE)</f>
        <v>Annika</v>
      </c>
      <c r="C1659">
        <f>VLOOKUP($A1659,'Medical Examinations'!$A$1:$J$2336,2,FALSE)</f>
        <v>31.98</v>
      </c>
      <c r="D1659">
        <f>VLOOKUP($A1659,'Medical Examinations'!$A$1:$J$2336,3,FALSE)</f>
        <v>4.46</v>
      </c>
      <c r="E1659" t="str">
        <f>VLOOKUP($A1659,'Medical Examinations'!$A$1:$J$2336,4,FALSE)</f>
        <v>Yes</v>
      </c>
      <c r="F1659" t="str">
        <f>VLOOKUP($A1659,'Medical Examinations'!$A$1:$J$2336,5,FALSE)</f>
        <v>No</v>
      </c>
      <c r="G1659" t="str">
        <f>VLOOKUP($A1659,'Medical Examinations'!$A$1:$J$2336,6,FALSE)</f>
        <v>No</v>
      </c>
      <c r="H1659">
        <f>VLOOKUP($A1659,'Medical Examinations'!$A$1:$J$2336,7,FALSE)</f>
        <v>1</v>
      </c>
      <c r="I1659" t="str">
        <f>VLOOKUP($A1659,'Medical Examinations'!$A$1:$J$2336,8,FALSE)</f>
        <v>No</v>
      </c>
      <c r="J1659" t="str">
        <f>VLOOKUP($A1659,'Medical Examinations'!$A$1:$J$2336,9,FALSE)</f>
        <v>Obesity</v>
      </c>
      <c r="K1659" t="str">
        <f>VLOOKUP($A1659,'Medical Examinations'!$A$1:$J$2336,10,FALSE)</f>
        <v>Normal</v>
      </c>
      <c r="L1659">
        <f>VLOOKUP($A1659,'Hospitalisation Details'!$A$1:$O$2344,2,FALSE)</f>
        <v>20</v>
      </c>
      <c r="M1659" s="6" t="str">
        <f>VLOOKUP($A1659,'Hospitalisation Details'!$A$1:$O$2344,5,FALSE)</f>
        <v>20-Aug-1995</v>
      </c>
      <c r="N1659" s="28">
        <f>VLOOKUP($A1659,'Hospitalisation Details'!$A$1:$O$2344,6,FALSE)</f>
        <v>27</v>
      </c>
      <c r="O1659" s="28">
        <f>VLOOKUP($A1659,'Hospitalisation Details'!$A$1:$O$2344,7,FALSE)</f>
        <v>0</v>
      </c>
      <c r="P1659" s="28">
        <f>VLOOKUP($A1659,'Hospitalisation Details'!$A$1:$O$2344,8,FALSE)</f>
        <v>5843.99</v>
      </c>
      <c r="Q1659" t="str">
        <f>VLOOKUP($A1659,'Hospitalisation Details'!$A$1:$O$2344,3,FALSE)</f>
        <v>Aug</v>
      </c>
    </row>
    <row r="1660" spans="1:17" ht="15.6" x14ac:dyDescent="0.3">
      <c r="A1660" s="21" t="s">
        <v>710</v>
      </c>
      <c r="B1660" t="str">
        <f>VLOOKUP($A1660,'Customer Names'!$A$2:$D$2336,3,FALSE)</f>
        <v>Kelly</v>
      </c>
      <c r="C1660">
        <f>VLOOKUP($A1660,'Medical Examinations'!$A$1:$J$2336,2,FALSE)</f>
        <v>35.86</v>
      </c>
      <c r="D1660">
        <f>VLOOKUP($A1660,'Medical Examinations'!$A$1:$J$2336,3,FALSE)</f>
        <v>6.22</v>
      </c>
      <c r="E1660" t="str">
        <f>VLOOKUP($A1660,'Medical Examinations'!$A$1:$J$2336,4,FALSE)</f>
        <v>No</v>
      </c>
      <c r="F1660" t="str">
        <f>VLOOKUP($A1660,'Medical Examinations'!$A$1:$J$2336,5,FALSE)</f>
        <v>No</v>
      </c>
      <c r="G1660" t="str">
        <f>VLOOKUP($A1660,'Medical Examinations'!$A$1:$J$2336,6,FALSE)</f>
        <v>No</v>
      </c>
      <c r="H1660">
        <f>VLOOKUP($A1660,'Medical Examinations'!$A$1:$J$2336,7,FALSE)</f>
        <v>1</v>
      </c>
      <c r="I1660" t="str">
        <f>VLOOKUP($A1660,'Medical Examinations'!$A$1:$J$2336,8,FALSE)</f>
        <v>No</v>
      </c>
      <c r="J1660" t="str">
        <f>VLOOKUP($A1660,'Medical Examinations'!$A$1:$J$2336,9,FALSE)</f>
        <v>Obesity</v>
      </c>
      <c r="K1660" t="str">
        <f>VLOOKUP($A1660,'Medical Examinations'!$A$1:$J$2336,10,FALSE)</f>
        <v>Prediabetes</v>
      </c>
      <c r="L1660">
        <f>VLOOKUP($A1660,'Hospitalisation Details'!$A$1:$O$2344,2,FALSE)</f>
        <v>27</v>
      </c>
      <c r="M1660" s="6" t="str">
        <f>VLOOKUP($A1660,'Hospitalisation Details'!$A$1:$O$2344,5,FALSE)</f>
        <v>27-Jul-1987</v>
      </c>
      <c r="N1660" s="28">
        <f>VLOOKUP($A1660,'Hospitalisation Details'!$A$1:$O$2344,6,FALSE)</f>
        <v>35</v>
      </c>
      <c r="O1660" s="28">
        <f>VLOOKUP($A1660,'Hospitalisation Details'!$A$1:$O$2344,7,FALSE)</f>
        <v>2</v>
      </c>
      <c r="P1660" s="28">
        <f>VLOOKUP($A1660,'Hospitalisation Details'!$A$1:$O$2344,8,FALSE)</f>
        <v>5836.52</v>
      </c>
      <c r="Q1660" t="str">
        <f>VLOOKUP($A1660,'Hospitalisation Details'!$A$1:$O$2344,3,FALSE)</f>
        <v>Jul</v>
      </c>
    </row>
    <row r="1661" spans="1:17" ht="15.6" x14ac:dyDescent="0.3">
      <c r="A1661" s="21" t="s">
        <v>709</v>
      </c>
      <c r="B1661" t="str">
        <f>VLOOKUP($A1661,'Customer Names'!$A$2:$D$2336,3,FALSE)</f>
        <v>Nicholas C</v>
      </c>
      <c r="C1661">
        <f>VLOOKUP($A1661,'Medical Examinations'!$A$1:$J$2336,2,FALSE)</f>
        <v>15.2</v>
      </c>
      <c r="D1661">
        <f>VLOOKUP($A1661,'Medical Examinations'!$A$1:$J$2336,3,FALSE)</f>
        <v>8.82</v>
      </c>
      <c r="E1661" t="str">
        <f>VLOOKUP($A1661,'Medical Examinations'!$A$1:$J$2336,4,FALSE)</f>
        <v>No</v>
      </c>
      <c r="F1661" t="str">
        <f>VLOOKUP($A1661,'Medical Examinations'!$A$1:$J$2336,5,FALSE)</f>
        <v>No</v>
      </c>
      <c r="G1661" t="str">
        <f>VLOOKUP($A1661,'Medical Examinations'!$A$1:$J$2336,6,FALSE)</f>
        <v>No</v>
      </c>
      <c r="H1661">
        <f>VLOOKUP($A1661,'Medical Examinations'!$A$1:$J$2336,7,FALSE)</f>
        <v>0</v>
      </c>
      <c r="I1661" t="str">
        <f>VLOOKUP($A1661,'Medical Examinations'!$A$1:$J$2336,8,FALSE)</f>
        <v>No</v>
      </c>
      <c r="J1661" t="str">
        <f>VLOOKUP($A1661,'Medical Examinations'!$A$1:$J$2336,9,FALSE)</f>
        <v>Under Weight</v>
      </c>
      <c r="K1661" t="str">
        <f>VLOOKUP($A1661,'Medical Examinations'!$A$1:$J$2336,10,FALSE)</f>
        <v>Diabetes</v>
      </c>
      <c r="L1661">
        <f>VLOOKUP($A1661,'Hospitalisation Details'!$A$1:$O$2344,2,FALSE)</f>
        <v>27</v>
      </c>
      <c r="M1661" s="6" t="str">
        <f>VLOOKUP($A1661,'Hospitalisation Details'!$A$1:$O$2344,5,FALSE)</f>
        <v>27-Sep-1971</v>
      </c>
      <c r="N1661" s="28">
        <f>VLOOKUP($A1661,'Hospitalisation Details'!$A$1:$O$2344,6,FALSE)</f>
        <v>51</v>
      </c>
      <c r="O1661" s="28">
        <f>VLOOKUP($A1661,'Hospitalisation Details'!$A$1:$O$2344,7,FALSE)</f>
        <v>0</v>
      </c>
      <c r="P1661" s="28">
        <f>VLOOKUP($A1661,'Hospitalisation Details'!$A$1:$O$2344,8,FALSE)</f>
        <v>5832.6</v>
      </c>
      <c r="Q1661" t="str">
        <f>VLOOKUP($A1661,'Hospitalisation Details'!$A$1:$O$2344,3,FALSE)</f>
        <v>Sep</v>
      </c>
    </row>
    <row r="1662" spans="1:17" ht="15.6" x14ac:dyDescent="0.3">
      <c r="A1662" s="21" t="s">
        <v>708</v>
      </c>
      <c r="B1662" t="str">
        <f>VLOOKUP($A1662,'Customer Names'!$A$2:$D$2336,3,FALSE)</f>
        <v>Kelly K</v>
      </c>
      <c r="C1662">
        <f>VLOOKUP($A1662,'Medical Examinations'!$A$1:$J$2336,2,FALSE)</f>
        <v>37.200000000000003</v>
      </c>
      <c r="D1662">
        <f>VLOOKUP($A1662,'Medical Examinations'!$A$1:$J$2336,3,FALSE)</f>
        <v>10.14</v>
      </c>
      <c r="E1662" t="str">
        <f>VLOOKUP($A1662,'Medical Examinations'!$A$1:$J$2336,4,FALSE)</f>
        <v>No</v>
      </c>
      <c r="F1662" t="str">
        <f>VLOOKUP($A1662,'Medical Examinations'!$A$1:$J$2336,5,FALSE)</f>
        <v>No</v>
      </c>
      <c r="G1662" t="str">
        <f>VLOOKUP($A1662,'Medical Examinations'!$A$1:$J$2336,6,FALSE)</f>
        <v>No</v>
      </c>
      <c r="H1662">
        <f>VLOOKUP($A1662,'Medical Examinations'!$A$1:$J$2336,7,FALSE)</f>
        <v>0</v>
      </c>
      <c r="I1662" t="str">
        <f>VLOOKUP($A1662,'Medical Examinations'!$A$1:$J$2336,8,FALSE)</f>
        <v>No</v>
      </c>
      <c r="J1662" t="str">
        <f>VLOOKUP($A1662,'Medical Examinations'!$A$1:$J$2336,9,FALSE)</f>
        <v>Obesity</v>
      </c>
      <c r="K1662" t="str">
        <f>VLOOKUP($A1662,'Medical Examinations'!$A$1:$J$2336,10,FALSE)</f>
        <v>Diabetes</v>
      </c>
      <c r="L1662">
        <f>VLOOKUP($A1662,'Hospitalisation Details'!$A$1:$O$2344,2,FALSE)</f>
        <v>22</v>
      </c>
      <c r="M1662" s="6" t="str">
        <f>VLOOKUP($A1662,'Hospitalisation Details'!$A$1:$O$2344,5,FALSE)</f>
        <v>22-Jul-2002</v>
      </c>
      <c r="N1662" s="28">
        <f>VLOOKUP($A1662,'Hospitalisation Details'!$A$1:$O$2344,6,FALSE)</f>
        <v>20</v>
      </c>
      <c r="O1662" s="28">
        <f>VLOOKUP($A1662,'Hospitalisation Details'!$A$1:$O$2344,7,FALSE)</f>
        <v>0</v>
      </c>
      <c r="P1662" s="28">
        <f>VLOOKUP($A1662,'Hospitalisation Details'!$A$1:$O$2344,8,FALSE)</f>
        <v>5816.58</v>
      </c>
      <c r="Q1662" t="str">
        <f>VLOOKUP($A1662,'Hospitalisation Details'!$A$1:$O$2344,3,FALSE)</f>
        <v>Jul</v>
      </c>
    </row>
    <row r="1663" spans="1:17" ht="15.6" x14ac:dyDescent="0.3">
      <c r="A1663" s="21" t="s">
        <v>707</v>
      </c>
      <c r="B1663" t="str">
        <f>VLOOKUP($A1663,'Customer Names'!$A$2:$D$2336,3,FALSE)</f>
        <v>Andrew</v>
      </c>
      <c r="C1663">
        <f>VLOOKUP($A1663,'Medical Examinations'!$A$1:$J$2336,2,FALSE)</f>
        <v>17.91</v>
      </c>
      <c r="D1663">
        <f>VLOOKUP($A1663,'Medical Examinations'!$A$1:$J$2336,3,FALSE)</f>
        <v>4.66</v>
      </c>
      <c r="E1663" t="str">
        <f>VLOOKUP($A1663,'Medical Examinations'!$A$1:$J$2336,4,FALSE)</f>
        <v>No</v>
      </c>
      <c r="F1663" t="str">
        <f>VLOOKUP($A1663,'Medical Examinations'!$A$1:$J$2336,5,FALSE)</f>
        <v>No</v>
      </c>
      <c r="G1663" t="str">
        <f>VLOOKUP($A1663,'Medical Examinations'!$A$1:$J$2336,6,FALSE)</f>
        <v>No</v>
      </c>
      <c r="H1663">
        <f>VLOOKUP($A1663,'Medical Examinations'!$A$1:$J$2336,7,FALSE)</f>
        <v>2</v>
      </c>
      <c r="I1663" t="str">
        <f>VLOOKUP($A1663,'Medical Examinations'!$A$1:$J$2336,8,FALSE)</f>
        <v>No</v>
      </c>
      <c r="J1663" t="str">
        <f>VLOOKUP($A1663,'Medical Examinations'!$A$1:$J$2336,9,FALSE)</f>
        <v>Under Weight</v>
      </c>
      <c r="K1663" t="str">
        <f>VLOOKUP($A1663,'Medical Examinations'!$A$1:$J$2336,10,FALSE)</f>
        <v>Normal</v>
      </c>
      <c r="L1663">
        <f>VLOOKUP($A1663,'Hospitalisation Details'!$A$1:$O$2344,2,FALSE)</f>
        <v>2</v>
      </c>
      <c r="M1663" s="6" t="str">
        <f>VLOOKUP($A1663,'Hospitalisation Details'!$A$1:$O$2344,5,FALSE)</f>
        <v>2-Nov-1972</v>
      </c>
      <c r="N1663" s="28">
        <f>VLOOKUP($A1663,'Hospitalisation Details'!$A$1:$O$2344,6,FALSE)</f>
        <v>50</v>
      </c>
      <c r="O1663" s="28">
        <f>VLOOKUP($A1663,'Hospitalisation Details'!$A$1:$O$2344,7,FALSE)</f>
        <v>0</v>
      </c>
      <c r="P1663" s="28">
        <f>VLOOKUP($A1663,'Hospitalisation Details'!$A$1:$O$2344,8,FALSE)</f>
        <v>5812.9</v>
      </c>
      <c r="Q1663" t="str">
        <f>VLOOKUP($A1663,'Hospitalisation Details'!$A$1:$O$2344,3,FALSE)</f>
        <v>Nov</v>
      </c>
    </row>
    <row r="1664" spans="1:17" ht="15.6" x14ac:dyDescent="0.3">
      <c r="A1664" s="21" t="s">
        <v>706</v>
      </c>
      <c r="B1664" t="str">
        <f>VLOOKUP($A1664,'Customer Names'!$A$2:$D$2336,3,FALSE)</f>
        <v>Hannah</v>
      </c>
      <c r="C1664">
        <f>VLOOKUP($A1664,'Medical Examinations'!$A$1:$J$2336,2,FALSE)</f>
        <v>20.76</v>
      </c>
      <c r="D1664">
        <f>VLOOKUP($A1664,'Medical Examinations'!$A$1:$J$2336,3,FALSE)</f>
        <v>6.26</v>
      </c>
      <c r="E1664" t="str">
        <f>VLOOKUP($A1664,'Medical Examinations'!$A$1:$J$2336,4,FALSE)</f>
        <v>No</v>
      </c>
      <c r="F1664" t="str">
        <f>VLOOKUP($A1664,'Medical Examinations'!$A$1:$J$2336,5,FALSE)</f>
        <v>No</v>
      </c>
      <c r="G1664" t="str">
        <f>VLOOKUP($A1664,'Medical Examinations'!$A$1:$J$2336,6,FALSE)</f>
        <v>No</v>
      </c>
      <c r="H1664">
        <f>VLOOKUP($A1664,'Medical Examinations'!$A$1:$J$2336,7,FALSE)</f>
        <v>0</v>
      </c>
      <c r="I1664" t="str">
        <f>VLOOKUP($A1664,'Medical Examinations'!$A$1:$J$2336,8,FALSE)</f>
        <v>No</v>
      </c>
      <c r="J1664" t="str">
        <f>VLOOKUP($A1664,'Medical Examinations'!$A$1:$J$2336,9,FALSE)</f>
        <v>Normal Weight</v>
      </c>
      <c r="K1664" t="str">
        <f>VLOOKUP($A1664,'Medical Examinations'!$A$1:$J$2336,10,FALSE)</f>
        <v>Prediabetes</v>
      </c>
      <c r="L1664">
        <f>VLOOKUP($A1664,'Hospitalisation Details'!$A$1:$O$2344,2,FALSE)</f>
        <v>18</v>
      </c>
      <c r="M1664" s="6" t="str">
        <f>VLOOKUP($A1664,'Hospitalisation Details'!$A$1:$O$2344,5,FALSE)</f>
        <v>18-Sep-1980</v>
      </c>
      <c r="N1664" s="28">
        <f>VLOOKUP($A1664,'Hospitalisation Details'!$A$1:$O$2344,6,FALSE)</f>
        <v>42</v>
      </c>
      <c r="O1664" s="28">
        <f>VLOOKUP($A1664,'Hospitalisation Details'!$A$1:$O$2344,7,FALSE)</f>
        <v>2</v>
      </c>
      <c r="P1664" s="28">
        <f>VLOOKUP($A1664,'Hospitalisation Details'!$A$1:$O$2344,8,FALSE)</f>
        <v>5807.06</v>
      </c>
      <c r="Q1664" t="str">
        <f>VLOOKUP($A1664,'Hospitalisation Details'!$A$1:$O$2344,3,FALSE)</f>
        <v>Sep</v>
      </c>
    </row>
    <row r="1665" spans="1:17" ht="15.6" x14ac:dyDescent="0.3">
      <c r="A1665" s="21" t="s">
        <v>705</v>
      </c>
      <c r="B1665" t="str">
        <f>VLOOKUP($A1665,'Customer Names'!$A$2:$D$2336,3,FALSE)</f>
        <v>Patricio Sr</v>
      </c>
      <c r="C1665">
        <f>VLOOKUP($A1665,'Medical Examinations'!$A$1:$J$2336,2,FALSE)</f>
        <v>38.99</v>
      </c>
      <c r="D1665">
        <f>VLOOKUP($A1665,'Medical Examinations'!$A$1:$J$2336,3,FALSE)</f>
        <v>5.21</v>
      </c>
      <c r="E1665" t="str">
        <f>VLOOKUP($A1665,'Medical Examinations'!$A$1:$J$2336,4,FALSE)</f>
        <v>No</v>
      </c>
      <c r="F1665" t="str">
        <f>VLOOKUP($A1665,'Medical Examinations'!$A$1:$J$2336,5,FALSE)</f>
        <v>Yes</v>
      </c>
      <c r="G1665" t="str">
        <f>VLOOKUP($A1665,'Medical Examinations'!$A$1:$J$2336,6,FALSE)</f>
        <v>No</v>
      </c>
      <c r="H1665">
        <f>VLOOKUP($A1665,'Medical Examinations'!$A$1:$J$2336,7,FALSE)</f>
        <v>1</v>
      </c>
      <c r="I1665" t="str">
        <f>VLOOKUP($A1665,'Medical Examinations'!$A$1:$J$2336,8,FALSE)</f>
        <v>No</v>
      </c>
      <c r="J1665" t="str">
        <f>VLOOKUP($A1665,'Medical Examinations'!$A$1:$J$2336,9,FALSE)</f>
        <v>Obesity</v>
      </c>
      <c r="K1665" t="str">
        <f>VLOOKUP($A1665,'Medical Examinations'!$A$1:$J$2336,10,FALSE)</f>
        <v>Normal</v>
      </c>
      <c r="L1665">
        <f>VLOOKUP($A1665,'Hospitalisation Details'!$A$1:$O$2344,2,FALSE)</f>
        <v>1</v>
      </c>
      <c r="M1665" s="6" t="str">
        <f>VLOOKUP($A1665,'Hospitalisation Details'!$A$1:$O$2344,5,FALSE)</f>
        <v>1-Nov-2004</v>
      </c>
      <c r="N1665" s="28">
        <f>VLOOKUP($A1665,'Hospitalisation Details'!$A$1:$O$2344,6,FALSE)</f>
        <v>18</v>
      </c>
      <c r="O1665" s="28">
        <f>VLOOKUP($A1665,'Hospitalisation Details'!$A$1:$O$2344,7,FALSE)</f>
        <v>0</v>
      </c>
      <c r="P1665" s="28">
        <f>VLOOKUP($A1665,'Hospitalisation Details'!$A$1:$O$2344,8,FALSE)</f>
        <v>5778.71</v>
      </c>
      <c r="Q1665" t="str">
        <f>VLOOKUP($A1665,'Hospitalisation Details'!$A$1:$O$2344,3,FALSE)</f>
        <v>Nov</v>
      </c>
    </row>
    <row r="1666" spans="1:17" ht="15.6" x14ac:dyDescent="0.3">
      <c r="A1666" s="21" t="s">
        <v>704</v>
      </c>
      <c r="B1666" t="str">
        <f>VLOOKUP($A1666,'Customer Names'!$A$2:$D$2336,3,FALSE)</f>
        <v>Robert B</v>
      </c>
      <c r="C1666">
        <f>VLOOKUP($A1666,'Medical Examinations'!$A$1:$J$2336,2,FALSE)</f>
        <v>42.655000000000001</v>
      </c>
      <c r="D1666">
        <f>VLOOKUP($A1666,'Medical Examinations'!$A$1:$J$2336,3,FALSE)</f>
        <v>5.94</v>
      </c>
      <c r="E1666" t="str">
        <f>VLOOKUP($A1666,'Medical Examinations'!$A$1:$J$2336,4,FALSE)</f>
        <v>Yes</v>
      </c>
      <c r="F1666" t="str">
        <f>VLOOKUP($A1666,'Medical Examinations'!$A$1:$J$2336,5,FALSE)</f>
        <v>No</v>
      </c>
      <c r="G1666" t="str">
        <f>VLOOKUP($A1666,'Medical Examinations'!$A$1:$J$2336,6,FALSE)</f>
        <v>Yes</v>
      </c>
      <c r="H1666">
        <f>VLOOKUP($A1666,'Medical Examinations'!$A$1:$J$2336,7,FALSE)</f>
        <v>1</v>
      </c>
      <c r="I1666" t="str">
        <f>VLOOKUP($A1666,'Medical Examinations'!$A$1:$J$2336,8,FALSE)</f>
        <v>No</v>
      </c>
      <c r="J1666" t="str">
        <f>VLOOKUP($A1666,'Medical Examinations'!$A$1:$J$2336,9,FALSE)</f>
        <v>Obesity</v>
      </c>
      <c r="K1666" t="str">
        <f>VLOOKUP($A1666,'Medical Examinations'!$A$1:$J$2336,10,FALSE)</f>
        <v>Prediabetes</v>
      </c>
      <c r="L1666">
        <f>VLOOKUP($A1666,'Hospitalisation Details'!$A$1:$O$2344,2,FALSE)</f>
        <v>30</v>
      </c>
      <c r="M1666" s="6" t="str">
        <f>VLOOKUP($A1666,'Hospitalisation Details'!$A$1:$O$2344,5,FALSE)</f>
        <v>30-Aug-1983</v>
      </c>
      <c r="N1666" s="28">
        <f>VLOOKUP($A1666,'Hospitalisation Details'!$A$1:$O$2344,6,FALSE)</f>
        <v>39</v>
      </c>
      <c r="O1666" s="28">
        <f>VLOOKUP($A1666,'Hospitalisation Details'!$A$1:$O$2344,7,FALSE)</f>
        <v>0</v>
      </c>
      <c r="P1666" s="28">
        <f>VLOOKUP($A1666,'Hospitalisation Details'!$A$1:$O$2344,8,FALSE)</f>
        <v>5757.41</v>
      </c>
      <c r="Q1666" t="str">
        <f>VLOOKUP($A1666,'Hospitalisation Details'!$A$1:$O$2344,3,FALSE)</f>
        <v>Aug</v>
      </c>
    </row>
    <row r="1667" spans="1:17" ht="15.6" x14ac:dyDescent="0.3">
      <c r="A1667" s="21" t="s">
        <v>703</v>
      </c>
      <c r="B1667" t="str">
        <f>VLOOKUP($A1667,'Customer Names'!$A$2:$D$2336,3,FALSE)</f>
        <v>Benjamin M</v>
      </c>
      <c r="C1667">
        <f>VLOOKUP($A1667,'Medical Examinations'!$A$1:$J$2336,2,FALSE)</f>
        <v>30.57</v>
      </c>
      <c r="D1667">
        <f>VLOOKUP($A1667,'Medical Examinations'!$A$1:$J$2336,3,FALSE)</f>
        <v>5.34</v>
      </c>
      <c r="E1667" t="str">
        <f>VLOOKUP($A1667,'Medical Examinations'!$A$1:$J$2336,4,FALSE)</f>
        <v>No</v>
      </c>
      <c r="F1667" t="str">
        <f>VLOOKUP($A1667,'Medical Examinations'!$A$1:$J$2336,5,FALSE)</f>
        <v>No</v>
      </c>
      <c r="G1667" t="str">
        <f>VLOOKUP($A1667,'Medical Examinations'!$A$1:$J$2336,6,FALSE)</f>
        <v>Yes</v>
      </c>
      <c r="H1667">
        <f>VLOOKUP($A1667,'Medical Examinations'!$A$1:$J$2336,7,FALSE)</f>
        <v>1</v>
      </c>
      <c r="I1667" t="str">
        <f>VLOOKUP($A1667,'Medical Examinations'!$A$1:$J$2336,8,FALSE)</f>
        <v>No</v>
      </c>
      <c r="J1667" t="str">
        <f>VLOOKUP($A1667,'Medical Examinations'!$A$1:$J$2336,9,FALSE)</f>
        <v>Obesity</v>
      </c>
      <c r="K1667" t="str">
        <f>VLOOKUP($A1667,'Medical Examinations'!$A$1:$J$2336,10,FALSE)</f>
        <v>Normal</v>
      </c>
      <c r="L1667">
        <f>VLOOKUP($A1667,'Hospitalisation Details'!$A$1:$O$2344,2,FALSE)</f>
        <v>10</v>
      </c>
      <c r="M1667" s="6" t="str">
        <f>VLOOKUP($A1667,'Hospitalisation Details'!$A$1:$O$2344,5,FALSE)</f>
        <v>10-Jun-1993</v>
      </c>
      <c r="N1667" s="28">
        <f>VLOOKUP($A1667,'Hospitalisation Details'!$A$1:$O$2344,6,FALSE)</f>
        <v>29</v>
      </c>
      <c r="O1667" s="28">
        <f>VLOOKUP($A1667,'Hospitalisation Details'!$A$1:$O$2344,7,FALSE)</f>
        <v>0</v>
      </c>
      <c r="P1667" s="28">
        <f>VLOOKUP($A1667,'Hospitalisation Details'!$A$1:$O$2344,8,FALSE)</f>
        <v>5748.13</v>
      </c>
      <c r="Q1667" t="str">
        <f>VLOOKUP($A1667,'Hospitalisation Details'!$A$1:$O$2344,3,FALSE)</f>
        <v>Jun</v>
      </c>
    </row>
    <row r="1668" spans="1:17" ht="15.6" x14ac:dyDescent="0.3">
      <c r="A1668" s="21" t="s">
        <v>702</v>
      </c>
      <c r="B1668" t="str">
        <f>VLOOKUP($A1668,'Customer Names'!$A$2:$D$2336,3,FALSE)</f>
        <v>Robert</v>
      </c>
      <c r="C1668">
        <f>VLOOKUP($A1668,'Medical Examinations'!$A$1:$J$2336,2,FALSE)</f>
        <v>17.7</v>
      </c>
      <c r="D1668">
        <f>VLOOKUP($A1668,'Medical Examinations'!$A$1:$J$2336,3,FALSE)</f>
        <v>6.38</v>
      </c>
      <c r="E1668" t="str">
        <f>VLOOKUP($A1668,'Medical Examinations'!$A$1:$J$2336,4,FALSE)</f>
        <v>No</v>
      </c>
      <c r="F1668" t="str">
        <f>VLOOKUP($A1668,'Medical Examinations'!$A$1:$J$2336,5,FALSE)</f>
        <v>No</v>
      </c>
      <c r="G1668" t="str">
        <f>VLOOKUP($A1668,'Medical Examinations'!$A$1:$J$2336,6,FALSE)</f>
        <v>No</v>
      </c>
      <c r="H1668">
        <f>VLOOKUP($A1668,'Medical Examinations'!$A$1:$J$2336,7,FALSE)</f>
        <v>2</v>
      </c>
      <c r="I1668" t="str">
        <f>VLOOKUP($A1668,'Medical Examinations'!$A$1:$J$2336,8,FALSE)</f>
        <v>No</v>
      </c>
      <c r="J1668" t="str">
        <f>VLOOKUP($A1668,'Medical Examinations'!$A$1:$J$2336,9,FALSE)</f>
        <v>Under Weight</v>
      </c>
      <c r="K1668" t="str">
        <f>VLOOKUP($A1668,'Medical Examinations'!$A$1:$J$2336,10,FALSE)</f>
        <v>Prediabetes</v>
      </c>
      <c r="L1668">
        <f>VLOOKUP($A1668,'Hospitalisation Details'!$A$1:$O$2344,2,FALSE)</f>
        <v>21</v>
      </c>
      <c r="M1668" s="6" t="str">
        <f>VLOOKUP($A1668,'Hospitalisation Details'!$A$1:$O$2344,5,FALSE)</f>
        <v>21-Aug-1972</v>
      </c>
      <c r="N1668" s="28">
        <f>VLOOKUP($A1668,'Hospitalisation Details'!$A$1:$O$2344,6,FALSE)</f>
        <v>50</v>
      </c>
      <c r="O1668" s="28">
        <f>VLOOKUP($A1668,'Hospitalisation Details'!$A$1:$O$2344,7,FALSE)</f>
        <v>0</v>
      </c>
      <c r="P1668" s="28">
        <f>VLOOKUP($A1668,'Hospitalisation Details'!$A$1:$O$2344,8,FALSE)</f>
        <v>5741.67</v>
      </c>
      <c r="Q1668" t="str">
        <f>VLOOKUP($A1668,'Hospitalisation Details'!$A$1:$O$2344,3,FALSE)</f>
        <v>Aug</v>
      </c>
    </row>
    <row r="1669" spans="1:17" ht="15.6" x14ac:dyDescent="0.3">
      <c r="A1669" s="21" t="s">
        <v>701</v>
      </c>
      <c r="B1669" t="str">
        <f>VLOOKUP($A1669,'Customer Names'!$A$2:$D$2336,3,FALSE)</f>
        <v>Eric R</v>
      </c>
      <c r="C1669">
        <f>VLOOKUP($A1669,'Medical Examinations'!$A$1:$J$2336,2,FALSE)</f>
        <v>34.770000000000003</v>
      </c>
      <c r="D1669">
        <f>VLOOKUP($A1669,'Medical Examinations'!$A$1:$J$2336,3,FALSE)</f>
        <v>4.47</v>
      </c>
      <c r="E1669" t="str">
        <f>VLOOKUP($A1669,'Medical Examinations'!$A$1:$J$2336,4,FALSE)</f>
        <v>No</v>
      </c>
      <c r="F1669" t="str">
        <f>VLOOKUP($A1669,'Medical Examinations'!$A$1:$J$2336,5,FALSE)</f>
        <v>No</v>
      </c>
      <c r="G1669" t="str">
        <f>VLOOKUP($A1669,'Medical Examinations'!$A$1:$J$2336,6,FALSE)</f>
        <v>No</v>
      </c>
      <c r="H1669">
        <f>VLOOKUP($A1669,'Medical Examinations'!$A$1:$J$2336,7,FALSE)</f>
        <v>1</v>
      </c>
      <c r="I1669" t="str">
        <f>VLOOKUP($A1669,'Medical Examinations'!$A$1:$J$2336,8,FALSE)</f>
        <v>No</v>
      </c>
      <c r="J1669" t="str">
        <f>VLOOKUP($A1669,'Medical Examinations'!$A$1:$J$2336,9,FALSE)</f>
        <v>Obesity</v>
      </c>
      <c r="K1669" t="str">
        <f>VLOOKUP($A1669,'Medical Examinations'!$A$1:$J$2336,10,FALSE)</f>
        <v>Normal</v>
      </c>
      <c r="L1669">
        <f>VLOOKUP($A1669,'Hospitalisation Details'!$A$1:$O$2344,2,FALSE)</f>
        <v>19</v>
      </c>
      <c r="M1669" s="6" t="str">
        <f>VLOOKUP($A1669,'Hospitalisation Details'!$A$1:$O$2344,5,FALSE)</f>
        <v>19-Oct-1987</v>
      </c>
      <c r="N1669" s="28">
        <f>VLOOKUP($A1669,'Hospitalisation Details'!$A$1:$O$2344,6,FALSE)</f>
        <v>35</v>
      </c>
      <c r="O1669" s="28">
        <f>VLOOKUP($A1669,'Hospitalisation Details'!$A$1:$O$2344,7,FALSE)</f>
        <v>2</v>
      </c>
      <c r="P1669" s="28">
        <f>VLOOKUP($A1669,'Hospitalisation Details'!$A$1:$O$2344,8,FALSE)</f>
        <v>5729.01</v>
      </c>
      <c r="Q1669" t="str">
        <f>VLOOKUP($A1669,'Hospitalisation Details'!$A$1:$O$2344,3,FALSE)</f>
        <v>Oct</v>
      </c>
    </row>
    <row r="1670" spans="1:17" ht="15.6" x14ac:dyDescent="0.3">
      <c r="A1670" s="21" t="s">
        <v>700</v>
      </c>
      <c r="B1670" t="str">
        <f>VLOOKUP($A1670,'Customer Names'!$A$2:$D$2336,3,FALSE)</f>
        <v>Matthew</v>
      </c>
      <c r="C1670">
        <f>VLOOKUP($A1670,'Medical Examinations'!$A$1:$J$2336,2,FALSE)</f>
        <v>16.88</v>
      </c>
      <c r="D1670">
        <f>VLOOKUP($A1670,'Medical Examinations'!$A$1:$J$2336,3,FALSE)</f>
        <v>9.9600000000000009</v>
      </c>
      <c r="E1670" t="str">
        <f>VLOOKUP($A1670,'Medical Examinations'!$A$1:$J$2336,4,FALSE)</f>
        <v>No</v>
      </c>
      <c r="F1670" t="str">
        <f>VLOOKUP($A1670,'Medical Examinations'!$A$1:$J$2336,5,FALSE)</f>
        <v>No</v>
      </c>
      <c r="G1670" t="str">
        <f>VLOOKUP($A1670,'Medical Examinations'!$A$1:$J$2336,6,FALSE)</f>
        <v>No</v>
      </c>
      <c r="H1670">
        <f>VLOOKUP($A1670,'Medical Examinations'!$A$1:$J$2336,7,FALSE)</f>
        <v>0</v>
      </c>
      <c r="I1670" t="str">
        <f>VLOOKUP($A1670,'Medical Examinations'!$A$1:$J$2336,8,FALSE)</f>
        <v>No</v>
      </c>
      <c r="J1670" t="str">
        <f>VLOOKUP($A1670,'Medical Examinations'!$A$1:$J$2336,9,FALSE)</f>
        <v>Under Weight</v>
      </c>
      <c r="K1670" t="str">
        <f>VLOOKUP($A1670,'Medical Examinations'!$A$1:$J$2336,10,FALSE)</f>
        <v>Diabetes</v>
      </c>
      <c r="L1670">
        <f>VLOOKUP($A1670,'Hospitalisation Details'!$A$1:$O$2344,2,FALSE)</f>
        <v>18</v>
      </c>
      <c r="M1670" s="6" t="str">
        <f>VLOOKUP($A1670,'Hospitalisation Details'!$A$1:$O$2344,5,FALSE)</f>
        <v>18-Dec-1971</v>
      </c>
      <c r="N1670" s="28">
        <f>VLOOKUP($A1670,'Hospitalisation Details'!$A$1:$O$2344,6,FALSE)</f>
        <v>51</v>
      </c>
      <c r="O1670" s="28">
        <f>VLOOKUP($A1670,'Hospitalisation Details'!$A$1:$O$2344,7,FALSE)</f>
        <v>0</v>
      </c>
      <c r="P1670" s="28">
        <f>VLOOKUP($A1670,'Hospitalisation Details'!$A$1:$O$2344,8,FALSE)</f>
        <v>5720.38</v>
      </c>
      <c r="Q1670" t="str">
        <f>VLOOKUP($A1670,'Hospitalisation Details'!$A$1:$O$2344,3,FALSE)</f>
        <v>Dec</v>
      </c>
    </row>
    <row r="1671" spans="1:17" ht="15.6" x14ac:dyDescent="0.3">
      <c r="A1671" s="21" t="s">
        <v>699</v>
      </c>
      <c r="B1671" t="str">
        <f>VLOOKUP($A1671,'Customer Names'!$A$2:$D$2336,3,FALSE)</f>
        <v>Bob R</v>
      </c>
      <c r="C1671">
        <f>VLOOKUP($A1671,'Medical Examinations'!$A$1:$J$2336,2,FALSE)</f>
        <v>40.26</v>
      </c>
      <c r="D1671">
        <f>VLOOKUP($A1671,'Medical Examinations'!$A$1:$J$2336,3,FALSE)</f>
        <v>9.92</v>
      </c>
      <c r="E1671" t="str">
        <f>VLOOKUP($A1671,'Medical Examinations'!$A$1:$J$2336,4,FALSE)</f>
        <v>Yes</v>
      </c>
      <c r="F1671" t="str">
        <f>VLOOKUP($A1671,'Medical Examinations'!$A$1:$J$2336,5,FALSE)</f>
        <v>No</v>
      </c>
      <c r="G1671" t="str">
        <f>VLOOKUP($A1671,'Medical Examinations'!$A$1:$J$2336,6,FALSE)</f>
        <v>No</v>
      </c>
      <c r="H1671">
        <f>VLOOKUP($A1671,'Medical Examinations'!$A$1:$J$2336,7,FALSE)</f>
        <v>0</v>
      </c>
      <c r="I1671" t="str">
        <f>VLOOKUP($A1671,'Medical Examinations'!$A$1:$J$2336,8,FALSE)</f>
        <v>No</v>
      </c>
      <c r="J1671" t="str">
        <f>VLOOKUP($A1671,'Medical Examinations'!$A$1:$J$2336,9,FALSE)</f>
        <v>Obesity</v>
      </c>
      <c r="K1671" t="str">
        <f>VLOOKUP($A1671,'Medical Examinations'!$A$1:$J$2336,10,FALSE)</f>
        <v>Diabetes</v>
      </c>
      <c r="L1671">
        <f>VLOOKUP($A1671,'Hospitalisation Details'!$A$1:$O$2344,2,FALSE)</f>
        <v>30</v>
      </c>
      <c r="M1671" s="6" t="str">
        <f>VLOOKUP($A1671,'Hospitalisation Details'!$A$1:$O$2344,5,FALSE)</f>
        <v>30-Aug-1981</v>
      </c>
      <c r="N1671" s="28">
        <f>VLOOKUP($A1671,'Hospitalisation Details'!$A$1:$O$2344,6,FALSE)</f>
        <v>41</v>
      </c>
      <c r="O1671" s="28">
        <f>VLOOKUP($A1671,'Hospitalisation Details'!$A$1:$O$2344,7,FALSE)</f>
        <v>0</v>
      </c>
      <c r="P1671" s="28">
        <f>VLOOKUP($A1671,'Hospitalisation Details'!$A$1:$O$2344,8,FALSE)</f>
        <v>5709.16</v>
      </c>
      <c r="Q1671" t="str">
        <f>VLOOKUP($A1671,'Hospitalisation Details'!$A$1:$O$2344,3,FALSE)</f>
        <v>Aug</v>
      </c>
    </row>
    <row r="1672" spans="1:17" ht="15.6" x14ac:dyDescent="0.3">
      <c r="A1672" s="21" t="s">
        <v>698</v>
      </c>
      <c r="B1672" t="str">
        <f>VLOOKUP($A1672,'Customer Names'!$A$2:$D$2336,3,FALSE)</f>
        <v>Stephanie J</v>
      </c>
      <c r="C1672">
        <f>VLOOKUP($A1672,'Medical Examinations'!$A$1:$J$2336,2,FALSE)</f>
        <v>25.6</v>
      </c>
      <c r="D1672">
        <f>VLOOKUP($A1672,'Medical Examinations'!$A$1:$J$2336,3,FALSE)</f>
        <v>6.03</v>
      </c>
      <c r="E1672" t="str">
        <f>VLOOKUP($A1672,'Medical Examinations'!$A$1:$J$2336,4,FALSE)</f>
        <v>No</v>
      </c>
      <c r="F1672" t="str">
        <f>VLOOKUP($A1672,'Medical Examinations'!$A$1:$J$2336,5,FALSE)</f>
        <v>No</v>
      </c>
      <c r="G1672" t="str">
        <f>VLOOKUP($A1672,'Medical Examinations'!$A$1:$J$2336,6,FALSE)</f>
        <v>Yes</v>
      </c>
      <c r="H1672">
        <f>VLOOKUP($A1672,'Medical Examinations'!$A$1:$J$2336,7,FALSE)</f>
        <v>1</v>
      </c>
      <c r="I1672" t="str">
        <f>VLOOKUP($A1672,'Medical Examinations'!$A$1:$J$2336,8,FALSE)</f>
        <v>No</v>
      </c>
      <c r="J1672" t="str">
        <f>VLOOKUP($A1672,'Medical Examinations'!$A$1:$J$2336,9,FALSE)</f>
        <v>Over Weight</v>
      </c>
      <c r="K1672" t="str">
        <f>VLOOKUP($A1672,'Medical Examinations'!$A$1:$J$2336,10,FALSE)</f>
        <v>Prediabetes</v>
      </c>
      <c r="L1672">
        <f>VLOOKUP($A1672,'Hospitalisation Details'!$A$1:$O$2344,2,FALSE)</f>
        <v>3</v>
      </c>
      <c r="M1672" s="6" t="str">
        <f>VLOOKUP($A1672,'Hospitalisation Details'!$A$1:$O$2344,5,FALSE)</f>
        <v>3-Nov-1993</v>
      </c>
      <c r="N1672" s="28">
        <f>VLOOKUP($A1672,'Hospitalisation Details'!$A$1:$O$2344,6,FALSE)</f>
        <v>29</v>
      </c>
      <c r="O1672" s="28">
        <f>VLOOKUP($A1672,'Hospitalisation Details'!$A$1:$O$2344,7,FALSE)</f>
        <v>4</v>
      </c>
      <c r="P1672" s="28">
        <f>VLOOKUP($A1672,'Hospitalisation Details'!$A$1:$O$2344,8,FALSE)</f>
        <v>5708.87</v>
      </c>
      <c r="Q1672" t="str">
        <f>VLOOKUP($A1672,'Hospitalisation Details'!$A$1:$O$2344,3,FALSE)</f>
        <v>Nov</v>
      </c>
    </row>
    <row r="1673" spans="1:17" ht="15.6" x14ac:dyDescent="0.3">
      <c r="A1673" s="21" t="s">
        <v>697</v>
      </c>
      <c r="B1673" t="str">
        <f>VLOOKUP($A1673,'Customer Names'!$A$2:$D$2336,3,FALSE)</f>
        <v>Jake</v>
      </c>
      <c r="C1673">
        <f>VLOOKUP($A1673,'Medical Examinations'!$A$1:$J$2336,2,FALSE)</f>
        <v>33.549999999999997</v>
      </c>
      <c r="D1673">
        <f>VLOOKUP($A1673,'Medical Examinations'!$A$1:$J$2336,3,FALSE)</f>
        <v>10.9</v>
      </c>
      <c r="E1673" t="str">
        <f>VLOOKUP($A1673,'Medical Examinations'!$A$1:$J$2336,4,FALSE)</f>
        <v>Yes</v>
      </c>
      <c r="F1673" t="str">
        <f>VLOOKUP($A1673,'Medical Examinations'!$A$1:$J$2336,5,FALSE)</f>
        <v>No</v>
      </c>
      <c r="G1673" t="str">
        <f>VLOOKUP($A1673,'Medical Examinations'!$A$1:$J$2336,6,FALSE)</f>
        <v>No</v>
      </c>
      <c r="H1673">
        <f>VLOOKUP($A1673,'Medical Examinations'!$A$1:$J$2336,7,FALSE)</f>
        <v>0</v>
      </c>
      <c r="I1673" t="str">
        <f>VLOOKUP($A1673,'Medical Examinations'!$A$1:$J$2336,8,FALSE)</f>
        <v>No</v>
      </c>
      <c r="J1673" t="str">
        <f>VLOOKUP($A1673,'Medical Examinations'!$A$1:$J$2336,9,FALSE)</f>
        <v>Obesity</v>
      </c>
      <c r="K1673" t="str">
        <f>VLOOKUP($A1673,'Medical Examinations'!$A$1:$J$2336,10,FALSE)</f>
        <v>Diabetes</v>
      </c>
      <c r="L1673">
        <f>VLOOKUP($A1673,'Hospitalisation Details'!$A$1:$O$2344,2,FALSE)</f>
        <v>15</v>
      </c>
      <c r="M1673" s="6" t="str">
        <f>VLOOKUP($A1673,'Hospitalisation Details'!$A$1:$O$2344,5,FALSE)</f>
        <v>15-Jun-1981</v>
      </c>
      <c r="N1673" s="28">
        <f>VLOOKUP($A1673,'Hospitalisation Details'!$A$1:$O$2344,6,FALSE)</f>
        <v>41</v>
      </c>
      <c r="O1673" s="28">
        <f>VLOOKUP($A1673,'Hospitalisation Details'!$A$1:$O$2344,7,FALSE)</f>
        <v>0</v>
      </c>
      <c r="P1673" s="28">
        <f>VLOOKUP($A1673,'Hospitalisation Details'!$A$1:$O$2344,8,FALSE)</f>
        <v>5699.84</v>
      </c>
      <c r="Q1673" t="str">
        <f>VLOOKUP($A1673,'Hospitalisation Details'!$A$1:$O$2344,3,FALSE)</f>
        <v>Jun</v>
      </c>
    </row>
    <row r="1674" spans="1:17" ht="15.6" x14ac:dyDescent="0.3">
      <c r="A1674" s="21" t="s">
        <v>696</v>
      </c>
      <c r="B1674" t="str">
        <f>VLOOKUP($A1674,'Customer Names'!$A$2:$D$2336,3,FALSE)</f>
        <v>Alison L</v>
      </c>
      <c r="C1674">
        <f>VLOOKUP($A1674,'Medical Examinations'!$A$1:$J$2336,2,FALSE)</f>
        <v>16.690000000000001</v>
      </c>
      <c r="D1674">
        <f>VLOOKUP($A1674,'Medical Examinations'!$A$1:$J$2336,3,FALSE)</f>
        <v>10.66</v>
      </c>
      <c r="E1674" t="str">
        <f>VLOOKUP($A1674,'Medical Examinations'!$A$1:$J$2336,4,FALSE)</f>
        <v>No</v>
      </c>
      <c r="F1674" t="str">
        <f>VLOOKUP($A1674,'Medical Examinations'!$A$1:$J$2336,5,FALSE)</f>
        <v>No</v>
      </c>
      <c r="G1674" t="str">
        <f>VLOOKUP($A1674,'Medical Examinations'!$A$1:$J$2336,6,FALSE)</f>
        <v>No</v>
      </c>
      <c r="H1674">
        <f>VLOOKUP($A1674,'Medical Examinations'!$A$1:$J$2336,7,FALSE)</f>
        <v>0</v>
      </c>
      <c r="I1674" t="str">
        <f>VLOOKUP($A1674,'Medical Examinations'!$A$1:$J$2336,8,FALSE)</f>
        <v>No</v>
      </c>
      <c r="J1674" t="str">
        <f>VLOOKUP($A1674,'Medical Examinations'!$A$1:$J$2336,9,FALSE)</f>
        <v>Under Weight</v>
      </c>
      <c r="K1674" t="str">
        <f>VLOOKUP($A1674,'Medical Examinations'!$A$1:$J$2336,10,FALSE)</f>
        <v>Diabetes</v>
      </c>
      <c r="L1674">
        <f>VLOOKUP($A1674,'Hospitalisation Details'!$A$1:$O$2344,2,FALSE)</f>
        <v>6</v>
      </c>
      <c r="M1674" s="6" t="str">
        <f>VLOOKUP($A1674,'Hospitalisation Details'!$A$1:$O$2344,5,FALSE)</f>
        <v>6-Jul-1974</v>
      </c>
      <c r="N1674" s="28">
        <f>VLOOKUP($A1674,'Hospitalisation Details'!$A$1:$O$2344,6,FALSE)</f>
        <v>48</v>
      </c>
      <c r="O1674" s="28">
        <f>VLOOKUP($A1674,'Hospitalisation Details'!$A$1:$O$2344,7,FALSE)</f>
        <v>0</v>
      </c>
      <c r="P1674" s="28">
        <f>VLOOKUP($A1674,'Hospitalisation Details'!$A$1:$O$2344,8,FALSE)</f>
        <v>5698.74</v>
      </c>
      <c r="Q1674" t="str">
        <f>VLOOKUP($A1674,'Hospitalisation Details'!$A$1:$O$2344,3,FALSE)</f>
        <v>Jul</v>
      </c>
    </row>
    <row r="1675" spans="1:17" ht="15.6" x14ac:dyDescent="0.3">
      <c r="A1675" s="21" t="s">
        <v>695</v>
      </c>
      <c r="B1675" t="str">
        <f>VLOOKUP($A1675,'Customer Names'!$A$2:$D$2336,3,FALSE)</f>
        <v>Lindsay M</v>
      </c>
      <c r="C1675">
        <f>VLOOKUP($A1675,'Medical Examinations'!$A$1:$J$2336,2,FALSE)</f>
        <v>19.95</v>
      </c>
      <c r="D1675">
        <f>VLOOKUP($A1675,'Medical Examinations'!$A$1:$J$2336,3,FALSE)</f>
        <v>4.05</v>
      </c>
      <c r="E1675" t="str">
        <f>VLOOKUP($A1675,'Medical Examinations'!$A$1:$J$2336,4,FALSE)</f>
        <v>No</v>
      </c>
      <c r="F1675" t="str">
        <f>VLOOKUP($A1675,'Medical Examinations'!$A$1:$J$2336,5,FALSE)</f>
        <v>No</v>
      </c>
      <c r="G1675" t="str">
        <f>VLOOKUP($A1675,'Medical Examinations'!$A$1:$J$2336,6,FALSE)</f>
        <v>No</v>
      </c>
      <c r="H1675">
        <f>VLOOKUP($A1675,'Medical Examinations'!$A$1:$J$2336,7,FALSE)</f>
        <v>1</v>
      </c>
      <c r="I1675" t="str">
        <f>VLOOKUP($A1675,'Medical Examinations'!$A$1:$J$2336,8,FALSE)</f>
        <v>No</v>
      </c>
      <c r="J1675" t="str">
        <f>VLOOKUP($A1675,'Medical Examinations'!$A$1:$J$2336,9,FALSE)</f>
        <v>Normal Weight</v>
      </c>
      <c r="K1675" t="str">
        <f>VLOOKUP($A1675,'Medical Examinations'!$A$1:$J$2336,10,FALSE)</f>
        <v>Normal</v>
      </c>
      <c r="L1675">
        <f>VLOOKUP($A1675,'Hospitalisation Details'!$A$1:$O$2344,2,FALSE)</f>
        <v>3</v>
      </c>
      <c r="M1675" s="6" t="str">
        <f>VLOOKUP($A1675,'Hospitalisation Details'!$A$1:$O$2344,5,FALSE)</f>
        <v>3-Nov-1992</v>
      </c>
      <c r="N1675" s="28">
        <f>VLOOKUP($A1675,'Hospitalisation Details'!$A$1:$O$2344,6,FALSE)</f>
        <v>30</v>
      </c>
      <c r="O1675" s="28">
        <f>VLOOKUP($A1675,'Hospitalisation Details'!$A$1:$O$2344,7,FALSE)</f>
        <v>3</v>
      </c>
      <c r="P1675" s="28">
        <f>VLOOKUP($A1675,'Hospitalisation Details'!$A$1:$O$2344,8,FALSE)</f>
        <v>5693.43</v>
      </c>
      <c r="Q1675" t="str">
        <f>VLOOKUP($A1675,'Hospitalisation Details'!$A$1:$O$2344,3,FALSE)</f>
        <v>Nov</v>
      </c>
    </row>
    <row r="1676" spans="1:17" ht="15.6" x14ac:dyDescent="0.3">
      <c r="A1676" s="21" t="s">
        <v>694</v>
      </c>
      <c r="B1676" t="str">
        <f>VLOOKUP($A1676,'Customer Names'!$A$2:$D$2336,3,FALSE)</f>
        <v>Guillaume</v>
      </c>
      <c r="C1676">
        <f>VLOOKUP($A1676,'Medical Examinations'!$A$1:$J$2336,2,FALSE)</f>
        <v>17.55</v>
      </c>
      <c r="D1676">
        <f>VLOOKUP($A1676,'Medical Examinations'!$A$1:$J$2336,3,FALSE)</f>
        <v>4.2300000000000004</v>
      </c>
      <c r="E1676" t="str">
        <f>VLOOKUP($A1676,'Medical Examinations'!$A$1:$J$2336,4,FALSE)</f>
        <v>No</v>
      </c>
      <c r="F1676" t="str">
        <f>VLOOKUP($A1676,'Medical Examinations'!$A$1:$J$2336,5,FALSE)</f>
        <v>No</v>
      </c>
      <c r="G1676" t="str">
        <f>VLOOKUP($A1676,'Medical Examinations'!$A$1:$J$2336,6,FALSE)</f>
        <v>No</v>
      </c>
      <c r="H1676">
        <f>VLOOKUP($A1676,'Medical Examinations'!$A$1:$J$2336,7,FALSE)</f>
        <v>2</v>
      </c>
      <c r="I1676" t="str">
        <f>VLOOKUP($A1676,'Medical Examinations'!$A$1:$J$2336,8,FALSE)</f>
        <v>No</v>
      </c>
      <c r="J1676" t="str">
        <f>VLOOKUP($A1676,'Medical Examinations'!$A$1:$J$2336,9,FALSE)</f>
        <v>Under Weight</v>
      </c>
      <c r="K1676" t="str">
        <f>VLOOKUP($A1676,'Medical Examinations'!$A$1:$J$2336,10,FALSE)</f>
        <v>Normal</v>
      </c>
      <c r="L1676">
        <f>VLOOKUP($A1676,'Hospitalisation Details'!$A$1:$O$2344,2,FALSE)</f>
        <v>28</v>
      </c>
      <c r="M1676" s="6" t="str">
        <f>VLOOKUP($A1676,'Hospitalisation Details'!$A$1:$O$2344,5,FALSE)</f>
        <v>28-Oct-1972</v>
      </c>
      <c r="N1676" s="28">
        <f>VLOOKUP($A1676,'Hospitalisation Details'!$A$1:$O$2344,6,FALSE)</f>
        <v>50</v>
      </c>
      <c r="O1676" s="28">
        <f>VLOOKUP($A1676,'Hospitalisation Details'!$A$1:$O$2344,7,FALSE)</f>
        <v>0</v>
      </c>
      <c r="P1676" s="28">
        <f>VLOOKUP($A1676,'Hospitalisation Details'!$A$1:$O$2344,8,FALSE)</f>
        <v>5690.79</v>
      </c>
      <c r="Q1676" t="str">
        <f>VLOOKUP($A1676,'Hospitalisation Details'!$A$1:$O$2344,3,FALSE)</f>
        <v>Oct</v>
      </c>
    </row>
    <row r="1677" spans="1:17" ht="15.6" x14ac:dyDescent="0.3">
      <c r="A1677" s="21" t="s">
        <v>693</v>
      </c>
      <c r="B1677" t="str">
        <f>VLOOKUP($A1677,'Customer Names'!$A$2:$D$2336,3,FALSE)</f>
        <v>Kaylee</v>
      </c>
      <c r="C1677">
        <f>VLOOKUP($A1677,'Medical Examinations'!$A$1:$J$2336,2,FALSE)</f>
        <v>22.01</v>
      </c>
      <c r="D1677">
        <f>VLOOKUP($A1677,'Medical Examinations'!$A$1:$J$2336,3,FALSE)</f>
        <v>5.01</v>
      </c>
      <c r="E1677" t="str">
        <f>VLOOKUP($A1677,'Medical Examinations'!$A$1:$J$2336,4,FALSE)</f>
        <v>No</v>
      </c>
      <c r="F1677" t="str">
        <f>VLOOKUP($A1677,'Medical Examinations'!$A$1:$J$2336,5,FALSE)</f>
        <v>No</v>
      </c>
      <c r="G1677" t="str">
        <f>VLOOKUP($A1677,'Medical Examinations'!$A$1:$J$2336,6,FALSE)</f>
        <v>No</v>
      </c>
      <c r="H1677">
        <f>VLOOKUP($A1677,'Medical Examinations'!$A$1:$J$2336,7,FALSE)</f>
        <v>1</v>
      </c>
      <c r="I1677" t="str">
        <f>VLOOKUP($A1677,'Medical Examinations'!$A$1:$J$2336,8,FALSE)</f>
        <v>No</v>
      </c>
      <c r="J1677" t="str">
        <f>VLOOKUP($A1677,'Medical Examinations'!$A$1:$J$2336,9,FALSE)</f>
        <v>Normal Weight</v>
      </c>
      <c r="K1677" t="str">
        <f>VLOOKUP($A1677,'Medical Examinations'!$A$1:$J$2336,10,FALSE)</f>
        <v>Normal</v>
      </c>
      <c r="L1677">
        <f>VLOOKUP($A1677,'Hospitalisation Details'!$A$1:$O$2344,2,FALSE)</f>
        <v>12</v>
      </c>
      <c r="M1677" s="6" t="str">
        <f>VLOOKUP($A1677,'Hospitalisation Details'!$A$1:$O$2344,5,FALSE)</f>
        <v>12-Aug-1984</v>
      </c>
      <c r="N1677" s="28">
        <f>VLOOKUP($A1677,'Hospitalisation Details'!$A$1:$O$2344,6,FALSE)</f>
        <v>38</v>
      </c>
      <c r="O1677" s="28">
        <f>VLOOKUP($A1677,'Hospitalisation Details'!$A$1:$O$2344,7,FALSE)</f>
        <v>3</v>
      </c>
      <c r="P1677" s="28">
        <f>VLOOKUP($A1677,'Hospitalisation Details'!$A$1:$O$2344,8,FALSE)</f>
        <v>5679.13</v>
      </c>
      <c r="Q1677" t="str">
        <f>VLOOKUP($A1677,'Hospitalisation Details'!$A$1:$O$2344,3,FALSE)</f>
        <v>Aug</v>
      </c>
    </row>
    <row r="1678" spans="1:17" ht="15.6" x14ac:dyDescent="0.3">
      <c r="A1678" s="21" t="s">
        <v>692</v>
      </c>
      <c r="B1678" t="str">
        <f>VLOOKUP($A1678,'Customer Names'!$A$2:$D$2336,3,FALSE)</f>
        <v>Theresa</v>
      </c>
      <c r="C1678">
        <f>VLOOKUP($A1678,'Medical Examinations'!$A$1:$J$2336,2,FALSE)</f>
        <v>41.8</v>
      </c>
      <c r="D1678">
        <f>VLOOKUP($A1678,'Medical Examinations'!$A$1:$J$2336,3,FALSE)</f>
        <v>5.82</v>
      </c>
      <c r="E1678" t="str">
        <f>VLOOKUP($A1678,'Medical Examinations'!$A$1:$J$2336,4,FALSE)</f>
        <v>Yes</v>
      </c>
      <c r="F1678" t="str">
        <f>VLOOKUP($A1678,'Medical Examinations'!$A$1:$J$2336,5,FALSE)</f>
        <v>No</v>
      </c>
      <c r="G1678" t="str">
        <f>VLOOKUP($A1678,'Medical Examinations'!$A$1:$J$2336,6,FALSE)</f>
        <v>Yes</v>
      </c>
      <c r="H1678">
        <f>VLOOKUP($A1678,'Medical Examinations'!$A$1:$J$2336,7,FALSE)</f>
        <v>1</v>
      </c>
      <c r="I1678" t="str">
        <f>VLOOKUP($A1678,'Medical Examinations'!$A$1:$J$2336,8,FALSE)</f>
        <v>No</v>
      </c>
      <c r="J1678" t="str">
        <f>VLOOKUP($A1678,'Medical Examinations'!$A$1:$J$2336,9,FALSE)</f>
        <v>Obesity</v>
      </c>
      <c r="K1678" t="str">
        <f>VLOOKUP($A1678,'Medical Examinations'!$A$1:$J$2336,10,FALSE)</f>
        <v>Prediabetes</v>
      </c>
      <c r="L1678">
        <f>VLOOKUP($A1678,'Hospitalisation Details'!$A$1:$O$2344,2,FALSE)</f>
        <v>3</v>
      </c>
      <c r="M1678" s="6" t="str">
        <f>VLOOKUP($A1678,'Hospitalisation Details'!$A$1:$O$2344,5,FALSE)</f>
        <v>3-Sep-1983</v>
      </c>
      <c r="N1678" s="28">
        <f>VLOOKUP($A1678,'Hospitalisation Details'!$A$1:$O$2344,6,FALSE)</f>
        <v>39</v>
      </c>
      <c r="O1678" s="28">
        <f>VLOOKUP($A1678,'Hospitalisation Details'!$A$1:$O$2344,7,FALSE)</f>
        <v>0</v>
      </c>
      <c r="P1678" s="28">
        <f>VLOOKUP($A1678,'Hospitalisation Details'!$A$1:$O$2344,8,FALSE)</f>
        <v>5662.23</v>
      </c>
      <c r="Q1678" t="str">
        <f>VLOOKUP($A1678,'Hospitalisation Details'!$A$1:$O$2344,3,FALSE)</f>
        <v>Sep</v>
      </c>
    </row>
    <row r="1679" spans="1:17" ht="15.6" x14ac:dyDescent="0.3">
      <c r="A1679" s="21" t="s">
        <v>691</v>
      </c>
      <c r="B1679" t="str">
        <f>VLOOKUP($A1679,'Customer Names'!$A$2:$D$2336,3,FALSE)</f>
        <v>Travis G</v>
      </c>
      <c r="C1679">
        <f>VLOOKUP($A1679,'Medical Examinations'!$A$1:$J$2336,2,FALSE)</f>
        <v>19.170000000000002</v>
      </c>
      <c r="D1679">
        <f>VLOOKUP($A1679,'Medical Examinations'!$A$1:$J$2336,3,FALSE)</f>
        <v>7.94</v>
      </c>
      <c r="E1679" t="str">
        <f>VLOOKUP($A1679,'Medical Examinations'!$A$1:$J$2336,4,FALSE)</f>
        <v>No</v>
      </c>
      <c r="F1679" t="str">
        <f>VLOOKUP($A1679,'Medical Examinations'!$A$1:$J$2336,5,FALSE)</f>
        <v>No</v>
      </c>
      <c r="G1679" t="str">
        <f>VLOOKUP($A1679,'Medical Examinations'!$A$1:$J$2336,6,FALSE)</f>
        <v>No</v>
      </c>
      <c r="H1679">
        <f>VLOOKUP($A1679,'Medical Examinations'!$A$1:$J$2336,7,FALSE)</f>
        <v>0</v>
      </c>
      <c r="I1679" t="str">
        <f>VLOOKUP($A1679,'Medical Examinations'!$A$1:$J$2336,8,FALSE)</f>
        <v>No</v>
      </c>
      <c r="J1679" t="str">
        <f>VLOOKUP($A1679,'Medical Examinations'!$A$1:$J$2336,9,FALSE)</f>
        <v>Normal Weight</v>
      </c>
      <c r="K1679" t="str">
        <f>VLOOKUP($A1679,'Medical Examinations'!$A$1:$J$2336,10,FALSE)</f>
        <v>Diabetes</v>
      </c>
      <c r="L1679">
        <f>VLOOKUP($A1679,'Hospitalisation Details'!$A$1:$O$2344,2,FALSE)</f>
        <v>27</v>
      </c>
      <c r="M1679" s="6" t="str">
        <f>VLOOKUP($A1679,'Hospitalisation Details'!$A$1:$O$2344,5,FALSE)</f>
        <v>27-Sep-1978</v>
      </c>
      <c r="N1679" s="28">
        <f>VLOOKUP($A1679,'Hospitalisation Details'!$A$1:$O$2344,6,FALSE)</f>
        <v>44</v>
      </c>
      <c r="O1679" s="28">
        <f>VLOOKUP($A1679,'Hospitalisation Details'!$A$1:$O$2344,7,FALSE)</f>
        <v>2</v>
      </c>
      <c r="P1679" s="28">
        <f>VLOOKUP($A1679,'Hospitalisation Details'!$A$1:$O$2344,8,FALSE)</f>
        <v>5650.14</v>
      </c>
      <c r="Q1679" t="str">
        <f>VLOOKUP($A1679,'Hospitalisation Details'!$A$1:$O$2344,3,FALSE)</f>
        <v>Sep</v>
      </c>
    </row>
    <row r="1680" spans="1:17" ht="15.6" x14ac:dyDescent="0.3">
      <c r="A1680" s="21" t="s">
        <v>690</v>
      </c>
      <c r="B1680" t="str">
        <f>VLOOKUP($A1680,'Customer Names'!$A$2:$D$2336,3,FALSE)</f>
        <v>Emma L</v>
      </c>
      <c r="C1680">
        <f>VLOOKUP($A1680,'Medical Examinations'!$A$1:$J$2336,2,FALSE)</f>
        <v>32.799999999999997</v>
      </c>
      <c r="D1680">
        <f>VLOOKUP($A1680,'Medical Examinations'!$A$1:$J$2336,3,FALSE)</f>
        <v>6.16</v>
      </c>
      <c r="E1680" t="str">
        <f>VLOOKUP($A1680,'Medical Examinations'!$A$1:$J$2336,4,FALSE)</f>
        <v>Yes</v>
      </c>
      <c r="F1680" t="str">
        <f>VLOOKUP($A1680,'Medical Examinations'!$A$1:$J$2336,5,FALSE)</f>
        <v>No</v>
      </c>
      <c r="G1680" t="str">
        <f>VLOOKUP($A1680,'Medical Examinations'!$A$1:$J$2336,6,FALSE)</f>
        <v>Yes</v>
      </c>
      <c r="H1680">
        <f>VLOOKUP($A1680,'Medical Examinations'!$A$1:$J$2336,7,FALSE)</f>
        <v>1</v>
      </c>
      <c r="I1680" t="str">
        <f>VLOOKUP($A1680,'Medical Examinations'!$A$1:$J$2336,8,FALSE)</f>
        <v>No</v>
      </c>
      <c r="J1680" t="str">
        <f>VLOOKUP($A1680,'Medical Examinations'!$A$1:$J$2336,9,FALSE)</f>
        <v>Obesity</v>
      </c>
      <c r="K1680" t="str">
        <f>VLOOKUP($A1680,'Medical Examinations'!$A$1:$J$2336,10,FALSE)</f>
        <v>Prediabetes</v>
      </c>
      <c r="L1680">
        <f>VLOOKUP($A1680,'Hospitalisation Details'!$A$1:$O$2344,2,FALSE)</f>
        <v>8</v>
      </c>
      <c r="M1680" s="6" t="str">
        <f>VLOOKUP($A1680,'Hospitalisation Details'!$A$1:$O$2344,5,FALSE)</f>
        <v>8-Jun-1983</v>
      </c>
      <c r="N1680" s="28">
        <f>VLOOKUP($A1680,'Hospitalisation Details'!$A$1:$O$2344,6,FALSE)</f>
        <v>40</v>
      </c>
      <c r="O1680" s="28">
        <f>VLOOKUP($A1680,'Hospitalisation Details'!$A$1:$O$2344,7,FALSE)</f>
        <v>0</v>
      </c>
      <c r="P1680" s="28">
        <f>VLOOKUP($A1680,'Hospitalisation Details'!$A$1:$O$2344,8,FALSE)</f>
        <v>5649.72</v>
      </c>
      <c r="Q1680" t="str">
        <f>VLOOKUP($A1680,'Hospitalisation Details'!$A$1:$O$2344,3,FALSE)</f>
        <v>Jun</v>
      </c>
    </row>
    <row r="1681" spans="1:17" ht="15.6" x14ac:dyDescent="0.3">
      <c r="A1681" s="21" t="s">
        <v>689</v>
      </c>
      <c r="B1681" t="str">
        <f>VLOOKUP($A1681,'Customer Names'!$A$2:$D$2336,3,FALSE)</f>
        <v>Linda</v>
      </c>
      <c r="C1681">
        <f>VLOOKUP($A1681,'Medical Examinations'!$A$1:$J$2336,2,FALSE)</f>
        <v>35.814999999999998</v>
      </c>
      <c r="D1681">
        <f>VLOOKUP($A1681,'Medical Examinations'!$A$1:$J$2336,3,FALSE)</f>
        <v>4.1500000000000004</v>
      </c>
      <c r="E1681" t="str">
        <f>VLOOKUP($A1681,'Medical Examinations'!$A$1:$J$2336,4,FALSE)</f>
        <v>No</v>
      </c>
      <c r="F1681" t="str">
        <f>VLOOKUP($A1681,'Medical Examinations'!$A$1:$J$2336,5,FALSE)</f>
        <v>No</v>
      </c>
      <c r="G1681" t="str">
        <f>VLOOKUP($A1681,'Medical Examinations'!$A$1:$J$2336,6,FALSE)</f>
        <v>No</v>
      </c>
      <c r="H1681">
        <f>VLOOKUP($A1681,'Medical Examinations'!$A$1:$J$2336,7,FALSE)</f>
        <v>1</v>
      </c>
      <c r="I1681" t="str">
        <f>VLOOKUP($A1681,'Medical Examinations'!$A$1:$J$2336,8,FALSE)</f>
        <v>No</v>
      </c>
      <c r="J1681" t="str">
        <f>VLOOKUP($A1681,'Medical Examinations'!$A$1:$J$2336,9,FALSE)</f>
        <v>Obesity</v>
      </c>
      <c r="K1681" t="str">
        <f>VLOOKUP($A1681,'Medical Examinations'!$A$1:$J$2336,10,FALSE)</f>
        <v>Normal</v>
      </c>
      <c r="L1681">
        <f>VLOOKUP($A1681,'Hospitalisation Details'!$A$1:$O$2344,2,FALSE)</f>
        <v>9</v>
      </c>
      <c r="M1681" s="6" t="str">
        <f>VLOOKUP($A1681,'Hospitalisation Details'!$A$1:$O$2344,5,FALSE)</f>
        <v>9-Dec-1987</v>
      </c>
      <c r="N1681" s="28">
        <f>VLOOKUP($A1681,'Hospitalisation Details'!$A$1:$O$2344,6,FALSE)</f>
        <v>35</v>
      </c>
      <c r="O1681" s="28">
        <f>VLOOKUP($A1681,'Hospitalisation Details'!$A$1:$O$2344,7,FALSE)</f>
        <v>1</v>
      </c>
      <c r="P1681" s="28">
        <f>VLOOKUP($A1681,'Hospitalisation Details'!$A$1:$O$2344,8,FALSE)</f>
        <v>5630.46</v>
      </c>
      <c r="Q1681" t="str">
        <f>VLOOKUP($A1681,'Hospitalisation Details'!$A$1:$O$2344,3,FALSE)</f>
        <v>Dec</v>
      </c>
    </row>
    <row r="1682" spans="1:17" ht="15.6" x14ac:dyDescent="0.3">
      <c r="A1682" s="21" t="s">
        <v>688</v>
      </c>
      <c r="B1682" t="str">
        <f>VLOOKUP($A1682,'Customer Names'!$A$2:$D$2336,3,FALSE)</f>
        <v>Owen R</v>
      </c>
      <c r="C1682">
        <f>VLOOKUP($A1682,'Medical Examinations'!$A$1:$J$2336,2,FALSE)</f>
        <v>24.3</v>
      </c>
      <c r="D1682">
        <f>VLOOKUP($A1682,'Medical Examinations'!$A$1:$J$2336,3,FALSE)</f>
        <v>6.23</v>
      </c>
      <c r="E1682" t="str">
        <f>VLOOKUP($A1682,'Medical Examinations'!$A$1:$J$2336,4,FALSE)</f>
        <v>No</v>
      </c>
      <c r="F1682" t="str">
        <f>VLOOKUP($A1682,'Medical Examinations'!$A$1:$J$2336,5,FALSE)</f>
        <v>No</v>
      </c>
      <c r="G1682" t="str">
        <f>VLOOKUP($A1682,'Medical Examinations'!$A$1:$J$2336,6,FALSE)</f>
        <v>No</v>
      </c>
      <c r="H1682">
        <f>VLOOKUP($A1682,'Medical Examinations'!$A$1:$J$2336,7,FALSE)</f>
        <v>0</v>
      </c>
      <c r="I1682" t="str">
        <f>VLOOKUP($A1682,'Medical Examinations'!$A$1:$J$2336,8,FALSE)</f>
        <v>No</v>
      </c>
      <c r="J1682" t="str">
        <f>VLOOKUP($A1682,'Medical Examinations'!$A$1:$J$2336,9,FALSE)</f>
        <v>Normal Weight</v>
      </c>
      <c r="K1682" t="str">
        <f>VLOOKUP($A1682,'Medical Examinations'!$A$1:$J$2336,10,FALSE)</f>
        <v>Prediabetes</v>
      </c>
      <c r="L1682">
        <f>VLOOKUP($A1682,'Hospitalisation Details'!$A$1:$O$2344,2,FALSE)</f>
        <v>15</v>
      </c>
      <c r="M1682" s="6" t="str">
        <f>VLOOKUP($A1682,'Hospitalisation Details'!$A$1:$O$2344,5,FALSE)</f>
        <v>15-Nov-1994</v>
      </c>
      <c r="N1682" s="28">
        <f>VLOOKUP($A1682,'Hospitalisation Details'!$A$1:$O$2344,6,FALSE)</f>
        <v>28</v>
      </c>
      <c r="O1682" s="28">
        <f>VLOOKUP($A1682,'Hospitalisation Details'!$A$1:$O$2344,7,FALSE)</f>
        <v>5</v>
      </c>
      <c r="P1682" s="28">
        <f>VLOOKUP($A1682,'Hospitalisation Details'!$A$1:$O$2344,8,FALSE)</f>
        <v>5615.37</v>
      </c>
      <c r="Q1682" t="str">
        <f>VLOOKUP($A1682,'Hospitalisation Details'!$A$1:$O$2344,3,FALSE)</f>
        <v>Nov</v>
      </c>
    </row>
    <row r="1683" spans="1:17" ht="15.6" x14ac:dyDescent="0.3">
      <c r="A1683" s="21" t="s">
        <v>687</v>
      </c>
      <c r="B1683" t="str">
        <f>VLOOKUP($A1683,'Customer Names'!$A$2:$D$2336,3,FALSE)</f>
        <v>Jacob</v>
      </c>
      <c r="C1683">
        <f>VLOOKUP($A1683,'Medical Examinations'!$A$1:$J$2336,2,FALSE)</f>
        <v>19.059999999999999</v>
      </c>
      <c r="D1683">
        <f>VLOOKUP($A1683,'Medical Examinations'!$A$1:$J$2336,3,FALSE)</f>
        <v>7.41</v>
      </c>
      <c r="E1683" t="str">
        <f>VLOOKUP($A1683,'Medical Examinations'!$A$1:$J$2336,4,FALSE)</f>
        <v>No</v>
      </c>
      <c r="F1683" t="str">
        <f>VLOOKUP($A1683,'Medical Examinations'!$A$1:$J$2336,5,FALSE)</f>
        <v>No</v>
      </c>
      <c r="G1683" t="str">
        <f>VLOOKUP($A1683,'Medical Examinations'!$A$1:$J$2336,6,FALSE)</f>
        <v>No</v>
      </c>
      <c r="H1683">
        <f>VLOOKUP($A1683,'Medical Examinations'!$A$1:$J$2336,7,FALSE)</f>
        <v>0</v>
      </c>
      <c r="I1683" t="str">
        <f>VLOOKUP($A1683,'Medical Examinations'!$A$1:$J$2336,8,FALSE)</f>
        <v>No</v>
      </c>
      <c r="J1683" t="str">
        <f>VLOOKUP($A1683,'Medical Examinations'!$A$1:$J$2336,9,FALSE)</f>
        <v>Normal Weight</v>
      </c>
      <c r="K1683" t="str">
        <f>VLOOKUP($A1683,'Medical Examinations'!$A$1:$J$2336,10,FALSE)</f>
        <v>Diabetes</v>
      </c>
      <c r="L1683">
        <f>VLOOKUP($A1683,'Hospitalisation Details'!$A$1:$O$2344,2,FALSE)</f>
        <v>11</v>
      </c>
      <c r="M1683" s="6" t="str">
        <f>VLOOKUP($A1683,'Hospitalisation Details'!$A$1:$O$2344,5,FALSE)</f>
        <v>11-Sep-1978</v>
      </c>
      <c r="N1683" s="28">
        <f>VLOOKUP($A1683,'Hospitalisation Details'!$A$1:$O$2344,6,FALSE)</f>
        <v>44</v>
      </c>
      <c r="O1683" s="28">
        <f>VLOOKUP($A1683,'Hospitalisation Details'!$A$1:$O$2344,7,FALSE)</f>
        <v>2</v>
      </c>
      <c r="P1683" s="28">
        <f>VLOOKUP($A1683,'Hospitalisation Details'!$A$1:$O$2344,8,FALSE)</f>
        <v>5612.83</v>
      </c>
      <c r="Q1683" t="str">
        <f>VLOOKUP($A1683,'Hospitalisation Details'!$A$1:$O$2344,3,FALSE)</f>
        <v>Sep</v>
      </c>
    </row>
    <row r="1684" spans="1:17" ht="15.6" x14ac:dyDescent="0.3">
      <c r="A1684" s="21" t="s">
        <v>686</v>
      </c>
      <c r="B1684" t="str">
        <f>VLOOKUP($A1684,'Customer Names'!$A$2:$D$2336,3,FALSE)</f>
        <v>Jacqueline</v>
      </c>
      <c r="C1684">
        <f>VLOOKUP($A1684,'Medical Examinations'!$A$1:$J$2336,2,FALSE)</f>
        <v>33.25</v>
      </c>
      <c r="D1684">
        <f>VLOOKUP($A1684,'Medical Examinations'!$A$1:$J$2336,3,FALSE)</f>
        <v>5.62</v>
      </c>
      <c r="E1684" t="str">
        <f>VLOOKUP($A1684,'Medical Examinations'!$A$1:$J$2336,4,FALSE)</f>
        <v>Yes</v>
      </c>
      <c r="F1684" t="str">
        <f>VLOOKUP($A1684,'Medical Examinations'!$A$1:$J$2336,5,FALSE)</f>
        <v>No</v>
      </c>
      <c r="G1684" t="str">
        <f>VLOOKUP($A1684,'Medical Examinations'!$A$1:$J$2336,6,FALSE)</f>
        <v>No</v>
      </c>
      <c r="H1684">
        <f>VLOOKUP($A1684,'Medical Examinations'!$A$1:$J$2336,7,FALSE)</f>
        <v>1</v>
      </c>
      <c r="I1684" t="str">
        <f>VLOOKUP($A1684,'Medical Examinations'!$A$1:$J$2336,8,FALSE)</f>
        <v>No</v>
      </c>
      <c r="J1684" t="str">
        <f>VLOOKUP($A1684,'Medical Examinations'!$A$1:$J$2336,9,FALSE)</f>
        <v>Obesity</v>
      </c>
      <c r="K1684" t="str">
        <f>VLOOKUP($A1684,'Medical Examinations'!$A$1:$J$2336,10,FALSE)</f>
        <v>Normal</v>
      </c>
      <c r="L1684">
        <f>VLOOKUP($A1684,'Hospitalisation Details'!$A$1:$O$2344,2,FALSE)</f>
        <v>18</v>
      </c>
      <c r="M1684" s="6" t="str">
        <f>VLOOKUP($A1684,'Hospitalisation Details'!$A$1:$O$2344,5,FALSE)</f>
        <v>18-Nov-1988</v>
      </c>
      <c r="N1684" s="28">
        <f>VLOOKUP($A1684,'Hospitalisation Details'!$A$1:$O$2344,6,FALSE)</f>
        <v>34</v>
      </c>
      <c r="O1684" s="28">
        <f>VLOOKUP($A1684,'Hospitalisation Details'!$A$1:$O$2344,7,FALSE)</f>
        <v>1</v>
      </c>
      <c r="P1684" s="28">
        <f>VLOOKUP($A1684,'Hospitalisation Details'!$A$1:$O$2344,8,FALSE)</f>
        <v>5594.85</v>
      </c>
      <c r="Q1684" t="str">
        <f>VLOOKUP($A1684,'Hospitalisation Details'!$A$1:$O$2344,3,FALSE)</f>
        <v>Nov</v>
      </c>
    </row>
    <row r="1685" spans="1:17" ht="15.6" x14ac:dyDescent="0.3">
      <c r="A1685" s="21" t="s">
        <v>685</v>
      </c>
      <c r="B1685" t="str">
        <f>VLOOKUP($A1685,'Customer Names'!$A$2:$D$2336,3,FALSE)</f>
        <v>Yefeng</v>
      </c>
      <c r="C1685">
        <f>VLOOKUP($A1685,'Medical Examinations'!$A$1:$J$2336,2,FALSE)</f>
        <v>21.37</v>
      </c>
      <c r="D1685">
        <f>VLOOKUP($A1685,'Medical Examinations'!$A$1:$J$2336,3,FALSE)</f>
        <v>4.54</v>
      </c>
      <c r="E1685" t="str">
        <f>VLOOKUP($A1685,'Medical Examinations'!$A$1:$J$2336,4,FALSE)</f>
        <v>Yes</v>
      </c>
      <c r="F1685" t="str">
        <f>VLOOKUP($A1685,'Medical Examinations'!$A$1:$J$2336,5,FALSE)</f>
        <v>No</v>
      </c>
      <c r="G1685" t="str">
        <f>VLOOKUP($A1685,'Medical Examinations'!$A$1:$J$2336,6,FALSE)</f>
        <v>Yes</v>
      </c>
      <c r="H1685">
        <f>VLOOKUP($A1685,'Medical Examinations'!$A$1:$J$2336,7,FALSE)</f>
        <v>1</v>
      </c>
      <c r="I1685" t="str">
        <f>VLOOKUP($A1685,'Medical Examinations'!$A$1:$J$2336,8,FALSE)</f>
        <v>No</v>
      </c>
      <c r="J1685" t="str">
        <f>VLOOKUP($A1685,'Medical Examinations'!$A$1:$J$2336,9,FALSE)</f>
        <v>Normal Weight</v>
      </c>
      <c r="K1685" t="str">
        <f>VLOOKUP($A1685,'Medical Examinations'!$A$1:$J$2336,10,FALSE)</f>
        <v>Normal</v>
      </c>
      <c r="L1685">
        <f>VLOOKUP($A1685,'Hospitalisation Details'!$A$1:$O$2344,2,FALSE)</f>
        <v>3</v>
      </c>
      <c r="M1685" s="6" t="str">
        <f>VLOOKUP($A1685,'Hospitalisation Details'!$A$1:$O$2344,5,FALSE)</f>
        <v>3-Oct-1983</v>
      </c>
      <c r="N1685" s="28">
        <f>VLOOKUP($A1685,'Hospitalisation Details'!$A$1:$O$2344,6,FALSE)</f>
        <v>39</v>
      </c>
      <c r="O1685" s="28">
        <f>VLOOKUP($A1685,'Hospitalisation Details'!$A$1:$O$2344,7,FALSE)</f>
        <v>3</v>
      </c>
      <c r="P1685" s="28">
        <f>VLOOKUP($A1685,'Hospitalisation Details'!$A$1:$O$2344,8,FALSE)</f>
        <v>5587.59</v>
      </c>
      <c r="Q1685" t="str">
        <f>VLOOKUP($A1685,'Hospitalisation Details'!$A$1:$O$2344,3,FALSE)</f>
        <v>Oct</v>
      </c>
    </row>
    <row r="1686" spans="1:17" ht="15.6" x14ac:dyDescent="0.3">
      <c r="A1686" s="21" t="s">
        <v>684</v>
      </c>
      <c r="B1686" t="str">
        <f>VLOOKUP($A1686,'Customer Names'!$A$2:$D$2336,3,FALSE)</f>
        <v>Thomas J</v>
      </c>
      <c r="C1686">
        <f>VLOOKUP($A1686,'Medical Examinations'!$A$1:$J$2336,2,FALSE)</f>
        <v>34.43</v>
      </c>
      <c r="D1686">
        <f>VLOOKUP($A1686,'Medical Examinations'!$A$1:$J$2336,3,FALSE)</f>
        <v>8.6199999999999992</v>
      </c>
      <c r="E1686" t="str">
        <f>VLOOKUP($A1686,'Medical Examinations'!$A$1:$J$2336,4,FALSE)</f>
        <v>Yes</v>
      </c>
      <c r="F1686" t="str">
        <f>VLOOKUP($A1686,'Medical Examinations'!$A$1:$J$2336,5,FALSE)</f>
        <v>No</v>
      </c>
      <c r="G1686" t="str">
        <f>VLOOKUP($A1686,'Medical Examinations'!$A$1:$J$2336,6,FALSE)</f>
        <v>No</v>
      </c>
      <c r="H1686">
        <f>VLOOKUP($A1686,'Medical Examinations'!$A$1:$J$2336,7,FALSE)</f>
        <v>1</v>
      </c>
      <c r="I1686" t="str">
        <f>VLOOKUP($A1686,'Medical Examinations'!$A$1:$J$2336,8,FALSE)</f>
        <v>No</v>
      </c>
      <c r="J1686" t="str">
        <f>VLOOKUP($A1686,'Medical Examinations'!$A$1:$J$2336,9,FALSE)</f>
        <v>Obesity</v>
      </c>
      <c r="K1686" t="str">
        <f>VLOOKUP($A1686,'Medical Examinations'!$A$1:$J$2336,10,FALSE)</f>
        <v>Diabetes</v>
      </c>
      <c r="L1686">
        <f>VLOOKUP($A1686,'Hospitalisation Details'!$A$1:$O$2344,2,FALSE)</f>
        <v>21</v>
      </c>
      <c r="M1686" s="6" t="str">
        <f>VLOOKUP($A1686,'Hospitalisation Details'!$A$1:$O$2344,5,FALSE)</f>
        <v>21-Nov-1986</v>
      </c>
      <c r="N1686" s="28">
        <f>VLOOKUP($A1686,'Hospitalisation Details'!$A$1:$O$2344,6,FALSE)</f>
        <v>36</v>
      </c>
      <c r="O1686" s="28">
        <f>VLOOKUP($A1686,'Hospitalisation Details'!$A$1:$O$2344,7,FALSE)</f>
        <v>2</v>
      </c>
      <c r="P1686" s="28">
        <f>VLOOKUP($A1686,'Hospitalisation Details'!$A$1:$O$2344,8,FALSE)</f>
        <v>5584.31</v>
      </c>
      <c r="Q1686" t="str">
        <f>VLOOKUP($A1686,'Hospitalisation Details'!$A$1:$O$2344,3,FALSE)</f>
        <v>Nov</v>
      </c>
    </row>
    <row r="1687" spans="1:17" ht="15.6" x14ac:dyDescent="0.3">
      <c r="A1687" s="21" t="s">
        <v>683</v>
      </c>
      <c r="B1687" t="str">
        <f>VLOOKUP($A1687,'Customer Names'!$A$2:$D$2336,3,FALSE)</f>
        <v>Ken</v>
      </c>
      <c r="C1687">
        <f>VLOOKUP($A1687,'Medical Examinations'!$A$1:$J$2336,2,FALSE)</f>
        <v>20.86</v>
      </c>
      <c r="D1687">
        <f>VLOOKUP($A1687,'Medical Examinations'!$A$1:$J$2336,3,FALSE)</f>
        <v>4.3600000000000003</v>
      </c>
      <c r="E1687" t="str">
        <f>VLOOKUP($A1687,'Medical Examinations'!$A$1:$J$2336,4,FALSE)</f>
        <v>Yes</v>
      </c>
      <c r="F1687" t="str">
        <f>VLOOKUP($A1687,'Medical Examinations'!$A$1:$J$2336,5,FALSE)</f>
        <v>No</v>
      </c>
      <c r="G1687" t="str">
        <f>VLOOKUP($A1687,'Medical Examinations'!$A$1:$J$2336,6,FALSE)</f>
        <v>No</v>
      </c>
      <c r="H1687">
        <f>VLOOKUP($A1687,'Medical Examinations'!$A$1:$J$2336,7,FALSE)</f>
        <v>0</v>
      </c>
      <c r="I1687" t="str">
        <f>VLOOKUP($A1687,'Medical Examinations'!$A$1:$J$2336,8,FALSE)</f>
        <v>No</v>
      </c>
      <c r="J1687" t="str">
        <f>VLOOKUP($A1687,'Medical Examinations'!$A$1:$J$2336,9,FALSE)</f>
        <v>Normal Weight</v>
      </c>
      <c r="K1687" t="str">
        <f>VLOOKUP($A1687,'Medical Examinations'!$A$1:$J$2336,10,FALSE)</f>
        <v>Normal</v>
      </c>
      <c r="L1687">
        <f>VLOOKUP($A1687,'Hospitalisation Details'!$A$1:$O$2344,2,FALSE)</f>
        <v>5</v>
      </c>
      <c r="M1687" s="6" t="str">
        <f>VLOOKUP($A1687,'Hospitalisation Details'!$A$1:$O$2344,5,FALSE)</f>
        <v>5-Sep-1985</v>
      </c>
      <c r="N1687" s="28">
        <f>VLOOKUP($A1687,'Hospitalisation Details'!$A$1:$O$2344,6,FALSE)</f>
        <v>37</v>
      </c>
      <c r="O1687" s="28">
        <f>VLOOKUP($A1687,'Hospitalisation Details'!$A$1:$O$2344,7,FALSE)</f>
        <v>3</v>
      </c>
      <c r="P1687" s="28">
        <f>VLOOKUP($A1687,'Hospitalisation Details'!$A$1:$O$2344,8,FALSE)</f>
        <v>5582.95</v>
      </c>
      <c r="Q1687" t="str">
        <f>VLOOKUP($A1687,'Hospitalisation Details'!$A$1:$O$2344,3,FALSE)</f>
        <v>Sep</v>
      </c>
    </row>
    <row r="1688" spans="1:17" ht="15.6" x14ac:dyDescent="0.3">
      <c r="A1688" s="21" t="s">
        <v>682</v>
      </c>
      <c r="B1688" t="str">
        <f>VLOOKUP($A1688,'Customer Names'!$A$2:$D$2336,3,FALSE)</f>
        <v>Annie E</v>
      </c>
      <c r="C1688">
        <f>VLOOKUP($A1688,'Medical Examinations'!$A$1:$J$2336,2,FALSE)</f>
        <v>18.34</v>
      </c>
      <c r="D1688">
        <f>VLOOKUP($A1688,'Medical Examinations'!$A$1:$J$2336,3,FALSE)</f>
        <v>10.01</v>
      </c>
      <c r="E1688" t="str">
        <f>VLOOKUP($A1688,'Medical Examinations'!$A$1:$J$2336,4,FALSE)</f>
        <v>No</v>
      </c>
      <c r="F1688" t="str">
        <f>VLOOKUP($A1688,'Medical Examinations'!$A$1:$J$2336,5,FALSE)</f>
        <v>No</v>
      </c>
      <c r="G1688" t="str">
        <f>VLOOKUP($A1688,'Medical Examinations'!$A$1:$J$2336,6,FALSE)</f>
        <v>No</v>
      </c>
      <c r="H1688">
        <f>VLOOKUP($A1688,'Medical Examinations'!$A$1:$J$2336,7,FALSE)</f>
        <v>0</v>
      </c>
      <c r="I1688" t="str">
        <f>VLOOKUP($A1688,'Medical Examinations'!$A$1:$J$2336,8,FALSE)</f>
        <v>No</v>
      </c>
      <c r="J1688" t="str">
        <f>VLOOKUP($A1688,'Medical Examinations'!$A$1:$J$2336,9,FALSE)</f>
        <v>Under Weight</v>
      </c>
      <c r="K1688" t="str">
        <f>VLOOKUP($A1688,'Medical Examinations'!$A$1:$J$2336,10,FALSE)</f>
        <v>Diabetes</v>
      </c>
      <c r="L1688">
        <f>VLOOKUP($A1688,'Hospitalisation Details'!$A$1:$O$2344,2,FALSE)</f>
        <v>18</v>
      </c>
      <c r="M1688" s="6" t="str">
        <f>VLOOKUP($A1688,'Hospitalisation Details'!$A$1:$O$2344,5,FALSE)</f>
        <v>18-Sep-1974</v>
      </c>
      <c r="N1688" s="28">
        <f>VLOOKUP($A1688,'Hospitalisation Details'!$A$1:$O$2344,6,FALSE)</f>
        <v>48</v>
      </c>
      <c r="O1688" s="28">
        <f>VLOOKUP($A1688,'Hospitalisation Details'!$A$1:$O$2344,7,FALSE)</f>
        <v>0</v>
      </c>
      <c r="P1688" s="28">
        <f>VLOOKUP($A1688,'Hospitalisation Details'!$A$1:$O$2344,8,FALSE)</f>
        <v>5576.35</v>
      </c>
      <c r="Q1688" t="str">
        <f>VLOOKUP($A1688,'Hospitalisation Details'!$A$1:$O$2344,3,FALSE)</f>
        <v>Sep</v>
      </c>
    </row>
    <row r="1689" spans="1:17" ht="15.6" x14ac:dyDescent="0.3">
      <c r="A1689" s="21" t="s">
        <v>681</v>
      </c>
      <c r="B1689" t="str">
        <f>VLOOKUP($A1689,'Customer Names'!$A$2:$D$2336,3,FALSE)</f>
        <v>Noel K</v>
      </c>
      <c r="C1689">
        <f>VLOOKUP($A1689,'Medical Examinations'!$A$1:$J$2336,2,FALSE)</f>
        <v>34.15</v>
      </c>
      <c r="D1689">
        <f>VLOOKUP($A1689,'Medical Examinations'!$A$1:$J$2336,3,FALSE)</f>
        <v>5.42</v>
      </c>
      <c r="E1689" t="str">
        <f>VLOOKUP($A1689,'Medical Examinations'!$A$1:$J$2336,4,FALSE)</f>
        <v>No</v>
      </c>
      <c r="F1689" t="str">
        <f>VLOOKUP($A1689,'Medical Examinations'!$A$1:$J$2336,5,FALSE)</f>
        <v>No</v>
      </c>
      <c r="G1689" t="str">
        <f>VLOOKUP($A1689,'Medical Examinations'!$A$1:$J$2336,6,FALSE)</f>
        <v>No</v>
      </c>
      <c r="H1689">
        <f>VLOOKUP($A1689,'Medical Examinations'!$A$1:$J$2336,7,FALSE)</f>
        <v>0</v>
      </c>
      <c r="I1689" t="str">
        <f>VLOOKUP($A1689,'Medical Examinations'!$A$1:$J$2336,8,FALSE)</f>
        <v>No</v>
      </c>
      <c r="J1689" t="str">
        <f>VLOOKUP($A1689,'Medical Examinations'!$A$1:$J$2336,9,FALSE)</f>
        <v>Obesity</v>
      </c>
      <c r="K1689" t="str">
        <f>VLOOKUP($A1689,'Medical Examinations'!$A$1:$J$2336,10,FALSE)</f>
        <v>Normal</v>
      </c>
      <c r="L1689">
        <f>VLOOKUP($A1689,'Hospitalisation Details'!$A$1:$O$2344,2,FALSE)</f>
        <v>22</v>
      </c>
      <c r="M1689" s="6" t="str">
        <f>VLOOKUP($A1689,'Hospitalisation Details'!$A$1:$O$2344,5,FALSE)</f>
        <v>22-Sep-1999</v>
      </c>
      <c r="N1689" s="28">
        <f>VLOOKUP($A1689,'Hospitalisation Details'!$A$1:$O$2344,6,FALSE)</f>
        <v>23</v>
      </c>
      <c r="O1689" s="28">
        <f>VLOOKUP($A1689,'Hospitalisation Details'!$A$1:$O$2344,7,FALSE)</f>
        <v>0</v>
      </c>
      <c r="P1689" s="28">
        <f>VLOOKUP($A1689,'Hospitalisation Details'!$A$1:$O$2344,8,FALSE)</f>
        <v>5552.61</v>
      </c>
      <c r="Q1689" t="str">
        <f>VLOOKUP($A1689,'Hospitalisation Details'!$A$1:$O$2344,3,FALSE)</f>
        <v>Sep</v>
      </c>
    </row>
    <row r="1690" spans="1:17" ht="15.6" x14ac:dyDescent="0.3">
      <c r="A1690" s="21" t="s">
        <v>680</v>
      </c>
      <c r="B1690" t="str">
        <f>VLOOKUP($A1690,'Customer Names'!$A$2:$D$2336,3,FALSE)</f>
        <v>Mark S</v>
      </c>
      <c r="C1690">
        <f>VLOOKUP($A1690,'Medical Examinations'!$A$1:$J$2336,2,FALSE)</f>
        <v>18.350000000000001</v>
      </c>
      <c r="D1690">
        <f>VLOOKUP($A1690,'Medical Examinations'!$A$1:$J$2336,3,FALSE)</f>
        <v>5.12</v>
      </c>
      <c r="E1690" t="str">
        <f>VLOOKUP($A1690,'Medical Examinations'!$A$1:$J$2336,4,FALSE)</f>
        <v>No</v>
      </c>
      <c r="F1690" t="str">
        <f>VLOOKUP($A1690,'Medical Examinations'!$A$1:$J$2336,5,FALSE)</f>
        <v>No</v>
      </c>
      <c r="G1690" t="str">
        <f>VLOOKUP($A1690,'Medical Examinations'!$A$1:$J$2336,6,FALSE)</f>
        <v>No</v>
      </c>
      <c r="H1690">
        <f>VLOOKUP($A1690,'Medical Examinations'!$A$1:$J$2336,7,FALSE)</f>
        <v>0</v>
      </c>
      <c r="I1690" t="str">
        <f>VLOOKUP($A1690,'Medical Examinations'!$A$1:$J$2336,8,FALSE)</f>
        <v>No</v>
      </c>
      <c r="J1690" t="str">
        <f>VLOOKUP($A1690,'Medical Examinations'!$A$1:$J$2336,9,FALSE)</f>
        <v>Under Weight</v>
      </c>
      <c r="K1690" t="str">
        <f>VLOOKUP($A1690,'Medical Examinations'!$A$1:$J$2336,10,FALSE)</f>
        <v>Normal</v>
      </c>
      <c r="L1690">
        <f>VLOOKUP($A1690,'Hospitalisation Details'!$A$1:$O$2344,2,FALSE)</f>
        <v>7</v>
      </c>
      <c r="M1690" s="6" t="str">
        <f>VLOOKUP($A1690,'Hospitalisation Details'!$A$1:$O$2344,5,FALSE)</f>
        <v>7-Dec-1980</v>
      </c>
      <c r="N1690" s="28">
        <f>VLOOKUP($A1690,'Hospitalisation Details'!$A$1:$O$2344,6,FALSE)</f>
        <v>42</v>
      </c>
      <c r="O1690" s="28">
        <f>VLOOKUP($A1690,'Hospitalisation Details'!$A$1:$O$2344,7,FALSE)</f>
        <v>2</v>
      </c>
      <c r="P1690" s="28">
        <f>VLOOKUP($A1690,'Hospitalisation Details'!$A$1:$O$2344,8,FALSE)</f>
        <v>5540.35</v>
      </c>
      <c r="Q1690" t="str">
        <f>VLOOKUP($A1690,'Hospitalisation Details'!$A$1:$O$2344,3,FALSE)</f>
        <v>Dec</v>
      </c>
    </row>
    <row r="1691" spans="1:17" ht="15.6" x14ac:dyDescent="0.3">
      <c r="A1691" s="21" t="s">
        <v>679</v>
      </c>
      <c r="B1691" t="str">
        <f>VLOOKUP($A1691,'Customer Names'!$A$2:$D$2336,3,FALSE)</f>
        <v>Federica</v>
      </c>
      <c r="C1691">
        <f>VLOOKUP($A1691,'Medical Examinations'!$A$1:$J$2336,2,FALSE)</f>
        <v>22.13</v>
      </c>
      <c r="D1691">
        <f>VLOOKUP($A1691,'Medical Examinations'!$A$1:$J$2336,3,FALSE)</f>
        <v>9.1999999999999993</v>
      </c>
      <c r="E1691" t="str">
        <f>VLOOKUP($A1691,'Medical Examinations'!$A$1:$J$2336,4,FALSE)</f>
        <v>Yes</v>
      </c>
      <c r="F1691" t="str">
        <f>VLOOKUP($A1691,'Medical Examinations'!$A$1:$J$2336,5,FALSE)</f>
        <v>No</v>
      </c>
      <c r="G1691" t="str">
        <f>VLOOKUP($A1691,'Medical Examinations'!$A$1:$J$2336,6,FALSE)</f>
        <v>No</v>
      </c>
      <c r="H1691">
        <f>VLOOKUP($A1691,'Medical Examinations'!$A$1:$J$2336,7,FALSE)</f>
        <v>0</v>
      </c>
      <c r="I1691" t="str">
        <f>VLOOKUP($A1691,'Medical Examinations'!$A$1:$J$2336,8,FALSE)</f>
        <v>No</v>
      </c>
      <c r="J1691" t="str">
        <f>VLOOKUP($A1691,'Medical Examinations'!$A$1:$J$2336,9,FALSE)</f>
        <v>Normal Weight</v>
      </c>
      <c r="K1691" t="str">
        <f>VLOOKUP($A1691,'Medical Examinations'!$A$1:$J$2336,10,FALSE)</f>
        <v>Diabetes</v>
      </c>
      <c r="L1691">
        <f>VLOOKUP($A1691,'Hospitalisation Details'!$A$1:$O$2344,2,FALSE)</f>
        <v>7</v>
      </c>
      <c r="M1691" s="6" t="str">
        <f>VLOOKUP($A1691,'Hospitalisation Details'!$A$1:$O$2344,5,FALSE)</f>
        <v>7-Nov-1981</v>
      </c>
      <c r="N1691" s="28">
        <f>VLOOKUP($A1691,'Hospitalisation Details'!$A$1:$O$2344,6,FALSE)</f>
        <v>41</v>
      </c>
      <c r="O1691" s="28">
        <f>VLOOKUP($A1691,'Hospitalisation Details'!$A$1:$O$2344,7,FALSE)</f>
        <v>1</v>
      </c>
      <c r="P1691" s="28">
        <f>VLOOKUP($A1691,'Hospitalisation Details'!$A$1:$O$2344,8,FALSE)</f>
        <v>5539.4</v>
      </c>
      <c r="Q1691" t="str">
        <f>VLOOKUP($A1691,'Hospitalisation Details'!$A$1:$O$2344,3,FALSE)</f>
        <v>Nov</v>
      </c>
    </row>
    <row r="1692" spans="1:17" ht="15.6" x14ac:dyDescent="0.3">
      <c r="A1692" s="21" t="s">
        <v>678</v>
      </c>
      <c r="B1692" t="str">
        <f>VLOOKUP($A1692,'Customer Names'!$A$2:$D$2336,3,FALSE)</f>
        <v>Pamela L</v>
      </c>
      <c r="C1692">
        <f>VLOOKUP($A1692,'Medical Examinations'!$A$1:$J$2336,2,FALSE)</f>
        <v>22.51</v>
      </c>
      <c r="D1692">
        <f>VLOOKUP($A1692,'Medical Examinations'!$A$1:$J$2336,3,FALSE)</f>
        <v>6.08</v>
      </c>
      <c r="E1692" t="str">
        <f>VLOOKUP($A1692,'Medical Examinations'!$A$1:$J$2336,4,FALSE)</f>
        <v>Yes</v>
      </c>
      <c r="F1692" t="str">
        <f>VLOOKUP($A1692,'Medical Examinations'!$A$1:$J$2336,5,FALSE)</f>
        <v>No</v>
      </c>
      <c r="G1692" t="str">
        <f>VLOOKUP($A1692,'Medical Examinations'!$A$1:$J$2336,6,FALSE)</f>
        <v>No</v>
      </c>
      <c r="H1692">
        <f>VLOOKUP($A1692,'Medical Examinations'!$A$1:$J$2336,7,FALSE)</f>
        <v>1</v>
      </c>
      <c r="I1692" t="str">
        <f>VLOOKUP($A1692,'Medical Examinations'!$A$1:$J$2336,8,FALSE)</f>
        <v>No</v>
      </c>
      <c r="J1692" t="str">
        <f>VLOOKUP($A1692,'Medical Examinations'!$A$1:$J$2336,9,FALSE)</f>
        <v>Normal Weight</v>
      </c>
      <c r="K1692" t="str">
        <f>VLOOKUP($A1692,'Medical Examinations'!$A$1:$J$2336,10,FALSE)</f>
        <v>Prediabetes</v>
      </c>
      <c r="L1692">
        <f>VLOOKUP($A1692,'Hospitalisation Details'!$A$1:$O$2344,2,FALSE)</f>
        <v>29</v>
      </c>
      <c r="M1692" s="6" t="str">
        <f>VLOOKUP($A1692,'Hospitalisation Details'!$A$1:$O$2344,5,FALSE)</f>
        <v>29-Jul-1988</v>
      </c>
      <c r="N1692" s="28">
        <f>VLOOKUP($A1692,'Hospitalisation Details'!$A$1:$O$2344,6,FALSE)</f>
        <v>34</v>
      </c>
      <c r="O1692" s="28">
        <f>VLOOKUP($A1692,'Hospitalisation Details'!$A$1:$O$2344,7,FALSE)</f>
        <v>3</v>
      </c>
      <c r="P1692" s="28">
        <f>VLOOKUP($A1692,'Hospitalisation Details'!$A$1:$O$2344,8,FALSE)</f>
        <v>5503.36</v>
      </c>
      <c r="Q1692" t="str">
        <f>VLOOKUP($A1692,'Hospitalisation Details'!$A$1:$O$2344,3,FALSE)</f>
        <v>Jul</v>
      </c>
    </row>
    <row r="1693" spans="1:17" ht="15.6" x14ac:dyDescent="0.3">
      <c r="A1693" s="21" t="s">
        <v>677</v>
      </c>
      <c r="B1693" t="str">
        <f>VLOOKUP($A1693,'Customer Names'!$A$2:$D$2336,3,FALSE)</f>
        <v>Andrew W</v>
      </c>
      <c r="C1693">
        <f>VLOOKUP($A1693,'Medical Examinations'!$A$1:$J$2336,2,FALSE)</f>
        <v>31</v>
      </c>
      <c r="D1693">
        <f>VLOOKUP($A1693,'Medical Examinations'!$A$1:$J$2336,3,FALSE)</f>
        <v>4.7699999999999996</v>
      </c>
      <c r="E1693" t="str">
        <f>VLOOKUP($A1693,'Medical Examinations'!$A$1:$J$2336,4,FALSE)</f>
        <v>No</v>
      </c>
      <c r="F1693" t="str">
        <f>VLOOKUP($A1693,'Medical Examinations'!$A$1:$J$2336,5,FALSE)</f>
        <v>No</v>
      </c>
      <c r="G1693" t="str">
        <f>VLOOKUP($A1693,'Medical Examinations'!$A$1:$J$2336,6,FALSE)</f>
        <v>No</v>
      </c>
      <c r="H1693">
        <f>VLOOKUP($A1693,'Medical Examinations'!$A$1:$J$2336,7,FALSE)</f>
        <v>1</v>
      </c>
      <c r="I1693" t="str">
        <f>VLOOKUP($A1693,'Medical Examinations'!$A$1:$J$2336,8,FALSE)</f>
        <v>No</v>
      </c>
      <c r="J1693" t="str">
        <f>VLOOKUP($A1693,'Medical Examinations'!$A$1:$J$2336,9,FALSE)</f>
        <v>Obesity</v>
      </c>
      <c r="K1693" t="str">
        <f>VLOOKUP($A1693,'Medical Examinations'!$A$1:$J$2336,10,FALSE)</f>
        <v>Normal</v>
      </c>
      <c r="L1693">
        <f>VLOOKUP($A1693,'Hospitalisation Details'!$A$1:$O$2344,2,FALSE)</f>
        <v>17</v>
      </c>
      <c r="M1693" s="6" t="str">
        <f>VLOOKUP($A1693,'Hospitalisation Details'!$A$1:$O$2344,5,FALSE)</f>
        <v>17-Aug-1984</v>
      </c>
      <c r="N1693" s="28">
        <f>VLOOKUP($A1693,'Hospitalisation Details'!$A$1:$O$2344,6,FALSE)</f>
        <v>38</v>
      </c>
      <c r="O1693" s="28">
        <f>VLOOKUP($A1693,'Hospitalisation Details'!$A$1:$O$2344,7,FALSE)</f>
        <v>1</v>
      </c>
      <c r="P1693" s="28">
        <f>VLOOKUP($A1693,'Hospitalisation Details'!$A$1:$O$2344,8,FALSE)</f>
        <v>5488.26</v>
      </c>
      <c r="Q1693" t="str">
        <f>VLOOKUP($A1693,'Hospitalisation Details'!$A$1:$O$2344,3,FALSE)</f>
        <v>Aug</v>
      </c>
    </row>
    <row r="1694" spans="1:17" ht="15.6" x14ac:dyDescent="0.3">
      <c r="A1694" s="21" t="s">
        <v>676</v>
      </c>
      <c r="B1694" t="str">
        <f>VLOOKUP($A1694,'Customer Names'!$A$2:$D$2336,3,FALSE)</f>
        <v>Randall</v>
      </c>
      <c r="C1694">
        <f>VLOOKUP($A1694,'Medical Examinations'!$A$1:$J$2336,2,FALSE)</f>
        <v>28.27</v>
      </c>
      <c r="D1694">
        <f>VLOOKUP($A1694,'Medical Examinations'!$A$1:$J$2336,3,FALSE)</f>
        <v>4.62</v>
      </c>
      <c r="E1694" t="str">
        <f>VLOOKUP($A1694,'Medical Examinations'!$A$1:$J$2336,4,FALSE)</f>
        <v>No</v>
      </c>
      <c r="F1694" t="str">
        <f>VLOOKUP($A1694,'Medical Examinations'!$A$1:$J$2336,5,FALSE)</f>
        <v>No</v>
      </c>
      <c r="G1694" t="str">
        <f>VLOOKUP($A1694,'Medical Examinations'!$A$1:$J$2336,6,FALSE)</f>
        <v>No</v>
      </c>
      <c r="H1694">
        <f>VLOOKUP($A1694,'Medical Examinations'!$A$1:$J$2336,7,FALSE)</f>
        <v>1</v>
      </c>
      <c r="I1694" t="str">
        <f>VLOOKUP($A1694,'Medical Examinations'!$A$1:$J$2336,8,FALSE)</f>
        <v>No</v>
      </c>
      <c r="J1694" t="str">
        <f>VLOOKUP($A1694,'Medical Examinations'!$A$1:$J$2336,9,FALSE)</f>
        <v>Over Weight</v>
      </c>
      <c r="K1694" t="str">
        <f>VLOOKUP($A1694,'Medical Examinations'!$A$1:$J$2336,10,FALSE)</f>
        <v>Normal</v>
      </c>
      <c r="L1694">
        <f>VLOOKUP($A1694,'Hospitalisation Details'!$A$1:$O$2344,2,FALSE)</f>
        <v>26</v>
      </c>
      <c r="M1694" s="6" t="str">
        <f>VLOOKUP($A1694,'Hospitalisation Details'!$A$1:$O$2344,5,FALSE)</f>
        <v>26-Aug-1984</v>
      </c>
      <c r="N1694" s="28">
        <f>VLOOKUP($A1694,'Hospitalisation Details'!$A$1:$O$2344,6,FALSE)</f>
        <v>38</v>
      </c>
      <c r="O1694" s="28">
        <f>VLOOKUP($A1694,'Hospitalisation Details'!$A$1:$O$2344,7,FALSE)</f>
        <v>1</v>
      </c>
      <c r="P1694" s="28">
        <f>VLOOKUP($A1694,'Hospitalisation Details'!$A$1:$O$2344,8,FALSE)</f>
        <v>5484.47</v>
      </c>
      <c r="Q1694" t="str">
        <f>VLOOKUP($A1694,'Hospitalisation Details'!$A$1:$O$2344,3,FALSE)</f>
        <v>Aug</v>
      </c>
    </row>
    <row r="1695" spans="1:17" ht="15.6" x14ac:dyDescent="0.3">
      <c r="A1695" s="21" t="s">
        <v>675</v>
      </c>
      <c r="B1695" t="str">
        <f>VLOOKUP($A1695,'Customer Names'!$A$2:$D$2336,3,FALSE)</f>
        <v>Tracy L</v>
      </c>
      <c r="C1695">
        <f>VLOOKUP($A1695,'Medical Examinations'!$A$1:$J$2336,2,FALSE)</f>
        <v>29.92</v>
      </c>
      <c r="D1695">
        <f>VLOOKUP($A1695,'Medical Examinations'!$A$1:$J$2336,3,FALSE)</f>
        <v>9.07</v>
      </c>
      <c r="E1695" t="str">
        <f>VLOOKUP($A1695,'Medical Examinations'!$A$1:$J$2336,4,FALSE)</f>
        <v>Yes</v>
      </c>
      <c r="F1695" t="str">
        <f>VLOOKUP($A1695,'Medical Examinations'!$A$1:$J$2336,5,FALSE)</f>
        <v>No</v>
      </c>
      <c r="G1695" t="str">
        <f>VLOOKUP($A1695,'Medical Examinations'!$A$1:$J$2336,6,FALSE)</f>
        <v>No</v>
      </c>
      <c r="H1695">
        <f>VLOOKUP($A1695,'Medical Examinations'!$A$1:$J$2336,7,FALSE)</f>
        <v>1</v>
      </c>
      <c r="I1695" t="str">
        <f>VLOOKUP($A1695,'Medical Examinations'!$A$1:$J$2336,8,FALSE)</f>
        <v>No</v>
      </c>
      <c r="J1695" t="str">
        <f>VLOOKUP($A1695,'Medical Examinations'!$A$1:$J$2336,9,FALSE)</f>
        <v>Obesity</v>
      </c>
      <c r="K1695" t="str">
        <f>VLOOKUP($A1695,'Medical Examinations'!$A$1:$J$2336,10,FALSE)</f>
        <v>Diabetes</v>
      </c>
      <c r="L1695">
        <f>VLOOKUP($A1695,'Hospitalisation Details'!$A$1:$O$2344,2,FALSE)</f>
        <v>30</v>
      </c>
      <c r="M1695" s="6" t="str">
        <f>VLOOKUP($A1695,'Hospitalisation Details'!$A$1:$O$2344,5,FALSE)</f>
        <v>30-Sep-1986</v>
      </c>
      <c r="N1695" s="28">
        <f>VLOOKUP($A1695,'Hospitalisation Details'!$A$1:$O$2344,6,FALSE)</f>
        <v>36</v>
      </c>
      <c r="O1695" s="28">
        <f>VLOOKUP($A1695,'Hospitalisation Details'!$A$1:$O$2344,7,FALSE)</f>
        <v>1</v>
      </c>
      <c r="P1695" s="28">
        <f>VLOOKUP($A1695,'Hospitalisation Details'!$A$1:$O$2344,8,FALSE)</f>
        <v>5478.04</v>
      </c>
      <c r="Q1695" t="str">
        <f>VLOOKUP($A1695,'Hospitalisation Details'!$A$1:$O$2344,3,FALSE)</f>
        <v>Sep</v>
      </c>
    </row>
    <row r="1696" spans="1:17" ht="15.6" x14ac:dyDescent="0.3">
      <c r="A1696" s="21" t="s">
        <v>674</v>
      </c>
      <c r="B1696" t="str">
        <f>VLOOKUP($A1696,'Customer Names'!$A$2:$D$2336,3,FALSE)</f>
        <v>Azelie</v>
      </c>
      <c r="C1696">
        <f>VLOOKUP($A1696,'Medical Examinations'!$A$1:$J$2336,2,FALSE)</f>
        <v>25.9</v>
      </c>
      <c r="D1696">
        <f>VLOOKUP($A1696,'Medical Examinations'!$A$1:$J$2336,3,FALSE)</f>
        <v>9.1199999999999992</v>
      </c>
      <c r="E1696" t="str">
        <f>VLOOKUP($A1696,'Medical Examinations'!$A$1:$J$2336,4,FALSE)</f>
        <v>Yes</v>
      </c>
      <c r="F1696" t="str">
        <f>VLOOKUP($A1696,'Medical Examinations'!$A$1:$J$2336,5,FALSE)</f>
        <v>No</v>
      </c>
      <c r="G1696" t="str">
        <f>VLOOKUP($A1696,'Medical Examinations'!$A$1:$J$2336,6,FALSE)</f>
        <v>No</v>
      </c>
      <c r="H1696">
        <f>VLOOKUP($A1696,'Medical Examinations'!$A$1:$J$2336,7,FALSE)</f>
        <v>1</v>
      </c>
      <c r="I1696" t="str">
        <f>VLOOKUP($A1696,'Medical Examinations'!$A$1:$J$2336,8,FALSE)</f>
        <v>No</v>
      </c>
      <c r="J1696" t="str">
        <f>VLOOKUP($A1696,'Medical Examinations'!$A$1:$J$2336,9,FALSE)</f>
        <v>Over Weight</v>
      </c>
      <c r="K1696" t="str">
        <f>VLOOKUP($A1696,'Medical Examinations'!$A$1:$J$2336,10,FALSE)</f>
        <v>Diabetes</v>
      </c>
      <c r="L1696">
        <f>VLOOKUP($A1696,'Hospitalisation Details'!$A$1:$O$2344,2,FALSE)</f>
        <v>12</v>
      </c>
      <c r="M1696" s="6" t="str">
        <f>VLOOKUP($A1696,'Hospitalisation Details'!$A$1:$O$2344,5,FALSE)</f>
        <v>12-Jul-1986</v>
      </c>
      <c r="N1696" s="28">
        <f>VLOOKUP($A1696,'Hospitalisation Details'!$A$1:$O$2344,6,FALSE)</f>
        <v>36</v>
      </c>
      <c r="O1696" s="28">
        <f>VLOOKUP($A1696,'Hospitalisation Details'!$A$1:$O$2344,7,FALSE)</f>
        <v>1</v>
      </c>
      <c r="P1696" s="28">
        <f>VLOOKUP($A1696,'Hospitalisation Details'!$A$1:$O$2344,8,FALSE)</f>
        <v>5472.45</v>
      </c>
      <c r="Q1696" t="str">
        <f>VLOOKUP($A1696,'Hospitalisation Details'!$A$1:$O$2344,3,FALSE)</f>
        <v>Jul</v>
      </c>
    </row>
    <row r="1697" spans="1:17" ht="15.6" x14ac:dyDescent="0.3">
      <c r="A1697" s="21" t="s">
        <v>673</v>
      </c>
      <c r="B1697" t="str">
        <f>VLOOKUP($A1697,'Customer Names'!$A$2:$D$2336,3,FALSE)</f>
        <v>Monica M</v>
      </c>
      <c r="C1697">
        <f>VLOOKUP($A1697,'Medical Examinations'!$A$1:$J$2336,2,FALSE)</f>
        <v>27.74</v>
      </c>
      <c r="D1697">
        <f>VLOOKUP($A1697,'Medical Examinations'!$A$1:$J$2336,3,FALSE)</f>
        <v>7.32</v>
      </c>
      <c r="E1697" t="str">
        <f>VLOOKUP($A1697,'Medical Examinations'!$A$1:$J$2336,4,FALSE)</f>
        <v>Yes</v>
      </c>
      <c r="F1697" t="str">
        <f>VLOOKUP($A1697,'Medical Examinations'!$A$1:$J$2336,5,FALSE)</f>
        <v>No</v>
      </c>
      <c r="G1697" t="str">
        <f>VLOOKUP($A1697,'Medical Examinations'!$A$1:$J$2336,6,FALSE)</f>
        <v>No</v>
      </c>
      <c r="H1697">
        <f>VLOOKUP($A1697,'Medical Examinations'!$A$1:$J$2336,7,FALSE)</f>
        <v>1</v>
      </c>
      <c r="I1697" t="str">
        <f>VLOOKUP($A1697,'Medical Examinations'!$A$1:$J$2336,8,FALSE)</f>
        <v>No</v>
      </c>
      <c r="J1697" t="str">
        <f>VLOOKUP($A1697,'Medical Examinations'!$A$1:$J$2336,9,FALSE)</f>
        <v>Over Weight</v>
      </c>
      <c r="K1697" t="str">
        <f>VLOOKUP($A1697,'Medical Examinations'!$A$1:$J$2336,10,FALSE)</f>
        <v>Diabetes</v>
      </c>
      <c r="L1697">
        <f>VLOOKUP($A1697,'Hospitalisation Details'!$A$1:$O$2344,2,FALSE)</f>
        <v>2</v>
      </c>
      <c r="M1697" s="6" t="str">
        <f>VLOOKUP($A1697,'Hospitalisation Details'!$A$1:$O$2344,5,FALSE)</f>
        <v>2-Dec-1986</v>
      </c>
      <c r="N1697" s="28">
        <f>VLOOKUP($A1697,'Hospitalisation Details'!$A$1:$O$2344,6,FALSE)</f>
        <v>36</v>
      </c>
      <c r="O1697" s="28">
        <f>VLOOKUP($A1697,'Hospitalisation Details'!$A$1:$O$2344,7,FALSE)</f>
        <v>0</v>
      </c>
      <c r="P1697" s="28">
        <f>VLOOKUP($A1697,'Hospitalisation Details'!$A$1:$O$2344,8,FALSE)</f>
        <v>5469.01</v>
      </c>
      <c r="Q1697" t="str">
        <f>VLOOKUP($A1697,'Hospitalisation Details'!$A$1:$O$2344,3,FALSE)</f>
        <v>Dec</v>
      </c>
    </row>
    <row r="1698" spans="1:17" ht="15.6" x14ac:dyDescent="0.3">
      <c r="A1698" s="21" t="s">
        <v>672</v>
      </c>
      <c r="B1698" t="str">
        <f>VLOOKUP($A1698,'Customer Names'!$A$2:$D$2336,3,FALSE)</f>
        <v>Katarina K</v>
      </c>
      <c r="C1698">
        <f>VLOOKUP($A1698,'Medical Examinations'!$A$1:$J$2336,2,FALSE)</f>
        <v>17.260000000000002</v>
      </c>
      <c r="D1698">
        <f>VLOOKUP($A1698,'Medical Examinations'!$A$1:$J$2336,3,FALSE)</f>
        <v>11.73</v>
      </c>
      <c r="E1698" t="str">
        <f>VLOOKUP($A1698,'Medical Examinations'!$A$1:$J$2336,4,FALSE)</f>
        <v>No</v>
      </c>
      <c r="F1698" t="str">
        <f>VLOOKUP($A1698,'Medical Examinations'!$A$1:$J$2336,5,FALSE)</f>
        <v>No</v>
      </c>
      <c r="G1698" t="str">
        <f>VLOOKUP($A1698,'Medical Examinations'!$A$1:$J$2336,6,FALSE)</f>
        <v>No</v>
      </c>
      <c r="H1698">
        <f>VLOOKUP($A1698,'Medical Examinations'!$A$1:$J$2336,7,FALSE)</f>
        <v>2</v>
      </c>
      <c r="I1698" t="str">
        <f>VLOOKUP($A1698,'Medical Examinations'!$A$1:$J$2336,8,FALSE)</f>
        <v>No</v>
      </c>
      <c r="J1698" t="str">
        <f>VLOOKUP($A1698,'Medical Examinations'!$A$1:$J$2336,9,FALSE)</f>
        <v>Under Weight</v>
      </c>
      <c r="K1698" t="str">
        <f>VLOOKUP($A1698,'Medical Examinations'!$A$1:$J$2336,10,FALSE)</f>
        <v>Diabetes</v>
      </c>
      <c r="L1698">
        <f>VLOOKUP($A1698,'Hospitalisation Details'!$A$1:$O$2344,2,FALSE)</f>
        <v>24</v>
      </c>
      <c r="M1698" s="6" t="str">
        <f>VLOOKUP($A1698,'Hospitalisation Details'!$A$1:$O$2344,5,FALSE)</f>
        <v>24-Oct-1973</v>
      </c>
      <c r="N1698" s="28">
        <f>VLOOKUP($A1698,'Hospitalisation Details'!$A$1:$O$2344,6,FALSE)</f>
        <v>49</v>
      </c>
      <c r="O1698" s="28">
        <f>VLOOKUP($A1698,'Hospitalisation Details'!$A$1:$O$2344,7,FALSE)</f>
        <v>0</v>
      </c>
      <c r="P1698" s="28">
        <f>VLOOKUP($A1698,'Hospitalisation Details'!$A$1:$O$2344,8,FALSE)</f>
        <v>5466.88</v>
      </c>
      <c r="Q1698" t="str">
        <f>VLOOKUP($A1698,'Hospitalisation Details'!$A$1:$O$2344,3,FALSE)</f>
        <v>Oct</v>
      </c>
    </row>
    <row r="1699" spans="1:17" ht="15.6" x14ac:dyDescent="0.3">
      <c r="A1699" s="21" t="s">
        <v>671</v>
      </c>
      <c r="B1699" t="str">
        <f>VLOOKUP($A1699,'Customer Names'!$A$2:$D$2336,3,FALSE)</f>
        <v>Jamie L</v>
      </c>
      <c r="C1699">
        <f>VLOOKUP($A1699,'Medical Examinations'!$A$1:$J$2336,2,FALSE)</f>
        <v>19.855</v>
      </c>
      <c r="D1699">
        <f>VLOOKUP($A1699,'Medical Examinations'!$A$1:$J$2336,3,FALSE)</f>
        <v>6.64</v>
      </c>
      <c r="E1699" t="str">
        <f>VLOOKUP($A1699,'Medical Examinations'!$A$1:$J$2336,4,FALSE)</f>
        <v>Yes</v>
      </c>
      <c r="F1699" t="str">
        <f>VLOOKUP($A1699,'Medical Examinations'!$A$1:$J$2336,5,FALSE)</f>
        <v>No</v>
      </c>
      <c r="G1699" t="str">
        <f>VLOOKUP($A1699,'Medical Examinations'!$A$1:$J$2336,6,FALSE)</f>
        <v>No</v>
      </c>
      <c r="H1699">
        <f>VLOOKUP($A1699,'Medical Examinations'!$A$1:$J$2336,7,FALSE)</f>
        <v>1</v>
      </c>
      <c r="I1699" t="str">
        <f>VLOOKUP($A1699,'Medical Examinations'!$A$1:$J$2336,8,FALSE)</f>
        <v>No</v>
      </c>
      <c r="J1699" t="str">
        <f>VLOOKUP($A1699,'Medical Examinations'!$A$1:$J$2336,9,FALSE)</f>
        <v>Normal Weight</v>
      </c>
      <c r="K1699" t="str">
        <f>VLOOKUP($A1699,'Medical Examinations'!$A$1:$J$2336,10,FALSE)</f>
        <v>Diabetes</v>
      </c>
      <c r="L1699">
        <f>VLOOKUP($A1699,'Hospitalisation Details'!$A$1:$O$2344,2,FALSE)</f>
        <v>25</v>
      </c>
      <c r="M1699" s="6" t="str">
        <f>VLOOKUP($A1699,'Hospitalisation Details'!$A$1:$O$2344,5,FALSE)</f>
        <v>25-Dec-1986</v>
      </c>
      <c r="N1699" s="28">
        <f>VLOOKUP($A1699,'Hospitalisation Details'!$A$1:$O$2344,6,FALSE)</f>
        <v>36</v>
      </c>
      <c r="O1699" s="28">
        <f>VLOOKUP($A1699,'Hospitalisation Details'!$A$1:$O$2344,7,FALSE)</f>
        <v>0</v>
      </c>
      <c r="P1699" s="28">
        <f>VLOOKUP($A1699,'Hospitalisation Details'!$A$1:$O$2344,8,FALSE)</f>
        <v>5458.05</v>
      </c>
      <c r="Q1699" t="str">
        <f>VLOOKUP($A1699,'Hospitalisation Details'!$A$1:$O$2344,3,FALSE)</f>
        <v>Dec</v>
      </c>
    </row>
    <row r="1700" spans="1:17" ht="15.6" x14ac:dyDescent="0.3">
      <c r="A1700" s="21" t="s">
        <v>670</v>
      </c>
      <c r="B1700" t="str">
        <f>VLOOKUP($A1700,'Customer Names'!$A$2:$D$2336,3,FALSE)</f>
        <v>Brian</v>
      </c>
      <c r="C1700">
        <f>VLOOKUP($A1700,'Medical Examinations'!$A$1:$J$2336,2,FALSE)</f>
        <v>41.69</v>
      </c>
      <c r="D1700">
        <f>VLOOKUP($A1700,'Medical Examinations'!$A$1:$J$2336,3,FALSE)</f>
        <v>5.78</v>
      </c>
      <c r="E1700" t="str">
        <f>VLOOKUP($A1700,'Medical Examinations'!$A$1:$J$2336,4,FALSE)</f>
        <v>No</v>
      </c>
      <c r="F1700" t="str">
        <f>VLOOKUP($A1700,'Medical Examinations'!$A$1:$J$2336,5,FALSE)</f>
        <v>No</v>
      </c>
      <c r="G1700" t="str">
        <f>VLOOKUP($A1700,'Medical Examinations'!$A$1:$J$2336,6,FALSE)</f>
        <v>No</v>
      </c>
      <c r="H1700">
        <f>VLOOKUP($A1700,'Medical Examinations'!$A$1:$J$2336,7,FALSE)</f>
        <v>0</v>
      </c>
      <c r="I1700" t="str">
        <f>VLOOKUP($A1700,'Medical Examinations'!$A$1:$J$2336,8,FALSE)</f>
        <v>No</v>
      </c>
      <c r="J1700" t="str">
        <f>VLOOKUP($A1700,'Medical Examinations'!$A$1:$J$2336,9,FALSE)</f>
        <v>Obesity</v>
      </c>
      <c r="K1700" t="str">
        <f>VLOOKUP($A1700,'Medical Examinations'!$A$1:$J$2336,10,FALSE)</f>
        <v>Prediabetes</v>
      </c>
      <c r="L1700">
        <f>VLOOKUP($A1700,'Hospitalisation Details'!$A$1:$O$2344,2,FALSE)</f>
        <v>25</v>
      </c>
      <c r="M1700" s="6" t="str">
        <f>VLOOKUP($A1700,'Hospitalisation Details'!$A$1:$O$2344,5,FALSE)</f>
        <v>25-Aug-1982</v>
      </c>
      <c r="N1700" s="28">
        <f>VLOOKUP($A1700,'Hospitalisation Details'!$A$1:$O$2344,6,FALSE)</f>
        <v>40</v>
      </c>
      <c r="O1700" s="28">
        <f>VLOOKUP($A1700,'Hospitalisation Details'!$A$1:$O$2344,7,FALSE)</f>
        <v>0</v>
      </c>
      <c r="P1700" s="28">
        <f>VLOOKUP($A1700,'Hospitalisation Details'!$A$1:$O$2344,8,FALSE)</f>
        <v>5438.75</v>
      </c>
      <c r="Q1700" t="str">
        <f>VLOOKUP($A1700,'Hospitalisation Details'!$A$1:$O$2344,3,FALSE)</f>
        <v>Aug</v>
      </c>
    </row>
    <row r="1701" spans="1:17" ht="15.6" x14ac:dyDescent="0.3">
      <c r="A1701" s="21" t="s">
        <v>669</v>
      </c>
      <c r="B1701" t="str">
        <f>VLOOKUP($A1701,'Customer Names'!$A$2:$D$2336,3,FALSE)</f>
        <v>Stacey L</v>
      </c>
      <c r="C1701">
        <f>VLOOKUP($A1701,'Medical Examinations'!$A$1:$J$2336,2,FALSE)</f>
        <v>16.12</v>
      </c>
      <c r="D1701">
        <f>VLOOKUP($A1701,'Medical Examinations'!$A$1:$J$2336,3,FALSE)</f>
        <v>10.45</v>
      </c>
      <c r="E1701" t="str">
        <f>VLOOKUP($A1701,'Medical Examinations'!$A$1:$J$2336,4,FALSE)</f>
        <v>No</v>
      </c>
      <c r="F1701" t="str">
        <f>VLOOKUP($A1701,'Medical Examinations'!$A$1:$J$2336,5,FALSE)</f>
        <v>No</v>
      </c>
      <c r="G1701" t="str">
        <f>VLOOKUP($A1701,'Medical Examinations'!$A$1:$J$2336,6,FALSE)</f>
        <v>No</v>
      </c>
      <c r="H1701">
        <f>VLOOKUP($A1701,'Medical Examinations'!$A$1:$J$2336,7,FALSE)</f>
        <v>0</v>
      </c>
      <c r="I1701" t="str">
        <f>VLOOKUP($A1701,'Medical Examinations'!$A$1:$J$2336,8,FALSE)</f>
        <v>No</v>
      </c>
      <c r="J1701" t="str">
        <f>VLOOKUP($A1701,'Medical Examinations'!$A$1:$J$2336,9,FALSE)</f>
        <v>Under Weight</v>
      </c>
      <c r="K1701" t="str">
        <f>VLOOKUP($A1701,'Medical Examinations'!$A$1:$J$2336,10,FALSE)</f>
        <v>Diabetes</v>
      </c>
      <c r="L1701">
        <f>VLOOKUP($A1701,'Hospitalisation Details'!$A$1:$O$2344,2,FALSE)</f>
        <v>8</v>
      </c>
      <c r="M1701" s="6" t="str">
        <f>VLOOKUP($A1701,'Hospitalisation Details'!$A$1:$O$2344,5,FALSE)</f>
        <v>8-Jun-1978</v>
      </c>
      <c r="N1701" s="28">
        <f>VLOOKUP($A1701,'Hospitalisation Details'!$A$1:$O$2344,6,FALSE)</f>
        <v>45</v>
      </c>
      <c r="O1701" s="28">
        <f>VLOOKUP($A1701,'Hospitalisation Details'!$A$1:$O$2344,7,FALSE)</f>
        <v>2</v>
      </c>
      <c r="P1701" s="28">
        <f>VLOOKUP($A1701,'Hospitalisation Details'!$A$1:$O$2344,8,FALSE)</f>
        <v>5428.98</v>
      </c>
      <c r="Q1701" t="str">
        <f>VLOOKUP($A1701,'Hospitalisation Details'!$A$1:$O$2344,3,FALSE)</f>
        <v>Jun</v>
      </c>
    </row>
    <row r="1702" spans="1:17" ht="15.6" x14ac:dyDescent="0.3">
      <c r="A1702" s="21" t="s">
        <v>668</v>
      </c>
      <c r="B1702" t="str">
        <f>VLOOKUP($A1702,'Customer Names'!$A$2:$D$2336,3,FALSE)</f>
        <v>Stephen</v>
      </c>
      <c r="C1702">
        <f>VLOOKUP($A1702,'Medical Examinations'!$A$1:$J$2336,2,FALSE)</f>
        <v>37.43</v>
      </c>
      <c r="D1702">
        <f>VLOOKUP($A1702,'Medical Examinations'!$A$1:$J$2336,3,FALSE)</f>
        <v>4.5199999999999996</v>
      </c>
      <c r="E1702" t="str">
        <f>VLOOKUP($A1702,'Medical Examinations'!$A$1:$J$2336,4,FALSE)</f>
        <v>No</v>
      </c>
      <c r="F1702" t="str">
        <f>VLOOKUP($A1702,'Medical Examinations'!$A$1:$J$2336,5,FALSE)</f>
        <v>No</v>
      </c>
      <c r="G1702" t="str">
        <f>VLOOKUP($A1702,'Medical Examinations'!$A$1:$J$2336,6,FALSE)</f>
        <v>No</v>
      </c>
      <c r="H1702">
        <f>VLOOKUP($A1702,'Medical Examinations'!$A$1:$J$2336,7,FALSE)</f>
        <v>1</v>
      </c>
      <c r="I1702" t="str">
        <f>VLOOKUP($A1702,'Medical Examinations'!$A$1:$J$2336,8,FALSE)</f>
        <v>No</v>
      </c>
      <c r="J1702" t="str">
        <f>VLOOKUP($A1702,'Medical Examinations'!$A$1:$J$2336,9,FALSE)</f>
        <v>Obesity</v>
      </c>
      <c r="K1702" t="str">
        <f>VLOOKUP($A1702,'Medical Examinations'!$A$1:$J$2336,10,FALSE)</f>
        <v>Normal</v>
      </c>
      <c r="L1702">
        <f>VLOOKUP($A1702,'Hospitalisation Details'!$A$1:$O$2344,2,FALSE)</f>
        <v>17</v>
      </c>
      <c r="M1702" s="6" t="str">
        <f>VLOOKUP($A1702,'Hospitalisation Details'!$A$1:$O$2344,5,FALSE)</f>
        <v>17-Sep-1992</v>
      </c>
      <c r="N1702" s="28">
        <f>VLOOKUP($A1702,'Hospitalisation Details'!$A$1:$O$2344,6,FALSE)</f>
        <v>30</v>
      </c>
      <c r="O1702" s="28">
        <f>VLOOKUP($A1702,'Hospitalisation Details'!$A$1:$O$2344,7,FALSE)</f>
        <v>3</v>
      </c>
      <c r="P1702" s="28">
        <f>VLOOKUP($A1702,'Hospitalisation Details'!$A$1:$O$2344,8,FALSE)</f>
        <v>5428.73</v>
      </c>
      <c r="Q1702" t="str">
        <f>VLOOKUP($A1702,'Hospitalisation Details'!$A$1:$O$2344,3,FALSE)</f>
        <v>Sep</v>
      </c>
    </row>
    <row r="1703" spans="1:17" ht="15.6" x14ac:dyDescent="0.3">
      <c r="A1703" s="21" t="s">
        <v>667</v>
      </c>
      <c r="B1703" t="str">
        <f>VLOOKUP($A1703,'Customer Names'!$A$2:$D$2336,3,FALSE)</f>
        <v>Joshua</v>
      </c>
      <c r="C1703">
        <f>VLOOKUP($A1703,'Medical Examinations'!$A$1:$J$2336,2,FALSE)</f>
        <v>31.065000000000001</v>
      </c>
      <c r="D1703">
        <f>VLOOKUP($A1703,'Medical Examinations'!$A$1:$J$2336,3,FALSE)</f>
        <v>5.71</v>
      </c>
      <c r="E1703" t="str">
        <f>VLOOKUP($A1703,'Medical Examinations'!$A$1:$J$2336,4,FALSE)</f>
        <v>No</v>
      </c>
      <c r="F1703" t="str">
        <f>VLOOKUP($A1703,'Medical Examinations'!$A$1:$J$2336,5,FALSE)</f>
        <v>No</v>
      </c>
      <c r="G1703" t="str">
        <f>VLOOKUP($A1703,'Medical Examinations'!$A$1:$J$2336,6,FALSE)</f>
        <v>No</v>
      </c>
      <c r="H1703">
        <f>VLOOKUP($A1703,'Medical Examinations'!$A$1:$J$2336,7,FALSE)</f>
        <v>0</v>
      </c>
      <c r="I1703" t="str">
        <f>VLOOKUP($A1703,'Medical Examinations'!$A$1:$J$2336,8,FALSE)</f>
        <v>No</v>
      </c>
      <c r="J1703" t="str">
        <f>VLOOKUP($A1703,'Medical Examinations'!$A$1:$J$2336,9,FALSE)</f>
        <v>Obesity</v>
      </c>
      <c r="K1703" t="str">
        <f>VLOOKUP($A1703,'Medical Examinations'!$A$1:$J$2336,10,FALSE)</f>
        <v>Prediabetes</v>
      </c>
      <c r="L1703">
        <f>VLOOKUP($A1703,'Hospitalisation Details'!$A$1:$O$2344,2,FALSE)</f>
        <v>6</v>
      </c>
      <c r="M1703" s="6" t="str">
        <f>VLOOKUP($A1703,'Hospitalisation Details'!$A$1:$O$2344,5,FALSE)</f>
        <v>6-Jul-1991</v>
      </c>
      <c r="N1703" s="28">
        <f>VLOOKUP($A1703,'Hospitalisation Details'!$A$1:$O$2344,6,FALSE)</f>
        <v>31</v>
      </c>
      <c r="O1703" s="28">
        <f>VLOOKUP($A1703,'Hospitalisation Details'!$A$1:$O$2344,7,FALSE)</f>
        <v>3</v>
      </c>
      <c r="P1703" s="28">
        <f>VLOOKUP($A1703,'Hospitalisation Details'!$A$1:$O$2344,8,FALSE)</f>
        <v>5425.02</v>
      </c>
      <c r="Q1703" t="str">
        <f>VLOOKUP($A1703,'Hospitalisation Details'!$A$1:$O$2344,3,FALSE)</f>
        <v>Jul</v>
      </c>
    </row>
    <row r="1704" spans="1:17" ht="15.6" x14ac:dyDescent="0.3">
      <c r="A1704" s="21" t="s">
        <v>666</v>
      </c>
      <c r="B1704" t="str">
        <f>VLOOKUP($A1704,'Customer Names'!$A$2:$D$2336,3,FALSE)</f>
        <v>Josh</v>
      </c>
      <c r="C1704">
        <f>VLOOKUP($A1704,'Medical Examinations'!$A$1:$J$2336,2,FALSE)</f>
        <v>25.08</v>
      </c>
      <c r="D1704">
        <f>VLOOKUP($A1704,'Medical Examinations'!$A$1:$J$2336,3,FALSE)</f>
        <v>4.7699999999999996</v>
      </c>
      <c r="E1704" t="str">
        <f>VLOOKUP($A1704,'Medical Examinations'!$A$1:$J$2336,4,FALSE)</f>
        <v>No</v>
      </c>
      <c r="F1704" t="str">
        <f>VLOOKUP($A1704,'Medical Examinations'!$A$1:$J$2336,5,FALSE)</f>
        <v>No</v>
      </c>
      <c r="G1704" t="str">
        <f>VLOOKUP($A1704,'Medical Examinations'!$A$1:$J$2336,6,FALSE)</f>
        <v>No</v>
      </c>
      <c r="H1704">
        <f>VLOOKUP($A1704,'Medical Examinations'!$A$1:$J$2336,7,FALSE)</f>
        <v>0</v>
      </c>
      <c r="I1704" t="str">
        <f>VLOOKUP($A1704,'Medical Examinations'!$A$1:$J$2336,8,FALSE)</f>
        <v>No</v>
      </c>
      <c r="J1704" t="str">
        <f>VLOOKUP($A1704,'Medical Examinations'!$A$1:$J$2336,9,FALSE)</f>
        <v>Over Weight</v>
      </c>
      <c r="K1704" t="str">
        <f>VLOOKUP($A1704,'Medical Examinations'!$A$1:$J$2336,10,FALSE)</f>
        <v>Normal</v>
      </c>
      <c r="L1704">
        <f>VLOOKUP($A1704,'Hospitalisation Details'!$A$1:$O$2344,2,FALSE)</f>
        <v>27</v>
      </c>
      <c r="M1704" s="6" t="str">
        <f>VLOOKUP($A1704,'Hospitalisation Details'!$A$1:$O$2344,5,FALSE)</f>
        <v>27-Sep-1982</v>
      </c>
      <c r="N1704" s="28">
        <f>VLOOKUP($A1704,'Hospitalisation Details'!$A$1:$O$2344,6,FALSE)</f>
        <v>40</v>
      </c>
      <c r="O1704" s="28">
        <f>VLOOKUP($A1704,'Hospitalisation Details'!$A$1:$O$2344,7,FALSE)</f>
        <v>0</v>
      </c>
      <c r="P1704" s="28">
        <f>VLOOKUP($A1704,'Hospitalisation Details'!$A$1:$O$2344,8,FALSE)</f>
        <v>5415.66</v>
      </c>
      <c r="Q1704" t="str">
        <f>VLOOKUP($A1704,'Hospitalisation Details'!$A$1:$O$2344,3,FALSE)</f>
        <v>Sep</v>
      </c>
    </row>
    <row r="1705" spans="1:17" ht="15.6" x14ac:dyDescent="0.3">
      <c r="A1705" s="21" t="s">
        <v>665</v>
      </c>
      <c r="B1705" t="str">
        <f>VLOOKUP($A1705,'Customer Names'!$A$2:$D$2336,3,FALSE)</f>
        <v>Heather</v>
      </c>
      <c r="C1705">
        <f>VLOOKUP($A1705,'Medical Examinations'!$A$1:$J$2336,2,FALSE)</f>
        <v>15.2</v>
      </c>
      <c r="D1705">
        <f>VLOOKUP($A1705,'Medical Examinations'!$A$1:$J$2336,3,FALSE)</f>
        <v>7.81</v>
      </c>
      <c r="E1705" t="str">
        <f>VLOOKUP($A1705,'Medical Examinations'!$A$1:$J$2336,4,FALSE)</f>
        <v>Yes</v>
      </c>
      <c r="F1705" t="str">
        <f>VLOOKUP($A1705,'Medical Examinations'!$A$1:$J$2336,5,FALSE)</f>
        <v>No</v>
      </c>
      <c r="G1705" t="str">
        <f>VLOOKUP($A1705,'Medical Examinations'!$A$1:$J$2336,6,FALSE)</f>
        <v>No</v>
      </c>
      <c r="H1705">
        <f>VLOOKUP($A1705,'Medical Examinations'!$A$1:$J$2336,7,FALSE)</f>
        <v>1</v>
      </c>
      <c r="I1705" t="str">
        <f>VLOOKUP($A1705,'Medical Examinations'!$A$1:$J$2336,8,FALSE)</f>
        <v>No</v>
      </c>
      <c r="J1705" t="str">
        <f>VLOOKUP($A1705,'Medical Examinations'!$A$1:$J$2336,9,FALSE)</f>
        <v>Under Weight</v>
      </c>
      <c r="K1705" t="str">
        <f>VLOOKUP($A1705,'Medical Examinations'!$A$1:$J$2336,10,FALSE)</f>
        <v>Diabetes</v>
      </c>
      <c r="L1705">
        <f>VLOOKUP($A1705,'Hospitalisation Details'!$A$1:$O$2344,2,FALSE)</f>
        <v>27</v>
      </c>
      <c r="M1705" s="6" t="str">
        <f>VLOOKUP($A1705,'Hospitalisation Details'!$A$1:$O$2344,5,FALSE)</f>
        <v>27-Sep-1975</v>
      </c>
      <c r="N1705" s="28">
        <f>VLOOKUP($A1705,'Hospitalisation Details'!$A$1:$O$2344,6,FALSE)</f>
        <v>47</v>
      </c>
      <c r="O1705" s="28">
        <f>VLOOKUP($A1705,'Hospitalisation Details'!$A$1:$O$2344,7,FALSE)</f>
        <v>1</v>
      </c>
      <c r="P1705" s="28">
        <f>VLOOKUP($A1705,'Hospitalisation Details'!$A$1:$O$2344,8,FALSE)</f>
        <v>5411.99</v>
      </c>
      <c r="Q1705" t="str">
        <f>VLOOKUP($A1705,'Hospitalisation Details'!$A$1:$O$2344,3,FALSE)</f>
        <v>Sep</v>
      </c>
    </row>
    <row r="1706" spans="1:17" ht="15.6" x14ac:dyDescent="0.3">
      <c r="A1706" s="21" t="s">
        <v>664</v>
      </c>
      <c r="B1706" t="str">
        <f>VLOOKUP($A1706,'Customer Names'!$A$2:$D$2336,3,FALSE)</f>
        <v>James C</v>
      </c>
      <c r="C1706">
        <f>VLOOKUP($A1706,'Medical Examinations'!$A$1:$J$2336,2,FALSE)</f>
        <v>22.34</v>
      </c>
      <c r="D1706">
        <f>VLOOKUP($A1706,'Medical Examinations'!$A$1:$J$2336,3,FALSE)</f>
        <v>5.19</v>
      </c>
      <c r="E1706" t="str">
        <f>VLOOKUP($A1706,'Medical Examinations'!$A$1:$J$2336,4,FALSE)</f>
        <v>Yes</v>
      </c>
      <c r="F1706" t="str">
        <f>VLOOKUP($A1706,'Medical Examinations'!$A$1:$J$2336,5,FALSE)</f>
        <v>No</v>
      </c>
      <c r="G1706" t="str">
        <f>VLOOKUP($A1706,'Medical Examinations'!$A$1:$J$2336,6,FALSE)</f>
        <v>No</v>
      </c>
      <c r="H1706">
        <f>VLOOKUP($A1706,'Medical Examinations'!$A$1:$J$2336,7,FALSE)</f>
        <v>0</v>
      </c>
      <c r="I1706" t="str">
        <f>VLOOKUP($A1706,'Medical Examinations'!$A$1:$J$2336,8,FALSE)</f>
        <v>No</v>
      </c>
      <c r="J1706" t="str">
        <f>VLOOKUP($A1706,'Medical Examinations'!$A$1:$J$2336,9,FALSE)</f>
        <v>Normal Weight</v>
      </c>
      <c r="K1706" t="str">
        <f>VLOOKUP($A1706,'Medical Examinations'!$A$1:$J$2336,10,FALSE)</f>
        <v>Normal</v>
      </c>
      <c r="L1706">
        <f>VLOOKUP($A1706,'Hospitalisation Details'!$A$1:$O$2344,2,FALSE)</f>
        <v>23</v>
      </c>
      <c r="M1706" s="6" t="str">
        <f>VLOOKUP($A1706,'Hospitalisation Details'!$A$1:$O$2344,5,FALSE)</f>
        <v>23-Dec-1985</v>
      </c>
      <c r="N1706" s="28">
        <f>VLOOKUP($A1706,'Hospitalisation Details'!$A$1:$O$2344,6,FALSE)</f>
        <v>37</v>
      </c>
      <c r="O1706" s="28">
        <f>VLOOKUP($A1706,'Hospitalisation Details'!$A$1:$O$2344,7,FALSE)</f>
        <v>3</v>
      </c>
      <c r="P1706" s="28">
        <f>VLOOKUP($A1706,'Hospitalisation Details'!$A$1:$O$2344,8,FALSE)</f>
        <v>5402.89</v>
      </c>
      <c r="Q1706" t="str">
        <f>VLOOKUP($A1706,'Hospitalisation Details'!$A$1:$O$2344,3,FALSE)</f>
        <v>Dec</v>
      </c>
    </row>
    <row r="1707" spans="1:17" ht="15.6" x14ac:dyDescent="0.3">
      <c r="A1707" s="21" t="s">
        <v>663</v>
      </c>
      <c r="B1707" t="str">
        <f>VLOOKUP($A1707,'Customer Names'!$A$2:$D$2336,3,FALSE)</f>
        <v>Kim</v>
      </c>
      <c r="C1707">
        <f>VLOOKUP($A1707,'Medical Examinations'!$A$1:$J$2336,2,FALSE)</f>
        <v>40.15</v>
      </c>
      <c r="D1707">
        <f>VLOOKUP($A1707,'Medical Examinations'!$A$1:$J$2336,3,FALSE)</f>
        <v>5.93</v>
      </c>
      <c r="E1707" t="str">
        <f>VLOOKUP($A1707,'Medical Examinations'!$A$1:$J$2336,4,FALSE)</f>
        <v>No</v>
      </c>
      <c r="F1707" t="str">
        <f>VLOOKUP($A1707,'Medical Examinations'!$A$1:$J$2336,5,FALSE)</f>
        <v>No</v>
      </c>
      <c r="G1707" t="str">
        <f>VLOOKUP($A1707,'Medical Examinations'!$A$1:$J$2336,6,FALSE)</f>
        <v>No</v>
      </c>
      <c r="H1707">
        <f>VLOOKUP($A1707,'Medical Examinations'!$A$1:$J$2336,7,FALSE)</f>
        <v>1</v>
      </c>
      <c r="I1707" t="str">
        <f>VLOOKUP($A1707,'Medical Examinations'!$A$1:$J$2336,8,FALSE)</f>
        <v>No</v>
      </c>
      <c r="J1707" t="str">
        <f>VLOOKUP($A1707,'Medical Examinations'!$A$1:$J$2336,9,FALSE)</f>
        <v>Obesity</v>
      </c>
      <c r="K1707" t="str">
        <f>VLOOKUP($A1707,'Medical Examinations'!$A$1:$J$2336,10,FALSE)</f>
        <v>Prediabetes</v>
      </c>
      <c r="L1707">
        <f>VLOOKUP($A1707,'Hospitalisation Details'!$A$1:$O$2344,2,FALSE)</f>
        <v>1</v>
      </c>
      <c r="M1707" s="6" t="str">
        <f>VLOOKUP($A1707,'Hospitalisation Details'!$A$1:$O$2344,5,FALSE)</f>
        <v>1-Aug-1984</v>
      </c>
      <c r="N1707" s="28">
        <f>VLOOKUP($A1707,'Hospitalisation Details'!$A$1:$O$2344,6,FALSE)</f>
        <v>38</v>
      </c>
      <c r="O1707" s="28">
        <f>VLOOKUP($A1707,'Hospitalisation Details'!$A$1:$O$2344,7,FALSE)</f>
        <v>0</v>
      </c>
      <c r="P1707" s="28">
        <f>VLOOKUP($A1707,'Hospitalisation Details'!$A$1:$O$2344,8,FALSE)</f>
        <v>5400.98</v>
      </c>
      <c r="Q1707" t="str">
        <f>VLOOKUP($A1707,'Hospitalisation Details'!$A$1:$O$2344,3,FALSE)</f>
        <v>Aug</v>
      </c>
    </row>
    <row r="1708" spans="1:17" ht="15.6" x14ac:dyDescent="0.3">
      <c r="A1708" s="21" t="s">
        <v>662</v>
      </c>
      <c r="B1708" t="str">
        <f>VLOOKUP($A1708,'Customer Names'!$A$2:$D$2336,3,FALSE)</f>
        <v>Marie E</v>
      </c>
      <c r="C1708">
        <f>VLOOKUP($A1708,'Medical Examinations'!$A$1:$J$2336,2,FALSE)</f>
        <v>37.729999999999997</v>
      </c>
      <c r="D1708">
        <f>VLOOKUP($A1708,'Medical Examinations'!$A$1:$J$2336,3,FALSE)</f>
        <v>6.29</v>
      </c>
      <c r="E1708" t="str">
        <f>VLOOKUP($A1708,'Medical Examinations'!$A$1:$J$2336,4,FALSE)</f>
        <v>No</v>
      </c>
      <c r="F1708" t="str">
        <f>VLOOKUP($A1708,'Medical Examinations'!$A$1:$J$2336,5,FALSE)</f>
        <v>No</v>
      </c>
      <c r="G1708" t="str">
        <f>VLOOKUP($A1708,'Medical Examinations'!$A$1:$J$2336,6,FALSE)</f>
        <v>No</v>
      </c>
      <c r="H1708">
        <f>VLOOKUP($A1708,'Medical Examinations'!$A$1:$J$2336,7,FALSE)</f>
        <v>1</v>
      </c>
      <c r="I1708" t="str">
        <f>VLOOKUP($A1708,'Medical Examinations'!$A$1:$J$2336,8,FALSE)</f>
        <v>No</v>
      </c>
      <c r="J1708" t="str">
        <f>VLOOKUP($A1708,'Medical Examinations'!$A$1:$J$2336,9,FALSE)</f>
        <v>Obesity</v>
      </c>
      <c r="K1708" t="str">
        <f>VLOOKUP($A1708,'Medical Examinations'!$A$1:$J$2336,10,FALSE)</f>
        <v>Prediabetes</v>
      </c>
      <c r="L1708">
        <f>VLOOKUP($A1708,'Hospitalisation Details'!$A$1:$O$2344,2,FALSE)</f>
        <v>3</v>
      </c>
      <c r="M1708" s="6" t="str">
        <f>VLOOKUP($A1708,'Hospitalisation Details'!$A$1:$O$2344,5,FALSE)</f>
        <v>3-Sep-1984</v>
      </c>
      <c r="N1708" s="28">
        <f>VLOOKUP($A1708,'Hospitalisation Details'!$A$1:$O$2344,6,FALSE)</f>
        <v>38</v>
      </c>
      <c r="O1708" s="28">
        <f>VLOOKUP($A1708,'Hospitalisation Details'!$A$1:$O$2344,7,FALSE)</f>
        <v>0</v>
      </c>
      <c r="P1708" s="28">
        <f>VLOOKUP($A1708,'Hospitalisation Details'!$A$1:$O$2344,8,FALSE)</f>
        <v>5397.62</v>
      </c>
      <c r="Q1708" t="str">
        <f>VLOOKUP($A1708,'Hospitalisation Details'!$A$1:$O$2344,3,FALSE)</f>
        <v>Sep</v>
      </c>
    </row>
    <row r="1709" spans="1:17" ht="15.6" x14ac:dyDescent="0.3">
      <c r="A1709" s="21" t="s">
        <v>661</v>
      </c>
      <c r="B1709" t="str">
        <f>VLOOKUP($A1709,'Customer Names'!$A$2:$D$2336,3,FALSE)</f>
        <v>Dariusz</v>
      </c>
      <c r="C1709">
        <f>VLOOKUP($A1709,'Medical Examinations'!$A$1:$J$2336,2,FALSE)</f>
        <v>25.35</v>
      </c>
      <c r="D1709">
        <f>VLOOKUP($A1709,'Medical Examinations'!$A$1:$J$2336,3,FALSE)</f>
        <v>4.9000000000000004</v>
      </c>
      <c r="E1709" t="str">
        <f>VLOOKUP($A1709,'Medical Examinations'!$A$1:$J$2336,4,FALSE)</f>
        <v>No</v>
      </c>
      <c r="F1709" t="str">
        <f>VLOOKUP($A1709,'Medical Examinations'!$A$1:$J$2336,5,FALSE)</f>
        <v>No</v>
      </c>
      <c r="G1709" t="str">
        <f>VLOOKUP($A1709,'Medical Examinations'!$A$1:$J$2336,6,FALSE)</f>
        <v>No</v>
      </c>
      <c r="H1709">
        <f>VLOOKUP($A1709,'Medical Examinations'!$A$1:$J$2336,7,FALSE)</f>
        <v>0</v>
      </c>
      <c r="I1709" t="str">
        <f>VLOOKUP($A1709,'Medical Examinations'!$A$1:$J$2336,8,FALSE)</f>
        <v>No</v>
      </c>
      <c r="J1709" t="str">
        <f>VLOOKUP($A1709,'Medical Examinations'!$A$1:$J$2336,9,FALSE)</f>
        <v>Over Weight</v>
      </c>
      <c r="K1709" t="str">
        <f>VLOOKUP($A1709,'Medical Examinations'!$A$1:$J$2336,10,FALSE)</f>
        <v>Normal</v>
      </c>
      <c r="L1709">
        <f>VLOOKUP($A1709,'Hospitalisation Details'!$A$1:$O$2344,2,FALSE)</f>
        <v>6</v>
      </c>
      <c r="M1709" s="6" t="str">
        <f>VLOOKUP($A1709,'Hospitalisation Details'!$A$1:$O$2344,5,FALSE)</f>
        <v>6-Nov-1989</v>
      </c>
      <c r="N1709" s="28">
        <f>VLOOKUP($A1709,'Hospitalisation Details'!$A$1:$O$2344,6,FALSE)</f>
        <v>33</v>
      </c>
      <c r="O1709" s="28">
        <f>VLOOKUP($A1709,'Hospitalisation Details'!$A$1:$O$2344,7,FALSE)</f>
        <v>3</v>
      </c>
      <c r="P1709" s="28">
        <f>VLOOKUP($A1709,'Hospitalisation Details'!$A$1:$O$2344,8,FALSE)</f>
        <v>5396.44</v>
      </c>
      <c r="Q1709" t="str">
        <f>VLOOKUP($A1709,'Hospitalisation Details'!$A$1:$O$2344,3,FALSE)</f>
        <v>Nov</v>
      </c>
    </row>
    <row r="1710" spans="1:17" ht="15.6" x14ac:dyDescent="0.3">
      <c r="A1710" s="21" t="s">
        <v>660</v>
      </c>
      <c r="B1710" t="str">
        <f>VLOOKUP($A1710,'Customer Names'!$A$2:$D$2336,3,FALSE)</f>
        <v>Jessica E</v>
      </c>
      <c r="C1710">
        <f>VLOOKUP($A1710,'Medical Examinations'!$A$1:$J$2336,2,FALSE)</f>
        <v>26.41</v>
      </c>
      <c r="D1710">
        <f>VLOOKUP($A1710,'Medical Examinations'!$A$1:$J$2336,3,FALSE)</f>
        <v>5.07</v>
      </c>
      <c r="E1710" t="str">
        <f>VLOOKUP($A1710,'Medical Examinations'!$A$1:$J$2336,4,FALSE)</f>
        <v>Yes</v>
      </c>
      <c r="F1710" t="str">
        <f>VLOOKUP($A1710,'Medical Examinations'!$A$1:$J$2336,5,FALSE)</f>
        <v>No</v>
      </c>
      <c r="G1710" t="str">
        <f>VLOOKUP($A1710,'Medical Examinations'!$A$1:$J$2336,6,FALSE)</f>
        <v>No</v>
      </c>
      <c r="H1710">
        <f>VLOOKUP($A1710,'Medical Examinations'!$A$1:$J$2336,7,FALSE)</f>
        <v>1</v>
      </c>
      <c r="I1710" t="str">
        <f>VLOOKUP($A1710,'Medical Examinations'!$A$1:$J$2336,8,FALSE)</f>
        <v>No</v>
      </c>
      <c r="J1710" t="str">
        <f>VLOOKUP($A1710,'Medical Examinations'!$A$1:$J$2336,9,FALSE)</f>
        <v>Over Weight</v>
      </c>
      <c r="K1710" t="str">
        <f>VLOOKUP($A1710,'Medical Examinations'!$A$1:$J$2336,10,FALSE)</f>
        <v>Normal</v>
      </c>
      <c r="L1710">
        <f>VLOOKUP($A1710,'Hospitalisation Details'!$A$1:$O$2344,2,FALSE)</f>
        <v>8</v>
      </c>
      <c r="M1710" s="6" t="str">
        <f>VLOOKUP($A1710,'Hospitalisation Details'!$A$1:$O$2344,5,FALSE)</f>
        <v>8-Aug-1988</v>
      </c>
      <c r="N1710" s="28">
        <f>VLOOKUP($A1710,'Hospitalisation Details'!$A$1:$O$2344,6,FALSE)</f>
        <v>34</v>
      </c>
      <c r="O1710" s="28">
        <f>VLOOKUP($A1710,'Hospitalisation Details'!$A$1:$O$2344,7,FALSE)</f>
        <v>1</v>
      </c>
      <c r="P1710" s="28">
        <f>VLOOKUP($A1710,'Hospitalisation Details'!$A$1:$O$2344,8,FALSE)</f>
        <v>5385.34</v>
      </c>
      <c r="Q1710" t="str">
        <f>VLOOKUP($A1710,'Hospitalisation Details'!$A$1:$O$2344,3,FALSE)</f>
        <v>Aug</v>
      </c>
    </row>
    <row r="1711" spans="1:17" ht="15.6" x14ac:dyDescent="0.3">
      <c r="A1711" s="21" t="s">
        <v>659</v>
      </c>
      <c r="B1711" t="str">
        <f>VLOOKUP($A1711,'Customer Names'!$A$2:$D$2336,3,FALSE)</f>
        <v>Kristen</v>
      </c>
      <c r="C1711">
        <f>VLOOKUP($A1711,'Medical Examinations'!$A$1:$J$2336,2,FALSE)</f>
        <v>27.6</v>
      </c>
      <c r="D1711">
        <f>VLOOKUP($A1711,'Medical Examinations'!$A$1:$J$2336,3,FALSE)</f>
        <v>5.33</v>
      </c>
      <c r="E1711" t="str">
        <f>VLOOKUP($A1711,'Medical Examinations'!$A$1:$J$2336,4,FALSE)</f>
        <v>No</v>
      </c>
      <c r="F1711" t="str">
        <f>VLOOKUP($A1711,'Medical Examinations'!$A$1:$J$2336,5,FALSE)</f>
        <v>No</v>
      </c>
      <c r="G1711" t="str">
        <f>VLOOKUP($A1711,'Medical Examinations'!$A$1:$J$2336,6,FALSE)</f>
        <v>No</v>
      </c>
      <c r="H1711">
        <f>VLOOKUP($A1711,'Medical Examinations'!$A$1:$J$2336,7,FALSE)</f>
        <v>1</v>
      </c>
      <c r="I1711" t="str">
        <f>VLOOKUP($A1711,'Medical Examinations'!$A$1:$J$2336,8,FALSE)</f>
        <v>No</v>
      </c>
      <c r="J1711" t="str">
        <f>VLOOKUP($A1711,'Medical Examinations'!$A$1:$J$2336,9,FALSE)</f>
        <v>Over Weight</v>
      </c>
      <c r="K1711" t="str">
        <f>VLOOKUP($A1711,'Medical Examinations'!$A$1:$J$2336,10,FALSE)</f>
        <v>Normal</v>
      </c>
      <c r="L1711">
        <f>VLOOKUP($A1711,'Hospitalisation Details'!$A$1:$O$2344,2,FALSE)</f>
        <v>1</v>
      </c>
      <c r="M1711" s="6" t="str">
        <f>VLOOKUP($A1711,'Hospitalisation Details'!$A$1:$O$2344,5,FALSE)</f>
        <v>1-Jun-1984</v>
      </c>
      <c r="N1711" s="28">
        <f>VLOOKUP($A1711,'Hospitalisation Details'!$A$1:$O$2344,6,FALSE)</f>
        <v>39</v>
      </c>
      <c r="O1711" s="28">
        <f>VLOOKUP($A1711,'Hospitalisation Details'!$A$1:$O$2344,7,FALSE)</f>
        <v>0</v>
      </c>
      <c r="P1711" s="28">
        <f>VLOOKUP($A1711,'Hospitalisation Details'!$A$1:$O$2344,8,FALSE)</f>
        <v>5383.54</v>
      </c>
      <c r="Q1711" t="str">
        <f>VLOOKUP($A1711,'Hospitalisation Details'!$A$1:$O$2344,3,FALSE)</f>
        <v>Jun</v>
      </c>
    </row>
    <row r="1712" spans="1:17" ht="15.6" x14ac:dyDescent="0.3">
      <c r="A1712" s="21" t="s">
        <v>658</v>
      </c>
      <c r="B1712" t="str">
        <f>VLOOKUP($A1712,'Customer Names'!$A$2:$D$2336,3,FALSE)</f>
        <v>Jose Guadalupe P.Sr</v>
      </c>
      <c r="C1712">
        <f>VLOOKUP($A1712,'Medical Examinations'!$A$1:$J$2336,2,FALSE)</f>
        <v>33.82</v>
      </c>
      <c r="D1712">
        <f>VLOOKUP($A1712,'Medical Examinations'!$A$1:$J$2336,3,FALSE)</f>
        <v>8.93</v>
      </c>
      <c r="E1712" t="str">
        <f>VLOOKUP($A1712,'Medical Examinations'!$A$1:$J$2336,4,FALSE)</f>
        <v>Yes</v>
      </c>
      <c r="F1712" t="str">
        <f>VLOOKUP($A1712,'Medical Examinations'!$A$1:$J$2336,5,FALSE)</f>
        <v>No</v>
      </c>
      <c r="G1712" t="str">
        <f>VLOOKUP($A1712,'Medical Examinations'!$A$1:$J$2336,6,FALSE)</f>
        <v>No</v>
      </c>
      <c r="H1712">
        <f>VLOOKUP($A1712,'Medical Examinations'!$A$1:$J$2336,7,FALSE)</f>
        <v>1</v>
      </c>
      <c r="I1712" t="str">
        <f>VLOOKUP($A1712,'Medical Examinations'!$A$1:$J$2336,8,FALSE)</f>
        <v>No</v>
      </c>
      <c r="J1712" t="str">
        <f>VLOOKUP($A1712,'Medical Examinations'!$A$1:$J$2336,9,FALSE)</f>
        <v>Obesity</v>
      </c>
      <c r="K1712" t="str">
        <f>VLOOKUP($A1712,'Medical Examinations'!$A$1:$J$2336,10,FALSE)</f>
        <v>Diabetes</v>
      </c>
      <c r="L1712">
        <f>VLOOKUP($A1712,'Hospitalisation Details'!$A$1:$O$2344,2,FALSE)</f>
        <v>22</v>
      </c>
      <c r="M1712" s="6" t="str">
        <f>VLOOKUP($A1712,'Hospitalisation Details'!$A$1:$O$2344,5,FALSE)</f>
        <v>22-Jul-1986</v>
      </c>
      <c r="N1712" s="28">
        <f>VLOOKUP($A1712,'Hospitalisation Details'!$A$1:$O$2344,6,FALSE)</f>
        <v>36</v>
      </c>
      <c r="O1712" s="28">
        <f>VLOOKUP($A1712,'Hospitalisation Details'!$A$1:$O$2344,7,FALSE)</f>
        <v>1</v>
      </c>
      <c r="P1712" s="28">
        <f>VLOOKUP($A1712,'Hospitalisation Details'!$A$1:$O$2344,8,FALSE)</f>
        <v>5377.46</v>
      </c>
      <c r="Q1712" t="str">
        <f>VLOOKUP($A1712,'Hospitalisation Details'!$A$1:$O$2344,3,FALSE)</f>
        <v>Jul</v>
      </c>
    </row>
    <row r="1713" spans="1:17" ht="15.6" x14ac:dyDescent="0.3">
      <c r="A1713" s="21" t="s">
        <v>657</v>
      </c>
      <c r="B1713" t="str">
        <f>VLOOKUP($A1713,'Customer Names'!$A$2:$D$2336,3,FALSE)</f>
        <v>Cynthia</v>
      </c>
      <c r="C1713">
        <f>VLOOKUP($A1713,'Medical Examinations'!$A$1:$J$2336,2,FALSE)</f>
        <v>32.9</v>
      </c>
      <c r="D1713">
        <f>VLOOKUP($A1713,'Medical Examinations'!$A$1:$J$2336,3,FALSE)</f>
        <v>4.3499999999999996</v>
      </c>
      <c r="E1713" t="str">
        <f>VLOOKUP($A1713,'Medical Examinations'!$A$1:$J$2336,4,FALSE)</f>
        <v>No</v>
      </c>
      <c r="F1713" t="str">
        <f>VLOOKUP($A1713,'Medical Examinations'!$A$1:$J$2336,5,FALSE)</f>
        <v>No</v>
      </c>
      <c r="G1713" t="str">
        <f>VLOOKUP($A1713,'Medical Examinations'!$A$1:$J$2336,6,FALSE)</f>
        <v>No</v>
      </c>
      <c r="H1713">
        <f>VLOOKUP($A1713,'Medical Examinations'!$A$1:$J$2336,7,FALSE)</f>
        <v>0</v>
      </c>
      <c r="I1713" t="str">
        <f>VLOOKUP($A1713,'Medical Examinations'!$A$1:$J$2336,8,FALSE)</f>
        <v>No</v>
      </c>
      <c r="J1713" t="str">
        <f>VLOOKUP($A1713,'Medical Examinations'!$A$1:$J$2336,9,FALSE)</f>
        <v>Obesity</v>
      </c>
      <c r="K1713" t="str">
        <f>VLOOKUP($A1713,'Medical Examinations'!$A$1:$J$2336,10,FALSE)</f>
        <v>Normal</v>
      </c>
      <c r="L1713">
        <f>VLOOKUP($A1713,'Hospitalisation Details'!$A$1:$O$2344,2,FALSE)</f>
        <v>18</v>
      </c>
      <c r="M1713" s="6" t="str">
        <f>VLOOKUP($A1713,'Hospitalisation Details'!$A$1:$O$2344,5,FALSE)</f>
        <v>18-Nov-1989</v>
      </c>
      <c r="N1713" s="28">
        <f>VLOOKUP($A1713,'Hospitalisation Details'!$A$1:$O$2344,6,FALSE)</f>
        <v>33</v>
      </c>
      <c r="O1713" s="28">
        <f>VLOOKUP($A1713,'Hospitalisation Details'!$A$1:$O$2344,7,FALSE)</f>
        <v>2</v>
      </c>
      <c r="P1713" s="28">
        <f>VLOOKUP($A1713,'Hospitalisation Details'!$A$1:$O$2344,8,FALSE)</f>
        <v>5375.04</v>
      </c>
      <c r="Q1713" t="str">
        <f>VLOOKUP($A1713,'Hospitalisation Details'!$A$1:$O$2344,3,FALSE)</f>
        <v>Nov</v>
      </c>
    </row>
    <row r="1714" spans="1:17" ht="15.6" x14ac:dyDescent="0.3">
      <c r="A1714" s="21" t="s">
        <v>656</v>
      </c>
      <c r="B1714" t="str">
        <f>VLOOKUP($A1714,'Customer Names'!$A$2:$D$2336,3,FALSE)</f>
        <v>Tyler</v>
      </c>
      <c r="C1714">
        <f>VLOOKUP($A1714,'Medical Examinations'!$A$1:$J$2336,2,FALSE)</f>
        <v>30.875</v>
      </c>
      <c r="D1714">
        <f>VLOOKUP($A1714,'Medical Examinations'!$A$1:$J$2336,3,FALSE)</f>
        <v>9.5399999999999991</v>
      </c>
      <c r="E1714" t="str">
        <f>VLOOKUP($A1714,'Medical Examinations'!$A$1:$J$2336,4,FALSE)</f>
        <v>Yes</v>
      </c>
      <c r="F1714" t="str">
        <f>VLOOKUP($A1714,'Medical Examinations'!$A$1:$J$2336,5,FALSE)</f>
        <v>No</v>
      </c>
      <c r="G1714" t="str">
        <f>VLOOKUP($A1714,'Medical Examinations'!$A$1:$J$2336,6,FALSE)</f>
        <v>No</v>
      </c>
      <c r="H1714">
        <f>VLOOKUP($A1714,'Medical Examinations'!$A$1:$J$2336,7,FALSE)</f>
        <v>1</v>
      </c>
      <c r="I1714" t="str">
        <f>VLOOKUP($A1714,'Medical Examinations'!$A$1:$J$2336,8,FALSE)</f>
        <v>No</v>
      </c>
      <c r="J1714" t="str">
        <f>VLOOKUP($A1714,'Medical Examinations'!$A$1:$J$2336,9,FALSE)</f>
        <v>Obesity</v>
      </c>
      <c r="K1714" t="str">
        <f>VLOOKUP($A1714,'Medical Examinations'!$A$1:$J$2336,10,FALSE)</f>
        <v>Diabetes</v>
      </c>
      <c r="L1714">
        <f>VLOOKUP($A1714,'Hospitalisation Details'!$A$1:$O$2344,2,FALSE)</f>
        <v>1</v>
      </c>
      <c r="M1714" s="6" t="str">
        <f>VLOOKUP($A1714,'Hospitalisation Details'!$A$1:$O$2344,5,FALSE)</f>
        <v>1-Jun-1986</v>
      </c>
      <c r="N1714" s="28">
        <f>VLOOKUP($A1714,'Hospitalisation Details'!$A$1:$O$2344,6,FALSE)</f>
        <v>37</v>
      </c>
      <c r="O1714" s="28">
        <f>VLOOKUP($A1714,'Hospitalisation Details'!$A$1:$O$2344,7,FALSE)</f>
        <v>1</v>
      </c>
      <c r="P1714" s="28">
        <f>VLOOKUP($A1714,'Hospitalisation Details'!$A$1:$O$2344,8,FALSE)</f>
        <v>5373.36</v>
      </c>
      <c r="Q1714" t="str">
        <f>VLOOKUP($A1714,'Hospitalisation Details'!$A$1:$O$2344,3,FALSE)</f>
        <v>Jun</v>
      </c>
    </row>
    <row r="1715" spans="1:17" ht="15.6" x14ac:dyDescent="0.3">
      <c r="A1715" s="21" t="s">
        <v>655</v>
      </c>
      <c r="B1715" t="str">
        <f>VLOOKUP($A1715,'Customer Names'!$A$2:$D$2336,3,FALSE)</f>
        <v>Holly J</v>
      </c>
      <c r="C1715">
        <f>VLOOKUP($A1715,'Medical Examinations'!$A$1:$J$2336,2,FALSE)</f>
        <v>32.64</v>
      </c>
      <c r="D1715">
        <f>VLOOKUP($A1715,'Medical Examinations'!$A$1:$J$2336,3,FALSE)</f>
        <v>5.91</v>
      </c>
      <c r="E1715" t="str">
        <f>VLOOKUP($A1715,'Medical Examinations'!$A$1:$J$2336,4,FALSE)</f>
        <v>No</v>
      </c>
      <c r="F1715" t="str">
        <f>VLOOKUP($A1715,'Medical Examinations'!$A$1:$J$2336,5,FALSE)</f>
        <v>No</v>
      </c>
      <c r="G1715" t="str">
        <f>VLOOKUP($A1715,'Medical Examinations'!$A$1:$J$2336,6,FALSE)</f>
        <v>No</v>
      </c>
      <c r="H1715">
        <f>VLOOKUP($A1715,'Medical Examinations'!$A$1:$J$2336,7,FALSE)</f>
        <v>0</v>
      </c>
      <c r="I1715" t="str">
        <f>VLOOKUP($A1715,'Medical Examinations'!$A$1:$J$2336,8,FALSE)</f>
        <v>No</v>
      </c>
      <c r="J1715" t="str">
        <f>VLOOKUP($A1715,'Medical Examinations'!$A$1:$J$2336,9,FALSE)</f>
        <v>Obesity</v>
      </c>
      <c r="K1715" t="str">
        <f>VLOOKUP($A1715,'Medical Examinations'!$A$1:$J$2336,10,FALSE)</f>
        <v>Prediabetes</v>
      </c>
      <c r="L1715">
        <f>VLOOKUP($A1715,'Hospitalisation Details'!$A$1:$O$2344,2,FALSE)</f>
        <v>7</v>
      </c>
      <c r="M1715" s="6" t="str">
        <f>VLOOKUP($A1715,'Hospitalisation Details'!$A$1:$O$2344,5,FALSE)</f>
        <v>7-Dec-1994</v>
      </c>
      <c r="N1715" s="28">
        <f>VLOOKUP($A1715,'Hospitalisation Details'!$A$1:$O$2344,6,FALSE)</f>
        <v>28</v>
      </c>
      <c r="O1715" s="28">
        <f>VLOOKUP($A1715,'Hospitalisation Details'!$A$1:$O$2344,7,FALSE)</f>
        <v>0</v>
      </c>
      <c r="P1715" s="28">
        <f>VLOOKUP($A1715,'Hospitalisation Details'!$A$1:$O$2344,8,FALSE)</f>
        <v>5364.66</v>
      </c>
      <c r="Q1715" t="str">
        <f>VLOOKUP($A1715,'Hospitalisation Details'!$A$1:$O$2344,3,FALSE)</f>
        <v>Dec</v>
      </c>
    </row>
    <row r="1716" spans="1:17" ht="15.6" x14ac:dyDescent="0.3">
      <c r="A1716" s="21" t="s">
        <v>654</v>
      </c>
      <c r="B1716" t="str">
        <f>VLOOKUP($A1716,'Customer Names'!$A$2:$D$2336,3,FALSE)</f>
        <v>Kristen</v>
      </c>
      <c r="C1716">
        <f>VLOOKUP($A1716,'Medical Examinations'!$A$1:$J$2336,2,FALSE)</f>
        <v>22.135000000000002</v>
      </c>
      <c r="D1716">
        <f>VLOOKUP($A1716,'Medical Examinations'!$A$1:$J$2336,3,FALSE)</f>
        <v>5.0999999999999996</v>
      </c>
      <c r="E1716" t="str">
        <f>VLOOKUP($A1716,'Medical Examinations'!$A$1:$J$2336,4,FALSE)</f>
        <v>No</v>
      </c>
      <c r="F1716" t="str">
        <f>VLOOKUP($A1716,'Medical Examinations'!$A$1:$J$2336,5,FALSE)</f>
        <v>No</v>
      </c>
      <c r="G1716" t="str">
        <f>VLOOKUP($A1716,'Medical Examinations'!$A$1:$J$2336,6,FALSE)</f>
        <v>No</v>
      </c>
      <c r="H1716">
        <f>VLOOKUP($A1716,'Medical Examinations'!$A$1:$J$2336,7,FALSE)</f>
        <v>0</v>
      </c>
      <c r="I1716" t="str">
        <f>VLOOKUP($A1716,'Medical Examinations'!$A$1:$J$2336,8,FALSE)</f>
        <v>No</v>
      </c>
      <c r="J1716" t="str">
        <f>VLOOKUP($A1716,'Medical Examinations'!$A$1:$J$2336,9,FALSE)</f>
        <v>Normal Weight</v>
      </c>
      <c r="K1716" t="str">
        <f>VLOOKUP($A1716,'Medical Examinations'!$A$1:$J$2336,10,FALSE)</f>
        <v>Normal</v>
      </c>
      <c r="L1716">
        <f>VLOOKUP($A1716,'Hospitalisation Details'!$A$1:$O$2344,2,FALSE)</f>
        <v>7</v>
      </c>
      <c r="M1716" s="6" t="str">
        <f>VLOOKUP($A1716,'Hospitalisation Details'!$A$1:$O$2344,5,FALSE)</f>
        <v>7-Nov-1989</v>
      </c>
      <c r="N1716" s="28">
        <f>VLOOKUP($A1716,'Hospitalisation Details'!$A$1:$O$2344,6,FALSE)</f>
        <v>33</v>
      </c>
      <c r="O1716" s="28">
        <f>VLOOKUP($A1716,'Hospitalisation Details'!$A$1:$O$2344,7,FALSE)</f>
        <v>1</v>
      </c>
      <c r="P1716" s="28">
        <f>VLOOKUP($A1716,'Hospitalisation Details'!$A$1:$O$2344,8,FALSE)</f>
        <v>5354.07</v>
      </c>
      <c r="Q1716" t="str">
        <f>VLOOKUP($A1716,'Hospitalisation Details'!$A$1:$O$2344,3,FALSE)</f>
        <v>Nov</v>
      </c>
    </row>
    <row r="1717" spans="1:17" ht="15.6" x14ac:dyDescent="0.3">
      <c r="A1717" s="21" t="s">
        <v>653</v>
      </c>
      <c r="B1717" t="str">
        <f>VLOOKUP($A1717,'Customer Names'!$A$2:$D$2336,3,FALSE)</f>
        <v>Thomas</v>
      </c>
      <c r="C1717">
        <f>VLOOKUP($A1717,'Medical Examinations'!$A$1:$J$2336,2,FALSE)</f>
        <v>16.53</v>
      </c>
      <c r="D1717">
        <f>VLOOKUP($A1717,'Medical Examinations'!$A$1:$J$2336,3,FALSE)</f>
        <v>5.08</v>
      </c>
      <c r="E1717" t="str">
        <f>VLOOKUP($A1717,'Medical Examinations'!$A$1:$J$2336,4,FALSE)</f>
        <v>No</v>
      </c>
      <c r="F1717" t="str">
        <f>VLOOKUP($A1717,'Medical Examinations'!$A$1:$J$2336,5,FALSE)</f>
        <v>No</v>
      </c>
      <c r="G1717" t="str">
        <f>VLOOKUP($A1717,'Medical Examinations'!$A$1:$J$2336,6,FALSE)</f>
        <v>No</v>
      </c>
      <c r="H1717">
        <f>VLOOKUP($A1717,'Medical Examinations'!$A$1:$J$2336,7,FALSE)</f>
        <v>2</v>
      </c>
      <c r="I1717" t="str">
        <f>VLOOKUP($A1717,'Medical Examinations'!$A$1:$J$2336,8,FALSE)</f>
        <v>No</v>
      </c>
      <c r="J1717" t="str">
        <f>VLOOKUP($A1717,'Medical Examinations'!$A$1:$J$2336,9,FALSE)</f>
        <v>Under Weight</v>
      </c>
      <c r="K1717" t="str">
        <f>VLOOKUP($A1717,'Medical Examinations'!$A$1:$J$2336,10,FALSE)</f>
        <v>Normal</v>
      </c>
      <c r="L1717">
        <f>VLOOKUP($A1717,'Hospitalisation Details'!$A$1:$O$2344,2,FALSE)</f>
        <v>15</v>
      </c>
      <c r="M1717" s="6" t="str">
        <f>VLOOKUP($A1717,'Hospitalisation Details'!$A$1:$O$2344,5,FALSE)</f>
        <v>15-Dec-1972</v>
      </c>
      <c r="N1717" s="28">
        <f>VLOOKUP($A1717,'Hospitalisation Details'!$A$1:$O$2344,6,FALSE)</f>
        <v>50</v>
      </c>
      <c r="O1717" s="28">
        <f>VLOOKUP($A1717,'Hospitalisation Details'!$A$1:$O$2344,7,FALSE)</f>
        <v>0</v>
      </c>
      <c r="P1717" s="28">
        <f>VLOOKUP($A1717,'Hospitalisation Details'!$A$1:$O$2344,8,FALSE)</f>
        <v>5344.81</v>
      </c>
      <c r="Q1717" t="str">
        <f>VLOOKUP($A1717,'Hospitalisation Details'!$A$1:$O$2344,3,FALSE)</f>
        <v>Dec</v>
      </c>
    </row>
    <row r="1718" spans="1:17" ht="15.6" x14ac:dyDescent="0.3">
      <c r="A1718" s="21" t="s">
        <v>652</v>
      </c>
      <c r="B1718" t="str">
        <f>VLOOKUP($A1718,'Customer Names'!$A$2:$D$2336,3,FALSE)</f>
        <v>Tricity M</v>
      </c>
      <c r="C1718">
        <f>VLOOKUP($A1718,'Medical Examinations'!$A$1:$J$2336,2,FALSE)</f>
        <v>32.774999999999999</v>
      </c>
      <c r="D1718">
        <f>VLOOKUP($A1718,'Medical Examinations'!$A$1:$J$2336,3,FALSE)</f>
        <v>4.75</v>
      </c>
      <c r="E1718" t="str">
        <f>VLOOKUP($A1718,'Medical Examinations'!$A$1:$J$2336,4,FALSE)</f>
        <v>No</v>
      </c>
      <c r="F1718" t="str">
        <f>VLOOKUP($A1718,'Medical Examinations'!$A$1:$J$2336,5,FALSE)</f>
        <v>No</v>
      </c>
      <c r="G1718" t="str">
        <f>VLOOKUP($A1718,'Medical Examinations'!$A$1:$J$2336,6,FALSE)</f>
        <v>No</v>
      </c>
      <c r="H1718">
        <f>VLOOKUP($A1718,'Medical Examinations'!$A$1:$J$2336,7,FALSE)</f>
        <v>0</v>
      </c>
      <c r="I1718" t="str">
        <f>VLOOKUP($A1718,'Medical Examinations'!$A$1:$J$2336,8,FALSE)</f>
        <v>No</v>
      </c>
      <c r="J1718" t="str">
        <f>VLOOKUP($A1718,'Medical Examinations'!$A$1:$J$2336,9,FALSE)</f>
        <v>Obesity</v>
      </c>
      <c r="K1718" t="str">
        <f>VLOOKUP($A1718,'Medical Examinations'!$A$1:$J$2336,10,FALSE)</f>
        <v>Normal</v>
      </c>
      <c r="L1718">
        <f>VLOOKUP($A1718,'Hospitalisation Details'!$A$1:$O$2344,2,FALSE)</f>
        <v>28</v>
      </c>
      <c r="M1718" s="6" t="str">
        <f>VLOOKUP($A1718,'Hospitalisation Details'!$A$1:$O$2344,5,FALSE)</f>
        <v>28-Aug-1991</v>
      </c>
      <c r="N1718" s="28">
        <f>VLOOKUP($A1718,'Hospitalisation Details'!$A$1:$O$2344,6,FALSE)</f>
        <v>31</v>
      </c>
      <c r="O1718" s="28">
        <f>VLOOKUP($A1718,'Hospitalisation Details'!$A$1:$O$2344,7,FALSE)</f>
        <v>2</v>
      </c>
      <c r="P1718" s="28">
        <f>VLOOKUP($A1718,'Hospitalisation Details'!$A$1:$O$2344,8,FALSE)</f>
        <v>5327.4</v>
      </c>
      <c r="Q1718" t="str">
        <f>VLOOKUP($A1718,'Hospitalisation Details'!$A$1:$O$2344,3,FALSE)</f>
        <v>Aug</v>
      </c>
    </row>
    <row r="1719" spans="1:17" ht="15.6" x14ac:dyDescent="0.3">
      <c r="A1719" s="21" t="s">
        <v>651</v>
      </c>
      <c r="B1719" t="str">
        <f>VLOOKUP($A1719,'Customer Names'!$A$2:$D$2336,3,FALSE)</f>
        <v>Sarah A</v>
      </c>
      <c r="C1719">
        <f>VLOOKUP($A1719,'Medical Examinations'!$A$1:$J$2336,2,FALSE)</f>
        <v>30.9</v>
      </c>
      <c r="D1719">
        <f>VLOOKUP($A1719,'Medical Examinations'!$A$1:$J$2336,3,FALSE)</f>
        <v>6.05</v>
      </c>
      <c r="E1719" t="str">
        <f>VLOOKUP($A1719,'Medical Examinations'!$A$1:$J$2336,4,FALSE)</f>
        <v>No</v>
      </c>
      <c r="F1719" t="str">
        <f>VLOOKUP($A1719,'Medical Examinations'!$A$1:$J$2336,5,FALSE)</f>
        <v>No</v>
      </c>
      <c r="G1719" t="str">
        <f>VLOOKUP($A1719,'Medical Examinations'!$A$1:$J$2336,6,FALSE)</f>
        <v>No</v>
      </c>
      <c r="H1719">
        <f>VLOOKUP($A1719,'Medical Examinations'!$A$1:$J$2336,7,FALSE)</f>
        <v>1</v>
      </c>
      <c r="I1719" t="str">
        <f>VLOOKUP($A1719,'Medical Examinations'!$A$1:$J$2336,8,FALSE)</f>
        <v>No</v>
      </c>
      <c r="J1719" t="str">
        <f>VLOOKUP($A1719,'Medical Examinations'!$A$1:$J$2336,9,FALSE)</f>
        <v>Obesity</v>
      </c>
      <c r="K1719" t="str">
        <f>VLOOKUP($A1719,'Medical Examinations'!$A$1:$J$2336,10,FALSE)</f>
        <v>Prediabetes</v>
      </c>
      <c r="L1719">
        <f>VLOOKUP($A1719,'Hospitalisation Details'!$A$1:$O$2344,2,FALSE)</f>
        <v>18</v>
      </c>
      <c r="M1719" s="6" t="str">
        <f>VLOOKUP($A1719,'Hospitalisation Details'!$A$1:$O$2344,5,FALSE)</f>
        <v>18-Jun-1992</v>
      </c>
      <c r="N1719" s="28">
        <f>VLOOKUP($A1719,'Hospitalisation Details'!$A$1:$O$2344,6,FALSE)</f>
        <v>30</v>
      </c>
      <c r="O1719" s="28">
        <f>VLOOKUP($A1719,'Hospitalisation Details'!$A$1:$O$2344,7,FALSE)</f>
        <v>3</v>
      </c>
      <c r="P1719" s="28">
        <f>VLOOKUP($A1719,'Hospitalisation Details'!$A$1:$O$2344,8,FALSE)</f>
        <v>5325.65</v>
      </c>
      <c r="Q1719" t="str">
        <f>VLOOKUP($A1719,'Hospitalisation Details'!$A$1:$O$2344,3,FALSE)</f>
        <v>Jun</v>
      </c>
    </row>
    <row r="1720" spans="1:17" ht="15.6" x14ac:dyDescent="0.3">
      <c r="A1720" s="21" t="s">
        <v>650</v>
      </c>
      <c r="B1720" t="str">
        <f>VLOOKUP($A1720,'Customer Names'!$A$2:$D$2336,3,FALSE)</f>
        <v>Lisa M</v>
      </c>
      <c r="C1720">
        <f>VLOOKUP($A1720,'Medical Examinations'!$A$1:$J$2336,2,FALSE)</f>
        <v>15.58</v>
      </c>
      <c r="D1720">
        <f>VLOOKUP($A1720,'Medical Examinations'!$A$1:$J$2336,3,FALSE)</f>
        <v>11.56</v>
      </c>
      <c r="E1720" t="str">
        <f>VLOOKUP($A1720,'Medical Examinations'!$A$1:$J$2336,4,FALSE)</f>
        <v>No</v>
      </c>
      <c r="F1720" t="str">
        <f>VLOOKUP($A1720,'Medical Examinations'!$A$1:$J$2336,5,FALSE)</f>
        <v>No</v>
      </c>
      <c r="G1720" t="str">
        <f>VLOOKUP($A1720,'Medical Examinations'!$A$1:$J$2336,6,FALSE)</f>
        <v>No</v>
      </c>
      <c r="H1720">
        <f>VLOOKUP($A1720,'Medical Examinations'!$A$1:$J$2336,7,FALSE)</f>
        <v>0</v>
      </c>
      <c r="I1720" t="str">
        <f>VLOOKUP($A1720,'Medical Examinations'!$A$1:$J$2336,8,FALSE)</f>
        <v>No</v>
      </c>
      <c r="J1720" t="str">
        <f>VLOOKUP($A1720,'Medical Examinations'!$A$1:$J$2336,9,FALSE)</f>
        <v>Under Weight</v>
      </c>
      <c r="K1720" t="str">
        <f>VLOOKUP($A1720,'Medical Examinations'!$A$1:$J$2336,10,FALSE)</f>
        <v>Diabetes</v>
      </c>
      <c r="L1720">
        <f>VLOOKUP($A1720,'Hospitalisation Details'!$A$1:$O$2344,2,FALSE)</f>
        <v>2</v>
      </c>
      <c r="M1720" s="6" t="str">
        <f>VLOOKUP($A1720,'Hospitalisation Details'!$A$1:$O$2344,5,FALSE)</f>
        <v>2-Sep-1974</v>
      </c>
      <c r="N1720" s="28">
        <f>VLOOKUP($A1720,'Hospitalisation Details'!$A$1:$O$2344,6,FALSE)</f>
        <v>48</v>
      </c>
      <c r="O1720" s="28">
        <f>VLOOKUP($A1720,'Hospitalisation Details'!$A$1:$O$2344,7,FALSE)</f>
        <v>0</v>
      </c>
      <c r="P1720" s="28">
        <f>VLOOKUP($A1720,'Hospitalisation Details'!$A$1:$O$2344,8,FALSE)</f>
        <v>5322.24</v>
      </c>
      <c r="Q1720" t="str">
        <f>VLOOKUP($A1720,'Hospitalisation Details'!$A$1:$O$2344,3,FALSE)</f>
        <v>Sep</v>
      </c>
    </row>
    <row r="1721" spans="1:17" ht="15.6" x14ac:dyDescent="0.3">
      <c r="A1721" s="21" t="s">
        <v>649</v>
      </c>
      <c r="B1721" t="str">
        <f>VLOOKUP($A1721,'Customer Names'!$A$2:$D$2336,3,FALSE)</f>
        <v>Tracy A</v>
      </c>
      <c r="C1721">
        <f>VLOOKUP($A1721,'Medical Examinations'!$A$1:$J$2336,2,FALSE)</f>
        <v>26.315000000000001</v>
      </c>
      <c r="D1721">
        <f>VLOOKUP($A1721,'Medical Examinations'!$A$1:$J$2336,3,FALSE)</f>
        <v>5.76</v>
      </c>
      <c r="E1721" t="str">
        <f>VLOOKUP($A1721,'Medical Examinations'!$A$1:$J$2336,4,FALSE)</f>
        <v>No</v>
      </c>
      <c r="F1721" t="str">
        <f>VLOOKUP($A1721,'Medical Examinations'!$A$1:$J$2336,5,FALSE)</f>
        <v>No</v>
      </c>
      <c r="G1721" t="str">
        <f>VLOOKUP($A1721,'Medical Examinations'!$A$1:$J$2336,6,FALSE)</f>
        <v>No</v>
      </c>
      <c r="H1721">
        <f>VLOOKUP($A1721,'Medical Examinations'!$A$1:$J$2336,7,FALSE)</f>
        <v>0</v>
      </c>
      <c r="I1721" t="str">
        <f>VLOOKUP($A1721,'Medical Examinations'!$A$1:$J$2336,8,FALSE)</f>
        <v>No</v>
      </c>
      <c r="J1721" t="str">
        <f>VLOOKUP($A1721,'Medical Examinations'!$A$1:$J$2336,9,FALSE)</f>
        <v>Over Weight</v>
      </c>
      <c r="K1721" t="str">
        <f>VLOOKUP($A1721,'Medical Examinations'!$A$1:$J$2336,10,FALSE)</f>
        <v>Prediabetes</v>
      </c>
      <c r="L1721">
        <f>VLOOKUP($A1721,'Hospitalisation Details'!$A$1:$O$2344,2,FALSE)</f>
        <v>13</v>
      </c>
      <c r="M1721" s="6" t="str">
        <f>VLOOKUP($A1721,'Hospitalisation Details'!$A$1:$O$2344,5,FALSE)</f>
        <v>13-Nov-1994</v>
      </c>
      <c r="N1721" s="28">
        <f>VLOOKUP($A1721,'Hospitalisation Details'!$A$1:$O$2344,6,FALSE)</f>
        <v>28</v>
      </c>
      <c r="O1721" s="28">
        <f>VLOOKUP($A1721,'Hospitalisation Details'!$A$1:$O$2344,7,FALSE)</f>
        <v>3</v>
      </c>
      <c r="P1721" s="28">
        <f>VLOOKUP($A1721,'Hospitalisation Details'!$A$1:$O$2344,8,FALSE)</f>
        <v>5312.17</v>
      </c>
      <c r="Q1721" t="str">
        <f>VLOOKUP($A1721,'Hospitalisation Details'!$A$1:$O$2344,3,FALSE)</f>
        <v>Nov</v>
      </c>
    </row>
    <row r="1722" spans="1:17" ht="15.6" x14ac:dyDescent="0.3">
      <c r="A1722" s="21" t="s">
        <v>648</v>
      </c>
      <c r="B1722" t="str">
        <f>VLOOKUP($A1722,'Customer Names'!$A$2:$D$2336,3,FALSE)</f>
        <v>Patrick</v>
      </c>
      <c r="C1722">
        <f>VLOOKUP($A1722,'Medical Examinations'!$A$1:$J$2336,2,FALSE)</f>
        <v>35.61</v>
      </c>
      <c r="D1722">
        <f>VLOOKUP($A1722,'Medical Examinations'!$A$1:$J$2336,3,FALSE)</f>
        <v>5.65</v>
      </c>
      <c r="E1722" t="str">
        <f>VLOOKUP($A1722,'Medical Examinations'!$A$1:$J$2336,4,FALSE)</f>
        <v>No</v>
      </c>
      <c r="F1722" t="str">
        <f>VLOOKUP($A1722,'Medical Examinations'!$A$1:$J$2336,5,FALSE)</f>
        <v>Yes</v>
      </c>
      <c r="G1722" t="str">
        <f>VLOOKUP($A1722,'Medical Examinations'!$A$1:$J$2336,6,FALSE)</f>
        <v>No</v>
      </c>
      <c r="H1722">
        <f>VLOOKUP($A1722,'Medical Examinations'!$A$1:$J$2336,7,FALSE)</f>
        <v>1</v>
      </c>
      <c r="I1722" t="str">
        <f>VLOOKUP($A1722,'Medical Examinations'!$A$1:$J$2336,8,FALSE)</f>
        <v>No</v>
      </c>
      <c r="J1722" t="str">
        <f>VLOOKUP($A1722,'Medical Examinations'!$A$1:$J$2336,9,FALSE)</f>
        <v>Obesity</v>
      </c>
      <c r="K1722" t="str">
        <f>VLOOKUP($A1722,'Medical Examinations'!$A$1:$J$2336,10,FALSE)</f>
        <v>Normal</v>
      </c>
      <c r="L1722">
        <f>VLOOKUP($A1722,'Hospitalisation Details'!$A$1:$O$2344,2,FALSE)</f>
        <v>9</v>
      </c>
      <c r="M1722" s="6" t="str">
        <f>VLOOKUP($A1722,'Hospitalisation Details'!$A$1:$O$2344,5,FALSE)</f>
        <v>9-Sep-2000</v>
      </c>
      <c r="N1722" s="28">
        <f>VLOOKUP($A1722,'Hospitalisation Details'!$A$1:$O$2344,6,FALSE)</f>
        <v>22</v>
      </c>
      <c r="O1722" s="28">
        <f>VLOOKUP($A1722,'Hospitalisation Details'!$A$1:$O$2344,7,FALSE)</f>
        <v>0</v>
      </c>
      <c r="P1722" s="28">
        <f>VLOOKUP($A1722,'Hospitalisation Details'!$A$1:$O$2344,8,FALSE)</f>
        <v>5306.7</v>
      </c>
      <c r="Q1722" t="str">
        <f>VLOOKUP($A1722,'Hospitalisation Details'!$A$1:$O$2344,3,FALSE)</f>
        <v>Sep</v>
      </c>
    </row>
    <row r="1723" spans="1:17" ht="15.6" x14ac:dyDescent="0.3">
      <c r="A1723" s="21" t="s">
        <v>647</v>
      </c>
      <c r="B1723" t="str">
        <f>VLOOKUP($A1723,'Customer Names'!$A$2:$D$2336,3,FALSE)</f>
        <v>Trent</v>
      </c>
      <c r="C1723">
        <f>VLOOKUP($A1723,'Medical Examinations'!$A$1:$J$2336,2,FALSE)</f>
        <v>37.56</v>
      </c>
      <c r="D1723">
        <f>VLOOKUP($A1723,'Medical Examinations'!$A$1:$J$2336,3,FALSE)</f>
        <v>5.88</v>
      </c>
      <c r="E1723" t="str">
        <f>VLOOKUP($A1723,'Medical Examinations'!$A$1:$J$2336,4,FALSE)</f>
        <v>No</v>
      </c>
      <c r="F1723" t="str">
        <f>VLOOKUP($A1723,'Medical Examinations'!$A$1:$J$2336,5,FALSE)</f>
        <v>Yes</v>
      </c>
      <c r="G1723" t="str">
        <f>VLOOKUP($A1723,'Medical Examinations'!$A$1:$J$2336,6,FALSE)</f>
        <v>No</v>
      </c>
      <c r="H1723">
        <f>VLOOKUP($A1723,'Medical Examinations'!$A$1:$J$2336,7,FALSE)</f>
        <v>1</v>
      </c>
      <c r="I1723" t="str">
        <f>VLOOKUP($A1723,'Medical Examinations'!$A$1:$J$2336,8,FALSE)</f>
        <v>No</v>
      </c>
      <c r="J1723" t="str">
        <f>VLOOKUP($A1723,'Medical Examinations'!$A$1:$J$2336,9,FALSE)</f>
        <v>Obesity</v>
      </c>
      <c r="K1723" t="str">
        <f>VLOOKUP($A1723,'Medical Examinations'!$A$1:$J$2336,10,FALSE)</f>
        <v>Prediabetes</v>
      </c>
      <c r="L1723">
        <f>VLOOKUP($A1723,'Hospitalisation Details'!$A$1:$O$2344,2,FALSE)</f>
        <v>22</v>
      </c>
      <c r="M1723" s="6" t="str">
        <f>VLOOKUP($A1723,'Hospitalisation Details'!$A$1:$O$2344,5,FALSE)</f>
        <v>22-Aug-2004</v>
      </c>
      <c r="N1723" s="28">
        <f>VLOOKUP($A1723,'Hospitalisation Details'!$A$1:$O$2344,6,FALSE)</f>
        <v>18</v>
      </c>
      <c r="O1723" s="28">
        <f>VLOOKUP($A1723,'Hospitalisation Details'!$A$1:$O$2344,7,FALSE)</f>
        <v>0</v>
      </c>
      <c r="P1723" s="28">
        <f>VLOOKUP($A1723,'Hospitalisation Details'!$A$1:$O$2344,8,FALSE)</f>
        <v>5293.67</v>
      </c>
      <c r="Q1723" t="str">
        <f>VLOOKUP($A1723,'Hospitalisation Details'!$A$1:$O$2344,3,FALSE)</f>
        <v>Aug</v>
      </c>
    </row>
    <row r="1724" spans="1:17" ht="15.6" x14ac:dyDescent="0.3">
      <c r="A1724" s="21" t="s">
        <v>646</v>
      </c>
      <c r="B1724" t="str">
        <f>VLOOKUP($A1724,'Customer Names'!$A$2:$D$2336,3,FALSE)</f>
        <v>Julie</v>
      </c>
      <c r="C1724">
        <f>VLOOKUP($A1724,'Medical Examinations'!$A$1:$J$2336,2,FALSE)</f>
        <v>15.49</v>
      </c>
      <c r="D1724">
        <f>VLOOKUP($A1724,'Medical Examinations'!$A$1:$J$2336,3,FALSE)</f>
        <v>9.6</v>
      </c>
      <c r="E1724" t="str">
        <f>VLOOKUP($A1724,'Medical Examinations'!$A$1:$J$2336,4,FALSE)</f>
        <v>No</v>
      </c>
      <c r="F1724" t="str">
        <f>VLOOKUP($A1724,'Medical Examinations'!$A$1:$J$2336,5,FALSE)</f>
        <v>No</v>
      </c>
      <c r="G1724" t="str">
        <f>VLOOKUP($A1724,'Medical Examinations'!$A$1:$J$2336,6,FALSE)</f>
        <v>No</v>
      </c>
      <c r="H1724">
        <f>VLOOKUP($A1724,'Medical Examinations'!$A$1:$J$2336,7,FALSE)</f>
        <v>0</v>
      </c>
      <c r="I1724" t="str">
        <f>VLOOKUP($A1724,'Medical Examinations'!$A$1:$J$2336,8,FALSE)</f>
        <v>No</v>
      </c>
      <c r="J1724" t="str">
        <f>VLOOKUP($A1724,'Medical Examinations'!$A$1:$J$2336,9,FALSE)</f>
        <v>Under Weight</v>
      </c>
      <c r="K1724" t="str">
        <f>VLOOKUP($A1724,'Medical Examinations'!$A$1:$J$2336,10,FALSE)</f>
        <v>Diabetes</v>
      </c>
      <c r="L1724">
        <f>VLOOKUP($A1724,'Hospitalisation Details'!$A$1:$O$2344,2,FALSE)</f>
        <v>12</v>
      </c>
      <c r="M1724" s="6" t="str">
        <f>VLOOKUP($A1724,'Hospitalisation Details'!$A$1:$O$2344,5,FALSE)</f>
        <v>12-Nov-1974</v>
      </c>
      <c r="N1724" s="28">
        <f>VLOOKUP($A1724,'Hospitalisation Details'!$A$1:$O$2344,6,FALSE)</f>
        <v>48</v>
      </c>
      <c r="O1724" s="28">
        <f>VLOOKUP($A1724,'Hospitalisation Details'!$A$1:$O$2344,7,FALSE)</f>
        <v>0</v>
      </c>
      <c r="P1724" s="28">
        <f>VLOOKUP($A1724,'Hospitalisation Details'!$A$1:$O$2344,8,FALSE)</f>
        <v>5291.71</v>
      </c>
      <c r="Q1724" t="str">
        <f>VLOOKUP($A1724,'Hospitalisation Details'!$A$1:$O$2344,3,FALSE)</f>
        <v>Nov</v>
      </c>
    </row>
    <row r="1725" spans="1:17" ht="15.6" x14ac:dyDescent="0.3">
      <c r="A1725" s="21" t="s">
        <v>645</v>
      </c>
      <c r="B1725" t="str">
        <f>VLOOKUP($A1725,'Customer Names'!$A$2:$D$2336,3,FALSE)</f>
        <v>Sawomir</v>
      </c>
      <c r="C1725">
        <f>VLOOKUP($A1725,'Medical Examinations'!$A$1:$J$2336,2,FALSE)</f>
        <v>23.48</v>
      </c>
      <c r="D1725">
        <f>VLOOKUP($A1725,'Medical Examinations'!$A$1:$J$2336,3,FALSE)</f>
        <v>6.24</v>
      </c>
      <c r="E1725" t="str">
        <f>VLOOKUP($A1725,'Medical Examinations'!$A$1:$J$2336,4,FALSE)</f>
        <v>No</v>
      </c>
      <c r="F1725" t="str">
        <f>VLOOKUP($A1725,'Medical Examinations'!$A$1:$J$2336,5,FALSE)</f>
        <v>No</v>
      </c>
      <c r="G1725" t="str">
        <f>VLOOKUP($A1725,'Medical Examinations'!$A$1:$J$2336,6,FALSE)</f>
        <v>No</v>
      </c>
      <c r="H1725">
        <f>VLOOKUP($A1725,'Medical Examinations'!$A$1:$J$2336,7,FALSE)</f>
        <v>1</v>
      </c>
      <c r="I1725" t="str">
        <f>VLOOKUP($A1725,'Medical Examinations'!$A$1:$J$2336,8,FALSE)</f>
        <v>No</v>
      </c>
      <c r="J1725" t="str">
        <f>VLOOKUP($A1725,'Medical Examinations'!$A$1:$J$2336,9,FALSE)</f>
        <v>Normal Weight</v>
      </c>
      <c r="K1725" t="str">
        <f>VLOOKUP($A1725,'Medical Examinations'!$A$1:$J$2336,10,FALSE)</f>
        <v>Prediabetes</v>
      </c>
      <c r="L1725">
        <f>VLOOKUP($A1725,'Hospitalisation Details'!$A$1:$O$2344,2,FALSE)</f>
        <v>1</v>
      </c>
      <c r="M1725" s="6" t="str">
        <f>VLOOKUP($A1725,'Hospitalisation Details'!$A$1:$O$2344,5,FALSE)</f>
        <v>1-Sep-1987</v>
      </c>
      <c r="N1725" s="28">
        <f>VLOOKUP($A1725,'Hospitalisation Details'!$A$1:$O$2344,6,FALSE)</f>
        <v>35</v>
      </c>
      <c r="O1725" s="28">
        <f>VLOOKUP($A1725,'Hospitalisation Details'!$A$1:$O$2344,7,FALSE)</f>
        <v>3</v>
      </c>
      <c r="P1725" s="28">
        <f>VLOOKUP($A1725,'Hospitalisation Details'!$A$1:$O$2344,8,FALSE)</f>
        <v>5275.86</v>
      </c>
      <c r="Q1725" t="str">
        <f>VLOOKUP($A1725,'Hospitalisation Details'!$A$1:$O$2344,3,FALSE)</f>
        <v>Sep</v>
      </c>
    </row>
    <row r="1726" spans="1:17" ht="15.6" x14ac:dyDescent="0.3">
      <c r="A1726" s="21" t="s">
        <v>644</v>
      </c>
      <c r="B1726" t="str">
        <f>VLOOKUP($A1726,'Customer Names'!$A$2:$D$2336,3,FALSE)</f>
        <v>Micah</v>
      </c>
      <c r="C1726">
        <f>VLOOKUP($A1726,'Medical Examinations'!$A$1:$J$2336,2,FALSE)</f>
        <v>30.02</v>
      </c>
      <c r="D1726">
        <f>VLOOKUP($A1726,'Medical Examinations'!$A$1:$J$2336,3,FALSE)</f>
        <v>7.63</v>
      </c>
      <c r="E1726" t="str">
        <f>VLOOKUP($A1726,'Medical Examinations'!$A$1:$J$2336,4,FALSE)</f>
        <v>Yes</v>
      </c>
      <c r="F1726" t="str">
        <f>VLOOKUP($A1726,'Medical Examinations'!$A$1:$J$2336,5,FALSE)</f>
        <v>No</v>
      </c>
      <c r="G1726" t="str">
        <f>VLOOKUP($A1726,'Medical Examinations'!$A$1:$J$2336,6,FALSE)</f>
        <v>No</v>
      </c>
      <c r="H1726">
        <f>VLOOKUP($A1726,'Medical Examinations'!$A$1:$J$2336,7,FALSE)</f>
        <v>1</v>
      </c>
      <c r="I1726" t="str">
        <f>VLOOKUP($A1726,'Medical Examinations'!$A$1:$J$2336,8,FALSE)</f>
        <v>No</v>
      </c>
      <c r="J1726" t="str">
        <f>VLOOKUP($A1726,'Medical Examinations'!$A$1:$J$2336,9,FALSE)</f>
        <v>Obesity</v>
      </c>
      <c r="K1726" t="str">
        <f>VLOOKUP($A1726,'Medical Examinations'!$A$1:$J$2336,10,FALSE)</f>
        <v>Diabetes</v>
      </c>
      <c r="L1726">
        <f>VLOOKUP($A1726,'Hospitalisation Details'!$A$1:$O$2344,2,FALSE)</f>
        <v>20</v>
      </c>
      <c r="M1726" s="6" t="str">
        <f>VLOOKUP($A1726,'Hospitalisation Details'!$A$1:$O$2344,5,FALSE)</f>
        <v>20-Oct-1986</v>
      </c>
      <c r="N1726" s="28">
        <f>VLOOKUP($A1726,'Hospitalisation Details'!$A$1:$O$2344,6,FALSE)</f>
        <v>36</v>
      </c>
      <c r="O1726" s="28">
        <f>VLOOKUP($A1726,'Hospitalisation Details'!$A$1:$O$2344,7,FALSE)</f>
        <v>0</v>
      </c>
      <c r="P1726" s="28">
        <f>VLOOKUP($A1726,'Hospitalisation Details'!$A$1:$O$2344,8,FALSE)</f>
        <v>5272.18</v>
      </c>
      <c r="Q1726" t="str">
        <f>VLOOKUP($A1726,'Hospitalisation Details'!$A$1:$O$2344,3,FALSE)</f>
        <v>Oct</v>
      </c>
    </row>
    <row r="1727" spans="1:17" ht="15.6" x14ac:dyDescent="0.3">
      <c r="A1727" s="21" t="s">
        <v>643</v>
      </c>
      <c r="B1727" t="str">
        <f>VLOOKUP($A1727,'Customer Names'!$A$2:$D$2336,3,FALSE)</f>
        <v>Kelly H</v>
      </c>
      <c r="C1727">
        <f>VLOOKUP($A1727,'Medical Examinations'!$A$1:$J$2336,2,FALSE)</f>
        <v>26.885000000000002</v>
      </c>
      <c r="D1727">
        <f>VLOOKUP($A1727,'Medical Examinations'!$A$1:$J$2336,3,FALSE)</f>
        <v>8.66</v>
      </c>
      <c r="E1727" t="str">
        <f>VLOOKUP($A1727,'Medical Examinations'!$A$1:$J$2336,4,FALSE)</f>
        <v>Yes</v>
      </c>
      <c r="F1727" t="str">
        <f>VLOOKUP($A1727,'Medical Examinations'!$A$1:$J$2336,5,FALSE)</f>
        <v>No</v>
      </c>
      <c r="G1727" t="str">
        <f>VLOOKUP($A1727,'Medical Examinations'!$A$1:$J$2336,6,FALSE)</f>
        <v>No</v>
      </c>
      <c r="H1727">
        <f>VLOOKUP($A1727,'Medical Examinations'!$A$1:$J$2336,7,FALSE)</f>
        <v>1</v>
      </c>
      <c r="I1727" t="str">
        <f>VLOOKUP($A1727,'Medical Examinations'!$A$1:$J$2336,8,FALSE)</f>
        <v>No</v>
      </c>
      <c r="J1727" t="str">
        <f>VLOOKUP($A1727,'Medical Examinations'!$A$1:$J$2336,9,FALSE)</f>
        <v>Over Weight</v>
      </c>
      <c r="K1727" t="str">
        <f>VLOOKUP($A1727,'Medical Examinations'!$A$1:$J$2336,10,FALSE)</f>
        <v>Diabetes</v>
      </c>
      <c r="L1727">
        <f>VLOOKUP($A1727,'Hospitalisation Details'!$A$1:$O$2344,2,FALSE)</f>
        <v>20</v>
      </c>
      <c r="M1727" s="6" t="str">
        <f>VLOOKUP($A1727,'Hospitalisation Details'!$A$1:$O$2344,5,FALSE)</f>
        <v>20-Sep-1986</v>
      </c>
      <c r="N1727" s="28">
        <f>VLOOKUP($A1727,'Hospitalisation Details'!$A$1:$O$2344,6,FALSE)</f>
        <v>36</v>
      </c>
      <c r="O1727" s="28">
        <f>VLOOKUP($A1727,'Hospitalisation Details'!$A$1:$O$2344,7,FALSE)</f>
        <v>0</v>
      </c>
      <c r="P1727" s="28">
        <f>VLOOKUP($A1727,'Hospitalisation Details'!$A$1:$O$2344,8,FALSE)</f>
        <v>5267.82</v>
      </c>
      <c r="Q1727" t="str">
        <f>VLOOKUP($A1727,'Hospitalisation Details'!$A$1:$O$2344,3,FALSE)</f>
        <v>Sep</v>
      </c>
    </row>
    <row r="1728" spans="1:17" ht="15.6" x14ac:dyDescent="0.3">
      <c r="A1728" s="21" t="s">
        <v>642</v>
      </c>
      <c r="B1728" t="str">
        <f>VLOOKUP($A1728,'Customer Names'!$A$2:$D$2336,3,FALSE)</f>
        <v>Lindsay M</v>
      </c>
      <c r="C1728">
        <f>VLOOKUP($A1728,'Medical Examinations'!$A$1:$J$2336,2,FALSE)</f>
        <v>25.84</v>
      </c>
      <c r="D1728">
        <f>VLOOKUP($A1728,'Medical Examinations'!$A$1:$J$2336,3,FALSE)</f>
        <v>8.5500000000000007</v>
      </c>
      <c r="E1728" t="str">
        <f>VLOOKUP($A1728,'Medical Examinations'!$A$1:$J$2336,4,FALSE)</f>
        <v>Yes</v>
      </c>
      <c r="F1728" t="str">
        <f>VLOOKUP($A1728,'Medical Examinations'!$A$1:$J$2336,5,FALSE)</f>
        <v>No</v>
      </c>
      <c r="G1728" t="str">
        <f>VLOOKUP($A1728,'Medical Examinations'!$A$1:$J$2336,6,FALSE)</f>
        <v>No</v>
      </c>
      <c r="H1728">
        <f>VLOOKUP($A1728,'Medical Examinations'!$A$1:$J$2336,7,FALSE)</f>
        <v>1</v>
      </c>
      <c r="I1728" t="str">
        <f>VLOOKUP($A1728,'Medical Examinations'!$A$1:$J$2336,8,FALSE)</f>
        <v>No</v>
      </c>
      <c r="J1728" t="str">
        <f>VLOOKUP($A1728,'Medical Examinations'!$A$1:$J$2336,9,FALSE)</f>
        <v>Over Weight</v>
      </c>
      <c r="K1728" t="str">
        <f>VLOOKUP($A1728,'Medical Examinations'!$A$1:$J$2336,10,FALSE)</f>
        <v>Diabetes</v>
      </c>
      <c r="L1728">
        <f>VLOOKUP($A1728,'Hospitalisation Details'!$A$1:$O$2344,2,FALSE)</f>
        <v>25</v>
      </c>
      <c r="M1728" s="6" t="str">
        <f>VLOOKUP($A1728,'Hospitalisation Details'!$A$1:$O$2344,5,FALSE)</f>
        <v>25-Oct-1986</v>
      </c>
      <c r="N1728" s="28">
        <f>VLOOKUP($A1728,'Hospitalisation Details'!$A$1:$O$2344,6,FALSE)</f>
        <v>36</v>
      </c>
      <c r="O1728" s="28">
        <f>VLOOKUP($A1728,'Hospitalisation Details'!$A$1:$O$2344,7,FALSE)</f>
        <v>0</v>
      </c>
      <c r="P1728" s="28">
        <f>VLOOKUP($A1728,'Hospitalisation Details'!$A$1:$O$2344,8,FALSE)</f>
        <v>5266.37</v>
      </c>
      <c r="Q1728" t="str">
        <f>VLOOKUP($A1728,'Hospitalisation Details'!$A$1:$O$2344,3,FALSE)</f>
        <v>Oct</v>
      </c>
    </row>
    <row r="1729" spans="1:17" ht="15.6" x14ac:dyDescent="0.3">
      <c r="A1729" s="21" t="s">
        <v>641</v>
      </c>
      <c r="B1729" t="str">
        <f>VLOOKUP($A1729,'Customer Names'!$A$2:$D$2336,3,FALSE)</f>
        <v>Austen G</v>
      </c>
      <c r="C1729">
        <f>VLOOKUP($A1729,'Medical Examinations'!$A$1:$J$2336,2,FALSE)</f>
        <v>27.454999999999998</v>
      </c>
      <c r="D1729">
        <f>VLOOKUP($A1729,'Medical Examinations'!$A$1:$J$2336,3,FALSE)</f>
        <v>4.54</v>
      </c>
      <c r="E1729" t="str">
        <f>VLOOKUP($A1729,'Medical Examinations'!$A$1:$J$2336,4,FALSE)</f>
        <v>No</v>
      </c>
      <c r="F1729" t="str">
        <f>VLOOKUP($A1729,'Medical Examinations'!$A$1:$J$2336,5,FALSE)</f>
        <v>No</v>
      </c>
      <c r="G1729" t="str">
        <f>VLOOKUP($A1729,'Medical Examinations'!$A$1:$J$2336,6,FALSE)</f>
        <v>No</v>
      </c>
      <c r="H1729">
        <f>VLOOKUP($A1729,'Medical Examinations'!$A$1:$J$2336,7,FALSE)</f>
        <v>0</v>
      </c>
      <c r="I1729" t="str">
        <f>VLOOKUP($A1729,'Medical Examinations'!$A$1:$J$2336,8,FALSE)</f>
        <v>No</v>
      </c>
      <c r="J1729" t="str">
        <f>VLOOKUP($A1729,'Medical Examinations'!$A$1:$J$2336,9,FALSE)</f>
        <v>Over Weight</v>
      </c>
      <c r="K1729" t="str">
        <f>VLOOKUP($A1729,'Medical Examinations'!$A$1:$J$2336,10,FALSE)</f>
        <v>Normal</v>
      </c>
      <c r="L1729">
        <f>VLOOKUP($A1729,'Hospitalisation Details'!$A$1:$O$2344,2,FALSE)</f>
        <v>19</v>
      </c>
      <c r="M1729" s="6" t="str">
        <f>VLOOKUP($A1729,'Hospitalisation Details'!$A$1:$O$2344,5,FALSE)</f>
        <v>19-Jul-1989</v>
      </c>
      <c r="N1729" s="28">
        <f>VLOOKUP($A1729,'Hospitalisation Details'!$A$1:$O$2344,6,FALSE)</f>
        <v>33</v>
      </c>
      <c r="O1729" s="28">
        <f>VLOOKUP($A1729,'Hospitalisation Details'!$A$1:$O$2344,7,FALSE)</f>
        <v>2</v>
      </c>
      <c r="P1729" s="28">
        <f>VLOOKUP($A1729,'Hospitalisation Details'!$A$1:$O$2344,8,FALSE)</f>
        <v>5261.47</v>
      </c>
      <c r="Q1729" t="str">
        <f>VLOOKUP($A1729,'Hospitalisation Details'!$A$1:$O$2344,3,FALSE)</f>
        <v>Jul</v>
      </c>
    </row>
    <row r="1730" spans="1:17" ht="15.6" x14ac:dyDescent="0.3">
      <c r="A1730" s="21" t="s">
        <v>640</v>
      </c>
      <c r="B1730" t="str">
        <f>VLOOKUP($A1730,'Customer Names'!$A$2:$D$2336,3,FALSE)</f>
        <v>Tory J</v>
      </c>
      <c r="C1730">
        <f>VLOOKUP($A1730,'Medical Examinations'!$A$1:$J$2336,2,FALSE)</f>
        <v>24.605</v>
      </c>
      <c r="D1730">
        <f>VLOOKUP($A1730,'Medical Examinations'!$A$1:$J$2336,3,FALSE)</f>
        <v>5.7</v>
      </c>
      <c r="E1730" t="str">
        <f>VLOOKUP($A1730,'Medical Examinations'!$A$1:$J$2336,4,FALSE)</f>
        <v>No</v>
      </c>
      <c r="F1730" t="str">
        <f>VLOOKUP($A1730,'Medical Examinations'!$A$1:$J$2336,5,FALSE)</f>
        <v>No</v>
      </c>
      <c r="G1730" t="str">
        <f>VLOOKUP($A1730,'Medical Examinations'!$A$1:$J$2336,6,FALSE)</f>
        <v>No</v>
      </c>
      <c r="H1730">
        <f>VLOOKUP($A1730,'Medical Examinations'!$A$1:$J$2336,7,FALSE)</f>
        <v>0</v>
      </c>
      <c r="I1730" t="str">
        <f>VLOOKUP($A1730,'Medical Examinations'!$A$1:$J$2336,8,FALSE)</f>
        <v>No</v>
      </c>
      <c r="J1730" t="str">
        <f>VLOOKUP($A1730,'Medical Examinations'!$A$1:$J$2336,9,FALSE)</f>
        <v>Normal Weight</v>
      </c>
      <c r="K1730" t="str">
        <f>VLOOKUP($A1730,'Medical Examinations'!$A$1:$J$2336,10,FALSE)</f>
        <v>Normal</v>
      </c>
      <c r="L1730">
        <f>VLOOKUP($A1730,'Hospitalisation Details'!$A$1:$O$2344,2,FALSE)</f>
        <v>25</v>
      </c>
      <c r="M1730" s="6" t="str">
        <f>VLOOKUP($A1730,'Hospitalisation Details'!$A$1:$O$2344,5,FALSE)</f>
        <v>25-Nov-1989</v>
      </c>
      <c r="N1730" s="28">
        <f>VLOOKUP($A1730,'Hospitalisation Details'!$A$1:$O$2344,6,FALSE)</f>
        <v>33</v>
      </c>
      <c r="O1730" s="28">
        <f>VLOOKUP($A1730,'Hospitalisation Details'!$A$1:$O$2344,7,FALSE)</f>
        <v>2</v>
      </c>
      <c r="P1730" s="28">
        <f>VLOOKUP($A1730,'Hospitalisation Details'!$A$1:$O$2344,8,FALSE)</f>
        <v>5257.51</v>
      </c>
      <c r="Q1730" t="str">
        <f>VLOOKUP($A1730,'Hospitalisation Details'!$A$1:$O$2344,3,FALSE)</f>
        <v>Nov</v>
      </c>
    </row>
    <row r="1731" spans="1:17" ht="15.6" x14ac:dyDescent="0.3">
      <c r="A1731" s="21" t="s">
        <v>639</v>
      </c>
      <c r="B1731" t="str">
        <f>VLOOKUP($A1731,'Customer Names'!$A$2:$D$2336,3,FALSE)</f>
        <v>Robert J</v>
      </c>
      <c r="C1731">
        <f>VLOOKUP($A1731,'Medical Examinations'!$A$1:$J$2336,2,FALSE)</f>
        <v>30.8</v>
      </c>
      <c r="D1731">
        <f>VLOOKUP($A1731,'Medical Examinations'!$A$1:$J$2336,3,FALSE)</f>
        <v>5.07</v>
      </c>
      <c r="E1731" t="str">
        <f>VLOOKUP($A1731,'Medical Examinations'!$A$1:$J$2336,4,FALSE)</f>
        <v>No</v>
      </c>
      <c r="F1731" t="str">
        <f>VLOOKUP($A1731,'Medical Examinations'!$A$1:$J$2336,5,FALSE)</f>
        <v>No</v>
      </c>
      <c r="G1731" t="str">
        <f>VLOOKUP($A1731,'Medical Examinations'!$A$1:$J$2336,6,FALSE)</f>
        <v>No</v>
      </c>
      <c r="H1731">
        <f>VLOOKUP($A1731,'Medical Examinations'!$A$1:$J$2336,7,FALSE)</f>
        <v>0</v>
      </c>
      <c r="I1731" t="str">
        <f>VLOOKUP($A1731,'Medical Examinations'!$A$1:$J$2336,8,FALSE)</f>
        <v>No</v>
      </c>
      <c r="J1731" t="str">
        <f>VLOOKUP($A1731,'Medical Examinations'!$A$1:$J$2336,9,FALSE)</f>
        <v>Obesity</v>
      </c>
      <c r="K1731" t="str">
        <f>VLOOKUP($A1731,'Medical Examinations'!$A$1:$J$2336,10,FALSE)</f>
        <v>Normal</v>
      </c>
      <c r="L1731">
        <f>VLOOKUP($A1731,'Hospitalisation Details'!$A$1:$O$2344,2,FALSE)</f>
        <v>6</v>
      </c>
      <c r="M1731" s="6" t="str">
        <f>VLOOKUP($A1731,'Hospitalisation Details'!$A$1:$O$2344,5,FALSE)</f>
        <v>6-Jul-1990</v>
      </c>
      <c r="N1731" s="28">
        <f>VLOOKUP($A1731,'Hospitalisation Details'!$A$1:$O$2344,6,FALSE)</f>
        <v>32</v>
      </c>
      <c r="O1731" s="28">
        <f>VLOOKUP($A1731,'Hospitalisation Details'!$A$1:$O$2344,7,FALSE)</f>
        <v>3</v>
      </c>
      <c r="P1731" s="28">
        <f>VLOOKUP($A1731,'Hospitalisation Details'!$A$1:$O$2344,8,FALSE)</f>
        <v>5253.52</v>
      </c>
      <c r="Q1731" t="str">
        <f>VLOOKUP($A1731,'Hospitalisation Details'!$A$1:$O$2344,3,FALSE)</f>
        <v>Jul</v>
      </c>
    </row>
    <row r="1732" spans="1:17" ht="15.6" x14ac:dyDescent="0.3">
      <c r="A1732" s="21" t="s">
        <v>638</v>
      </c>
      <c r="B1732" t="str">
        <f>VLOOKUP($A1732,'Customer Names'!$A$2:$D$2336,3,FALSE)</f>
        <v>Steph</v>
      </c>
      <c r="C1732">
        <f>VLOOKUP($A1732,'Medical Examinations'!$A$1:$J$2336,2,FALSE)</f>
        <v>34.799999999999997</v>
      </c>
      <c r="D1732">
        <f>VLOOKUP($A1732,'Medical Examinations'!$A$1:$J$2336,3,FALSE)</f>
        <v>4.38</v>
      </c>
      <c r="E1732" t="str">
        <f>VLOOKUP($A1732,'Medical Examinations'!$A$1:$J$2336,4,FALSE)</f>
        <v>No</v>
      </c>
      <c r="F1732" t="str">
        <f>VLOOKUP($A1732,'Medical Examinations'!$A$1:$J$2336,5,FALSE)</f>
        <v>No</v>
      </c>
      <c r="G1732" t="str">
        <f>VLOOKUP($A1732,'Medical Examinations'!$A$1:$J$2336,6,FALSE)</f>
        <v>No</v>
      </c>
      <c r="H1732">
        <f>VLOOKUP($A1732,'Medical Examinations'!$A$1:$J$2336,7,FALSE)</f>
        <v>1</v>
      </c>
      <c r="I1732" t="str">
        <f>VLOOKUP($A1732,'Medical Examinations'!$A$1:$J$2336,8,FALSE)</f>
        <v>No</v>
      </c>
      <c r="J1732" t="str">
        <f>VLOOKUP($A1732,'Medical Examinations'!$A$1:$J$2336,9,FALSE)</f>
        <v>Obesity</v>
      </c>
      <c r="K1732" t="str">
        <f>VLOOKUP($A1732,'Medical Examinations'!$A$1:$J$2336,10,FALSE)</f>
        <v>Normal</v>
      </c>
      <c r="L1732">
        <f>VLOOKUP($A1732,'Hospitalisation Details'!$A$1:$O$2344,2,FALSE)</f>
        <v>9</v>
      </c>
      <c r="M1732" s="6" t="str">
        <f>VLOOKUP($A1732,'Hospitalisation Details'!$A$1:$O$2344,5,FALSE)</f>
        <v>9-Sep-1987</v>
      </c>
      <c r="N1732" s="28">
        <f>VLOOKUP($A1732,'Hospitalisation Details'!$A$1:$O$2344,6,FALSE)</f>
        <v>35</v>
      </c>
      <c r="O1732" s="28">
        <f>VLOOKUP($A1732,'Hospitalisation Details'!$A$1:$O$2344,7,FALSE)</f>
        <v>1</v>
      </c>
      <c r="P1732" s="28">
        <f>VLOOKUP($A1732,'Hospitalisation Details'!$A$1:$O$2344,8,FALSE)</f>
        <v>5246.05</v>
      </c>
      <c r="Q1732" t="str">
        <f>VLOOKUP($A1732,'Hospitalisation Details'!$A$1:$O$2344,3,FALSE)</f>
        <v>Sep</v>
      </c>
    </row>
    <row r="1733" spans="1:17" ht="15.6" x14ac:dyDescent="0.3">
      <c r="A1733" s="21" t="s">
        <v>637</v>
      </c>
      <c r="B1733" t="str">
        <f>VLOOKUP($A1733,'Customer Names'!$A$2:$D$2336,3,FALSE)</f>
        <v>Kate</v>
      </c>
      <c r="C1733">
        <f>VLOOKUP($A1733,'Medical Examinations'!$A$1:$J$2336,2,FALSE)</f>
        <v>34.21</v>
      </c>
      <c r="D1733">
        <f>VLOOKUP($A1733,'Medical Examinations'!$A$1:$J$2336,3,FALSE)</f>
        <v>4.54</v>
      </c>
      <c r="E1733" t="str">
        <f>VLOOKUP($A1733,'Medical Examinations'!$A$1:$J$2336,4,FALSE)</f>
        <v>No</v>
      </c>
      <c r="F1733" t="str">
        <f>VLOOKUP($A1733,'Medical Examinations'!$A$1:$J$2336,5,FALSE)</f>
        <v>No</v>
      </c>
      <c r="G1733" t="str">
        <f>VLOOKUP($A1733,'Medical Examinations'!$A$1:$J$2336,6,FALSE)</f>
        <v>No</v>
      </c>
      <c r="H1733">
        <f>VLOOKUP($A1733,'Medical Examinations'!$A$1:$J$2336,7,FALSE)</f>
        <v>1</v>
      </c>
      <c r="I1733" t="str">
        <f>VLOOKUP($A1733,'Medical Examinations'!$A$1:$J$2336,8,FALSE)</f>
        <v>No</v>
      </c>
      <c r="J1733" t="str">
        <f>VLOOKUP($A1733,'Medical Examinations'!$A$1:$J$2336,9,FALSE)</f>
        <v>Obesity</v>
      </c>
      <c r="K1733" t="str">
        <f>VLOOKUP($A1733,'Medical Examinations'!$A$1:$J$2336,10,FALSE)</f>
        <v>Normal</v>
      </c>
      <c r="L1733">
        <f>VLOOKUP($A1733,'Hospitalisation Details'!$A$1:$O$2344,2,FALSE)</f>
        <v>5</v>
      </c>
      <c r="M1733" s="6" t="str">
        <f>VLOOKUP($A1733,'Hospitalisation Details'!$A$1:$O$2344,5,FALSE)</f>
        <v>5-Jul-1987</v>
      </c>
      <c r="N1733" s="28">
        <f>VLOOKUP($A1733,'Hospitalisation Details'!$A$1:$O$2344,6,FALSE)</f>
        <v>35</v>
      </c>
      <c r="O1733" s="28">
        <f>VLOOKUP($A1733,'Hospitalisation Details'!$A$1:$O$2344,7,FALSE)</f>
        <v>1</v>
      </c>
      <c r="P1733" s="28">
        <f>VLOOKUP($A1733,'Hospitalisation Details'!$A$1:$O$2344,8,FALSE)</f>
        <v>5245.23</v>
      </c>
      <c r="Q1733" t="str">
        <f>VLOOKUP($A1733,'Hospitalisation Details'!$A$1:$O$2344,3,FALSE)</f>
        <v>Jul</v>
      </c>
    </row>
    <row r="1734" spans="1:17" ht="15.6" x14ac:dyDescent="0.3">
      <c r="A1734" s="21" t="s">
        <v>636</v>
      </c>
      <c r="B1734" t="str">
        <f>VLOOKUP($A1734,'Customer Names'!$A$2:$D$2336,3,FALSE)</f>
        <v>Kristina</v>
      </c>
      <c r="C1734">
        <f>VLOOKUP($A1734,'Medical Examinations'!$A$1:$J$2336,2,FALSE)</f>
        <v>31</v>
      </c>
      <c r="D1734">
        <f>VLOOKUP($A1734,'Medical Examinations'!$A$1:$J$2336,3,FALSE)</f>
        <v>5.38</v>
      </c>
      <c r="E1734" t="str">
        <f>VLOOKUP($A1734,'Medical Examinations'!$A$1:$J$2336,4,FALSE)</f>
        <v>No</v>
      </c>
      <c r="F1734" t="str">
        <f>VLOOKUP($A1734,'Medical Examinations'!$A$1:$J$2336,5,FALSE)</f>
        <v>No</v>
      </c>
      <c r="G1734" t="str">
        <f>VLOOKUP($A1734,'Medical Examinations'!$A$1:$J$2336,6,FALSE)</f>
        <v>No</v>
      </c>
      <c r="H1734">
        <f>VLOOKUP($A1734,'Medical Examinations'!$A$1:$J$2336,7,FALSE)</f>
        <v>1</v>
      </c>
      <c r="I1734" t="str">
        <f>VLOOKUP($A1734,'Medical Examinations'!$A$1:$J$2336,8,FALSE)</f>
        <v>No</v>
      </c>
      <c r="J1734" t="str">
        <f>VLOOKUP($A1734,'Medical Examinations'!$A$1:$J$2336,9,FALSE)</f>
        <v>Obesity</v>
      </c>
      <c r="K1734" t="str">
        <f>VLOOKUP($A1734,'Medical Examinations'!$A$1:$J$2336,10,FALSE)</f>
        <v>Normal</v>
      </c>
      <c r="L1734">
        <f>VLOOKUP($A1734,'Hospitalisation Details'!$A$1:$O$2344,2,FALSE)</f>
        <v>26</v>
      </c>
      <c r="M1734" s="6" t="str">
        <f>VLOOKUP($A1734,'Hospitalisation Details'!$A$1:$O$2344,5,FALSE)</f>
        <v>26-Dec-1987</v>
      </c>
      <c r="N1734" s="28">
        <f>VLOOKUP($A1734,'Hospitalisation Details'!$A$1:$O$2344,6,FALSE)</f>
        <v>35</v>
      </c>
      <c r="O1734" s="28">
        <f>VLOOKUP($A1734,'Hospitalisation Details'!$A$1:$O$2344,7,FALSE)</f>
        <v>1</v>
      </c>
      <c r="P1734" s="28">
        <f>VLOOKUP($A1734,'Hospitalisation Details'!$A$1:$O$2344,8,FALSE)</f>
        <v>5240.7700000000004</v>
      </c>
      <c r="Q1734" t="str">
        <f>VLOOKUP($A1734,'Hospitalisation Details'!$A$1:$O$2344,3,FALSE)</f>
        <v>Dec</v>
      </c>
    </row>
    <row r="1735" spans="1:17" ht="15.6" x14ac:dyDescent="0.3">
      <c r="A1735" s="21" t="s">
        <v>635</v>
      </c>
      <c r="B1735" t="str">
        <f>VLOOKUP($A1735,'Customer Names'!$A$2:$D$2336,3,FALSE)</f>
        <v>Flo</v>
      </c>
      <c r="C1735">
        <f>VLOOKUP($A1735,'Medical Examinations'!$A$1:$J$2336,2,FALSE)</f>
        <v>26.125</v>
      </c>
      <c r="D1735">
        <f>VLOOKUP($A1735,'Medical Examinations'!$A$1:$J$2336,3,FALSE)</f>
        <v>5.55</v>
      </c>
      <c r="E1735" t="str">
        <f>VLOOKUP($A1735,'Medical Examinations'!$A$1:$J$2336,4,FALSE)</f>
        <v>No</v>
      </c>
      <c r="F1735" t="str">
        <f>VLOOKUP($A1735,'Medical Examinations'!$A$1:$J$2336,5,FALSE)</f>
        <v>No</v>
      </c>
      <c r="G1735" t="str">
        <f>VLOOKUP($A1735,'Medical Examinations'!$A$1:$J$2336,6,FALSE)</f>
        <v>No</v>
      </c>
      <c r="H1735">
        <f>VLOOKUP($A1735,'Medical Examinations'!$A$1:$J$2336,7,FALSE)</f>
        <v>1</v>
      </c>
      <c r="I1735" t="str">
        <f>VLOOKUP($A1735,'Medical Examinations'!$A$1:$J$2336,8,FALSE)</f>
        <v>No</v>
      </c>
      <c r="J1735" t="str">
        <f>VLOOKUP($A1735,'Medical Examinations'!$A$1:$J$2336,9,FALSE)</f>
        <v>Over Weight</v>
      </c>
      <c r="K1735" t="str">
        <f>VLOOKUP($A1735,'Medical Examinations'!$A$1:$J$2336,10,FALSE)</f>
        <v>Normal</v>
      </c>
      <c r="L1735">
        <f>VLOOKUP($A1735,'Hospitalisation Details'!$A$1:$O$2344,2,FALSE)</f>
        <v>29</v>
      </c>
      <c r="M1735" s="6" t="str">
        <f>VLOOKUP($A1735,'Hospitalisation Details'!$A$1:$O$2344,5,FALSE)</f>
        <v>29-Jun-1987</v>
      </c>
      <c r="N1735" s="28">
        <f>VLOOKUP($A1735,'Hospitalisation Details'!$A$1:$O$2344,6,FALSE)</f>
        <v>35</v>
      </c>
      <c r="O1735" s="28">
        <f>VLOOKUP($A1735,'Hospitalisation Details'!$A$1:$O$2344,7,FALSE)</f>
        <v>0</v>
      </c>
      <c r="P1735" s="28">
        <f>VLOOKUP($A1735,'Hospitalisation Details'!$A$1:$O$2344,8,FALSE)</f>
        <v>5227.99</v>
      </c>
      <c r="Q1735" t="str">
        <f>VLOOKUP($A1735,'Hospitalisation Details'!$A$1:$O$2344,3,FALSE)</f>
        <v>Jun</v>
      </c>
    </row>
    <row r="1736" spans="1:17" ht="15.6" x14ac:dyDescent="0.3">
      <c r="A1736" s="21" t="s">
        <v>634</v>
      </c>
      <c r="B1736" t="str">
        <f>VLOOKUP($A1736,'Customer Names'!$A$2:$D$2336,3,FALSE)</f>
        <v>Sarah P</v>
      </c>
      <c r="C1736">
        <f>VLOOKUP($A1736,'Medical Examinations'!$A$1:$J$2336,2,FALSE)</f>
        <v>30.13</v>
      </c>
      <c r="D1736">
        <f>VLOOKUP($A1736,'Medical Examinations'!$A$1:$J$2336,3,FALSE)</f>
        <v>4.03</v>
      </c>
      <c r="E1736" t="str">
        <f>VLOOKUP($A1736,'Medical Examinations'!$A$1:$J$2336,4,FALSE)</f>
        <v>Yes</v>
      </c>
      <c r="F1736" t="str">
        <f>VLOOKUP($A1736,'Medical Examinations'!$A$1:$J$2336,5,FALSE)</f>
        <v>No</v>
      </c>
      <c r="G1736" t="str">
        <f>VLOOKUP($A1736,'Medical Examinations'!$A$1:$J$2336,6,FALSE)</f>
        <v>No</v>
      </c>
      <c r="H1736">
        <f>VLOOKUP($A1736,'Medical Examinations'!$A$1:$J$2336,7,FALSE)</f>
        <v>1</v>
      </c>
      <c r="I1736" t="str">
        <f>VLOOKUP($A1736,'Medical Examinations'!$A$1:$J$2336,8,FALSE)</f>
        <v>No</v>
      </c>
      <c r="J1736" t="str">
        <f>VLOOKUP($A1736,'Medical Examinations'!$A$1:$J$2336,9,FALSE)</f>
        <v>Obesity</v>
      </c>
      <c r="K1736" t="str">
        <f>VLOOKUP($A1736,'Medical Examinations'!$A$1:$J$2336,10,FALSE)</f>
        <v>Normal</v>
      </c>
      <c r="L1736">
        <f>VLOOKUP($A1736,'Hospitalisation Details'!$A$1:$O$2344,2,FALSE)</f>
        <v>6</v>
      </c>
      <c r="M1736" s="6" t="str">
        <f>VLOOKUP($A1736,'Hospitalisation Details'!$A$1:$O$2344,5,FALSE)</f>
        <v>6-Jun-1995</v>
      </c>
      <c r="N1736" s="28">
        <f>VLOOKUP($A1736,'Hospitalisation Details'!$A$1:$O$2344,6,FALSE)</f>
        <v>28</v>
      </c>
      <c r="O1736" s="28">
        <f>VLOOKUP($A1736,'Hospitalisation Details'!$A$1:$O$2344,7,FALSE)</f>
        <v>0</v>
      </c>
      <c r="P1736" s="28">
        <f>VLOOKUP($A1736,'Hospitalisation Details'!$A$1:$O$2344,8,FALSE)</f>
        <v>5216.4799999999996</v>
      </c>
      <c r="Q1736" t="str">
        <f>VLOOKUP($A1736,'Hospitalisation Details'!$A$1:$O$2344,3,FALSE)</f>
        <v>Jun</v>
      </c>
    </row>
    <row r="1737" spans="1:17" ht="15.6" x14ac:dyDescent="0.3">
      <c r="A1737" s="21" t="s">
        <v>633</v>
      </c>
      <c r="B1737" t="str">
        <f>VLOOKUP($A1737,'Customer Names'!$A$2:$D$2336,3,FALSE)</f>
        <v>Anabel</v>
      </c>
      <c r="C1737">
        <f>VLOOKUP($A1737,'Medical Examinations'!$A$1:$J$2336,2,FALSE)</f>
        <v>34.19</v>
      </c>
      <c r="D1737">
        <f>VLOOKUP($A1737,'Medical Examinations'!$A$1:$J$2336,3,FALSE)</f>
        <v>4.1900000000000004</v>
      </c>
      <c r="E1737" t="str">
        <f>VLOOKUP($A1737,'Medical Examinations'!$A$1:$J$2336,4,FALSE)</f>
        <v>No</v>
      </c>
      <c r="F1737" t="str">
        <f>VLOOKUP($A1737,'Medical Examinations'!$A$1:$J$2336,5,FALSE)</f>
        <v>No</v>
      </c>
      <c r="G1737" t="str">
        <f>VLOOKUP($A1737,'Medical Examinations'!$A$1:$J$2336,6,FALSE)</f>
        <v>No</v>
      </c>
      <c r="H1737">
        <f>VLOOKUP($A1737,'Medical Examinations'!$A$1:$J$2336,7,FALSE)</f>
        <v>0</v>
      </c>
      <c r="I1737" t="str">
        <f>VLOOKUP($A1737,'Medical Examinations'!$A$1:$J$2336,8,FALSE)</f>
        <v>No</v>
      </c>
      <c r="J1737" t="str">
        <f>VLOOKUP($A1737,'Medical Examinations'!$A$1:$J$2336,9,FALSE)</f>
        <v>Obesity</v>
      </c>
      <c r="K1737" t="str">
        <f>VLOOKUP($A1737,'Medical Examinations'!$A$1:$J$2336,10,FALSE)</f>
        <v>Normal</v>
      </c>
      <c r="L1737">
        <f>VLOOKUP($A1737,'Hospitalisation Details'!$A$1:$O$2344,2,FALSE)</f>
        <v>1</v>
      </c>
      <c r="M1737" s="6" t="str">
        <f>VLOOKUP($A1737,'Hospitalisation Details'!$A$1:$O$2344,5,FALSE)</f>
        <v>1-Dec-1999</v>
      </c>
      <c r="N1737" s="28">
        <f>VLOOKUP($A1737,'Hospitalisation Details'!$A$1:$O$2344,6,FALSE)</f>
        <v>23</v>
      </c>
      <c r="O1737" s="28">
        <f>VLOOKUP($A1737,'Hospitalisation Details'!$A$1:$O$2344,7,FALSE)</f>
        <v>0</v>
      </c>
      <c r="P1737" s="28">
        <f>VLOOKUP($A1737,'Hospitalisation Details'!$A$1:$O$2344,8,FALSE)</f>
        <v>5213.22</v>
      </c>
      <c r="Q1737" t="str">
        <f>VLOOKUP($A1737,'Hospitalisation Details'!$A$1:$O$2344,3,FALSE)</f>
        <v>Dec</v>
      </c>
    </row>
    <row r="1738" spans="1:17" ht="15.6" x14ac:dyDescent="0.3">
      <c r="A1738" s="21" t="s">
        <v>632</v>
      </c>
      <c r="B1738" t="str">
        <f>VLOOKUP($A1738,'Customer Names'!$A$2:$D$2336,3,FALSE)</f>
        <v>Ian</v>
      </c>
      <c r="C1738">
        <f>VLOOKUP($A1738,'Medical Examinations'!$A$1:$J$2336,2,FALSE)</f>
        <v>22.515000000000001</v>
      </c>
      <c r="D1738">
        <f>VLOOKUP($A1738,'Medical Examinations'!$A$1:$J$2336,3,FALSE)</f>
        <v>4.37</v>
      </c>
      <c r="E1738" t="str">
        <f>VLOOKUP($A1738,'Medical Examinations'!$A$1:$J$2336,4,FALSE)</f>
        <v>No</v>
      </c>
      <c r="F1738" t="str">
        <f>VLOOKUP($A1738,'Medical Examinations'!$A$1:$J$2336,5,FALSE)</f>
        <v>No</v>
      </c>
      <c r="G1738" t="str">
        <f>VLOOKUP($A1738,'Medical Examinations'!$A$1:$J$2336,6,FALSE)</f>
        <v>Yes</v>
      </c>
      <c r="H1738">
        <f>VLOOKUP($A1738,'Medical Examinations'!$A$1:$J$2336,7,FALSE)</f>
        <v>1</v>
      </c>
      <c r="I1738" t="str">
        <f>VLOOKUP($A1738,'Medical Examinations'!$A$1:$J$2336,8,FALSE)</f>
        <v>No</v>
      </c>
      <c r="J1738" t="str">
        <f>VLOOKUP($A1738,'Medical Examinations'!$A$1:$J$2336,9,FALSE)</f>
        <v>Normal Weight</v>
      </c>
      <c r="K1738" t="str">
        <f>VLOOKUP($A1738,'Medical Examinations'!$A$1:$J$2336,10,FALSE)</f>
        <v>Normal</v>
      </c>
      <c r="L1738">
        <f>VLOOKUP($A1738,'Hospitalisation Details'!$A$1:$O$2344,2,FALSE)</f>
        <v>17</v>
      </c>
      <c r="M1738" s="6" t="str">
        <f>VLOOKUP($A1738,'Hospitalisation Details'!$A$1:$O$2344,5,FALSE)</f>
        <v>17-Jun-1993</v>
      </c>
      <c r="N1738" s="28">
        <f>VLOOKUP($A1738,'Hospitalisation Details'!$A$1:$O$2344,6,FALSE)</f>
        <v>29</v>
      </c>
      <c r="O1738" s="28">
        <f>VLOOKUP($A1738,'Hospitalisation Details'!$A$1:$O$2344,7,FALSE)</f>
        <v>3</v>
      </c>
      <c r="P1738" s="28">
        <f>VLOOKUP($A1738,'Hospitalisation Details'!$A$1:$O$2344,8,FALSE)</f>
        <v>5209.58</v>
      </c>
      <c r="Q1738" t="str">
        <f>VLOOKUP($A1738,'Hospitalisation Details'!$A$1:$O$2344,3,FALSE)</f>
        <v>Jun</v>
      </c>
    </row>
    <row r="1739" spans="1:17" ht="15.6" x14ac:dyDescent="0.3">
      <c r="A1739" s="21" t="s">
        <v>631</v>
      </c>
      <c r="B1739" t="str">
        <f>VLOOKUP($A1739,'Customer Names'!$A$2:$D$2336,3,FALSE)</f>
        <v>Alex</v>
      </c>
      <c r="C1739">
        <f>VLOOKUP($A1739,'Medical Examinations'!$A$1:$J$2336,2,FALSE)</f>
        <v>18.239999999999998</v>
      </c>
      <c r="D1739">
        <f>VLOOKUP($A1739,'Medical Examinations'!$A$1:$J$2336,3,FALSE)</f>
        <v>5.31</v>
      </c>
      <c r="E1739" t="str">
        <f>VLOOKUP($A1739,'Medical Examinations'!$A$1:$J$2336,4,FALSE)</f>
        <v>Yes</v>
      </c>
      <c r="F1739" t="str">
        <f>VLOOKUP($A1739,'Medical Examinations'!$A$1:$J$2336,5,FALSE)</f>
        <v>No</v>
      </c>
      <c r="G1739" t="str">
        <f>VLOOKUP($A1739,'Medical Examinations'!$A$1:$J$2336,6,FALSE)</f>
        <v>Yes</v>
      </c>
      <c r="H1739">
        <f>VLOOKUP($A1739,'Medical Examinations'!$A$1:$J$2336,7,FALSE)</f>
        <v>1</v>
      </c>
      <c r="I1739" t="str">
        <f>VLOOKUP($A1739,'Medical Examinations'!$A$1:$J$2336,8,FALSE)</f>
        <v>No</v>
      </c>
      <c r="J1739" t="str">
        <f>VLOOKUP($A1739,'Medical Examinations'!$A$1:$J$2336,9,FALSE)</f>
        <v>Under Weight</v>
      </c>
      <c r="K1739" t="str">
        <f>VLOOKUP($A1739,'Medical Examinations'!$A$1:$J$2336,10,FALSE)</f>
        <v>Normal</v>
      </c>
      <c r="L1739">
        <f>VLOOKUP($A1739,'Hospitalisation Details'!$A$1:$O$2344,2,FALSE)</f>
        <v>24</v>
      </c>
      <c r="M1739" s="6" t="str">
        <f>VLOOKUP($A1739,'Hospitalisation Details'!$A$1:$O$2344,5,FALSE)</f>
        <v>24-Oct-1983</v>
      </c>
      <c r="N1739" s="28">
        <f>VLOOKUP($A1739,'Hospitalisation Details'!$A$1:$O$2344,6,FALSE)</f>
        <v>39</v>
      </c>
      <c r="O1739" s="28">
        <f>VLOOKUP($A1739,'Hospitalisation Details'!$A$1:$O$2344,7,FALSE)</f>
        <v>3</v>
      </c>
      <c r="P1739" s="28">
        <f>VLOOKUP($A1739,'Hospitalisation Details'!$A$1:$O$2344,8,FALSE)</f>
        <v>5207.97</v>
      </c>
      <c r="Q1739" t="str">
        <f>VLOOKUP($A1739,'Hospitalisation Details'!$A$1:$O$2344,3,FALSE)</f>
        <v>Oct</v>
      </c>
    </row>
    <row r="1740" spans="1:17" ht="15.6" x14ac:dyDescent="0.3">
      <c r="A1740" s="21" t="s">
        <v>629</v>
      </c>
      <c r="B1740" t="str">
        <f>VLOOKUP($A1740,'Customer Names'!$A$2:$D$2336,3,FALSE)</f>
        <v>Richard J</v>
      </c>
      <c r="C1740">
        <f>VLOOKUP($A1740,'Medical Examinations'!$A$1:$J$2336,2,FALSE)</f>
        <v>37.28</v>
      </c>
      <c r="D1740">
        <f>VLOOKUP($A1740,'Medical Examinations'!$A$1:$J$2336,3,FALSE)</f>
        <v>4.66</v>
      </c>
      <c r="E1740" t="str">
        <f>VLOOKUP($A1740,'Medical Examinations'!$A$1:$J$2336,4,FALSE)</f>
        <v>No</v>
      </c>
      <c r="F1740" t="str">
        <f>VLOOKUP($A1740,'Medical Examinations'!$A$1:$J$2336,5,FALSE)</f>
        <v>Yes</v>
      </c>
      <c r="G1740" t="str">
        <f>VLOOKUP($A1740,'Medical Examinations'!$A$1:$J$2336,6,FALSE)</f>
        <v>No</v>
      </c>
      <c r="H1740">
        <f>VLOOKUP($A1740,'Medical Examinations'!$A$1:$J$2336,7,FALSE)</f>
        <v>1</v>
      </c>
      <c r="I1740" t="str">
        <f>VLOOKUP($A1740,'Medical Examinations'!$A$1:$J$2336,8,FALSE)</f>
        <v>No</v>
      </c>
      <c r="J1740" t="str">
        <f>VLOOKUP($A1740,'Medical Examinations'!$A$1:$J$2336,9,FALSE)</f>
        <v>Obesity</v>
      </c>
      <c r="K1740" t="str">
        <f>VLOOKUP($A1740,'Medical Examinations'!$A$1:$J$2336,10,FALSE)</f>
        <v>Normal</v>
      </c>
      <c r="L1740">
        <f>VLOOKUP($A1740,'Hospitalisation Details'!$A$1:$O$2344,2,FALSE)</f>
        <v>6</v>
      </c>
      <c r="M1740" s="6" t="str">
        <f>VLOOKUP($A1740,'Hospitalisation Details'!$A$1:$O$2344,5,FALSE)</f>
        <v>6-Jun-2004</v>
      </c>
      <c r="N1740" s="28">
        <f>VLOOKUP($A1740,'Hospitalisation Details'!$A$1:$O$2344,6,FALSE)</f>
        <v>19</v>
      </c>
      <c r="O1740" s="28">
        <f>VLOOKUP($A1740,'Hospitalisation Details'!$A$1:$O$2344,7,FALSE)</f>
        <v>0</v>
      </c>
      <c r="P1740" s="28">
        <f>VLOOKUP($A1740,'Hospitalisation Details'!$A$1:$O$2344,8,FALSE)</f>
        <v>5198.6899999999996</v>
      </c>
      <c r="Q1740" t="str">
        <f>VLOOKUP($A1740,'Hospitalisation Details'!$A$1:$O$2344,3,FALSE)</f>
        <v>Jun</v>
      </c>
    </row>
    <row r="1741" spans="1:17" ht="15.6" x14ac:dyDescent="0.3">
      <c r="A1741" s="21" t="s">
        <v>628</v>
      </c>
      <c r="B1741" t="str">
        <f>VLOOKUP($A1741,'Customer Names'!$A$2:$D$2336,3,FALSE)</f>
        <v>Jacqueline N</v>
      </c>
      <c r="C1741">
        <f>VLOOKUP($A1741,'Medical Examinations'!$A$1:$J$2336,2,FALSE)</f>
        <v>18.2</v>
      </c>
      <c r="D1741">
        <f>VLOOKUP($A1741,'Medical Examinations'!$A$1:$J$2336,3,FALSE)</f>
        <v>6.19</v>
      </c>
      <c r="E1741" t="str">
        <f>VLOOKUP($A1741,'Medical Examinations'!$A$1:$J$2336,4,FALSE)</f>
        <v>No</v>
      </c>
      <c r="F1741" t="str">
        <f>VLOOKUP($A1741,'Medical Examinations'!$A$1:$J$2336,5,FALSE)</f>
        <v>No</v>
      </c>
      <c r="G1741" t="str">
        <f>VLOOKUP($A1741,'Medical Examinations'!$A$1:$J$2336,6,FALSE)</f>
        <v>Yes</v>
      </c>
      <c r="H1741">
        <f>VLOOKUP($A1741,'Medical Examinations'!$A$1:$J$2336,7,FALSE)</f>
        <v>1</v>
      </c>
      <c r="I1741" t="str">
        <f>VLOOKUP($A1741,'Medical Examinations'!$A$1:$J$2336,8,FALSE)</f>
        <v>No</v>
      </c>
      <c r="J1741" t="str">
        <f>VLOOKUP($A1741,'Medical Examinations'!$A$1:$J$2336,9,FALSE)</f>
        <v>Under Weight</v>
      </c>
      <c r="K1741" t="str">
        <f>VLOOKUP($A1741,'Medical Examinations'!$A$1:$J$2336,10,FALSE)</f>
        <v>Prediabetes</v>
      </c>
      <c r="L1741">
        <f>VLOOKUP($A1741,'Hospitalisation Details'!$A$1:$O$2344,2,FALSE)</f>
        <v>12</v>
      </c>
      <c r="M1741" s="6" t="str">
        <f>VLOOKUP($A1741,'Hospitalisation Details'!$A$1:$O$2344,5,FALSE)</f>
        <v>12-Sep-1979</v>
      </c>
      <c r="N1741" s="28">
        <f>VLOOKUP($A1741,'Hospitalisation Details'!$A$1:$O$2344,6,FALSE)</f>
        <v>43</v>
      </c>
      <c r="O1741" s="28">
        <f>VLOOKUP($A1741,'Hospitalisation Details'!$A$1:$O$2344,7,FALSE)</f>
        <v>2</v>
      </c>
      <c r="P1741" s="28">
        <f>VLOOKUP($A1741,'Hospitalisation Details'!$A$1:$O$2344,8,FALSE)</f>
        <v>5195.58</v>
      </c>
      <c r="Q1741" t="str">
        <f>VLOOKUP($A1741,'Hospitalisation Details'!$A$1:$O$2344,3,FALSE)</f>
        <v>Sep</v>
      </c>
    </row>
    <row r="1742" spans="1:17" ht="15.6" x14ac:dyDescent="0.3">
      <c r="A1742" s="21" t="s">
        <v>627</v>
      </c>
      <c r="B1742" t="str">
        <f>VLOOKUP($A1742,'Customer Names'!$A$2:$D$2336,3,FALSE)</f>
        <v>Cindy</v>
      </c>
      <c r="C1742">
        <f>VLOOKUP($A1742,'Medical Examinations'!$A$1:$J$2336,2,FALSE)</f>
        <v>20.53</v>
      </c>
      <c r="D1742">
        <f>VLOOKUP($A1742,'Medical Examinations'!$A$1:$J$2336,3,FALSE)</f>
        <v>4.8600000000000003</v>
      </c>
      <c r="E1742" t="str">
        <f>VLOOKUP($A1742,'Medical Examinations'!$A$1:$J$2336,4,FALSE)</f>
        <v>No</v>
      </c>
      <c r="F1742" t="str">
        <f>VLOOKUP($A1742,'Medical Examinations'!$A$1:$J$2336,5,FALSE)</f>
        <v>No</v>
      </c>
      <c r="G1742" t="str">
        <f>VLOOKUP($A1742,'Medical Examinations'!$A$1:$J$2336,6,FALSE)</f>
        <v>No</v>
      </c>
      <c r="H1742">
        <f>VLOOKUP($A1742,'Medical Examinations'!$A$1:$J$2336,7,FALSE)</f>
        <v>1</v>
      </c>
      <c r="I1742" t="str">
        <f>VLOOKUP($A1742,'Medical Examinations'!$A$1:$J$2336,8,FALSE)</f>
        <v>No</v>
      </c>
      <c r="J1742" t="str">
        <f>VLOOKUP($A1742,'Medical Examinations'!$A$1:$J$2336,9,FALSE)</f>
        <v>Normal Weight</v>
      </c>
      <c r="K1742" t="str">
        <f>VLOOKUP($A1742,'Medical Examinations'!$A$1:$J$2336,10,FALSE)</f>
        <v>Normal</v>
      </c>
      <c r="L1742">
        <f>VLOOKUP($A1742,'Hospitalisation Details'!$A$1:$O$2344,2,FALSE)</f>
        <v>16</v>
      </c>
      <c r="M1742" s="6" t="str">
        <f>VLOOKUP($A1742,'Hospitalisation Details'!$A$1:$O$2344,5,FALSE)</f>
        <v>16-Oct-1984</v>
      </c>
      <c r="N1742" s="28">
        <f>VLOOKUP($A1742,'Hospitalisation Details'!$A$1:$O$2344,6,FALSE)</f>
        <v>38</v>
      </c>
      <c r="O1742" s="28">
        <f>VLOOKUP($A1742,'Hospitalisation Details'!$A$1:$O$2344,7,FALSE)</f>
        <v>3</v>
      </c>
      <c r="P1742" s="28">
        <f>VLOOKUP($A1742,'Hospitalisation Details'!$A$1:$O$2344,8,FALSE)</f>
        <v>5177.12</v>
      </c>
      <c r="Q1742" t="str">
        <f>VLOOKUP($A1742,'Hospitalisation Details'!$A$1:$O$2344,3,FALSE)</f>
        <v>Oct</v>
      </c>
    </row>
    <row r="1743" spans="1:17" ht="15.6" x14ac:dyDescent="0.3">
      <c r="A1743" s="21" t="s">
        <v>626</v>
      </c>
      <c r="B1743" t="str">
        <f>VLOOKUP($A1743,'Customer Names'!$A$2:$D$2336,3,FALSE)</f>
        <v>Marcia</v>
      </c>
      <c r="C1743">
        <f>VLOOKUP($A1743,'Medical Examinations'!$A$1:$J$2336,2,FALSE)</f>
        <v>23.79</v>
      </c>
      <c r="D1743">
        <f>VLOOKUP($A1743,'Medical Examinations'!$A$1:$J$2336,3,FALSE)</f>
        <v>4.74</v>
      </c>
      <c r="E1743" t="str">
        <f>VLOOKUP($A1743,'Medical Examinations'!$A$1:$J$2336,4,FALSE)</f>
        <v>No</v>
      </c>
      <c r="F1743" t="str">
        <f>VLOOKUP($A1743,'Medical Examinations'!$A$1:$J$2336,5,FALSE)</f>
        <v>No</v>
      </c>
      <c r="G1743" t="str">
        <f>VLOOKUP($A1743,'Medical Examinations'!$A$1:$J$2336,6,FALSE)</f>
        <v>No</v>
      </c>
      <c r="H1743">
        <f>VLOOKUP($A1743,'Medical Examinations'!$A$1:$J$2336,7,FALSE)</f>
        <v>0</v>
      </c>
      <c r="I1743" t="str">
        <f>VLOOKUP($A1743,'Medical Examinations'!$A$1:$J$2336,8,FALSE)</f>
        <v>No</v>
      </c>
      <c r="J1743" t="str">
        <f>VLOOKUP($A1743,'Medical Examinations'!$A$1:$J$2336,9,FALSE)</f>
        <v>Normal Weight</v>
      </c>
      <c r="K1743" t="str">
        <f>VLOOKUP($A1743,'Medical Examinations'!$A$1:$J$2336,10,FALSE)</f>
        <v>Normal</v>
      </c>
      <c r="L1743">
        <f>VLOOKUP($A1743,'Hospitalisation Details'!$A$1:$O$2344,2,FALSE)</f>
        <v>29</v>
      </c>
      <c r="M1743" s="6" t="str">
        <f>VLOOKUP($A1743,'Hospitalisation Details'!$A$1:$O$2344,5,FALSE)</f>
        <v>29-Aug-1991</v>
      </c>
      <c r="N1743" s="28">
        <f>VLOOKUP($A1743,'Hospitalisation Details'!$A$1:$O$2344,6,FALSE)</f>
        <v>31</v>
      </c>
      <c r="O1743" s="28">
        <f>VLOOKUP($A1743,'Hospitalisation Details'!$A$1:$O$2344,7,FALSE)</f>
        <v>3</v>
      </c>
      <c r="P1743" s="28">
        <f>VLOOKUP($A1743,'Hospitalisation Details'!$A$1:$O$2344,8,FALSE)</f>
        <v>5166.96</v>
      </c>
      <c r="Q1743" t="str">
        <f>VLOOKUP($A1743,'Hospitalisation Details'!$A$1:$O$2344,3,FALSE)</f>
        <v>Aug</v>
      </c>
    </row>
    <row r="1744" spans="1:17" ht="15.6" x14ac:dyDescent="0.3">
      <c r="A1744" s="21" t="s">
        <v>625</v>
      </c>
      <c r="B1744" t="str">
        <f>VLOOKUP($A1744,'Customer Names'!$A$2:$D$2336,3,FALSE)</f>
        <v>Samantha R</v>
      </c>
      <c r="C1744">
        <f>VLOOKUP($A1744,'Medical Examinations'!$A$1:$J$2336,2,FALSE)</f>
        <v>29.8</v>
      </c>
      <c r="D1744">
        <f>VLOOKUP($A1744,'Medical Examinations'!$A$1:$J$2336,3,FALSE)</f>
        <v>6.03</v>
      </c>
      <c r="E1744" t="str">
        <f>VLOOKUP($A1744,'Medical Examinations'!$A$1:$J$2336,4,FALSE)</f>
        <v>No</v>
      </c>
      <c r="F1744" t="str">
        <f>VLOOKUP($A1744,'Medical Examinations'!$A$1:$J$2336,5,FALSE)</f>
        <v>No</v>
      </c>
      <c r="G1744" t="str">
        <f>VLOOKUP($A1744,'Medical Examinations'!$A$1:$J$2336,6,FALSE)</f>
        <v>No</v>
      </c>
      <c r="H1744">
        <f>VLOOKUP($A1744,'Medical Examinations'!$A$1:$J$2336,7,FALSE)</f>
        <v>0</v>
      </c>
      <c r="I1744" t="str">
        <f>VLOOKUP($A1744,'Medical Examinations'!$A$1:$J$2336,8,FALSE)</f>
        <v>No</v>
      </c>
      <c r="J1744" t="str">
        <f>VLOOKUP($A1744,'Medical Examinations'!$A$1:$J$2336,9,FALSE)</f>
        <v>Over Weight</v>
      </c>
      <c r="K1744" t="str">
        <f>VLOOKUP($A1744,'Medical Examinations'!$A$1:$J$2336,10,FALSE)</f>
        <v>Prediabetes</v>
      </c>
      <c r="L1744">
        <f>VLOOKUP($A1744,'Hospitalisation Details'!$A$1:$O$2344,2,FALSE)</f>
        <v>9</v>
      </c>
      <c r="M1744" s="6" t="str">
        <f>VLOOKUP($A1744,'Hospitalisation Details'!$A$1:$O$2344,5,FALSE)</f>
        <v>9-Oct-1990</v>
      </c>
      <c r="N1744" s="28">
        <f>VLOOKUP($A1744,'Hospitalisation Details'!$A$1:$O$2344,6,FALSE)</f>
        <v>32</v>
      </c>
      <c r="O1744" s="28">
        <f>VLOOKUP($A1744,'Hospitalisation Details'!$A$1:$O$2344,7,FALSE)</f>
        <v>2</v>
      </c>
      <c r="P1744" s="28">
        <f>VLOOKUP($A1744,'Hospitalisation Details'!$A$1:$O$2344,8,FALSE)</f>
        <v>5152.13</v>
      </c>
      <c r="Q1744" t="str">
        <f>VLOOKUP($A1744,'Hospitalisation Details'!$A$1:$O$2344,3,FALSE)</f>
        <v>Oct</v>
      </c>
    </row>
    <row r="1745" spans="1:17" ht="15.6" x14ac:dyDescent="0.3">
      <c r="A1745" s="21" t="s">
        <v>624</v>
      </c>
      <c r="B1745" t="str">
        <f>VLOOKUP($A1745,'Customer Names'!$A$2:$D$2336,3,FALSE)</f>
        <v>Katie</v>
      </c>
      <c r="C1745">
        <f>VLOOKUP($A1745,'Medical Examinations'!$A$1:$J$2336,2,FALSE)</f>
        <v>31.54</v>
      </c>
      <c r="D1745">
        <f>VLOOKUP($A1745,'Medical Examinations'!$A$1:$J$2336,3,FALSE)</f>
        <v>4.71</v>
      </c>
      <c r="E1745" t="str">
        <f>VLOOKUP($A1745,'Medical Examinations'!$A$1:$J$2336,4,FALSE)</f>
        <v>No</v>
      </c>
      <c r="F1745" t="str">
        <f>VLOOKUP($A1745,'Medical Examinations'!$A$1:$J$2336,5,FALSE)</f>
        <v>No</v>
      </c>
      <c r="G1745" t="str">
        <f>VLOOKUP($A1745,'Medical Examinations'!$A$1:$J$2336,6,FALSE)</f>
        <v>No</v>
      </c>
      <c r="H1745">
        <f>VLOOKUP($A1745,'Medical Examinations'!$A$1:$J$2336,7,FALSE)</f>
        <v>0</v>
      </c>
      <c r="I1745" t="str">
        <f>VLOOKUP($A1745,'Medical Examinations'!$A$1:$J$2336,8,FALSE)</f>
        <v>No</v>
      </c>
      <c r="J1745" t="str">
        <f>VLOOKUP($A1745,'Medical Examinations'!$A$1:$J$2336,9,FALSE)</f>
        <v>Obesity</v>
      </c>
      <c r="K1745" t="str">
        <f>VLOOKUP($A1745,'Medical Examinations'!$A$1:$J$2336,10,FALSE)</f>
        <v>Normal</v>
      </c>
      <c r="L1745">
        <f>VLOOKUP($A1745,'Hospitalisation Details'!$A$1:$O$2344,2,FALSE)</f>
        <v>22</v>
      </c>
      <c r="M1745" s="6" t="str">
        <f>VLOOKUP($A1745,'Hospitalisation Details'!$A$1:$O$2344,5,FALSE)</f>
        <v>22-Aug-1990</v>
      </c>
      <c r="N1745" s="28">
        <f>VLOOKUP($A1745,'Hospitalisation Details'!$A$1:$O$2344,6,FALSE)</f>
        <v>32</v>
      </c>
      <c r="O1745" s="28">
        <f>VLOOKUP($A1745,'Hospitalisation Details'!$A$1:$O$2344,7,FALSE)</f>
        <v>1</v>
      </c>
      <c r="P1745" s="28">
        <f>VLOOKUP($A1745,'Hospitalisation Details'!$A$1:$O$2344,8,FALSE)</f>
        <v>5148.55</v>
      </c>
      <c r="Q1745" t="str">
        <f>VLOOKUP($A1745,'Hospitalisation Details'!$A$1:$O$2344,3,FALSE)</f>
        <v>Aug</v>
      </c>
    </row>
    <row r="1746" spans="1:17" ht="15.6" x14ac:dyDescent="0.3">
      <c r="A1746" s="21" t="s">
        <v>623</v>
      </c>
      <c r="B1746" t="str">
        <f>VLOOKUP($A1746,'Customer Names'!$A$2:$D$2336,3,FALSE)</f>
        <v>John P</v>
      </c>
      <c r="C1746">
        <f>VLOOKUP($A1746,'Medical Examinations'!$A$1:$J$2336,2,FALSE)</f>
        <v>20.82</v>
      </c>
      <c r="D1746">
        <f>VLOOKUP($A1746,'Medical Examinations'!$A$1:$J$2336,3,FALSE)</f>
        <v>5.55</v>
      </c>
      <c r="E1746" t="str">
        <f>VLOOKUP($A1746,'Medical Examinations'!$A$1:$J$2336,4,FALSE)</f>
        <v>No</v>
      </c>
      <c r="F1746" t="str">
        <f>VLOOKUP($A1746,'Medical Examinations'!$A$1:$J$2336,5,FALSE)</f>
        <v>No</v>
      </c>
      <c r="G1746" t="str">
        <f>VLOOKUP($A1746,'Medical Examinations'!$A$1:$J$2336,6,FALSE)</f>
        <v>No</v>
      </c>
      <c r="H1746">
        <f>VLOOKUP($A1746,'Medical Examinations'!$A$1:$J$2336,7,FALSE)</f>
        <v>1</v>
      </c>
      <c r="I1746" t="str">
        <f>VLOOKUP($A1746,'Medical Examinations'!$A$1:$J$2336,8,FALSE)</f>
        <v>No</v>
      </c>
      <c r="J1746" t="str">
        <f>VLOOKUP($A1746,'Medical Examinations'!$A$1:$J$2336,9,FALSE)</f>
        <v>Normal Weight</v>
      </c>
      <c r="K1746" t="str">
        <f>VLOOKUP($A1746,'Medical Examinations'!$A$1:$J$2336,10,FALSE)</f>
        <v>Normal</v>
      </c>
      <c r="L1746">
        <f>VLOOKUP($A1746,'Hospitalisation Details'!$A$1:$O$2344,2,FALSE)</f>
        <v>22</v>
      </c>
      <c r="M1746" s="6" t="str">
        <f>VLOOKUP($A1746,'Hospitalisation Details'!$A$1:$O$2344,5,FALSE)</f>
        <v>22-Aug-1984</v>
      </c>
      <c r="N1746" s="28">
        <f>VLOOKUP($A1746,'Hospitalisation Details'!$A$1:$O$2344,6,FALSE)</f>
        <v>38</v>
      </c>
      <c r="O1746" s="28">
        <f>VLOOKUP($A1746,'Hospitalisation Details'!$A$1:$O$2344,7,FALSE)</f>
        <v>3</v>
      </c>
      <c r="P1746" s="28">
        <f>VLOOKUP($A1746,'Hospitalisation Details'!$A$1:$O$2344,8,FALSE)</f>
        <v>5144.18</v>
      </c>
      <c r="Q1746" t="str">
        <f>VLOOKUP($A1746,'Hospitalisation Details'!$A$1:$O$2344,3,FALSE)</f>
        <v>Aug</v>
      </c>
    </row>
    <row r="1747" spans="1:17" ht="15.6" x14ac:dyDescent="0.3">
      <c r="A1747" s="21" t="s">
        <v>622</v>
      </c>
      <c r="B1747" t="str">
        <f>VLOOKUP($A1747,'Customer Names'!$A$2:$D$2336,3,FALSE)</f>
        <v>Rachel</v>
      </c>
      <c r="C1747">
        <f>VLOOKUP($A1747,'Medical Examinations'!$A$1:$J$2336,2,FALSE)</f>
        <v>38.83</v>
      </c>
      <c r="D1747">
        <f>VLOOKUP($A1747,'Medical Examinations'!$A$1:$J$2336,3,FALSE)</f>
        <v>4.78</v>
      </c>
      <c r="E1747" t="str">
        <f>VLOOKUP($A1747,'Medical Examinations'!$A$1:$J$2336,4,FALSE)</f>
        <v>No</v>
      </c>
      <c r="F1747" t="str">
        <f>VLOOKUP($A1747,'Medical Examinations'!$A$1:$J$2336,5,FALSE)</f>
        <v>No</v>
      </c>
      <c r="G1747" t="str">
        <f>VLOOKUP($A1747,'Medical Examinations'!$A$1:$J$2336,6,FALSE)</f>
        <v>Yes</v>
      </c>
      <c r="H1747">
        <f>VLOOKUP($A1747,'Medical Examinations'!$A$1:$J$2336,7,FALSE)</f>
        <v>1</v>
      </c>
      <c r="I1747" t="str">
        <f>VLOOKUP($A1747,'Medical Examinations'!$A$1:$J$2336,8,FALSE)</f>
        <v>No</v>
      </c>
      <c r="J1747" t="str">
        <f>VLOOKUP($A1747,'Medical Examinations'!$A$1:$J$2336,9,FALSE)</f>
        <v>Obesity</v>
      </c>
      <c r="K1747" t="str">
        <f>VLOOKUP($A1747,'Medical Examinations'!$A$1:$J$2336,10,FALSE)</f>
        <v>Normal</v>
      </c>
      <c r="L1747">
        <f>VLOOKUP($A1747,'Hospitalisation Details'!$A$1:$O$2344,2,FALSE)</f>
        <v>10</v>
      </c>
      <c r="M1747" s="6" t="str">
        <f>VLOOKUP($A1747,'Hospitalisation Details'!$A$1:$O$2344,5,FALSE)</f>
        <v>10-Dec-1993</v>
      </c>
      <c r="N1747" s="28">
        <f>VLOOKUP($A1747,'Hospitalisation Details'!$A$1:$O$2344,6,FALSE)</f>
        <v>29</v>
      </c>
      <c r="O1747" s="28">
        <f>VLOOKUP($A1747,'Hospitalisation Details'!$A$1:$O$2344,7,FALSE)</f>
        <v>3</v>
      </c>
      <c r="P1747" s="28">
        <f>VLOOKUP($A1747,'Hospitalisation Details'!$A$1:$O$2344,8,FALSE)</f>
        <v>5138.26</v>
      </c>
      <c r="Q1747" t="str">
        <f>VLOOKUP($A1747,'Hospitalisation Details'!$A$1:$O$2344,3,FALSE)</f>
        <v>Dec</v>
      </c>
    </row>
    <row r="1748" spans="1:17" ht="15.6" x14ac:dyDescent="0.3">
      <c r="A1748" s="21" t="s">
        <v>621</v>
      </c>
      <c r="B1748" t="str">
        <f>VLOOKUP($A1748,'Customer Names'!$A$2:$D$2336,3,FALSE)</f>
        <v>Isabelle</v>
      </c>
      <c r="C1748">
        <f>VLOOKUP($A1748,'Medical Examinations'!$A$1:$J$2336,2,FALSE)</f>
        <v>23.44</v>
      </c>
      <c r="D1748">
        <f>VLOOKUP($A1748,'Medical Examinations'!$A$1:$J$2336,3,FALSE)</f>
        <v>4.6500000000000004</v>
      </c>
      <c r="E1748" t="str">
        <f>VLOOKUP($A1748,'Medical Examinations'!$A$1:$J$2336,4,FALSE)</f>
        <v>Yes</v>
      </c>
      <c r="F1748" t="str">
        <f>VLOOKUP($A1748,'Medical Examinations'!$A$1:$J$2336,5,FALSE)</f>
        <v>No</v>
      </c>
      <c r="G1748" t="str">
        <f>VLOOKUP($A1748,'Medical Examinations'!$A$1:$J$2336,6,FALSE)</f>
        <v>No</v>
      </c>
      <c r="H1748">
        <f>VLOOKUP($A1748,'Medical Examinations'!$A$1:$J$2336,7,FALSE)</f>
        <v>1</v>
      </c>
      <c r="I1748" t="str">
        <f>VLOOKUP($A1748,'Medical Examinations'!$A$1:$J$2336,8,FALSE)</f>
        <v>No</v>
      </c>
      <c r="J1748" t="str">
        <f>VLOOKUP($A1748,'Medical Examinations'!$A$1:$J$2336,9,FALSE)</f>
        <v>Normal Weight</v>
      </c>
      <c r="K1748" t="str">
        <f>VLOOKUP($A1748,'Medical Examinations'!$A$1:$J$2336,10,FALSE)</f>
        <v>Normal</v>
      </c>
      <c r="L1748">
        <f>VLOOKUP($A1748,'Hospitalisation Details'!$A$1:$O$2344,2,FALSE)</f>
        <v>15</v>
      </c>
      <c r="M1748" s="6" t="str">
        <f>VLOOKUP($A1748,'Hospitalisation Details'!$A$1:$O$2344,5,FALSE)</f>
        <v>15-Sep-1988</v>
      </c>
      <c r="N1748" s="28">
        <f>VLOOKUP($A1748,'Hospitalisation Details'!$A$1:$O$2344,6,FALSE)</f>
        <v>34</v>
      </c>
      <c r="O1748" s="28">
        <f>VLOOKUP($A1748,'Hospitalisation Details'!$A$1:$O$2344,7,FALSE)</f>
        <v>3</v>
      </c>
      <c r="P1748" s="28">
        <f>VLOOKUP($A1748,'Hospitalisation Details'!$A$1:$O$2344,8,FALSE)</f>
        <v>5136.75</v>
      </c>
      <c r="Q1748" t="str">
        <f>VLOOKUP($A1748,'Hospitalisation Details'!$A$1:$O$2344,3,FALSE)</f>
        <v>Sep</v>
      </c>
    </row>
    <row r="1749" spans="1:17" ht="15.6" x14ac:dyDescent="0.3">
      <c r="A1749" s="21" t="s">
        <v>620</v>
      </c>
      <c r="B1749" t="str">
        <f>VLOOKUP($A1749,'Customer Names'!$A$2:$D$2336,3,FALSE)</f>
        <v>Neil</v>
      </c>
      <c r="C1749">
        <f>VLOOKUP($A1749,'Medical Examinations'!$A$1:$J$2336,2,FALSE)</f>
        <v>24.13</v>
      </c>
      <c r="D1749">
        <f>VLOOKUP($A1749,'Medical Examinations'!$A$1:$J$2336,3,FALSE)</f>
        <v>5.2</v>
      </c>
      <c r="E1749" t="str">
        <f>VLOOKUP($A1749,'Medical Examinations'!$A$1:$J$2336,4,FALSE)</f>
        <v>No</v>
      </c>
      <c r="F1749" t="str">
        <f>VLOOKUP($A1749,'Medical Examinations'!$A$1:$J$2336,5,FALSE)</f>
        <v>No</v>
      </c>
      <c r="G1749" t="str">
        <f>VLOOKUP($A1749,'Medical Examinations'!$A$1:$J$2336,6,FALSE)</f>
        <v>No</v>
      </c>
      <c r="H1749">
        <f>VLOOKUP($A1749,'Medical Examinations'!$A$1:$J$2336,7,FALSE)</f>
        <v>1</v>
      </c>
      <c r="I1749" t="str">
        <f>VLOOKUP($A1749,'Medical Examinations'!$A$1:$J$2336,8,FALSE)</f>
        <v>No</v>
      </c>
      <c r="J1749" t="str">
        <f>VLOOKUP($A1749,'Medical Examinations'!$A$1:$J$2336,9,FALSE)</f>
        <v>Normal Weight</v>
      </c>
      <c r="K1749" t="str">
        <f>VLOOKUP($A1749,'Medical Examinations'!$A$1:$J$2336,10,FALSE)</f>
        <v>Normal</v>
      </c>
      <c r="L1749">
        <f>VLOOKUP($A1749,'Hospitalisation Details'!$A$1:$O$2344,2,FALSE)</f>
        <v>13</v>
      </c>
      <c r="M1749" s="6" t="str">
        <f>VLOOKUP($A1749,'Hospitalisation Details'!$A$1:$O$2344,5,FALSE)</f>
        <v>13-Sep-1987</v>
      </c>
      <c r="N1749" s="28">
        <f>VLOOKUP($A1749,'Hospitalisation Details'!$A$1:$O$2344,6,FALSE)</f>
        <v>35</v>
      </c>
      <c r="O1749" s="28">
        <f>VLOOKUP($A1749,'Hospitalisation Details'!$A$1:$O$2344,7,FALSE)</f>
        <v>1</v>
      </c>
      <c r="P1749" s="28">
        <f>VLOOKUP($A1749,'Hospitalisation Details'!$A$1:$O$2344,8,FALSE)</f>
        <v>5125.22</v>
      </c>
      <c r="Q1749" t="str">
        <f>VLOOKUP($A1749,'Hospitalisation Details'!$A$1:$O$2344,3,FALSE)</f>
        <v>Sep</v>
      </c>
    </row>
    <row r="1750" spans="1:17" ht="15.6" x14ac:dyDescent="0.3">
      <c r="A1750" s="21" t="s">
        <v>619</v>
      </c>
      <c r="B1750" t="str">
        <f>VLOOKUP($A1750,'Customer Names'!$A$2:$D$2336,3,FALSE)</f>
        <v>Tom</v>
      </c>
      <c r="C1750">
        <f>VLOOKUP($A1750,'Medical Examinations'!$A$1:$J$2336,2,FALSE)</f>
        <v>42.13</v>
      </c>
      <c r="D1750">
        <f>VLOOKUP($A1750,'Medical Examinations'!$A$1:$J$2336,3,FALSE)</f>
        <v>4.54</v>
      </c>
      <c r="E1750" t="str">
        <f>VLOOKUP($A1750,'Medical Examinations'!$A$1:$J$2336,4,FALSE)</f>
        <v>Yes</v>
      </c>
      <c r="F1750" t="str">
        <f>VLOOKUP($A1750,'Medical Examinations'!$A$1:$J$2336,5,FALSE)</f>
        <v>No</v>
      </c>
      <c r="G1750" t="str">
        <f>VLOOKUP($A1750,'Medical Examinations'!$A$1:$J$2336,6,FALSE)</f>
        <v>No</v>
      </c>
      <c r="H1750">
        <f>VLOOKUP($A1750,'Medical Examinations'!$A$1:$J$2336,7,FALSE)</f>
        <v>1</v>
      </c>
      <c r="I1750" t="str">
        <f>VLOOKUP($A1750,'Medical Examinations'!$A$1:$J$2336,8,FALSE)</f>
        <v>No</v>
      </c>
      <c r="J1750" t="str">
        <f>VLOOKUP($A1750,'Medical Examinations'!$A$1:$J$2336,9,FALSE)</f>
        <v>Obesity</v>
      </c>
      <c r="K1750" t="str">
        <f>VLOOKUP($A1750,'Medical Examinations'!$A$1:$J$2336,10,FALSE)</f>
        <v>Normal</v>
      </c>
      <c r="L1750">
        <f>VLOOKUP($A1750,'Hospitalisation Details'!$A$1:$O$2344,2,FALSE)</f>
        <v>1</v>
      </c>
      <c r="M1750" s="6" t="str">
        <f>VLOOKUP($A1750,'Hospitalisation Details'!$A$1:$O$2344,5,FALSE)</f>
        <v>1-Nov-1988</v>
      </c>
      <c r="N1750" s="28">
        <f>VLOOKUP($A1750,'Hospitalisation Details'!$A$1:$O$2344,6,FALSE)</f>
        <v>34</v>
      </c>
      <c r="O1750" s="28">
        <f>VLOOKUP($A1750,'Hospitalisation Details'!$A$1:$O$2344,7,FALSE)</f>
        <v>2</v>
      </c>
      <c r="P1750" s="28">
        <f>VLOOKUP($A1750,'Hospitalisation Details'!$A$1:$O$2344,8,FALSE)</f>
        <v>5124.1899999999996</v>
      </c>
      <c r="Q1750" t="str">
        <f>VLOOKUP($A1750,'Hospitalisation Details'!$A$1:$O$2344,3,FALSE)</f>
        <v>Nov</v>
      </c>
    </row>
    <row r="1751" spans="1:17" ht="15.6" x14ac:dyDescent="0.3">
      <c r="A1751" s="21" t="s">
        <v>618</v>
      </c>
      <c r="B1751" t="str">
        <f>VLOOKUP($A1751,'Customer Names'!$A$2:$D$2336,3,FALSE)</f>
        <v>Nathan</v>
      </c>
      <c r="C1751">
        <f>VLOOKUP($A1751,'Medical Examinations'!$A$1:$J$2336,2,FALSE)</f>
        <v>17.86</v>
      </c>
      <c r="D1751">
        <f>VLOOKUP($A1751,'Medical Examinations'!$A$1:$J$2336,3,FALSE)</f>
        <v>4.1100000000000003</v>
      </c>
      <c r="E1751" t="str">
        <f>VLOOKUP($A1751,'Medical Examinations'!$A$1:$J$2336,4,FALSE)</f>
        <v>No</v>
      </c>
      <c r="F1751" t="str">
        <f>VLOOKUP($A1751,'Medical Examinations'!$A$1:$J$2336,5,FALSE)</f>
        <v>No</v>
      </c>
      <c r="G1751" t="str">
        <f>VLOOKUP($A1751,'Medical Examinations'!$A$1:$J$2336,6,FALSE)</f>
        <v>No</v>
      </c>
      <c r="H1751">
        <f>VLOOKUP($A1751,'Medical Examinations'!$A$1:$J$2336,7,FALSE)</f>
        <v>1</v>
      </c>
      <c r="I1751" t="str">
        <f>VLOOKUP($A1751,'Medical Examinations'!$A$1:$J$2336,8,FALSE)</f>
        <v>No</v>
      </c>
      <c r="J1751" t="str">
        <f>VLOOKUP($A1751,'Medical Examinations'!$A$1:$J$2336,9,FALSE)</f>
        <v>Under Weight</v>
      </c>
      <c r="K1751" t="str">
        <f>VLOOKUP($A1751,'Medical Examinations'!$A$1:$J$2336,10,FALSE)</f>
        <v>Normal</v>
      </c>
      <c r="L1751">
        <f>VLOOKUP($A1751,'Hospitalisation Details'!$A$1:$O$2344,2,FALSE)</f>
        <v>18</v>
      </c>
      <c r="M1751" s="6" t="str">
        <f>VLOOKUP($A1751,'Hospitalisation Details'!$A$1:$O$2344,5,FALSE)</f>
        <v>18-Nov-1987</v>
      </c>
      <c r="N1751" s="28">
        <f>VLOOKUP($A1751,'Hospitalisation Details'!$A$1:$O$2344,6,FALSE)</f>
        <v>35</v>
      </c>
      <c r="O1751" s="28">
        <f>VLOOKUP($A1751,'Hospitalisation Details'!$A$1:$O$2344,7,FALSE)</f>
        <v>1</v>
      </c>
      <c r="P1751" s="28">
        <f>VLOOKUP($A1751,'Hospitalisation Details'!$A$1:$O$2344,8,FALSE)</f>
        <v>5116.5</v>
      </c>
      <c r="Q1751" t="str">
        <f>VLOOKUP($A1751,'Hospitalisation Details'!$A$1:$O$2344,3,FALSE)</f>
        <v>Nov</v>
      </c>
    </row>
    <row r="1752" spans="1:17" ht="15.6" x14ac:dyDescent="0.3">
      <c r="A1752" s="21" t="s">
        <v>617</v>
      </c>
      <c r="B1752" t="str">
        <f>VLOOKUP($A1752,'Customer Names'!$A$2:$D$2336,3,FALSE)</f>
        <v>Kelli N</v>
      </c>
      <c r="C1752">
        <f>VLOOKUP($A1752,'Medical Examinations'!$A$1:$J$2336,2,FALSE)</f>
        <v>32.78</v>
      </c>
      <c r="D1752">
        <f>VLOOKUP($A1752,'Medical Examinations'!$A$1:$J$2336,3,FALSE)</f>
        <v>4.63</v>
      </c>
      <c r="E1752" t="str">
        <f>VLOOKUP($A1752,'Medical Examinations'!$A$1:$J$2336,4,FALSE)</f>
        <v>No</v>
      </c>
      <c r="F1752" t="str">
        <f>VLOOKUP($A1752,'Medical Examinations'!$A$1:$J$2336,5,FALSE)</f>
        <v>No</v>
      </c>
      <c r="G1752" t="str">
        <f>VLOOKUP($A1752,'Medical Examinations'!$A$1:$J$2336,6,FALSE)</f>
        <v>No</v>
      </c>
      <c r="H1752">
        <f>VLOOKUP($A1752,'Medical Examinations'!$A$1:$J$2336,7,FALSE)</f>
        <v>0</v>
      </c>
      <c r="I1752" t="str">
        <f>VLOOKUP($A1752,'Medical Examinations'!$A$1:$J$2336,8,FALSE)</f>
        <v>No</v>
      </c>
      <c r="J1752" t="str">
        <f>VLOOKUP($A1752,'Medical Examinations'!$A$1:$J$2336,9,FALSE)</f>
        <v>Obesity</v>
      </c>
      <c r="K1752" t="str">
        <f>VLOOKUP($A1752,'Medical Examinations'!$A$1:$J$2336,10,FALSE)</f>
        <v>Normal</v>
      </c>
      <c r="L1752">
        <f>VLOOKUP($A1752,'Hospitalisation Details'!$A$1:$O$2344,2,FALSE)</f>
        <v>19</v>
      </c>
      <c r="M1752" s="6" t="str">
        <f>VLOOKUP($A1752,'Hospitalisation Details'!$A$1:$O$2344,5,FALSE)</f>
        <v>19-Jun-1999</v>
      </c>
      <c r="N1752" s="28">
        <f>VLOOKUP($A1752,'Hospitalisation Details'!$A$1:$O$2344,6,FALSE)</f>
        <v>23</v>
      </c>
      <c r="O1752" s="28">
        <f>VLOOKUP($A1752,'Hospitalisation Details'!$A$1:$O$2344,7,FALSE)</f>
        <v>0</v>
      </c>
      <c r="P1752" s="28">
        <f>VLOOKUP($A1752,'Hospitalisation Details'!$A$1:$O$2344,8,FALSE)</f>
        <v>5087.92</v>
      </c>
      <c r="Q1752" t="str">
        <f>VLOOKUP($A1752,'Hospitalisation Details'!$A$1:$O$2344,3,FALSE)</f>
        <v>Jun</v>
      </c>
    </row>
    <row r="1753" spans="1:17" ht="15.6" x14ac:dyDescent="0.3">
      <c r="A1753" s="21" t="s">
        <v>616</v>
      </c>
      <c r="B1753" t="str">
        <f>VLOOKUP($A1753,'Customer Names'!$A$2:$D$2336,3,FALSE)</f>
        <v>Scott M</v>
      </c>
      <c r="C1753">
        <f>VLOOKUP($A1753,'Medical Examinations'!$A$1:$J$2336,2,FALSE)</f>
        <v>23.9</v>
      </c>
      <c r="D1753">
        <f>VLOOKUP($A1753,'Medical Examinations'!$A$1:$J$2336,3,FALSE)</f>
        <v>6.06</v>
      </c>
      <c r="E1753" t="str">
        <f>VLOOKUP($A1753,'Medical Examinations'!$A$1:$J$2336,4,FALSE)</f>
        <v>Yes</v>
      </c>
      <c r="F1753" t="str">
        <f>VLOOKUP($A1753,'Medical Examinations'!$A$1:$J$2336,5,FALSE)</f>
        <v>No</v>
      </c>
      <c r="G1753" t="str">
        <f>VLOOKUP($A1753,'Medical Examinations'!$A$1:$J$2336,6,FALSE)</f>
        <v>Yes</v>
      </c>
      <c r="H1753">
        <f>VLOOKUP($A1753,'Medical Examinations'!$A$1:$J$2336,7,FALSE)</f>
        <v>1</v>
      </c>
      <c r="I1753" t="str">
        <f>VLOOKUP($A1753,'Medical Examinations'!$A$1:$J$2336,8,FALSE)</f>
        <v>No</v>
      </c>
      <c r="J1753" t="str">
        <f>VLOOKUP($A1753,'Medical Examinations'!$A$1:$J$2336,9,FALSE)</f>
        <v>Normal Weight</v>
      </c>
      <c r="K1753" t="str">
        <f>VLOOKUP($A1753,'Medical Examinations'!$A$1:$J$2336,10,FALSE)</f>
        <v>Prediabetes</v>
      </c>
      <c r="L1753">
        <f>VLOOKUP($A1753,'Hospitalisation Details'!$A$1:$O$2344,2,FALSE)</f>
        <v>14</v>
      </c>
      <c r="M1753" s="6" t="str">
        <f>VLOOKUP($A1753,'Hospitalisation Details'!$A$1:$O$2344,5,FALSE)</f>
        <v>14-Jul-1997</v>
      </c>
      <c r="N1753" s="28">
        <f>VLOOKUP($A1753,'Hospitalisation Details'!$A$1:$O$2344,6,FALSE)</f>
        <v>25</v>
      </c>
      <c r="O1753" s="28">
        <f>VLOOKUP($A1753,'Hospitalisation Details'!$A$1:$O$2344,7,FALSE)</f>
        <v>5</v>
      </c>
      <c r="P1753" s="28">
        <f>VLOOKUP($A1753,'Hospitalisation Details'!$A$1:$O$2344,8,FALSE)</f>
        <v>5080.1000000000004</v>
      </c>
      <c r="Q1753" t="str">
        <f>VLOOKUP($A1753,'Hospitalisation Details'!$A$1:$O$2344,3,FALSE)</f>
        <v>Jul</v>
      </c>
    </row>
    <row r="1754" spans="1:17" ht="15.6" x14ac:dyDescent="0.3">
      <c r="A1754" s="21" t="s">
        <v>615</v>
      </c>
      <c r="B1754" t="str">
        <f>VLOOKUP($A1754,'Customer Names'!$A$2:$D$2336,3,FALSE)</f>
        <v>Grant A</v>
      </c>
      <c r="C1754">
        <f>VLOOKUP($A1754,'Medical Examinations'!$A$1:$J$2336,2,FALSE)</f>
        <v>15.47</v>
      </c>
      <c r="D1754">
        <f>VLOOKUP($A1754,'Medical Examinations'!$A$1:$J$2336,3,FALSE)</f>
        <v>8.43</v>
      </c>
      <c r="E1754" t="str">
        <f>VLOOKUP($A1754,'Medical Examinations'!$A$1:$J$2336,4,FALSE)</f>
        <v>No</v>
      </c>
      <c r="F1754" t="str">
        <f>VLOOKUP($A1754,'Medical Examinations'!$A$1:$J$2336,5,FALSE)</f>
        <v>No</v>
      </c>
      <c r="G1754" t="str">
        <f>VLOOKUP($A1754,'Medical Examinations'!$A$1:$J$2336,6,FALSE)</f>
        <v>No</v>
      </c>
      <c r="H1754">
        <f>VLOOKUP($A1754,'Medical Examinations'!$A$1:$J$2336,7,FALSE)</f>
        <v>0</v>
      </c>
      <c r="I1754" t="str">
        <f>VLOOKUP($A1754,'Medical Examinations'!$A$1:$J$2336,8,FALSE)</f>
        <v>No</v>
      </c>
      <c r="J1754" t="str">
        <f>VLOOKUP($A1754,'Medical Examinations'!$A$1:$J$2336,9,FALSE)</f>
        <v>Under Weight</v>
      </c>
      <c r="K1754" t="str">
        <f>VLOOKUP($A1754,'Medical Examinations'!$A$1:$J$2336,10,FALSE)</f>
        <v>Diabetes</v>
      </c>
      <c r="L1754">
        <f>VLOOKUP($A1754,'Hospitalisation Details'!$A$1:$O$2344,2,FALSE)</f>
        <v>22</v>
      </c>
      <c r="M1754" s="6" t="str">
        <f>VLOOKUP($A1754,'Hospitalisation Details'!$A$1:$O$2344,5,FALSE)</f>
        <v>22-Nov-1978</v>
      </c>
      <c r="N1754" s="28">
        <f>VLOOKUP($A1754,'Hospitalisation Details'!$A$1:$O$2344,6,FALSE)</f>
        <v>44</v>
      </c>
      <c r="O1754" s="28">
        <f>VLOOKUP($A1754,'Hospitalisation Details'!$A$1:$O$2344,7,FALSE)</f>
        <v>2</v>
      </c>
      <c r="P1754" s="28">
        <f>VLOOKUP($A1754,'Hospitalisation Details'!$A$1:$O$2344,8,FALSE)</f>
        <v>5077.1899999999996</v>
      </c>
      <c r="Q1754" t="str">
        <f>VLOOKUP($A1754,'Hospitalisation Details'!$A$1:$O$2344,3,FALSE)</f>
        <v>Nov</v>
      </c>
    </row>
    <row r="1755" spans="1:17" ht="15.6" x14ac:dyDescent="0.3">
      <c r="A1755" s="21" t="s">
        <v>614</v>
      </c>
      <c r="B1755" t="str">
        <f>VLOOKUP($A1755,'Customer Names'!$A$2:$D$2336,3,FALSE)</f>
        <v>Jonathan C</v>
      </c>
      <c r="C1755">
        <f>VLOOKUP($A1755,'Medical Examinations'!$A$1:$J$2336,2,FALSE)</f>
        <v>28.54</v>
      </c>
      <c r="D1755">
        <f>VLOOKUP($A1755,'Medical Examinations'!$A$1:$J$2336,3,FALSE)</f>
        <v>5.51</v>
      </c>
      <c r="E1755" t="str">
        <f>VLOOKUP($A1755,'Medical Examinations'!$A$1:$J$2336,4,FALSE)</f>
        <v>No</v>
      </c>
      <c r="F1755" t="str">
        <f>VLOOKUP($A1755,'Medical Examinations'!$A$1:$J$2336,5,FALSE)</f>
        <v>No</v>
      </c>
      <c r="G1755" t="str">
        <f>VLOOKUP($A1755,'Medical Examinations'!$A$1:$J$2336,6,FALSE)</f>
        <v>Yes</v>
      </c>
      <c r="H1755">
        <f>VLOOKUP($A1755,'Medical Examinations'!$A$1:$J$2336,7,FALSE)</f>
        <v>1</v>
      </c>
      <c r="I1755" t="str">
        <f>VLOOKUP($A1755,'Medical Examinations'!$A$1:$J$2336,8,FALSE)</f>
        <v>No</v>
      </c>
      <c r="J1755" t="str">
        <f>VLOOKUP($A1755,'Medical Examinations'!$A$1:$J$2336,9,FALSE)</f>
        <v>Over Weight</v>
      </c>
      <c r="K1755" t="str">
        <f>VLOOKUP($A1755,'Medical Examinations'!$A$1:$J$2336,10,FALSE)</f>
        <v>Normal</v>
      </c>
      <c r="L1755">
        <f>VLOOKUP($A1755,'Hospitalisation Details'!$A$1:$O$2344,2,FALSE)</f>
        <v>11</v>
      </c>
      <c r="M1755" s="6" t="str">
        <f>VLOOKUP($A1755,'Hospitalisation Details'!$A$1:$O$2344,5,FALSE)</f>
        <v>11-Jun-1993</v>
      </c>
      <c r="N1755" s="28">
        <f>VLOOKUP($A1755,'Hospitalisation Details'!$A$1:$O$2344,6,FALSE)</f>
        <v>29</v>
      </c>
      <c r="O1755" s="28">
        <f>VLOOKUP($A1755,'Hospitalisation Details'!$A$1:$O$2344,7,FALSE)</f>
        <v>0</v>
      </c>
      <c r="P1755" s="28">
        <f>VLOOKUP($A1755,'Hospitalisation Details'!$A$1:$O$2344,8,FALSE)</f>
        <v>5059.5600000000004</v>
      </c>
      <c r="Q1755" t="str">
        <f>VLOOKUP($A1755,'Hospitalisation Details'!$A$1:$O$2344,3,FALSE)</f>
        <v>Jun</v>
      </c>
    </row>
    <row r="1756" spans="1:17" ht="15.6" x14ac:dyDescent="0.3">
      <c r="A1756" s="21" t="s">
        <v>613</v>
      </c>
      <c r="B1756" t="str">
        <f>VLOOKUP($A1756,'Customer Names'!$A$2:$D$2336,3,FALSE)</f>
        <v>Rachael M</v>
      </c>
      <c r="C1756">
        <f>VLOOKUP($A1756,'Medical Examinations'!$A$1:$J$2336,2,FALSE)</f>
        <v>18.54</v>
      </c>
      <c r="D1756">
        <f>VLOOKUP($A1756,'Medical Examinations'!$A$1:$J$2336,3,FALSE)</f>
        <v>4.95</v>
      </c>
      <c r="E1756" t="str">
        <f>VLOOKUP($A1756,'Medical Examinations'!$A$1:$J$2336,4,FALSE)</f>
        <v>No</v>
      </c>
      <c r="F1756" t="str">
        <f>VLOOKUP($A1756,'Medical Examinations'!$A$1:$J$2336,5,FALSE)</f>
        <v>No</v>
      </c>
      <c r="G1756" t="str">
        <f>VLOOKUP($A1756,'Medical Examinations'!$A$1:$J$2336,6,FALSE)</f>
        <v>No</v>
      </c>
      <c r="H1756">
        <f>VLOOKUP($A1756,'Medical Examinations'!$A$1:$J$2336,7,FALSE)</f>
        <v>0</v>
      </c>
      <c r="I1756" t="str">
        <f>VLOOKUP($A1756,'Medical Examinations'!$A$1:$J$2336,8,FALSE)</f>
        <v>No</v>
      </c>
      <c r="J1756" t="str">
        <f>VLOOKUP($A1756,'Medical Examinations'!$A$1:$J$2336,9,FALSE)</f>
        <v>Normal Weight</v>
      </c>
      <c r="K1756" t="str">
        <f>VLOOKUP($A1756,'Medical Examinations'!$A$1:$J$2336,10,FALSE)</f>
        <v>Normal</v>
      </c>
      <c r="L1756">
        <f>VLOOKUP($A1756,'Hospitalisation Details'!$A$1:$O$2344,2,FALSE)</f>
        <v>7</v>
      </c>
      <c r="M1756" s="6" t="str">
        <f>VLOOKUP($A1756,'Hospitalisation Details'!$A$1:$O$2344,5,FALSE)</f>
        <v>7-Sep-1980</v>
      </c>
      <c r="N1756" s="28">
        <f>VLOOKUP($A1756,'Hospitalisation Details'!$A$1:$O$2344,6,FALSE)</f>
        <v>42</v>
      </c>
      <c r="O1756" s="28">
        <f>VLOOKUP($A1756,'Hospitalisation Details'!$A$1:$O$2344,7,FALSE)</f>
        <v>2</v>
      </c>
      <c r="P1756" s="28">
        <f>VLOOKUP($A1756,'Hospitalisation Details'!$A$1:$O$2344,8,FALSE)</f>
        <v>5054.05</v>
      </c>
      <c r="Q1756" t="str">
        <f>VLOOKUP($A1756,'Hospitalisation Details'!$A$1:$O$2344,3,FALSE)</f>
        <v>Sep</v>
      </c>
    </row>
    <row r="1757" spans="1:17" ht="15.6" x14ac:dyDescent="0.3">
      <c r="A1757" s="21" t="s">
        <v>612</v>
      </c>
      <c r="B1757" t="str">
        <f>VLOOKUP($A1757,'Customer Names'!$A$2:$D$2336,3,FALSE)</f>
        <v>Pilar</v>
      </c>
      <c r="C1757">
        <f>VLOOKUP($A1757,'Medical Examinations'!$A$1:$J$2336,2,FALSE)</f>
        <v>32.18</v>
      </c>
      <c r="D1757">
        <f>VLOOKUP($A1757,'Medical Examinations'!$A$1:$J$2336,3,FALSE)</f>
        <v>6.44</v>
      </c>
      <c r="E1757" t="str">
        <f>VLOOKUP($A1757,'Medical Examinations'!$A$1:$J$2336,4,FALSE)</f>
        <v>Yes</v>
      </c>
      <c r="F1757" t="str">
        <f>VLOOKUP($A1757,'Medical Examinations'!$A$1:$J$2336,5,FALSE)</f>
        <v>No</v>
      </c>
      <c r="G1757" t="str">
        <f>VLOOKUP($A1757,'Medical Examinations'!$A$1:$J$2336,6,FALSE)</f>
        <v>Yes</v>
      </c>
      <c r="H1757">
        <f>VLOOKUP($A1757,'Medical Examinations'!$A$1:$J$2336,7,FALSE)</f>
        <v>1</v>
      </c>
      <c r="I1757" t="str">
        <f>VLOOKUP($A1757,'Medical Examinations'!$A$1:$J$2336,8,FALSE)</f>
        <v>No</v>
      </c>
      <c r="J1757" t="str">
        <f>VLOOKUP($A1757,'Medical Examinations'!$A$1:$J$2336,9,FALSE)</f>
        <v>Obesity</v>
      </c>
      <c r="K1757" t="str">
        <f>VLOOKUP($A1757,'Medical Examinations'!$A$1:$J$2336,10,FALSE)</f>
        <v>Diabetes</v>
      </c>
      <c r="L1757">
        <f>VLOOKUP($A1757,'Hospitalisation Details'!$A$1:$O$2344,2,FALSE)</f>
        <v>29</v>
      </c>
      <c r="M1757" s="6" t="str">
        <f>VLOOKUP($A1757,'Hospitalisation Details'!$A$1:$O$2344,5,FALSE)</f>
        <v>29-Jul-1997</v>
      </c>
      <c r="N1757" s="28">
        <f>VLOOKUP($A1757,'Hospitalisation Details'!$A$1:$O$2344,6,FALSE)</f>
        <v>25</v>
      </c>
      <c r="O1757" s="28">
        <f>VLOOKUP($A1757,'Hospitalisation Details'!$A$1:$O$2344,7,FALSE)</f>
        <v>0</v>
      </c>
      <c r="P1757" s="28">
        <f>VLOOKUP($A1757,'Hospitalisation Details'!$A$1:$O$2344,8,FALSE)</f>
        <v>5045.1499999999996</v>
      </c>
      <c r="Q1757" t="str">
        <f>VLOOKUP($A1757,'Hospitalisation Details'!$A$1:$O$2344,3,FALSE)</f>
        <v>Jul</v>
      </c>
    </row>
    <row r="1758" spans="1:17" ht="15.6" x14ac:dyDescent="0.3">
      <c r="A1758" s="21" t="s">
        <v>611</v>
      </c>
      <c r="B1758" t="str">
        <f>VLOOKUP($A1758,'Customer Names'!$A$2:$D$2336,3,FALSE)</f>
        <v>Kyle M</v>
      </c>
      <c r="C1758">
        <f>VLOOKUP($A1758,'Medical Examinations'!$A$1:$J$2336,2,FALSE)</f>
        <v>37.380000000000003</v>
      </c>
      <c r="D1758">
        <f>VLOOKUP($A1758,'Medical Examinations'!$A$1:$J$2336,3,FALSE)</f>
        <v>6.05</v>
      </c>
      <c r="E1758" t="str">
        <f>VLOOKUP($A1758,'Medical Examinations'!$A$1:$J$2336,4,FALSE)</f>
        <v>Yes</v>
      </c>
      <c r="F1758" t="str">
        <f>VLOOKUP($A1758,'Medical Examinations'!$A$1:$J$2336,5,FALSE)</f>
        <v>No</v>
      </c>
      <c r="G1758" t="str">
        <f>VLOOKUP($A1758,'Medical Examinations'!$A$1:$J$2336,6,FALSE)</f>
        <v>No</v>
      </c>
      <c r="H1758">
        <f>VLOOKUP($A1758,'Medical Examinations'!$A$1:$J$2336,7,FALSE)</f>
        <v>0</v>
      </c>
      <c r="I1758" t="str">
        <f>VLOOKUP($A1758,'Medical Examinations'!$A$1:$J$2336,8,FALSE)</f>
        <v>No</v>
      </c>
      <c r="J1758" t="str">
        <f>VLOOKUP($A1758,'Medical Examinations'!$A$1:$J$2336,9,FALSE)</f>
        <v>Obesity</v>
      </c>
      <c r="K1758" t="str">
        <f>VLOOKUP($A1758,'Medical Examinations'!$A$1:$J$2336,10,FALSE)</f>
        <v>Prediabetes</v>
      </c>
      <c r="L1758">
        <f>VLOOKUP($A1758,'Hospitalisation Details'!$A$1:$O$2344,2,FALSE)</f>
        <v>16</v>
      </c>
      <c r="M1758" s="6" t="str">
        <f>VLOOKUP($A1758,'Hospitalisation Details'!$A$1:$O$2344,5,FALSE)</f>
        <v>16-Oct-2001</v>
      </c>
      <c r="N1758" s="28">
        <f>VLOOKUP($A1758,'Hospitalisation Details'!$A$1:$O$2344,6,FALSE)</f>
        <v>21</v>
      </c>
      <c r="O1758" s="28">
        <f>VLOOKUP($A1758,'Hospitalisation Details'!$A$1:$O$2344,7,FALSE)</f>
        <v>0</v>
      </c>
      <c r="P1758" s="28">
        <f>VLOOKUP($A1758,'Hospitalisation Details'!$A$1:$O$2344,8,FALSE)</f>
        <v>5043.13</v>
      </c>
      <c r="Q1758" t="str">
        <f>VLOOKUP($A1758,'Hospitalisation Details'!$A$1:$O$2344,3,FALSE)</f>
        <v>Oct</v>
      </c>
    </row>
    <row r="1759" spans="1:17" ht="15.6" x14ac:dyDescent="0.3">
      <c r="A1759" s="21" t="s">
        <v>610</v>
      </c>
      <c r="B1759" t="str">
        <f>VLOOKUP($A1759,'Customer Names'!$A$2:$D$2336,3,FALSE)</f>
        <v>Christie</v>
      </c>
      <c r="C1759">
        <f>VLOOKUP($A1759,'Medical Examinations'!$A$1:$J$2336,2,FALSE)</f>
        <v>31.12</v>
      </c>
      <c r="D1759">
        <f>VLOOKUP($A1759,'Medical Examinations'!$A$1:$J$2336,3,FALSE)</f>
        <v>4.76</v>
      </c>
      <c r="E1759" t="str">
        <f>VLOOKUP($A1759,'Medical Examinations'!$A$1:$J$2336,4,FALSE)</f>
        <v>Yes</v>
      </c>
      <c r="F1759" t="str">
        <f>VLOOKUP($A1759,'Medical Examinations'!$A$1:$J$2336,5,FALSE)</f>
        <v>No</v>
      </c>
      <c r="G1759" t="str">
        <f>VLOOKUP($A1759,'Medical Examinations'!$A$1:$J$2336,6,FALSE)</f>
        <v>Yes</v>
      </c>
      <c r="H1759">
        <f>VLOOKUP($A1759,'Medical Examinations'!$A$1:$J$2336,7,FALSE)</f>
        <v>1</v>
      </c>
      <c r="I1759" t="str">
        <f>VLOOKUP($A1759,'Medical Examinations'!$A$1:$J$2336,8,FALSE)</f>
        <v>No</v>
      </c>
      <c r="J1759" t="str">
        <f>VLOOKUP($A1759,'Medical Examinations'!$A$1:$J$2336,9,FALSE)</f>
        <v>Obesity</v>
      </c>
      <c r="K1759" t="str">
        <f>VLOOKUP($A1759,'Medical Examinations'!$A$1:$J$2336,10,FALSE)</f>
        <v>Normal</v>
      </c>
      <c r="L1759">
        <f>VLOOKUP($A1759,'Hospitalisation Details'!$A$1:$O$2344,2,FALSE)</f>
        <v>4</v>
      </c>
      <c r="M1759" s="6" t="str">
        <f>VLOOKUP($A1759,'Hospitalisation Details'!$A$1:$O$2344,5,FALSE)</f>
        <v>4-Dec-1997</v>
      </c>
      <c r="N1759" s="28">
        <f>VLOOKUP($A1759,'Hospitalisation Details'!$A$1:$O$2344,6,FALSE)</f>
        <v>25</v>
      </c>
      <c r="O1759" s="28">
        <f>VLOOKUP($A1759,'Hospitalisation Details'!$A$1:$O$2344,7,FALSE)</f>
        <v>0</v>
      </c>
      <c r="P1759" s="28">
        <f>VLOOKUP($A1759,'Hospitalisation Details'!$A$1:$O$2344,8,FALSE)</f>
        <v>5038.57</v>
      </c>
      <c r="Q1759" t="str">
        <f>VLOOKUP($A1759,'Hospitalisation Details'!$A$1:$O$2344,3,FALSE)</f>
        <v>Dec</v>
      </c>
    </row>
    <row r="1760" spans="1:17" ht="15.6" x14ac:dyDescent="0.3">
      <c r="A1760" s="21" t="s">
        <v>609</v>
      </c>
      <c r="B1760" t="str">
        <f>VLOOKUP($A1760,'Customer Names'!$A$2:$D$2336,3,FALSE)</f>
        <v>David A</v>
      </c>
      <c r="C1760">
        <f>VLOOKUP($A1760,'Medical Examinations'!$A$1:$J$2336,2,FALSE)</f>
        <v>22.01</v>
      </c>
      <c r="D1760">
        <f>VLOOKUP($A1760,'Medical Examinations'!$A$1:$J$2336,3,FALSE)</f>
        <v>6.72</v>
      </c>
      <c r="E1760" t="str">
        <f>VLOOKUP($A1760,'Medical Examinations'!$A$1:$J$2336,4,FALSE)</f>
        <v>Yes</v>
      </c>
      <c r="F1760" t="str">
        <f>VLOOKUP($A1760,'Medical Examinations'!$A$1:$J$2336,5,FALSE)</f>
        <v>No</v>
      </c>
      <c r="G1760" t="str">
        <f>VLOOKUP($A1760,'Medical Examinations'!$A$1:$J$2336,6,FALSE)</f>
        <v>No</v>
      </c>
      <c r="H1760">
        <f>VLOOKUP($A1760,'Medical Examinations'!$A$1:$J$2336,7,FALSE)</f>
        <v>1</v>
      </c>
      <c r="I1760" t="str">
        <f>VLOOKUP($A1760,'Medical Examinations'!$A$1:$J$2336,8,FALSE)</f>
        <v>No</v>
      </c>
      <c r="J1760" t="str">
        <f>VLOOKUP($A1760,'Medical Examinations'!$A$1:$J$2336,9,FALSE)</f>
        <v>Normal Weight</v>
      </c>
      <c r="K1760" t="str">
        <f>VLOOKUP($A1760,'Medical Examinations'!$A$1:$J$2336,10,FALSE)</f>
        <v>Diabetes</v>
      </c>
      <c r="L1760">
        <f>VLOOKUP($A1760,'Hospitalisation Details'!$A$1:$O$2344,2,FALSE)</f>
        <v>29</v>
      </c>
      <c r="M1760" s="6" t="str">
        <f>VLOOKUP($A1760,'Hospitalisation Details'!$A$1:$O$2344,5,FALSE)</f>
        <v>29-Jun-1986</v>
      </c>
      <c r="N1760" s="28">
        <f>VLOOKUP($A1760,'Hospitalisation Details'!$A$1:$O$2344,6,FALSE)</f>
        <v>36</v>
      </c>
      <c r="O1760" s="28">
        <f>VLOOKUP($A1760,'Hospitalisation Details'!$A$1:$O$2344,7,FALSE)</f>
        <v>3</v>
      </c>
      <c r="P1760" s="28">
        <f>VLOOKUP($A1760,'Hospitalisation Details'!$A$1:$O$2344,8,FALSE)</f>
        <v>5034.1000000000004</v>
      </c>
      <c r="Q1760" t="str">
        <f>VLOOKUP($A1760,'Hospitalisation Details'!$A$1:$O$2344,3,FALSE)</f>
        <v>Jun</v>
      </c>
    </row>
    <row r="1761" spans="1:17" ht="15.6" x14ac:dyDescent="0.3">
      <c r="A1761" s="21" t="s">
        <v>608</v>
      </c>
      <c r="B1761" t="str">
        <f>VLOOKUP($A1761,'Customer Names'!$A$2:$D$2336,3,FALSE)</f>
        <v>Masahiro</v>
      </c>
      <c r="C1761">
        <f>VLOOKUP($A1761,'Medical Examinations'!$A$1:$J$2336,2,FALSE)</f>
        <v>27.645</v>
      </c>
      <c r="D1761">
        <f>VLOOKUP($A1761,'Medical Examinations'!$A$1:$J$2336,3,FALSE)</f>
        <v>5.7</v>
      </c>
      <c r="E1761" t="str">
        <f>VLOOKUP($A1761,'Medical Examinations'!$A$1:$J$2336,4,FALSE)</f>
        <v>No</v>
      </c>
      <c r="F1761" t="str">
        <f>VLOOKUP($A1761,'Medical Examinations'!$A$1:$J$2336,5,FALSE)</f>
        <v>No</v>
      </c>
      <c r="G1761" t="str">
        <f>VLOOKUP($A1761,'Medical Examinations'!$A$1:$J$2336,6,FALSE)</f>
        <v>No</v>
      </c>
      <c r="H1761">
        <f>VLOOKUP($A1761,'Medical Examinations'!$A$1:$J$2336,7,FALSE)</f>
        <v>0</v>
      </c>
      <c r="I1761" t="str">
        <f>VLOOKUP($A1761,'Medical Examinations'!$A$1:$J$2336,8,FALSE)</f>
        <v>No</v>
      </c>
      <c r="J1761" t="str">
        <f>VLOOKUP($A1761,'Medical Examinations'!$A$1:$J$2336,9,FALSE)</f>
        <v>Over Weight</v>
      </c>
      <c r="K1761" t="str">
        <f>VLOOKUP($A1761,'Medical Examinations'!$A$1:$J$2336,10,FALSE)</f>
        <v>Normal</v>
      </c>
      <c r="L1761">
        <f>VLOOKUP($A1761,'Hospitalisation Details'!$A$1:$O$2344,2,FALSE)</f>
        <v>10</v>
      </c>
      <c r="M1761" s="6" t="str">
        <f>VLOOKUP($A1761,'Hospitalisation Details'!$A$1:$O$2344,5,FALSE)</f>
        <v>10-Sep-1991</v>
      </c>
      <c r="N1761" s="28">
        <f>VLOOKUP($A1761,'Hospitalisation Details'!$A$1:$O$2344,6,FALSE)</f>
        <v>31</v>
      </c>
      <c r="O1761" s="28">
        <f>VLOOKUP($A1761,'Hospitalisation Details'!$A$1:$O$2344,7,FALSE)</f>
        <v>2</v>
      </c>
      <c r="P1761" s="28">
        <f>VLOOKUP($A1761,'Hospitalisation Details'!$A$1:$O$2344,8,FALSE)</f>
        <v>5031.2700000000004</v>
      </c>
      <c r="Q1761" t="str">
        <f>VLOOKUP($A1761,'Hospitalisation Details'!$A$1:$O$2344,3,FALSE)</f>
        <v>Sep</v>
      </c>
    </row>
    <row r="1762" spans="1:17" ht="15.6" x14ac:dyDescent="0.3">
      <c r="A1762" s="21" t="s">
        <v>607</v>
      </c>
      <c r="B1762" t="str">
        <f>VLOOKUP($A1762,'Customer Names'!$A$2:$D$2336,3,FALSE)</f>
        <v>Logan B</v>
      </c>
      <c r="C1762">
        <f>VLOOKUP($A1762,'Medical Examinations'!$A$1:$J$2336,2,FALSE)</f>
        <v>29.64</v>
      </c>
      <c r="D1762">
        <f>VLOOKUP($A1762,'Medical Examinations'!$A$1:$J$2336,3,FALSE)</f>
        <v>5.31</v>
      </c>
      <c r="E1762" t="str">
        <f>VLOOKUP($A1762,'Medical Examinations'!$A$1:$J$2336,4,FALSE)</f>
        <v>Yes</v>
      </c>
      <c r="F1762" t="str">
        <f>VLOOKUP($A1762,'Medical Examinations'!$A$1:$J$2336,5,FALSE)</f>
        <v>No</v>
      </c>
      <c r="G1762" t="str">
        <f>VLOOKUP($A1762,'Medical Examinations'!$A$1:$J$2336,6,FALSE)</f>
        <v>No</v>
      </c>
      <c r="H1762">
        <f>VLOOKUP($A1762,'Medical Examinations'!$A$1:$J$2336,7,FALSE)</f>
        <v>0</v>
      </c>
      <c r="I1762" t="str">
        <f>VLOOKUP($A1762,'Medical Examinations'!$A$1:$J$2336,8,FALSE)</f>
        <v>No</v>
      </c>
      <c r="J1762" t="str">
        <f>VLOOKUP($A1762,'Medical Examinations'!$A$1:$J$2336,9,FALSE)</f>
        <v>Over Weight</v>
      </c>
      <c r="K1762" t="str">
        <f>VLOOKUP($A1762,'Medical Examinations'!$A$1:$J$2336,10,FALSE)</f>
        <v>Normal</v>
      </c>
      <c r="L1762">
        <f>VLOOKUP($A1762,'Hospitalisation Details'!$A$1:$O$2344,2,FALSE)</f>
        <v>28</v>
      </c>
      <c r="M1762" s="6" t="str">
        <f>VLOOKUP($A1762,'Hospitalisation Details'!$A$1:$O$2344,5,FALSE)</f>
        <v>28-Dec-1985</v>
      </c>
      <c r="N1762" s="28">
        <f>VLOOKUP($A1762,'Hospitalisation Details'!$A$1:$O$2344,6,FALSE)</f>
        <v>37</v>
      </c>
      <c r="O1762" s="28">
        <f>VLOOKUP($A1762,'Hospitalisation Details'!$A$1:$O$2344,7,FALSE)</f>
        <v>0</v>
      </c>
      <c r="P1762" s="28">
        <f>VLOOKUP($A1762,'Hospitalisation Details'!$A$1:$O$2344,8,FALSE)</f>
        <v>5028.1499999999996</v>
      </c>
      <c r="Q1762" t="str">
        <f>VLOOKUP($A1762,'Hospitalisation Details'!$A$1:$O$2344,3,FALSE)</f>
        <v>Dec</v>
      </c>
    </row>
    <row r="1763" spans="1:17" ht="15.6" x14ac:dyDescent="0.3">
      <c r="A1763" s="21" t="s">
        <v>606</v>
      </c>
      <c r="B1763" t="str">
        <f>VLOOKUP($A1763,'Customer Names'!$A$2:$D$2336,3,FALSE)</f>
        <v>Stephanie L</v>
      </c>
      <c r="C1763">
        <f>VLOOKUP($A1763,'Medical Examinations'!$A$1:$J$2336,2,FALSE)</f>
        <v>33.700000000000003</v>
      </c>
      <c r="D1763">
        <f>VLOOKUP($A1763,'Medical Examinations'!$A$1:$J$2336,3,FALSE)</f>
        <v>4.32</v>
      </c>
      <c r="E1763" t="str">
        <f>VLOOKUP($A1763,'Medical Examinations'!$A$1:$J$2336,4,FALSE)</f>
        <v>Yes</v>
      </c>
      <c r="F1763" t="str">
        <f>VLOOKUP($A1763,'Medical Examinations'!$A$1:$J$2336,5,FALSE)</f>
        <v>No</v>
      </c>
      <c r="G1763" t="str">
        <f>VLOOKUP($A1763,'Medical Examinations'!$A$1:$J$2336,6,FALSE)</f>
        <v>No</v>
      </c>
      <c r="H1763">
        <f>VLOOKUP($A1763,'Medical Examinations'!$A$1:$J$2336,7,FALSE)</f>
        <v>1</v>
      </c>
      <c r="I1763" t="str">
        <f>VLOOKUP($A1763,'Medical Examinations'!$A$1:$J$2336,8,FALSE)</f>
        <v>No</v>
      </c>
      <c r="J1763" t="str">
        <f>VLOOKUP($A1763,'Medical Examinations'!$A$1:$J$2336,9,FALSE)</f>
        <v>Obesity</v>
      </c>
      <c r="K1763" t="str">
        <f>VLOOKUP($A1763,'Medical Examinations'!$A$1:$J$2336,10,FALSE)</f>
        <v>Normal</v>
      </c>
      <c r="L1763">
        <f>VLOOKUP($A1763,'Hospitalisation Details'!$A$1:$O$2344,2,FALSE)</f>
        <v>9</v>
      </c>
      <c r="M1763" s="6" t="str">
        <f>VLOOKUP($A1763,'Hospitalisation Details'!$A$1:$O$2344,5,FALSE)</f>
        <v>9-Nov-1988</v>
      </c>
      <c r="N1763" s="28">
        <f>VLOOKUP($A1763,'Hospitalisation Details'!$A$1:$O$2344,6,FALSE)</f>
        <v>34</v>
      </c>
      <c r="O1763" s="28">
        <f>VLOOKUP($A1763,'Hospitalisation Details'!$A$1:$O$2344,7,FALSE)</f>
        <v>1</v>
      </c>
      <c r="P1763" s="28">
        <f>VLOOKUP($A1763,'Hospitalisation Details'!$A$1:$O$2344,8,FALSE)</f>
        <v>5012.47</v>
      </c>
      <c r="Q1763" t="str">
        <f>VLOOKUP($A1763,'Hospitalisation Details'!$A$1:$O$2344,3,FALSE)</f>
        <v>Nov</v>
      </c>
    </row>
    <row r="1764" spans="1:17" ht="15.6" x14ac:dyDescent="0.3">
      <c r="A1764" s="21" t="s">
        <v>605</v>
      </c>
      <c r="B1764" t="str">
        <f>VLOOKUP($A1764,'Customer Names'!$A$2:$D$2336,3,FALSE)</f>
        <v>Angela H</v>
      </c>
      <c r="C1764">
        <f>VLOOKUP($A1764,'Medical Examinations'!$A$1:$J$2336,2,FALSE)</f>
        <v>27.5</v>
      </c>
      <c r="D1764">
        <f>VLOOKUP($A1764,'Medical Examinations'!$A$1:$J$2336,3,FALSE)</f>
        <v>4.2300000000000004</v>
      </c>
      <c r="E1764" t="str">
        <f>VLOOKUP($A1764,'Medical Examinations'!$A$1:$J$2336,4,FALSE)</f>
        <v>Yes</v>
      </c>
      <c r="F1764" t="str">
        <f>VLOOKUP($A1764,'Medical Examinations'!$A$1:$J$2336,5,FALSE)</f>
        <v>No</v>
      </c>
      <c r="G1764" t="str">
        <f>VLOOKUP($A1764,'Medical Examinations'!$A$1:$J$2336,6,FALSE)</f>
        <v>No</v>
      </c>
      <c r="H1764">
        <f>VLOOKUP($A1764,'Medical Examinations'!$A$1:$J$2336,7,FALSE)</f>
        <v>1</v>
      </c>
      <c r="I1764" t="str">
        <f>VLOOKUP($A1764,'Medical Examinations'!$A$1:$J$2336,8,FALSE)</f>
        <v>No</v>
      </c>
      <c r="J1764" t="str">
        <f>VLOOKUP($A1764,'Medical Examinations'!$A$1:$J$2336,9,FALSE)</f>
        <v>Over Weight</v>
      </c>
      <c r="K1764" t="str">
        <f>VLOOKUP($A1764,'Medical Examinations'!$A$1:$J$2336,10,FALSE)</f>
        <v>Normal</v>
      </c>
      <c r="L1764">
        <f>VLOOKUP($A1764,'Hospitalisation Details'!$A$1:$O$2344,2,FALSE)</f>
        <v>8</v>
      </c>
      <c r="M1764" s="6" t="str">
        <f>VLOOKUP($A1764,'Hospitalisation Details'!$A$1:$O$2344,5,FALSE)</f>
        <v>8-Jul-1988</v>
      </c>
      <c r="N1764" s="28">
        <f>VLOOKUP($A1764,'Hospitalisation Details'!$A$1:$O$2344,6,FALSE)</f>
        <v>34</v>
      </c>
      <c r="O1764" s="28">
        <f>VLOOKUP($A1764,'Hospitalisation Details'!$A$1:$O$2344,7,FALSE)</f>
        <v>1</v>
      </c>
      <c r="P1764" s="28">
        <f>VLOOKUP($A1764,'Hospitalisation Details'!$A$1:$O$2344,8,FALSE)</f>
        <v>5003.8500000000004</v>
      </c>
      <c r="Q1764" t="str">
        <f>VLOOKUP($A1764,'Hospitalisation Details'!$A$1:$O$2344,3,FALSE)</f>
        <v>Jul</v>
      </c>
    </row>
    <row r="1765" spans="1:17" ht="15.6" x14ac:dyDescent="0.3">
      <c r="A1765" s="21" t="s">
        <v>604</v>
      </c>
      <c r="B1765" t="str">
        <f>VLOOKUP($A1765,'Customer Names'!$A$2:$D$2336,3,FALSE)</f>
        <v>Britt K</v>
      </c>
      <c r="C1765">
        <f>VLOOKUP($A1765,'Medical Examinations'!$A$1:$J$2336,2,FALSE)</f>
        <v>16.12</v>
      </c>
      <c r="D1765">
        <f>VLOOKUP($A1765,'Medical Examinations'!$A$1:$J$2336,3,FALSE)</f>
        <v>6.09</v>
      </c>
      <c r="E1765" t="str">
        <f>VLOOKUP($A1765,'Medical Examinations'!$A$1:$J$2336,4,FALSE)</f>
        <v>No</v>
      </c>
      <c r="F1765" t="str">
        <f>VLOOKUP($A1765,'Medical Examinations'!$A$1:$J$2336,5,FALSE)</f>
        <v>No</v>
      </c>
      <c r="G1765" t="str">
        <f>VLOOKUP($A1765,'Medical Examinations'!$A$1:$J$2336,6,FALSE)</f>
        <v>No</v>
      </c>
      <c r="H1765">
        <f>VLOOKUP($A1765,'Medical Examinations'!$A$1:$J$2336,7,FALSE)</f>
        <v>0</v>
      </c>
      <c r="I1765" t="str">
        <f>VLOOKUP($A1765,'Medical Examinations'!$A$1:$J$2336,8,FALSE)</f>
        <v>No</v>
      </c>
      <c r="J1765" t="str">
        <f>VLOOKUP($A1765,'Medical Examinations'!$A$1:$J$2336,9,FALSE)</f>
        <v>Under Weight</v>
      </c>
      <c r="K1765" t="str">
        <f>VLOOKUP($A1765,'Medical Examinations'!$A$1:$J$2336,10,FALSE)</f>
        <v>Prediabetes</v>
      </c>
      <c r="L1765">
        <f>VLOOKUP($A1765,'Hospitalisation Details'!$A$1:$O$2344,2,FALSE)</f>
        <v>9</v>
      </c>
      <c r="M1765" s="6" t="str">
        <f>VLOOKUP($A1765,'Hospitalisation Details'!$A$1:$O$2344,5,FALSE)</f>
        <v>9-Jun-1977</v>
      </c>
      <c r="N1765" s="28">
        <f>VLOOKUP($A1765,'Hospitalisation Details'!$A$1:$O$2344,6,FALSE)</f>
        <v>45</v>
      </c>
      <c r="O1765" s="28">
        <f>VLOOKUP($A1765,'Hospitalisation Details'!$A$1:$O$2344,7,FALSE)</f>
        <v>2</v>
      </c>
      <c r="P1765" s="28">
        <f>VLOOKUP($A1765,'Hospitalisation Details'!$A$1:$O$2344,8,FALSE)</f>
        <v>5003.7700000000004</v>
      </c>
      <c r="Q1765" t="str">
        <f>VLOOKUP($A1765,'Hospitalisation Details'!$A$1:$O$2344,3,FALSE)</f>
        <v>Jun</v>
      </c>
    </row>
    <row r="1766" spans="1:17" ht="15.6" x14ac:dyDescent="0.3">
      <c r="A1766" s="21" t="s">
        <v>603</v>
      </c>
      <c r="B1766" t="str">
        <f>VLOOKUP($A1766,'Customer Names'!$A$2:$D$2336,3,FALSE)</f>
        <v>Joyce R</v>
      </c>
      <c r="C1766">
        <f>VLOOKUP($A1766,'Medical Examinations'!$A$1:$J$2336,2,FALSE)</f>
        <v>26.73</v>
      </c>
      <c r="D1766">
        <f>VLOOKUP($A1766,'Medical Examinations'!$A$1:$J$2336,3,FALSE)</f>
        <v>4.74</v>
      </c>
      <c r="E1766" t="str">
        <f>VLOOKUP($A1766,'Medical Examinations'!$A$1:$J$2336,4,FALSE)</f>
        <v>Yes</v>
      </c>
      <c r="F1766" t="str">
        <f>VLOOKUP($A1766,'Medical Examinations'!$A$1:$J$2336,5,FALSE)</f>
        <v>No</v>
      </c>
      <c r="G1766" t="str">
        <f>VLOOKUP($A1766,'Medical Examinations'!$A$1:$J$2336,6,FALSE)</f>
        <v>No</v>
      </c>
      <c r="H1766">
        <f>VLOOKUP($A1766,'Medical Examinations'!$A$1:$J$2336,7,FALSE)</f>
        <v>1</v>
      </c>
      <c r="I1766" t="str">
        <f>VLOOKUP($A1766,'Medical Examinations'!$A$1:$J$2336,8,FALSE)</f>
        <v>No</v>
      </c>
      <c r="J1766" t="str">
        <f>VLOOKUP($A1766,'Medical Examinations'!$A$1:$J$2336,9,FALSE)</f>
        <v>Over Weight</v>
      </c>
      <c r="K1766" t="str">
        <f>VLOOKUP($A1766,'Medical Examinations'!$A$1:$J$2336,10,FALSE)</f>
        <v>Normal</v>
      </c>
      <c r="L1766">
        <f>VLOOKUP($A1766,'Hospitalisation Details'!$A$1:$O$2344,2,FALSE)</f>
        <v>4</v>
      </c>
      <c r="M1766" s="6" t="str">
        <f>VLOOKUP($A1766,'Hospitalisation Details'!$A$1:$O$2344,5,FALSE)</f>
        <v>4-Sep-1988</v>
      </c>
      <c r="N1766" s="28">
        <f>VLOOKUP($A1766,'Hospitalisation Details'!$A$1:$O$2344,6,FALSE)</f>
        <v>34</v>
      </c>
      <c r="O1766" s="28">
        <f>VLOOKUP($A1766,'Hospitalisation Details'!$A$1:$O$2344,7,FALSE)</f>
        <v>1</v>
      </c>
      <c r="P1766" s="28">
        <f>VLOOKUP($A1766,'Hospitalisation Details'!$A$1:$O$2344,8,FALSE)</f>
        <v>5002.78</v>
      </c>
      <c r="Q1766" t="str">
        <f>VLOOKUP($A1766,'Hospitalisation Details'!$A$1:$O$2344,3,FALSE)</f>
        <v>Sep</v>
      </c>
    </row>
    <row r="1767" spans="1:17" ht="15.6" x14ac:dyDescent="0.3">
      <c r="A1767" s="21" t="s">
        <v>602</v>
      </c>
      <c r="B1767" t="str">
        <f>VLOOKUP($A1767,'Customer Names'!$A$2:$D$2336,3,FALSE)</f>
        <v>Ben</v>
      </c>
      <c r="C1767">
        <f>VLOOKUP($A1767,'Medical Examinations'!$A$1:$J$2336,2,FALSE)</f>
        <v>37.25</v>
      </c>
      <c r="D1767">
        <f>VLOOKUP($A1767,'Medical Examinations'!$A$1:$J$2336,3,FALSE)</f>
        <v>6.23</v>
      </c>
      <c r="E1767" t="str">
        <f>VLOOKUP($A1767,'Medical Examinations'!$A$1:$J$2336,4,FALSE)</f>
        <v>Yes</v>
      </c>
      <c r="F1767" t="str">
        <f>VLOOKUP($A1767,'Medical Examinations'!$A$1:$J$2336,5,FALSE)</f>
        <v>No</v>
      </c>
      <c r="G1767" t="str">
        <f>VLOOKUP($A1767,'Medical Examinations'!$A$1:$J$2336,6,FALSE)</f>
        <v>No</v>
      </c>
      <c r="H1767">
        <f>VLOOKUP($A1767,'Medical Examinations'!$A$1:$J$2336,7,FALSE)</f>
        <v>0</v>
      </c>
      <c r="I1767" t="str">
        <f>VLOOKUP($A1767,'Medical Examinations'!$A$1:$J$2336,8,FALSE)</f>
        <v>No</v>
      </c>
      <c r="J1767" t="str">
        <f>VLOOKUP($A1767,'Medical Examinations'!$A$1:$J$2336,9,FALSE)</f>
        <v>Obesity</v>
      </c>
      <c r="K1767" t="str">
        <f>VLOOKUP($A1767,'Medical Examinations'!$A$1:$J$2336,10,FALSE)</f>
        <v>Prediabetes</v>
      </c>
      <c r="L1767">
        <f>VLOOKUP($A1767,'Hospitalisation Details'!$A$1:$O$2344,2,FALSE)</f>
        <v>5</v>
      </c>
      <c r="M1767" s="6" t="str">
        <f>VLOOKUP($A1767,'Hospitalisation Details'!$A$1:$O$2344,5,FALSE)</f>
        <v>5-Oct-2001</v>
      </c>
      <c r="N1767" s="28">
        <f>VLOOKUP($A1767,'Hospitalisation Details'!$A$1:$O$2344,6,FALSE)</f>
        <v>21</v>
      </c>
      <c r="O1767" s="28">
        <f>VLOOKUP($A1767,'Hospitalisation Details'!$A$1:$O$2344,7,FALSE)</f>
        <v>0</v>
      </c>
      <c r="P1767" s="28">
        <f>VLOOKUP($A1767,'Hospitalisation Details'!$A$1:$O$2344,8,FALSE)</f>
        <v>4999.04</v>
      </c>
      <c r="Q1767" t="str">
        <f>VLOOKUP($A1767,'Hospitalisation Details'!$A$1:$O$2344,3,FALSE)</f>
        <v>Oct</v>
      </c>
    </row>
    <row r="1768" spans="1:17" ht="15.6" x14ac:dyDescent="0.3">
      <c r="A1768" s="21" t="s">
        <v>601</v>
      </c>
      <c r="B1768" t="str">
        <f>VLOOKUP($A1768,'Customer Names'!$A$2:$D$2336,3,FALSE)</f>
        <v>Sarah M</v>
      </c>
      <c r="C1768">
        <f>VLOOKUP($A1768,'Medical Examinations'!$A$1:$J$2336,2,FALSE)</f>
        <v>23.56</v>
      </c>
      <c r="D1768">
        <f>VLOOKUP($A1768,'Medical Examinations'!$A$1:$J$2336,3,FALSE)</f>
        <v>5.45</v>
      </c>
      <c r="E1768" t="str">
        <f>VLOOKUP($A1768,'Medical Examinations'!$A$1:$J$2336,4,FALSE)</f>
        <v>Yes</v>
      </c>
      <c r="F1768" t="str">
        <f>VLOOKUP($A1768,'Medical Examinations'!$A$1:$J$2336,5,FALSE)</f>
        <v>No</v>
      </c>
      <c r="G1768" t="str">
        <f>VLOOKUP($A1768,'Medical Examinations'!$A$1:$J$2336,6,FALSE)</f>
        <v>No</v>
      </c>
      <c r="H1768">
        <f>VLOOKUP($A1768,'Medical Examinations'!$A$1:$J$2336,7,FALSE)</f>
        <v>1</v>
      </c>
      <c r="I1768" t="str">
        <f>VLOOKUP($A1768,'Medical Examinations'!$A$1:$J$2336,8,FALSE)</f>
        <v>No</v>
      </c>
      <c r="J1768" t="str">
        <f>VLOOKUP($A1768,'Medical Examinations'!$A$1:$J$2336,9,FALSE)</f>
        <v>Normal Weight</v>
      </c>
      <c r="K1768" t="str">
        <f>VLOOKUP($A1768,'Medical Examinations'!$A$1:$J$2336,10,FALSE)</f>
        <v>Normal</v>
      </c>
      <c r="L1768">
        <f>VLOOKUP($A1768,'Hospitalisation Details'!$A$1:$O$2344,2,FALSE)</f>
        <v>24</v>
      </c>
      <c r="M1768" s="6" t="str">
        <f>VLOOKUP($A1768,'Hospitalisation Details'!$A$1:$O$2344,5,FALSE)</f>
        <v>24-Jun-1988</v>
      </c>
      <c r="N1768" s="28">
        <f>VLOOKUP($A1768,'Hospitalisation Details'!$A$1:$O$2344,6,FALSE)</f>
        <v>34</v>
      </c>
      <c r="O1768" s="28">
        <f>VLOOKUP($A1768,'Hospitalisation Details'!$A$1:$O$2344,7,FALSE)</f>
        <v>0</v>
      </c>
      <c r="P1768" s="28">
        <f>VLOOKUP($A1768,'Hospitalisation Details'!$A$1:$O$2344,8,FALSE)</f>
        <v>4992.38</v>
      </c>
      <c r="Q1768" t="str">
        <f>VLOOKUP($A1768,'Hospitalisation Details'!$A$1:$O$2344,3,FALSE)</f>
        <v>Jun</v>
      </c>
    </row>
    <row r="1769" spans="1:17" ht="15.6" x14ac:dyDescent="0.3">
      <c r="A1769" s="21" t="s">
        <v>600</v>
      </c>
      <c r="B1769" t="str">
        <f>VLOOKUP($A1769,'Customer Names'!$A$2:$D$2336,3,FALSE)</f>
        <v>Sarah</v>
      </c>
      <c r="C1769">
        <f>VLOOKUP($A1769,'Medical Examinations'!$A$1:$J$2336,2,FALSE)</f>
        <v>15.84</v>
      </c>
      <c r="D1769">
        <f>VLOOKUP($A1769,'Medical Examinations'!$A$1:$J$2336,3,FALSE)</f>
        <v>10.34</v>
      </c>
      <c r="E1769" t="str">
        <f>VLOOKUP($A1769,'Medical Examinations'!$A$1:$J$2336,4,FALSE)</f>
        <v>No</v>
      </c>
      <c r="F1769" t="str">
        <f>VLOOKUP($A1769,'Medical Examinations'!$A$1:$J$2336,5,FALSE)</f>
        <v>No</v>
      </c>
      <c r="G1769" t="str">
        <f>VLOOKUP($A1769,'Medical Examinations'!$A$1:$J$2336,6,FALSE)</f>
        <v>No</v>
      </c>
      <c r="H1769">
        <f>VLOOKUP($A1769,'Medical Examinations'!$A$1:$J$2336,7,FALSE)</f>
        <v>2</v>
      </c>
      <c r="I1769" t="str">
        <f>VLOOKUP($A1769,'Medical Examinations'!$A$1:$J$2336,8,FALSE)</f>
        <v>No</v>
      </c>
      <c r="J1769" t="str">
        <f>VLOOKUP($A1769,'Medical Examinations'!$A$1:$J$2336,9,FALSE)</f>
        <v>Under Weight</v>
      </c>
      <c r="K1769" t="str">
        <f>VLOOKUP($A1769,'Medical Examinations'!$A$1:$J$2336,10,FALSE)</f>
        <v>Diabetes</v>
      </c>
      <c r="L1769">
        <f>VLOOKUP($A1769,'Hospitalisation Details'!$A$1:$O$2344,2,FALSE)</f>
        <v>7</v>
      </c>
      <c r="M1769" s="6" t="str">
        <f>VLOOKUP($A1769,'Hospitalisation Details'!$A$1:$O$2344,5,FALSE)</f>
        <v>7-Nov-1973</v>
      </c>
      <c r="N1769" s="28">
        <f>VLOOKUP($A1769,'Hospitalisation Details'!$A$1:$O$2344,6,FALSE)</f>
        <v>49</v>
      </c>
      <c r="O1769" s="28">
        <f>VLOOKUP($A1769,'Hospitalisation Details'!$A$1:$O$2344,7,FALSE)</f>
        <v>0</v>
      </c>
      <c r="P1769" s="28">
        <f>VLOOKUP($A1769,'Hospitalisation Details'!$A$1:$O$2344,8,FALSE)</f>
        <v>4985.22</v>
      </c>
      <c r="Q1769" t="str">
        <f>VLOOKUP($A1769,'Hospitalisation Details'!$A$1:$O$2344,3,FALSE)</f>
        <v>Nov</v>
      </c>
    </row>
    <row r="1770" spans="1:17" ht="15.6" x14ac:dyDescent="0.3">
      <c r="A1770" s="21" t="s">
        <v>599</v>
      </c>
      <c r="B1770" t="str">
        <f>VLOOKUP($A1770,'Customer Names'!$A$2:$D$2336,3,FALSE)</f>
        <v>Katie</v>
      </c>
      <c r="C1770">
        <f>VLOOKUP($A1770,'Medical Examinations'!$A$1:$J$2336,2,FALSE)</f>
        <v>36.630000000000003</v>
      </c>
      <c r="D1770">
        <f>VLOOKUP($A1770,'Medical Examinations'!$A$1:$J$2336,3,FALSE)</f>
        <v>5.15</v>
      </c>
      <c r="E1770" t="str">
        <f>VLOOKUP($A1770,'Medical Examinations'!$A$1:$J$2336,4,FALSE)</f>
        <v>No</v>
      </c>
      <c r="F1770" t="str">
        <f>VLOOKUP($A1770,'Medical Examinations'!$A$1:$J$2336,5,FALSE)</f>
        <v>No</v>
      </c>
      <c r="G1770" t="str">
        <f>VLOOKUP($A1770,'Medical Examinations'!$A$1:$J$2336,6,FALSE)</f>
        <v>No</v>
      </c>
      <c r="H1770">
        <f>VLOOKUP($A1770,'Medical Examinations'!$A$1:$J$2336,7,FALSE)</f>
        <v>0</v>
      </c>
      <c r="I1770" t="str">
        <f>VLOOKUP($A1770,'Medical Examinations'!$A$1:$J$2336,8,FALSE)</f>
        <v>No</v>
      </c>
      <c r="J1770" t="str">
        <f>VLOOKUP($A1770,'Medical Examinations'!$A$1:$J$2336,9,FALSE)</f>
        <v>Obesity</v>
      </c>
      <c r="K1770" t="str">
        <f>VLOOKUP($A1770,'Medical Examinations'!$A$1:$J$2336,10,FALSE)</f>
        <v>Normal</v>
      </c>
      <c r="L1770">
        <f>VLOOKUP($A1770,'Hospitalisation Details'!$A$1:$O$2344,2,FALSE)</f>
        <v>30</v>
      </c>
      <c r="M1770" s="6" t="str">
        <f>VLOOKUP($A1770,'Hospitalisation Details'!$A$1:$O$2344,5,FALSE)</f>
        <v>30-Aug-1991</v>
      </c>
      <c r="N1770" s="28">
        <f>VLOOKUP($A1770,'Hospitalisation Details'!$A$1:$O$2344,6,FALSE)</f>
        <v>31</v>
      </c>
      <c r="O1770" s="28">
        <f>VLOOKUP($A1770,'Hospitalisation Details'!$A$1:$O$2344,7,FALSE)</f>
        <v>2</v>
      </c>
      <c r="P1770" s="28">
        <f>VLOOKUP($A1770,'Hospitalisation Details'!$A$1:$O$2344,8,FALSE)</f>
        <v>4949.76</v>
      </c>
      <c r="Q1770" t="str">
        <f>VLOOKUP($A1770,'Hospitalisation Details'!$A$1:$O$2344,3,FALSE)</f>
        <v>Aug</v>
      </c>
    </row>
    <row r="1771" spans="1:17" ht="15.6" x14ac:dyDescent="0.3">
      <c r="A1771" s="21" t="s">
        <v>598</v>
      </c>
      <c r="B1771" t="str">
        <f>VLOOKUP($A1771,'Customer Names'!$A$2:$D$2336,3,FALSE)</f>
        <v>Michaela L</v>
      </c>
      <c r="C1771">
        <f>VLOOKUP($A1771,'Medical Examinations'!$A$1:$J$2336,2,FALSE)</f>
        <v>16.47</v>
      </c>
      <c r="D1771">
        <f>VLOOKUP($A1771,'Medical Examinations'!$A$1:$J$2336,3,FALSE)</f>
        <v>11.72</v>
      </c>
      <c r="E1771" t="str">
        <f>VLOOKUP($A1771,'Medical Examinations'!$A$1:$J$2336,4,FALSE)</f>
        <v>No</v>
      </c>
      <c r="F1771" t="str">
        <f>VLOOKUP($A1771,'Medical Examinations'!$A$1:$J$2336,5,FALSE)</f>
        <v>No</v>
      </c>
      <c r="G1771" t="str">
        <f>VLOOKUP($A1771,'Medical Examinations'!$A$1:$J$2336,6,FALSE)</f>
        <v>No</v>
      </c>
      <c r="H1771">
        <f>VLOOKUP($A1771,'Medical Examinations'!$A$1:$J$2336,7,FALSE)</f>
        <v>0</v>
      </c>
      <c r="I1771" t="str">
        <f>VLOOKUP($A1771,'Medical Examinations'!$A$1:$J$2336,8,FALSE)</f>
        <v>No</v>
      </c>
      <c r="J1771" t="str">
        <f>VLOOKUP($A1771,'Medical Examinations'!$A$1:$J$2336,9,FALSE)</f>
        <v>Under Weight</v>
      </c>
      <c r="K1771" t="str">
        <f>VLOOKUP($A1771,'Medical Examinations'!$A$1:$J$2336,10,FALSE)</f>
        <v>Diabetes</v>
      </c>
      <c r="L1771">
        <f>VLOOKUP($A1771,'Hospitalisation Details'!$A$1:$O$2344,2,FALSE)</f>
        <v>26</v>
      </c>
      <c r="M1771" s="6" t="str">
        <f>VLOOKUP($A1771,'Hospitalisation Details'!$A$1:$O$2344,5,FALSE)</f>
        <v>26-Jun-1974</v>
      </c>
      <c r="N1771" s="28">
        <f>VLOOKUP($A1771,'Hospitalisation Details'!$A$1:$O$2344,6,FALSE)</f>
        <v>48</v>
      </c>
      <c r="O1771" s="28">
        <f>VLOOKUP($A1771,'Hospitalisation Details'!$A$1:$O$2344,7,FALSE)</f>
        <v>0</v>
      </c>
      <c r="P1771" s="28">
        <f>VLOOKUP($A1771,'Hospitalisation Details'!$A$1:$O$2344,8,FALSE)</f>
        <v>4942.0600000000004</v>
      </c>
      <c r="Q1771" t="str">
        <f>VLOOKUP($A1771,'Hospitalisation Details'!$A$1:$O$2344,3,FALSE)</f>
        <v>Jun</v>
      </c>
    </row>
    <row r="1772" spans="1:17" ht="15.6" x14ac:dyDescent="0.3">
      <c r="A1772" s="21" t="s">
        <v>597</v>
      </c>
      <c r="B1772" t="str">
        <f>VLOOKUP($A1772,'Customer Names'!$A$2:$D$2336,3,FALSE)</f>
        <v>Shalaleh</v>
      </c>
      <c r="C1772">
        <f>VLOOKUP($A1772,'Medical Examinations'!$A$1:$J$2336,2,FALSE)</f>
        <v>25.8</v>
      </c>
      <c r="D1772">
        <f>VLOOKUP($A1772,'Medical Examinations'!$A$1:$J$2336,3,FALSE)</f>
        <v>5.29</v>
      </c>
      <c r="E1772" t="str">
        <f>VLOOKUP($A1772,'Medical Examinations'!$A$1:$J$2336,4,FALSE)</f>
        <v>No</v>
      </c>
      <c r="F1772" t="str">
        <f>VLOOKUP($A1772,'Medical Examinations'!$A$1:$J$2336,5,FALSE)</f>
        <v>No</v>
      </c>
      <c r="G1772" t="str">
        <f>VLOOKUP($A1772,'Medical Examinations'!$A$1:$J$2336,6,FALSE)</f>
        <v>No</v>
      </c>
      <c r="H1772">
        <f>VLOOKUP($A1772,'Medical Examinations'!$A$1:$J$2336,7,FALSE)</f>
        <v>0</v>
      </c>
      <c r="I1772" t="str">
        <f>VLOOKUP($A1772,'Medical Examinations'!$A$1:$J$2336,8,FALSE)</f>
        <v>No</v>
      </c>
      <c r="J1772" t="str">
        <f>VLOOKUP($A1772,'Medical Examinations'!$A$1:$J$2336,9,FALSE)</f>
        <v>Over Weight</v>
      </c>
      <c r="K1772" t="str">
        <f>VLOOKUP($A1772,'Medical Examinations'!$A$1:$J$2336,10,FALSE)</f>
        <v>Normal</v>
      </c>
      <c r="L1772">
        <f>VLOOKUP($A1772,'Hospitalisation Details'!$A$1:$O$2344,2,FALSE)</f>
        <v>27</v>
      </c>
      <c r="M1772" s="6" t="str">
        <f>VLOOKUP($A1772,'Hospitalisation Details'!$A$1:$O$2344,5,FALSE)</f>
        <v>27-Nov-1991</v>
      </c>
      <c r="N1772" s="28">
        <f>VLOOKUP($A1772,'Hospitalisation Details'!$A$1:$O$2344,6,FALSE)</f>
        <v>31</v>
      </c>
      <c r="O1772" s="28">
        <f>VLOOKUP($A1772,'Hospitalisation Details'!$A$1:$O$2344,7,FALSE)</f>
        <v>2</v>
      </c>
      <c r="P1772" s="28">
        <f>VLOOKUP($A1772,'Hospitalisation Details'!$A$1:$O$2344,8,FALSE)</f>
        <v>4934.71</v>
      </c>
      <c r="Q1772" t="str">
        <f>VLOOKUP($A1772,'Hospitalisation Details'!$A$1:$O$2344,3,FALSE)</f>
        <v>Nov</v>
      </c>
    </row>
    <row r="1773" spans="1:17" ht="15.6" x14ac:dyDescent="0.3">
      <c r="A1773" s="21" t="s">
        <v>596</v>
      </c>
      <c r="B1773" t="str">
        <f>VLOOKUP($A1773,'Customer Names'!$A$2:$D$2336,3,FALSE)</f>
        <v>Karen</v>
      </c>
      <c r="C1773">
        <f>VLOOKUP($A1773,'Medical Examinations'!$A$1:$J$2336,2,FALSE)</f>
        <v>23.6</v>
      </c>
      <c r="D1773">
        <f>VLOOKUP($A1773,'Medical Examinations'!$A$1:$J$2336,3,FALSE)</f>
        <v>4.33</v>
      </c>
      <c r="E1773" t="str">
        <f>VLOOKUP($A1773,'Medical Examinations'!$A$1:$J$2336,4,FALSE)</f>
        <v>No</v>
      </c>
      <c r="F1773" t="str">
        <f>VLOOKUP($A1773,'Medical Examinations'!$A$1:$J$2336,5,FALSE)</f>
        <v>No</v>
      </c>
      <c r="G1773" t="str">
        <f>VLOOKUP($A1773,'Medical Examinations'!$A$1:$J$2336,6,FALSE)</f>
        <v>No</v>
      </c>
      <c r="H1773">
        <f>VLOOKUP($A1773,'Medical Examinations'!$A$1:$J$2336,7,FALSE)</f>
        <v>0</v>
      </c>
      <c r="I1773" t="str">
        <f>VLOOKUP($A1773,'Medical Examinations'!$A$1:$J$2336,8,FALSE)</f>
        <v>No</v>
      </c>
      <c r="J1773" t="str">
        <f>VLOOKUP($A1773,'Medical Examinations'!$A$1:$J$2336,9,FALSE)</f>
        <v>Normal Weight</v>
      </c>
      <c r="K1773" t="str">
        <f>VLOOKUP($A1773,'Medical Examinations'!$A$1:$J$2336,10,FALSE)</f>
        <v>Normal</v>
      </c>
      <c r="L1773">
        <f>VLOOKUP($A1773,'Hospitalisation Details'!$A$1:$O$2344,2,FALSE)</f>
        <v>23</v>
      </c>
      <c r="M1773" s="6" t="str">
        <f>VLOOKUP($A1773,'Hospitalisation Details'!$A$1:$O$2344,5,FALSE)</f>
        <v>23-Aug-1991</v>
      </c>
      <c r="N1773" s="28">
        <f>VLOOKUP($A1773,'Hospitalisation Details'!$A$1:$O$2344,6,FALSE)</f>
        <v>31</v>
      </c>
      <c r="O1773" s="28">
        <f>VLOOKUP($A1773,'Hospitalisation Details'!$A$1:$O$2344,7,FALSE)</f>
        <v>2</v>
      </c>
      <c r="P1773" s="28">
        <f>VLOOKUP($A1773,'Hospitalisation Details'!$A$1:$O$2344,8,FALSE)</f>
        <v>4931.6499999999996</v>
      </c>
      <c r="Q1773" t="str">
        <f>VLOOKUP($A1773,'Hospitalisation Details'!$A$1:$O$2344,3,FALSE)</f>
        <v>Aug</v>
      </c>
    </row>
    <row r="1774" spans="1:17" ht="15.6" x14ac:dyDescent="0.3">
      <c r="A1774" s="21" t="s">
        <v>595</v>
      </c>
      <c r="B1774" t="str">
        <f>VLOOKUP($A1774,'Customer Names'!$A$2:$D$2336,3,FALSE)</f>
        <v>Zuzana</v>
      </c>
      <c r="C1774">
        <f>VLOOKUP($A1774,'Medical Examinations'!$A$1:$J$2336,2,FALSE)</f>
        <v>32.11</v>
      </c>
      <c r="D1774">
        <f>VLOOKUP($A1774,'Medical Examinations'!$A$1:$J$2336,3,FALSE)</f>
        <v>6.24</v>
      </c>
      <c r="E1774" t="str">
        <f>VLOOKUP($A1774,'Medical Examinations'!$A$1:$J$2336,4,FALSE)</f>
        <v>No</v>
      </c>
      <c r="F1774" t="str">
        <f>VLOOKUP($A1774,'Medical Examinations'!$A$1:$J$2336,5,FALSE)</f>
        <v>No</v>
      </c>
      <c r="G1774" t="str">
        <f>VLOOKUP($A1774,'Medical Examinations'!$A$1:$J$2336,6,FALSE)</f>
        <v>Yes</v>
      </c>
      <c r="H1774">
        <f>VLOOKUP($A1774,'Medical Examinations'!$A$1:$J$2336,7,FALSE)</f>
        <v>1</v>
      </c>
      <c r="I1774" t="str">
        <f>VLOOKUP($A1774,'Medical Examinations'!$A$1:$J$2336,8,FALSE)</f>
        <v>No</v>
      </c>
      <c r="J1774" t="str">
        <f>VLOOKUP($A1774,'Medical Examinations'!$A$1:$J$2336,9,FALSE)</f>
        <v>Obesity</v>
      </c>
      <c r="K1774" t="str">
        <f>VLOOKUP($A1774,'Medical Examinations'!$A$1:$J$2336,10,FALSE)</f>
        <v>Prediabetes</v>
      </c>
      <c r="L1774">
        <f>VLOOKUP($A1774,'Hospitalisation Details'!$A$1:$O$2344,2,FALSE)</f>
        <v>10</v>
      </c>
      <c r="M1774" s="6" t="str">
        <f>VLOOKUP($A1774,'Hospitalisation Details'!$A$1:$O$2344,5,FALSE)</f>
        <v>10-Aug-1993</v>
      </c>
      <c r="N1774" s="28">
        <f>VLOOKUP($A1774,'Hospitalisation Details'!$A$1:$O$2344,6,FALSE)</f>
        <v>29</v>
      </c>
      <c r="O1774" s="28">
        <f>VLOOKUP($A1774,'Hospitalisation Details'!$A$1:$O$2344,7,FALSE)</f>
        <v>2</v>
      </c>
      <c r="P1774" s="28">
        <f>VLOOKUP($A1774,'Hospitalisation Details'!$A$1:$O$2344,8,FALSE)</f>
        <v>4922.92</v>
      </c>
      <c r="Q1774" t="str">
        <f>VLOOKUP($A1774,'Hospitalisation Details'!$A$1:$O$2344,3,FALSE)</f>
        <v>Aug</v>
      </c>
    </row>
    <row r="1775" spans="1:17" ht="15.6" x14ac:dyDescent="0.3">
      <c r="A1775" s="21" t="s">
        <v>594</v>
      </c>
      <c r="B1775" t="str">
        <f>VLOOKUP($A1775,'Customer Names'!$A$2:$D$2336,3,FALSE)</f>
        <v>Daniel J</v>
      </c>
      <c r="C1775">
        <f>VLOOKUP($A1775,'Medical Examinations'!$A$1:$J$2336,2,FALSE)</f>
        <v>30.114999999999998</v>
      </c>
      <c r="D1775">
        <f>VLOOKUP($A1775,'Medical Examinations'!$A$1:$J$2336,3,FALSE)</f>
        <v>11.61</v>
      </c>
      <c r="E1775" t="str">
        <f>VLOOKUP($A1775,'Medical Examinations'!$A$1:$J$2336,4,FALSE)</f>
        <v>No</v>
      </c>
      <c r="F1775" t="str">
        <f>VLOOKUP($A1775,'Medical Examinations'!$A$1:$J$2336,5,FALSE)</f>
        <v>No</v>
      </c>
      <c r="G1775" t="str">
        <f>VLOOKUP($A1775,'Medical Examinations'!$A$1:$J$2336,6,FALSE)</f>
        <v>No</v>
      </c>
      <c r="H1775">
        <f>VLOOKUP($A1775,'Medical Examinations'!$A$1:$J$2336,7,FALSE)</f>
        <v>0</v>
      </c>
      <c r="I1775" t="str">
        <f>VLOOKUP($A1775,'Medical Examinations'!$A$1:$J$2336,8,FALSE)</f>
        <v>No</v>
      </c>
      <c r="J1775" t="str">
        <f>VLOOKUP($A1775,'Medical Examinations'!$A$1:$J$2336,9,FALSE)</f>
        <v>Obesity</v>
      </c>
      <c r="K1775" t="str">
        <f>VLOOKUP($A1775,'Medical Examinations'!$A$1:$J$2336,10,FALSE)</f>
        <v>Diabetes</v>
      </c>
      <c r="L1775">
        <f>VLOOKUP($A1775,'Hospitalisation Details'!$A$1:$O$2344,2,FALSE)</f>
        <v>21</v>
      </c>
      <c r="M1775" s="6" t="str">
        <f>VLOOKUP($A1775,'Hospitalisation Details'!$A$1:$O$2344,5,FALSE)</f>
        <v>21-Aug-2002</v>
      </c>
      <c r="N1775" s="28">
        <f>VLOOKUP($A1775,'Hospitalisation Details'!$A$1:$O$2344,6,FALSE)</f>
        <v>20</v>
      </c>
      <c r="O1775" s="28">
        <f>VLOOKUP($A1775,'Hospitalisation Details'!$A$1:$O$2344,7,FALSE)</f>
        <v>5</v>
      </c>
      <c r="P1775" s="28">
        <f>VLOOKUP($A1775,'Hospitalisation Details'!$A$1:$O$2344,8,FALSE)</f>
        <v>4915.0600000000004</v>
      </c>
      <c r="Q1775" t="str">
        <f>VLOOKUP($A1775,'Hospitalisation Details'!$A$1:$O$2344,3,FALSE)</f>
        <v>Aug</v>
      </c>
    </row>
    <row r="1776" spans="1:17" ht="15.6" x14ac:dyDescent="0.3">
      <c r="A1776" s="21" t="s">
        <v>593</v>
      </c>
      <c r="B1776" t="str">
        <f>VLOOKUP($A1776,'Customer Names'!$A$2:$D$2336,3,FALSE)</f>
        <v>Alexandra</v>
      </c>
      <c r="C1776">
        <f>VLOOKUP($A1776,'Medical Examinations'!$A$1:$J$2336,2,FALSE)</f>
        <v>20.28</v>
      </c>
      <c r="D1776">
        <f>VLOOKUP($A1776,'Medical Examinations'!$A$1:$J$2336,3,FALSE)</f>
        <v>11.07</v>
      </c>
      <c r="E1776" t="str">
        <f>VLOOKUP($A1776,'Medical Examinations'!$A$1:$J$2336,4,FALSE)</f>
        <v>Yes</v>
      </c>
      <c r="F1776" t="str">
        <f>VLOOKUP($A1776,'Medical Examinations'!$A$1:$J$2336,5,FALSE)</f>
        <v>No</v>
      </c>
      <c r="G1776" t="str">
        <f>VLOOKUP($A1776,'Medical Examinations'!$A$1:$J$2336,6,FALSE)</f>
        <v>No</v>
      </c>
      <c r="H1776">
        <f>VLOOKUP($A1776,'Medical Examinations'!$A$1:$J$2336,7,FALSE)</f>
        <v>0</v>
      </c>
      <c r="I1776" t="str">
        <f>VLOOKUP($A1776,'Medical Examinations'!$A$1:$J$2336,8,FALSE)</f>
        <v>No</v>
      </c>
      <c r="J1776" t="str">
        <f>VLOOKUP($A1776,'Medical Examinations'!$A$1:$J$2336,9,FALSE)</f>
        <v>Normal Weight</v>
      </c>
      <c r="K1776" t="str">
        <f>VLOOKUP($A1776,'Medical Examinations'!$A$1:$J$2336,10,FALSE)</f>
        <v>Diabetes</v>
      </c>
      <c r="L1776">
        <f>VLOOKUP($A1776,'Hospitalisation Details'!$A$1:$O$2344,2,FALSE)</f>
        <v>18</v>
      </c>
      <c r="M1776" s="6" t="str">
        <f>VLOOKUP($A1776,'Hospitalisation Details'!$A$1:$O$2344,5,FALSE)</f>
        <v>18-Oct-1981</v>
      </c>
      <c r="N1776" s="28">
        <f>VLOOKUP($A1776,'Hospitalisation Details'!$A$1:$O$2344,6,FALSE)</f>
        <v>41</v>
      </c>
      <c r="O1776" s="28">
        <f>VLOOKUP($A1776,'Hospitalisation Details'!$A$1:$O$2344,7,FALSE)</f>
        <v>1</v>
      </c>
      <c r="P1776" s="28">
        <f>VLOOKUP($A1776,'Hospitalisation Details'!$A$1:$O$2344,8,FALSE)</f>
        <v>4911.8900000000003</v>
      </c>
      <c r="Q1776" t="str">
        <f>VLOOKUP($A1776,'Hospitalisation Details'!$A$1:$O$2344,3,FALSE)</f>
        <v>Oct</v>
      </c>
    </row>
    <row r="1777" spans="1:17" ht="15.6" x14ac:dyDescent="0.3">
      <c r="A1777" s="21" t="s">
        <v>592</v>
      </c>
      <c r="B1777" t="str">
        <f>VLOOKUP($A1777,'Customer Names'!$A$2:$D$2336,3,FALSE)</f>
        <v>Jessica</v>
      </c>
      <c r="C1777">
        <f>VLOOKUP($A1777,'Medical Examinations'!$A$1:$J$2336,2,FALSE)</f>
        <v>20.234999999999999</v>
      </c>
      <c r="D1777">
        <f>VLOOKUP($A1777,'Medical Examinations'!$A$1:$J$2336,3,FALSE)</f>
        <v>5.19</v>
      </c>
      <c r="E1777" t="str">
        <f>VLOOKUP($A1777,'Medical Examinations'!$A$1:$J$2336,4,FALSE)</f>
        <v>No</v>
      </c>
      <c r="F1777" t="str">
        <f>VLOOKUP($A1777,'Medical Examinations'!$A$1:$J$2336,5,FALSE)</f>
        <v>No</v>
      </c>
      <c r="G1777" t="str">
        <f>VLOOKUP($A1777,'Medical Examinations'!$A$1:$J$2336,6,FALSE)</f>
        <v>Yes</v>
      </c>
      <c r="H1777">
        <f>VLOOKUP($A1777,'Medical Examinations'!$A$1:$J$2336,7,FALSE)</f>
        <v>1</v>
      </c>
      <c r="I1777" t="str">
        <f>VLOOKUP($A1777,'Medical Examinations'!$A$1:$J$2336,8,FALSE)</f>
        <v>No</v>
      </c>
      <c r="J1777" t="str">
        <f>VLOOKUP($A1777,'Medical Examinations'!$A$1:$J$2336,9,FALSE)</f>
        <v>Normal Weight</v>
      </c>
      <c r="K1777" t="str">
        <f>VLOOKUP($A1777,'Medical Examinations'!$A$1:$J$2336,10,FALSE)</f>
        <v>Normal</v>
      </c>
      <c r="L1777">
        <f>VLOOKUP($A1777,'Hospitalisation Details'!$A$1:$O$2344,2,FALSE)</f>
        <v>10</v>
      </c>
      <c r="M1777" s="6" t="str">
        <f>VLOOKUP($A1777,'Hospitalisation Details'!$A$1:$O$2344,5,FALSE)</f>
        <v>10-Jul-1993</v>
      </c>
      <c r="N1777" s="28">
        <f>VLOOKUP($A1777,'Hospitalisation Details'!$A$1:$O$2344,6,FALSE)</f>
        <v>29</v>
      </c>
      <c r="O1777" s="28">
        <f>VLOOKUP($A1777,'Hospitalisation Details'!$A$1:$O$2344,7,FALSE)</f>
        <v>2</v>
      </c>
      <c r="P1777" s="28">
        <f>VLOOKUP($A1777,'Hospitalisation Details'!$A$1:$O$2344,8,FALSE)</f>
        <v>4906.41</v>
      </c>
      <c r="Q1777" t="str">
        <f>VLOOKUP($A1777,'Hospitalisation Details'!$A$1:$O$2344,3,FALSE)</f>
        <v>Jul</v>
      </c>
    </row>
    <row r="1778" spans="1:17" ht="15.6" x14ac:dyDescent="0.3">
      <c r="A1778" s="21" t="s">
        <v>591</v>
      </c>
      <c r="B1778" t="str">
        <f>VLOOKUP($A1778,'Customer Names'!$A$2:$D$2336,3,FALSE)</f>
        <v>Matthew M</v>
      </c>
      <c r="C1778">
        <f>VLOOKUP($A1778,'Medical Examinations'!$A$1:$J$2336,2,FALSE)</f>
        <v>25.27</v>
      </c>
      <c r="D1778">
        <f>VLOOKUP($A1778,'Medical Examinations'!$A$1:$J$2336,3,FALSE)</f>
        <v>5.7</v>
      </c>
      <c r="E1778" t="str">
        <f>VLOOKUP($A1778,'Medical Examinations'!$A$1:$J$2336,4,FALSE)</f>
        <v>Yes</v>
      </c>
      <c r="F1778" t="str">
        <f>VLOOKUP($A1778,'Medical Examinations'!$A$1:$J$2336,5,FALSE)</f>
        <v>No</v>
      </c>
      <c r="G1778" t="str">
        <f>VLOOKUP($A1778,'Medical Examinations'!$A$1:$J$2336,6,FALSE)</f>
        <v>No</v>
      </c>
      <c r="H1778">
        <f>VLOOKUP($A1778,'Medical Examinations'!$A$1:$J$2336,7,FALSE)</f>
        <v>1</v>
      </c>
      <c r="I1778" t="str">
        <f>VLOOKUP($A1778,'Medical Examinations'!$A$1:$J$2336,8,FALSE)</f>
        <v>No</v>
      </c>
      <c r="J1778" t="str">
        <f>VLOOKUP($A1778,'Medical Examinations'!$A$1:$J$2336,9,FALSE)</f>
        <v>Over Weight</v>
      </c>
      <c r="K1778" t="str">
        <f>VLOOKUP($A1778,'Medical Examinations'!$A$1:$J$2336,10,FALSE)</f>
        <v>Normal</v>
      </c>
      <c r="L1778">
        <f>VLOOKUP($A1778,'Hospitalisation Details'!$A$1:$O$2344,2,FALSE)</f>
        <v>23</v>
      </c>
      <c r="M1778" s="6" t="str">
        <f>VLOOKUP($A1778,'Hospitalisation Details'!$A$1:$O$2344,5,FALSE)</f>
        <v>23-Sep-1988</v>
      </c>
      <c r="N1778" s="28">
        <f>VLOOKUP($A1778,'Hospitalisation Details'!$A$1:$O$2344,6,FALSE)</f>
        <v>34</v>
      </c>
      <c r="O1778" s="28">
        <f>VLOOKUP($A1778,'Hospitalisation Details'!$A$1:$O$2344,7,FALSE)</f>
        <v>1</v>
      </c>
      <c r="P1778" s="28">
        <f>VLOOKUP($A1778,'Hospitalisation Details'!$A$1:$O$2344,8,FALSE)</f>
        <v>4894.75</v>
      </c>
      <c r="Q1778" t="str">
        <f>VLOOKUP($A1778,'Hospitalisation Details'!$A$1:$O$2344,3,FALSE)</f>
        <v>Sep</v>
      </c>
    </row>
    <row r="1779" spans="1:17" ht="15.6" x14ac:dyDescent="0.3">
      <c r="A1779" s="21" t="s">
        <v>590</v>
      </c>
      <c r="B1779" t="str">
        <f>VLOOKUP($A1779,'Customer Names'!$A$2:$D$2336,3,FALSE)</f>
        <v>Nadine A</v>
      </c>
      <c r="C1779">
        <f>VLOOKUP($A1779,'Medical Examinations'!$A$1:$J$2336,2,FALSE)</f>
        <v>24.24</v>
      </c>
      <c r="D1779">
        <f>VLOOKUP($A1779,'Medical Examinations'!$A$1:$J$2336,3,FALSE)</f>
        <v>6.15</v>
      </c>
      <c r="E1779" t="str">
        <f>VLOOKUP($A1779,'Medical Examinations'!$A$1:$J$2336,4,FALSE)</f>
        <v>No</v>
      </c>
      <c r="F1779" t="str">
        <f>VLOOKUP($A1779,'Medical Examinations'!$A$1:$J$2336,5,FALSE)</f>
        <v>No</v>
      </c>
      <c r="G1779" t="str">
        <f>VLOOKUP($A1779,'Medical Examinations'!$A$1:$J$2336,6,FALSE)</f>
        <v>No</v>
      </c>
      <c r="H1779">
        <f>VLOOKUP($A1779,'Medical Examinations'!$A$1:$J$2336,7,FALSE)</f>
        <v>0</v>
      </c>
      <c r="I1779" t="str">
        <f>VLOOKUP($A1779,'Medical Examinations'!$A$1:$J$2336,8,FALSE)</f>
        <v>No</v>
      </c>
      <c r="J1779" t="str">
        <f>VLOOKUP($A1779,'Medical Examinations'!$A$1:$J$2336,9,FALSE)</f>
        <v>Normal Weight</v>
      </c>
      <c r="K1779" t="str">
        <f>VLOOKUP($A1779,'Medical Examinations'!$A$1:$J$2336,10,FALSE)</f>
        <v>Prediabetes</v>
      </c>
      <c r="L1779">
        <f>VLOOKUP($A1779,'Hospitalisation Details'!$A$1:$O$2344,2,FALSE)</f>
        <v>28</v>
      </c>
      <c r="M1779" s="6" t="str">
        <f>VLOOKUP($A1779,'Hospitalisation Details'!$A$1:$O$2344,5,FALSE)</f>
        <v>28-Nov-1990</v>
      </c>
      <c r="N1779" s="28">
        <f>VLOOKUP($A1779,'Hospitalisation Details'!$A$1:$O$2344,6,FALSE)</f>
        <v>32</v>
      </c>
      <c r="O1779" s="28">
        <f>VLOOKUP($A1779,'Hospitalisation Details'!$A$1:$O$2344,7,FALSE)</f>
        <v>3</v>
      </c>
      <c r="P1779" s="28">
        <f>VLOOKUP($A1779,'Hospitalisation Details'!$A$1:$O$2344,8,FALSE)</f>
        <v>4894.3900000000003</v>
      </c>
      <c r="Q1779" t="str">
        <f>VLOOKUP($A1779,'Hospitalisation Details'!$A$1:$O$2344,3,FALSE)</f>
        <v>Nov</v>
      </c>
    </row>
    <row r="1780" spans="1:17" ht="15.6" x14ac:dyDescent="0.3">
      <c r="A1780" s="21" t="s">
        <v>589</v>
      </c>
      <c r="B1780" t="str">
        <f>VLOOKUP($A1780,'Customer Names'!$A$2:$D$2336,3,FALSE)</f>
        <v>Peter J.Jr</v>
      </c>
      <c r="C1780">
        <f>VLOOKUP($A1780,'Medical Examinations'!$A$1:$J$2336,2,FALSE)</f>
        <v>35.75</v>
      </c>
      <c r="D1780">
        <f>VLOOKUP($A1780,'Medical Examinations'!$A$1:$J$2336,3,FALSE)</f>
        <v>5.07</v>
      </c>
      <c r="E1780" t="str">
        <f>VLOOKUP($A1780,'Medical Examinations'!$A$1:$J$2336,4,FALSE)</f>
        <v>No</v>
      </c>
      <c r="F1780" t="str">
        <f>VLOOKUP($A1780,'Medical Examinations'!$A$1:$J$2336,5,FALSE)</f>
        <v>No</v>
      </c>
      <c r="G1780" t="str">
        <f>VLOOKUP($A1780,'Medical Examinations'!$A$1:$J$2336,6,FALSE)</f>
        <v>No</v>
      </c>
      <c r="H1780">
        <f>VLOOKUP($A1780,'Medical Examinations'!$A$1:$J$2336,7,FALSE)</f>
        <v>0</v>
      </c>
      <c r="I1780" t="str">
        <f>VLOOKUP($A1780,'Medical Examinations'!$A$1:$J$2336,8,FALSE)</f>
        <v>No</v>
      </c>
      <c r="J1780" t="str">
        <f>VLOOKUP($A1780,'Medical Examinations'!$A$1:$J$2336,9,FALSE)</f>
        <v>Obesity</v>
      </c>
      <c r="K1780" t="str">
        <f>VLOOKUP($A1780,'Medical Examinations'!$A$1:$J$2336,10,FALSE)</f>
        <v>Normal</v>
      </c>
      <c r="L1780">
        <f>VLOOKUP($A1780,'Hospitalisation Details'!$A$1:$O$2344,2,FALSE)</f>
        <v>10</v>
      </c>
      <c r="M1780" s="6" t="str">
        <f>VLOOKUP($A1780,'Hospitalisation Details'!$A$1:$O$2344,5,FALSE)</f>
        <v>10-Jul-1989</v>
      </c>
      <c r="N1780" s="28">
        <f>VLOOKUP($A1780,'Hospitalisation Details'!$A$1:$O$2344,6,FALSE)</f>
        <v>33</v>
      </c>
      <c r="O1780" s="28">
        <f>VLOOKUP($A1780,'Hospitalisation Details'!$A$1:$O$2344,7,FALSE)</f>
        <v>2</v>
      </c>
      <c r="P1780" s="28">
        <f>VLOOKUP($A1780,'Hospitalisation Details'!$A$1:$O$2344,8,FALSE)</f>
        <v>4890</v>
      </c>
      <c r="Q1780" t="str">
        <f>VLOOKUP($A1780,'Hospitalisation Details'!$A$1:$O$2344,3,FALSE)</f>
        <v>Jul</v>
      </c>
    </row>
    <row r="1781" spans="1:17" ht="15.6" x14ac:dyDescent="0.3">
      <c r="A1781" s="21" t="s">
        <v>588</v>
      </c>
      <c r="B1781" t="str">
        <f>VLOOKUP($A1781,'Customer Names'!$A$2:$D$2336,3,FALSE)</f>
        <v>Colleen M</v>
      </c>
      <c r="C1781">
        <f>VLOOKUP($A1781,'Medical Examinations'!$A$1:$J$2336,2,FALSE)</f>
        <v>29.92</v>
      </c>
      <c r="D1781">
        <f>VLOOKUP($A1781,'Medical Examinations'!$A$1:$J$2336,3,FALSE)</f>
        <v>10.97</v>
      </c>
      <c r="E1781" t="str">
        <f>VLOOKUP($A1781,'Medical Examinations'!$A$1:$J$2336,4,FALSE)</f>
        <v>Yes</v>
      </c>
      <c r="F1781" t="str">
        <f>VLOOKUP($A1781,'Medical Examinations'!$A$1:$J$2336,5,FALSE)</f>
        <v>No</v>
      </c>
      <c r="G1781" t="str">
        <f>VLOOKUP($A1781,'Medical Examinations'!$A$1:$J$2336,6,FALSE)</f>
        <v>No</v>
      </c>
      <c r="H1781">
        <f>VLOOKUP($A1781,'Medical Examinations'!$A$1:$J$2336,7,FALSE)</f>
        <v>1</v>
      </c>
      <c r="I1781" t="str">
        <f>VLOOKUP($A1781,'Medical Examinations'!$A$1:$J$2336,8,FALSE)</f>
        <v>No</v>
      </c>
      <c r="J1781" t="str">
        <f>VLOOKUP($A1781,'Medical Examinations'!$A$1:$J$2336,9,FALSE)</f>
        <v>Obesity</v>
      </c>
      <c r="K1781" t="str">
        <f>VLOOKUP($A1781,'Medical Examinations'!$A$1:$J$2336,10,FALSE)</f>
        <v>Diabetes</v>
      </c>
      <c r="L1781">
        <f>VLOOKUP($A1781,'Hospitalisation Details'!$A$1:$O$2344,2,FALSE)</f>
        <v>27</v>
      </c>
      <c r="M1781" s="6" t="str">
        <f>VLOOKUP($A1781,'Hospitalisation Details'!$A$1:$O$2344,5,FALSE)</f>
        <v>27-Oct-1986</v>
      </c>
      <c r="N1781" s="28">
        <f>VLOOKUP($A1781,'Hospitalisation Details'!$A$1:$O$2344,6,FALSE)</f>
        <v>36</v>
      </c>
      <c r="O1781" s="28">
        <f>VLOOKUP($A1781,'Hospitalisation Details'!$A$1:$O$2344,7,FALSE)</f>
        <v>0</v>
      </c>
      <c r="P1781" s="28">
        <f>VLOOKUP($A1781,'Hospitalisation Details'!$A$1:$O$2344,8,FALSE)</f>
        <v>4889.04</v>
      </c>
      <c r="Q1781" t="str">
        <f>VLOOKUP($A1781,'Hospitalisation Details'!$A$1:$O$2344,3,FALSE)</f>
        <v>Oct</v>
      </c>
    </row>
    <row r="1782" spans="1:17" ht="15.6" x14ac:dyDescent="0.3">
      <c r="A1782" s="21" t="s">
        <v>587</v>
      </c>
      <c r="B1782" t="str">
        <f>VLOOKUP($A1782,'Customer Names'!$A$2:$D$2336,3,FALSE)</f>
        <v>Julie A</v>
      </c>
      <c r="C1782">
        <f>VLOOKUP($A1782,'Medical Examinations'!$A$1:$J$2336,2,FALSE)</f>
        <v>26.2</v>
      </c>
      <c r="D1782">
        <f>VLOOKUP($A1782,'Medical Examinations'!$A$1:$J$2336,3,FALSE)</f>
        <v>10.93</v>
      </c>
      <c r="E1782" t="str">
        <f>VLOOKUP($A1782,'Medical Examinations'!$A$1:$J$2336,4,FALSE)</f>
        <v>Yes</v>
      </c>
      <c r="F1782" t="str">
        <f>VLOOKUP($A1782,'Medical Examinations'!$A$1:$J$2336,5,FALSE)</f>
        <v>No</v>
      </c>
      <c r="G1782" t="str">
        <f>VLOOKUP($A1782,'Medical Examinations'!$A$1:$J$2336,6,FALSE)</f>
        <v>No</v>
      </c>
      <c r="H1782">
        <f>VLOOKUP($A1782,'Medical Examinations'!$A$1:$J$2336,7,FALSE)</f>
        <v>1</v>
      </c>
      <c r="I1782" t="str">
        <f>VLOOKUP($A1782,'Medical Examinations'!$A$1:$J$2336,8,FALSE)</f>
        <v>No</v>
      </c>
      <c r="J1782" t="str">
        <f>VLOOKUP($A1782,'Medical Examinations'!$A$1:$J$2336,9,FALSE)</f>
        <v>Over Weight</v>
      </c>
      <c r="K1782" t="str">
        <f>VLOOKUP($A1782,'Medical Examinations'!$A$1:$J$2336,10,FALSE)</f>
        <v>Diabetes</v>
      </c>
      <c r="L1782">
        <f>VLOOKUP($A1782,'Hospitalisation Details'!$A$1:$O$2344,2,FALSE)</f>
        <v>23</v>
      </c>
      <c r="M1782" s="6" t="str">
        <f>VLOOKUP($A1782,'Hospitalisation Details'!$A$1:$O$2344,5,FALSE)</f>
        <v>23-Dec-1986</v>
      </c>
      <c r="N1782" s="28">
        <f>VLOOKUP($A1782,'Hospitalisation Details'!$A$1:$O$2344,6,FALSE)</f>
        <v>36</v>
      </c>
      <c r="O1782" s="28">
        <f>VLOOKUP($A1782,'Hospitalisation Details'!$A$1:$O$2344,7,FALSE)</f>
        <v>0</v>
      </c>
      <c r="P1782" s="28">
        <f>VLOOKUP($A1782,'Hospitalisation Details'!$A$1:$O$2344,8,FALSE)</f>
        <v>4883.87</v>
      </c>
      <c r="Q1782" t="str">
        <f>VLOOKUP($A1782,'Hospitalisation Details'!$A$1:$O$2344,3,FALSE)</f>
        <v>Dec</v>
      </c>
    </row>
    <row r="1783" spans="1:17" ht="15.6" x14ac:dyDescent="0.3">
      <c r="A1783" s="21" t="s">
        <v>586</v>
      </c>
      <c r="B1783" t="str">
        <f>VLOOKUP($A1783,'Customer Names'!$A$2:$D$2336,3,FALSE)</f>
        <v>Douglas W</v>
      </c>
      <c r="C1783">
        <f>VLOOKUP($A1783,'Medical Examinations'!$A$1:$J$2336,2,FALSE)</f>
        <v>26.695</v>
      </c>
      <c r="D1783">
        <f>VLOOKUP($A1783,'Medical Examinations'!$A$1:$J$2336,3,FALSE)</f>
        <v>4.21</v>
      </c>
      <c r="E1783" t="str">
        <f>VLOOKUP($A1783,'Medical Examinations'!$A$1:$J$2336,4,FALSE)</f>
        <v>Yes</v>
      </c>
      <c r="F1783" t="str">
        <f>VLOOKUP($A1783,'Medical Examinations'!$A$1:$J$2336,5,FALSE)</f>
        <v>No</v>
      </c>
      <c r="G1783" t="str">
        <f>VLOOKUP($A1783,'Medical Examinations'!$A$1:$J$2336,6,FALSE)</f>
        <v>Yes</v>
      </c>
      <c r="H1783">
        <f>VLOOKUP($A1783,'Medical Examinations'!$A$1:$J$2336,7,FALSE)</f>
        <v>1</v>
      </c>
      <c r="I1783" t="str">
        <f>VLOOKUP($A1783,'Medical Examinations'!$A$1:$J$2336,8,FALSE)</f>
        <v>No</v>
      </c>
      <c r="J1783" t="str">
        <f>VLOOKUP($A1783,'Medical Examinations'!$A$1:$J$2336,9,FALSE)</f>
        <v>Over Weight</v>
      </c>
      <c r="K1783" t="str">
        <f>VLOOKUP($A1783,'Medical Examinations'!$A$1:$J$2336,10,FALSE)</f>
        <v>Normal</v>
      </c>
      <c r="L1783">
        <f>VLOOKUP($A1783,'Hospitalisation Details'!$A$1:$O$2344,2,FALSE)</f>
        <v>29</v>
      </c>
      <c r="M1783" s="6" t="str">
        <f>VLOOKUP($A1783,'Hospitalisation Details'!$A$1:$O$2344,5,FALSE)</f>
        <v>29-Sep-1997</v>
      </c>
      <c r="N1783" s="28">
        <f>VLOOKUP($A1783,'Hospitalisation Details'!$A$1:$O$2344,6,FALSE)</f>
        <v>25</v>
      </c>
      <c r="O1783" s="28">
        <f>VLOOKUP($A1783,'Hospitalisation Details'!$A$1:$O$2344,7,FALSE)</f>
        <v>4</v>
      </c>
      <c r="P1783" s="28">
        <f>VLOOKUP($A1783,'Hospitalisation Details'!$A$1:$O$2344,8,FALSE)</f>
        <v>4877.9799999999996</v>
      </c>
      <c r="Q1783" t="str">
        <f>VLOOKUP($A1783,'Hospitalisation Details'!$A$1:$O$2344,3,FALSE)</f>
        <v>Sep</v>
      </c>
    </row>
    <row r="1784" spans="1:17" ht="15.6" x14ac:dyDescent="0.3">
      <c r="A1784" s="21" t="s">
        <v>585</v>
      </c>
      <c r="B1784" t="str">
        <f>VLOOKUP($A1784,'Customer Names'!$A$2:$D$2336,3,FALSE)</f>
        <v>Catherine</v>
      </c>
      <c r="C1784">
        <f>VLOOKUP($A1784,'Medical Examinations'!$A$1:$J$2336,2,FALSE)</f>
        <v>23.16</v>
      </c>
      <c r="D1784">
        <f>VLOOKUP($A1784,'Medical Examinations'!$A$1:$J$2336,3,FALSE)</f>
        <v>5.5</v>
      </c>
      <c r="E1784" t="str">
        <f>VLOOKUP($A1784,'Medical Examinations'!$A$1:$J$2336,4,FALSE)</f>
        <v>No</v>
      </c>
      <c r="F1784" t="str">
        <f>VLOOKUP($A1784,'Medical Examinations'!$A$1:$J$2336,5,FALSE)</f>
        <v>No</v>
      </c>
      <c r="G1784" t="str">
        <f>VLOOKUP($A1784,'Medical Examinations'!$A$1:$J$2336,6,FALSE)</f>
        <v>No</v>
      </c>
      <c r="H1784">
        <f>VLOOKUP($A1784,'Medical Examinations'!$A$1:$J$2336,7,FALSE)</f>
        <v>0</v>
      </c>
      <c r="I1784" t="str">
        <f>VLOOKUP($A1784,'Medical Examinations'!$A$1:$J$2336,8,FALSE)</f>
        <v>No</v>
      </c>
      <c r="J1784" t="str">
        <f>VLOOKUP($A1784,'Medical Examinations'!$A$1:$J$2336,9,FALSE)</f>
        <v>Normal Weight</v>
      </c>
      <c r="K1784" t="str">
        <f>VLOOKUP($A1784,'Medical Examinations'!$A$1:$J$2336,10,FALSE)</f>
        <v>Normal</v>
      </c>
      <c r="L1784">
        <f>VLOOKUP($A1784,'Hospitalisation Details'!$A$1:$O$2344,2,FALSE)</f>
        <v>1</v>
      </c>
      <c r="M1784" s="6" t="str">
        <f>VLOOKUP($A1784,'Hospitalisation Details'!$A$1:$O$2344,5,FALSE)</f>
        <v>1-Sep-1989</v>
      </c>
      <c r="N1784" s="28">
        <f>VLOOKUP($A1784,'Hospitalisation Details'!$A$1:$O$2344,6,FALSE)</f>
        <v>33</v>
      </c>
      <c r="O1784" s="28">
        <f>VLOOKUP($A1784,'Hospitalisation Details'!$A$1:$O$2344,7,FALSE)</f>
        <v>3</v>
      </c>
      <c r="P1784" s="28">
        <f>VLOOKUP($A1784,'Hospitalisation Details'!$A$1:$O$2344,8,FALSE)</f>
        <v>4859.8900000000003</v>
      </c>
      <c r="Q1784" t="str">
        <f>VLOOKUP($A1784,'Hospitalisation Details'!$A$1:$O$2344,3,FALSE)</f>
        <v>Sep</v>
      </c>
    </row>
    <row r="1785" spans="1:17" ht="15.6" x14ac:dyDescent="0.3">
      <c r="A1785" s="21" t="s">
        <v>584</v>
      </c>
      <c r="B1785" t="str">
        <f>VLOOKUP($A1785,'Customer Names'!$A$2:$D$2336,3,FALSE)</f>
        <v>James A</v>
      </c>
      <c r="C1785">
        <f>VLOOKUP($A1785,'Medical Examinations'!$A$1:$J$2336,2,FALSE)</f>
        <v>32.585000000000001</v>
      </c>
      <c r="D1785">
        <f>VLOOKUP($A1785,'Medical Examinations'!$A$1:$J$2336,3,FALSE)</f>
        <v>4.93</v>
      </c>
      <c r="E1785" t="str">
        <f>VLOOKUP($A1785,'Medical Examinations'!$A$1:$J$2336,4,FALSE)</f>
        <v>Yes</v>
      </c>
      <c r="F1785" t="str">
        <f>VLOOKUP($A1785,'Medical Examinations'!$A$1:$J$2336,5,FALSE)</f>
        <v>No</v>
      </c>
      <c r="G1785" t="str">
        <f>VLOOKUP($A1785,'Medical Examinations'!$A$1:$J$2336,6,FALSE)</f>
        <v>No</v>
      </c>
      <c r="H1785">
        <f>VLOOKUP($A1785,'Medical Examinations'!$A$1:$J$2336,7,FALSE)</f>
        <v>1</v>
      </c>
      <c r="I1785" t="str">
        <f>VLOOKUP($A1785,'Medical Examinations'!$A$1:$J$2336,8,FALSE)</f>
        <v>No</v>
      </c>
      <c r="J1785" t="str">
        <f>VLOOKUP($A1785,'Medical Examinations'!$A$1:$J$2336,9,FALSE)</f>
        <v>Obesity</v>
      </c>
      <c r="K1785" t="str">
        <f>VLOOKUP($A1785,'Medical Examinations'!$A$1:$J$2336,10,FALSE)</f>
        <v>Normal</v>
      </c>
      <c r="L1785">
        <f>VLOOKUP($A1785,'Hospitalisation Details'!$A$1:$O$2344,2,FALSE)</f>
        <v>27</v>
      </c>
      <c r="M1785" s="6" t="str">
        <f>VLOOKUP($A1785,'Hospitalisation Details'!$A$1:$O$2344,5,FALSE)</f>
        <v>27-Dec-1995</v>
      </c>
      <c r="N1785" s="28">
        <f>VLOOKUP($A1785,'Hospitalisation Details'!$A$1:$O$2344,6,FALSE)</f>
        <v>27</v>
      </c>
      <c r="O1785" s="28">
        <f>VLOOKUP($A1785,'Hospitalisation Details'!$A$1:$O$2344,7,FALSE)</f>
        <v>3</v>
      </c>
      <c r="P1785" s="28">
        <f>VLOOKUP($A1785,'Hospitalisation Details'!$A$1:$O$2344,8,FALSE)</f>
        <v>4846.92</v>
      </c>
      <c r="Q1785" t="str">
        <f>VLOOKUP($A1785,'Hospitalisation Details'!$A$1:$O$2344,3,FALSE)</f>
        <v>Dec</v>
      </c>
    </row>
    <row r="1786" spans="1:17" ht="15.6" x14ac:dyDescent="0.3">
      <c r="A1786" s="21" t="s">
        <v>583</v>
      </c>
      <c r="B1786" t="str">
        <f>VLOOKUP($A1786,'Customer Names'!$A$2:$D$2336,3,FALSE)</f>
        <v>Youngseong</v>
      </c>
      <c r="C1786">
        <f>VLOOKUP($A1786,'Medical Examinations'!$A$1:$J$2336,2,FALSE)</f>
        <v>33.97</v>
      </c>
      <c r="D1786">
        <f>VLOOKUP($A1786,'Medical Examinations'!$A$1:$J$2336,3,FALSE)</f>
        <v>5.6</v>
      </c>
      <c r="E1786" t="str">
        <f>VLOOKUP($A1786,'Medical Examinations'!$A$1:$J$2336,4,FALSE)</f>
        <v>Yes</v>
      </c>
      <c r="F1786" t="str">
        <f>VLOOKUP($A1786,'Medical Examinations'!$A$1:$J$2336,5,FALSE)</f>
        <v>No</v>
      </c>
      <c r="G1786" t="str">
        <f>VLOOKUP($A1786,'Medical Examinations'!$A$1:$J$2336,6,FALSE)</f>
        <v>No</v>
      </c>
      <c r="H1786">
        <f>VLOOKUP($A1786,'Medical Examinations'!$A$1:$J$2336,7,FALSE)</f>
        <v>0</v>
      </c>
      <c r="I1786" t="str">
        <f>VLOOKUP($A1786,'Medical Examinations'!$A$1:$J$2336,8,FALSE)</f>
        <v>No</v>
      </c>
      <c r="J1786" t="str">
        <f>VLOOKUP($A1786,'Medical Examinations'!$A$1:$J$2336,9,FALSE)</f>
        <v>Obesity</v>
      </c>
      <c r="K1786" t="str">
        <f>VLOOKUP($A1786,'Medical Examinations'!$A$1:$J$2336,10,FALSE)</f>
        <v>Normal</v>
      </c>
      <c r="L1786">
        <f>VLOOKUP($A1786,'Hospitalisation Details'!$A$1:$O$2344,2,FALSE)</f>
        <v>7</v>
      </c>
      <c r="M1786" s="6" t="str">
        <f>VLOOKUP($A1786,'Hospitalisation Details'!$A$1:$O$2344,5,FALSE)</f>
        <v>7-Jun-2001</v>
      </c>
      <c r="N1786" s="28">
        <f>VLOOKUP($A1786,'Hospitalisation Details'!$A$1:$O$2344,6,FALSE)</f>
        <v>22</v>
      </c>
      <c r="O1786" s="28">
        <f>VLOOKUP($A1786,'Hospitalisation Details'!$A$1:$O$2344,7,FALSE)</f>
        <v>0</v>
      </c>
      <c r="P1786" s="28">
        <f>VLOOKUP($A1786,'Hospitalisation Details'!$A$1:$O$2344,8,FALSE)</f>
        <v>4846.53</v>
      </c>
      <c r="Q1786" t="str">
        <f>VLOOKUP($A1786,'Hospitalisation Details'!$A$1:$O$2344,3,FALSE)</f>
        <v>Jun</v>
      </c>
    </row>
    <row r="1787" spans="1:17" ht="15.6" x14ac:dyDescent="0.3">
      <c r="A1787" s="21" t="s">
        <v>582</v>
      </c>
      <c r="B1787" t="str">
        <f>VLOOKUP($A1787,'Customer Names'!$A$2:$D$2336,3,FALSE)</f>
        <v>John</v>
      </c>
      <c r="C1787">
        <f>VLOOKUP($A1787,'Medical Examinations'!$A$1:$J$2336,2,FALSE)</f>
        <v>16.57</v>
      </c>
      <c r="D1787">
        <f>VLOOKUP($A1787,'Medical Examinations'!$A$1:$J$2336,3,FALSE)</f>
        <v>9.99</v>
      </c>
      <c r="E1787" t="str">
        <f>VLOOKUP($A1787,'Medical Examinations'!$A$1:$J$2336,4,FALSE)</f>
        <v>No</v>
      </c>
      <c r="F1787" t="str">
        <f>VLOOKUP($A1787,'Medical Examinations'!$A$1:$J$2336,5,FALSE)</f>
        <v>No</v>
      </c>
      <c r="G1787" t="str">
        <f>VLOOKUP($A1787,'Medical Examinations'!$A$1:$J$2336,6,FALSE)</f>
        <v>No</v>
      </c>
      <c r="H1787">
        <f>VLOOKUP($A1787,'Medical Examinations'!$A$1:$J$2336,7,FALSE)</f>
        <v>0</v>
      </c>
      <c r="I1787" t="str">
        <f>VLOOKUP($A1787,'Medical Examinations'!$A$1:$J$2336,8,FALSE)</f>
        <v>No</v>
      </c>
      <c r="J1787" t="str">
        <f>VLOOKUP($A1787,'Medical Examinations'!$A$1:$J$2336,9,FALSE)</f>
        <v>Under Weight</v>
      </c>
      <c r="K1787" t="str">
        <f>VLOOKUP($A1787,'Medical Examinations'!$A$1:$J$2336,10,FALSE)</f>
        <v>Diabetes</v>
      </c>
      <c r="L1787">
        <f>VLOOKUP($A1787,'Hospitalisation Details'!$A$1:$O$2344,2,FALSE)</f>
        <v>11</v>
      </c>
      <c r="M1787" s="6" t="str">
        <f>VLOOKUP($A1787,'Hospitalisation Details'!$A$1:$O$2344,5,FALSE)</f>
        <v>11-Sep-1974</v>
      </c>
      <c r="N1787" s="28">
        <f>VLOOKUP($A1787,'Hospitalisation Details'!$A$1:$O$2344,6,FALSE)</f>
        <v>48</v>
      </c>
      <c r="O1787" s="28">
        <f>VLOOKUP($A1787,'Hospitalisation Details'!$A$1:$O$2344,7,FALSE)</f>
        <v>0</v>
      </c>
      <c r="P1787" s="28">
        <f>VLOOKUP($A1787,'Hospitalisation Details'!$A$1:$O$2344,8,FALSE)</f>
        <v>4844.67</v>
      </c>
      <c r="Q1787" t="str">
        <f>VLOOKUP($A1787,'Hospitalisation Details'!$A$1:$O$2344,3,FALSE)</f>
        <v>Sep</v>
      </c>
    </row>
    <row r="1788" spans="1:17" ht="15.6" x14ac:dyDescent="0.3">
      <c r="A1788" s="21" t="s">
        <v>581</v>
      </c>
      <c r="B1788" t="str">
        <f>VLOOKUP($A1788,'Customer Names'!$A$2:$D$2336,3,FALSE)</f>
        <v>Brandon S</v>
      </c>
      <c r="C1788">
        <f>VLOOKUP($A1788,'Medical Examinations'!$A$1:$J$2336,2,FALSE)</f>
        <v>17.55</v>
      </c>
      <c r="D1788">
        <f>VLOOKUP($A1788,'Medical Examinations'!$A$1:$J$2336,3,FALSE)</f>
        <v>5.93</v>
      </c>
      <c r="E1788" t="str">
        <f>VLOOKUP($A1788,'Medical Examinations'!$A$1:$J$2336,4,FALSE)</f>
        <v>No</v>
      </c>
      <c r="F1788" t="str">
        <f>VLOOKUP($A1788,'Medical Examinations'!$A$1:$J$2336,5,FALSE)</f>
        <v>No</v>
      </c>
      <c r="G1788" t="str">
        <f>VLOOKUP($A1788,'Medical Examinations'!$A$1:$J$2336,6,FALSE)</f>
        <v>Yes</v>
      </c>
      <c r="H1788">
        <f>VLOOKUP($A1788,'Medical Examinations'!$A$1:$J$2336,7,FALSE)</f>
        <v>1</v>
      </c>
      <c r="I1788" t="str">
        <f>VLOOKUP($A1788,'Medical Examinations'!$A$1:$J$2336,8,FALSE)</f>
        <v>No</v>
      </c>
      <c r="J1788" t="str">
        <f>VLOOKUP($A1788,'Medical Examinations'!$A$1:$J$2336,9,FALSE)</f>
        <v>Under Weight</v>
      </c>
      <c r="K1788" t="str">
        <f>VLOOKUP($A1788,'Medical Examinations'!$A$1:$J$2336,10,FALSE)</f>
        <v>Prediabetes</v>
      </c>
      <c r="L1788">
        <f>VLOOKUP($A1788,'Hospitalisation Details'!$A$1:$O$2344,2,FALSE)</f>
        <v>13</v>
      </c>
      <c r="M1788" s="6" t="str">
        <f>VLOOKUP($A1788,'Hospitalisation Details'!$A$1:$O$2344,5,FALSE)</f>
        <v>13-Dec-1979</v>
      </c>
      <c r="N1788" s="28">
        <f>VLOOKUP($A1788,'Hospitalisation Details'!$A$1:$O$2344,6,FALSE)</f>
        <v>43</v>
      </c>
      <c r="O1788" s="28">
        <f>VLOOKUP($A1788,'Hospitalisation Details'!$A$1:$O$2344,7,FALSE)</f>
        <v>2</v>
      </c>
      <c r="P1788" s="28">
        <f>VLOOKUP($A1788,'Hospitalisation Details'!$A$1:$O$2344,8,FALSE)</f>
        <v>4843.79</v>
      </c>
      <c r="Q1788" t="str">
        <f>VLOOKUP($A1788,'Hospitalisation Details'!$A$1:$O$2344,3,FALSE)</f>
        <v>Dec</v>
      </c>
    </row>
    <row r="1789" spans="1:17" ht="15.6" x14ac:dyDescent="0.3">
      <c r="A1789" s="21" t="s">
        <v>580</v>
      </c>
      <c r="B1789" t="str">
        <f>VLOOKUP($A1789,'Customer Names'!$A$2:$D$2336,3,FALSE)</f>
        <v>Sean P</v>
      </c>
      <c r="C1789">
        <f>VLOOKUP($A1789,'Medical Examinations'!$A$1:$J$2336,2,FALSE)</f>
        <v>29.41</v>
      </c>
      <c r="D1789">
        <f>VLOOKUP($A1789,'Medical Examinations'!$A$1:$J$2336,3,FALSE)</f>
        <v>6.29</v>
      </c>
      <c r="E1789" t="str">
        <f>VLOOKUP($A1789,'Medical Examinations'!$A$1:$J$2336,4,FALSE)</f>
        <v>Yes</v>
      </c>
      <c r="F1789" t="str">
        <f>VLOOKUP($A1789,'Medical Examinations'!$A$1:$J$2336,5,FALSE)</f>
        <v>No</v>
      </c>
      <c r="G1789" t="str">
        <f>VLOOKUP($A1789,'Medical Examinations'!$A$1:$J$2336,6,FALSE)</f>
        <v>No</v>
      </c>
      <c r="H1789">
        <f>VLOOKUP($A1789,'Medical Examinations'!$A$1:$J$2336,7,FALSE)</f>
        <v>1</v>
      </c>
      <c r="I1789" t="str">
        <f>VLOOKUP($A1789,'Medical Examinations'!$A$1:$J$2336,8,FALSE)</f>
        <v>No</v>
      </c>
      <c r="J1789" t="str">
        <f>VLOOKUP($A1789,'Medical Examinations'!$A$1:$J$2336,9,FALSE)</f>
        <v>Over Weight</v>
      </c>
      <c r="K1789" t="str">
        <f>VLOOKUP($A1789,'Medical Examinations'!$A$1:$J$2336,10,FALSE)</f>
        <v>Prediabetes</v>
      </c>
      <c r="L1789">
        <f>VLOOKUP($A1789,'Hospitalisation Details'!$A$1:$O$2344,2,FALSE)</f>
        <v>29</v>
      </c>
      <c r="M1789" s="6" t="str">
        <f>VLOOKUP($A1789,'Hospitalisation Details'!$A$1:$O$2344,5,FALSE)</f>
        <v>29-Sep-1995</v>
      </c>
      <c r="N1789" s="28">
        <f>VLOOKUP($A1789,'Hospitalisation Details'!$A$1:$O$2344,6,FALSE)</f>
        <v>27</v>
      </c>
      <c r="O1789" s="28">
        <f>VLOOKUP($A1789,'Hospitalisation Details'!$A$1:$O$2344,7,FALSE)</f>
        <v>0</v>
      </c>
      <c r="P1789" s="28">
        <f>VLOOKUP($A1789,'Hospitalisation Details'!$A$1:$O$2344,8,FALSE)</f>
        <v>4840.95</v>
      </c>
      <c r="Q1789" t="str">
        <f>VLOOKUP($A1789,'Hospitalisation Details'!$A$1:$O$2344,3,FALSE)</f>
        <v>Sep</v>
      </c>
    </row>
    <row r="1790" spans="1:17" ht="15.6" x14ac:dyDescent="0.3">
      <c r="A1790" s="21" t="s">
        <v>579</v>
      </c>
      <c r="B1790" t="str">
        <f>VLOOKUP($A1790,'Customer Names'!$A$2:$D$2336,3,FALSE)</f>
        <v>Scott</v>
      </c>
      <c r="C1790">
        <f>VLOOKUP($A1790,'Medical Examinations'!$A$1:$J$2336,2,FALSE)</f>
        <v>17.91</v>
      </c>
      <c r="D1790">
        <f>VLOOKUP($A1790,'Medical Examinations'!$A$1:$J$2336,3,FALSE)</f>
        <v>5.65</v>
      </c>
      <c r="E1790" t="str">
        <f>VLOOKUP($A1790,'Medical Examinations'!$A$1:$J$2336,4,FALSE)</f>
        <v>No</v>
      </c>
      <c r="F1790" t="str">
        <f>VLOOKUP($A1790,'Medical Examinations'!$A$1:$J$2336,5,FALSE)</f>
        <v>No</v>
      </c>
      <c r="G1790" t="str">
        <f>VLOOKUP($A1790,'Medical Examinations'!$A$1:$J$2336,6,FALSE)</f>
        <v>No</v>
      </c>
      <c r="H1790">
        <f>VLOOKUP($A1790,'Medical Examinations'!$A$1:$J$2336,7,FALSE)</f>
        <v>1</v>
      </c>
      <c r="I1790" t="str">
        <f>VLOOKUP($A1790,'Medical Examinations'!$A$1:$J$2336,8,FALSE)</f>
        <v>No</v>
      </c>
      <c r="J1790" t="str">
        <f>VLOOKUP($A1790,'Medical Examinations'!$A$1:$J$2336,9,FALSE)</f>
        <v>Under Weight</v>
      </c>
      <c r="K1790" t="str">
        <f>VLOOKUP($A1790,'Medical Examinations'!$A$1:$J$2336,10,FALSE)</f>
        <v>Normal</v>
      </c>
      <c r="L1790">
        <f>VLOOKUP($A1790,'Hospitalisation Details'!$A$1:$O$2344,2,FALSE)</f>
        <v>15</v>
      </c>
      <c r="M1790" s="6" t="str">
        <f>VLOOKUP($A1790,'Hospitalisation Details'!$A$1:$O$2344,5,FALSE)</f>
        <v>15-Oct-1984</v>
      </c>
      <c r="N1790" s="28">
        <f>VLOOKUP($A1790,'Hospitalisation Details'!$A$1:$O$2344,6,FALSE)</f>
        <v>38</v>
      </c>
      <c r="O1790" s="28">
        <f>VLOOKUP($A1790,'Hospitalisation Details'!$A$1:$O$2344,7,FALSE)</f>
        <v>3</v>
      </c>
      <c r="P1790" s="28">
        <f>VLOOKUP($A1790,'Hospitalisation Details'!$A$1:$O$2344,8,FALSE)</f>
        <v>4839.18</v>
      </c>
      <c r="Q1790" t="str">
        <f>VLOOKUP($A1790,'Hospitalisation Details'!$A$1:$O$2344,3,FALSE)</f>
        <v>Oct</v>
      </c>
    </row>
    <row r="1791" spans="1:17" ht="15.6" x14ac:dyDescent="0.3">
      <c r="A1791" s="21" t="s">
        <v>578</v>
      </c>
      <c r="B1791" t="str">
        <f>VLOOKUP($A1791,'Customer Names'!$A$2:$D$2336,3,FALSE)</f>
        <v>Janez</v>
      </c>
      <c r="C1791">
        <f>VLOOKUP($A1791,'Medical Examinations'!$A$1:$J$2336,2,FALSE)</f>
        <v>31.57</v>
      </c>
      <c r="D1791">
        <f>VLOOKUP($A1791,'Medical Examinations'!$A$1:$J$2336,3,FALSE)</f>
        <v>6.15</v>
      </c>
      <c r="E1791" t="str">
        <f>VLOOKUP($A1791,'Medical Examinations'!$A$1:$J$2336,4,FALSE)</f>
        <v>No</v>
      </c>
      <c r="F1791" t="str">
        <f>VLOOKUP($A1791,'Medical Examinations'!$A$1:$J$2336,5,FALSE)</f>
        <v>No</v>
      </c>
      <c r="G1791" t="str">
        <f>VLOOKUP($A1791,'Medical Examinations'!$A$1:$J$2336,6,FALSE)</f>
        <v>No</v>
      </c>
      <c r="H1791">
        <f>VLOOKUP($A1791,'Medical Examinations'!$A$1:$J$2336,7,FALSE)</f>
        <v>1</v>
      </c>
      <c r="I1791" t="str">
        <f>VLOOKUP($A1791,'Medical Examinations'!$A$1:$J$2336,8,FALSE)</f>
        <v>No</v>
      </c>
      <c r="J1791" t="str">
        <f>VLOOKUP($A1791,'Medical Examinations'!$A$1:$J$2336,9,FALSE)</f>
        <v>Obesity</v>
      </c>
      <c r="K1791" t="str">
        <f>VLOOKUP($A1791,'Medical Examinations'!$A$1:$J$2336,10,FALSE)</f>
        <v>Prediabetes</v>
      </c>
      <c r="L1791">
        <f>VLOOKUP($A1791,'Hospitalisation Details'!$A$1:$O$2344,2,FALSE)</f>
        <v>10</v>
      </c>
      <c r="M1791" s="6" t="str">
        <f>VLOOKUP($A1791,'Hospitalisation Details'!$A$1:$O$2344,5,FALSE)</f>
        <v>10-Sep-1992</v>
      </c>
      <c r="N1791" s="28">
        <f>VLOOKUP($A1791,'Hospitalisation Details'!$A$1:$O$2344,6,FALSE)</f>
        <v>30</v>
      </c>
      <c r="O1791" s="28">
        <f>VLOOKUP($A1791,'Hospitalisation Details'!$A$1:$O$2344,7,FALSE)</f>
        <v>3</v>
      </c>
      <c r="P1791" s="28">
        <f>VLOOKUP($A1791,'Hospitalisation Details'!$A$1:$O$2344,8,FALSE)</f>
        <v>4837.58</v>
      </c>
      <c r="Q1791" t="str">
        <f>VLOOKUP($A1791,'Hospitalisation Details'!$A$1:$O$2344,3,FALSE)</f>
        <v>Sep</v>
      </c>
    </row>
    <row r="1792" spans="1:17" ht="15.6" x14ac:dyDescent="0.3">
      <c r="A1792" s="21" t="s">
        <v>577</v>
      </c>
      <c r="B1792" t="str">
        <f>VLOOKUP($A1792,'Customer Names'!$A$2:$D$2336,3,FALSE)</f>
        <v>John I.Jr</v>
      </c>
      <c r="C1792">
        <f>VLOOKUP($A1792,'Medical Examinations'!$A$1:$J$2336,2,FALSE)</f>
        <v>33.18</v>
      </c>
      <c r="D1792">
        <f>VLOOKUP($A1792,'Medical Examinations'!$A$1:$J$2336,3,FALSE)</f>
        <v>5.22</v>
      </c>
      <c r="E1792" t="str">
        <f>VLOOKUP($A1792,'Medical Examinations'!$A$1:$J$2336,4,FALSE)</f>
        <v>No</v>
      </c>
      <c r="F1792" t="str">
        <f>VLOOKUP($A1792,'Medical Examinations'!$A$1:$J$2336,5,FALSE)</f>
        <v>Yes</v>
      </c>
      <c r="G1792" t="str">
        <f>VLOOKUP($A1792,'Medical Examinations'!$A$1:$J$2336,6,FALSE)</f>
        <v>No</v>
      </c>
      <c r="H1792">
        <f>VLOOKUP($A1792,'Medical Examinations'!$A$1:$J$2336,7,FALSE)</f>
        <v>1</v>
      </c>
      <c r="I1792" t="str">
        <f>VLOOKUP($A1792,'Medical Examinations'!$A$1:$J$2336,8,FALSE)</f>
        <v>No</v>
      </c>
      <c r="J1792" t="str">
        <f>VLOOKUP($A1792,'Medical Examinations'!$A$1:$J$2336,9,FALSE)</f>
        <v>Obesity</v>
      </c>
      <c r="K1792" t="str">
        <f>VLOOKUP($A1792,'Medical Examinations'!$A$1:$J$2336,10,FALSE)</f>
        <v>Normal</v>
      </c>
      <c r="L1792">
        <f>VLOOKUP($A1792,'Hospitalisation Details'!$A$1:$O$2344,2,FALSE)</f>
        <v>11</v>
      </c>
      <c r="M1792" s="6" t="str">
        <f>VLOOKUP($A1792,'Hospitalisation Details'!$A$1:$O$2344,5,FALSE)</f>
        <v>11-Dec-2000</v>
      </c>
      <c r="N1792" s="28">
        <f>VLOOKUP($A1792,'Hospitalisation Details'!$A$1:$O$2344,6,FALSE)</f>
        <v>22</v>
      </c>
      <c r="O1792" s="28">
        <f>VLOOKUP($A1792,'Hospitalisation Details'!$A$1:$O$2344,7,FALSE)</f>
        <v>0</v>
      </c>
      <c r="P1792" s="28">
        <f>VLOOKUP($A1792,'Hospitalisation Details'!$A$1:$O$2344,8,FALSE)</f>
        <v>4835.43</v>
      </c>
      <c r="Q1792" t="str">
        <f>VLOOKUP($A1792,'Hospitalisation Details'!$A$1:$O$2344,3,FALSE)</f>
        <v>Dec</v>
      </c>
    </row>
    <row r="1793" spans="1:17" ht="15.6" x14ac:dyDescent="0.3">
      <c r="A1793" s="21" t="s">
        <v>576</v>
      </c>
      <c r="B1793" t="str">
        <f>VLOOKUP($A1793,'Customer Names'!$A$2:$D$2336,3,FALSE)</f>
        <v>Heather</v>
      </c>
      <c r="C1793">
        <f>VLOOKUP($A1793,'Medical Examinations'!$A$1:$J$2336,2,FALSE)</f>
        <v>37</v>
      </c>
      <c r="D1793">
        <f>VLOOKUP($A1793,'Medical Examinations'!$A$1:$J$2336,3,FALSE)</f>
        <v>11.66</v>
      </c>
      <c r="E1793" t="str">
        <f>VLOOKUP($A1793,'Medical Examinations'!$A$1:$J$2336,4,FALSE)</f>
        <v>No</v>
      </c>
      <c r="F1793" t="str">
        <f>VLOOKUP($A1793,'Medical Examinations'!$A$1:$J$2336,5,FALSE)</f>
        <v>No</v>
      </c>
      <c r="G1793" t="str">
        <f>VLOOKUP($A1793,'Medical Examinations'!$A$1:$J$2336,6,FALSE)</f>
        <v>No</v>
      </c>
      <c r="H1793">
        <f>VLOOKUP($A1793,'Medical Examinations'!$A$1:$J$2336,7,FALSE)</f>
        <v>0</v>
      </c>
      <c r="I1793" t="str">
        <f>VLOOKUP($A1793,'Medical Examinations'!$A$1:$J$2336,8,FALSE)</f>
        <v>No</v>
      </c>
      <c r="J1793" t="str">
        <f>VLOOKUP($A1793,'Medical Examinations'!$A$1:$J$2336,9,FALSE)</f>
        <v>Obesity</v>
      </c>
      <c r="K1793" t="str">
        <f>VLOOKUP($A1793,'Medical Examinations'!$A$1:$J$2336,10,FALSE)</f>
        <v>Diabetes</v>
      </c>
      <c r="L1793">
        <f>VLOOKUP($A1793,'Hospitalisation Details'!$A$1:$O$2344,2,FALSE)</f>
        <v>27</v>
      </c>
      <c r="M1793" s="6" t="str">
        <f>VLOOKUP($A1793,'Hospitalisation Details'!$A$1:$O$2344,5,FALSE)</f>
        <v>27-Jun-2002</v>
      </c>
      <c r="N1793" s="28">
        <f>VLOOKUP($A1793,'Hospitalisation Details'!$A$1:$O$2344,6,FALSE)</f>
        <v>20</v>
      </c>
      <c r="O1793" s="28">
        <f>VLOOKUP($A1793,'Hospitalisation Details'!$A$1:$O$2344,7,FALSE)</f>
        <v>5</v>
      </c>
      <c r="P1793" s="28">
        <f>VLOOKUP($A1793,'Hospitalisation Details'!$A$1:$O$2344,8,FALSE)</f>
        <v>4830.63</v>
      </c>
      <c r="Q1793" t="str">
        <f>VLOOKUP($A1793,'Hospitalisation Details'!$A$1:$O$2344,3,FALSE)</f>
        <v>Jun</v>
      </c>
    </row>
    <row r="1794" spans="1:17" ht="15.6" x14ac:dyDescent="0.3">
      <c r="A1794" s="21" t="s">
        <v>575</v>
      </c>
      <c r="B1794" t="str">
        <f>VLOOKUP($A1794,'Customer Names'!$A$2:$D$2336,3,FALSE)</f>
        <v>Michael</v>
      </c>
      <c r="C1794">
        <f>VLOOKUP($A1794,'Medical Examinations'!$A$1:$J$2336,2,FALSE)</f>
        <v>18.905000000000001</v>
      </c>
      <c r="D1794">
        <f>VLOOKUP($A1794,'Medical Examinations'!$A$1:$J$2336,3,FALSE)</f>
        <v>4.91</v>
      </c>
      <c r="E1794" t="str">
        <f>VLOOKUP($A1794,'Medical Examinations'!$A$1:$J$2336,4,FALSE)</f>
        <v>Yes</v>
      </c>
      <c r="F1794" t="str">
        <f>VLOOKUP($A1794,'Medical Examinations'!$A$1:$J$2336,5,FALSE)</f>
        <v>No</v>
      </c>
      <c r="G1794" t="str">
        <f>VLOOKUP($A1794,'Medical Examinations'!$A$1:$J$2336,6,FALSE)</f>
        <v>No</v>
      </c>
      <c r="H1794">
        <f>VLOOKUP($A1794,'Medical Examinations'!$A$1:$J$2336,7,FALSE)</f>
        <v>1</v>
      </c>
      <c r="I1794" t="str">
        <f>VLOOKUP($A1794,'Medical Examinations'!$A$1:$J$2336,8,FALSE)</f>
        <v>No</v>
      </c>
      <c r="J1794" t="str">
        <f>VLOOKUP($A1794,'Medical Examinations'!$A$1:$J$2336,9,FALSE)</f>
        <v>Normal Weight</v>
      </c>
      <c r="K1794" t="str">
        <f>VLOOKUP($A1794,'Medical Examinations'!$A$1:$J$2336,10,FALSE)</f>
        <v>Normal</v>
      </c>
      <c r="L1794">
        <f>VLOOKUP($A1794,'Hospitalisation Details'!$A$1:$O$2344,2,FALSE)</f>
        <v>1</v>
      </c>
      <c r="M1794" s="6" t="str">
        <f>VLOOKUP($A1794,'Hospitalisation Details'!$A$1:$O$2344,5,FALSE)</f>
        <v>1-Dec-1995</v>
      </c>
      <c r="N1794" s="28">
        <f>VLOOKUP($A1794,'Hospitalisation Details'!$A$1:$O$2344,6,FALSE)</f>
        <v>27</v>
      </c>
      <c r="O1794" s="28">
        <f>VLOOKUP($A1794,'Hospitalisation Details'!$A$1:$O$2344,7,FALSE)</f>
        <v>3</v>
      </c>
      <c r="P1794" s="28">
        <f>VLOOKUP($A1794,'Hospitalisation Details'!$A$1:$O$2344,8,FALSE)</f>
        <v>4827.8999999999996</v>
      </c>
      <c r="Q1794" t="str">
        <f>VLOOKUP($A1794,'Hospitalisation Details'!$A$1:$O$2344,3,FALSE)</f>
        <v>Dec</v>
      </c>
    </row>
    <row r="1795" spans="1:17" ht="15.6" x14ac:dyDescent="0.3">
      <c r="A1795" s="21" t="s">
        <v>574</v>
      </c>
      <c r="B1795" t="str">
        <f>VLOOKUP($A1795,'Customer Names'!$A$2:$D$2336,3,FALSE)</f>
        <v>Kathleen</v>
      </c>
      <c r="C1795">
        <f>VLOOKUP($A1795,'Medical Examinations'!$A$1:$J$2336,2,FALSE)</f>
        <v>20.03</v>
      </c>
      <c r="D1795">
        <f>VLOOKUP($A1795,'Medical Examinations'!$A$1:$J$2336,3,FALSE)</f>
        <v>9.25</v>
      </c>
      <c r="E1795" t="str">
        <f>VLOOKUP($A1795,'Medical Examinations'!$A$1:$J$2336,4,FALSE)</f>
        <v>Yes</v>
      </c>
      <c r="F1795" t="str">
        <f>VLOOKUP($A1795,'Medical Examinations'!$A$1:$J$2336,5,FALSE)</f>
        <v>No</v>
      </c>
      <c r="G1795" t="str">
        <f>VLOOKUP($A1795,'Medical Examinations'!$A$1:$J$2336,6,FALSE)</f>
        <v>No</v>
      </c>
      <c r="H1795">
        <f>VLOOKUP($A1795,'Medical Examinations'!$A$1:$J$2336,7,FALSE)</f>
        <v>0</v>
      </c>
      <c r="I1795" t="str">
        <f>VLOOKUP($A1795,'Medical Examinations'!$A$1:$J$2336,8,FALSE)</f>
        <v>No</v>
      </c>
      <c r="J1795" t="str">
        <f>VLOOKUP($A1795,'Medical Examinations'!$A$1:$J$2336,9,FALSE)</f>
        <v>Normal Weight</v>
      </c>
      <c r="K1795" t="str">
        <f>VLOOKUP($A1795,'Medical Examinations'!$A$1:$J$2336,10,FALSE)</f>
        <v>Diabetes</v>
      </c>
      <c r="L1795">
        <f>VLOOKUP($A1795,'Hospitalisation Details'!$A$1:$O$2344,2,FALSE)</f>
        <v>3</v>
      </c>
      <c r="M1795" s="6" t="str">
        <f>VLOOKUP($A1795,'Hospitalisation Details'!$A$1:$O$2344,5,FALSE)</f>
        <v>3-Jul-1981</v>
      </c>
      <c r="N1795" s="28">
        <f>VLOOKUP($A1795,'Hospitalisation Details'!$A$1:$O$2344,6,FALSE)</f>
        <v>41</v>
      </c>
      <c r="O1795" s="28">
        <f>VLOOKUP($A1795,'Hospitalisation Details'!$A$1:$O$2344,7,FALSE)</f>
        <v>1</v>
      </c>
      <c r="P1795" s="28">
        <f>VLOOKUP($A1795,'Hospitalisation Details'!$A$1:$O$2344,8,FALSE)</f>
        <v>4827.1000000000004</v>
      </c>
      <c r="Q1795" t="str">
        <f>VLOOKUP($A1795,'Hospitalisation Details'!$A$1:$O$2344,3,FALSE)</f>
        <v>Jul</v>
      </c>
    </row>
    <row r="1796" spans="1:17" ht="15.6" x14ac:dyDescent="0.3">
      <c r="A1796" s="21" t="s">
        <v>573</v>
      </c>
      <c r="B1796" t="str">
        <f>VLOOKUP($A1796,'Customer Names'!$A$2:$D$2336,3,FALSE)</f>
        <v>Ryan M</v>
      </c>
      <c r="C1796">
        <f>VLOOKUP($A1796,'Medical Examinations'!$A$1:$J$2336,2,FALSE)</f>
        <v>16.7</v>
      </c>
      <c r="D1796">
        <f>VLOOKUP($A1796,'Medical Examinations'!$A$1:$J$2336,3,FALSE)</f>
        <v>11.48</v>
      </c>
      <c r="E1796" t="str">
        <f>VLOOKUP($A1796,'Medical Examinations'!$A$1:$J$2336,4,FALSE)</f>
        <v>No</v>
      </c>
      <c r="F1796" t="str">
        <f>VLOOKUP($A1796,'Medical Examinations'!$A$1:$J$2336,5,FALSE)</f>
        <v>No</v>
      </c>
      <c r="G1796" t="str">
        <f>VLOOKUP($A1796,'Medical Examinations'!$A$1:$J$2336,6,FALSE)</f>
        <v>No</v>
      </c>
      <c r="H1796">
        <f>VLOOKUP($A1796,'Medical Examinations'!$A$1:$J$2336,7,FALSE)</f>
        <v>0</v>
      </c>
      <c r="I1796" t="str">
        <f>VLOOKUP($A1796,'Medical Examinations'!$A$1:$J$2336,8,FALSE)</f>
        <v>No</v>
      </c>
      <c r="J1796" t="str">
        <f>VLOOKUP($A1796,'Medical Examinations'!$A$1:$J$2336,9,FALSE)</f>
        <v>Under Weight</v>
      </c>
      <c r="K1796" t="str">
        <f>VLOOKUP($A1796,'Medical Examinations'!$A$1:$J$2336,10,FALSE)</f>
        <v>Diabetes</v>
      </c>
      <c r="L1796">
        <f>VLOOKUP($A1796,'Hospitalisation Details'!$A$1:$O$2344,2,FALSE)</f>
        <v>3</v>
      </c>
      <c r="M1796" s="6" t="str">
        <f>VLOOKUP($A1796,'Hospitalisation Details'!$A$1:$O$2344,5,FALSE)</f>
        <v>3-Oct-1978</v>
      </c>
      <c r="N1796" s="28">
        <f>VLOOKUP($A1796,'Hospitalisation Details'!$A$1:$O$2344,6,FALSE)</f>
        <v>44</v>
      </c>
      <c r="O1796" s="28">
        <f>VLOOKUP($A1796,'Hospitalisation Details'!$A$1:$O$2344,7,FALSE)</f>
        <v>2</v>
      </c>
      <c r="P1796" s="28">
        <f>VLOOKUP($A1796,'Hospitalisation Details'!$A$1:$O$2344,8,FALSE)</f>
        <v>4812.34</v>
      </c>
      <c r="Q1796" t="str">
        <f>VLOOKUP($A1796,'Hospitalisation Details'!$A$1:$O$2344,3,FALSE)</f>
        <v>Oct</v>
      </c>
    </row>
    <row r="1797" spans="1:17" ht="15.6" x14ac:dyDescent="0.3">
      <c r="A1797" s="21" t="s">
        <v>572</v>
      </c>
      <c r="B1797" t="str">
        <f>VLOOKUP($A1797,'Customer Names'!$A$2:$D$2336,3,FALSE)</f>
        <v>Sara</v>
      </c>
      <c r="C1797">
        <f>VLOOKUP($A1797,'Medical Examinations'!$A$1:$J$2336,2,FALSE)</f>
        <v>39.82</v>
      </c>
      <c r="D1797">
        <f>VLOOKUP($A1797,'Medical Examinations'!$A$1:$J$2336,3,FALSE)</f>
        <v>6.06</v>
      </c>
      <c r="E1797" t="str">
        <f>VLOOKUP($A1797,'Medical Examinations'!$A$1:$J$2336,4,FALSE)</f>
        <v>No</v>
      </c>
      <c r="F1797" t="str">
        <f>VLOOKUP($A1797,'Medical Examinations'!$A$1:$J$2336,5,FALSE)</f>
        <v>No</v>
      </c>
      <c r="G1797" t="str">
        <f>VLOOKUP($A1797,'Medical Examinations'!$A$1:$J$2336,6,FALSE)</f>
        <v>No</v>
      </c>
      <c r="H1797">
        <f>VLOOKUP($A1797,'Medical Examinations'!$A$1:$J$2336,7,FALSE)</f>
        <v>0</v>
      </c>
      <c r="I1797" t="str">
        <f>VLOOKUP($A1797,'Medical Examinations'!$A$1:$J$2336,8,FALSE)</f>
        <v>No</v>
      </c>
      <c r="J1797" t="str">
        <f>VLOOKUP($A1797,'Medical Examinations'!$A$1:$J$2336,9,FALSE)</f>
        <v>Obesity</v>
      </c>
      <c r="K1797" t="str">
        <f>VLOOKUP($A1797,'Medical Examinations'!$A$1:$J$2336,10,FALSE)</f>
        <v>Prediabetes</v>
      </c>
      <c r="L1797">
        <f>VLOOKUP($A1797,'Hospitalisation Details'!$A$1:$O$2344,2,FALSE)</f>
        <v>16</v>
      </c>
      <c r="M1797" s="6" t="str">
        <f>VLOOKUP($A1797,'Hospitalisation Details'!$A$1:$O$2344,5,FALSE)</f>
        <v>16-Dec-1989</v>
      </c>
      <c r="N1797" s="28">
        <f>VLOOKUP($A1797,'Hospitalisation Details'!$A$1:$O$2344,6,FALSE)</f>
        <v>33</v>
      </c>
      <c r="O1797" s="28">
        <f>VLOOKUP($A1797,'Hospitalisation Details'!$A$1:$O$2344,7,FALSE)</f>
        <v>1</v>
      </c>
      <c r="P1797" s="28">
        <f>VLOOKUP($A1797,'Hospitalisation Details'!$A$1:$O$2344,8,FALSE)</f>
        <v>4795.66</v>
      </c>
      <c r="Q1797" t="str">
        <f>VLOOKUP($A1797,'Hospitalisation Details'!$A$1:$O$2344,3,FALSE)</f>
        <v>Dec</v>
      </c>
    </row>
    <row r="1798" spans="1:17" ht="15.6" x14ac:dyDescent="0.3">
      <c r="A1798" s="21" t="s">
        <v>571</v>
      </c>
      <c r="B1798" t="str">
        <f>VLOOKUP($A1798,'Customer Names'!$A$2:$D$2336,3,FALSE)</f>
        <v>Deniz</v>
      </c>
      <c r="C1798">
        <f>VLOOKUP($A1798,'Medical Examinations'!$A$1:$J$2336,2,FALSE)</f>
        <v>22.04</v>
      </c>
      <c r="D1798">
        <f>VLOOKUP($A1798,'Medical Examinations'!$A$1:$J$2336,3,FALSE)</f>
        <v>5.86</v>
      </c>
      <c r="E1798" t="str">
        <f>VLOOKUP($A1798,'Medical Examinations'!$A$1:$J$2336,4,FALSE)</f>
        <v>No</v>
      </c>
      <c r="F1798" t="str">
        <f>VLOOKUP($A1798,'Medical Examinations'!$A$1:$J$2336,5,FALSE)</f>
        <v>No</v>
      </c>
      <c r="G1798" t="str">
        <f>VLOOKUP($A1798,'Medical Examinations'!$A$1:$J$2336,6,FALSE)</f>
        <v>No</v>
      </c>
      <c r="H1798">
        <f>VLOOKUP($A1798,'Medical Examinations'!$A$1:$J$2336,7,FALSE)</f>
        <v>1</v>
      </c>
      <c r="I1798" t="str">
        <f>VLOOKUP($A1798,'Medical Examinations'!$A$1:$J$2336,8,FALSE)</f>
        <v>No</v>
      </c>
      <c r="J1798" t="str">
        <f>VLOOKUP($A1798,'Medical Examinations'!$A$1:$J$2336,9,FALSE)</f>
        <v>Normal Weight</v>
      </c>
      <c r="K1798" t="str">
        <f>VLOOKUP($A1798,'Medical Examinations'!$A$1:$J$2336,10,FALSE)</f>
        <v>Prediabetes</v>
      </c>
      <c r="L1798">
        <f>VLOOKUP($A1798,'Hospitalisation Details'!$A$1:$O$2344,2,FALSE)</f>
        <v>22</v>
      </c>
      <c r="M1798" s="6" t="str">
        <f>VLOOKUP($A1798,'Hospitalisation Details'!$A$1:$O$2344,5,FALSE)</f>
        <v>22-Jun-1987</v>
      </c>
      <c r="N1798" s="28">
        <f>VLOOKUP($A1798,'Hospitalisation Details'!$A$1:$O$2344,6,FALSE)</f>
        <v>35</v>
      </c>
      <c r="O1798" s="28">
        <f>VLOOKUP($A1798,'Hospitalisation Details'!$A$1:$O$2344,7,FALSE)</f>
        <v>3</v>
      </c>
      <c r="P1798" s="28">
        <f>VLOOKUP($A1798,'Hospitalisation Details'!$A$1:$O$2344,8,FALSE)</f>
        <v>4787.42</v>
      </c>
      <c r="Q1798" t="str">
        <f>VLOOKUP($A1798,'Hospitalisation Details'!$A$1:$O$2344,3,FALSE)</f>
        <v>Jun</v>
      </c>
    </row>
    <row r="1799" spans="1:17" ht="15.6" x14ac:dyDescent="0.3">
      <c r="A1799" s="21" t="s">
        <v>570</v>
      </c>
      <c r="B1799" t="str">
        <f>VLOOKUP($A1799,'Customer Names'!$A$2:$D$2336,3,FALSE)</f>
        <v>Shannon L</v>
      </c>
      <c r="C1799">
        <f>VLOOKUP($A1799,'Medical Examinations'!$A$1:$J$2336,2,FALSE)</f>
        <v>28.27</v>
      </c>
      <c r="D1799">
        <f>VLOOKUP($A1799,'Medical Examinations'!$A$1:$J$2336,3,FALSE)</f>
        <v>5.33</v>
      </c>
      <c r="E1799" t="str">
        <f>VLOOKUP($A1799,'Medical Examinations'!$A$1:$J$2336,4,FALSE)</f>
        <v>No</v>
      </c>
      <c r="F1799" t="str">
        <f>VLOOKUP($A1799,'Medical Examinations'!$A$1:$J$2336,5,FALSE)</f>
        <v>No</v>
      </c>
      <c r="G1799" t="str">
        <f>VLOOKUP($A1799,'Medical Examinations'!$A$1:$J$2336,6,FALSE)</f>
        <v>No</v>
      </c>
      <c r="H1799">
        <f>VLOOKUP($A1799,'Medical Examinations'!$A$1:$J$2336,7,FALSE)</f>
        <v>0</v>
      </c>
      <c r="I1799" t="str">
        <f>VLOOKUP($A1799,'Medical Examinations'!$A$1:$J$2336,8,FALSE)</f>
        <v>No</v>
      </c>
      <c r="J1799" t="str">
        <f>VLOOKUP($A1799,'Medical Examinations'!$A$1:$J$2336,9,FALSE)</f>
        <v>Over Weight</v>
      </c>
      <c r="K1799" t="str">
        <f>VLOOKUP($A1799,'Medical Examinations'!$A$1:$J$2336,10,FALSE)</f>
        <v>Normal</v>
      </c>
      <c r="L1799">
        <f>VLOOKUP($A1799,'Hospitalisation Details'!$A$1:$O$2344,2,FALSE)</f>
        <v>9</v>
      </c>
      <c r="M1799" s="6" t="str">
        <f>VLOOKUP($A1799,'Hospitalisation Details'!$A$1:$O$2344,5,FALSE)</f>
        <v>9-Dec-1989</v>
      </c>
      <c r="N1799" s="28">
        <f>VLOOKUP($A1799,'Hospitalisation Details'!$A$1:$O$2344,6,FALSE)</f>
        <v>33</v>
      </c>
      <c r="O1799" s="28">
        <f>VLOOKUP($A1799,'Hospitalisation Details'!$A$1:$O$2344,7,FALSE)</f>
        <v>1</v>
      </c>
      <c r="P1799" s="28">
        <f>VLOOKUP($A1799,'Hospitalisation Details'!$A$1:$O$2344,8,FALSE)</f>
        <v>4779.6000000000004</v>
      </c>
      <c r="Q1799" t="str">
        <f>VLOOKUP($A1799,'Hospitalisation Details'!$A$1:$O$2344,3,FALSE)</f>
        <v>Dec</v>
      </c>
    </row>
    <row r="1800" spans="1:17" ht="15.6" x14ac:dyDescent="0.3">
      <c r="A1800" s="21" t="s">
        <v>569</v>
      </c>
      <c r="B1800" t="str">
        <f>VLOOKUP($A1800,'Customer Names'!$A$2:$D$2336,3,FALSE)</f>
        <v>Kaitlin M</v>
      </c>
      <c r="C1800">
        <f>VLOOKUP($A1800,'Medical Examinations'!$A$1:$J$2336,2,FALSE)</f>
        <v>18.5</v>
      </c>
      <c r="D1800">
        <f>VLOOKUP($A1800,'Medical Examinations'!$A$1:$J$2336,3,FALSE)</f>
        <v>5.33</v>
      </c>
      <c r="E1800" t="str">
        <f>VLOOKUP($A1800,'Medical Examinations'!$A$1:$J$2336,4,FALSE)</f>
        <v>No</v>
      </c>
      <c r="F1800" t="str">
        <f>VLOOKUP($A1800,'Medical Examinations'!$A$1:$J$2336,5,FALSE)</f>
        <v>No</v>
      </c>
      <c r="G1800" t="str">
        <f>VLOOKUP($A1800,'Medical Examinations'!$A$1:$J$2336,6,FALSE)</f>
        <v>No</v>
      </c>
      <c r="H1800">
        <f>VLOOKUP($A1800,'Medical Examinations'!$A$1:$J$2336,7,FALSE)</f>
        <v>0</v>
      </c>
      <c r="I1800" t="str">
        <f>VLOOKUP($A1800,'Medical Examinations'!$A$1:$J$2336,8,FALSE)</f>
        <v>No</v>
      </c>
      <c r="J1800" t="str">
        <f>VLOOKUP($A1800,'Medical Examinations'!$A$1:$J$2336,9,FALSE)</f>
        <v>Normal Weight</v>
      </c>
      <c r="K1800" t="str">
        <f>VLOOKUP($A1800,'Medical Examinations'!$A$1:$J$2336,10,FALSE)</f>
        <v>Normal</v>
      </c>
      <c r="L1800">
        <f>VLOOKUP($A1800,'Hospitalisation Details'!$A$1:$O$2344,2,FALSE)</f>
        <v>1</v>
      </c>
      <c r="M1800" s="6" t="str">
        <f>VLOOKUP($A1800,'Hospitalisation Details'!$A$1:$O$2344,5,FALSE)</f>
        <v>1-Aug-1989</v>
      </c>
      <c r="N1800" s="28">
        <f>VLOOKUP($A1800,'Hospitalisation Details'!$A$1:$O$2344,6,FALSE)</f>
        <v>33</v>
      </c>
      <c r="O1800" s="28">
        <f>VLOOKUP($A1800,'Hospitalisation Details'!$A$1:$O$2344,7,FALSE)</f>
        <v>1</v>
      </c>
      <c r="P1800" s="28">
        <f>VLOOKUP($A1800,'Hospitalisation Details'!$A$1:$O$2344,8,FALSE)</f>
        <v>4766.0200000000004</v>
      </c>
      <c r="Q1800" t="str">
        <f>VLOOKUP($A1800,'Hospitalisation Details'!$A$1:$O$2344,3,FALSE)</f>
        <v>Aug</v>
      </c>
    </row>
    <row r="1801" spans="1:17" ht="15.6" x14ac:dyDescent="0.3">
      <c r="A1801" s="21" t="s">
        <v>568</v>
      </c>
      <c r="B1801" t="str">
        <f>VLOOKUP($A1801,'Customer Names'!$A$2:$D$2336,3,FALSE)</f>
        <v>Alfredo</v>
      </c>
      <c r="C1801">
        <f>VLOOKUP($A1801,'Medical Examinations'!$A$1:$J$2336,2,FALSE)</f>
        <v>38.6</v>
      </c>
      <c r="D1801">
        <f>VLOOKUP($A1801,'Medical Examinations'!$A$1:$J$2336,3,FALSE)</f>
        <v>6.02</v>
      </c>
      <c r="E1801" t="str">
        <f>VLOOKUP($A1801,'Medical Examinations'!$A$1:$J$2336,4,FALSE)</f>
        <v>No</v>
      </c>
      <c r="F1801" t="str">
        <f>VLOOKUP($A1801,'Medical Examinations'!$A$1:$J$2336,5,FALSE)</f>
        <v>No</v>
      </c>
      <c r="G1801" t="str">
        <f>VLOOKUP($A1801,'Medical Examinations'!$A$1:$J$2336,6,FALSE)</f>
        <v>No</v>
      </c>
      <c r="H1801">
        <f>VLOOKUP($A1801,'Medical Examinations'!$A$1:$J$2336,7,FALSE)</f>
        <v>1</v>
      </c>
      <c r="I1801" t="str">
        <f>VLOOKUP($A1801,'Medical Examinations'!$A$1:$J$2336,8,FALSE)</f>
        <v>No</v>
      </c>
      <c r="J1801" t="str">
        <f>VLOOKUP($A1801,'Medical Examinations'!$A$1:$J$2336,9,FALSE)</f>
        <v>Obesity</v>
      </c>
      <c r="K1801" t="str">
        <f>VLOOKUP($A1801,'Medical Examinations'!$A$1:$J$2336,10,FALSE)</f>
        <v>Prediabetes</v>
      </c>
      <c r="L1801">
        <f>VLOOKUP($A1801,'Hospitalisation Details'!$A$1:$O$2344,2,FALSE)</f>
        <v>27</v>
      </c>
      <c r="M1801" s="6" t="str">
        <f>VLOOKUP($A1801,'Hospitalisation Details'!$A$1:$O$2344,5,FALSE)</f>
        <v>27-Sep-1987</v>
      </c>
      <c r="N1801" s="28">
        <f>VLOOKUP($A1801,'Hospitalisation Details'!$A$1:$O$2344,6,FALSE)</f>
        <v>35</v>
      </c>
      <c r="O1801" s="28">
        <f>VLOOKUP($A1801,'Hospitalisation Details'!$A$1:$O$2344,7,FALSE)</f>
        <v>1</v>
      </c>
      <c r="P1801" s="28">
        <f>VLOOKUP($A1801,'Hospitalisation Details'!$A$1:$O$2344,8,FALSE)</f>
        <v>4762.33</v>
      </c>
      <c r="Q1801" t="str">
        <f>VLOOKUP($A1801,'Hospitalisation Details'!$A$1:$O$2344,3,FALSE)</f>
        <v>Sep</v>
      </c>
    </row>
    <row r="1802" spans="1:17" ht="15.6" x14ac:dyDescent="0.3">
      <c r="A1802" s="21" t="s">
        <v>567</v>
      </c>
      <c r="B1802" t="str">
        <f>VLOOKUP($A1802,'Customer Names'!$A$2:$D$2336,3,FALSE)</f>
        <v>Kristen</v>
      </c>
      <c r="C1802">
        <f>VLOOKUP($A1802,'Medical Examinations'!$A$1:$J$2336,2,FALSE)</f>
        <v>43.12</v>
      </c>
      <c r="D1802">
        <f>VLOOKUP($A1802,'Medical Examinations'!$A$1:$J$2336,3,FALSE)</f>
        <v>6.25</v>
      </c>
      <c r="E1802" t="str">
        <f>VLOOKUP($A1802,'Medical Examinations'!$A$1:$J$2336,4,FALSE)</f>
        <v>No</v>
      </c>
      <c r="F1802" t="str">
        <f>VLOOKUP($A1802,'Medical Examinations'!$A$1:$J$2336,5,FALSE)</f>
        <v>No</v>
      </c>
      <c r="G1802" t="str">
        <f>VLOOKUP($A1802,'Medical Examinations'!$A$1:$J$2336,6,FALSE)</f>
        <v>No</v>
      </c>
      <c r="H1802">
        <f>VLOOKUP($A1802,'Medical Examinations'!$A$1:$J$2336,7,FALSE)</f>
        <v>1</v>
      </c>
      <c r="I1802" t="str">
        <f>VLOOKUP($A1802,'Medical Examinations'!$A$1:$J$2336,8,FALSE)</f>
        <v>No</v>
      </c>
      <c r="J1802" t="str">
        <f>VLOOKUP($A1802,'Medical Examinations'!$A$1:$J$2336,9,FALSE)</f>
        <v>Obesity</v>
      </c>
      <c r="K1802" t="str">
        <f>VLOOKUP($A1802,'Medical Examinations'!$A$1:$J$2336,10,FALSE)</f>
        <v>Prediabetes</v>
      </c>
      <c r="L1802">
        <f>VLOOKUP($A1802,'Hospitalisation Details'!$A$1:$O$2344,2,FALSE)</f>
        <v>16</v>
      </c>
      <c r="M1802" s="6" t="str">
        <f>VLOOKUP($A1802,'Hospitalisation Details'!$A$1:$O$2344,5,FALSE)</f>
        <v>16-Aug-1992</v>
      </c>
      <c r="N1802" s="28">
        <f>VLOOKUP($A1802,'Hospitalisation Details'!$A$1:$O$2344,6,FALSE)</f>
        <v>30</v>
      </c>
      <c r="O1802" s="28">
        <f>VLOOKUP($A1802,'Hospitalisation Details'!$A$1:$O$2344,7,FALSE)</f>
        <v>2</v>
      </c>
      <c r="P1802" s="28">
        <f>VLOOKUP($A1802,'Hospitalisation Details'!$A$1:$O$2344,8,FALSE)</f>
        <v>4753.6400000000003</v>
      </c>
      <c r="Q1802" t="str">
        <f>VLOOKUP($A1802,'Hospitalisation Details'!$A$1:$O$2344,3,FALSE)</f>
        <v>Aug</v>
      </c>
    </row>
    <row r="1803" spans="1:17" ht="15.6" x14ac:dyDescent="0.3">
      <c r="A1803" s="21" t="s">
        <v>566</v>
      </c>
      <c r="B1803" t="str">
        <f>VLOOKUP($A1803,'Customer Names'!$A$2:$D$2336,3,FALSE)</f>
        <v>Daniel</v>
      </c>
      <c r="C1803">
        <f>VLOOKUP($A1803,'Medical Examinations'!$A$1:$J$2336,2,FALSE)</f>
        <v>30.5</v>
      </c>
      <c r="D1803">
        <f>VLOOKUP($A1803,'Medical Examinations'!$A$1:$J$2336,3,FALSE)</f>
        <v>4.8099999999999996</v>
      </c>
      <c r="E1803" t="str">
        <f>VLOOKUP($A1803,'Medical Examinations'!$A$1:$J$2336,4,FALSE)</f>
        <v>No</v>
      </c>
      <c r="F1803" t="str">
        <f>VLOOKUP($A1803,'Medical Examinations'!$A$1:$J$2336,5,FALSE)</f>
        <v>No</v>
      </c>
      <c r="G1803" t="str">
        <f>VLOOKUP($A1803,'Medical Examinations'!$A$1:$J$2336,6,FALSE)</f>
        <v>No</v>
      </c>
      <c r="H1803">
        <f>VLOOKUP($A1803,'Medical Examinations'!$A$1:$J$2336,7,FALSE)</f>
        <v>1</v>
      </c>
      <c r="I1803" t="str">
        <f>VLOOKUP($A1803,'Medical Examinations'!$A$1:$J$2336,8,FALSE)</f>
        <v>No</v>
      </c>
      <c r="J1803" t="str">
        <f>VLOOKUP($A1803,'Medical Examinations'!$A$1:$J$2336,9,FALSE)</f>
        <v>Obesity</v>
      </c>
      <c r="K1803" t="str">
        <f>VLOOKUP($A1803,'Medical Examinations'!$A$1:$J$2336,10,FALSE)</f>
        <v>Normal</v>
      </c>
      <c r="L1803">
        <f>VLOOKUP($A1803,'Hospitalisation Details'!$A$1:$O$2344,2,FALSE)</f>
        <v>22</v>
      </c>
      <c r="M1803" s="6" t="str">
        <f>VLOOKUP($A1803,'Hospitalisation Details'!$A$1:$O$2344,5,FALSE)</f>
        <v>22-Nov-1987</v>
      </c>
      <c r="N1803" s="28">
        <f>VLOOKUP($A1803,'Hospitalisation Details'!$A$1:$O$2344,6,FALSE)</f>
        <v>35</v>
      </c>
      <c r="O1803" s="28">
        <f>VLOOKUP($A1803,'Hospitalisation Details'!$A$1:$O$2344,7,FALSE)</f>
        <v>1</v>
      </c>
      <c r="P1803" s="28">
        <f>VLOOKUP($A1803,'Hospitalisation Details'!$A$1:$O$2344,8,FALSE)</f>
        <v>4751.07</v>
      </c>
      <c r="Q1803" t="str">
        <f>VLOOKUP($A1803,'Hospitalisation Details'!$A$1:$O$2344,3,FALSE)</f>
        <v>Nov</v>
      </c>
    </row>
    <row r="1804" spans="1:17" ht="15.6" x14ac:dyDescent="0.3">
      <c r="A1804" s="21" t="s">
        <v>565</v>
      </c>
      <c r="B1804" t="str">
        <f>VLOOKUP($A1804,'Customer Names'!$A$2:$D$2336,3,FALSE)</f>
        <v>Jonathan</v>
      </c>
      <c r="C1804">
        <f>VLOOKUP($A1804,'Medical Examinations'!$A$1:$J$2336,2,FALSE)</f>
        <v>27.61</v>
      </c>
      <c r="D1804">
        <f>VLOOKUP($A1804,'Medical Examinations'!$A$1:$J$2336,3,FALSE)</f>
        <v>4.5999999999999996</v>
      </c>
      <c r="E1804" t="str">
        <f>VLOOKUP($A1804,'Medical Examinations'!$A$1:$J$2336,4,FALSE)</f>
        <v>No</v>
      </c>
      <c r="F1804" t="str">
        <f>VLOOKUP($A1804,'Medical Examinations'!$A$1:$J$2336,5,FALSE)</f>
        <v>No</v>
      </c>
      <c r="G1804" t="str">
        <f>VLOOKUP($A1804,'Medical Examinations'!$A$1:$J$2336,6,FALSE)</f>
        <v>No</v>
      </c>
      <c r="H1804">
        <f>VLOOKUP($A1804,'Medical Examinations'!$A$1:$J$2336,7,FALSE)</f>
        <v>1</v>
      </c>
      <c r="I1804" t="str">
        <f>VLOOKUP($A1804,'Medical Examinations'!$A$1:$J$2336,8,FALSE)</f>
        <v>No</v>
      </c>
      <c r="J1804" t="str">
        <f>VLOOKUP($A1804,'Medical Examinations'!$A$1:$J$2336,9,FALSE)</f>
        <v>Over Weight</v>
      </c>
      <c r="K1804" t="str">
        <f>VLOOKUP($A1804,'Medical Examinations'!$A$1:$J$2336,10,FALSE)</f>
        <v>Normal</v>
      </c>
      <c r="L1804">
        <f>VLOOKUP($A1804,'Hospitalisation Details'!$A$1:$O$2344,2,FALSE)</f>
        <v>2</v>
      </c>
      <c r="M1804" s="6" t="str">
        <f>VLOOKUP($A1804,'Hospitalisation Details'!$A$1:$O$2344,5,FALSE)</f>
        <v>2-Sep-1987</v>
      </c>
      <c r="N1804" s="28">
        <f>VLOOKUP($A1804,'Hospitalisation Details'!$A$1:$O$2344,6,FALSE)</f>
        <v>35</v>
      </c>
      <c r="O1804" s="28">
        <f>VLOOKUP($A1804,'Hospitalisation Details'!$A$1:$O$2344,7,FALSE)</f>
        <v>1</v>
      </c>
      <c r="P1804" s="28">
        <f>VLOOKUP($A1804,'Hospitalisation Details'!$A$1:$O$2344,8,FALSE)</f>
        <v>4747.05</v>
      </c>
      <c r="Q1804" t="str">
        <f>VLOOKUP($A1804,'Hospitalisation Details'!$A$1:$O$2344,3,FALSE)</f>
        <v>Sep</v>
      </c>
    </row>
    <row r="1805" spans="1:17" ht="15.6" x14ac:dyDescent="0.3">
      <c r="A1805" s="21" t="s">
        <v>564</v>
      </c>
      <c r="B1805" t="str">
        <f>VLOOKUP($A1805,'Customer Names'!$A$2:$D$2336,3,FALSE)</f>
        <v>Troy</v>
      </c>
      <c r="C1805">
        <f>VLOOKUP($A1805,'Medical Examinations'!$A$1:$J$2336,2,FALSE)</f>
        <v>27.1</v>
      </c>
      <c r="D1805">
        <f>VLOOKUP($A1805,'Medical Examinations'!$A$1:$J$2336,3,FALSE)</f>
        <v>5.08</v>
      </c>
      <c r="E1805" t="str">
        <f>VLOOKUP($A1805,'Medical Examinations'!$A$1:$J$2336,4,FALSE)</f>
        <v>No</v>
      </c>
      <c r="F1805" t="str">
        <f>VLOOKUP($A1805,'Medical Examinations'!$A$1:$J$2336,5,FALSE)</f>
        <v>No</v>
      </c>
      <c r="G1805" t="str">
        <f>VLOOKUP($A1805,'Medical Examinations'!$A$1:$J$2336,6,FALSE)</f>
        <v>No</v>
      </c>
      <c r="H1805">
        <f>VLOOKUP($A1805,'Medical Examinations'!$A$1:$J$2336,7,FALSE)</f>
        <v>1</v>
      </c>
      <c r="I1805" t="str">
        <f>VLOOKUP($A1805,'Medical Examinations'!$A$1:$J$2336,8,FALSE)</f>
        <v>No</v>
      </c>
      <c r="J1805" t="str">
        <f>VLOOKUP($A1805,'Medical Examinations'!$A$1:$J$2336,9,FALSE)</f>
        <v>Over Weight</v>
      </c>
      <c r="K1805" t="str">
        <f>VLOOKUP($A1805,'Medical Examinations'!$A$1:$J$2336,10,FALSE)</f>
        <v>Normal</v>
      </c>
      <c r="L1805">
        <f>VLOOKUP($A1805,'Hospitalisation Details'!$A$1:$O$2344,2,FALSE)</f>
        <v>5</v>
      </c>
      <c r="M1805" s="6" t="str">
        <f>VLOOKUP($A1805,'Hospitalisation Details'!$A$1:$O$2344,5,FALSE)</f>
        <v>5-Jun-1987</v>
      </c>
      <c r="N1805" s="28">
        <f>VLOOKUP($A1805,'Hospitalisation Details'!$A$1:$O$2344,6,FALSE)</f>
        <v>36</v>
      </c>
      <c r="O1805" s="28">
        <f>VLOOKUP($A1805,'Hospitalisation Details'!$A$1:$O$2344,7,FALSE)</f>
        <v>1</v>
      </c>
      <c r="P1805" s="28">
        <f>VLOOKUP($A1805,'Hospitalisation Details'!$A$1:$O$2344,8,FALSE)</f>
        <v>4746.34</v>
      </c>
      <c r="Q1805" t="str">
        <f>VLOOKUP($A1805,'Hospitalisation Details'!$A$1:$O$2344,3,FALSE)</f>
        <v>Jun</v>
      </c>
    </row>
    <row r="1806" spans="1:17" ht="15.6" x14ac:dyDescent="0.3">
      <c r="A1806" s="21" t="s">
        <v>563</v>
      </c>
      <c r="B1806" t="str">
        <f>VLOOKUP($A1806,'Customer Names'!$A$2:$D$2336,3,FALSE)</f>
        <v>Daniel C</v>
      </c>
      <c r="C1806">
        <f>VLOOKUP($A1806,'Medical Examinations'!$A$1:$J$2336,2,FALSE)</f>
        <v>35.93</v>
      </c>
      <c r="D1806">
        <f>VLOOKUP($A1806,'Medical Examinations'!$A$1:$J$2336,3,FALSE)</f>
        <v>5.43</v>
      </c>
      <c r="E1806" t="str">
        <f>VLOOKUP($A1806,'Medical Examinations'!$A$1:$J$2336,4,FALSE)</f>
        <v>No</v>
      </c>
      <c r="F1806" t="str">
        <f>VLOOKUP($A1806,'Medical Examinations'!$A$1:$J$2336,5,FALSE)</f>
        <v>Yes</v>
      </c>
      <c r="G1806" t="str">
        <f>VLOOKUP($A1806,'Medical Examinations'!$A$1:$J$2336,6,FALSE)</f>
        <v>No</v>
      </c>
      <c r="H1806">
        <f>VLOOKUP($A1806,'Medical Examinations'!$A$1:$J$2336,7,FALSE)</f>
        <v>1</v>
      </c>
      <c r="I1806" t="str">
        <f>VLOOKUP($A1806,'Medical Examinations'!$A$1:$J$2336,8,FALSE)</f>
        <v>No</v>
      </c>
      <c r="J1806" t="str">
        <f>VLOOKUP($A1806,'Medical Examinations'!$A$1:$J$2336,9,FALSE)</f>
        <v>Obesity</v>
      </c>
      <c r="K1806" t="str">
        <f>VLOOKUP($A1806,'Medical Examinations'!$A$1:$J$2336,10,FALSE)</f>
        <v>Normal</v>
      </c>
      <c r="L1806">
        <f>VLOOKUP($A1806,'Hospitalisation Details'!$A$1:$O$2344,2,FALSE)</f>
        <v>24</v>
      </c>
      <c r="M1806" s="6" t="str">
        <f>VLOOKUP($A1806,'Hospitalisation Details'!$A$1:$O$2344,5,FALSE)</f>
        <v>24-Nov-2004</v>
      </c>
      <c r="N1806" s="28">
        <f>VLOOKUP($A1806,'Hospitalisation Details'!$A$1:$O$2344,6,FALSE)</f>
        <v>18</v>
      </c>
      <c r="O1806" s="28">
        <f>VLOOKUP($A1806,'Hospitalisation Details'!$A$1:$O$2344,7,FALSE)</f>
        <v>0</v>
      </c>
      <c r="P1806" s="28">
        <f>VLOOKUP($A1806,'Hospitalisation Details'!$A$1:$O$2344,8,FALSE)</f>
        <v>4740.78</v>
      </c>
      <c r="Q1806" t="str">
        <f>VLOOKUP($A1806,'Hospitalisation Details'!$A$1:$O$2344,3,FALSE)</f>
        <v>Nov</v>
      </c>
    </row>
    <row r="1807" spans="1:17" ht="15.6" x14ac:dyDescent="0.3">
      <c r="A1807" s="21" t="s">
        <v>562</v>
      </c>
      <c r="B1807" t="str">
        <f>VLOOKUP($A1807,'Customer Names'!$A$2:$D$2336,3,FALSE)</f>
        <v>Lauren</v>
      </c>
      <c r="C1807">
        <f>VLOOKUP($A1807,'Medical Examinations'!$A$1:$J$2336,2,FALSE)</f>
        <v>32.68</v>
      </c>
      <c r="D1807">
        <f>VLOOKUP($A1807,'Medical Examinations'!$A$1:$J$2336,3,FALSE)</f>
        <v>5.44</v>
      </c>
      <c r="E1807" t="str">
        <f>VLOOKUP($A1807,'Medical Examinations'!$A$1:$J$2336,4,FALSE)</f>
        <v>No</v>
      </c>
      <c r="F1807" t="str">
        <f>VLOOKUP($A1807,'Medical Examinations'!$A$1:$J$2336,5,FALSE)</f>
        <v>No</v>
      </c>
      <c r="G1807" t="str">
        <f>VLOOKUP($A1807,'Medical Examinations'!$A$1:$J$2336,6,FALSE)</f>
        <v>No</v>
      </c>
      <c r="H1807">
        <f>VLOOKUP($A1807,'Medical Examinations'!$A$1:$J$2336,7,FALSE)</f>
        <v>0</v>
      </c>
      <c r="I1807" t="str">
        <f>VLOOKUP($A1807,'Medical Examinations'!$A$1:$J$2336,8,FALSE)</f>
        <v>No</v>
      </c>
      <c r="J1807" t="str">
        <f>VLOOKUP($A1807,'Medical Examinations'!$A$1:$J$2336,9,FALSE)</f>
        <v>Obesity</v>
      </c>
      <c r="K1807" t="str">
        <f>VLOOKUP($A1807,'Medical Examinations'!$A$1:$J$2336,10,FALSE)</f>
        <v>Normal</v>
      </c>
      <c r="L1807">
        <f>VLOOKUP($A1807,'Hospitalisation Details'!$A$1:$O$2344,2,FALSE)</f>
        <v>12</v>
      </c>
      <c r="M1807" s="6" t="str">
        <f>VLOOKUP($A1807,'Hospitalisation Details'!$A$1:$O$2344,5,FALSE)</f>
        <v>12-Oct-1991</v>
      </c>
      <c r="N1807" s="28">
        <f>VLOOKUP($A1807,'Hospitalisation Details'!$A$1:$O$2344,6,FALSE)</f>
        <v>31</v>
      </c>
      <c r="O1807" s="28">
        <f>VLOOKUP($A1807,'Hospitalisation Details'!$A$1:$O$2344,7,FALSE)</f>
        <v>1</v>
      </c>
      <c r="P1807" s="28">
        <f>VLOOKUP($A1807,'Hospitalisation Details'!$A$1:$O$2344,8,FALSE)</f>
        <v>4738.2700000000004</v>
      </c>
      <c r="Q1807" t="str">
        <f>VLOOKUP($A1807,'Hospitalisation Details'!$A$1:$O$2344,3,FALSE)</f>
        <v>Oct</v>
      </c>
    </row>
    <row r="1808" spans="1:17" ht="15.6" x14ac:dyDescent="0.3">
      <c r="A1808" s="21" t="s">
        <v>561</v>
      </c>
      <c r="B1808" t="str">
        <f>VLOOKUP($A1808,'Customer Names'!$A$2:$D$2336,3,FALSE)</f>
        <v>Jennefer</v>
      </c>
      <c r="C1808">
        <f>VLOOKUP($A1808,'Medical Examinations'!$A$1:$J$2336,2,FALSE)</f>
        <v>20.74</v>
      </c>
      <c r="D1808">
        <f>VLOOKUP($A1808,'Medical Examinations'!$A$1:$J$2336,3,FALSE)</f>
        <v>11.69</v>
      </c>
      <c r="E1808" t="str">
        <f>VLOOKUP($A1808,'Medical Examinations'!$A$1:$J$2336,4,FALSE)</f>
        <v>Yes</v>
      </c>
      <c r="F1808" t="str">
        <f>VLOOKUP($A1808,'Medical Examinations'!$A$1:$J$2336,5,FALSE)</f>
        <v>No</v>
      </c>
      <c r="G1808" t="str">
        <f>VLOOKUP($A1808,'Medical Examinations'!$A$1:$J$2336,6,FALSE)</f>
        <v>No</v>
      </c>
      <c r="H1808">
        <f>VLOOKUP($A1808,'Medical Examinations'!$A$1:$J$2336,7,FALSE)</f>
        <v>1</v>
      </c>
      <c r="I1808" t="str">
        <f>VLOOKUP($A1808,'Medical Examinations'!$A$1:$J$2336,8,FALSE)</f>
        <v>No</v>
      </c>
      <c r="J1808" t="str">
        <f>VLOOKUP($A1808,'Medical Examinations'!$A$1:$J$2336,9,FALSE)</f>
        <v>Normal Weight</v>
      </c>
      <c r="K1808" t="str">
        <f>VLOOKUP($A1808,'Medical Examinations'!$A$1:$J$2336,10,FALSE)</f>
        <v>Diabetes</v>
      </c>
      <c r="L1808">
        <f>VLOOKUP($A1808,'Hospitalisation Details'!$A$1:$O$2344,2,FALSE)</f>
        <v>5</v>
      </c>
      <c r="M1808" s="6" t="str">
        <f>VLOOKUP($A1808,'Hospitalisation Details'!$A$1:$O$2344,5,FALSE)</f>
        <v>5-Sep-1986</v>
      </c>
      <c r="N1808" s="28">
        <f>VLOOKUP($A1808,'Hospitalisation Details'!$A$1:$O$2344,6,FALSE)</f>
        <v>36</v>
      </c>
      <c r="O1808" s="28">
        <f>VLOOKUP($A1808,'Hospitalisation Details'!$A$1:$O$2344,7,FALSE)</f>
        <v>3</v>
      </c>
      <c r="P1808" s="28">
        <f>VLOOKUP($A1808,'Hospitalisation Details'!$A$1:$O$2344,8,FALSE)</f>
        <v>4734.6400000000003</v>
      </c>
      <c r="Q1808" t="str">
        <f>VLOOKUP($A1808,'Hospitalisation Details'!$A$1:$O$2344,3,FALSE)</f>
        <v>Sep</v>
      </c>
    </row>
    <row r="1809" spans="1:17" ht="15.6" x14ac:dyDescent="0.3">
      <c r="A1809" s="21" t="s">
        <v>560</v>
      </c>
      <c r="B1809" t="str">
        <f>VLOOKUP($A1809,'Customer Names'!$A$2:$D$2336,3,FALSE)</f>
        <v>Tracey L</v>
      </c>
      <c r="C1809">
        <f>VLOOKUP($A1809,'Medical Examinations'!$A$1:$J$2336,2,FALSE)</f>
        <v>15.57</v>
      </c>
      <c r="D1809">
        <f>VLOOKUP($A1809,'Medical Examinations'!$A$1:$J$2336,3,FALSE)</f>
        <v>6.07</v>
      </c>
      <c r="E1809" t="str">
        <f>VLOOKUP($A1809,'Medical Examinations'!$A$1:$J$2336,4,FALSE)</f>
        <v>No</v>
      </c>
      <c r="F1809" t="str">
        <f>VLOOKUP($A1809,'Medical Examinations'!$A$1:$J$2336,5,FALSE)</f>
        <v>No</v>
      </c>
      <c r="G1809" t="str">
        <f>VLOOKUP($A1809,'Medical Examinations'!$A$1:$J$2336,6,FALSE)</f>
        <v>No</v>
      </c>
      <c r="H1809">
        <f>VLOOKUP($A1809,'Medical Examinations'!$A$1:$J$2336,7,FALSE)</f>
        <v>0</v>
      </c>
      <c r="I1809" t="str">
        <f>VLOOKUP($A1809,'Medical Examinations'!$A$1:$J$2336,8,FALSE)</f>
        <v>No</v>
      </c>
      <c r="J1809" t="str">
        <f>VLOOKUP($A1809,'Medical Examinations'!$A$1:$J$2336,9,FALSE)</f>
        <v>Under Weight</v>
      </c>
      <c r="K1809" t="str">
        <f>VLOOKUP($A1809,'Medical Examinations'!$A$1:$J$2336,10,FALSE)</f>
        <v>Prediabetes</v>
      </c>
      <c r="L1809">
        <f>VLOOKUP($A1809,'Hospitalisation Details'!$A$1:$O$2344,2,FALSE)</f>
        <v>2</v>
      </c>
      <c r="M1809" s="6" t="str">
        <f>VLOOKUP($A1809,'Hospitalisation Details'!$A$1:$O$2344,5,FALSE)</f>
        <v>2-Jul-1980</v>
      </c>
      <c r="N1809" s="28">
        <f>VLOOKUP($A1809,'Hospitalisation Details'!$A$1:$O$2344,6,FALSE)</f>
        <v>42</v>
      </c>
      <c r="O1809" s="28">
        <f>VLOOKUP($A1809,'Hospitalisation Details'!$A$1:$O$2344,7,FALSE)</f>
        <v>2</v>
      </c>
      <c r="P1809" s="28">
        <f>VLOOKUP($A1809,'Hospitalisation Details'!$A$1:$O$2344,8,FALSE)</f>
        <v>4728.71</v>
      </c>
      <c r="Q1809" t="str">
        <f>VLOOKUP($A1809,'Hospitalisation Details'!$A$1:$O$2344,3,FALSE)</f>
        <v>Jul</v>
      </c>
    </row>
    <row r="1810" spans="1:17" ht="15.6" x14ac:dyDescent="0.3">
      <c r="A1810" s="21" t="s">
        <v>559</v>
      </c>
      <c r="B1810" t="str">
        <f>VLOOKUP($A1810,'Customer Names'!$A$2:$D$2336,3,FALSE)</f>
        <v>Ashley</v>
      </c>
      <c r="C1810">
        <f>VLOOKUP($A1810,'Medical Examinations'!$A$1:$J$2336,2,FALSE)</f>
        <v>23.844999999999999</v>
      </c>
      <c r="D1810">
        <f>VLOOKUP($A1810,'Medical Examinations'!$A$1:$J$2336,3,FALSE)</f>
        <v>4.3600000000000003</v>
      </c>
      <c r="E1810" t="str">
        <f>VLOOKUP($A1810,'Medical Examinations'!$A$1:$J$2336,4,FALSE)</f>
        <v>No</v>
      </c>
      <c r="F1810" t="str">
        <f>VLOOKUP($A1810,'Medical Examinations'!$A$1:$J$2336,5,FALSE)</f>
        <v>No</v>
      </c>
      <c r="G1810" t="str">
        <f>VLOOKUP($A1810,'Medical Examinations'!$A$1:$J$2336,6,FALSE)</f>
        <v>No</v>
      </c>
      <c r="H1810">
        <f>VLOOKUP($A1810,'Medical Examinations'!$A$1:$J$2336,7,FALSE)</f>
        <v>0</v>
      </c>
      <c r="I1810" t="str">
        <f>VLOOKUP($A1810,'Medical Examinations'!$A$1:$J$2336,8,FALSE)</f>
        <v>No</v>
      </c>
      <c r="J1810" t="str">
        <f>VLOOKUP($A1810,'Medical Examinations'!$A$1:$J$2336,9,FALSE)</f>
        <v>Normal Weight</v>
      </c>
      <c r="K1810" t="str">
        <f>VLOOKUP($A1810,'Medical Examinations'!$A$1:$J$2336,10,FALSE)</f>
        <v>Normal</v>
      </c>
      <c r="L1810">
        <f>VLOOKUP($A1810,'Hospitalisation Details'!$A$1:$O$2344,2,FALSE)</f>
        <v>12</v>
      </c>
      <c r="M1810" s="6" t="str">
        <f>VLOOKUP($A1810,'Hospitalisation Details'!$A$1:$O$2344,5,FALSE)</f>
        <v>12-Aug-1994</v>
      </c>
      <c r="N1810" s="28">
        <f>VLOOKUP($A1810,'Hospitalisation Details'!$A$1:$O$2344,6,FALSE)</f>
        <v>28</v>
      </c>
      <c r="O1810" s="28">
        <f>VLOOKUP($A1810,'Hospitalisation Details'!$A$1:$O$2344,7,FALSE)</f>
        <v>2</v>
      </c>
      <c r="P1810" s="28">
        <f>VLOOKUP($A1810,'Hospitalisation Details'!$A$1:$O$2344,8,FALSE)</f>
        <v>4719.74</v>
      </c>
      <c r="Q1810" t="str">
        <f>VLOOKUP($A1810,'Hospitalisation Details'!$A$1:$O$2344,3,FALSE)</f>
        <v>Aug</v>
      </c>
    </row>
    <row r="1811" spans="1:17" ht="15.6" x14ac:dyDescent="0.3">
      <c r="A1811" s="21" t="s">
        <v>558</v>
      </c>
      <c r="B1811" t="str">
        <f>VLOOKUP($A1811,'Customer Names'!$A$2:$D$2336,3,FALSE)</f>
        <v>Cindy</v>
      </c>
      <c r="C1811">
        <f>VLOOKUP($A1811,'Medical Examinations'!$A$1:$J$2336,2,FALSE)</f>
        <v>22.895</v>
      </c>
      <c r="D1811">
        <f>VLOOKUP($A1811,'Medical Examinations'!$A$1:$J$2336,3,FALSE)</f>
        <v>5.24</v>
      </c>
      <c r="E1811" t="str">
        <f>VLOOKUP($A1811,'Medical Examinations'!$A$1:$J$2336,4,FALSE)</f>
        <v>No</v>
      </c>
      <c r="F1811" t="str">
        <f>VLOOKUP($A1811,'Medical Examinations'!$A$1:$J$2336,5,FALSE)</f>
        <v>No</v>
      </c>
      <c r="G1811" t="str">
        <f>VLOOKUP($A1811,'Medical Examinations'!$A$1:$J$2336,6,FALSE)</f>
        <v>No</v>
      </c>
      <c r="H1811">
        <f>VLOOKUP($A1811,'Medical Examinations'!$A$1:$J$2336,7,FALSE)</f>
        <v>1</v>
      </c>
      <c r="I1811" t="str">
        <f>VLOOKUP($A1811,'Medical Examinations'!$A$1:$J$2336,8,FALSE)</f>
        <v>No</v>
      </c>
      <c r="J1811" t="str">
        <f>VLOOKUP($A1811,'Medical Examinations'!$A$1:$J$2336,9,FALSE)</f>
        <v>Normal Weight</v>
      </c>
      <c r="K1811" t="str">
        <f>VLOOKUP($A1811,'Medical Examinations'!$A$1:$J$2336,10,FALSE)</f>
        <v>Normal</v>
      </c>
      <c r="L1811">
        <f>VLOOKUP($A1811,'Hospitalisation Details'!$A$1:$O$2344,2,FALSE)</f>
        <v>28</v>
      </c>
      <c r="M1811" s="6" t="str">
        <f>VLOOKUP($A1811,'Hospitalisation Details'!$A$1:$O$2344,5,FALSE)</f>
        <v>28-Sep-1992</v>
      </c>
      <c r="N1811" s="28">
        <f>VLOOKUP($A1811,'Hospitalisation Details'!$A$1:$O$2344,6,FALSE)</f>
        <v>30</v>
      </c>
      <c r="O1811" s="28">
        <f>VLOOKUP($A1811,'Hospitalisation Details'!$A$1:$O$2344,7,FALSE)</f>
        <v>1</v>
      </c>
      <c r="P1811" s="28">
        <f>VLOOKUP($A1811,'Hospitalisation Details'!$A$1:$O$2344,8,FALSE)</f>
        <v>4719.5200000000004</v>
      </c>
      <c r="Q1811" t="str">
        <f>VLOOKUP($A1811,'Hospitalisation Details'!$A$1:$O$2344,3,FALSE)</f>
        <v>Sep</v>
      </c>
    </row>
    <row r="1812" spans="1:17" ht="15.6" x14ac:dyDescent="0.3">
      <c r="A1812" s="21" t="s">
        <v>557</v>
      </c>
      <c r="B1812" t="str">
        <f>VLOOKUP($A1812,'Customer Names'!$A$2:$D$2336,3,FALSE)</f>
        <v>Esther</v>
      </c>
      <c r="C1812">
        <f>VLOOKUP($A1812,'Medical Examinations'!$A$1:$J$2336,2,FALSE)</f>
        <v>21.945</v>
      </c>
      <c r="D1812">
        <f>VLOOKUP($A1812,'Medical Examinations'!$A$1:$J$2336,3,FALSE)</f>
        <v>5.37</v>
      </c>
      <c r="E1812" t="str">
        <f>VLOOKUP($A1812,'Medical Examinations'!$A$1:$J$2336,4,FALSE)</f>
        <v>No</v>
      </c>
      <c r="F1812" t="str">
        <f>VLOOKUP($A1812,'Medical Examinations'!$A$1:$J$2336,5,FALSE)</f>
        <v>No</v>
      </c>
      <c r="G1812" t="str">
        <f>VLOOKUP($A1812,'Medical Examinations'!$A$1:$J$2336,6,FALSE)</f>
        <v>No</v>
      </c>
      <c r="H1812">
        <f>VLOOKUP($A1812,'Medical Examinations'!$A$1:$J$2336,7,FALSE)</f>
        <v>1</v>
      </c>
      <c r="I1812" t="str">
        <f>VLOOKUP($A1812,'Medical Examinations'!$A$1:$J$2336,8,FALSE)</f>
        <v>No</v>
      </c>
      <c r="J1812" t="str">
        <f>VLOOKUP($A1812,'Medical Examinations'!$A$1:$J$2336,9,FALSE)</f>
        <v>Normal Weight</v>
      </c>
      <c r="K1812" t="str">
        <f>VLOOKUP($A1812,'Medical Examinations'!$A$1:$J$2336,10,FALSE)</f>
        <v>Normal</v>
      </c>
      <c r="L1812">
        <f>VLOOKUP($A1812,'Hospitalisation Details'!$A$1:$O$2344,2,FALSE)</f>
        <v>9</v>
      </c>
      <c r="M1812" s="6" t="str">
        <f>VLOOKUP($A1812,'Hospitalisation Details'!$A$1:$O$2344,5,FALSE)</f>
        <v>9-Oct-1992</v>
      </c>
      <c r="N1812" s="28">
        <f>VLOOKUP($A1812,'Hospitalisation Details'!$A$1:$O$2344,6,FALSE)</f>
        <v>30</v>
      </c>
      <c r="O1812" s="28">
        <f>VLOOKUP($A1812,'Hospitalisation Details'!$A$1:$O$2344,7,FALSE)</f>
        <v>1</v>
      </c>
      <c r="P1812" s="28">
        <f>VLOOKUP($A1812,'Hospitalisation Details'!$A$1:$O$2344,8,FALSE)</f>
        <v>4718.2</v>
      </c>
      <c r="Q1812" t="str">
        <f>VLOOKUP($A1812,'Hospitalisation Details'!$A$1:$O$2344,3,FALSE)</f>
        <v>Oct</v>
      </c>
    </row>
    <row r="1813" spans="1:17" ht="15.6" x14ac:dyDescent="0.3">
      <c r="A1813" s="21" t="s">
        <v>556</v>
      </c>
      <c r="B1813" t="str">
        <f>VLOOKUP($A1813,'Customer Names'!$A$2:$D$2336,3,FALSE)</f>
        <v>Jackie</v>
      </c>
      <c r="C1813">
        <f>VLOOKUP($A1813,'Medical Examinations'!$A$1:$J$2336,2,FALSE)</f>
        <v>19.47</v>
      </c>
      <c r="D1813">
        <f>VLOOKUP($A1813,'Medical Examinations'!$A$1:$J$2336,3,FALSE)</f>
        <v>6.6</v>
      </c>
      <c r="E1813" t="str">
        <f>VLOOKUP($A1813,'Medical Examinations'!$A$1:$J$2336,4,FALSE)</f>
        <v>Yes</v>
      </c>
      <c r="F1813" t="str">
        <f>VLOOKUP($A1813,'Medical Examinations'!$A$1:$J$2336,5,FALSE)</f>
        <v>No</v>
      </c>
      <c r="G1813" t="str">
        <f>VLOOKUP($A1813,'Medical Examinations'!$A$1:$J$2336,6,FALSE)</f>
        <v>No</v>
      </c>
      <c r="H1813">
        <f>VLOOKUP($A1813,'Medical Examinations'!$A$1:$J$2336,7,FALSE)</f>
        <v>0</v>
      </c>
      <c r="I1813" t="str">
        <f>VLOOKUP($A1813,'Medical Examinations'!$A$1:$J$2336,8,FALSE)</f>
        <v>No</v>
      </c>
      <c r="J1813" t="str">
        <f>VLOOKUP($A1813,'Medical Examinations'!$A$1:$J$2336,9,FALSE)</f>
        <v>Normal Weight</v>
      </c>
      <c r="K1813" t="str">
        <f>VLOOKUP($A1813,'Medical Examinations'!$A$1:$J$2336,10,FALSE)</f>
        <v>Diabetes</v>
      </c>
      <c r="L1813">
        <f>VLOOKUP($A1813,'Hospitalisation Details'!$A$1:$O$2344,2,FALSE)</f>
        <v>12</v>
      </c>
      <c r="M1813" s="6" t="str">
        <f>VLOOKUP($A1813,'Hospitalisation Details'!$A$1:$O$2344,5,FALSE)</f>
        <v>12-Aug-1981</v>
      </c>
      <c r="N1813" s="28">
        <f>VLOOKUP($A1813,'Hospitalisation Details'!$A$1:$O$2344,6,FALSE)</f>
        <v>41</v>
      </c>
      <c r="O1813" s="28">
        <f>VLOOKUP($A1813,'Hospitalisation Details'!$A$1:$O$2344,7,FALSE)</f>
        <v>1</v>
      </c>
      <c r="P1813" s="28">
        <f>VLOOKUP($A1813,'Hospitalisation Details'!$A$1:$O$2344,8,FALSE)</f>
        <v>4712.12</v>
      </c>
      <c r="Q1813" t="str">
        <f>VLOOKUP($A1813,'Hospitalisation Details'!$A$1:$O$2344,3,FALSE)</f>
        <v>Aug</v>
      </c>
    </row>
    <row r="1814" spans="1:17" ht="15.6" x14ac:dyDescent="0.3">
      <c r="A1814" s="21" t="s">
        <v>555</v>
      </c>
      <c r="B1814" t="str">
        <f>VLOOKUP($A1814,'Customer Names'!$A$2:$D$2336,3,FALSE)</f>
        <v>Timothy P</v>
      </c>
      <c r="C1814">
        <f>VLOOKUP($A1814,'Medical Examinations'!$A$1:$J$2336,2,FALSE)</f>
        <v>15.61</v>
      </c>
      <c r="D1814">
        <f>VLOOKUP($A1814,'Medical Examinations'!$A$1:$J$2336,3,FALSE)</f>
        <v>5.77</v>
      </c>
      <c r="E1814" t="str">
        <f>VLOOKUP($A1814,'Medical Examinations'!$A$1:$J$2336,4,FALSE)</f>
        <v>No</v>
      </c>
      <c r="F1814" t="str">
        <f>VLOOKUP($A1814,'Medical Examinations'!$A$1:$J$2336,5,FALSE)</f>
        <v>No</v>
      </c>
      <c r="G1814" t="str">
        <f>VLOOKUP($A1814,'Medical Examinations'!$A$1:$J$2336,6,FALSE)</f>
        <v>No</v>
      </c>
      <c r="H1814">
        <f>VLOOKUP($A1814,'Medical Examinations'!$A$1:$J$2336,7,FALSE)</f>
        <v>0</v>
      </c>
      <c r="I1814" t="str">
        <f>VLOOKUP($A1814,'Medical Examinations'!$A$1:$J$2336,8,FALSE)</f>
        <v>No</v>
      </c>
      <c r="J1814" t="str">
        <f>VLOOKUP($A1814,'Medical Examinations'!$A$1:$J$2336,9,FALSE)</f>
        <v>Under Weight</v>
      </c>
      <c r="K1814" t="str">
        <f>VLOOKUP($A1814,'Medical Examinations'!$A$1:$J$2336,10,FALSE)</f>
        <v>Prediabetes</v>
      </c>
      <c r="L1814">
        <f>VLOOKUP($A1814,'Hospitalisation Details'!$A$1:$O$2344,2,FALSE)</f>
        <v>4</v>
      </c>
      <c r="M1814" s="6" t="str">
        <f>VLOOKUP($A1814,'Hospitalisation Details'!$A$1:$O$2344,5,FALSE)</f>
        <v>4-Dec-1977</v>
      </c>
      <c r="N1814" s="28">
        <f>VLOOKUP($A1814,'Hospitalisation Details'!$A$1:$O$2344,6,FALSE)</f>
        <v>45</v>
      </c>
      <c r="O1814" s="28">
        <f>VLOOKUP($A1814,'Hospitalisation Details'!$A$1:$O$2344,7,FALSE)</f>
        <v>2</v>
      </c>
      <c r="P1814" s="28">
        <f>VLOOKUP($A1814,'Hospitalisation Details'!$A$1:$O$2344,8,FALSE)</f>
        <v>4699.47</v>
      </c>
      <c r="Q1814" t="str">
        <f>VLOOKUP($A1814,'Hospitalisation Details'!$A$1:$O$2344,3,FALSE)</f>
        <v>Dec</v>
      </c>
    </row>
    <row r="1815" spans="1:17" ht="15.6" x14ac:dyDescent="0.3">
      <c r="A1815" s="21" t="s">
        <v>554</v>
      </c>
      <c r="B1815" t="str">
        <f>VLOOKUP($A1815,'Customer Names'!$A$2:$D$2336,3,FALSE)</f>
        <v>Lauren</v>
      </c>
      <c r="C1815">
        <f>VLOOKUP($A1815,'Medical Examinations'!$A$1:$J$2336,2,FALSE)</f>
        <v>28.6</v>
      </c>
      <c r="D1815">
        <f>VLOOKUP($A1815,'Medical Examinations'!$A$1:$J$2336,3,FALSE)</f>
        <v>6.08</v>
      </c>
      <c r="E1815" t="str">
        <f>VLOOKUP($A1815,'Medical Examinations'!$A$1:$J$2336,4,FALSE)</f>
        <v>No</v>
      </c>
      <c r="F1815" t="str">
        <f>VLOOKUP($A1815,'Medical Examinations'!$A$1:$J$2336,5,FALSE)</f>
        <v>No</v>
      </c>
      <c r="G1815" t="str">
        <f>VLOOKUP($A1815,'Medical Examinations'!$A$1:$J$2336,6,FALSE)</f>
        <v>Yes</v>
      </c>
      <c r="H1815">
        <f>VLOOKUP($A1815,'Medical Examinations'!$A$1:$J$2336,7,FALSE)</f>
        <v>1</v>
      </c>
      <c r="I1815" t="str">
        <f>VLOOKUP($A1815,'Medical Examinations'!$A$1:$J$2336,8,FALSE)</f>
        <v>No</v>
      </c>
      <c r="J1815" t="str">
        <f>VLOOKUP($A1815,'Medical Examinations'!$A$1:$J$2336,9,FALSE)</f>
        <v>Over Weight</v>
      </c>
      <c r="K1815" t="str">
        <f>VLOOKUP($A1815,'Medical Examinations'!$A$1:$J$2336,10,FALSE)</f>
        <v>Prediabetes</v>
      </c>
      <c r="L1815">
        <f>VLOOKUP($A1815,'Hospitalisation Details'!$A$1:$O$2344,2,FALSE)</f>
        <v>22</v>
      </c>
      <c r="M1815" s="6" t="str">
        <f>VLOOKUP($A1815,'Hospitalisation Details'!$A$1:$O$2344,5,FALSE)</f>
        <v>22-Jun-2003</v>
      </c>
      <c r="N1815" s="28">
        <f>VLOOKUP($A1815,'Hospitalisation Details'!$A$1:$O$2344,6,FALSE)</f>
        <v>19</v>
      </c>
      <c r="O1815" s="28">
        <f>VLOOKUP($A1815,'Hospitalisation Details'!$A$1:$O$2344,7,FALSE)</f>
        <v>5</v>
      </c>
      <c r="P1815" s="28">
        <f>VLOOKUP($A1815,'Hospitalisation Details'!$A$1:$O$2344,8,FALSE)</f>
        <v>4687.8</v>
      </c>
      <c r="Q1815" t="str">
        <f>VLOOKUP($A1815,'Hospitalisation Details'!$A$1:$O$2344,3,FALSE)</f>
        <v>Jun</v>
      </c>
    </row>
    <row r="1816" spans="1:17" ht="15.6" x14ac:dyDescent="0.3">
      <c r="A1816" s="21" t="s">
        <v>553</v>
      </c>
      <c r="B1816" t="str">
        <f>VLOOKUP($A1816,'Customer Names'!$A$2:$D$2336,3,FALSE)</f>
        <v>Benjamin</v>
      </c>
      <c r="C1816">
        <f>VLOOKUP($A1816,'Medical Examinations'!$A$1:$J$2336,2,FALSE)</f>
        <v>46.53</v>
      </c>
      <c r="D1816">
        <f>VLOOKUP($A1816,'Medical Examinations'!$A$1:$J$2336,3,FALSE)</f>
        <v>4.16</v>
      </c>
      <c r="E1816" t="str">
        <f>VLOOKUP($A1816,'Medical Examinations'!$A$1:$J$2336,4,FALSE)</f>
        <v>No</v>
      </c>
      <c r="F1816" t="str">
        <f>VLOOKUP($A1816,'Medical Examinations'!$A$1:$J$2336,5,FALSE)</f>
        <v>No</v>
      </c>
      <c r="G1816" t="str">
        <f>VLOOKUP($A1816,'Medical Examinations'!$A$1:$J$2336,6,FALSE)</f>
        <v>No</v>
      </c>
      <c r="H1816">
        <f>VLOOKUP($A1816,'Medical Examinations'!$A$1:$J$2336,7,FALSE)</f>
        <v>0</v>
      </c>
      <c r="I1816" t="str">
        <f>VLOOKUP($A1816,'Medical Examinations'!$A$1:$J$2336,8,FALSE)</f>
        <v>No</v>
      </c>
      <c r="J1816" t="str">
        <f>VLOOKUP($A1816,'Medical Examinations'!$A$1:$J$2336,9,FALSE)</f>
        <v>Obesity</v>
      </c>
      <c r="K1816" t="str">
        <f>VLOOKUP($A1816,'Medical Examinations'!$A$1:$J$2336,10,FALSE)</f>
        <v>Normal</v>
      </c>
      <c r="L1816">
        <f>VLOOKUP($A1816,'Hospitalisation Details'!$A$1:$O$2344,2,FALSE)</f>
        <v>4</v>
      </c>
      <c r="M1816" s="6" t="str">
        <f>VLOOKUP($A1816,'Hospitalisation Details'!$A$1:$O$2344,5,FALSE)</f>
        <v>4-Sep-1990</v>
      </c>
      <c r="N1816" s="28">
        <f>VLOOKUP($A1816,'Hospitalisation Details'!$A$1:$O$2344,6,FALSE)</f>
        <v>32</v>
      </c>
      <c r="O1816" s="28">
        <f>VLOOKUP($A1816,'Hospitalisation Details'!$A$1:$O$2344,7,FALSE)</f>
        <v>2</v>
      </c>
      <c r="P1816" s="28">
        <f>VLOOKUP($A1816,'Hospitalisation Details'!$A$1:$O$2344,8,FALSE)</f>
        <v>4686.3900000000003</v>
      </c>
      <c r="Q1816" t="str">
        <f>VLOOKUP($A1816,'Hospitalisation Details'!$A$1:$O$2344,3,FALSE)</f>
        <v>Sep</v>
      </c>
    </row>
    <row r="1817" spans="1:17" ht="15.6" x14ac:dyDescent="0.3">
      <c r="A1817" s="21" t="s">
        <v>552</v>
      </c>
      <c r="B1817" t="str">
        <f>VLOOKUP($A1817,'Customer Names'!$A$2:$D$2336,3,FALSE)</f>
        <v>Hugo M</v>
      </c>
      <c r="C1817">
        <f>VLOOKUP($A1817,'Medical Examinations'!$A$1:$J$2336,2,FALSE)</f>
        <v>34.99</v>
      </c>
      <c r="D1817">
        <f>VLOOKUP($A1817,'Medical Examinations'!$A$1:$J$2336,3,FALSE)</f>
        <v>5.0999999999999996</v>
      </c>
      <c r="E1817" t="str">
        <f>VLOOKUP($A1817,'Medical Examinations'!$A$1:$J$2336,4,FALSE)</f>
        <v>No</v>
      </c>
      <c r="F1817" t="str">
        <f>VLOOKUP($A1817,'Medical Examinations'!$A$1:$J$2336,5,FALSE)</f>
        <v>No</v>
      </c>
      <c r="G1817" t="str">
        <f>VLOOKUP($A1817,'Medical Examinations'!$A$1:$J$2336,6,FALSE)</f>
        <v>Yes</v>
      </c>
      <c r="H1817">
        <f>VLOOKUP($A1817,'Medical Examinations'!$A$1:$J$2336,7,FALSE)</f>
        <v>1</v>
      </c>
      <c r="I1817" t="str">
        <f>VLOOKUP($A1817,'Medical Examinations'!$A$1:$J$2336,8,FALSE)</f>
        <v>No</v>
      </c>
      <c r="J1817" t="str">
        <f>VLOOKUP($A1817,'Medical Examinations'!$A$1:$J$2336,9,FALSE)</f>
        <v>Obesity</v>
      </c>
      <c r="K1817" t="str">
        <f>VLOOKUP($A1817,'Medical Examinations'!$A$1:$J$2336,10,FALSE)</f>
        <v>Normal</v>
      </c>
      <c r="L1817">
        <f>VLOOKUP($A1817,'Hospitalisation Details'!$A$1:$O$2344,2,FALSE)</f>
        <v>4</v>
      </c>
      <c r="M1817" s="6" t="str">
        <f>VLOOKUP($A1817,'Hospitalisation Details'!$A$1:$O$2344,5,FALSE)</f>
        <v>4-Oct-2003</v>
      </c>
      <c r="N1817" s="28">
        <f>VLOOKUP($A1817,'Hospitalisation Details'!$A$1:$O$2344,6,FALSE)</f>
        <v>19</v>
      </c>
      <c r="O1817" s="28">
        <f>VLOOKUP($A1817,'Hospitalisation Details'!$A$1:$O$2344,7,FALSE)</f>
        <v>0</v>
      </c>
      <c r="P1817" s="28">
        <f>VLOOKUP($A1817,'Hospitalisation Details'!$A$1:$O$2344,8,FALSE)</f>
        <v>4678.8</v>
      </c>
      <c r="Q1817" t="str">
        <f>VLOOKUP($A1817,'Hospitalisation Details'!$A$1:$O$2344,3,FALSE)</f>
        <v>Oct</v>
      </c>
    </row>
    <row r="1818" spans="1:17" ht="15.6" x14ac:dyDescent="0.3">
      <c r="A1818" s="21" t="s">
        <v>551</v>
      </c>
      <c r="B1818" t="str">
        <f>VLOOKUP($A1818,'Customer Names'!$A$2:$D$2336,3,FALSE)</f>
        <v>Daniel J.Jr</v>
      </c>
      <c r="C1818">
        <f>VLOOKUP($A1818,'Medical Examinations'!$A$1:$J$2336,2,FALSE)</f>
        <v>17.05</v>
      </c>
      <c r="D1818">
        <f>VLOOKUP($A1818,'Medical Examinations'!$A$1:$J$2336,3,FALSE)</f>
        <v>5.3</v>
      </c>
      <c r="E1818" t="str">
        <f>VLOOKUP($A1818,'Medical Examinations'!$A$1:$J$2336,4,FALSE)</f>
        <v>No</v>
      </c>
      <c r="F1818" t="str">
        <f>VLOOKUP($A1818,'Medical Examinations'!$A$1:$J$2336,5,FALSE)</f>
        <v>No</v>
      </c>
      <c r="G1818" t="str">
        <f>VLOOKUP($A1818,'Medical Examinations'!$A$1:$J$2336,6,FALSE)</f>
        <v>Yes</v>
      </c>
      <c r="H1818">
        <f>VLOOKUP($A1818,'Medical Examinations'!$A$1:$J$2336,7,FALSE)</f>
        <v>1</v>
      </c>
      <c r="I1818" t="str">
        <f>VLOOKUP($A1818,'Medical Examinations'!$A$1:$J$2336,8,FALSE)</f>
        <v>No</v>
      </c>
      <c r="J1818" t="str">
        <f>VLOOKUP($A1818,'Medical Examinations'!$A$1:$J$2336,9,FALSE)</f>
        <v>Under Weight</v>
      </c>
      <c r="K1818" t="str">
        <f>VLOOKUP($A1818,'Medical Examinations'!$A$1:$J$2336,10,FALSE)</f>
        <v>Normal</v>
      </c>
      <c r="L1818">
        <f>VLOOKUP($A1818,'Hospitalisation Details'!$A$1:$O$2344,2,FALSE)</f>
        <v>18</v>
      </c>
      <c r="M1818" s="6" t="str">
        <f>VLOOKUP($A1818,'Hospitalisation Details'!$A$1:$O$2344,5,FALSE)</f>
        <v>18-Oct-1979</v>
      </c>
      <c r="N1818" s="28">
        <f>VLOOKUP($A1818,'Hospitalisation Details'!$A$1:$O$2344,6,FALSE)</f>
        <v>43</v>
      </c>
      <c r="O1818" s="28">
        <f>VLOOKUP($A1818,'Hospitalisation Details'!$A$1:$O$2344,7,FALSE)</f>
        <v>2</v>
      </c>
      <c r="P1818" s="28">
        <f>VLOOKUP($A1818,'Hospitalisation Details'!$A$1:$O$2344,8,FALSE)</f>
        <v>4674.2</v>
      </c>
      <c r="Q1818" t="str">
        <f>VLOOKUP($A1818,'Hospitalisation Details'!$A$1:$O$2344,3,FALSE)</f>
        <v>Oct</v>
      </c>
    </row>
    <row r="1819" spans="1:17" ht="15.6" x14ac:dyDescent="0.3">
      <c r="A1819" s="21" t="s">
        <v>550</v>
      </c>
      <c r="B1819" t="str">
        <f>VLOOKUP($A1819,'Customer Names'!$A$2:$D$2336,3,FALSE)</f>
        <v>Justin R</v>
      </c>
      <c r="C1819">
        <f>VLOOKUP($A1819,'Medical Examinations'!$A$1:$J$2336,2,FALSE)</f>
        <v>37.18</v>
      </c>
      <c r="D1819">
        <f>VLOOKUP($A1819,'Medical Examinations'!$A$1:$J$2336,3,FALSE)</f>
        <v>4.9000000000000004</v>
      </c>
      <c r="E1819" t="str">
        <f>VLOOKUP($A1819,'Medical Examinations'!$A$1:$J$2336,4,FALSE)</f>
        <v>No</v>
      </c>
      <c r="F1819" t="str">
        <f>VLOOKUP($A1819,'Medical Examinations'!$A$1:$J$2336,5,FALSE)</f>
        <v>No</v>
      </c>
      <c r="G1819" t="str">
        <f>VLOOKUP($A1819,'Medical Examinations'!$A$1:$J$2336,6,FALSE)</f>
        <v>No</v>
      </c>
      <c r="H1819">
        <f>VLOOKUP($A1819,'Medical Examinations'!$A$1:$J$2336,7,FALSE)</f>
        <v>0</v>
      </c>
      <c r="I1819" t="str">
        <f>VLOOKUP($A1819,'Medical Examinations'!$A$1:$J$2336,8,FALSE)</f>
        <v>No</v>
      </c>
      <c r="J1819" t="str">
        <f>VLOOKUP($A1819,'Medical Examinations'!$A$1:$J$2336,9,FALSE)</f>
        <v>Obesity</v>
      </c>
      <c r="K1819" t="str">
        <f>VLOOKUP($A1819,'Medical Examinations'!$A$1:$J$2336,10,FALSE)</f>
        <v>Normal</v>
      </c>
      <c r="L1819">
        <f>VLOOKUP($A1819,'Hospitalisation Details'!$A$1:$O$2344,2,FALSE)</f>
        <v>13</v>
      </c>
      <c r="M1819" s="6" t="str">
        <f>VLOOKUP($A1819,'Hospitalisation Details'!$A$1:$O$2344,5,FALSE)</f>
        <v>13-Jul-1990</v>
      </c>
      <c r="N1819" s="28">
        <f>VLOOKUP($A1819,'Hospitalisation Details'!$A$1:$O$2344,6,FALSE)</f>
        <v>32</v>
      </c>
      <c r="O1819" s="28">
        <f>VLOOKUP($A1819,'Hospitalisation Details'!$A$1:$O$2344,7,FALSE)</f>
        <v>2</v>
      </c>
      <c r="P1819" s="28">
        <f>VLOOKUP($A1819,'Hospitalisation Details'!$A$1:$O$2344,8,FALSE)</f>
        <v>4673.3900000000003</v>
      </c>
      <c r="Q1819" t="str">
        <f>VLOOKUP($A1819,'Hospitalisation Details'!$A$1:$O$2344,3,FALSE)</f>
        <v>Jul</v>
      </c>
    </row>
    <row r="1820" spans="1:17" ht="15.6" x14ac:dyDescent="0.3">
      <c r="A1820" s="21" t="s">
        <v>549</v>
      </c>
      <c r="B1820" t="str">
        <f>VLOOKUP($A1820,'Customer Names'!$A$2:$D$2336,3,FALSE)</f>
        <v>Colin</v>
      </c>
      <c r="C1820">
        <f>VLOOKUP($A1820,'Medical Examinations'!$A$1:$J$2336,2,FALSE)</f>
        <v>35.200000000000003</v>
      </c>
      <c r="D1820">
        <f>VLOOKUP($A1820,'Medical Examinations'!$A$1:$J$2336,3,FALSE)</f>
        <v>5.55</v>
      </c>
      <c r="E1820" t="str">
        <f>VLOOKUP($A1820,'Medical Examinations'!$A$1:$J$2336,4,FALSE)</f>
        <v>No</v>
      </c>
      <c r="F1820" t="str">
        <f>VLOOKUP($A1820,'Medical Examinations'!$A$1:$J$2336,5,FALSE)</f>
        <v>No</v>
      </c>
      <c r="G1820" t="str">
        <f>VLOOKUP($A1820,'Medical Examinations'!$A$1:$J$2336,6,FALSE)</f>
        <v>No</v>
      </c>
      <c r="H1820">
        <f>VLOOKUP($A1820,'Medical Examinations'!$A$1:$J$2336,7,FALSE)</f>
        <v>0</v>
      </c>
      <c r="I1820" t="str">
        <f>VLOOKUP($A1820,'Medical Examinations'!$A$1:$J$2336,8,FALSE)</f>
        <v>No</v>
      </c>
      <c r="J1820" t="str">
        <f>VLOOKUP($A1820,'Medical Examinations'!$A$1:$J$2336,9,FALSE)</f>
        <v>Obesity</v>
      </c>
      <c r="K1820" t="str">
        <f>VLOOKUP($A1820,'Medical Examinations'!$A$1:$J$2336,10,FALSE)</f>
        <v>Normal</v>
      </c>
      <c r="L1820">
        <f>VLOOKUP($A1820,'Hospitalisation Details'!$A$1:$O$2344,2,FALSE)</f>
        <v>26</v>
      </c>
      <c r="M1820" s="6" t="str">
        <f>VLOOKUP($A1820,'Hospitalisation Details'!$A$1:$O$2344,5,FALSE)</f>
        <v>26-Sep-1990</v>
      </c>
      <c r="N1820" s="28">
        <f>VLOOKUP($A1820,'Hospitalisation Details'!$A$1:$O$2344,6,FALSE)</f>
        <v>32</v>
      </c>
      <c r="O1820" s="28">
        <f>VLOOKUP($A1820,'Hospitalisation Details'!$A$1:$O$2344,7,FALSE)</f>
        <v>2</v>
      </c>
      <c r="P1820" s="28">
        <f>VLOOKUP($A1820,'Hospitalisation Details'!$A$1:$O$2344,8,FALSE)</f>
        <v>4670.6400000000003</v>
      </c>
      <c r="Q1820" t="str">
        <f>VLOOKUP($A1820,'Hospitalisation Details'!$A$1:$O$2344,3,FALSE)</f>
        <v>Sep</v>
      </c>
    </row>
    <row r="1821" spans="1:17" ht="15.6" x14ac:dyDescent="0.3">
      <c r="A1821" s="21" t="s">
        <v>548</v>
      </c>
      <c r="B1821" t="str">
        <f>VLOOKUP($A1821,'Customer Names'!$A$2:$D$2336,3,FALSE)</f>
        <v>Rob</v>
      </c>
      <c r="C1821">
        <f>VLOOKUP($A1821,'Medical Examinations'!$A$1:$J$2336,2,FALSE)</f>
        <v>37.335000000000001</v>
      </c>
      <c r="D1821">
        <f>VLOOKUP($A1821,'Medical Examinations'!$A$1:$J$2336,3,FALSE)</f>
        <v>4.95</v>
      </c>
      <c r="E1821" t="str">
        <f>VLOOKUP($A1821,'Medical Examinations'!$A$1:$J$2336,4,FALSE)</f>
        <v>No</v>
      </c>
      <c r="F1821" t="str">
        <f>VLOOKUP($A1821,'Medical Examinations'!$A$1:$J$2336,5,FALSE)</f>
        <v>No</v>
      </c>
      <c r="G1821" t="str">
        <f>VLOOKUP($A1821,'Medical Examinations'!$A$1:$J$2336,6,FALSE)</f>
        <v>No</v>
      </c>
      <c r="H1821">
        <f>VLOOKUP($A1821,'Medical Examinations'!$A$1:$J$2336,7,FALSE)</f>
        <v>0</v>
      </c>
      <c r="I1821" t="str">
        <f>VLOOKUP($A1821,'Medical Examinations'!$A$1:$J$2336,8,FALSE)</f>
        <v>No</v>
      </c>
      <c r="J1821" t="str">
        <f>VLOOKUP($A1821,'Medical Examinations'!$A$1:$J$2336,9,FALSE)</f>
        <v>Obesity</v>
      </c>
      <c r="K1821" t="str">
        <f>VLOOKUP($A1821,'Medical Examinations'!$A$1:$J$2336,10,FALSE)</f>
        <v>Normal</v>
      </c>
      <c r="L1821">
        <f>VLOOKUP($A1821,'Hospitalisation Details'!$A$1:$O$2344,2,FALSE)</f>
        <v>5</v>
      </c>
      <c r="M1821" s="6" t="str">
        <f>VLOOKUP($A1821,'Hospitalisation Details'!$A$1:$O$2344,5,FALSE)</f>
        <v>5-Aug-1990</v>
      </c>
      <c r="N1821" s="28">
        <f>VLOOKUP($A1821,'Hospitalisation Details'!$A$1:$O$2344,6,FALSE)</f>
        <v>32</v>
      </c>
      <c r="O1821" s="28">
        <f>VLOOKUP($A1821,'Hospitalisation Details'!$A$1:$O$2344,7,FALSE)</f>
        <v>1</v>
      </c>
      <c r="P1821" s="28">
        <f>VLOOKUP($A1821,'Hospitalisation Details'!$A$1:$O$2344,8,FALSE)</f>
        <v>4667.6099999999997</v>
      </c>
      <c r="Q1821" t="str">
        <f>VLOOKUP($A1821,'Hospitalisation Details'!$A$1:$O$2344,3,FALSE)</f>
        <v>Aug</v>
      </c>
    </row>
    <row r="1822" spans="1:17" ht="15.6" x14ac:dyDescent="0.3">
      <c r="A1822" s="21" t="s">
        <v>547</v>
      </c>
      <c r="B1822" t="str">
        <f>VLOOKUP($A1822,'Customer Names'!$A$2:$D$2336,3,FALSE)</f>
        <v>Patrick</v>
      </c>
      <c r="C1822">
        <f>VLOOKUP($A1822,'Medical Examinations'!$A$1:$J$2336,2,FALSE)</f>
        <v>27.265000000000001</v>
      </c>
      <c r="D1822">
        <f>VLOOKUP($A1822,'Medical Examinations'!$A$1:$J$2336,3,FALSE)</f>
        <v>6.46</v>
      </c>
      <c r="E1822" t="str">
        <f>VLOOKUP($A1822,'Medical Examinations'!$A$1:$J$2336,4,FALSE)</f>
        <v>Yes</v>
      </c>
      <c r="F1822" t="str">
        <f>VLOOKUP($A1822,'Medical Examinations'!$A$1:$J$2336,5,FALSE)</f>
        <v>No</v>
      </c>
      <c r="G1822" t="str">
        <f>VLOOKUP($A1822,'Medical Examinations'!$A$1:$J$2336,6,FALSE)</f>
        <v>No</v>
      </c>
      <c r="H1822">
        <f>VLOOKUP($A1822,'Medical Examinations'!$A$1:$J$2336,7,FALSE)</f>
        <v>0</v>
      </c>
      <c r="I1822" t="str">
        <f>VLOOKUP($A1822,'Medical Examinations'!$A$1:$J$2336,8,FALSE)</f>
        <v>No</v>
      </c>
      <c r="J1822" t="str">
        <f>VLOOKUP($A1822,'Medical Examinations'!$A$1:$J$2336,9,FALSE)</f>
        <v>Over Weight</v>
      </c>
      <c r="K1822" t="str">
        <f>VLOOKUP($A1822,'Medical Examinations'!$A$1:$J$2336,10,FALSE)</f>
        <v>Diabetes</v>
      </c>
      <c r="L1822">
        <f>VLOOKUP($A1822,'Hospitalisation Details'!$A$1:$O$2344,2,FALSE)</f>
        <v>25</v>
      </c>
      <c r="M1822" s="6" t="str">
        <f>VLOOKUP($A1822,'Hospitalisation Details'!$A$1:$O$2344,5,FALSE)</f>
        <v>25-Oct-1996</v>
      </c>
      <c r="N1822" s="28">
        <f>VLOOKUP($A1822,'Hospitalisation Details'!$A$1:$O$2344,6,FALSE)</f>
        <v>26</v>
      </c>
      <c r="O1822" s="28">
        <f>VLOOKUP($A1822,'Hospitalisation Details'!$A$1:$O$2344,7,FALSE)</f>
        <v>3</v>
      </c>
      <c r="P1822" s="28">
        <f>VLOOKUP($A1822,'Hospitalisation Details'!$A$1:$O$2344,8,FALSE)</f>
        <v>4661.29</v>
      </c>
      <c r="Q1822" t="str">
        <f>VLOOKUP($A1822,'Hospitalisation Details'!$A$1:$O$2344,3,FALSE)</f>
        <v>Oct</v>
      </c>
    </row>
    <row r="1823" spans="1:17" ht="15.6" x14ac:dyDescent="0.3">
      <c r="A1823" s="21" t="s">
        <v>546</v>
      </c>
      <c r="B1823" t="str">
        <f>VLOOKUP($A1823,'Customer Names'!$A$2:$D$2336,3,FALSE)</f>
        <v>Austin D</v>
      </c>
      <c r="C1823">
        <f>VLOOKUP($A1823,'Medical Examinations'!$A$1:$J$2336,2,FALSE)</f>
        <v>30.8</v>
      </c>
      <c r="D1823">
        <f>VLOOKUP($A1823,'Medical Examinations'!$A$1:$J$2336,3,FALSE)</f>
        <v>4.9000000000000004</v>
      </c>
      <c r="E1823" t="str">
        <f>VLOOKUP($A1823,'Medical Examinations'!$A$1:$J$2336,4,FALSE)</f>
        <v>Yes</v>
      </c>
      <c r="F1823" t="str">
        <f>VLOOKUP($A1823,'Medical Examinations'!$A$1:$J$2336,5,FALSE)</f>
        <v>No</v>
      </c>
      <c r="G1823" t="str">
        <f>VLOOKUP($A1823,'Medical Examinations'!$A$1:$J$2336,6,FALSE)</f>
        <v>No</v>
      </c>
      <c r="H1823">
        <f>VLOOKUP($A1823,'Medical Examinations'!$A$1:$J$2336,7,FALSE)</f>
        <v>0</v>
      </c>
      <c r="I1823" t="str">
        <f>VLOOKUP($A1823,'Medical Examinations'!$A$1:$J$2336,8,FALSE)</f>
        <v>No</v>
      </c>
      <c r="J1823" t="str">
        <f>VLOOKUP($A1823,'Medical Examinations'!$A$1:$J$2336,9,FALSE)</f>
        <v>Obesity</v>
      </c>
      <c r="K1823" t="str">
        <f>VLOOKUP($A1823,'Medical Examinations'!$A$1:$J$2336,10,FALSE)</f>
        <v>Normal</v>
      </c>
      <c r="L1823">
        <f>VLOOKUP($A1823,'Hospitalisation Details'!$A$1:$O$2344,2,FALSE)</f>
        <v>22</v>
      </c>
      <c r="M1823" s="6" t="str">
        <f>VLOOKUP($A1823,'Hospitalisation Details'!$A$1:$O$2344,5,FALSE)</f>
        <v>22-Jun-1985</v>
      </c>
      <c r="N1823" s="28">
        <f>VLOOKUP($A1823,'Hospitalisation Details'!$A$1:$O$2344,6,FALSE)</f>
        <v>37</v>
      </c>
      <c r="O1823" s="28">
        <f>VLOOKUP($A1823,'Hospitalisation Details'!$A$1:$O$2344,7,FALSE)</f>
        <v>0</v>
      </c>
      <c r="P1823" s="28">
        <f>VLOOKUP($A1823,'Hospitalisation Details'!$A$1:$O$2344,8,FALSE)</f>
        <v>4646.76</v>
      </c>
      <c r="Q1823" t="str">
        <f>VLOOKUP($A1823,'Hospitalisation Details'!$A$1:$O$2344,3,FALSE)</f>
        <v>Jun</v>
      </c>
    </row>
    <row r="1824" spans="1:17" ht="15.6" x14ac:dyDescent="0.3">
      <c r="A1824" s="21" t="s">
        <v>545</v>
      </c>
      <c r="B1824" t="str">
        <f>VLOOKUP($A1824,'Customer Names'!$A$2:$D$2336,3,FALSE)</f>
        <v>Brittany</v>
      </c>
      <c r="C1824">
        <f>VLOOKUP($A1824,'Medical Examinations'!$A$1:$J$2336,2,FALSE)</f>
        <v>30.21</v>
      </c>
      <c r="D1824">
        <f>VLOOKUP($A1824,'Medical Examinations'!$A$1:$J$2336,3,FALSE)</f>
        <v>5.21</v>
      </c>
      <c r="E1824" t="str">
        <f>VLOOKUP($A1824,'Medical Examinations'!$A$1:$J$2336,4,FALSE)</f>
        <v>No</v>
      </c>
      <c r="F1824" t="str">
        <f>VLOOKUP($A1824,'Medical Examinations'!$A$1:$J$2336,5,FALSE)</f>
        <v>No</v>
      </c>
      <c r="G1824" t="str">
        <f>VLOOKUP($A1824,'Medical Examinations'!$A$1:$J$2336,6,FALSE)</f>
        <v>No</v>
      </c>
      <c r="H1824">
        <f>VLOOKUP($A1824,'Medical Examinations'!$A$1:$J$2336,7,FALSE)</f>
        <v>1</v>
      </c>
      <c r="I1824" t="str">
        <f>VLOOKUP($A1824,'Medical Examinations'!$A$1:$J$2336,8,FALSE)</f>
        <v>No</v>
      </c>
      <c r="J1824" t="str">
        <f>VLOOKUP($A1824,'Medical Examinations'!$A$1:$J$2336,9,FALSE)</f>
        <v>Obesity</v>
      </c>
      <c r="K1824" t="str">
        <f>VLOOKUP($A1824,'Medical Examinations'!$A$1:$J$2336,10,FALSE)</f>
        <v>Normal</v>
      </c>
      <c r="L1824">
        <f>VLOOKUP($A1824,'Hospitalisation Details'!$A$1:$O$2344,2,FALSE)</f>
        <v>29</v>
      </c>
      <c r="M1824" s="6" t="str">
        <f>VLOOKUP($A1824,'Hospitalisation Details'!$A$1:$O$2344,5,FALSE)</f>
        <v>29-Jun-1998</v>
      </c>
      <c r="N1824" s="28">
        <f>VLOOKUP($A1824,'Hospitalisation Details'!$A$1:$O$2344,6,FALSE)</f>
        <v>24</v>
      </c>
      <c r="O1824" s="28">
        <f>VLOOKUP($A1824,'Hospitalisation Details'!$A$1:$O$2344,7,FALSE)</f>
        <v>3</v>
      </c>
      <c r="P1824" s="28">
        <f>VLOOKUP($A1824,'Hospitalisation Details'!$A$1:$O$2344,8,FALSE)</f>
        <v>4618.08</v>
      </c>
      <c r="Q1824" t="str">
        <f>VLOOKUP($A1824,'Hospitalisation Details'!$A$1:$O$2344,3,FALSE)</f>
        <v>Jun</v>
      </c>
    </row>
    <row r="1825" spans="1:17" ht="15.6" x14ac:dyDescent="0.3">
      <c r="A1825" s="21" t="s">
        <v>544</v>
      </c>
      <c r="B1825" t="str">
        <f>VLOOKUP($A1825,'Customer Names'!$A$2:$D$2336,3,FALSE)</f>
        <v>Matthew T</v>
      </c>
      <c r="C1825">
        <f>VLOOKUP($A1825,'Medical Examinations'!$A$1:$J$2336,2,FALSE)</f>
        <v>35.340000000000003</v>
      </c>
      <c r="D1825">
        <f>VLOOKUP($A1825,'Medical Examinations'!$A$1:$J$2336,3,FALSE)</f>
        <v>4.13</v>
      </c>
      <c r="E1825" t="str">
        <f>VLOOKUP($A1825,'Medical Examinations'!$A$1:$J$2336,4,FALSE)</f>
        <v>No</v>
      </c>
      <c r="F1825" t="str">
        <f>VLOOKUP($A1825,'Medical Examinations'!$A$1:$J$2336,5,FALSE)</f>
        <v>Yes</v>
      </c>
      <c r="G1825" t="str">
        <f>VLOOKUP($A1825,'Medical Examinations'!$A$1:$J$2336,6,FALSE)</f>
        <v>No</v>
      </c>
      <c r="H1825">
        <f>VLOOKUP($A1825,'Medical Examinations'!$A$1:$J$2336,7,FALSE)</f>
        <v>1</v>
      </c>
      <c r="I1825" t="str">
        <f>VLOOKUP($A1825,'Medical Examinations'!$A$1:$J$2336,8,FALSE)</f>
        <v>No</v>
      </c>
      <c r="J1825" t="str">
        <f>VLOOKUP($A1825,'Medical Examinations'!$A$1:$J$2336,9,FALSE)</f>
        <v>Obesity</v>
      </c>
      <c r="K1825" t="str">
        <f>VLOOKUP($A1825,'Medical Examinations'!$A$1:$J$2336,10,FALSE)</f>
        <v>Normal</v>
      </c>
      <c r="L1825">
        <f>VLOOKUP($A1825,'Hospitalisation Details'!$A$1:$O$2344,2,FALSE)</f>
        <v>2</v>
      </c>
      <c r="M1825" s="6" t="str">
        <f>VLOOKUP($A1825,'Hospitalisation Details'!$A$1:$O$2344,5,FALSE)</f>
        <v>2-Jul-2000</v>
      </c>
      <c r="N1825" s="28">
        <f>VLOOKUP($A1825,'Hospitalisation Details'!$A$1:$O$2344,6,FALSE)</f>
        <v>22</v>
      </c>
      <c r="O1825" s="28">
        <f>VLOOKUP($A1825,'Hospitalisation Details'!$A$1:$O$2344,7,FALSE)</f>
        <v>0</v>
      </c>
      <c r="P1825" s="28">
        <f>VLOOKUP($A1825,'Hospitalisation Details'!$A$1:$O$2344,8,FALSE)</f>
        <v>4608.03</v>
      </c>
      <c r="Q1825" t="str">
        <f>VLOOKUP($A1825,'Hospitalisation Details'!$A$1:$O$2344,3,FALSE)</f>
        <v>Jul</v>
      </c>
    </row>
    <row r="1826" spans="1:17" ht="15.6" x14ac:dyDescent="0.3">
      <c r="A1826" s="21" t="s">
        <v>543</v>
      </c>
      <c r="B1826" t="str">
        <f>VLOOKUP($A1826,'Customer Names'!$A$2:$D$2336,3,FALSE)</f>
        <v>Becky G</v>
      </c>
      <c r="C1826">
        <f>VLOOKUP($A1826,'Medical Examinations'!$A$1:$J$2336,2,FALSE)</f>
        <v>26.695</v>
      </c>
      <c r="D1826">
        <f>VLOOKUP($A1826,'Medical Examinations'!$A$1:$J$2336,3,FALSE)</f>
        <v>5.28</v>
      </c>
      <c r="E1826" t="str">
        <f>VLOOKUP($A1826,'Medical Examinations'!$A$1:$J$2336,4,FALSE)</f>
        <v>No</v>
      </c>
      <c r="F1826" t="str">
        <f>VLOOKUP($A1826,'Medical Examinations'!$A$1:$J$2336,5,FALSE)</f>
        <v>No</v>
      </c>
      <c r="G1826" t="str">
        <f>VLOOKUP($A1826,'Medical Examinations'!$A$1:$J$2336,6,FALSE)</f>
        <v>No</v>
      </c>
      <c r="H1826">
        <f>VLOOKUP($A1826,'Medical Examinations'!$A$1:$J$2336,7,FALSE)</f>
        <v>0</v>
      </c>
      <c r="I1826" t="str">
        <f>VLOOKUP($A1826,'Medical Examinations'!$A$1:$J$2336,8,FALSE)</f>
        <v>No</v>
      </c>
      <c r="J1826" t="str">
        <f>VLOOKUP($A1826,'Medical Examinations'!$A$1:$J$2336,9,FALSE)</f>
        <v>Over Weight</v>
      </c>
      <c r="K1826" t="str">
        <f>VLOOKUP($A1826,'Medical Examinations'!$A$1:$J$2336,10,FALSE)</f>
        <v>Normal</v>
      </c>
      <c r="L1826">
        <f>VLOOKUP($A1826,'Hospitalisation Details'!$A$1:$O$2344,2,FALSE)</f>
        <v>18</v>
      </c>
      <c r="M1826" s="6" t="str">
        <f>VLOOKUP($A1826,'Hospitalisation Details'!$A$1:$O$2344,5,FALSE)</f>
        <v>18-Sep-1989</v>
      </c>
      <c r="N1826" s="28">
        <f>VLOOKUP($A1826,'Hospitalisation Details'!$A$1:$O$2344,6,FALSE)</f>
        <v>33</v>
      </c>
      <c r="O1826" s="28">
        <f>VLOOKUP($A1826,'Hospitalisation Details'!$A$1:$O$2344,7,FALSE)</f>
        <v>0</v>
      </c>
      <c r="P1826" s="28">
        <f>VLOOKUP($A1826,'Hospitalisation Details'!$A$1:$O$2344,8,FALSE)</f>
        <v>4571.41</v>
      </c>
      <c r="Q1826" t="str">
        <f>VLOOKUP($A1826,'Hospitalisation Details'!$A$1:$O$2344,3,FALSE)</f>
        <v>Sep</v>
      </c>
    </row>
    <row r="1827" spans="1:17" ht="15.6" x14ac:dyDescent="0.3">
      <c r="A1827" s="21" t="s">
        <v>542</v>
      </c>
      <c r="B1827" t="str">
        <f>VLOOKUP($A1827,'Customer Names'!$A$2:$D$2336,3,FALSE)</f>
        <v>Virginie</v>
      </c>
      <c r="C1827">
        <f>VLOOKUP($A1827,'Medical Examinations'!$A$1:$J$2336,2,FALSE)</f>
        <v>29.355</v>
      </c>
      <c r="D1827">
        <f>VLOOKUP($A1827,'Medical Examinations'!$A$1:$J$2336,3,FALSE)</f>
        <v>4.68</v>
      </c>
      <c r="E1827" t="str">
        <f>VLOOKUP($A1827,'Medical Examinations'!$A$1:$J$2336,4,FALSE)</f>
        <v>Yes</v>
      </c>
      <c r="F1827" t="str">
        <f>VLOOKUP($A1827,'Medical Examinations'!$A$1:$J$2336,5,FALSE)</f>
        <v>No</v>
      </c>
      <c r="G1827" t="str">
        <f>VLOOKUP($A1827,'Medical Examinations'!$A$1:$J$2336,6,FALSE)</f>
        <v>No</v>
      </c>
      <c r="H1827">
        <f>VLOOKUP($A1827,'Medical Examinations'!$A$1:$J$2336,7,FALSE)</f>
        <v>0</v>
      </c>
      <c r="I1827" t="str">
        <f>VLOOKUP($A1827,'Medical Examinations'!$A$1:$J$2336,8,FALSE)</f>
        <v>No</v>
      </c>
      <c r="J1827" t="str">
        <f>VLOOKUP($A1827,'Medical Examinations'!$A$1:$J$2336,9,FALSE)</f>
        <v>Over Weight</v>
      </c>
      <c r="K1827" t="str">
        <f>VLOOKUP($A1827,'Medical Examinations'!$A$1:$J$2336,10,FALSE)</f>
        <v>Normal</v>
      </c>
      <c r="L1827">
        <f>VLOOKUP($A1827,'Hospitalisation Details'!$A$1:$O$2344,2,FALSE)</f>
        <v>25</v>
      </c>
      <c r="M1827" s="6" t="str">
        <f>VLOOKUP($A1827,'Hospitalisation Details'!$A$1:$O$2344,5,FALSE)</f>
        <v>25-Dec-1996</v>
      </c>
      <c r="N1827" s="28">
        <f>VLOOKUP($A1827,'Hospitalisation Details'!$A$1:$O$2344,6,FALSE)</f>
        <v>26</v>
      </c>
      <c r="O1827" s="28">
        <f>VLOOKUP($A1827,'Hospitalisation Details'!$A$1:$O$2344,7,FALSE)</f>
        <v>2</v>
      </c>
      <c r="P1827" s="28">
        <f>VLOOKUP($A1827,'Hospitalisation Details'!$A$1:$O$2344,8,FALSE)</f>
        <v>4564.1899999999996</v>
      </c>
      <c r="Q1827" t="str">
        <f>VLOOKUP($A1827,'Hospitalisation Details'!$A$1:$O$2344,3,FALSE)</f>
        <v>Dec</v>
      </c>
    </row>
    <row r="1828" spans="1:17" ht="15.6" x14ac:dyDescent="0.3">
      <c r="A1828" s="21" t="s">
        <v>541</v>
      </c>
      <c r="B1828" t="str">
        <f>VLOOKUP($A1828,'Customer Names'!$A$2:$D$2336,3,FALSE)</f>
        <v>Allison A</v>
      </c>
      <c r="C1828">
        <f>VLOOKUP($A1828,'Medical Examinations'!$A$1:$J$2336,2,FALSE)</f>
        <v>29.59</v>
      </c>
      <c r="D1828">
        <f>VLOOKUP($A1828,'Medical Examinations'!$A$1:$J$2336,3,FALSE)</f>
        <v>4.0599999999999996</v>
      </c>
      <c r="E1828" t="str">
        <f>VLOOKUP($A1828,'Medical Examinations'!$A$1:$J$2336,4,FALSE)</f>
        <v>No</v>
      </c>
      <c r="F1828" t="str">
        <f>VLOOKUP($A1828,'Medical Examinations'!$A$1:$J$2336,5,FALSE)</f>
        <v>No</v>
      </c>
      <c r="G1828" t="str">
        <f>VLOOKUP($A1828,'Medical Examinations'!$A$1:$J$2336,6,FALSE)</f>
        <v>No</v>
      </c>
      <c r="H1828">
        <f>VLOOKUP($A1828,'Medical Examinations'!$A$1:$J$2336,7,FALSE)</f>
        <v>0</v>
      </c>
      <c r="I1828" t="str">
        <f>VLOOKUP($A1828,'Medical Examinations'!$A$1:$J$2336,8,FALSE)</f>
        <v>No</v>
      </c>
      <c r="J1828" t="str">
        <f>VLOOKUP($A1828,'Medical Examinations'!$A$1:$J$2336,9,FALSE)</f>
        <v>Over Weight</v>
      </c>
      <c r="K1828" t="str">
        <f>VLOOKUP($A1828,'Medical Examinations'!$A$1:$J$2336,10,FALSE)</f>
        <v>Normal</v>
      </c>
      <c r="L1828">
        <f>VLOOKUP($A1828,'Hospitalisation Details'!$A$1:$O$2344,2,FALSE)</f>
        <v>20</v>
      </c>
      <c r="M1828" s="6" t="str">
        <f>VLOOKUP($A1828,'Hospitalisation Details'!$A$1:$O$2344,5,FALSE)</f>
        <v>20-Sep-1990</v>
      </c>
      <c r="N1828" s="28">
        <f>VLOOKUP($A1828,'Hospitalisation Details'!$A$1:$O$2344,6,FALSE)</f>
        <v>32</v>
      </c>
      <c r="O1828" s="28">
        <f>VLOOKUP($A1828,'Hospitalisation Details'!$A$1:$O$2344,7,FALSE)</f>
        <v>1</v>
      </c>
      <c r="P1828" s="28">
        <f>VLOOKUP($A1828,'Hospitalisation Details'!$A$1:$O$2344,8,FALSE)</f>
        <v>4562.84</v>
      </c>
      <c r="Q1828" t="str">
        <f>VLOOKUP($A1828,'Hospitalisation Details'!$A$1:$O$2344,3,FALSE)</f>
        <v>Sep</v>
      </c>
    </row>
    <row r="1829" spans="1:17" ht="15.6" x14ac:dyDescent="0.3">
      <c r="A1829" s="21" t="s">
        <v>540</v>
      </c>
      <c r="B1829" t="str">
        <f>VLOOKUP($A1829,'Customer Names'!$A$2:$D$2336,3,FALSE)</f>
        <v>Julie</v>
      </c>
      <c r="C1829">
        <f>VLOOKUP($A1829,'Medical Examinations'!$A$1:$J$2336,2,FALSE)</f>
        <v>31.35</v>
      </c>
      <c r="D1829">
        <f>VLOOKUP($A1829,'Medical Examinations'!$A$1:$J$2336,3,FALSE)</f>
        <v>4.2</v>
      </c>
      <c r="E1829" t="str">
        <f>VLOOKUP($A1829,'Medical Examinations'!$A$1:$J$2336,4,FALSE)</f>
        <v>No</v>
      </c>
      <c r="F1829" t="str">
        <f>VLOOKUP($A1829,'Medical Examinations'!$A$1:$J$2336,5,FALSE)</f>
        <v>Yes</v>
      </c>
      <c r="G1829" t="str">
        <f>VLOOKUP($A1829,'Medical Examinations'!$A$1:$J$2336,6,FALSE)</f>
        <v>No</v>
      </c>
      <c r="H1829">
        <f>VLOOKUP($A1829,'Medical Examinations'!$A$1:$J$2336,7,FALSE)</f>
        <v>1</v>
      </c>
      <c r="I1829" t="str">
        <f>VLOOKUP($A1829,'Medical Examinations'!$A$1:$J$2336,8,FALSE)</f>
        <v>No</v>
      </c>
      <c r="J1829" t="str">
        <f>VLOOKUP($A1829,'Medical Examinations'!$A$1:$J$2336,9,FALSE)</f>
        <v>Obesity</v>
      </c>
      <c r="K1829" t="str">
        <f>VLOOKUP($A1829,'Medical Examinations'!$A$1:$J$2336,10,FALSE)</f>
        <v>Normal</v>
      </c>
      <c r="L1829">
        <f>VLOOKUP($A1829,'Hospitalisation Details'!$A$1:$O$2344,2,FALSE)</f>
        <v>22</v>
      </c>
      <c r="M1829" s="6" t="str">
        <f>VLOOKUP($A1829,'Hospitalisation Details'!$A$1:$O$2344,5,FALSE)</f>
        <v>22-Dec-2004</v>
      </c>
      <c r="N1829" s="28">
        <f>VLOOKUP($A1829,'Hospitalisation Details'!$A$1:$O$2344,6,FALSE)</f>
        <v>18</v>
      </c>
      <c r="O1829" s="28">
        <f>VLOOKUP($A1829,'Hospitalisation Details'!$A$1:$O$2344,7,FALSE)</f>
        <v>4</v>
      </c>
      <c r="P1829" s="28">
        <f>VLOOKUP($A1829,'Hospitalisation Details'!$A$1:$O$2344,8,FALSE)</f>
        <v>4561.1899999999996</v>
      </c>
      <c r="Q1829" t="str">
        <f>VLOOKUP($A1829,'Hospitalisation Details'!$A$1:$O$2344,3,FALSE)</f>
        <v>Dec</v>
      </c>
    </row>
    <row r="1830" spans="1:17" ht="15.6" x14ac:dyDescent="0.3">
      <c r="A1830" s="21" t="s">
        <v>539</v>
      </c>
      <c r="B1830" t="str">
        <f>VLOOKUP($A1830,'Customer Names'!$A$2:$D$2336,3,FALSE)</f>
        <v>Katherine</v>
      </c>
      <c r="C1830">
        <f>VLOOKUP($A1830,'Medical Examinations'!$A$1:$J$2336,2,FALSE)</f>
        <v>20.52</v>
      </c>
      <c r="D1830">
        <f>VLOOKUP($A1830,'Medical Examinations'!$A$1:$J$2336,3,FALSE)</f>
        <v>4.83</v>
      </c>
      <c r="E1830" t="str">
        <f>VLOOKUP($A1830,'Medical Examinations'!$A$1:$J$2336,4,FALSE)</f>
        <v>No</v>
      </c>
      <c r="F1830" t="str">
        <f>VLOOKUP($A1830,'Medical Examinations'!$A$1:$J$2336,5,FALSE)</f>
        <v>No</v>
      </c>
      <c r="G1830" t="str">
        <f>VLOOKUP($A1830,'Medical Examinations'!$A$1:$J$2336,6,FALSE)</f>
        <v>No</v>
      </c>
      <c r="H1830">
        <f>VLOOKUP($A1830,'Medical Examinations'!$A$1:$J$2336,7,FALSE)</f>
        <v>0</v>
      </c>
      <c r="I1830" t="str">
        <f>VLOOKUP($A1830,'Medical Examinations'!$A$1:$J$2336,8,FALSE)</f>
        <v>No</v>
      </c>
      <c r="J1830" t="str">
        <f>VLOOKUP($A1830,'Medical Examinations'!$A$1:$J$2336,9,FALSE)</f>
        <v>Normal Weight</v>
      </c>
      <c r="K1830" t="str">
        <f>VLOOKUP($A1830,'Medical Examinations'!$A$1:$J$2336,10,FALSE)</f>
        <v>Normal</v>
      </c>
      <c r="L1830">
        <f>VLOOKUP($A1830,'Hospitalisation Details'!$A$1:$O$2344,2,FALSE)</f>
        <v>17</v>
      </c>
      <c r="M1830" s="6" t="str">
        <f>VLOOKUP($A1830,'Hospitalisation Details'!$A$1:$O$2344,5,FALSE)</f>
        <v>17-Nov-1990</v>
      </c>
      <c r="N1830" s="28">
        <f>VLOOKUP($A1830,'Hospitalisation Details'!$A$1:$O$2344,6,FALSE)</f>
        <v>32</v>
      </c>
      <c r="O1830" s="28">
        <f>VLOOKUP($A1830,'Hospitalisation Details'!$A$1:$O$2344,7,FALSE)</f>
        <v>0</v>
      </c>
      <c r="P1830" s="28">
        <f>VLOOKUP($A1830,'Hospitalisation Details'!$A$1:$O$2344,8,FALSE)</f>
        <v>4544.2299999999996</v>
      </c>
      <c r="Q1830" t="str">
        <f>VLOOKUP($A1830,'Hospitalisation Details'!$A$1:$O$2344,3,FALSE)</f>
        <v>Nov</v>
      </c>
    </row>
    <row r="1831" spans="1:17" ht="15.6" x14ac:dyDescent="0.3">
      <c r="A1831" s="21" t="s">
        <v>538</v>
      </c>
      <c r="B1831" t="str">
        <f>VLOOKUP($A1831,'Customer Names'!$A$2:$D$2336,3,FALSE)</f>
        <v>Caleb</v>
      </c>
      <c r="C1831">
        <f>VLOOKUP($A1831,'Medical Examinations'!$A$1:$J$2336,2,FALSE)</f>
        <v>42.9</v>
      </c>
      <c r="D1831">
        <f>VLOOKUP($A1831,'Medical Examinations'!$A$1:$J$2336,3,FALSE)</f>
        <v>4.87</v>
      </c>
      <c r="E1831" t="str">
        <f>VLOOKUP($A1831,'Medical Examinations'!$A$1:$J$2336,4,FALSE)</f>
        <v>Yes</v>
      </c>
      <c r="F1831" t="str">
        <f>VLOOKUP($A1831,'Medical Examinations'!$A$1:$J$2336,5,FALSE)</f>
        <v>No</v>
      </c>
      <c r="G1831" t="str">
        <f>VLOOKUP($A1831,'Medical Examinations'!$A$1:$J$2336,6,FALSE)</f>
        <v>No</v>
      </c>
      <c r="H1831">
        <f>VLOOKUP($A1831,'Medical Examinations'!$A$1:$J$2336,7,FALSE)</f>
        <v>1</v>
      </c>
      <c r="I1831" t="str">
        <f>VLOOKUP($A1831,'Medical Examinations'!$A$1:$J$2336,8,FALSE)</f>
        <v>No</v>
      </c>
      <c r="J1831" t="str">
        <f>VLOOKUP($A1831,'Medical Examinations'!$A$1:$J$2336,9,FALSE)</f>
        <v>Obesity</v>
      </c>
      <c r="K1831" t="str">
        <f>VLOOKUP($A1831,'Medical Examinations'!$A$1:$J$2336,10,FALSE)</f>
        <v>Normal</v>
      </c>
      <c r="L1831">
        <f>VLOOKUP($A1831,'Hospitalisation Details'!$A$1:$O$2344,2,FALSE)</f>
        <v>13</v>
      </c>
      <c r="M1831" s="6" t="str">
        <f>VLOOKUP($A1831,'Hospitalisation Details'!$A$1:$O$2344,5,FALSE)</f>
        <v>13-Jun-1988</v>
      </c>
      <c r="N1831" s="28">
        <f>VLOOKUP($A1831,'Hospitalisation Details'!$A$1:$O$2344,6,FALSE)</f>
        <v>34</v>
      </c>
      <c r="O1831" s="28">
        <f>VLOOKUP($A1831,'Hospitalisation Details'!$A$1:$O$2344,7,FALSE)</f>
        <v>1</v>
      </c>
      <c r="P1831" s="28">
        <f>VLOOKUP($A1831,'Hospitalisation Details'!$A$1:$O$2344,8,FALSE)</f>
        <v>4536.26</v>
      </c>
      <c r="Q1831" t="str">
        <f>VLOOKUP($A1831,'Hospitalisation Details'!$A$1:$O$2344,3,FALSE)</f>
        <v>Jun</v>
      </c>
    </row>
    <row r="1832" spans="1:17" ht="15.6" x14ac:dyDescent="0.3">
      <c r="A1832" s="21" t="s">
        <v>537</v>
      </c>
      <c r="B1832" t="str">
        <f>VLOOKUP($A1832,'Customer Names'!$A$2:$D$2336,3,FALSE)</f>
        <v>Jaime</v>
      </c>
      <c r="C1832">
        <f>VLOOKUP($A1832,'Medical Examinations'!$A$1:$J$2336,2,FALSE)</f>
        <v>24.6</v>
      </c>
      <c r="D1832">
        <f>VLOOKUP($A1832,'Medical Examinations'!$A$1:$J$2336,3,FALSE)</f>
        <v>5.86</v>
      </c>
      <c r="E1832" t="str">
        <f>VLOOKUP($A1832,'Medical Examinations'!$A$1:$J$2336,4,FALSE)</f>
        <v>No</v>
      </c>
      <c r="F1832" t="str">
        <f>VLOOKUP($A1832,'Medical Examinations'!$A$1:$J$2336,5,FALSE)</f>
        <v>No</v>
      </c>
      <c r="G1832" t="str">
        <f>VLOOKUP($A1832,'Medical Examinations'!$A$1:$J$2336,6,FALSE)</f>
        <v>Yes</v>
      </c>
      <c r="H1832">
        <f>VLOOKUP($A1832,'Medical Examinations'!$A$1:$J$2336,7,FALSE)</f>
        <v>1</v>
      </c>
      <c r="I1832" t="str">
        <f>VLOOKUP($A1832,'Medical Examinations'!$A$1:$J$2336,8,FALSE)</f>
        <v>No</v>
      </c>
      <c r="J1832" t="str">
        <f>VLOOKUP($A1832,'Medical Examinations'!$A$1:$J$2336,9,FALSE)</f>
        <v>Normal Weight</v>
      </c>
      <c r="K1832" t="str">
        <f>VLOOKUP($A1832,'Medical Examinations'!$A$1:$J$2336,10,FALSE)</f>
        <v>Prediabetes</v>
      </c>
      <c r="L1832">
        <f>VLOOKUP($A1832,'Hospitalisation Details'!$A$1:$O$2344,2,FALSE)</f>
        <v>29</v>
      </c>
      <c r="M1832" s="6" t="str">
        <f>VLOOKUP($A1832,'Hospitalisation Details'!$A$1:$O$2344,5,FALSE)</f>
        <v>29-Jun-1993</v>
      </c>
      <c r="N1832" s="28">
        <f>VLOOKUP($A1832,'Hospitalisation Details'!$A$1:$O$2344,6,FALSE)</f>
        <v>29</v>
      </c>
      <c r="O1832" s="28">
        <f>VLOOKUP($A1832,'Hospitalisation Details'!$A$1:$O$2344,7,FALSE)</f>
        <v>2</v>
      </c>
      <c r="P1832" s="28">
        <f>VLOOKUP($A1832,'Hospitalisation Details'!$A$1:$O$2344,8,FALSE)</f>
        <v>4529.4799999999996</v>
      </c>
      <c r="Q1832" t="str">
        <f>VLOOKUP($A1832,'Hospitalisation Details'!$A$1:$O$2344,3,FALSE)</f>
        <v>Jun</v>
      </c>
    </row>
    <row r="1833" spans="1:17" ht="15.6" x14ac:dyDescent="0.3">
      <c r="A1833" s="21" t="s">
        <v>536</v>
      </c>
      <c r="B1833" t="str">
        <f>VLOOKUP($A1833,'Customer Names'!$A$2:$D$2336,3,FALSE)</f>
        <v>Hannah</v>
      </c>
      <c r="C1833">
        <f>VLOOKUP($A1833,'Medical Examinations'!$A$1:$J$2336,2,FALSE)</f>
        <v>28.405000000000001</v>
      </c>
      <c r="D1833">
        <f>VLOOKUP($A1833,'Medical Examinations'!$A$1:$J$2336,3,FALSE)</f>
        <v>4.12</v>
      </c>
      <c r="E1833" t="str">
        <f>VLOOKUP($A1833,'Medical Examinations'!$A$1:$J$2336,4,FALSE)</f>
        <v>No</v>
      </c>
      <c r="F1833" t="str">
        <f>VLOOKUP($A1833,'Medical Examinations'!$A$1:$J$2336,5,FALSE)</f>
        <v>No</v>
      </c>
      <c r="G1833" t="str">
        <f>VLOOKUP($A1833,'Medical Examinations'!$A$1:$J$2336,6,FALSE)</f>
        <v>No</v>
      </c>
      <c r="H1833">
        <f>VLOOKUP($A1833,'Medical Examinations'!$A$1:$J$2336,7,FALSE)</f>
        <v>1</v>
      </c>
      <c r="I1833" t="str">
        <f>VLOOKUP($A1833,'Medical Examinations'!$A$1:$J$2336,8,FALSE)</f>
        <v>No</v>
      </c>
      <c r="J1833" t="str">
        <f>VLOOKUP($A1833,'Medical Examinations'!$A$1:$J$2336,9,FALSE)</f>
        <v>Over Weight</v>
      </c>
      <c r="K1833" t="str">
        <f>VLOOKUP($A1833,'Medical Examinations'!$A$1:$J$2336,10,FALSE)</f>
        <v>Normal</v>
      </c>
      <c r="L1833">
        <f>VLOOKUP($A1833,'Hospitalisation Details'!$A$1:$O$2344,2,FALSE)</f>
        <v>13</v>
      </c>
      <c r="M1833" s="6" t="str">
        <f>VLOOKUP($A1833,'Hospitalisation Details'!$A$1:$O$2344,5,FALSE)</f>
        <v>13-Aug-1992</v>
      </c>
      <c r="N1833" s="28">
        <f>VLOOKUP($A1833,'Hospitalisation Details'!$A$1:$O$2344,6,FALSE)</f>
        <v>30</v>
      </c>
      <c r="O1833" s="28">
        <f>VLOOKUP($A1833,'Hospitalisation Details'!$A$1:$O$2344,7,FALSE)</f>
        <v>1</v>
      </c>
      <c r="P1833" s="28">
        <f>VLOOKUP($A1833,'Hospitalisation Details'!$A$1:$O$2344,8,FALSE)</f>
        <v>4527.18</v>
      </c>
      <c r="Q1833" t="str">
        <f>VLOOKUP($A1833,'Hospitalisation Details'!$A$1:$O$2344,3,FALSE)</f>
        <v>Aug</v>
      </c>
    </row>
    <row r="1834" spans="1:17" ht="15.6" x14ac:dyDescent="0.3">
      <c r="A1834" s="21" t="s">
        <v>535</v>
      </c>
      <c r="B1834" t="str">
        <f>VLOOKUP($A1834,'Customer Names'!$A$2:$D$2336,3,FALSE)</f>
        <v>Zachariah</v>
      </c>
      <c r="C1834">
        <f>VLOOKUP($A1834,'Medical Examinations'!$A$1:$J$2336,2,FALSE)</f>
        <v>34.674999999999997</v>
      </c>
      <c r="D1834">
        <f>VLOOKUP($A1834,'Medical Examinations'!$A$1:$J$2336,3,FALSE)</f>
        <v>5.71</v>
      </c>
      <c r="E1834" t="str">
        <f>VLOOKUP($A1834,'Medical Examinations'!$A$1:$J$2336,4,FALSE)</f>
        <v>Yes</v>
      </c>
      <c r="F1834" t="str">
        <f>VLOOKUP($A1834,'Medical Examinations'!$A$1:$J$2336,5,FALSE)</f>
        <v>No</v>
      </c>
      <c r="G1834" t="str">
        <f>VLOOKUP($A1834,'Medical Examinations'!$A$1:$J$2336,6,FALSE)</f>
        <v>No</v>
      </c>
      <c r="H1834">
        <f>VLOOKUP($A1834,'Medical Examinations'!$A$1:$J$2336,7,FALSE)</f>
        <v>1</v>
      </c>
      <c r="I1834" t="str">
        <f>VLOOKUP($A1834,'Medical Examinations'!$A$1:$J$2336,8,FALSE)</f>
        <v>No</v>
      </c>
      <c r="J1834" t="str">
        <f>VLOOKUP($A1834,'Medical Examinations'!$A$1:$J$2336,9,FALSE)</f>
        <v>Obesity</v>
      </c>
      <c r="K1834" t="str">
        <f>VLOOKUP($A1834,'Medical Examinations'!$A$1:$J$2336,10,FALSE)</f>
        <v>Prediabetes</v>
      </c>
      <c r="L1834">
        <f>VLOOKUP($A1834,'Hospitalisation Details'!$A$1:$O$2344,2,FALSE)</f>
        <v>21</v>
      </c>
      <c r="M1834" s="6" t="str">
        <f>VLOOKUP($A1834,'Hospitalisation Details'!$A$1:$O$2344,5,FALSE)</f>
        <v>21-Dec-1988</v>
      </c>
      <c r="N1834" s="28">
        <f>VLOOKUP($A1834,'Hospitalisation Details'!$A$1:$O$2344,6,FALSE)</f>
        <v>34</v>
      </c>
      <c r="O1834" s="28">
        <f>VLOOKUP($A1834,'Hospitalisation Details'!$A$1:$O$2344,7,FALSE)</f>
        <v>0</v>
      </c>
      <c r="P1834" s="28">
        <f>VLOOKUP($A1834,'Hospitalisation Details'!$A$1:$O$2344,8,FALSE)</f>
        <v>4518.83</v>
      </c>
      <c r="Q1834" t="str">
        <f>VLOOKUP($A1834,'Hospitalisation Details'!$A$1:$O$2344,3,FALSE)</f>
        <v>Dec</v>
      </c>
    </row>
    <row r="1835" spans="1:17" ht="15.6" x14ac:dyDescent="0.3">
      <c r="A1835" s="21" t="s">
        <v>534</v>
      </c>
      <c r="B1835" t="str">
        <f>VLOOKUP($A1835,'Customer Names'!$A$2:$D$2336,3,FALSE)</f>
        <v>Patricia A</v>
      </c>
      <c r="C1835">
        <f>VLOOKUP($A1835,'Medical Examinations'!$A$1:$J$2336,2,FALSE)</f>
        <v>18.850000000000001</v>
      </c>
      <c r="D1835">
        <f>VLOOKUP($A1835,'Medical Examinations'!$A$1:$J$2336,3,FALSE)</f>
        <v>6.03</v>
      </c>
      <c r="E1835" t="str">
        <f>VLOOKUP($A1835,'Medical Examinations'!$A$1:$J$2336,4,FALSE)</f>
        <v>No</v>
      </c>
      <c r="F1835" t="str">
        <f>VLOOKUP($A1835,'Medical Examinations'!$A$1:$J$2336,5,FALSE)</f>
        <v>No</v>
      </c>
      <c r="G1835" t="str">
        <f>VLOOKUP($A1835,'Medical Examinations'!$A$1:$J$2336,6,FALSE)</f>
        <v>No</v>
      </c>
      <c r="H1835">
        <f>VLOOKUP($A1835,'Medical Examinations'!$A$1:$J$2336,7,FALSE)</f>
        <v>1</v>
      </c>
      <c r="I1835" t="str">
        <f>VLOOKUP($A1835,'Medical Examinations'!$A$1:$J$2336,8,FALSE)</f>
        <v>No</v>
      </c>
      <c r="J1835" t="str">
        <f>VLOOKUP($A1835,'Medical Examinations'!$A$1:$J$2336,9,FALSE)</f>
        <v>Normal Weight</v>
      </c>
      <c r="K1835" t="str">
        <f>VLOOKUP($A1835,'Medical Examinations'!$A$1:$J$2336,10,FALSE)</f>
        <v>Prediabetes</v>
      </c>
      <c r="L1835">
        <f>VLOOKUP($A1835,'Hospitalisation Details'!$A$1:$O$2344,2,FALSE)</f>
        <v>5</v>
      </c>
      <c r="M1835" s="6" t="str">
        <f>VLOOKUP($A1835,'Hospitalisation Details'!$A$1:$O$2344,5,FALSE)</f>
        <v>5-Dec-1987</v>
      </c>
      <c r="N1835" s="28">
        <f>VLOOKUP($A1835,'Hospitalisation Details'!$A$1:$O$2344,6,FALSE)</f>
        <v>35</v>
      </c>
      <c r="O1835" s="28">
        <f>VLOOKUP($A1835,'Hospitalisation Details'!$A$1:$O$2344,7,FALSE)</f>
        <v>3</v>
      </c>
      <c r="P1835" s="28">
        <f>VLOOKUP($A1835,'Hospitalisation Details'!$A$1:$O$2344,8,FALSE)</f>
        <v>4518.7700000000004</v>
      </c>
      <c r="Q1835" t="str">
        <f>VLOOKUP($A1835,'Hospitalisation Details'!$A$1:$O$2344,3,FALSE)</f>
        <v>Dec</v>
      </c>
    </row>
    <row r="1836" spans="1:17" ht="15.6" x14ac:dyDescent="0.3">
      <c r="A1836" s="21" t="s">
        <v>532</v>
      </c>
      <c r="B1836" t="str">
        <f>VLOOKUP($A1836,'Customer Names'!$A$2:$D$2336,3,FALSE)</f>
        <v>Elizabeth A</v>
      </c>
      <c r="C1836">
        <f>VLOOKUP($A1836,'Medical Examinations'!$A$1:$J$2336,2,FALSE)</f>
        <v>34.130000000000003</v>
      </c>
      <c r="D1836">
        <f>VLOOKUP($A1836,'Medical Examinations'!$A$1:$J$2336,3,FALSE)</f>
        <v>5.65</v>
      </c>
      <c r="E1836" t="str">
        <f>VLOOKUP($A1836,'Medical Examinations'!$A$1:$J$2336,4,FALSE)</f>
        <v>No</v>
      </c>
      <c r="F1836" t="str">
        <f>VLOOKUP($A1836,'Medical Examinations'!$A$1:$J$2336,5,FALSE)</f>
        <v>No</v>
      </c>
      <c r="G1836" t="str">
        <f>VLOOKUP($A1836,'Medical Examinations'!$A$1:$J$2336,6,FALSE)</f>
        <v>Yes</v>
      </c>
      <c r="H1836">
        <f>VLOOKUP($A1836,'Medical Examinations'!$A$1:$J$2336,7,FALSE)</f>
        <v>1</v>
      </c>
      <c r="I1836" t="str">
        <f>VLOOKUP($A1836,'Medical Examinations'!$A$1:$J$2336,8,FALSE)</f>
        <v>No</v>
      </c>
      <c r="J1836" t="str">
        <f>VLOOKUP($A1836,'Medical Examinations'!$A$1:$J$2336,9,FALSE)</f>
        <v>Obesity</v>
      </c>
      <c r="K1836" t="str">
        <f>VLOOKUP($A1836,'Medical Examinations'!$A$1:$J$2336,10,FALSE)</f>
        <v>Normal</v>
      </c>
      <c r="L1836">
        <f>VLOOKUP($A1836,'Hospitalisation Details'!$A$1:$O$2344,2,FALSE)</f>
        <v>2</v>
      </c>
      <c r="M1836" s="6" t="str">
        <f>VLOOKUP($A1836,'Hospitalisation Details'!$A$1:$O$2344,5,FALSE)</f>
        <v>2-Oct-2003</v>
      </c>
      <c r="N1836" s="28">
        <f>VLOOKUP($A1836,'Hospitalisation Details'!$A$1:$O$2344,6,FALSE)</f>
        <v>19</v>
      </c>
      <c r="O1836" s="28">
        <f>VLOOKUP($A1836,'Hospitalisation Details'!$A$1:$O$2344,7,FALSE)</f>
        <v>0</v>
      </c>
      <c r="P1836" s="28">
        <f>VLOOKUP($A1836,'Hospitalisation Details'!$A$1:$O$2344,8,FALSE)</f>
        <v>4518.3999999999996</v>
      </c>
      <c r="Q1836" t="str">
        <f>VLOOKUP($A1836,'Hospitalisation Details'!$A$1:$O$2344,3,FALSE)</f>
        <v>Oct</v>
      </c>
    </row>
    <row r="1837" spans="1:17" ht="15.6" x14ac:dyDescent="0.3">
      <c r="A1837" s="21" t="s">
        <v>531</v>
      </c>
      <c r="B1837" t="str">
        <f>VLOOKUP($A1837,'Customer Names'!$A$2:$D$2336,3,FALSE)</f>
        <v>Benjamin</v>
      </c>
      <c r="C1837">
        <f>VLOOKUP($A1837,'Medical Examinations'!$A$1:$J$2336,2,FALSE)</f>
        <v>17.34</v>
      </c>
      <c r="D1837">
        <f>VLOOKUP($A1837,'Medical Examinations'!$A$1:$J$2336,3,FALSE)</f>
        <v>5.05</v>
      </c>
      <c r="E1837" t="str">
        <f>VLOOKUP($A1837,'Medical Examinations'!$A$1:$J$2336,4,FALSE)</f>
        <v>No</v>
      </c>
      <c r="F1837" t="str">
        <f>VLOOKUP($A1837,'Medical Examinations'!$A$1:$J$2336,5,FALSE)</f>
        <v>No</v>
      </c>
      <c r="G1837" t="str">
        <f>VLOOKUP($A1837,'Medical Examinations'!$A$1:$J$2336,6,FALSE)</f>
        <v>No</v>
      </c>
      <c r="H1837">
        <f>VLOOKUP($A1837,'Medical Examinations'!$A$1:$J$2336,7,FALSE)</f>
        <v>0</v>
      </c>
      <c r="I1837" t="str">
        <f>VLOOKUP($A1837,'Medical Examinations'!$A$1:$J$2336,8,FALSE)</f>
        <v>No</v>
      </c>
      <c r="J1837" t="str">
        <f>VLOOKUP($A1837,'Medical Examinations'!$A$1:$J$2336,9,FALSE)</f>
        <v>Under Weight</v>
      </c>
      <c r="K1837" t="str">
        <f>VLOOKUP($A1837,'Medical Examinations'!$A$1:$J$2336,10,FALSE)</f>
        <v>Normal</v>
      </c>
      <c r="L1837">
        <f>VLOOKUP($A1837,'Hospitalisation Details'!$A$1:$O$2344,2,FALSE)</f>
        <v>16</v>
      </c>
      <c r="M1837" s="6" t="str">
        <f>VLOOKUP($A1837,'Hospitalisation Details'!$A$1:$O$2344,5,FALSE)</f>
        <v>16-Jun-1980</v>
      </c>
      <c r="N1837" s="28">
        <f>VLOOKUP($A1837,'Hospitalisation Details'!$A$1:$O$2344,6,FALSE)</f>
        <v>42</v>
      </c>
      <c r="O1837" s="28">
        <f>VLOOKUP($A1837,'Hospitalisation Details'!$A$1:$O$2344,7,FALSE)</f>
        <v>2</v>
      </c>
      <c r="P1837" s="28">
        <f>VLOOKUP($A1837,'Hospitalisation Details'!$A$1:$O$2344,8,FALSE)</f>
        <v>4515.71</v>
      </c>
      <c r="Q1837" t="str">
        <f>VLOOKUP($A1837,'Hospitalisation Details'!$A$1:$O$2344,3,FALSE)</f>
        <v>Jun</v>
      </c>
    </row>
    <row r="1838" spans="1:17" ht="15.6" x14ac:dyDescent="0.3">
      <c r="A1838" s="21" t="s">
        <v>530</v>
      </c>
      <c r="B1838" t="str">
        <f>VLOOKUP($A1838,'Customer Names'!$A$2:$D$2336,3,FALSE)</f>
        <v>Breno</v>
      </c>
      <c r="C1838">
        <f>VLOOKUP($A1838,'Medical Examinations'!$A$1:$J$2336,2,FALSE)</f>
        <v>17.440000000000001</v>
      </c>
      <c r="D1838">
        <f>VLOOKUP($A1838,'Medical Examinations'!$A$1:$J$2336,3,FALSE)</f>
        <v>6.26</v>
      </c>
      <c r="E1838" t="str">
        <f>VLOOKUP($A1838,'Medical Examinations'!$A$1:$J$2336,4,FALSE)</f>
        <v>No</v>
      </c>
      <c r="F1838" t="str">
        <f>VLOOKUP($A1838,'Medical Examinations'!$A$1:$J$2336,5,FALSE)</f>
        <v>No</v>
      </c>
      <c r="G1838" t="str">
        <f>VLOOKUP($A1838,'Medical Examinations'!$A$1:$J$2336,6,FALSE)</f>
        <v>No</v>
      </c>
      <c r="H1838">
        <f>VLOOKUP($A1838,'Medical Examinations'!$A$1:$J$2336,7,FALSE)</f>
        <v>0</v>
      </c>
      <c r="I1838" t="str">
        <f>VLOOKUP($A1838,'Medical Examinations'!$A$1:$J$2336,8,FALSE)</f>
        <v>No</v>
      </c>
      <c r="J1838" t="str">
        <f>VLOOKUP($A1838,'Medical Examinations'!$A$1:$J$2336,9,FALSE)</f>
        <v>Under Weight</v>
      </c>
      <c r="K1838" t="str">
        <f>VLOOKUP($A1838,'Medical Examinations'!$A$1:$J$2336,10,FALSE)</f>
        <v>Prediabetes</v>
      </c>
      <c r="L1838">
        <f>VLOOKUP($A1838,'Hospitalisation Details'!$A$1:$O$2344,2,FALSE)</f>
        <v>27</v>
      </c>
      <c r="M1838" s="6" t="str">
        <f>VLOOKUP($A1838,'Hospitalisation Details'!$A$1:$O$2344,5,FALSE)</f>
        <v>27-Sep-1982</v>
      </c>
      <c r="N1838" s="28">
        <f>VLOOKUP($A1838,'Hospitalisation Details'!$A$1:$O$2344,6,FALSE)</f>
        <v>40</v>
      </c>
      <c r="O1838" s="28">
        <f>VLOOKUP($A1838,'Hospitalisation Details'!$A$1:$O$2344,7,FALSE)</f>
        <v>3</v>
      </c>
      <c r="P1838" s="28">
        <f>VLOOKUP($A1838,'Hospitalisation Details'!$A$1:$O$2344,8,FALSE)</f>
        <v>4511.41</v>
      </c>
      <c r="Q1838" t="str">
        <f>VLOOKUP($A1838,'Hospitalisation Details'!$A$1:$O$2344,3,FALSE)</f>
        <v>Sep</v>
      </c>
    </row>
    <row r="1839" spans="1:17" ht="15.6" x14ac:dyDescent="0.3">
      <c r="A1839" s="21" t="s">
        <v>529</v>
      </c>
      <c r="B1839" t="str">
        <f>VLOOKUP($A1839,'Customer Names'!$A$2:$D$2336,3,FALSE)</f>
        <v>Takaya</v>
      </c>
      <c r="C1839">
        <f>VLOOKUP($A1839,'Medical Examinations'!$A$1:$J$2336,2,FALSE)</f>
        <v>33.659999999999997</v>
      </c>
      <c r="D1839">
        <f>VLOOKUP($A1839,'Medical Examinations'!$A$1:$J$2336,3,FALSE)</f>
        <v>4.08</v>
      </c>
      <c r="E1839" t="str">
        <f>VLOOKUP($A1839,'Medical Examinations'!$A$1:$J$2336,4,FALSE)</f>
        <v>Yes</v>
      </c>
      <c r="F1839" t="str">
        <f>VLOOKUP($A1839,'Medical Examinations'!$A$1:$J$2336,5,FALSE)</f>
        <v>No</v>
      </c>
      <c r="G1839" t="str">
        <f>VLOOKUP($A1839,'Medical Examinations'!$A$1:$J$2336,6,FALSE)</f>
        <v>Yes</v>
      </c>
      <c r="H1839">
        <f>VLOOKUP($A1839,'Medical Examinations'!$A$1:$J$2336,7,FALSE)</f>
        <v>1</v>
      </c>
      <c r="I1839" t="str">
        <f>VLOOKUP($A1839,'Medical Examinations'!$A$1:$J$2336,8,FALSE)</f>
        <v>No</v>
      </c>
      <c r="J1839" t="str">
        <f>VLOOKUP($A1839,'Medical Examinations'!$A$1:$J$2336,9,FALSE)</f>
        <v>Obesity</v>
      </c>
      <c r="K1839" t="str">
        <f>VLOOKUP($A1839,'Medical Examinations'!$A$1:$J$2336,10,FALSE)</f>
        <v>Normal</v>
      </c>
      <c r="L1839">
        <f>VLOOKUP($A1839,'Hospitalisation Details'!$A$1:$O$2344,2,FALSE)</f>
        <v>13</v>
      </c>
      <c r="M1839" s="6" t="str">
        <f>VLOOKUP($A1839,'Hospitalisation Details'!$A$1:$O$2344,5,FALSE)</f>
        <v>13-Oct-1997</v>
      </c>
      <c r="N1839" s="28">
        <f>VLOOKUP($A1839,'Hospitalisation Details'!$A$1:$O$2344,6,FALSE)</f>
        <v>25</v>
      </c>
      <c r="O1839" s="28">
        <f>VLOOKUP($A1839,'Hospitalisation Details'!$A$1:$O$2344,7,FALSE)</f>
        <v>4</v>
      </c>
      <c r="P1839" s="28">
        <f>VLOOKUP($A1839,'Hospitalisation Details'!$A$1:$O$2344,8,FALSE)</f>
        <v>4504.66</v>
      </c>
      <c r="Q1839" t="str">
        <f>VLOOKUP($A1839,'Hospitalisation Details'!$A$1:$O$2344,3,FALSE)</f>
        <v>Oct</v>
      </c>
    </row>
    <row r="1840" spans="1:17" ht="15.6" x14ac:dyDescent="0.3">
      <c r="A1840" s="21" t="s">
        <v>528</v>
      </c>
      <c r="B1840" t="str">
        <f>VLOOKUP($A1840,'Customer Names'!$A$2:$D$2336,3,FALSE)</f>
        <v>Thomas IV</v>
      </c>
      <c r="C1840">
        <f>VLOOKUP($A1840,'Medical Examinations'!$A$1:$J$2336,2,FALSE)</f>
        <v>21.375</v>
      </c>
      <c r="D1840">
        <f>VLOOKUP($A1840,'Medical Examinations'!$A$1:$J$2336,3,FALSE)</f>
        <v>6.19</v>
      </c>
      <c r="E1840" t="str">
        <f>VLOOKUP($A1840,'Medical Examinations'!$A$1:$J$2336,4,FALSE)</f>
        <v>Yes</v>
      </c>
      <c r="F1840" t="str">
        <f>VLOOKUP($A1840,'Medical Examinations'!$A$1:$J$2336,5,FALSE)</f>
        <v>No</v>
      </c>
      <c r="G1840" t="str">
        <f>VLOOKUP($A1840,'Medical Examinations'!$A$1:$J$2336,6,FALSE)</f>
        <v>No</v>
      </c>
      <c r="H1840">
        <f>VLOOKUP($A1840,'Medical Examinations'!$A$1:$J$2336,7,FALSE)</f>
        <v>1</v>
      </c>
      <c r="I1840" t="str">
        <f>VLOOKUP($A1840,'Medical Examinations'!$A$1:$J$2336,8,FALSE)</f>
        <v>No</v>
      </c>
      <c r="J1840" t="str">
        <f>VLOOKUP($A1840,'Medical Examinations'!$A$1:$J$2336,9,FALSE)</f>
        <v>Normal Weight</v>
      </c>
      <c r="K1840" t="str">
        <f>VLOOKUP($A1840,'Medical Examinations'!$A$1:$J$2336,10,FALSE)</f>
        <v>Prediabetes</v>
      </c>
      <c r="L1840">
        <f>VLOOKUP($A1840,'Hospitalisation Details'!$A$1:$O$2344,2,FALSE)</f>
        <v>26</v>
      </c>
      <c r="M1840" s="6" t="str">
        <f>VLOOKUP($A1840,'Hospitalisation Details'!$A$1:$O$2344,5,FALSE)</f>
        <v>26-Jun-1988</v>
      </c>
      <c r="N1840" s="28">
        <f>VLOOKUP($A1840,'Hospitalisation Details'!$A$1:$O$2344,6,FALSE)</f>
        <v>34</v>
      </c>
      <c r="O1840" s="28">
        <f>VLOOKUP($A1840,'Hospitalisation Details'!$A$1:$O$2344,7,FALSE)</f>
        <v>0</v>
      </c>
      <c r="P1840" s="28">
        <f>VLOOKUP($A1840,'Hospitalisation Details'!$A$1:$O$2344,8,FALSE)</f>
        <v>4500.34</v>
      </c>
      <c r="Q1840" t="str">
        <f>VLOOKUP($A1840,'Hospitalisation Details'!$A$1:$O$2344,3,FALSE)</f>
        <v>Jun</v>
      </c>
    </row>
    <row r="1841" spans="1:17" ht="15.6" x14ac:dyDescent="0.3">
      <c r="A1841" s="21" t="s">
        <v>527</v>
      </c>
      <c r="B1841" t="str">
        <f>VLOOKUP($A1841,'Customer Names'!$A$2:$D$2336,3,FALSE)</f>
        <v>Bradley E</v>
      </c>
      <c r="C1841">
        <f>VLOOKUP($A1841,'Medical Examinations'!$A$1:$J$2336,2,FALSE)</f>
        <v>27.14</v>
      </c>
      <c r="D1841">
        <f>VLOOKUP($A1841,'Medical Examinations'!$A$1:$J$2336,3,FALSE)</f>
        <v>6.01</v>
      </c>
      <c r="E1841" t="str">
        <f>VLOOKUP($A1841,'Medical Examinations'!$A$1:$J$2336,4,FALSE)</f>
        <v>No</v>
      </c>
      <c r="F1841" t="str">
        <f>VLOOKUP($A1841,'Medical Examinations'!$A$1:$J$2336,5,FALSE)</f>
        <v>No</v>
      </c>
      <c r="G1841" t="str">
        <f>VLOOKUP($A1841,'Medical Examinations'!$A$1:$J$2336,6,FALSE)</f>
        <v>No</v>
      </c>
      <c r="H1841">
        <f>VLOOKUP($A1841,'Medical Examinations'!$A$1:$J$2336,7,FALSE)</f>
        <v>1</v>
      </c>
      <c r="I1841" t="str">
        <f>VLOOKUP($A1841,'Medical Examinations'!$A$1:$J$2336,8,FALSE)</f>
        <v>No</v>
      </c>
      <c r="J1841" t="str">
        <f>VLOOKUP($A1841,'Medical Examinations'!$A$1:$J$2336,9,FALSE)</f>
        <v>Over Weight</v>
      </c>
      <c r="K1841" t="str">
        <f>VLOOKUP($A1841,'Medical Examinations'!$A$1:$J$2336,10,FALSE)</f>
        <v>Prediabetes</v>
      </c>
      <c r="L1841">
        <f>VLOOKUP($A1841,'Hospitalisation Details'!$A$1:$O$2344,2,FALSE)</f>
        <v>12</v>
      </c>
      <c r="M1841" s="6" t="str">
        <f>VLOOKUP($A1841,'Hospitalisation Details'!$A$1:$O$2344,5,FALSE)</f>
        <v>12-Jul-1992</v>
      </c>
      <c r="N1841" s="28">
        <f>VLOOKUP($A1841,'Hospitalisation Details'!$A$1:$O$2344,6,FALSE)</f>
        <v>30</v>
      </c>
      <c r="O1841" s="28">
        <f>VLOOKUP($A1841,'Hospitalisation Details'!$A$1:$O$2344,7,FALSE)</f>
        <v>0</v>
      </c>
      <c r="P1841" s="28">
        <f>VLOOKUP($A1841,'Hospitalisation Details'!$A$1:$O$2344,8,FALSE)</f>
        <v>4488.58</v>
      </c>
      <c r="Q1841" t="str">
        <f>VLOOKUP($A1841,'Hospitalisation Details'!$A$1:$O$2344,3,FALSE)</f>
        <v>Jul</v>
      </c>
    </row>
    <row r="1842" spans="1:17" ht="15.6" x14ac:dyDescent="0.3">
      <c r="A1842" s="21" t="s">
        <v>526</v>
      </c>
      <c r="B1842" t="str">
        <f>VLOOKUP($A1842,'Customer Names'!$A$2:$D$2336,3,FALSE)</f>
        <v>Megan</v>
      </c>
      <c r="C1842">
        <f>VLOOKUP($A1842,'Medical Examinations'!$A$1:$J$2336,2,FALSE)</f>
        <v>35.78</v>
      </c>
      <c r="D1842">
        <f>VLOOKUP($A1842,'Medical Examinations'!$A$1:$J$2336,3,FALSE)</f>
        <v>6.07</v>
      </c>
      <c r="E1842" t="str">
        <f>VLOOKUP($A1842,'Medical Examinations'!$A$1:$J$2336,4,FALSE)</f>
        <v>No</v>
      </c>
      <c r="F1842" t="str">
        <f>VLOOKUP($A1842,'Medical Examinations'!$A$1:$J$2336,5,FALSE)</f>
        <v>Yes</v>
      </c>
      <c r="G1842" t="str">
        <f>VLOOKUP($A1842,'Medical Examinations'!$A$1:$J$2336,6,FALSE)</f>
        <v>No</v>
      </c>
      <c r="H1842">
        <f>VLOOKUP($A1842,'Medical Examinations'!$A$1:$J$2336,7,FALSE)</f>
        <v>1</v>
      </c>
      <c r="I1842" t="str">
        <f>VLOOKUP($A1842,'Medical Examinations'!$A$1:$J$2336,8,FALSE)</f>
        <v>No</v>
      </c>
      <c r="J1842" t="str">
        <f>VLOOKUP($A1842,'Medical Examinations'!$A$1:$J$2336,9,FALSE)</f>
        <v>Obesity</v>
      </c>
      <c r="K1842" t="str">
        <f>VLOOKUP($A1842,'Medical Examinations'!$A$1:$J$2336,10,FALSE)</f>
        <v>Prediabetes</v>
      </c>
      <c r="L1842">
        <f>VLOOKUP($A1842,'Hospitalisation Details'!$A$1:$O$2344,2,FALSE)</f>
        <v>18</v>
      </c>
      <c r="M1842" s="6" t="str">
        <f>VLOOKUP($A1842,'Hospitalisation Details'!$A$1:$O$2344,5,FALSE)</f>
        <v>18-Jul-2004</v>
      </c>
      <c r="N1842" s="28">
        <f>VLOOKUP($A1842,'Hospitalisation Details'!$A$1:$O$2344,6,FALSE)</f>
        <v>18</v>
      </c>
      <c r="O1842" s="28">
        <f>VLOOKUP($A1842,'Hospitalisation Details'!$A$1:$O$2344,7,FALSE)</f>
        <v>0</v>
      </c>
      <c r="P1842" s="28">
        <f>VLOOKUP($A1842,'Hospitalisation Details'!$A$1:$O$2344,8,FALSE)</f>
        <v>4468.25</v>
      </c>
      <c r="Q1842" t="str">
        <f>VLOOKUP($A1842,'Hospitalisation Details'!$A$1:$O$2344,3,FALSE)</f>
        <v>Jul</v>
      </c>
    </row>
    <row r="1843" spans="1:17" ht="15.6" x14ac:dyDescent="0.3">
      <c r="A1843" s="21" t="s">
        <v>525</v>
      </c>
      <c r="B1843" t="str">
        <f>VLOOKUP($A1843,'Customer Names'!$A$2:$D$2336,3,FALSE)</f>
        <v>Ruby J</v>
      </c>
      <c r="C1843">
        <f>VLOOKUP($A1843,'Medical Examinations'!$A$1:$J$2336,2,FALSE)</f>
        <v>34.96</v>
      </c>
      <c r="D1843">
        <f>VLOOKUP($A1843,'Medical Examinations'!$A$1:$J$2336,3,FALSE)</f>
        <v>5.63</v>
      </c>
      <c r="E1843" t="str">
        <f>VLOOKUP($A1843,'Medical Examinations'!$A$1:$J$2336,4,FALSE)</f>
        <v>No</v>
      </c>
      <c r="F1843" t="str">
        <f>VLOOKUP($A1843,'Medical Examinations'!$A$1:$J$2336,5,FALSE)</f>
        <v>No</v>
      </c>
      <c r="G1843" t="str">
        <f>VLOOKUP($A1843,'Medical Examinations'!$A$1:$J$2336,6,FALSE)</f>
        <v>No</v>
      </c>
      <c r="H1843">
        <f>VLOOKUP($A1843,'Medical Examinations'!$A$1:$J$2336,7,FALSE)</f>
        <v>0</v>
      </c>
      <c r="I1843" t="str">
        <f>VLOOKUP($A1843,'Medical Examinations'!$A$1:$J$2336,8,FALSE)</f>
        <v>No</v>
      </c>
      <c r="J1843" t="str">
        <f>VLOOKUP($A1843,'Medical Examinations'!$A$1:$J$2336,9,FALSE)</f>
        <v>Obesity</v>
      </c>
      <c r="K1843" t="str">
        <f>VLOOKUP($A1843,'Medical Examinations'!$A$1:$J$2336,10,FALSE)</f>
        <v>Normal</v>
      </c>
      <c r="L1843">
        <f>VLOOKUP($A1843,'Hospitalisation Details'!$A$1:$O$2344,2,FALSE)</f>
        <v>20</v>
      </c>
      <c r="M1843" s="6" t="str">
        <f>VLOOKUP($A1843,'Hospitalisation Details'!$A$1:$O$2344,5,FALSE)</f>
        <v>20-Nov-1999</v>
      </c>
      <c r="N1843" s="28">
        <f>VLOOKUP($A1843,'Hospitalisation Details'!$A$1:$O$2344,6,FALSE)</f>
        <v>23</v>
      </c>
      <c r="O1843" s="28">
        <f>VLOOKUP($A1843,'Hospitalisation Details'!$A$1:$O$2344,7,FALSE)</f>
        <v>3</v>
      </c>
      <c r="P1843" s="28">
        <f>VLOOKUP($A1843,'Hospitalisation Details'!$A$1:$O$2344,8,FALSE)</f>
        <v>4466.62</v>
      </c>
      <c r="Q1843" t="str">
        <f>VLOOKUP($A1843,'Hospitalisation Details'!$A$1:$O$2344,3,FALSE)</f>
        <v>Nov</v>
      </c>
    </row>
    <row r="1844" spans="1:17" ht="15.6" x14ac:dyDescent="0.3">
      <c r="A1844" s="21" t="s">
        <v>524</v>
      </c>
      <c r="B1844" t="str">
        <f>VLOOKUP($A1844,'Customer Names'!$A$2:$D$2336,3,FALSE)</f>
        <v>Bart</v>
      </c>
      <c r="C1844">
        <f>VLOOKUP($A1844,'Medical Examinations'!$A$1:$J$2336,2,FALSE)</f>
        <v>38.39</v>
      </c>
      <c r="D1844">
        <f>VLOOKUP($A1844,'Medical Examinations'!$A$1:$J$2336,3,FALSE)</f>
        <v>6.05</v>
      </c>
      <c r="E1844" t="str">
        <f>VLOOKUP($A1844,'Medical Examinations'!$A$1:$J$2336,4,FALSE)</f>
        <v>No</v>
      </c>
      <c r="F1844" t="str">
        <f>VLOOKUP($A1844,'Medical Examinations'!$A$1:$J$2336,5,FALSE)</f>
        <v>No</v>
      </c>
      <c r="G1844" t="str">
        <f>VLOOKUP($A1844,'Medical Examinations'!$A$1:$J$2336,6,FALSE)</f>
        <v>No</v>
      </c>
      <c r="H1844">
        <f>VLOOKUP($A1844,'Medical Examinations'!$A$1:$J$2336,7,FALSE)</f>
        <v>0</v>
      </c>
      <c r="I1844" t="str">
        <f>VLOOKUP($A1844,'Medical Examinations'!$A$1:$J$2336,8,FALSE)</f>
        <v>No</v>
      </c>
      <c r="J1844" t="str">
        <f>VLOOKUP($A1844,'Medical Examinations'!$A$1:$J$2336,9,FALSE)</f>
        <v>Obesity</v>
      </c>
      <c r="K1844" t="str">
        <f>VLOOKUP($A1844,'Medical Examinations'!$A$1:$J$2336,10,FALSE)</f>
        <v>Prediabetes</v>
      </c>
      <c r="L1844">
        <f>VLOOKUP($A1844,'Hospitalisation Details'!$A$1:$O$2344,2,FALSE)</f>
        <v>4</v>
      </c>
      <c r="M1844" s="6" t="str">
        <f>VLOOKUP($A1844,'Hospitalisation Details'!$A$1:$O$2344,5,FALSE)</f>
        <v>4-Jul-1991</v>
      </c>
      <c r="N1844" s="28">
        <f>VLOOKUP($A1844,'Hospitalisation Details'!$A$1:$O$2344,6,FALSE)</f>
        <v>31</v>
      </c>
      <c r="O1844" s="28">
        <f>VLOOKUP($A1844,'Hospitalisation Details'!$A$1:$O$2344,7,FALSE)</f>
        <v>2</v>
      </c>
      <c r="P1844" s="28">
        <f>VLOOKUP($A1844,'Hospitalisation Details'!$A$1:$O$2344,8,FALSE)</f>
        <v>4463.21</v>
      </c>
      <c r="Q1844" t="str">
        <f>VLOOKUP($A1844,'Hospitalisation Details'!$A$1:$O$2344,3,FALSE)</f>
        <v>Jul</v>
      </c>
    </row>
    <row r="1845" spans="1:17" ht="15.6" x14ac:dyDescent="0.3">
      <c r="A1845" s="21" t="s">
        <v>523</v>
      </c>
      <c r="B1845" t="str">
        <f>VLOOKUP($A1845,'Customer Names'!$A$2:$D$2336,3,FALSE)</f>
        <v>Robert A</v>
      </c>
      <c r="C1845">
        <f>VLOOKUP($A1845,'Medical Examinations'!$A$1:$J$2336,2,FALSE)</f>
        <v>33.82</v>
      </c>
      <c r="D1845">
        <f>VLOOKUP($A1845,'Medical Examinations'!$A$1:$J$2336,3,FALSE)</f>
        <v>4.6500000000000004</v>
      </c>
      <c r="E1845" t="str">
        <f>VLOOKUP($A1845,'Medical Examinations'!$A$1:$J$2336,4,FALSE)</f>
        <v>No</v>
      </c>
      <c r="F1845" t="str">
        <f>VLOOKUP($A1845,'Medical Examinations'!$A$1:$J$2336,5,FALSE)</f>
        <v>No</v>
      </c>
      <c r="G1845" t="str">
        <f>VLOOKUP($A1845,'Medical Examinations'!$A$1:$J$2336,6,FALSE)</f>
        <v>No</v>
      </c>
      <c r="H1845">
        <f>VLOOKUP($A1845,'Medical Examinations'!$A$1:$J$2336,7,FALSE)</f>
        <v>0</v>
      </c>
      <c r="I1845" t="str">
        <f>VLOOKUP($A1845,'Medical Examinations'!$A$1:$J$2336,8,FALSE)</f>
        <v>No</v>
      </c>
      <c r="J1845" t="str">
        <f>VLOOKUP($A1845,'Medical Examinations'!$A$1:$J$2336,9,FALSE)</f>
        <v>Obesity</v>
      </c>
      <c r="K1845" t="str">
        <f>VLOOKUP($A1845,'Medical Examinations'!$A$1:$J$2336,10,FALSE)</f>
        <v>Normal</v>
      </c>
      <c r="L1845">
        <f>VLOOKUP($A1845,'Hospitalisation Details'!$A$1:$O$2344,2,FALSE)</f>
        <v>15</v>
      </c>
      <c r="M1845" s="6" t="str">
        <f>VLOOKUP($A1845,'Hospitalisation Details'!$A$1:$O$2344,5,FALSE)</f>
        <v>15-Jul-1990</v>
      </c>
      <c r="N1845" s="28">
        <f>VLOOKUP($A1845,'Hospitalisation Details'!$A$1:$O$2344,6,FALSE)</f>
        <v>32</v>
      </c>
      <c r="O1845" s="28">
        <f>VLOOKUP($A1845,'Hospitalisation Details'!$A$1:$O$2344,7,FALSE)</f>
        <v>1</v>
      </c>
      <c r="P1845" s="28">
        <f>VLOOKUP($A1845,'Hospitalisation Details'!$A$1:$O$2344,8,FALSE)</f>
        <v>4462.72</v>
      </c>
      <c r="Q1845" t="str">
        <f>VLOOKUP($A1845,'Hospitalisation Details'!$A$1:$O$2344,3,FALSE)</f>
        <v>Jul</v>
      </c>
    </row>
    <row r="1846" spans="1:17" ht="15.6" x14ac:dyDescent="0.3">
      <c r="A1846" s="21" t="s">
        <v>522</v>
      </c>
      <c r="B1846" t="str">
        <f>VLOOKUP($A1846,'Customer Names'!$A$2:$D$2336,3,FALSE)</f>
        <v>Adam</v>
      </c>
      <c r="C1846">
        <f>VLOOKUP($A1846,'Medical Examinations'!$A$1:$J$2336,2,FALSE)</f>
        <v>27.835000000000001</v>
      </c>
      <c r="D1846">
        <f>VLOOKUP($A1846,'Medical Examinations'!$A$1:$J$2336,3,FALSE)</f>
        <v>5.37</v>
      </c>
      <c r="E1846" t="str">
        <f>VLOOKUP($A1846,'Medical Examinations'!$A$1:$J$2336,4,FALSE)</f>
        <v>No</v>
      </c>
      <c r="F1846" t="str">
        <f>VLOOKUP($A1846,'Medical Examinations'!$A$1:$J$2336,5,FALSE)</f>
        <v>No</v>
      </c>
      <c r="G1846" t="str">
        <f>VLOOKUP($A1846,'Medical Examinations'!$A$1:$J$2336,6,FALSE)</f>
        <v>No</v>
      </c>
      <c r="H1846">
        <f>VLOOKUP($A1846,'Medical Examinations'!$A$1:$J$2336,7,FALSE)</f>
        <v>0</v>
      </c>
      <c r="I1846" t="str">
        <f>VLOOKUP($A1846,'Medical Examinations'!$A$1:$J$2336,8,FALSE)</f>
        <v>No</v>
      </c>
      <c r="J1846" t="str">
        <f>VLOOKUP($A1846,'Medical Examinations'!$A$1:$J$2336,9,FALSE)</f>
        <v>Over Weight</v>
      </c>
      <c r="K1846" t="str">
        <f>VLOOKUP($A1846,'Medical Examinations'!$A$1:$J$2336,10,FALSE)</f>
        <v>Normal</v>
      </c>
      <c r="L1846">
        <f>VLOOKUP($A1846,'Hospitalisation Details'!$A$1:$O$2344,2,FALSE)</f>
        <v>8</v>
      </c>
      <c r="M1846" s="6" t="str">
        <f>VLOOKUP($A1846,'Hospitalisation Details'!$A$1:$O$2344,5,FALSE)</f>
        <v>8-Aug-1990</v>
      </c>
      <c r="N1846" s="28">
        <f>VLOOKUP($A1846,'Hospitalisation Details'!$A$1:$O$2344,6,FALSE)</f>
        <v>32</v>
      </c>
      <c r="O1846" s="28">
        <f>VLOOKUP($A1846,'Hospitalisation Details'!$A$1:$O$2344,7,FALSE)</f>
        <v>1</v>
      </c>
      <c r="P1846" s="28">
        <f>VLOOKUP($A1846,'Hospitalisation Details'!$A$1:$O$2344,8,FALSE)</f>
        <v>4454.3999999999996</v>
      </c>
      <c r="Q1846" t="str">
        <f>VLOOKUP($A1846,'Hospitalisation Details'!$A$1:$O$2344,3,FALSE)</f>
        <v>Aug</v>
      </c>
    </row>
    <row r="1847" spans="1:17" ht="15.6" x14ac:dyDescent="0.3">
      <c r="A1847" s="21" t="s">
        <v>521</v>
      </c>
      <c r="B1847" t="str">
        <f>VLOOKUP($A1847,'Customer Names'!$A$2:$D$2336,3,FALSE)</f>
        <v>Yemane Adhane</v>
      </c>
      <c r="C1847">
        <f>VLOOKUP($A1847,'Medical Examinations'!$A$1:$J$2336,2,FALSE)</f>
        <v>33</v>
      </c>
      <c r="D1847">
        <f>VLOOKUP($A1847,'Medical Examinations'!$A$1:$J$2336,3,FALSE)</f>
        <v>5.39</v>
      </c>
      <c r="E1847" t="str">
        <f>VLOOKUP($A1847,'Medical Examinations'!$A$1:$J$2336,4,FALSE)</f>
        <v>No</v>
      </c>
      <c r="F1847" t="str">
        <f>VLOOKUP($A1847,'Medical Examinations'!$A$1:$J$2336,5,FALSE)</f>
        <v>No</v>
      </c>
      <c r="G1847" t="str">
        <f>VLOOKUP($A1847,'Medical Examinations'!$A$1:$J$2336,6,FALSE)</f>
        <v>No</v>
      </c>
      <c r="H1847">
        <f>VLOOKUP($A1847,'Medical Examinations'!$A$1:$J$2336,7,FALSE)</f>
        <v>0</v>
      </c>
      <c r="I1847" t="str">
        <f>VLOOKUP($A1847,'Medical Examinations'!$A$1:$J$2336,8,FALSE)</f>
        <v>No</v>
      </c>
      <c r="J1847" t="str">
        <f>VLOOKUP($A1847,'Medical Examinations'!$A$1:$J$2336,9,FALSE)</f>
        <v>Obesity</v>
      </c>
      <c r="K1847" t="str">
        <f>VLOOKUP($A1847,'Medical Examinations'!$A$1:$J$2336,10,FALSE)</f>
        <v>Normal</v>
      </c>
      <c r="L1847">
        <f>VLOOKUP($A1847,'Hospitalisation Details'!$A$1:$O$2344,2,FALSE)</f>
        <v>28</v>
      </c>
      <c r="M1847" s="6" t="str">
        <f>VLOOKUP($A1847,'Hospitalisation Details'!$A$1:$O$2344,5,FALSE)</f>
        <v>28-Jun-1994</v>
      </c>
      <c r="N1847" s="28">
        <f>VLOOKUP($A1847,'Hospitalisation Details'!$A$1:$O$2344,6,FALSE)</f>
        <v>28</v>
      </c>
      <c r="O1847" s="28">
        <f>VLOOKUP($A1847,'Hospitalisation Details'!$A$1:$O$2344,7,FALSE)</f>
        <v>3</v>
      </c>
      <c r="P1847" s="28">
        <f>VLOOKUP($A1847,'Hospitalisation Details'!$A$1:$O$2344,8,FALSE)</f>
        <v>4449.46</v>
      </c>
      <c r="Q1847" t="str">
        <f>VLOOKUP($A1847,'Hospitalisation Details'!$A$1:$O$2344,3,FALSE)</f>
        <v>Jun</v>
      </c>
    </row>
    <row r="1848" spans="1:17" ht="15.6" x14ac:dyDescent="0.3">
      <c r="A1848" s="21" t="s">
        <v>520</v>
      </c>
      <c r="B1848" t="str">
        <f>VLOOKUP($A1848,'Customer Names'!$A$2:$D$2336,3,FALSE)</f>
        <v>Jesse A</v>
      </c>
      <c r="C1848">
        <f>VLOOKUP($A1848,'Medical Examinations'!$A$1:$J$2336,2,FALSE)</f>
        <v>26.885000000000002</v>
      </c>
      <c r="D1848">
        <f>VLOOKUP($A1848,'Medical Examinations'!$A$1:$J$2336,3,FALSE)</f>
        <v>5.86</v>
      </c>
      <c r="E1848" t="str">
        <f>VLOOKUP($A1848,'Medical Examinations'!$A$1:$J$2336,4,FALSE)</f>
        <v>No</v>
      </c>
      <c r="F1848" t="str">
        <f>VLOOKUP($A1848,'Medical Examinations'!$A$1:$J$2336,5,FALSE)</f>
        <v>No</v>
      </c>
      <c r="G1848" t="str">
        <f>VLOOKUP($A1848,'Medical Examinations'!$A$1:$J$2336,6,FALSE)</f>
        <v>No</v>
      </c>
      <c r="H1848">
        <f>VLOOKUP($A1848,'Medical Examinations'!$A$1:$J$2336,7,FALSE)</f>
        <v>0</v>
      </c>
      <c r="I1848" t="str">
        <f>VLOOKUP($A1848,'Medical Examinations'!$A$1:$J$2336,8,FALSE)</f>
        <v>No</v>
      </c>
      <c r="J1848" t="str">
        <f>VLOOKUP($A1848,'Medical Examinations'!$A$1:$J$2336,9,FALSE)</f>
        <v>Over Weight</v>
      </c>
      <c r="K1848" t="str">
        <f>VLOOKUP($A1848,'Medical Examinations'!$A$1:$J$2336,10,FALSE)</f>
        <v>Prediabetes</v>
      </c>
      <c r="L1848">
        <f>VLOOKUP($A1848,'Hospitalisation Details'!$A$1:$O$2344,2,FALSE)</f>
        <v>3</v>
      </c>
      <c r="M1848" s="6" t="str">
        <f>VLOOKUP($A1848,'Hospitalisation Details'!$A$1:$O$2344,5,FALSE)</f>
        <v>3-Sep-1991</v>
      </c>
      <c r="N1848" s="28">
        <f>VLOOKUP($A1848,'Hospitalisation Details'!$A$1:$O$2344,6,FALSE)</f>
        <v>31</v>
      </c>
      <c r="O1848" s="28">
        <f>VLOOKUP($A1848,'Hospitalisation Details'!$A$1:$O$2344,7,FALSE)</f>
        <v>1</v>
      </c>
      <c r="P1848" s="28">
        <f>VLOOKUP($A1848,'Hospitalisation Details'!$A$1:$O$2344,8,FALSE)</f>
        <v>4441.21</v>
      </c>
      <c r="Q1848" t="str">
        <f>VLOOKUP($A1848,'Hospitalisation Details'!$A$1:$O$2344,3,FALSE)</f>
        <v>Sep</v>
      </c>
    </row>
    <row r="1849" spans="1:17" ht="15.6" x14ac:dyDescent="0.3">
      <c r="A1849" s="21" t="s">
        <v>519</v>
      </c>
      <c r="B1849" t="str">
        <f>VLOOKUP($A1849,'Customer Names'!$A$2:$D$2336,3,FALSE)</f>
        <v>Bird</v>
      </c>
      <c r="C1849">
        <f>VLOOKUP($A1849,'Medical Examinations'!$A$1:$J$2336,2,FALSE)</f>
        <v>29.26</v>
      </c>
      <c r="D1849">
        <f>VLOOKUP($A1849,'Medical Examinations'!$A$1:$J$2336,3,FALSE)</f>
        <v>4.4400000000000004</v>
      </c>
      <c r="E1849" t="str">
        <f>VLOOKUP($A1849,'Medical Examinations'!$A$1:$J$2336,4,FALSE)</f>
        <v>No</v>
      </c>
      <c r="F1849" t="str">
        <f>VLOOKUP($A1849,'Medical Examinations'!$A$1:$J$2336,5,FALSE)</f>
        <v>No</v>
      </c>
      <c r="G1849" t="str">
        <f>VLOOKUP($A1849,'Medical Examinations'!$A$1:$J$2336,6,FALSE)</f>
        <v>No</v>
      </c>
      <c r="H1849">
        <f>VLOOKUP($A1849,'Medical Examinations'!$A$1:$J$2336,7,FALSE)</f>
        <v>0</v>
      </c>
      <c r="I1849" t="str">
        <f>VLOOKUP($A1849,'Medical Examinations'!$A$1:$J$2336,8,FALSE)</f>
        <v>No</v>
      </c>
      <c r="J1849" t="str">
        <f>VLOOKUP($A1849,'Medical Examinations'!$A$1:$J$2336,9,FALSE)</f>
        <v>Over Weight</v>
      </c>
      <c r="K1849" t="str">
        <f>VLOOKUP($A1849,'Medical Examinations'!$A$1:$J$2336,10,FALSE)</f>
        <v>Normal</v>
      </c>
      <c r="L1849">
        <f>VLOOKUP($A1849,'Hospitalisation Details'!$A$1:$O$2344,2,FALSE)</f>
        <v>24</v>
      </c>
      <c r="M1849" s="6" t="str">
        <f>VLOOKUP($A1849,'Hospitalisation Details'!$A$1:$O$2344,5,FALSE)</f>
        <v>24-Oct-1994</v>
      </c>
      <c r="N1849" s="28">
        <f>VLOOKUP($A1849,'Hospitalisation Details'!$A$1:$O$2344,6,FALSE)</f>
        <v>28</v>
      </c>
      <c r="O1849" s="28">
        <f>VLOOKUP($A1849,'Hospitalisation Details'!$A$1:$O$2344,7,FALSE)</f>
        <v>2</v>
      </c>
      <c r="P1849" s="28">
        <f>VLOOKUP($A1849,'Hospitalisation Details'!$A$1:$O$2344,8,FALSE)</f>
        <v>4438.26</v>
      </c>
      <c r="Q1849" t="str">
        <f>VLOOKUP($A1849,'Hospitalisation Details'!$A$1:$O$2344,3,FALSE)</f>
        <v>Oct</v>
      </c>
    </row>
    <row r="1850" spans="1:17" ht="15.6" x14ac:dyDescent="0.3">
      <c r="A1850" s="21" t="s">
        <v>518</v>
      </c>
      <c r="B1850" t="str">
        <f>VLOOKUP($A1850,'Customer Names'!$A$2:$D$2336,3,FALSE)</f>
        <v>Patrick M</v>
      </c>
      <c r="C1850">
        <f>VLOOKUP($A1850,'Medical Examinations'!$A$1:$J$2336,2,FALSE)</f>
        <v>26.98</v>
      </c>
      <c r="D1850">
        <f>VLOOKUP($A1850,'Medical Examinations'!$A$1:$J$2336,3,FALSE)</f>
        <v>4.41</v>
      </c>
      <c r="E1850" t="str">
        <f>VLOOKUP($A1850,'Medical Examinations'!$A$1:$J$2336,4,FALSE)</f>
        <v>No</v>
      </c>
      <c r="F1850" t="str">
        <f>VLOOKUP($A1850,'Medical Examinations'!$A$1:$J$2336,5,FALSE)</f>
        <v>No</v>
      </c>
      <c r="G1850" t="str">
        <f>VLOOKUP($A1850,'Medical Examinations'!$A$1:$J$2336,6,FALSE)</f>
        <v>No</v>
      </c>
      <c r="H1850">
        <f>VLOOKUP($A1850,'Medical Examinations'!$A$1:$J$2336,7,FALSE)</f>
        <v>0</v>
      </c>
      <c r="I1850" t="str">
        <f>VLOOKUP($A1850,'Medical Examinations'!$A$1:$J$2336,8,FALSE)</f>
        <v>No</v>
      </c>
      <c r="J1850" t="str">
        <f>VLOOKUP($A1850,'Medical Examinations'!$A$1:$J$2336,9,FALSE)</f>
        <v>Over Weight</v>
      </c>
      <c r="K1850" t="str">
        <f>VLOOKUP($A1850,'Medical Examinations'!$A$1:$J$2336,10,FALSE)</f>
        <v>Normal</v>
      </c>
      <c r="L1850">
        <f>VLOOKUP($A1850,'Hospitalisation Details'!$A$1:$O$2344,2,FALSE)</f>
        <v>8</v>
      </c>
      <c r="M1850" s="6" t="str">
        <f>VLOOKUP($A1850,'Hospitalisation Details'!$A$1:$O$2344,5,FALSE)</f>
        <v>8-Oct-1994</v>
      </c>
      <c r="N1850" s="28">
        <f>VLOOKUP($A1850,'Hospitalisation Details'!$A$1:$O$2344,6,FALSE)</f>
        <v>28</v>
      </c>
      <c r="O1850" s="28">
        <f>VLOOKUP($A1850,'Hospitalisation Details'!$A$1:$O$2344,7,FALSE)</f>
        <v>2</v>
      </c>
      <c r="P1850" s="28">
        <f>VLOOKUP($A1850,'Hospitalisation Details'!$A$1:$O$2344,8,FALSE)</f>
        <v>4435.09</v>
      </c>
      <c r="Q1850" t="str">
        <f>VLOOKUP($A1850,'Hospitalisation Details'!$A$1:$O$2344,3,FALSE)</f>
        <v>Oct</v>
      </c>
    </row>
    <row r="1851" spans="1:17" ht="15.6" x14ac:dyDescent="0.3">
      <c r="A1851" s="21" t="s">
        <v>517</v>
      </c>
      <c r="B1851" t="str">
        <f>VLOOKUP($A1851,'Customer Names'!$A$2:$D$2336,3,FALSE)</f>
        <v>Kyle</v>
      </c>
      <c r="C1851">
        <f>VLOOKUP($A1851,'Medical Examinations'!$A$1:$J$2336,2,FALSE)</f>
        <v>32.11</v>
      </c>
      <c r="D1851">
        <f>VLOOKUP($A1851,'Medical Examinations'!$A$1:$J$2336,3,FALSE)</f>
        <v>5.19</v>
      </c>
      <c r="E1851" t="str">
        <f>VLOOKUP($A1851,'Medical Examinations'!$A$1:$J$2336,4,FALSE)</f>
        <v>No</v>
      </c>
      <c r="F1851" t="str">
        <f>VLOOKUP($A1851,'Medical Examinations'!$A$1:$J$2336,5,FALSE)</f>
        <v>No</v>
      </c>
      <c r="G1851" t="str">
        <f>VLOOKUP($A1851,'Medical Examinations'!$A$1:$J$2336,6,FALSE)</f>
        <v>Yes</v>
      </c>
      <c r="H1851">
        <f>VLOOKUP($A1851,'Medical Examinations'!$A$1:$J$2336,7,FALSE)</f>
        <v>1</v>
      </c>
      <c r="I1851" t="str">
        <f>VLOOKUP($A1851,'Medical Examinations'!$A$1:$J$2336,8,FALSE)</f>
        <v>No</v>
      </c>
      <c r="J1851" t="str">
        <f>VLOOKUP($A1851,'Medical Examinations'!$A$1:$J$2336,9,FALSE)</f>
        <v>Obesity</v>
      </c>
      <c r="K1851" t="str">
        <f>VLOOKUP($A1851,'Medical Examinations'!$A$1:$J$2336,10,FALSE)</f>
        <v>Normal</v>
      </c>
      <c r="L1851">
        <f>VLOOKUP($A1851,'Hospitalisation Details'!$A$1:$O$2344,2,FALSE)</f>
        <v>23</v>
      </c>
      <c r="M1851" s="6" t="str">
        <f>VLOOKUP($A1851,'Hospitalisation Details'!$A$1:$O$2344,5,FALSE)</f>
        <v>23-Dec-1993</v>
      </c>
      <c r="N1851" s="28">
        <f>VLOOKUP($A1851,'Hospitalisation Details'!$A$1:$O$2344,6,FALSE)</f>
        <v>29</v>
      </c>
      <c r="O1851" s="28">
        <f>VLOOKUP($A1851,'Hospitalisation Details'!$A$1:$O$2344,7,FALSE)</f>
        <v>2</v>
      </c>
      <c r="P1851" s="28">
        <f>VLOOKUP($A1851,'Hospitalisation Details'!$A$1:$O$2344,8,FALSE)</f>
        <v>4433.92</v>
      </c>
      <c r="Q1851" t="str">
        <f>VLOOKUP($A1851,'Hospitalisation Details'!$A$1:$O$2344,3,FALSE)</f>
        <v>Dec</v>
      </c>
    </row>
    <row r="1852" spans="1:17" ht="15.6" x14ac:dyDescent="0.3">
      <c r="A1852" s="21" t="s">
        <v>516</v>
      </c>
      <c r="B1852" t="str">
        <f>VLOOKUP($A1852,'Customer Names'!$A$2:$D$2336,3,FALSE)</f>
        <v>Ryan</v>
      </c>
      <c r="C1852">
        <f>VLOOKUP($A1852,'Medical Examinations'!$A$1:$J$2336,2,FALSE)</f>
        <v>31.73</v>
      </c>
      <c r="D1852">
        <f>VLOOKUP($A1852,'Medical Examinations'!$A$1:$J$2336,3,FALSE)</f>
        <v>5.16</v>
      </c>
      <c r="E1852" t="str">
        <f>VLOOKUP($A1852,'Medical Examinations'!$A$1:$J$2336,4,FALSE)</f>
        <v>No</v>
      </c>
      <c r="F1852" t="str">
        <f>VLOOKUP($A1852,'Medical Examinations'!$A$1:$J$2336,5,FALSE)</f>
        <v>No</v>
      </c>
      <c r="G1852" t="str">
        <f>VLOOKUP($A1852,'Medical Examinations'!$A$1:$J$2336,6,FALSE)</f>
        <v>Yes</v>
      </c>
      <c r="H1852">
        <f>VLOOKUP($A1852,'Medical Examinations'!$A$1:$J$2336,7,FALSE)</f>
        <v>1</v>
      </c>
      <c r="I1852" t="str">
        <f>VLOOKUP($A1852,'Medical Examinations'!$A$1:$J$2336,8,FALSE)</f>
        <v>No</v>
      </c>
      <c r="J1852" t="str">
        <f>VLOOKUP($A1852,'Medical Examinations'!$A$1:$J$2336,9,FALSE)</f>
        <v>Obesity</v>
      </c>
      <c r="K1852" t="str">
        <f>VLOOKUP($A1852,'Medical Examinations'!$A$1:$J$2336,10,FALSE)</f>
        <v>Normal</v>
      </c>
      <c r="L1852">
        <f>VLOOKUP($A1852,'Hospitalisation Details'!$A$1:$O$2344,2,FALSE)</f>
        <v>4</v>
      </c>
      <c r="M1852" s="6" t="str">
        <f>VLOOKUP($A1852,'Hospitalisation Details'!$A$1:$O$2344,5,FALSE)</f>
        <v>4-Sep-1993</v>
      </c>
      <c r="N1852" s="28">
        <f>VLOOKUP($A1852,'Hospitalisation Details'!$A$1:$O$2344,6,FALSE)</f>
        <v>29</v>
      </c>
      <c r="O1852" s="28">
        <f>VLOOKUP($A1852,'Hospitalisation Details'!$A$1:$O$2344,7,FALSE)</f>
        <v>2</v>
      </c>
      <c r="P1852" s="28">
        <f>VLOOKUP($A1852,'Hospitalisation Details'!$A$1:$O$2344,8,FALSE)</f>
        <v>4433.3900000000003</v>
      </c>
      <c r="Q1852" t="str">
        <f>VLOOKUP($A1852,'Hospitalisation Details'!$A$1:$O$2344,3,FALSE)</f>
        <v>Sep</v>
      </c>
    </row>
    <row r="1853" spans="1:17" ht="15.6" x14ac:dyDescent="0.3">
      <c r="A1853" s="21" t="s">
        <v>515</v>
      </c>
      <c r="B1853" t="str">
        <f>VLOOKUP($A1853,'Customer Names'!$A$2:$D$2336,3,FALSE)</f>
        <v>Yuri</v>
      </c>
      <c r="C1853">
        <f>VLOOKUP($A1853,'Medical Examinations'!$A$1:$J$2336,2,FALSE)</f>
        <v>22.515000000000001</v>
      </c>
      <c r="D1853">
        <f>VLOOKUP($A1853,'Medical Examinations'!$A$1:$J$2336,3,FALSE)</f>
        <v>4.24</v>
      </c>
      <c r="E1853" t="str">
        <f>VLOOKUP($A1853,'Medical Examinations'!$A$1:$J$2336,4,FALSE)</f>
        <v>No</v>
      </c>
      <c r="F1853" t="str">
        <f>VLOOKUP($A1853,'Medical Examinations'!$A$1:$J$2336,5,FALSE)</f>
        <v>No</v>
      </c>
      <c r="G1853" t="str">
        <f>VLOOKUP($A1853,'Medical Examinations'!$A$1:$J$2336,6,FALSE)</f>
        <v>No</v>
      </c>
      <c r="H1853">
        <f>VLOOKUP($A1853,'Medical Examinations'!$A$1:$J$2336,7,FALSE)</f>
        <v>0</v>
      </c>
      <c r="I1853" t="str">
        <f>VLOOKUP($A1853,'Medical Examinations'!$A$1:$J$2336,8,FALSE)</f>
        <v>No</v>
      </c>
      <c r="J1853" t="str">
        <f>VLOOKUP($A1853,'Medical Examinations'!$A$1:$J$2336,9,FALSE)</f>
        <v>Normal Weight</v>
      </c>
      <c r="K1853" t="str">
        <f>VLOOKUP($A1853,'Medical Examinations'!$A$1:$J$2336,10,FALSE)</f>
        <v>Normal</v>
      </c>
      <c r="L1853">
        <f>VLOOKUP($A1853,'Hospitalisation Details'!$A$1:$O$2344,2,FALSE)</f>
        <v>29</v>
      </c>
      <c r="M1853" s="6" t="str">
        <f>VLOOKUP($A1853,'Hospitalisation Details'!$A$1:$O$2344,5,FALSE)</f>
        <v>29-Dec-1994</v>
      </c>
      <c r="N1853" s="28">
        <f>VLOOKUP($A1853,'Hospitalisation Details'!$A$1:$O$2344,6,FALSE)</f>
        <v>28</v>
      </c>
      <c r="O1853" s="28">
        <f>VLOOKUP($A1853,'Hospitalisation Details'!$A$1:$O$2344,7,FALSE)</f>
        <v>2</v>
      </c>
      <c r="P1853" s="28">
        <f>VLOOKUP($A1853,'Hospitalisation Details'!$A$1:$O$2344,8,FALSE)</f>
        <v>4428.8900000000003</v>
      </c>
      <c r="Q1853" t="str">
        <f>VLOOKUP($A1853,'Hospitalisation Details'!$A$1:$O$2344,3,FALSE)</f>
        <v>Dec</v>
      </c>
    </row>
    <row r="1854" spans="1:17" ht="15.6" x14ac:dyDescent="0.3">
      <c r="A1854" s="21" t="s">
        <v>513</v>
      </c>
      <c r="B1854" t="str">
        <f>VLOOKUP($A1854,'Customer Names'!$A$2:$D$2336,3,FALSE)</f>
        <v>Ryan</v>
      </c>
      <c r="C1854">
        <f>VLOOKUP($A1854,'Medical Examinations'!$A$1:$J$2336,2,FALSE)</f>
        <v>25.9</v>
      </c>
      <c r="D1854">
        <f>VLOOKUP($A1854,'Medical Examinations'!$A$1:$J$2336,3,FALSE)</f>
        <v>5.45</v>
      </c>
      <c r="E1854" t="str">
        <f>VLOOKUP($A1854,'Medical Examinations'!$A$1:$J$2336,4,FALSE)</f>
        <v>No</v>
      </c>
      <c r="F1854" t="str">
        <f>VLOOKUP($A1854,'Medical Examinations'!$A$1:$J$2336,5,FALSE)</f>
        <v>No</v>
      </c>
      <c r="G1854" t="str">
        <f>VLOOKUP($A1854,'Medical Examinations'!$A$1:$J$2336,6,FALSE)</f>
        <v>No</v>
      </c>
      <c r="H1854">
        <f>VLOOKUP($A1854,'Medical Examinations'!$A$1:$J$2336,7,FALSE)</f>
        <v>1</v>
      </c>
      <c r="I1854" t="str">
        <f>VLOOKUP($A1854,'Medical Examinations'!$A$1:$J$2336,8,FALSE)</f>
        <v>No</v>
      </c>
      <c r="J1854" t="str">
        <f>VLOOKUP($A1854,'Medical Examinations'!$A$1:$J$2336,9,FALSE)</f>
        <v>Over Weight</v>
      </c>
      <c r="K1854" t="str">
        <f>VLOOKUP($A1854,'Medical Examinations'!$A$1:$J$2336,10,FALSE)</f>
        <v>Normal</v>
      </c>
      <c r="L1854">
        <f>VLOOKUP($A1854,'Hospitalisation Details'!$A$1:$O$2344,2,FALSE)</f>
        <v>15</v>
      </c>
      <c r="M1854" s="6" t="str">
        <f>VLOOKUP($A1854,'Hospitalisation Details'!$A$1:$O$2344,5,FALSE)</f>
        <v>15-Aug-1992</v>
      </c>
      <c r="N1854" s="28">
        <f>VLOOKUP($A1854,'Hospitalisation Details'!$A$1:$O$2344,6,FALSE)</f>
        <v>30</v>
      </c>
      <c r="O1854" s="28">
        <f>VLOOKUP($A1854,'Hospitalisation Details'!$A$1:$O$2344,7,FALSE)</f>
        <v>0</v>
      </c>
      <c r="P1854" s="28">
        <f>VLOOKUP($A1854,'Hospitalisation Details'!$A$1:$O$2344,8,FALSE)</f>
        <v>4420.95</v>
      </c>
      <c r="Q1854" t="str">
        <f>VLOOKUP($A1854,'Hospitalisation Details'!$A$1:$O$2344,3,FALSE)</f>
        <v>Aug</v>
      </c>
    </row>
    <row r="1855" spans="1:17" ht="15.6" x14ac:dyDescent="0.3">
      <c r="A1855" s="21" t="s">
        <v>512</v>
      </c>
      <c r="B1855" t="str">
        <f>VLOOKUP($A1855,'Customer Names'!$A$2:$D$2336,3,FALSE)</f>
        <v>Debbie</v>
      </c>
      <c r="C1855">
        <f>VLOOKUP($A1855,'Medical Examinations'!$A$1:$J$2336,2,FALSE)</f>
        <v>27.72</v>
      </c>
      <c r="D1855">
        <f>VLOOKUP($A1855,'Medical Examinations'!$A$1:$J$2336,3,FALSE)</f>
        <v>5.03</v>
      </c>
      <c r="E1855" t="str">
        <f>VLOOKUP($A1855,'Medical Examinations'!$A$1:$J$2336,4,FALSE)</f>
        <v>Yes</v>
      </c>
      <c r="F1855" t="str">
        <f>VLOOKUP($A1855,'Medical Examinations'!$A$1:$J$2336,5,FALSE)</f>
        <v>No</v>
      </c>
      <c r="G1855" t="str">
        <f>VLOOKUP($A1855,'Medical Examinations'!$A$1:$J$2336,6,FALSE)</f>
        <v>No</v>
      </c>
      <c r="H1855">
        <f>VLOOKUP($A1855,'Medical Examinations'!$A$1:$J$2336,7,FALSE)</f>
        <v>1</v>
      </c>
      <c r="I1855" t="str">
        <f>VLOOKUP($A1855,'Medical Examinations'!$A$1:$J$2336,8,FALSE)</f>
        <v>No</v>
      </c>
      <c r="J1855" t="str">
        <f>VLOOKUP($A1855,'Medical Examinations'!$A$1:$J$2336,9,FALSE)</f>
        <v>Over Weight</v>
      </c>
      <c r="K1855" t="str">
        <f>VLOOKUP($A1855,'Medical Examinations'!$A$1:$J$2336,10,FALSE)</f>
        <v>Normal</v>
      </c>
      <c r="L1855">
        <f>VLOOKUP($A1855,'Hospitalisation Details'!$A$1:$O$2344,2,FALSE)</f>
        <v>16</v>
      </c>
      <c r="M1855" s="6" t="str">
        <f>VLOOKUP($A1855,'Hospitalisation Details'!$A$1:$O$2344,5,FALSE)</f>
        <v>16-Sep-1988</v>
      </c>
      <c r="N1855" s="28">
        <f>VLOOKUP($A1855,'Hospitalisation Details'!$A$1:$O$2344,6,FALSE)</f>
        <v>34</v>
      </c>
      <c r="O1855" s="28">
        <f>VLOOKUP($A1855,'Hospitalisation Details'!$A$1:$O$2344,7,FALSE)</f>
        <v>0</v>
      </c>
      <c r="P1855" s="28">
        <f>VLOOKUP($A1855,'Hospitalisation Details'!$A$1:$O$2344,8,FALSE)</f>
        <v>4415.16</v>
      </c>
      <c r="Q1855" t="str">
        <f>VLOOKUP($A1855,'Hospitalisation Details'!$A$1:$O$2344,3,FALSE)</f>
        <v>Sep</v>
      </c>
    </row>
    <row r="1856" spans="1:17" ht="15.6" x14ac:dyDescent="0.3">
      <c r="A1856" s="21" t="s">
        <v>511</v>
      </c>
      <c r="B1856" t="str">
        <f>VLOOKUP($A1856,'Customer Names'!$A$2:$D$2336,3,FALSE)</f>
        <v>Mark D</v>
      </c>
      <c r="C1856">
        <f>VLOOKUP($A1856,'Medical Examinations'!$A$1:$J$2336,2,FALSE)</f>
        <v>31.5</v>
      </c>
      <c r="D1856">
        <f>VLOOKUP($A1856,'Medical Examinations'!$A$1:$J$2336,3,FALSE)</f>
        <v>9.6199999999999992</v>
      </c>
      <c r="E1856" t="str">
        <f>VLOOKUP($A1856,'Medical Examinations'!$A$1:$J$2336,4,FALSE)</f>
        <v>Yes</v>
      </c>
      <c r="F1856" t="str">
        <f>VLOOKUP($A1856,'Medical Examinations'!$A$1:$J$2336,5,FALSE)</f>
        <v>No</v>
      </c>
      <c r="G1856" t="str">
        <f>VLOOKUP($A1856,'Medical Examinations'!$A$1:$J$2336,6,FALSE)</f>
        <v>No</v>
      </c>
      <c r="H1856">
        <f>VLOOKUP($A1856,'Medical Examinations'!$A$1:$J$2336,7,FALSE)</f>
        <v>1</v>
      </c>
      <c r="I1856" t="str">
        <f>VLOOKUP($A1856,'Medical Examinations'!$A$1:$J$2336,8,FALSE)</f>
        <v>No</v>
      </c>
      <c r="J1856" t="str">
        <f>VLOOKUP($A1856,'Medical Examinations'!$A$1:$J$2336,9,FALSE)</f>
        <v>Obesity</v>
      </c>
      <c r="K1856" t="str">
        <f>VLOOKUP($A1856,'Medical Examinations'!$A$1:$J$2336,10,FALSE)</f>
        <v>Diabetes</v>
      </c>
      <c r="L1856">
        <f>VLOOKUP($A1856,'Hospitalisation Details'!$A$1:$O$2344,2,FALSE)</f>
        <v>13</v>
      </c>
      <c r="M1856" s="6" t="str">
        <f>VLOOKUP($A1856,'Hospitalisation Details'!$A$1:$O$2344,5,FALSE)</f>
        <v>13-Jul-1986</v>
      </c>
      <c r="N1856" s="28">
        <f>VLOOKUP($A1856,'Hospitalisation Details'!$A$1:$O$2344,6,FALSE)</f>
        <v>36</v>
      </c>
      <c r="O1856" s="28">
        <f>VLOOKUP($A1856,'Hospitalisation Details'!$A$1:$O$2344,7,FALSE)</f>
        <v>0</v>
      </c>
      <c r="P1856" s="28">
        <f>VLOOKUP($A1856,'Hospitalisation Details'!$A$1:$O$2344,8,FALSE)</f>
        <v>4402.2299999999996</v>
      </c>
      <c r="Q1856" t="str">
        <f>VLOOKUP($A1856,'Hospitalisation Details'!$A$1:$O$2344,3,FALSE)</f>
        <v>Jul</v>
      </c>
    </row>
    <row r="1857" spans="1:17" ht="15.6" x14ac:dyDescent="0.3">
      <c r="A1857" s="21" t="s">
        <v>510</v>
      </c>
      <c r="B1857" t="str">
        <f>VLOOKUP($A1857,'Customer Names'!$A$2:$D$2336,3,FALSE)</f>
        <v>Christopher</v>
      </c>
      <c r="C1857">
        <f>VLOOKUP($A1857,'Medical Examinations'!$A$1:$J$2336,2,FALSE)</f>
        <v>29.7</v>
      </c>
      <c r="D1857">
        <f>VLOOKUP($A1857,'Medical Examinations'!$A$1:$J$2336,3,FALSE)</f>
        <v>6.77</v>
      </c>
      <c r="E1857" t="str">
        <f>VLOOKUP($A1857,'Medical Examinations'!$A$1:$J$2336,4,FALSE)</f>
        <v>Yes</v>
      </c>
      <c r="F1857" t="str">
        <f>VLOOKUP($A1857,'Medical Examinations'!$A$1:$J$2336,5,FALSE)</f>
        <v>No</v>
      </c>
      <c r="G1857" t="str">
        <f>VLOOKUP($A1857,'Medical Examinations'!$A$1:$J$2336,6,FALSE)</f>
        <v>No</v>
      </c>
      <c r="H1857">
        <f>VLOOKUP($A1857,'Medical Examinations'!$A$1:$J$2336,7,FALSE)</f>
        <v>1</v>
      </c>
      <c r="I1857" t="str">
        <f>VLOOKUP($A1857,'Medical Examinations'!$A$1:$J$2336,8,FALSE)</f>
        <v>No</v>
      </c>
      <c r="J1857" t="str">
        <f>VLOOKUP($A1857,'Medical Examinations'!$A$1:$J$2336,9,FALSE)</f>
        <v>Over Weight</v>
      </c>
      <c r="K1857" t="str">
        <f>VLOOKUP($A1857,'Medical Examinations'!$A$1:$J$2336,10,FALSE)</f>
        <v>Diabetes</v>
      </c>
      <c r="L1857">
        <f>VLOOKUP($A1857,'Hospitalisation Details'!$A$1:$O$2344,2,FALSE)</f>
        <v>11</v>
      </c>
      <c r="M1857" s="6" t="str">
        <f>VLOOKUP($A1857,'Hospitalisation Details'!$A$1:$O$2344,5,FALSE)</f>
        <v>11-Aug-1986</v>
      </c>
      <c r="N1857" s="28">
        <f>VLOOKUP($A1857,'Hospitalisation Details'!$A$1:$O$2344,6,FALSE)</f>
        <v>36</v>
      </c>
      <c r="O1857" s="28">
        <f>VLOOKUP($A1857,'Hospitalisation Details'!$A$1:$O$2344,7,FALSE)</f>
        <v>0</v>
      </c>
      <c r="P1857" s="28">
        <f>VLOOKUP($A1857,'Hospitalisation Details'!$A$1:$O$2344,8,FALSE)</f>
        <v>4399.7299999999996</v>
      </c>
      <c r="Q1857" t="str">
        <f>VLOOKUP($A1857,'Hospitalisation Details'!$A$1:$O$2344,3,FALSE)</f>
        <v>Aug</v>
      </c>
    </row>
    <row r="1858" spans="1:17" ht="15.6" x14ac:dyDescent="0.3">
      <c r="A1858" s="21" t="s">
        <v>509</v>
      </c>
      <c r="B1858" t="str">
        <f>VLOOKUP($A1858,'Customer Names'!$A$2:$D$2336,3,FALSE)</f>
        <v>Daniell L</v>
      </c>
      <c r="C1858">
        <f>VLOOKUP($A1858,'Medical Examinations'!$A$1:$J$2336,2,FALSE)</f>
        <v>21.26</v>
      </c>
      <c r="D1858">
        <f>VLOOKUP($A1858,'Medical Examinations'!$A$1:$J$2336,3,FALSE)</f>
        <v>5.36</v>
      </c>
      <c r="E1858" t="str">
        <f>VLOOKUP($A1858,'Medical Examinations'!$A$1:$J$2336,4,FALSE)</f>
        <v>Yes</v>
      </c>
      <c r="F1858" t="str">
        <f>VLOOKUP($A1858,'Medical Examinations'!$A$1:$J$2336,5,FALSE)</f>
        <v>No</v>
      </c>
      <c r="G1858" t="str">
        <f>VLOOKUP($A1858,'Medical Examinations'!$A$1:$J$2336,6,FALSE)</f>
        <v>No</v>
      </c>
      <c r="H1858">
        <f>VLOOKUP($A1858,'Medical Examinations'!$A$1:$J$2336,7,FALSE)</f>
        <v>1</v>
      </c>
      <c r="I1858" t="str">
        <f>VLOOKUP($A1858,'Medical Examinations'!$A$1:$J$2336,8,FALSE)</f>
        <v>No</v>
      </c>
      <c r="J1858" t="str">
        <f>VLOOKUP($A1858,'Medical Examinations'!$A$1:$J$2336,9,FALSE)</f>
        <v>Normal Weight</v>
      </c>
      <c r="K1858" t="str">
        <f>VLOOKUP($A1858,'Medical Examinations'!$A$1:$J$2336,10,FALSE)</f>
        <v>Normal</v>
      </c>
      <c r="L1858">
        <f>VLOOKUP($A1858,'Hospitalisation Details'!$A$1:$O$2344,2,FALSE)</f>
        <v>18</v>
      </c>
      <c r="M1858" s="6" t="str">
        <f>VLOOKUP($A1858,'Hospitalisation Details'!$A$1:$O$2344,5,FALSE)</f>
        <v>18-Jul-1988</v>
      </c>
      <c r="N1858" s="28">
        <f>VLOOKUP($A1858,'Hospitalisation Details'!$A$1:$O$2344,6,FALSE)</f>
        <v>34</v>
      </c>
      <c r="O1858" s="28">
        <f>VLOOKUP($A1858,'Hospitalisation Details'!$A$1:$O$2344,7,FALSE)</f>
        <v>3</v>
      </c>
      <c r="P1858" s="28">
        <f>VLOOKUP($A1858,'Hospitalisation Details'!$A$1:$O$2344,8,FALSE)</f>
        <v>4397.3100000000004</v>
      </c>
      <c r="Q1858" t="str">
        <f>VLOOKUP($A1858,'Hospitalisation Details'!$A$1:$O$2344,3,FALSE)</f>
        <v>Jul</v>
      </c>
    </row>
    <row r="1859" spans="1:17" ht="15.6" x14ac:dyDescent="0.3">
      <c r="A1859" s="21" t="s">
        <v>508</v>
      </c>
      <c r="B1859" t="str">
        <f>VLOOKUP($A1859,'Customer Names'!$A$2:$D$2336,3,FALSE)</f>
        <v>Janne</v>
      </c>
      <c r="C1859">
        <f>VLOOKUP($A1859,'Medical Examinations'!$A$1:$J$2336,2,FALSE)</f>
        <v>17.09</v>
      </c>
      <c r="D1859">
        <f>VLOOKUP($A1859,'Medical Examinations'!$A$1:$J$2336,3,FALSE)</f>
        <v>5.69</v>
      </c>
      <c r="E1859" t="str">
        <f>VLOOKUP($A1859,'Medical Examinations'!$A$1:$J$2336,4,FALSE)</f>
        <v>No</v>
      </c>
      <c r="F1859" t="str">
        <f>VLOOKUP($A1859,'Medical Examinations'!$A$1:$J$2336,5,FALSE)</f>
        <v>No</v>
      </c>
      <c r="G1859" t="str">
        <f>VLOOKUP($A1859,'Medical Examinations'!$A$1:$J$2336,6,FALSE)</f>
        <v>No</v>
      </c>
      <c r="H1859">
        <f>VLOOKUP($A1859,'Medical Examinations'!$A$1:$J$2336,7,FALSE)</f>
        <v>0</v>
      </c>
      <c r="I1859" t="str">
        <f>VLOOKUP($A1859,'Medical Examinations'!$A$1:$J$2336,8,FALSE)</f>
        <v>No</v>
      </c>
      <c r="J1859" t="str">
        <f>VLOOKUP($A1859,'Medical Examinations'!$A$1:$J$2336,9,FALSE)</f>
        <v>Under Weight</v>
      </c>
      <c r="K1859" t="str">
        <f>VLOOKUP($A1859,'Medical Examinations'!$A$1:$J$2336,10,FALSE)</f>
        <v>Normal</v>
      </c>
      <c r="L1859">
        <f>VLOOKUP($A1859,'Hospitalisation Details'!$A$1:$O$2344,2,FALSE)</f>
        <v>29</v>
      </c>
      <c r="M1859" s="6" t="str">
        <f>VLOOKUP($A1859,'Hospitalisation Details'!$A$1:$O$2344,5,FALSE)</f>
        <v>29-Jun-1982</v>
      </c>
      <c r="N1859" s="28">
        <f>VLOOKUP($A1859,'Hospitalisation Details'!$A$1:$O$2344,6,FALSE)</f>
        <v>40</v>
      </c>
      <c r="O1859" s="28">
        <f>VLOOKUP($A1859,'Hospitalisation Details'!$A$1:$O$2344,7,FALSE)</f>
        <v>3</v>
      </c>
      <c r="P1859" s="28">
        <f>VLOOKUP($A1859,'Hospitalisation Details'!$A$1:$O$2344,8,FALSE)</f>
        <v>4392.7</v>
      </c>
      <c r="Q1859" t="str">
        <f>VLOOKUP($A1859,'Hospitalisation Details'!$A$1:$O$2344,3,FALSE)</f>
        <v>Jun</v>
      </c>
    </row>
    <row r="1860" spans="1:17" ht="15.6" x14ac:dyDescent="0.3">
      <c r="A1860" s="21" t="s">
        <v>507</v>
      </c>
      <c r="B1860" t="str">
        <f>VLOOKUP($A1860,'Customer Names'!$A$2:$D$2336,3,FALSE)</f>
        <v>Martina</v>
      </c>
      <c r="C1860">
        <f>VLOOKUP($A1860,'Medical Examinations'!$A$1:$J$2336,2,FALSE)</f>
        <v>24.3</v>
      </c>
      <c r="D1860">
        <f>VLOOKUP($A1860,'Medical Examinations'!$A$1:$J$2336,3,FALSE)</f>
        <v>4.9000000000000004</v>
      </c>
      <c r="E1860" t="str">
        <f>VLOOKUP($A1860,'Medical Examinations'!$A$1:$J$2336,4,FALSE)</f>
        <v>Yes</v>
      </c>
      <c r="F1860" t="str">
        <f>VLOOKUP($A1860,'Medical Examinations'!$A$1:$J$2336,5,FALSE)</f>
        <v>No</v>
      </c>
      <c r="G1860" t="str">
        <f>VLOOKUP($A1860,'Medical Examinations'!$A$1:$J$2336,6,FALSE)</f>
        <v>Yes</v>
      </c>
      <c r="H1860">
        <f>VLOOKUP($A1860,'Medical Examinations'!$A$1:$J$2336,7,FALSE)</f>
        <v>1</v>
      </c>
      <c r="I1860" t="str">
        <f>VLOOKUP($A1860,'Medical Examinations'!$A$1:$J$2336,8,FALSE)</f>
        <v>No</v>
      </c>
      <c r="J1860" t="str">
        <f>VLOOKUP($A1860,'Medical Examinations'!$A$1:$J$2336,9,FALSE)</f>
        <v>Normal Weight</v>
      </c>
      <c r="K1860" t="str">
        <f>VLOOKUP($A1860,'Medical Examinations'!$A$1:$J$2336,10,FALSE)</f>
        <v>Normal</v>
      </c>
      <c r="L1860">
        <f>VLOOKUP($A1860,'Hospitalisation Details'!$A$1:$O$2344,2,FALSE)</f>
        <v>29</v>
      </c>
      <c r="M1860" s="6" t="str">
        <f>VLOOKUP($A1860,'Hospitalisation Details'!$A$1:$O$2344,5,FALSE)</f>
        <v>29-Nov-1997</v>
      </c>
      <c r="N1860" s="28">
        <f>VLOOKUP($A1860,'Hospitalisation Details'!$A$1:$O$2344,6,FALSE)</f>
        <v>25</v>
      </c>
      <c r="O1860" s="28">
        <f>VLOOKUP($A1860,'Hospitalisation Details'!$A$1:$O$2344,7,FALSE)</f>
        <v>3</v>
      </c>
      <c r="P1860" s="28">
        <f>VLOOKUP($A1860,'Hospitalisation Details'!$A$1:$O$2344,8,FALSE)</f>
        <v>4391.6499999999996</v>
      </c>
      <c r="Q1860" t="str">
        <f>VLOOKUP($A1860,'Hospitalisation Details'!$A$1:$O$2344,3,FALSE)</f>
        <v>Nov</v>
      </c>
    </row>
    <row r="1861" spans="1:17" ht="15.6" x14ac:dyDescent="0.3">
      <c r="A1861" s="21" t="s">
        <v>506</v>
      </c>
      <c r="B1861" t="str">
        <f>VLOOKUP($A1861,'Customer Names'!$A$2:$D$2336,3,FALSE)</f>
        <v>Elizabeth L</v>
      </c>
      <c r="C1861">
        <f>VLOOKUP($A1861,'Medical Examinations'!$A$1:$J$2336,2,FALSE)</f>
        <v>29.734999999999999</v>
      </c>
      <c r="D1861">
        <f>VLOOKUP($A1861,'Medical Examinations'!$A$1:$J$2336,3,FALSE)</f>
        <v>5.78</v>
      </c>
      <c r="E1861" t="str">
        <f>VLOOKUP($A1861,'Medical Examinations'!$A$1:$J$2336,4,FALSE)</f>
        <v>No</v>
      </c>
      <c r="F1861" t="str">
        <f>VLOOKUP($A1861,'Medical Examinations'!$A$1:$J$2336,5,FALSE)</f>
        <v>No</v>
      </c>
      <c r="G1861" t="str">
        <f>VLOOKUP($A1861,'Medical Examinations'!$A$1:$J$2336,6,FALSE)</f>
        <v>No</v>
      </c>
      <c r="H1861">
        <f>VLOOKUP($A1861,'Medical Examinations'!$A$1:$J$2336,7,FALSE)</f>
        <v>0</v>
      </c>
      <c r="I1861" t="str">
        <f>VLOOKUP($A1861,'Medical Examinations'!$A$1:$J$2336,8,FALSE)</f>
        <v>No</v>
      </c>
      <c r="J1861" t="str">
        <f>VLOOKUP($A1861,'Medical Examinations'!$A$1:$J$2336,9,FALSE)</f>
        <v>Over Weight</v>
      </c>
      <c r="K1861" t="str">
        <f>VLOOKUP($A1861,'Medical Examinations'!$A$1:$J$2336,10,FALSE)</f>
        <v>Prediabetes</v>
      </c>
      <c r="L1861">
        <f>VLOOKUP($A1861,'Hospitalisation Details'!$A$1:$O$2344,2,FALSE)</f>
        <v>28</v>
      </c>
      <c r="M1861" s="6" t="str">
        <f>VLOOKUP($A1861,'Hospitalisation Details'!$A$1:$O$2344,5,FALSE)</f>
        <v>28-Aug-1990</v>
      </c>
      <c r="N1861" s="28">
        <f>VLOOKUP($A1861,'Hospitalisation Details'!$A$1:$O$2344,6,FALSE)</f>
        <v>32</v>
      </c>
      <c r="O1861" s="28">
        <f>VLOOKUP($A1861,'Hospitalisation Details'!$A$1:$O$2344,7,FALSE)</f>
        <v>0</v>
      </c>
      <c r="P1861" s="28">
        <f>VLOOKUP($A1861,'Hospitalisation Details'!$A$1:$O$2344,8,FALSE)</f>
        <v>4357.04</v>
      </c>
      <c r="Q1861" t="str">
        <f>VLOOKUP($A1861,'Hospitalisation Details'!$A$1:$O$2344,3,FALSE)</f>
        <v>Aug</v>
      </c>
    </row>
    <row r="1862" spans="1:17" ht="15.6" x14ac:dyDescent="0.3">
      <c r="A1862" s="21" t="s">
        <v>505</v>
      </c>
      <c r="B1862" t="str">
        <f>VLOOKUP($A1862,'Customer Names'!$A$2:$D$2336,3,FALSE)</f>
        <v>Stephanie C</v>
      </c>
      <c r="C1862">
        <f>VLOOKUP($A1862,'Medical Examinations'!$A$1:$J$2336,2,FALSE)</f>
        <v>29.26</v>
      </c>
      <c r="D1862">
        <f>VLOOKUP($A1862,'Medical Examinations'!$A$1:$J$2336,3,FALSE)</f>
        <v>4.7</v>
      </c>
      <c r="E1862" t="str">
        <f>VLOOKUP($A1862,'Medical Examinations'!$A$1:$J$2336,4,FALSE)</f>
        <v>No</v>
      </c>
      <c r="F1862" t="str">
        <f>VLOOKUP($A1862,'Medical Examinations'!$A$1:$J$2336,5,FALSE)</f>
        <v>No</v>
      </c>
      <c r="G1862" t="str">
        <f>VLOOKUP($A1862,'Medical Examinations'!$A$1:$J$2336,6,FALSE)</f>
        <v>No</v>
      </c>
      <c r="H1862">
        <f>VLOOKUP($A1862,'Medical Examinations'!$A$1:$J$2336,7,FALSE)</f>
        <v>0</v>
      </c>
      <c r="I1862" t="str">
        <f>VLOOKUP($A1862,'Medical Examinations'!$A$1:$J$2336,8,FALSE)</f>
        <v>No</v>
      </c>
      <c r="J1862" t="str">
        <f>VLOOKUP($A1862,'Medical Examinations'!$A$1:$J$2336,9,FALSE)</f>
        <v>Over Weight</v>
      </c>
      <c r="K1862" t="str">
        <f>VLOOKUP($A1862,'Medical Examinations'!$A$1:$J$2336,10,FALSE)</f>
        <v>Normal</v>
      </c>
      <c r="L1862">
        <f>VLOOKUP($A1862,'Hospitalisation Details'!$A$1:$O$2344,2,FALSE)</f>
        <v>13</v>
      </c>
      <c r="M1862" s="6" t="str">
        <f>VLOOKUP($A1862,'Hospitalisation Details'!$A$1:$O$2344,5,FALSE)</f>
        <v>13-Sep-1991</v>
      </c>
      <c r="N1862" s="28">
        <f>VLOOKUP($A1862,'Hospitalisation Details'!$A$1:$O$2344,6,FALSE)</f>
        <v>31</v>
      </c>
      <c r="O1862" s="28">
        <f>VLOOKUP($A1862,'Hospitalisation Details'!$A$1:$O$2344,7,FALSE)</f>
        <v>1</v>
      </c>
      <c r="P1862" s="28">
        <f>VLOOKUP($A1862,'Hospitalisation Details'!$A$1:$O$2344,8,FALSE)</f>
        <v>4350.51</v>
      </c>
      <c r="Q1862" t="str">
        <f>VLOOKUP($A1862,'Hospitalisation Details'!$A$1:$O$2344,3,FALSE)</f>
        <v>Sep</v>
      </c>
    </row>
    <row r="1863" spans="1:17" ht="15.6" x14ac:dyDescent="0.3">
      <c r="A1863" s="21" t="s">
        <v>504</v>
      </c>
      <c r="B1863" t="str">
        <f>VLOOKUP($A1863,'Customer Names'!$A$2:$D$2336,3,FALSE)</f>
        <v>Katie</v>
      </c>
      <c r="C1863">
        <f>VLOOKUP($A1863,'Medical Examinations'!$A$1:$J$2336,2,FALSE)</f>
        <v>33</v>
      </c>
      <c r="D1863">
        <f>VLOOKUP($A1863,'Medical Examinations'!$A$1:$J$2336,3,FALSE)</f>
        <v>6.28</v>
      </c>
      <c r="E1863" t="str">
        <f>VLOOKUP($A1863,'Medical Examinations'!$A$1:$J$2336,4,FALSE)</f>
        <v>No</v>
      </c>
      <c r="F1863" t="str">
        <f>VLOOKUP($A1863,'Medical Examinations'!$A$1:$J$2336,5,FALSE)</f>
        <v>No</v>
      </c>
      <c r="G1863" t="str">
        <f>VLOOKUP($A1863,'Medical Examinations'!$A$1:$J$2336,6,FALSE)</f>
        <v>No</v>
      </c>
      <c r="H1863">
        <f>VLOOKUP($A1863,'Medical Examinations'!$A$1:$J$2336,7,FALSE)</f>
        <v>0</v>
      </c>
      <c r="I1863" t="str">
        <f>VLOOKUP($A1863,'Medical Examinations'!$A$1:$J$2336,8,FALSE)</f>
        <v>No</v>
      </c>
      <c r="J1863" t="str">
        <f>VLOOKUP($A1863,'Medical Examinations'!$A$1:$J$2336,9,FALSE)</f>
        <v>Obesity</v>
      </c>
      <c r="K1863" t="str">
        <f>VLOOKUP($A1863,'Medical Examinations'!$A$1:$J$2336,10,FALSE)</f>
        <v>Prediabetes</v>
      </c>
      <c r="L1863">
        <f>VLOOKUP($A1863,'Hospitalisation Details'!$A$1:$O$2344,2,FALSE)</f>
        <v>1</v>
      </c>
      <c r="M1863" s="6" t="str">
        <f>VLOOKUP($A1863,'Hospitalisation Details'!$A$1:$O$2344,5,FALSE)</f>
        <v>1-Nov-1994</v>
      </c>
      <c r="N1863" s="28">
        <f>VLOOKUP($A1863,'Hospitalisation Details'!$A$1:$O$2344,6,FALSE)</f>
        <v>28</v>
      </c>
      <c r="O1863" s="28">
        <f>VLOOKUP($A1863,'Hospitalisation Details'!$A$1:$O$2344,7,FALSE)</f>
        <v>2</v>
      </c>
      <c r="P1863" s="28">
        <f>VLOOKUP($A1863,'Hospitalisation Details'!$A$1:$O$2344,8,FALSE)</f>
        <v>4349.46</v>
      </c>
      <c r="Q1863" t="str">
        <f>VLOOKUP($A1863,'Hospitalisation Details'!$A$1:$O$2344,3,FALSE)</f>
        <v>Nov</v>
      </c>
    </row>
    <row r="1864" spans="1:17" ht="15.6" x14ac:dyDescent="0.3">
      <c r="A1864" s="21" t="s">
        <v>503</v>
      </c>
      <c r="B1864" t="str">
        <f>VLOOKUP($A1864,'Customer Names'!$A$2:$D$2336,3,FALSE)</f>
        <v>Callie</v>
      </c>
      <c r="C1864">
        <f>VLOOKUP($A1864,'Medical Examinations'!$A$1:$J$2336,2,FALSE)</f>
        <v>31.065000000000001</v>
      </c>
      <c r="D1864">
        <f>VLOOKUP($A1864,'Medical Examinations'!$A$1:$J$2336,3,FALSE)</f>
        <v>4.2300000000000004</v>
      </c>
      <c r="E1864" t="str">
        <f>VLOOKUP($A1864,'Medical Examinations'!$A$1:$J$2336,4,FALSE)</f>
        <v>No</v>
      </c>
      <c r="F1864" t="str">
        <f>VLOOKUP($A1864,'Medical Examinations'!$A$1:$J$2336,5,FALSE)</f>
        <v>No</v>
      </c>
      <c r="G1864" t="str">
        <f>VLOOKUP($A1864,'Medical Examinations'!$A$1:$J$2336,6,FALSE)</f>
        <v>No</v>
      </c>
      <c r="H1864">
        <f>VLOOKUP($A1864,'Medical Examinations'!$A$1:$J$2336,7,FALSE)</f>
        <v>0</v>
      </c>
      <c r="I1864" t="str">
        <f>VLOOKUP($A1864,'Medical Examinations'!$A$1:$J$2336,8,FALSE)</f>
        <v>No</v>
      </c>
      <c r="J1864" t="str">
        <f>VLOOKUP($A1864,'Medical Examinations'!$A$1:$J$2336,9,FALSE)</f>
        <v>Obesity</v>
      </c>
      <c r="K1864" t="str">
        <f>VLOOKUP($A1864,'Medical Examinations'!$A$1:$J$2336,10,FALSE)</f>
        <v>Normal</v>
      </c>
      <c r="L1864">
        <f>VLOOKUP($A1864,'Hospitalisation Details'!$A$1:$O$2344,2,FALSE)</f>
        <v>1</v>
      </c>
      <c r="M1864" s="6" t="str">
        <f>VLOOKUP($A1864,'Hospitalisation Details'!$A$1:$O$2344,5,FALSE)</f>
        <v>1-Jun-1991</v>
      </c>
      <c r="N1864" s="28">
        <f>VLOOKUP($A1864,'Hospitalisation Details'!$A$1:$O$2344,6,FALSE)</f>
        <v>32</v>
      </c>
      <c r="O1864" s="28">
        <f>VLOOKUP($A1864,'Hospitalisation Details'!$A$1:$O$2344,7,FALSE)</f>
        <v>0</v>
      </c>
      <c r="P1864" s="28">
        <f>VLOOKUP($A1864,'Hospitalisation Details'!$A$1:$O$2344,8,FALSE)</f>
        <v>4347.0200000000004</v>
      </c>
      <c r="Q1864" t="str">
        <f>VLOOKUP($A1864,'Hospitalisation Details'!$A$1:$O$2344,3,FALSE)</f>
        <v>Jun</v>
      </c>
    </row>
    <row r="1865" spans="1:17" ht="15.6" x14ac:dyDescent="0.3">
      <c r="A1865" s="21" t="s">
        <v>502</v>
      </c>
      <c r="B1865" t="str">
        <f>VLOOKUP($A1865,'Customer Names'!$A$2:$D$2336,3,FALSE)</f>
        <v>Inna</v>
      </c>
      <c r="C1865">
        <f>VLOOKUP($A1865,'Medical Examinations'!$A$1:$J$2336,2,FALSE)</f>
        <v>26.51</v>
      </c>
      <c r="D1865">
        <f>VLOOKUP($A1865,'Medical Examinations'!$A$1:$J$2336,3,FALSE)</f>
        <v>6.17</v>
      </c>
      <c r="E1865" t="str">
        <f>VLOOKUP($A1865,'Medical Examinations'!$A$1:$J$2336,4,FALSE)</f>
        <v>No</v>
      </c>
      <c r="F1865" t="str">
        <f>VLOOKUP($A1865,'Medical Examinations'!$A$1:$J$2336,5,FALSE)</f>
        <v>No</v>
      </c>
      <c r="G1865" t="str">
        <f>VLOOKUP($A1865,'Medical Examinations'!$A$1:$J$2336,6,FALSE)</f>
        <v>No</v>
      </c>
      <c r="H1865">
        <f>VLOOKUP($A1865,'Medical Examinations'!$A$1:$J$2336,7,FALSE)</f>
        <v>0</v>
      </c>
      <c r="I1865" t="str">
        <f>VLOOKUP($A1865,'Medical Examinations'!$A$1:$J$2336,8,FALSE)</f>
        <v>No</v>
      </c>
      <c r="J1865" t="str">
        <f>VLOOKUP($A1865,'Medical Examinations'!$A$1:$J$2336,9,FALSE)</f>
        <v>Over Weight</v>
      </c>
      <c r="K1865" t="str">
        <f>VLOOKUP($A1865,'Medical Examinations'!$A$1:$J$2336,10,FALSE)</f>
        <v>Prediabetes</v>
      </c>
      <c r="L1865">
        <f>VLOOKUP($A1865,'Hospitalisation Details'!$A$1:$O$2344,2,FALSE)</f>
        <v>26</v>
      </c>
      <c r="M1865" s="6" t="str">
        <f>VLOOKUP($A1865,'Hospitalisation Details'!$A$1:$O$2344,5,FALSE)</f>
        <v>26-Oct-1994</v>
      </c>
      <c r="N1865" s="28">
        <f>VLOOKUP($A1865,'Hospitalisation Details'!$A$1:$O$2344,6,FALSE)</f>
        <v>28</v>
      </c>
      <c r="O1865" s="28">
        <f>VLOOKUP($A1865,'Hospitalisation Details'!$A$1:$O$2344,7,FALSE)</f>
        <v>2</v>
      </c>
      <c r="P1865" s="28">
        <f>VLOOKUP($A1865,'Hospitalisation Details'!$A$1:$O$2344,8,FALSE)</f>
        <v>4340.4399999999996</v>
      </c>
      <c r="Q1865" t="str">
        <f>VLOOKUP($A1865,'Hospitalisation Details'!$A$1:$O$2344,3,FALSE)</f>
        <v>Oct</v>
      </c>
    </row>
    <row r="1866" spans="1:17" ht="15.6" x14ac:dyDescent="0.3">
      <c r="A1866" s="21" t="s">
        <v>501</v>
      </c>
      <c r="B1866" t="str">
        <f>VLOOKUP($A1866,'Customer Names'!$A$2:$D$2336,3,FALSE)</f>
        <v>Mary K</v>
      </c>
      <c r="C1866">
        <f>VLOOKUP($A1866,'Medical Examinations'!$A$1:$J$2336,2,FALSE)</f>
        <v>28.88</v>
      </c>
      <c r="D1866">
        <f>VLOOKUP($A1866,'Medical Examinations'!$A$1:$J$2336,3,FALSE)</f>
        <v>4.96</v>
      </c>
      <c r="E1866" t="str">
        <f>VLOOKUP($A1866,'Medical Examinations'!$A$1:$J$2336,4,FALSE)</f>
        <v>No</v>
      </c>
      <c r="F1866" t="str">
        <f>VLOOKUP($A1866,'Medical Examinations'!$A$1:$J$2336,5,FALSE)</f>
        <v>No</v>
      </c>
      <c r="G1866" t="str">
        <f>VLOOKUP($A1866,'Medical Examinations'!$A$1:$J$2336,6,FALSE)</f>
        <v>No</v>
      </c>
      <c r="H1866">
        <f>VLOOKUP($A1866,'Medical Examinations'!$A$1:$J$2336,7,FALSE)</f>
        <v>0</v>
      </c>
      <c r="I1866" t="str">
        <f>VLOOKUP($A1866,'Medical Examinations'!$A$1:$J$2336,8,FALSE)</f>
        <v>No</v>
      </c>
      <c r="J1866" t="str">
        <f>VLOOKUP($A1866,'Medical Examinations'!$A$1:$J$2336,9,FALSE)</f>
        <v>Over Weight</v>
      </c>
      <c r="K1866" t="str">
        <f>VLOOKUP($A1866,'Medical Examinations'!$A$1:$J$2336,10,FALSE)</f>
        <v>Normal</v>
      </c>
      <c r="L1866">
        <f>VLOOKUP($A1866,'Hospitalisation Details'!$A$1:$O$2344,2,FALSE)</f>
        <v>2</v>
      </c>
      <c r="M1866" s="6" t="str">
        <f>VLOOKUP($A1866,'Hospitalisation Details'!$A$1:$O$2344,5,FALSE)</f>
        <v>2-Nov-1994</v>
      </c>
      <c r="N1866" s="28">
        <f>VLOOKUP($A1866,'Hospitalisation Details'!$A$1:$O$2344,6,FALSE)</f>
        <v>28</v>
      </c>
      <c r="O1866" s="28">
        <f>VLOOKUP($A1866,'Hospitalisation Details'!$A$1:$O$2344,7,FALSE)</f>
        <v>1</v>
      </c>
      <c r="P1866" s="28">
        <f>VLOOKUP($A1866,'Hospitalisation Details'!$A$1:$O$2344,8,FALSE)</f>
        <v>4337.74</v>
      </c>
      <c r="Q1866" t="str">
        <f>VLOOKUP($A1866,'Hospitalisation Details'!$A$1:$O$2344,3,FALSE)</f>
        <v>Nov</v>
      </c>
    </row>
    <row r="1867" spans="1:17" ht="15.6" x14ac:dyDescent="0.3">
      <c r="A1867" s="21" t="s">
        <v>500</v>
      </c>
      <c r="B1867" t="str">
        <f>VLOOKUP($A1867,'Customer Names'!$A$2:$D$2336,3,FALSE)</f>
        <v>Samuel M</v>
      </c>
      <c r="C1867">
        <f>VLOOKUP($A1867,'Medical Examinations'!$A$1:$J$2336,2,FALSE)</f>
        <v>35.814999999999998</v>
      </c>
      <c r="D1867">
        <f>VLOOKUP($A1867,'Medical Examinations'!$A$1:$J$2336,3,FALSE)</f>
        <v>5.1100000000000003</v>
      </c>
      <c r="E1867" t="str">
        <f>VLOOKUP($A1867,'Medical Examinations'!$A$1:$J$2336,4,FALSE)</f>
        <v>Yes</v>
      </c>
      <c r="F1867" t="str">
        <f>VLOOKUP($A1867,'Medical Examinations'!$A$1:$J$2336,5,FALSE)</f>
        <v>No</v>
      </c>
      <c r="G1867" t="str">
        <f>VLOOKUP($A1867,'Medical Examinations'!$A$1:$J$2336,6,FALSE)</f>
        <v>No</v>
      </c>
      <c r="H1867">
        <f>VLOOKUP($A1867,'Medical Examinations'!$A$1:$J$2336,7,FALSE)</f>
        <v>1</v>
      </c>
      <c r="I1867" t="str">
        <f>VLOOKUP($A1867,'Medical Examinations'!$A$1:$J$2336,8,FALSE)</f>
        <v>No</v>
      </c>
      <c r="J1867" t="str">
        <f>VLOOKUP($A1867,'Medical Examinations'!$A$1:$J$2336,9,FALSE)</f>
        <v>Obesity</v>
      </c>
      <c r="K1867" t="str">
        <f>VLOOKUP($A1867,'Medical Examinations'!$A$1:$J$2336,10,FALSE)</f>
        <v>Normal</v>
      </c>
      <c r="L1867">
        <f>VLOOKUP($A1867,'Hospitalisation Details'!$A$1:$O$2344,2,FALSE)</f>
        <v>19</v>
      </c>
      <c r="M1867" s="6" t="str">
        <f>VLOOKUP($A1867,'Hospitalisation Details'!$A$1:$O$2344,5,FALSE)</f>
        <v>19-Dec-1988</v>
      </c>
      <c r="N1867" s="28">
        <f>VLOOKUP($A1867,'Hospitalisation Details'!$A$1:$O$2344,6,FALSE)</f>
        <v>34</v>
      </c>
      <c r="O1867" s="28">
        <f>VLOOKUP($A1867,'Hospitalisation Details'!$A$1:$O$2344,7,FALSE)</f>
        <v>0</v>
      </c>
      <c r="P1867" s="28">
        <f>VLOOKUP($A1867,'Hospitalisation Details'!$A$1:$O$2344,8,FALSE)</f>
        <v>4320.41</v>
      </c>
      <c r="Q1867" t="str">
        <f>VLOOKUP($A1867,'Hospitalisation Details'!$A$1:$O$2344,3,FALSE)</f>
        <v>Dec</v>
      </c>
    </row>
    <row r="1868" spans="1:17" ht="15.6" x14ac:dyDescent="0.3">
      <c r="A1868" s="21" t="s">
        <v>499</v>
      </c>
      <c r="B1868" t="str">
        <f>VLOOKUP($A1868,'Customer Names'!$A$2:$D$2336,3,FALSE)</f>
        <v>Kimberly</v>
      </c>
      <c r="C1868">
        <f>VLOOKUP($A1868,'Medical Examinations'!$A$1:$J$2336,2,FALSE)</f>
        <v>21.28</v>
      </c>
      <c r="D1868">
        <f>VLOOKUP($A1868,'Medical Examinations'!$A$1:$J$2336,3,FALSE)</f>
        <v>4.05</v>
      </c>
      <c r="E1868" t="str">
        <f>VLOOKUP($A1868,'Medical Examinations'!$A$1:$J$2336,4,FALSE)</f>
        <v>No</v>
      </c>
      <c r="F1868" t="str">
        <f>VLOOKUP($A1868,'Medical Examinations'!$A$1:$J$2336,5,FALSE)</f>
        <v>Yes</v>
      </c>
      <c r="G1868" t="str">
        <f>VLOOKUP($A1868,'Medical Examinations'!$A$1:$J$2336,6,FALSE)</f>
        <v>No</v>
      </c>
      <c r="H1868">
        <f>VLOOKUP($A1868,'Medical Examinations'!$A$1:$J$2336,7,FALSE)</f>
        <v>1</v>
      </c>
      <c r="I1868" t="str">
        <f>VLOOKUP($A1868,'Medical Examinations'!$A$1:$J$2336,8,FALSE)</f>
        <v>No</v>
      </c>
      <c r="J1868" t="str">
        <f>VLOOKUP($A1868,'Medical Examinations'!$A$1:$J$2336,9,FALSE)</f>
        <v>Normal Weight</v>
      </c>
      <c r="K1868" t="str">
        <f>VLOOKUP($A1868,'Medical Examinations'!$A$1:$J$2336,10,FALSE)</f>
        <v>Normal</v>
      </c>
      <c r="L1868">
        <f>VLOOKUP($A1868,'Hospitalisation Details'!$A$1:$O$2344,2,FALSE)</f>
        <v>25</v>
      </c>
      <c r="M1868" s="6" t="str">
        <f>VLOOKUP($A1868,'Hospitalisation Details'!$A$1:$O$2344,5,FALSE)</f>
        <v>25-Nov-2000</v>
      </c>
      <c r="N1868" s="28">
        <f>VLOOKUP($A1868,'Hospitalisation Details'!$A$1:$O$2344,6,FALSE)</f>
        <v>22</v>
      </c>
      <c r="O1868" s="28">
        <f>VLOOKUP($A1868,'Hospitalisation Details'!$A$1:$O$2344,7,FALSE)</f>
        <v>3</v>
      </c>
      <c r="P1868" s="28">
        <f>VLOOKUP($A1868,'Hospitalisation Details'!$A$1:$O$2344,8,FALSE)</f>
        <v>4296.2700000000004</v>
      </c>
      <c r="Q1868" t="str">
        <f>VLOOKUP($A1868,'Hospitalisation Details'!$A$1:$O$2344,3,FALSE)</f>
        <v>Nov</v>
      </c>
    </row>
    <row r="1869" spans="1:17" ht="15.6" x14ac:dyDescent="0.3">
      <c r="A1869" s="21" t="s">
        <v>498</v>
      </c>
      <c r="B1869" t="str">
        <f>VLOOKUP($A1869,'Customer Names'!$A$2:$D$2336,3,FALSE)</f>
        <v>Tom J</v>
      </c>
      <c r="C1869">
        <f>VLOOKUP($A1869,'Medical Examinations'!$A$1:$J$2336,2,FALSE)</f>
        <v>33.81</v>
      </c>
      <c r="D1869">
        <f>VLOOKUP($A1869,'Medical Examinations'!$A$1:$J$2336,3,FALSE)</f>
        <v>6.49</v>
      </c>
      <c r="E1869" t="str">
        <f>VLOOKUP($A1869,'Medical Examinations'!$A$1:$J$2336,4,FALSE)</f>
        <v>No</v>
      </c>
      <c r="F1869" t="str">
        <f>VLOOKUP($A1869,'Medical Examinations'!$A$1:$J$2336,5,FALSE)</f>
        <v>No</v>
      </c>
      <c r="G1869" t="str">
        <f>VLOOKUP($A1869,'Medical Examinations'!$A$1:$J$2336,6,FALSE)</f>
        <v>Yes</v>
      </c>
      <c r="H1869">
        <f>VLOOKUP($A1869,'Medical Examinations'!$A$1:$J$2336,7,FALSE)</f>
        <v>1</v>
      </c>
      <c r="I1869" t="str">
        <f>VLOOKUP($A1869,'Medical Examinations'!$A$1:$J$2336,8,FALSE)</f>
        <v>No</v>
      </c>
      <c r="J1869" t="str">
        <f>VLOOKUP($A1869,'Medical Examinations'!$A$1:$J$2336,9,FALSE)</f>
        <v>Obesity</v>
      </c>
      <c r="K1869" t="str">
        <f>VLOOKUP($A1869,'Medical Examinations'!$A$1:$J$2336,10,FALSE)</f>
        <v>Diabetes</v>
      </c>
      <c r="L1869">
        <f>VLOOKUP($A1869,'Hospitalisation Details'!$A$1:$O$2344,2,FALSE)</f>
        <v>8</v>
      </c>
      <c r="M1869" s="6" t="str">
        <f>VLOOKUP($A1869,'Hospitalisation Details'!$A$1:$O$2344,5,FALSE)</f>
        <v>8-Jun-2003</v>
      </c>
      <c r="N1869" s="28">
        <f>VLOOKUP($A1869,'Hospitalisation Details'!$A$1:$O$2344,6,FALSE)</f>
        <v>20</v>
      </c>
      <c r="O1869" s="28">
        <f>VLOOKUP($A1869,'Hospitalisation Details'!$A$1:$O$2344,7,FALSE)</f>
        <v>0</v>
      </c>
      <c r="P1869" s="28">
        <f>VLOOKUP($A1869,'Hospitalisation Details'!$A$1:$O$2344,8,FALSE)</f>
        <v>4278.55</v>
      </c>
      <c r="Q1869" t="str">
        <f>VLOOKUP($A1869,'Hospitalisation Details'!$A$1:$O$2344,3,FALSE)</f>
        <v>Jun</v>
      </c>
    </row>
    <row r="1870" spans="1:17" ht="15.6" x14ac:dyDescent="0.3">
      <c r="A1870" s="21" t="s">
        <v>497</v>
      </c>
      <c r="B1870" t="str">
        <f>VLOOKUP($A1870,'Customer Names'!$A$2:$D$2336,3,FALSE)</f>
        <v>Zachary</v>
      </c>
      <c r="C1870">
        <f>VLOOKUP($A1870,'Medical Examinations'!$A$1:$J$2336,2,FALSE)</f>
        <v>44.22</v>
      </c>
      <c r="D1870">
        <f>VLOOKUP($A1870,'Medical Examinations'!$A$1:$J$2336,3,FALSE)</f>
        <v>4.1900000000000004</v>
      </c>
      <c r="E1870" t="str">
        <f>VLOOKUP($A1870,'Medical Examinations'!$A$1:$J$2336,4,FALSE)</f>
        <v>No</v>
      </c>
      <c r="F1870" t="str">
        <f>VLOOKUP($A1870,'Medical Examinations'!$A$1:$J$2336,5,FALSE)</f>
        <v>No</v>
      </c>
      <c r="G1870" t="str">
        <f>VLOOKUP($A1870,'Medical Examinations'!$A$1:$J$2336,6,FALSE)</f>
        <v>No</v>
      </c>
      <c r="H1870">
        <f>VLOOKUP($A1870,'Medical Examinations'!$A$1:$J$2336,7,FALSE)</f>
        <v>1</v>
      </c>
      <c r="I1870" t="str">
        <f>VLOOKUP($A1870,'Medical Examinations'!$A$1:$J$2336,8,FALSE)</f>
        <v>No</v>
      </c>
      <c r="J1870" t="str">
        <f>VLOOKUP($A1870,'Medical Examinations'!$A$1:$J$2336,9,FALSE)</f>
        <v>Obesity</v>
      </c>
      <c r="K1870" t="str">
        <f>VLOOKUP($A1870,'Medical Examinations'!$A$1:$J$2336,10,FALSE)</f>
        <v>Normal</v>
      </c>
      <c r="L1870">
        <f>VLOOKUP($A1870,'Hospitalisation Details'!$A$1:$O$2344,2,FALSE)</f>
        <v>18</v>
      </c>
      <c r="M1870" s="6" t="str">
        <f>VLOOKUP($A1870,'Hospitalisation Details'!$A$1:$O$2344,5,FALSE)</f>
        <v>18-Jun-1992</v>
      </c>
      <c r="N1870" s="28">
        <f>VLOOKUP($A1870,'Hospitalisation Details'!$A$1:$O$2344,6,FALSE)</f>
        <v>30</v>
      </c>
      <c r="O1870" s="28">
        <f>VLOOKUP($A1870,'Hospitalisation Details'!$A$1:$O$2344,7,FALSE)</f>
        <v>2</v>
      </c>
      <c r="P1870" s="28">
        <f>VLOOKUP($A1870,'Hospitalisation Details'!$A$1:$O$2344,8,FALSE)</f>
        <v>4266.17</v>
      </c>
      <c r="Q1870" t="str">
        <f>VLOOKUP($A1870,'Hospitalisation Details'!$A$1:$O$2344,3,FALSE)</f>
        <v>Jun</v>
      </c>
    </row>
    <row r="1871" spans="1:17" ht="15.6" x14ac:dyDescent="0.3">
      <c r="A1871" s="21" t="s">
        <v>496</v>
      </c>
      <c r="B1871" t="str">
        <f>VLOOKUP($A1871,'Customer Names'!$A$2:$D$2336,3,FALSE)</f>
        <v>Dane</v>
      </c>
      <c r="C1871">
        <f>VLOOKUP($A1871,'Medical Examinations'!$A$1:$J$2336,2,FALSE)</f>
        <v>15.46</v>
      </c>
      <c r="D1871">
        <f>VLOOKUP($A1871,'Medical Examinations'!$A$1:$J$2336,3,FALSE)</f>
        <v>4.99</v>
      </c>
      <c r="E1871" t="str">
        <f>VLOOKUP($A1871,'Medical Examinations'!$A$1:$J$2336,4,FALSE)</f>
        <v>Yes</v>
      </c>
      <c r="F1871" t="str">
        <f>VLOOKUP($A1871,'Medical Examinations'!$A$1:$J$2336,5,FALSE)</f>
        <v>No</v>
      </c>
      <c r="G1871" t="str">
        <f>VLOOKUP($A1871,'Medical Examinations'!$A$1:$J$2336,6,FALSE)</f>
        <v>Yes</v>
      </c>
      <c r="H1871">
        <f>VLOOKUP($A1871,'Medical Examinations'!$A$1:$J$2336,7,FALSE)</f>
        <v>1</v>
      </c>
      <c r="I1871" t="str">
        <f>VLOOKUP($A1871,'Medical Examinations'!$A$1:$J$2336,8,FALSE)</f>
        <v>No</v>
      </c>
      <c r="J1871" t="str">
        <f>VLOOKUP($A1871,'Medical Examinations'!$A$1:$J$2336,9,FALSE)</f>
        <v>Under Weight</v>
      </c>
      <c r="K1871" t="str">
        <f>VLOOKUP($A1871,'Medical Examinations'!$A$1:$J$2336,10,FALSE)</f>
        <v>Normal</v>
      </c>
      <c r="L1871">
        <f>VLOOKUP($A1871,'Hospitalisation Details'!$A$1:$O$2344,2,FALSE)</f>
        <v>20</v>
      </c>
      <c r="M1871" s="6" t="str">
        <f>VLOOKUP($A1871,'Hospitalisation Details'!$A$1:$O$2344,5,FALSE)</f>
        <v>20-Nov-1983</v>
      </c>
      <c r="N1871" s="28">
        <f>VLOOKUP($A1871,'Hospitalisation Details'!$A$1:$O$2344,6,FALSE)</f>
        <v>39</v>
      </c>
      <c r="O1871" s="28">
        <f>VLOOKUP($A1871,'Hospitalisation Details'!$A$1:$O$2344,7,FALSE)</f>
        <v>3</v>
      </c>
      <c r="P1871" s="28">
        <f>VLOOKUP($A1871,'Hospitalisation Details'!$A$1:$O$2344,8,FALSE)</f>
        <v>4265.01</v>
      </c>
      <c r="Q1871" t="str">
        <f>VLOOKUP($A1871,'Hospitalisation Details'!$A$1:$O$2344,3,FALSE)</f>
        <v>Nov</v>
      </c>
    </row>
    <row r="1872" spans="1:17" ht="15.6" x14ac:dyDescent="0.3">
      <c r="A1872" s="21" t="s">
        <v>495</v>
      </c>
      <c r="B1872" t="str">
        <f>VLOOKUP($A1872,'Customer Names'!$A$2:$D$2336,3,FALSE)</f>
        <v>Dougie J</v>
      </c>
      <c r="C1872">
        <f>VLOOKUP($A1872,'Medical Examinations'!$A$1:$J$2336,2,FALSE)</f>
        <v>30.3</v>
      </c>
      <c r="D1872">
        <f>VLOOKUP($A1872,'Medical Examinations'!$A$1:$J$2336,3,FALSE)</f>
        <v>4.7699999999999996</v>
      </c>
      <c r="E1872" t="str">
        <f>VLOOKUP($A1872,'Medical Examinations'!$A$1:$J$2336,4,FALSE)</f>
        <v>Yes</v>
      </c>
      <c r="F1872" t="str">
        <f>VLOOKUP($A1872,'Medical Examinations'!$A$1:$J$2336,5,FALSE)</f>
        <v>No</v>
      </c>
      <c r="G1872" t="str">
        <f>VLOOKUP($A1872,'Medical Examinations'!$A$1:$J$2336,6,FALSE)</f>
        <v>No</v>
      </c>
      <c r="H1872">
        <f>VLOOKUP($A1872,'Medical Examinations'!$A$1:$J$2336,7,FALSE)</f>
        <v>1</v>
      </c>
      <c r="I1872" t="str">
        <f>VLOOKUP($A1872,'Medical Examinations'!$A$1:$J$2336,8,FALSE)</f>
        <v>No</v>
      </c>
      <c r="J1872" t="str">
        <f>VLOOKUP($A1872,'Medical Examinations'!$A$1:$J$2336,9,FALSE)</f>
        <v>Obesity</v>
      </c>
      <c r="K1872" t="str">
        <f>VLOOKUP($A1872,'Medical Examinations'!$A$1:$J$2336,10,FALSE)</f>
        <v>Normal</v>
      </c>
      <c r="L1872">
        <f>VLOOKUP($A1872,'Hospitalisation Details'!$A$1:$O$2344,2,FALSE)</f>
        <v>14</v>
      </c>
      <c r="M1872" s="6" t="str">
        <f>VLOOKUP($A1872,'Hospitalisation Details'!$A$1:$O$2344,5,FALSE)</f>
        <v>14-Oct-1995</v>
      </c>
      <c r="N1872" s="28">
        <f>VLOOKUP($A1872,'Hospitalisation Details'!$A$1:$O$2344,6,FALSE)</f>
        <v>27</v>
      </c>
      <c r="O1872" s="28">
        <f>VLOOKUP($A1872,'Hospitalisation Details'!$A$1:$O$2344,7,FALSE)</f>
        <v>3</v>
      </c>
      <c r="P1872" s="28">
        <f>VLOOKUP($A1872,'Hospitalisation Details'!$A$1:$O$2344,8,FALSE)</f>
        <v>4260.74</v>
      </c>
      <c r="Q1872" t="str">
        <f>VLOOKUP($A1872,'Hospitalisation Details'!$A$1:$O$2344,3,FALSE)</f>
        <v>Oct</v>
      </c>
    </row>
    <row r="1873" spans="1:17" ht="15.6" x14ac:dyDescent="0.3">
      <c r="A1873" s="21" t="s">
        <v>494</v>
      </c>
      <c r="B1873" t="str">
        <f>VLOOKUP($A1873,'Customer Names'!$A$2:$D$2336,3,FALSE)</f>
        <v>Jeremiah H</v>
      </c>
      <c r="C1873">
        <f>VLOOKUP($A1873,'Medical Examinations'!$A$1:$J$2336,2,FALSE)</f>
        <v>16.670000000000002</v>
      </c>
      <c r="D1873">
        <f>VLOOKUP($A1873,'Medical Examinations'!$A$1:$J$2336,3,FALSE)</f>
        <v>5.46</v>
      </c>
      <c r="E1873" t="str">
        <f>VLOOKUP($A1873,'Medical Examinations'!$A$1:$J$2336,4,FALSE)</f>
        <v>No</v>
      </c>
      <c r="F1873" t="str">
        <f>VLOOKUP($A1873,'Medical Examinations'!$A$1:$J$2336,5,FALSE)</f>
        <v>No</v>
      </c>
      <c r="G1873" t="str">
        <f>VLOOKUP($A1873,'Medical Examinations'!$A$1:$J$2336,6,FALSE)</f>
        <v>No</v>
      </c>
      <c r="H1873">
        <f>VLOOKUP($A1873,'Medical Examinations'!$A$1:$J$2336,7,FALSE)</f>
        <v>0</v>
      </c>
      <c r="I1873" t="str">
        <f>VLOOKUP($A1873,'Medical Examinations'!$A$1:$J$2336,8,FALSE)</f>
        <v>No</v>
      </c>
      <c r="J1873" t="str">
        <f>VLOOKUP($A1873,'Medical Examinations'!$A$1:$J$2336,9,FALSE)</f>
        <v>Under Weight</v>
      </c>
      <c r="K1873" t="str">
        <f>VLOOKUP($A1873,'Medical Examinations'!$A$1:$J$2336,10,FALSE)</f>
        <v>Normal</v>
      </c>
      <c r="L1873">
        <f>VLOOKUP($A1873,'Hospitalisation Details'!$A$1:$O$2344,2,FALSE)</f>
        <v>16</v>
      </c>
      <c r="M1873" s="6" t="str">
        <f>VLOOKUP($A1873,'Hospitalisation Details'!$A$1:$O$2344,5,FALSE)</f>
        <v>16-Jun-1982</v>
      </c>
      <c r="N1873" s="28">
        <f>VLOOKUP($A1873,'Hospitalisation Details'!$A$1:$O$2344,6,FALSE)</f>
        <v>40</v>
      </c>
      <c r="O1873" s="28">
        <f>VLOOKUP($A1873,'Hospitalisation Details'!$A$1:$O$2344,7,FALSE)</f>
        <v>3</v>
      </c>
      <c r="P1873" s="28">
        <f>VLOOKUP($A1873,'Hospitalisation Details'!$A$1:$O$2344,8,FALSE)</f>
        <v>4250.24</v>
      </c>
      <c r="Q1873" t="str">
        <f>VLOOKUP($A1873,'Hospitalisation Details'!$A$1:$O$2344,3,FALSE)</f>
        <v>Jun</v>
      </c>
    </row>
    <row r="1874" spans="1:17" ht="15.6" x14ac:dyDescent="0.3">
      <c r="A1874" s="21" t="s">
        <v>493</v>
      </c>
      <c r="B1874" t="str">
        <f>VLOOKUP($A1874,'Customer Names'!$A$2:$D$2336,3,FALSE)</f>
        <v>Ashley J</v>
      </c>
      <c r="C1874">
        <f>VLOOKUP($A1874,'Medical Examinations'!$A$1:$J$2336,2,FALSE)</f>
        <v>28.594999999999999</v>
      </c>
      <c r="D1874">
        <f>VLOOKUP($A1874,'Medical Examinations'!$A$1:$J$2336,3,FALSE)</f>
        <v>5.43</v>
      </c>
      <c r="E1874" t="str">
        <f>VLOOKUP($A1874,'Medical Examinations'!$A$1:$J$2336,4,FALSE)</f>
        <v>No</v>
      </c>
      <c r="F1874" t="str">
        <f>VLOOKUP($A1874,'Medical Examinations'!$A$1:$J$2336,5,FALSE)</f>
        <v>No</v>
      </c>
      <c r="G1874" t="str">
        <f>VLOOKUP($A1874,'Medical Examinations'!$A$1:$J$2336,6,FALSE)</f>
        <v>No</v>
      </c>
      <c r="H1874">
        <f>VLOOKUP($A1874,'Medical Examinations'!$A$1:$J$2336,7,FALSE)</f>
        <v>0</v>
      </c>
      <c r="I1874" t="str">
        <f>VLOOKUP($A1874,'Medical Examinations'!$A$1:$J$2336,8,FALSE)</f>
        <v>No</v>
      </c>
      <c r="J1874" t="str">
        <f>VLOOKUP($A1874,'Medical Examinations'!$A$1:$J$2336,9,FALSE)</f>
        <v>Over Weight</v>
      </c>
      <c r="K1874" t="str">
        <f>VLOOKUP($A1874,'Medical Examinations'!$A$1:$J$2336,10,FALSE)</f>
        <v>Normal</v>
      </c>
      <c r="L1874">
        <f>VLOOKUP($A1874,'Hospitalisation Details'!$A$1:$O$2344,2,FALSE)</f>
        <v>1</v>
      </c>
      <c r="M1874" s="6" t="str">
        <f>VLOOKUP($A1874,'Hospitalisation Details'!$A$1:$O$2344,5,FALSE)</f>
        <v>1-Dec-1991</v>
      </c>
      <c r="N1874" s="28">
        <f>VLOOKUP($A1874,'Hospitalisation Details'!$A$1:$O$2344,6,FALSE)</f>
        <v>31</v>
      </c>
      <c r="O1874" s="28">
        <f>VLOOKUP($A1874,'Hospitalisation Details'!$A$1:$O$2344,7,FALSE)</f>
        <v>1</v>
      </c>
      <c r="P1874" s="28">
        <f>VLOOKUP($A1874,'Hospitalisation Details'!$A$1:$O$2344,8,FALSE)</f>
        <v>4243.59</v>
      </c>
      <c r="Q1874" t="str">
        <f>VLOOKUP($A1874,'Hospitalisation Details'!$A$1:$O$2344,3,FALSE)</f>
        <v>Dec</v>
      </c>
    </row>
    <row r="1875" spans="1:17" ht="15.6" x14ac:dyDescent="0.3">
      <c r="A1875" s="21" t="s">
        <v>492</v>
      </c>
      <c r="B1875" t="str">
        <f>VLOOKUP($A1875,'Customer Names'!$A$2:$D$2336,3,FALSE)</f>
        <v>Turner J</v>
      </c>
      <c r="C1875">
        <f>VLOOKUP($A1875,'Medical Examinations'!$A$1:$J$2336,2,FALSE)</f>
        <v>25.934999999999999</v>
      </c>
      <c r="D1875">
        <f>VLOOKUP($A1875,'Medical Examinations'!$A$1:$J$2336,3,FALSE)</f>
        <v>4.29</v>
      </c>
      <c r="E1875" t="str">
        <f>VLOOKUP($A1875,'Medical Examinations'!$A$1:$J$2336,4,FALSE)</f>
        <v>No</v>
      </c>
      <c r="F1875" t="str">
        <f>VLOOKUP($A1875,'Medical Examinations'!$A$1:$J$2336,5,FALSE)</f>
        <v>No</v>
      </c>
      <c r="G1875" t="str">
        <f>VLOOKUP($A1875,'Medical Examinations'!$A$1:$J$2336,6,FALSE)</f>
        <v>No</v>
      </c>
      <c r="H1875">
        <f>VLOOKUP($A1875,'Medical Examinations'!$A$1:$J$2336,7,FALSE)</f>
        <v>0</v>
      </c>
      <c r="I1875" t="str">
        <f>VLOOKUP($A1875,'Medical Examinations'!$A$1:$J$2336,8,FALSE)</f>
        <v>No</v>
      </c>
      <c r="J1875" t="str">
        <f>VLOOKUP($A1875,'Medical Examinations'!$A$1:$J$2336,9,FALSE)</f>
        <v>Over Weight</v>
      </c>
      <c r="K1875" t="str">
        <f>VLOOKUP($A1875,'Medical Examinations'!$A$1:$J$2336,10,FALSE)</f>
        <v>Normal</v>
      </c>
      <c r="L1875">
        <f>VLOOKUP($A1875,'Hospitalisation Details'!$A$1:$O$2344,2,FALSE)</f>
        <v>3</v>
      </c>
      <c r="M1875" s="6" t="str">
        <f>VLOOKUP($A1875,'Hospitalisation Details'!$A$1:$O$2344,5,FALSE)</f>
        <v>3-Nov-1991</v>
      </c>
      <c r="N1875" s="28">
        <f>VLOOKUP($A1875,'Hospitalisation Details'!$A$1:$O$2344,6,FALSE)</f>
        <v>31</v>
      </c>
      <c r="O1875" s="28">
        <f>VLOOKUP($A1875,'Hospitalisation Details'!$A$1:$O$2344,7,FALSE)</f>
        <v>1</v>
      </c>
      <c r="P1875" s="28">
        <f>VLOOKUP($A1875,'Hospitalisation Details'!$A$1:$O$2344,8,FALSE)</f>
        <v>4239.8900000000003</v>
      </c>
      <c r="Q1875" t="str">
        <f>VLOOKUP($A1875,'Hospitalisation Details'!$A$1:$O$2344,3,FALSE)</f>
        <v>Nov</v>
      </c>
    </row>
    <row r="1876" spans="1:17" ht="15.6" x14ac:dyDescent="0.3">
      <c r="A1876" s="21" t="s">
        <v>491</v>
      </c>
      <c r="B1876" t="str">
        <f>VLOOKUP($A1876,'Customer Names'!$A$2:$D$2336,3,FALSE)</f>
        <v>Roger</v>
      </c>
      <c r="C1876">
        <f>VLOOKUP($A1876,'Medical Examinations'!$A$1:$J$2336,2,FALSE)</f>
        <v>27.645</v>
      </c>
      <c r="D1876">
        <f>VLOOKUP($A1876,'Medical Examinations'!$A$1:$J$2336,3,FALSE)</f>
        <v>5.25</v>
      </c>
      <c r="E1876" t="str">
        <f>VLOOKUP($A1876,'Medical Examinations'!$A$1:$J$2336,4,FALSE)</f>
        <v>No</v>
      </c>
      <c r="F1876" t="str">
        <f>VLOOKUP($A1876,'Medical Examinations'!$A$1:$J$2336,5,FALSE)</f>
        <v>No</v>
      </c>
      <c r="G1876" t="str">
        <f>VLOOKUP($A1876,'Medical Examinations'!$A$1:$J$2336,6,FALSE)</f>
        <v>No</v>
      </c>
      <c r="H1876">
        <f>VLOOKUP($A1876,'Medical Examinations'!$A$1:$J$2336,7,FALSE)</f>
        <v>1</v>
      </c>
      <c r="I1876" t="str">
        <f>VLOOKUP($A1876,'Medical Examinations'!$A$1:$J$2336,8,FALSE)</f>
        <v>No</v>
      </c>
      <c r="J1876" t="str">
        <f>VLOOKUP($A1876,'Medical Examinations'!$A$1:$J$2336,9,FALSE)</f>
        <v>Over Weight</v>
      </c>
      <c r="K1876" t="str">
        <f>VLOOKUP($A1876,'Medical Examinations'!$A$1:$J$2336,10,FALSE)</f>
        <v>Normal</v>
      </c>
      <c r="L1876">
        <f>VLOOKUP($A1876,'Hospitalisation Details'!$A$1:$O$2344,2,FALSE)</f>
        <v>27</v>
      </c>
      <c r="M1876" s="6" t="str">
        <f>VLOOKUP($A1876,'Hospitalisation Details'!$A$1:$O$2344,5,FALSE)</f>
        <v>27-Jun-1992</v>
      </c>
      <c r="N1876" s="28">
        <f>VLOOKUP($A1876,'Hospitalisation Details'!$A$1:$O$2344,6,FALSE)</f>
        <v>30</v>
      </c>
      <c r="O1876" s="28">
        <f>VLOOKUP($A1876,'Hospitalisation Details'!$A$1:$O$2344,7,FALSE)</f>
        <v>1</v>
      </c>
      <c r="P1876" s="28">
        <f>VLOOKUP($A1876,'Hospitalisation Details'!$A$1:$O$2344,8,FALSE)</f>
        <v>4237.13</v>
      </c>
      <c r="Q1876" t="str">
        <f>VLOOKUP($A1876,'Hospitalisation Details'!$A$1:$O$2344,3,FALSE)</f>
        <v>Jun</v>
      </c>
    </row>
    <row r="1877" spans="1:17" ht="15.6" x14ac:dyDescent="0.3">
      <c r="A1877" s="21" t="s">
        <v>490</v>
      </c>
      <c r="B1877" t="str">
        <f>VLOOKUP($A1877,'Customer Names'!$A$2:$D$2336,3,FALSE)</f>
        <v>Pamela</v>
      </c>
      <c r="C1877">
        <f>VLOOKUP($A1877,'Medical Examinations'!$A$1:$J$2336,2,FALSE)</f>
        <v>30.1</v>
      </c>
      <c r="D1877">
        <f>VLOOKUP($A1877,'Medical Examinations'!$A$1:$J$2336,3,FALSE)</f>
        <v>4.04</v>
      </c>
      <c r="E1877" t="str">
        <f>VLOOKUP($A1877,'Medical Examinations'!$A$1:$J$2336,4,FALSE)</f>
        <v>No</v>
      </c>
      <c r="F1877" t="str">
        <f>VLOOKUP($A1877,'Medical Examinations'!$A$1:$J$2336,5,FALSE)</f>
        <v>No</v>
      </c>
      <c r="G1877" t="str">
        <f>VLOOKUP($A1877,'Medical Examinations'!$A$1:$J$2336,6,FALSE)</f>
        <v>No</v>
      </c>
      <c r="H1877">
        <f>VLOOKUP($A1877,'Medical Examinations'!$A$1:$J$2336,7,FALSE)</f>
        <v>1</v>
      </c>
      <c r="I1877" t="str">
        <f>VLOOKUP($A1877,'Medical Examinations'!$A$1:$J$2336,8,FALSE)</f>
        <v>No</v>
      </c>
      <c r="J1877" t="str">
        <f>VLOOKUP($A1877,'Medical Examinations'!$A$1:$J$2336,9,FALSE)</f>
        <v>Obesity</v>
      </c>
      <c r="K1877" t="str">
        <f>VLOOKUP($A1877,'Medical Examinations'!$A$1:$J$2336,10,FALSE)</f>
        <v>Normal</v>
      </c>
      <c r="L1877">
        <f>VLOOKUP($A1877,'Hospitalisation Details'!$A$1:$O$2344,2,FALSE)</f>
        <v>14</v>
      </c>
      <c r="M1877" s="6" t="str">
        <f>VLOOKUP($A1877,'Hospitalisation Details'!$A$1:$O$2344,5,FALSE)</f>
        <v>14-Dec-1998</v>
      </c>
      <c r="N1877" s="28">
        <f>VLOOKUP($A1877,'Hospitalisation Details'!$A$1:$O$2344,6,FALSE)</f>
        <v>24</v>
      </c>
      <c r="O1877" s="28">
        <f>VLOOKUP($A1877,'Hospitalisation Details'!$A$1:$O$2344,7,FALSE)</f>
        <v>3</v>
      </c>
      <c r="P1877" s="28">
        <f>VLOOKUP($A1877,'Hospitalisation Details'!$A$1:$O$2344,8,FALSE)</f>
        <v>4234.93</v>
      </c>
      <c r="Q1877" t="str">
        <f>VLOOKUP($A1877,'Hospitalisation Details'!$A$1:$O$2344,3,FALSE)</f>
        <v>Dec</v>
      </c>
    </row>
    <row r="1878" spans="1:17" ht="15.6" x14ac:dyDescent="0.3">
      <c r="A1878" s="21" t="s">
        <v>489</v>
      </c>
      <c r="B1878" t="str">
        <f>VLOOKUP($A1878,'Customer Names'!$A$2:$D$2336,3,FALSE)</f>
        <v>Allison M</v>
      </c>
      <c r="C1878">
        <f>VLOOKUP($A1878,'Medical Examinations'!$A$1:$J$2336,2,FALSE)</f>
        <v>26.79</v>
      </c>
      <c r="D1878">
        <f>VLOOKUP($A1878,'Medical Examinations'!$A$1:$J$2336,3,FALSE)</f>
        <v>5</v>
      </c>
      <c r="E1878" t="str">
        <f>VLOOKUP($A1878,'Medical Examinations'!$A$1:$J$2336,4,FALSE)</f>
        <v>Yes</v>
      </c>
      <c r="F1878" t="str">
        <f>VLOOKUP($A1878,'Medical Examinations'!$A$1:$J$2336,5,FALSE)</f>
        <v>No</v>
      </c>
      <c r="G1878" t="str">
        <f>VLOOKUP($A1878,'Medical Examinations'!$A$1:$J$2336,6,FALSE)</f>
        <v>Yes</v>
      </c>
      <c r="H1878">
        <f>VLOOKUP($A1878,'Medical Examinations'!$A$1:$J$2336,7,FALSE)</f>
        <v>1</v>
      </c>
      <c r="I1878" t="str">
        <f>VLOOKUP($A1878,'Medical Examinations'!$A$1:$J$2336,8,FALSE)</f>
        <v>No</v>
      </c>
      <c r="J1878" t="str">
        <f>VLOOKUP($A1878,'Medical Examinations'!$A$1:$J$2336,9,FALSE)</f>
        <v>Over Weight</v>
      </c>
      <c r="K1878" t="str">
        <f>VLOOKUP($A1878,'Medical Examinations'!$A$1:$J$2336,10,FALSE)</f>
        <v>Normal</v>
      </c>
      <c r="L1878">
        <f>VLOOKUP($A1878,'Hospitalisation Details'!$A$1:$O$2344,2,FALSE)</f>
        <v>6</v>
      </c>
      <c r="M1878" s="6" t="str">
        <f>VLOOKUP($A1878,'Hospitalisation Details'!$A$1:$O$2344,5,FALSE)</f>
        <v>6-Sep-1997</v>
      </c>
      <c r="N1878" s="28">
        <f>VLOOKUP($A1878,'Hospitalisation Details'!$A$1:$O$2344,6,FALSE)</f>
        <v>25</v>
      </c>
      <c r="O1878" s="28">
        <f>VLOOKUP($A1878,'Hospitalisation Details'!$A$1:$O$2344,7,FALSE)</f>
        <v>2</v>
      </c>
      <c r="P1878" s="28">
        <f>VLOOKUP($A1878,'Hospitalisation Details'!$A$1:$O$2344,8,FALSE)</f>
        <v>4189.1099999999997</v>
      </c>
      <c r="Q1878" t="str">
        <f>VLOOKUP($A1878,'Hospitalisation Details'!$A$1:$O$2344,3,FALSE)</f>
        <v>Sep</v>
      </c>
    </row>
    <row r="1879" spans="1:17" ht="15.6" x14ac:dyDescent="0.3">
      <c r="A1879" s="21" t="s">
        <v>488</v>
      </c>
      <c r="B1879" t="str">
        <f>VLOOKUP($A1879,'Customer Names'!$A$2:$D$2336,3,FALSE)</f>
        <v>Katherine H</v>
      </c>
      <c r="C1879">
        <f>VLOOKUP($A1879,'Medical Examinations'!$A$1:$J$2336,2,FALSE)</f>
        <v>27.1</v>
      </c>
      <c r="D1879">
        <f>VLOOKUP($A1879,'Medical Examinations'!$A$1:$J$2336,3,FALSE)</f>
        <v>4.01</v>
      </c>
      <c r="E1879" t="str">
        <f>VLOOKUP($A1879,'Medical Examinations'!$A$1:$J$2336,4,FALSE)</f>
        <v>Yes</v>
      </c>
      <c r="F1879" t="str">
        <f>VLOOKUP($A1879,'Medical Examinations'!$A$1:$J$2336,5,FALSE)</f>
        <v>No</v>
      </c>
      <c r="G1879" t="str">
        <f>VLOOKUP($A1879,'Medical Examinations'!$A$1:$J$2336,6,FALSE)</f>
        <v>No</v>
      </c>
      <c r="H1879">
        <f>VLOOKUP($A1879,'Medical Examinations'!$A$1:$J$2336,7,FALSE)</f>
        <v>1</v>
      </c>
      <c r="I1879" t="str">
        <f>VLOOKUP($A1879,'Medical Examinations'!$A$1:$J$2336,8,FALSE)</f>
        <v>No</v>
      </c>
      <c r="J1879" t="str">
        <f>VLOOKUP($A1879,'Medical Examinations'!$A$1:$J$2336,9,FALSE)</f>
        <v>Over Weight</v>
      </c>
      <c r="K1879" t="str">
        <f>VLOOKUP($A1879,'Medical Examinations'!$A$1:$J$2336,10,FALSE)</f>
        <v>Normal</v>
      </c>
      <c r="L1879">
        <f>VLOOKUP($A1879,'Hospitalisation Details'!$A$1:$O$2344,2,FALSE)</f>
        <v>3</v>
      </c>
      <c r="M1879" s="6" t="str">
        <f>VLOOKUP($A1879,'Hospitalisation Details'!$A$1:$O$2344,5,FALSE)</f>
        <v>3-Oct-1995</v>
      </c>
      <c r="N1879" s="28">
        <f>VLOOKUP($A1879,'Hospitalisation Details'!$A$1:$O$2344,6,FALSE)</f>
        <v>27</v>
      </c>
      <c r="O1879" s="28">
        <f>VLOOKUP($A1879,'Hospitalisation Details'!$A$1:$O$2344,7,FALSE)</f>
        <v>0</v>
      </c>
      <c r="P1879" s="28">
        <f>VLOOKUP($A1879,'Hospitalisation Details'!$A$1:$O$2344,8,FALSE)</f>
        <v>4188.7299999999996</v>
      </c>
      <c r="Q1879" t="str">
        <f>VLOOKUP($A1879,'Hospitalisation Details'!$A$1:$O$2344,3,FALSE)</f>
        <v>Oct</v>
      </c>
    </row>
    <row r="1880" spans="1:17" ht="15.6" x14ac:dyDescent="0.3">
      <c r="A1880" s="21" t="s">
        <v>487</v>
      </c>
      <c r="B1880" t="str">
        <f>VLOOKUP($A1880,'Customer Names'!$A$2:$D$2336,3,FALSE)</f>
        <v>Robin</v>
      </c>
      <c r="C1880">
        <f>VLOOKUP($A1880,'Medical Examinations'!$A$1:$J$2336,2,FALSE)</f>
        <v>24.31</v>
      </c>
      <c r="D1880">
        <f>VLOOKUP($A1880,'Medical Examinations'!$A$1:$J$2336,3,FALSE)</f>
        <v>5.4</v>
      </c>
      <c r="E1880" t="str">
        <f>VLOOKUP($A1880,'Medical Examinations'!$A$1:$J$2336,4,FALSE)</f>
        <v>No</v>
      </c>
      <c r="F1880" t="str">
        <f>VLOOKUP($A1880,'Medical Examinations'!$A$1:$J$2336,5,FALSE)</f>
        <v>No</v>
      </c>
      <c r="G1880" t="str">
        <f>VLOOKUP($A1880,'Medical Examinations'!$A$1:$J$2336,6,FALSE)</f>
        <v>No</v>
      </c>
      <c r="H1880">
        <f>VLOOKUP($A1880,'Medical Examinations'!$A$1:$J$2336,7,FALSE)</f>
        <v>0</v>
      </c>
      <c r="I1880" t="str">
        <f>VLOOKUP($A1880,'Medical Examinations'!$A$1:$J$2336,8,FALSE)</f>
        <v>No</v>
      </c>
      <c r="J1880" t="str">
        <f>VLOOKUP($A1880,'Medical Examinations'!$A$1:$J$2336,9,FALSE)</f>
        <v>Normal Weight</v>
      </c>
      <c r="K1880" t="str">
        <f>VLOOKUP($A1880,'Medical Examinations'!$A$1:$J$2336,10,FALSE)</f>
        <v>Normal</v>
      </c>
      <c r="L1880">
        <f>VLOOKUP($A1880,'Hospitalisation Details'!$A$1:$O$2344,2,FALSE)</f>
        <v>25</v>
      </c>
      <c r="M1880" s="6" t="str">
        <f>VLOOKUP($A1880,'Hospitalisation Details'!$A$1:$O$2344,5,FALSE)</f>
        <v>25-Jun-1989</v>
      </c>
      <c r="N1880" s="28">
        <f>VLOOKUP($A1880,'Hospitalisation Details'!$A$1:$O$2344,6,FALSE)</f>
        <v>33</v>
      </c>
      <c r="O1880" s="28">
        <f>VLOOKUP($A1880,'Hospitalisation Details'!$A$1:$O$2344,7,FALSE)</f>
        <v>0</v>
      </c>
      <c r="P1880" s="28">
        <f>VLOOKUP($A1880,'Hospitalisation Details'!$A$1:$O$2344,8,FALSE)</f>
        <v>4185.1000000000004</v>
      </c>
      <c r="Q1880" t="str">
        <f>VLOOKUP($A1880,'Hospitalisation Details'!$A$1:$O$2344,3,FALSE)</f>
        <v>Jun</v>
      </c>
    </row>
    <row r="1881" spans="1:17" ht="15.6" x14ac:dyDescent="0.3">
      <c r="A1881" s="21" t="s">
        <v>486</v>
      </c>
      <c r="B1881" t="str">
        <f>VLOOKUP($A1881,'Customer Names'!$A$2:$D$2336,3,FALSE)</f>
        <v>Terri</v>
      </c>
      <c r="C1881">
        <f>VLOOKUP($A1881,'Medical Examinations'!$A$1:$J$2336,2,FALSE)</f>
        <v>15.53</v>
      </c>
      <c r="D1881">
        <f>VLOOKUP($A1881,'Medical Examinations'!$A$1:$J$2336,3,FALSE)</f>
        <v>5.81</v>
      </c>
      <c r="E1881" t="str">
        <f>VLOOKUP($A1881,'Medical Examinations'!$A$1:$J$2336,4,FALSE)</f>
        <v>No</v>
      </c>
      <c r="F1881" t="str">
        <f>VLOOKUP($A1881,'Medical Examinations'!$A$1:$J$2336,5,FALSE)</f>
        <v>No</v>
      </c>
      <c r="G1881" t="str">
        <f>VLOOKUP($A1881,'Medical Examinations'!$A$1:$J$2336,6,FALSE)</f>
        <v>No</v>
      </c>
      <c r="H1881">
        <f>VLOOKUP($A1881,'Medical Examinations'!$A$1:$J$2336,7,FALSE)</f>
        <v>1</v>
      </c>
      <c r="I1881" t="str">
        <f>VLOOKUP($A1881,'Medical Examinations'!$A$1:$J$2336,8,FALSE)</f>
        <v>No</v>
      </c>
      <c r="J1881" t="str">
        <f>VLOOKUP($A1881,'Medical Examinations'!$A$1:$J$2336,9,FALSE)</f>
        <v>Under Weight</v>
      </c>
      <c r="K1881" t="str">
        <f>VLOOKUP($A1881,'Medical Examinations'!$A$1:$J$2336,10,FALSE)</f>
        <v>Prediabetes</v>
      </c>
      <c r="L1881">
        <f>VLOOKUP($A1881,'Hospitalisation Details'!$A$1:$O$2344,2,FALSE)</f>
        <v>16</v>
      </c>
      <c r="M1881" s="6" t="str">
        <f>VLOOKUP($A1881,'Hospitalisation Details'!$A$1:$O$2344,5,FALSE)</f>
        <v>16-Sep-1984</v>
      </c>
      <c r="N1881" s="28">
        <f>VLOOKUP($A1881,'Hospitalisation Details'!$A$1:$O$2344,6,FALSE)</f>
        <v>38</v>
      </c>
      <c r="O1881" s="28">
        <f>VLOOKUP($A1881,'Hospitalisation Details'!$A$1:$O$2344,7,FALSE)</f>
        <v>3</v>
      </c>
      <c r="P1881" s="28">
        <f>VLOOKUP($A1881,'Hospitalisation Details'!$A$1:$O$2344,8,FALSE)</f>
        <v>4163.21</v>
      </c>
      <c r="Q1881" t="str">
        <f>VLOOKUP($A1881,'Hospitalisation Details'!$A$1:$O$2344,3,FALSE)</f>
        <v>Sep</v>
      </c>
    </row>
    <row r="1882" spans="1:17" ht="15.6" x14ac:dyDescent="0.3">
      <c r="A1882" s="21" t="s">
        <v>485</v>
      </c>
      <c r="B1882" t="str">
        <f>VLOOKUP($A1882,'Customer Names'!$A$2:$D$2336,3,FALSE)</f>
        <v>Eddie</v>
      </c>
      <c r="C1882">
        <f>VLOOKUP($A1882,'Medical Examinations'!$A$1:$J$2336,2,FALSE)</f>
        <v>30.7</v>
      </c>
      <c r="D1882">
        <f>VLOOKUP($A1882,'Medical Examinations'!$A$1:$J$2336,3,FALSE)</f>
        <v>5.82</v>
      </c>
      <c r="E1882" t="str">
        <f>VLOOKUP($A1882,'Medical Examinations'!$A$1:$J$2336,4,FALSE)</f>
        <v>No</v>
      </c>
      <c r="F1882" t="str">
        <f>VLOOKUP($A1882,'Medical Examinations'!$A$1:$J$2336,5,FALSE)</f>
        <v>No</v>
      </c>
      <c r="G1882" t="str">
        <f>VLOOKUP($A1882,'Medical Examinations'!$A$1:$J$2336,6,FALSE)</f>
        <v>No</v>
      </c>
      <c r="H1882">
        <f>VLOOKUP($A1882,'Medical Examinations'!$A$1:$J$2336,7,FALSE)</f>
        <v>1</v>
      </c>
      <c r="I1882" t="str">
        <f>VLOOKUP($A1882,'Medical Examinations'!$A$1:$J$2336,8,FALSE)</f>
        <v>No</v>
      </c>
      <c r="J1882" t="str">
        <f>VLOOKUP($A1882,'Medical Examinations'!$A$1:$J$2336,9,FALSE)</f>
        <v>Obesity</v>
      </c>
      <c r="K1882" t="str">
        <f>VLOOKUP($A1882,'Medical Examinations'!$A$1:$J$2336,10,FALSE)</f>
        <v>Prediabetes</v>
      </c>
      <c r="L1882">
        <f>VLOOKUP($A1882,'Hospitalisation Details'!$A$1:$O$2344,2,FALSE)</f>
        <v>26</v>
      </c>
      <c r="M1882" s="6" t="str">
        <f>VLOOKUP($A1882,'Hospitalisation Details'!$A$1:$O$2344,5,FALSE)</f>
        <v>26-Nov-1998</v>
      </c>
      <c r="N1882" s="28">
        <f>VLOOKUP($A1882,'Hospitalisation Details'!$A$1:$O$2344,6,FALSE)</f>
        <v>24</v>
      </c>
      <c r="O1882" s="28">
        <f>VLOOKUP($A1882,'Hospitalisation Details'!$A$1:$O$2344,7,FALSE)</f>
        <v>0</v>
      </c>
      <c r="P1882" s="28">
        <f>VLOOKUP($A1882,'Hospitalisation Details'!$A$1:$O$2344,8,FALSE)</f>
        <v>4154.97</v>
      </c>
      <c r="Q1882" t="str">
        <f>VLOOKUP($A1882,'Hospitalisation Details'!$A$1:$O$2344,3,FALSE)</f>
        <v>Nov</v>
      </c>
    </row>
    <row r="1883" spans="1:17" ht="15.6" x14ac:dyDescent="0.3">
      <c r="A1883" s="21" t="s">
        <v>484</v>
      </c>
      <c r="B1883" t="str">
        <f>VLOOKUP($A1883,'Customer Names'!$A$2:$D$2336,3,FALSE)</f>
        <v>Pamela</v>
      </c>
      <c r="C1883">
        <f>VLOOKUP($A1883,'Medical Examinations'!$A$1:$J$2336,2,FALSE)</f>
        <v>33.33</v>
      </c>
      <c r="D1883">
        <f>VLOOKUP($A1883,'Medical Examinations'!$A$1:$J$2336,3,FALSE)</f>
        <v>4.82</v>
      </c>
      <c r="E1883" t="str">
        <f>VLOOKUP($A1883,'Medical Examinations'!$A$1:$J$2336,4,FALSE)</f>
        <v>No</v>
      </c>
      <c r="F1883" t="str">
        <f>VLOOKUP($A1883,'Medical Examinations'!$A$1:$J$2336,5,FALSE)</f>
        <v>No</v>
      </c>
      <c r="G1883" t="str">
        <f>VLOOKUP($A1883,'Medical Examinations'!$A$1:$J$2336,6,FALSE)</f>
        <v>No</v>
      </c>
      <c r="H1883">
        <f>VLOOKUP($A1883,'Medical Examinations'!$A$1:$J$2336,7,FALSE)</f>
        <v>1</v>
      </c>
      <c r="I1883" t="str">
        <f>VLOOKUP($A1883,'Medical Examinations'!$A$1:$J$2336,8,FALSE)</f>
        <v>No</v>
      </c>
      <c r="J1883" t="str">
        <f>VLOOKUP($A1883,'Medical Examinations'!$A$1:$J$2336,9,FALSE)</f>
        <v>Obesity</v>
      </c>
      <c r="K1883" t="str">
        <f>VLOOKUP($A1883,'Medical Examinations'!$A$1:$J$2336,10,FALSE)</f>
        <v>Normal</v>
      </c>
      <c r="L1883">
        <f>VLOOKUP($A1883,'Hospitalisation Details'!$A$1:$O$2344,2,FALSE)</f>
        <v>4</v>
      </c>
      <c r="M1883" s="6" t="str">
        <f>VLOOKUP($A1883,'Hospitalisation Details'!$A$1:$O$2344,5,FALSE)</f>
        <v>4-Aug-1992</v>
      </c>
      <c r="N1883" s="28">
        <f>VLOOKUP($A1883,'Hospitalisation Details'!$A$1:$O$2344,6,FALSE)</f>
        <v>30</v>
      </c>
      <c r="O1883" s="28">
        <f>VLOOKUP($A1883,'Hospitalisation Details'!$A$1:$O$2344,7,FALSE)</f>
        <v>1</v>
      </c>
      <c r="P1883" s="28">
        <f>VLOOKUP($A1883,'Hospitalisation Details'!$A$1:$O$2344,8,FALSE)</f>
        <v>4151.03</v>
      </c>
      <c r="Q1883" t="str">
        <f>VLOOKUP($A1883,'Hospitalisation Details'!$A$1:$O$2344,3,FALSE)</f>
        <v>Aug</v>
      </c>
    </row>
    <row r="1884" spans="1:17" ht="15.6" x14ac:dyDescent="0.3">
      <c r="A1884" s="21" t="s">
        <v>483</v>
      </c>
      <c r="B1884" t="str">
        <f>VLOOKUP($A1884,'Customer Names'!$A$2:$D$2336,3,FALSE)</f>
        <v>Joyce</v>
      </c>
      <c r="C1884">
        <f>VLOOKUP($A1884,'Medical Examinations'!$A$1:$J$2336,2,FALSE)</f>
        <v>32.4</v>
      </c>
      <c r="D1884">
        <f>VLOOKUP($A1884,'Medical Examinations'!$A$1:$J$2336,3,FALSE)</f>
        <v>5.08</v>
      </c>
      <c r="E1884" t="str">
        <f>VLOOKUP($A1884,'Medical Examinations'!$A$1:$J$2336,4,FALSE)</f>
        <v>No</v>
      </c>
      <c r="F1884" t="str">
        <f>VLOOKUP($A1884,'Medical Examinations'!$A$1:$J$2336,5,FALSE)</f>
        <v>No</v>
      </c>
      <c r="G1884" t="str">
        <f>VLOOKUP($A1884,'Medical Examinations'!$A$1:$J$2336,6,FALSE)</f>
        <v>No</v>
      </c>
      <c r="H1884">
        <f>VLOOKUP($A1884,'Medical Examinations'!$A$1:$J$2336,7,FALSE)</f>
        <v>1</v>
      </c>
      <c r="I1884" t="str">
        <f>VLOOKUP($A1884,'Medical Examinations'!$A$1:$J$2336,8,FALSE)</f>
        <v>No</v>
      </c>
      <c r="J1884" t="str">
        <f>VLOOKUP($A1884,'Medical Examinations'!$A$1:$J$2336,9,FALSE)</f>
        <v>Obesity</v>
      </c>
      <c r="K1884" t="str">
        <f>VLOOKUP($A1884,'Medical Examinations'!$A$1:$J$2336,10,FALSE)</f>
        <v>Normal</v>
      </c>
      <c r="L1884">
        <f>VLOOKUP($A1884,'Hospitalisation Details'!$A$1:$O$2344,2,FALSE)</f>
        <v>28</v>
      </c>
      <c r="M1884" s="6" t="str">
        <f>VLOOKUP($A1884,'Hospitalisation Details'!$A$1:$O$2344,5,FALSE)</f>
        <v>28-Jun-1992</v>
      </c>
      <c r="N1884" s="28">
        <f>VLOOKUP($A1884,'Hospitalisation Details'!$A$1:$O$2344,6,FALSE)</f>
        <v>30</v>
      </c>
      <c r="O1884" s="28">
        <f>VLOOKUP($A1884,'Hospitalisation Details'!$A$1:$O$2344,7,FALSE)</f>
        <v>1</v>
      </c>
      <c r="P1884" s="28">
        <f>VLOOKUP($A1884,'Hospitalisation Details'!$A$1:$O$2344,8,FALSE)</f>
        <v>4149.74</v>
      </c>
      <c r="Q1884" t="str">
        <f>VLOOKUP($A1884,'Hospitalisation Details'!$A$1:$O$2344,3,FALSE)</f>
        <v>Jun</v>
      </c>
    </row>
    <row r="1885" spans="1:17" ht="15.6" x14ac:dyDescent="0.3">
      <c r="A1885" s="21" t="s">
        <v>482</v>
      </c>
      <c r="B1885" t="str">
        <f>VLOOKUP($A1885,'Customer Names'!$A$2:$D$2336,3,FALSE)</f>
        <v>Alison W</v>
      </c>
      <c r="C1885">
        <f>VLOOKUP($A1885,'Medical Examinations'!$A$1:$J$2336,2,FALSE)</f>
        <v>27.93</v>
      </c>
      <c r="D1885">
        <f>VLOOKUP($A1885,'Medical Examinations'!$A$1:$J$2336,3,FALSE)</f>
        <v>5.59</v>
      </c>
      <c r="E1885" t="str">
        <f>VLOOKUP($A1885,'Medical Examinations'!$A$1:$J$2336,4,FALSE)</f>
        <v>No</v>
      </c>
      <c r="F1885" t="str">
        <f>VLOOKUP($A1885,'Medical Examinations'!$A$1:$J$2336,5,FALSE)</f>
        <v>No</v>
      </c>
      <c r="G1885" t="str">
        <f>VLOOKUP($A1885,'Medical Examinations'!$A$1:$J$2336,6,FALSE)</f>
        <v>No</v>
      </c>
      <c r="H1885">
        <f>VLOOKUP($A1885,'Medical Examinations'!$A$1:$J$2336,7,FALSE)</f>
        <v>1</v>
      </c>
      <c r="I1885" t="str">
        <f>VLOOKUP($A1885,'Medical Examinations'!$A$1:$J$2336,8,FALSE)</f>
        <v>No</v>
      </c>
      <c r="J1885" t="str">
        <f>VLOOKUP($A1885,'Medical Examinations'!$A$1:$J$2336,9,FALSE)</f>
        <v>Over Weight</v>
      </c>
      <c r="K1885" t="str">
        <f>VLOOKUP($A1885,'Medical Examinations'!$A$1:$J$2336,10,FALSE)</f>
        <v>Normal</v>
      </c>
      <c r="L1885">
        <f>VLOOKUP($A1885,'Hospitalisation Details'!$A$1:$O$2344,2,FALSE)</f>
        <v>18</v>
      </c>
      <c r="M1885" s="6" t="str">
        <f>VLOOKUP($A1885,'Hospitalisation Details'!$A$1:$O$2344,5,FALSE)</f>
        <v>18-Jun-1992</v>
      </c>
      <c r="N1885" s="28">
        <f>VLOOKUP($A1885,'Hospitalisation Details'!$A$1:$O$2344,6,FALSE)</f>
        <v>30</v>
      </c>
      <c r="O1885" s="28">
        <f>VLOOKUP($A1885,'Hospitalisation Details'!$A$1:$O$2344,7,FALSE)</f>
        <v>0</v>
      </c>
      <c r="P1885" s="28">
        <f>VLOOKUP($A1885,'Hospitalisation Details'!$A$1:$O$2344,8,FALSE)</f>
        <v>4137.5200000000004</v>
      </c>
      <c r="Q1885" t="str">
        <f>VLOOKUP($A1885,'Hospitalisation Details'!$A$1:$O$2344,3,FALSE)</f>
        <v>Jun</v>
      </c>
    </row>
    <row r="1886" spans="1:17" ht="15.6" x14ac:dyDescent="0.3">
      <c r="A1886" s="21" t="s">
        <v>481</v>
      </c>
      <c r="B1886" t="str">
        <f>VLOOKUP($A1886,'Customer Names'!$A$2:$D$2336,3,FALSE)</f>
        <v>Tammara C</v>
      </c>
      <c r="C1886">
        <f>VLOOKUP($A1886,'Medical Examinations'!$A$1:$J$2336,2,FALSE)</f>
        <v>21.754999999999999</v>
      </c>
      <c r="D1886">
        <f>VLOOKUP($A1886,'Medical Examinations'!$A$1:$J$2336,3,FALSE)</f>
        <v>5.12</v>
      </c>
      <c r="E1886" t="str">
        <f>VLOOKUP($A1886,'Medical Examinations'!$A$1:$J$2336,4,FALSE)</f>
        <v>No</v>
      </c>
      <c r="F1886" t="str">
        <f>VLOOKUP($A1886,'Medical Examinations'!$A$1:$J$2336,5,FALSE)</f>
        <v>No</v>
      </c>
      <c r="G1886" t="str">
        <f>VLOOKUP($A1886,'Medical Examinations'!$A$1:$J$2336,6,FALSE)</f>
        <v>No</v>
      </c>
      <c r="H1886">
        <f>VLOOKUP($A1886,'Medical Examinations'!$A$1:$J$2336,7,FALSE)</f>
        <v>0</v>
      </c>
      <c r="I1886" t="str">
        <f>VLOOKUP($A1886,'Medical Examinations'!$A$1:$J$2336,8,FALSE)</f>
        <v>No</v>
      </c>
      <c r="J1886" t="str">
        <f>VLOOKUP($A1886,'Medical Examinations'!$A$1:$J$2336,9,FALSE)</f>
        <v>Normal Weight</v>
      </c>
      <c r="K1886" t="str">
        <f>VLOOKUP($A1886,'Medical Examinations'!$A$1:$J$2336,10,FALSE)</f>
        <v>Normal</v>
      </c>
      <c r="L1886">
        <f>VLOOKUP($A1886,'Hospitalisation Details'!$A$1:$O$2344,2,FALSE)</f>
        <v>6</v>
      </c>
      <c r="M1886" s="6" t="str">
        <f>VLOOKUP($A1886,'Hospitalisation Details'!$A$1:$O$2344,5,FALSE)</f>
        <v>6-Aug-1991</v>
      </c>
      <c r="N1886" s="28">
        <f>VLOOKUP($A1886,'Hospitalisation Details'!$A$1:$O$2344,6,FALSE)</f>
        <v>31</v>
      </c>
      <c r="O1886" s="28">
        <f>VLOOKUP($A1886,'Hospitalisation Details'!$A$1:$O$2344,7,FALSE)</f>
        <v>0</v>
      </c>
      <c r="P1886" s="28">
        <f>VLOOKUP($A1886,'Hospitalisation Details'!$A$1:$O$2344,8,FALSE)</f>
        <v>4134.08</v>
      </c>
      <c r="Q1886" t="str">
        <f>VLOOKUP($A1886,'Hospitalisation Details'!$A$1:$O$2344,3,FALSE)</f>
        <v>Aug</v>
      </c>
    </row>
    <row r="1887" spans="1:17" ht="15.6" x14ac:dyDescent="0.3">
      <c r="A1887" s="21" t="s">
        <v>480</v>
      </c>
      <c r="B1887" t="str">
        <f>VLOOKUP($A1887,'Customer Names'!$A$2:$D$2336,3,FALSE)</f>
        <v>Dorota</v>
      </c>
      <c r="C1887">
        <f>VLOOKUP($A1887,'Medical Examinations'!$A$1:$J$2336,2,FALSE)</f>
        <v>25.934999999999999</v>
      </c>
      <c r="D1887">
        <f>VLOOKUP($A1887,'Medical Examinations'!$A$1:$J$2336,3,FALSE)</f>
        <v>4.95</v>
      </c>
      <c r="E1887" t="str">
        <f>VLOOKUP($A1887,'Medical Examinations'!$A$1:$J$2336,4,FALSE)</f>
        <v>No</v>
      </c>
      <c r="F1887" t="str">
        <f>VLOOKUP($A1887,'Medical Examinations'!$A$1:$J$2336,5,FALSE)</f>
        <v>No</v>
      </c>
      <c r="G1887" t="str">
        <f>VLOOKUP($A1887,'Medical Examinations'!$A$1:$J$2336,6,FALSE)</f>
        <v>No</v>
      </c>
      <c r="H1887">
        <f>VLOOKUP($A1887,'Medical Examinations'!$A$1:$J$2336,7,FALSE)</f>
        <v>0</v>
      </c>
      <c r="I1887" t="str">
        <f>VLOOKUP($A1887,'Medical Examinations'!$A$1:$J$2336,8,FALSE)</f>
        <v>No</v>
      </c>
      <c r="J1887" t="str">
        <f>VLOOKUP($A1887,'Medical Examinations'!$A$1:$J$2336,9,FALSE)</f>
        <v>Over Weight</v>
      </c>
      <c r="K1887" t="str">
        <f>VLOOKUP($A1887,'Medical Examinations'!$A$1:$J$2336,10,FALSE)</f>
        <v>Normal</v>
      </c>
      <c r="L1887">
        <f>VLOOKUP($A1887,'Hospitalisation Details'!$A$1:$O$2344,2,FALSE)</f>
        <v>21</v>
      </c>
      <c r="M1887" s="6" t="str">
        <f>VLOOKUP($A1887,'Hospitalisation Details'!$A$1:$O$2344,5,FALSE)</f>
        <v>21-Aug-1994</v>
      </c>
      <c r="N1887" s="28">
        <f>VLOOKUP($A1887,'Hospitalisation Details'!$A$1:$O$2344,6,FALSE)</f>
        <v>28</v>
      </c>
      <c r="O1887" s="28">
        <f>VLOOKUP($A1887,'Hospitalisation Details'!$A$1:$O$2344,7,FALSE)</f>
        <v>1</v>
      </c>
      <c r="P1887" s="28">
        <f>VLOOKUP($A1887,'Hospitalisation Details'!$A$1:$O$2344,8,FALSE)</f>
        <v>4133.6400000000003</v>
      </c>
      <c r="Q1887" t="str">
        <f>VLOOKUP($A1887,'Hospitalisation Details'!$A$1:$O$2344,3,FALSE)</f>
        <v>Aug</v>
      </c>
    </row>
    <row r="1888" spans="1:17" ht="15.6" x14ac:dyDescent="0.3">
      <c r="A1888" s="21" t="s">
        <v>479</v>
      </c>
      <c r="B1888" t="str">
        <f>VLOOKUP($A1888,'Customer Names'!$A$2:$D$2336,3,FALSE)</f>
        <v>Jose Norberto Sr</v>
      </c>
      <c r="C1888">
        <f>VLOOKUP($A1888,'Medical Examinations'!$A$1:$J$2336,2,FALSE)</f>
        <v>31.5</v>
      </c>
      <c r="D1888">
        <f>VLOOKUP($A1888,'Medical Examinations'!$A$1:$J$2336,3,FALSE)</f>
        <v>6.16</v>
      </c>
      <c r="E1888" t="str">
        <f>VLOOKUP($A1888,'Medical Examinations'!$A$1:$J$2336,4,FALSE)</f>
        <v>No</v>
      </c>
      <c r="F1888" t="str">
        <f>VLOOKUP($A1888,'Medical Examinations'!$A$1:$J$2336,5,FALSE)</f>
        <v>No</v>
      </c>
      <c r="G1888" t="str">
        <f>VLOOKUP($A1888,'Medical Examinations'!$A$1:$J$2336,6,FALSE)</f>
        <v>No</v>
      </c>
      <c r="H1888">
        <f>VLOOKUP($A1888,'Medical Examinations'!$A$1:$J$2336,7,FALSE)</f>
        <v>0</v>
      </c>
      <c r="I1888" t="str">
        <f>VLOOKUP($A1888,'Medical Examinations'!$A$1:$J$2336,8,FALSE)</f>
        <v>No</v>
      </c>
      <c r="J1888" t="str">
        <f>VLOOKUP($A1888,'Medical Examinations'!$A$1:$J$2336,9,FALSE)</f>
        <v>Obesity</v>
      </c>
      <c r="K1888" t="str">
        <f>VLOOKUP($A1888,'Medical Examinations'!$A$1:$J$2336,10,FALSE)</f>
        <v>Prediabetes</v>
      </c>
      <c r="L1888">
        <f>VLOOKUP($A1888,'Hospitalisation Details'!$A$1:$O$2344,2,FALSE)</f>
        <v>14</v>
      </c>
      <c r="M1888" s="6" t="str">
        <f>VLOOKUP($A1888,'Hospitalisation Details'!$A$1:$O$2344,5,FALSE)</f>
        <v>14-Dec-1990</v>
      </c>
      <c r="N1888" s="28">
        <f>VLOOKUP($A1888,'Hospitalisation Details'!$A$1:$O$2344,6,FALSE)</f>
        <v>32</v>
      </c>
      <c r="O1888" s="28">
        <f>VLOOKUP($A1888,'Hospitalisation Details'!$A$1:$O$2344,7,FALSE)</f>
        <v>1</v>
      </c>
      <c r="P1888" s="28">
        <f>VLOOKUP($A1888,'Hospitalisation Details'!$A$1:$O$2344,8,FALSE)</f>
        <v>4076.5</v>
      </c>
      <c r="Q1888" t="str">
        <f>VLOOKUP($A1888,'Hospitalisation Details'!$A$1:$O$2344,3,FALSE)</f>
        <v>Dec</v>
      </c>
    </row>
    <row r="1889" spans="1:17" ht="15.6" x14ac:dyDescent="0.3">
      <c r="A1889" s="21" t="s">
        <v>478</v>
      </c>
      <c r="B1889" t="str">
        <f>VLOOKUP($A1889,'Customer Names'!$A$2:$D$2336,3,FALSE)</f>
        <v>Peter</v>
      </c>
      <c r="C1889">
        <f>VLOOKUP($A1889,'Medical Examinations'!$A$1:$J$2336,2,FALSE)</f>
        <v>30.03</v>
      </c>
      <c r="D1889">
        <f>VLOOKUP($A1889,'Medical Examinations'!$A$1:$J$2336,3,FALSE)</f>
        <v>6.41</v>
      </c>
      <c r="E1889" t="str">
        <f>VLOOKUP($A1889,'Medical Examinations'!$A$1:$J$2336,4,FALSE)</f>
        <v>No</v>
      </c>
      <c r="F1889" t="str">
        <f>VLOOKUP($A1889,'Medical Examinations'!$A$1:$J$2336,5,FALSE)</f>
        <v>No</v>
      </c>
      <c r="G1889" t="str">
        <f>VLOOKUP($A1889,'Medical Examinations'!$A$1:$J$2336,6,FALSE)</f>
        <v>No</v>
      </c>
      <c r="H1889">
        <f>VLOOKUP($A1889,'Medical Examinations'!$A$1:$J$2336,7,FALSE)</f>
        <v>0</v>
      </c>
      <c r="I1889" t="str">
        <f>VLOOKUP($A1889,'Medical Examinations'!$A$1:$J$2336,8,FALSE)</f>
        <v>No</v>
      </c>
      <c r="J1889" t="str">
        <f>VLOOKUP($A1889,'Medical Examinations'!$A$1:$J$2336,9,FALSE)</f>
        <v>Obesity</v>
      </c>
      <c r="K1889" t="str">
        <f>VLOOKUP($A1889,'Medical Examinations'!$A$1:$J$2336,10,FALSE)</f>
        <v>Diabetes</v>
      </c>
      <c r="L1889">
        <f>VLOOKUP($A1889,'Hospitalisation Details'!$A$1:$O$2344,2,FALSE)</f>
        <v>1</v>
      </c>
      <c r="M1889" s="6" t="str">
        <f>VLOOKUP($A1889,'Hospitalisation Details'!$A$1:$O$2344,5,FALSE)</f>
        <v>1-Dec-1990</v>
      </c>
      <c r="N1889" s="28">
        <f>VLOOKUP($A1889,'Hospitalisation Details'!$A$1:$O$2344,6,FALSE)</f>
        <v>32</v>
      </c>
      <c r="O1889" s="28">
        <f>VLOOKUP($A1889,'Hospitalisation Details'!$A$1:$O$2344,7,FALSE)</f>
        <v>1</v>
      </c>
      <c r="P1889" s="28">
        <f>VLOOKUP($A1889,'Hospitalisation Details'!$A$1:$O$2344,8,FALSE)</f>
        <v>4074.45</v>
      </c>
      <c r="Q1889" t="str">
        <f>VLOOKUP($A1889,'Hospitalisation Details'!$A$1:$O$2344,3,FALSE)</f>
        <v>Dec</v>
      </c>
    </row>
    <row r="1890" spans="1:17" ht="15.6" x14ac:dyDescent="0.3">
      <c r="A1890" s="21" t="s">
        <v>477</v>
      </c>
      <c r="B1890" t="str">
        <f>VLOOKUP($A1890,'Customer Names'!$A$2:$D$2336,3,FALSE)</f>
        <v>Bryant</v>
      </c>
      <c r="C1890">
        <f>VLOOKUP($A1890,'Medical Examinations'!$A$1:$J$2336,2,FALSE)</f>
        <v>33.479999999999997</v>
      </c>
      <c r="D1890">
        <f>VLOOKUP($A1890,'Medical Examinations'!$A$1:$J$2336,3,FALSE)</f>
        <v>8.94</v>
      </c>
      <c r="E1890" t="str">
        <f>VLOOKUP($A1890,'Medical Examinations'!$A$1:$J$2336,4,FALSE)</f>
        <v>No</v>
      </c>
      <c r="F1890" t="str">
        <f>VLOOKUP($A1890,'Medical Examinations'!$A$1:$J$2336,5,FALSE)</f>
        <v>No</v>
      </c>
      <c r="G1890" t="str">
        <f>VLOOKUP($A1890,'Medical Examinations'!$A$1:$J$2336,6,FALSE)</f>
        <v>No</v>
      </c>
      <c r="H1890">
        <f>VLOOKUP($A1890,'Medical Examinations'!$A$1:$J$2336,7,FALSE)</f>
        <v>0</v>
      </c>
      <c r="I1890" t="str">
        <f>VLOOKUP($A1890,'Medical Examinations'!$A$1:$J$2336,8,FALSE)</f>
        <v>No</v>
      </c>
      <c r="J1890" t="str">
        <f>VLOOKUP($A1890,'Medical Examinations'!$A$1:$J$2336,9,FALSE)</f>
        <v>Obesity</v>
      </c>
      <c r="K1890" t="str">
        <f>VLOOKUP($A1890,'Medical Examinations'!$A$1:$J$2336,10,FALSE)</f>
        <v>Diabetes</v>
      </c>
      <c r="L1890">
        <f>VLOOKUP($A1890,'Hospitalisation Details'!$A$1:$O$2344,2,FALSE)</f>
        <v>18</v>
      </c>
      <c r="M1890" s="6" t="str">
        <f>VLOOKUP($A1890,'Hospitalisation Details'!$A$1:$O$2344,5,FALSE)</f>
        <v>18-Oct-2002</v>
      </c>
      <c r="N1890" s="28">
        <f>VLOOKUP($A1890,'Hospitalisation Details'!$A$1:$O$2344,6,FALSE)</f>
        <v>20</v>
      </c>
      <c r="O1890" s="28">
        <f>VLOOKUP($A1890,'Hospitalisation Details'!$A$1:$O$2344,7,FALSE)</f>
        <v>0</v>
      </c>
      <c r="P1890" s="28">
        <f>VLOOKUP($A1890,'Hospitalisation Details'!$A$1:$O$2344,8,FALSE)</f>
        <v>4070.51</v>
      </c>
      <c r="Q1890" t="str">
        <f>VLOOKUP($A1890,'Hospitalisation Details'!$A$1:$O$2344,3,FALSE)</f>
        <v>Oct</v>
      </c>
    </row>
    <row r="1891" spans="1:17" ht="15.6" x14ac:dyDescent="0.3">
      <c r="A1891" s="21" t="s">
        <v>476</v>
      </c>
      <c r="B1891" t="str">
        <f>VLOOKUP($A1891,'Customer Names'!$A$2:$D$2336,3,FALSE)</f>
        <v>Christina</v>
      </c>
      <c r="C1891">
        <f>VLOOKUP($A1891,'Medical Examinations'!$A$1:$J$2336,2,FALSE)</f>
        <v>16.510000000000002</v>
      </c>
      <c r="D1891">
        <f>VLOOKUP($A1891,'Medical Examinations'!$A$1:$J$2336,3,FALSE)</f>
        <v>4.42</v>
      </c>
      <c r="E1891" t="str">
        <f>VLOOKUP($A1891,'Medical Examinations'!$A$1:$J$2336,4,FALSE)</f>
        <v>Yes</v>
      </c>
      <c r="F1891" t="str">
        <f>VLOOKUP($A1891,'Medical Examinations'!$A$1:$J$2336,5,FALSE)</f>
        <v>No</v>
      </c>
      <c r="G1891" t="str">
        <f>VLOOKUP($A1891,'Medical Examinations'!$A$1:$J$2336,6,FALSE)</f>
        <v>Yes</v>
      </c>
      <c r="H1891">
        <f>VLOOKUP($A1891,'Medical Examinations'!$A$1:$J$2336,7,FALSE)</f>
        <v>1</v>
      </c>
      <c r="I1891" t="str">
        <f>VLOOKUP($A1891,'Medical Examinations'!$A$1:$J$2336,8,FALSE)</f>
        <v>No</v>
      </c>
      <c r="J1891" t="str">
        <f>VLOOKUP($A1891,'Medical Examinations'!$A$1:$J$2336,9,FALSE)</f>
        <v>Under Weight</v>
      </c>
      <c r="K1891" t="str">
        <f>VLOOKUP($A1891,'Medical Examinations'!$A$1:$J$2336,10,FALSE)</f>
        <v>Normal</v>
      </c>
      <c r="L1891">
        <f>VLOOKUP($A1891,'Hospitalisation Details'!$A$1:$O$2344,2,FALSE)</f>
        <v>16</v>
      </c>
      <c r="M1891" s="6" t="str">
        <f>VLOOKUP($A1891,'Hospitalisation Details'!$A$1:$O$2344,5,FALSE)</f>
        <v>16-Sep-1983</v>
      </c>
      <c r="N1891" s="28">
        <f>VLOOKUP($A1891,'Hospitalisation Details'!$A$1:$O$2344,6,FALSE)</f>
        <v>39</v>
      </c>
      <c r="O1891" s="28">
        <f>VLOOKUP($A1891,'Hospitalisation Details'!$A$1:$O$2344,7,FALSE)</f>
        <v>3</v>
      </c>
      <c r="P1891" s="28">
        <f>VLOOKUP($A1891,'Hospitalisation Details'!$A$1:$O$2344,8,FALSE)</f>
        <v>4070.42</v>
      </c>
      <c r="Q1891" t="str">
        <f>VLOOKUP($A1891,'Hospitalisation Details'!$A$1:$O$2344,3,FALSE)</f>
        <v>Sep</v>
      </c>
    </row>
    <row r="1892" spans="1:17" ht="15.6" x14ac:dyDescent="0.3">
      <c r="A1892" s="21" t="s">
        <v>475</v>
      </c>
      <c r="B1892" t="str">
        <f>VLOOKUP($A1892,'Customer Names'!$A$2:$D$2336,3,FALSE)</f>
        <v>John</v>
      </c>
      <c r="C1892">
        <f>VLOOKUP($A1892,'Medical Examinations'!$A$1:$J$2336,2,FALSE)</f>
        <v>33.155000000000001</v>
      </c>
      <c r="D1892">
        <f>VLOOKUP($A1892,'Medical Examinations'!$A$1:$J$2336,3,FALSE)</f>
        <v>5.3</v>
      </c>
      <c r="E1892" t="str">
        <f>VLOOKUP($A1892,'Medical Examinations'!$A$1:$J$2336,4,FALSE)</f>
        <v>Yes</v>
      </c>
      <c r="F1892" t="str">
        <f>VLOOKUP($A1892,'Medical Examinations'!$A$1:$J$2336,5,FALSE)</f>
        <v>No</v>
      </c>
      <c r="G1892" t="str">
        <f>VLOOKUP($A1892,'Medical Examinations'!$A$1:$J$2336,6,FALSE)</f>
        <v>No</v>
      </c>
      <c r="H1892">
        <f>VLOOKUP($A1892,'Medical Examinations'!$A$1:$J$2336,7,FALSE)</f>
        <v>1</v>
      </c>
      <c r="I1892" t="str">
        <f>VLOOKUP($A1892,'Medical Examinations'!$A$1:$J$2336,8,FALSE)</f>
        <v>No</v>
      </c>
      <c r="J1892" t="str">
        <f>VLOOKUP($A1892,'Medical Examinations'!$A$1:$J$2336,9,FALSE)</f>
        <v>Obesity</v>
      </c>
      <c r="K1892" t="str">
        <f>VLOOKUP($A1892,'Medical Examinations'!$A$1:$J$2336,10,FALSE)</f>
        <v>Normal</v>
      </c>
      <c r="L1892">
        <f>VLOOKUP($A1892,'Hospitalisation Details'!$A$1:$O$2344,2,FALSE)</f>
        <v>14</v>
      </c>
      <c r="M1892" s="6" t="str">
        <f>VLOOKUP($A1892,'Hospitalisation Details'!$A$1:$O$2344,5,FALSE)</f>
        <v>14-Sep-1995</v>
      </c>
      <c r="N1892" s="28">
        <f>VLOOKUP($A1892,'Hospitalisation Details'!$A$1:$O$2344,6,FALSE)</f>
        <v>27</v>
      </c>
      <c r="O1892" s="28">
        <f>VLOOKUP($A1892,'Hospitalisation Details'!$A$1:$O$2344,7,FALSE)</f>
        <v>2</v>
      </c>
      <c r="P1892" s="28">
        <f>VLOOKUP($A1892,'Hospitalisation Details'!$A$1:$O$2344,8,FALSE)</f>
        <v>4058.71</v>
      </c>
      <c r="Q1892" t="str">
        <f>VLOOKUP($A1892,'Hospitalisation Details'!$A$1:$O$2344,3,FALSE)</f>
        <v>Sep</v>
      </c>
    </row>
    <row r="1893" spans="1:17" ht="15.6" x14ac:dyDescent="0.3">
      <c r="A1893" s="21" t="s">
        <v>474</v>
      </c>
      <c r="B1893" t="str">
        <f>VLOOKUP($A1893,'Customer Names'!$A$2:$D$2336,3,FALSE)</f>
        <v>Eduardo</v>
      </c>
      <c r="C1893">
        <f>VLOOKUP($A1893,'Medical Examinations'!$A$1:$J$2336,2,FALSE)</f>
        <v>37.29</v>
      </c>
      <c r="D1893">
        <f>VLOOKUP($A1893,'Medical Examinations'!$A$1:$J$2336,3,FALSE)</f>
        <v>4.6399999999999997</v>
      </c>
      <c r="E1893" t="str">
        <f>VLOOKUP($A1893,'Medical Examinations'!$A$1:$J$2336,4,FALSE)</f>
        <v>No</v>
      </c>
      <c r="F1893" t="str">
        <f>VLOOKUP($A1893,'Medical Examinations'!$A$1:$J$2336,5,FALSE)</f>
        <v>No</v>
      </c>
      <c r="G1893" t="str">
        <f>VLOOKUP($A1893,'Medical Examinations'!$A$1:$J$2336,6,FALSE)</f>
        <v>Yes</v>
      </c>
      <c r="H1893">
        <f>VLOOKUP($A1893,'Medical Examinations'!$A$1:$J$2336,7,FALSE)</f>
        <v>1</v>
      </c>
      <c r="I1893" t="str">
        <f>VLOOKUP($A1893,'Medical Examinations'!$A$1:$J$2336,8,FALSE)</f>
        <v>No</v>
      </c>
      <c r="J1893" t="str">
        <f>VLOOKUP($A1893,'Medical Examinations'!$A$1:$J$2336,9,FALSE)</f>
        <v>Obesity</v>
      </c>
      <c r="K1893" t="str">
        <f>VLOOKUP($A1893,'Medical Examinations'!$A$1:$J$2336,10,FALSE)</f>
        <v>Normal</v>
      </c>
      <c r="L1893">
        <f>VLOOKUP($A1893,'Hospitalisation Details'!$A$1:$O$2344,2,FALSE)</f>
        <v>13</v>
      </c>
      <c r="M1893" s="6" t="str">
        <f>VLOOKUP($A1893,'Hospitalisation Details'!$A$1:$O$2344,5,FALSE)</f>
        <v>13-Aug-1993</v>
      </c>
      <c r="N1893" s="28">
        <f>VLOOKUP($A1893,'Hospitalisation Details'!$A$1:$O$2344,6,FALSE)</f>
        <v>29</v>
      </c>
      <c r="O1893" s="28">
        <f>VLOOKUP($A1893,'Hospitalisation Details'!$A$1:$O$2344,7,FALSE)</f>
        <v>2</v>
      </c>
      <c r="P1893" s="28">
        <f>VLOOKUP($A1893,'Hospitalisation Details'!$A$1:$O$2344,8,FALSE)</f>
        <v>4058.12</v>
      </c>
      <c r="Q1893" t="str">
        <f>VLOOKUP($A1893,'Hospitalisation Details'!$A$1:$O$2344,3,FALSE)</f>
        <v>Aug</v>
      </c>
    </row>
    <row r="1894" spans="1:17" ht="15.6" x14ac:dyDescent="0.3">
      <c r="A1894" s="21" t="s">
        <v>473</v>
      </c>
      <c r="B1894" t="str">
        <f>VLOOKUP($A1894,'Customer Names'!$A$2:$D$2336,3,FALSE)</f>
        <v>Laura M</v>
      </c>
      <c r="C1894">
        <f>VLOOKUP($A1894,'Medical Examinations'!$A$1:$J$2336,2,FALSE)</f>
        <v>20.23</v>
      </c>
      <c r="D1894">
        <f>VLOOKUP($A1894,'Medical Examinations'!$A$1:$J$2336,3,FALSE)</f>
        <v>6.16</v>
      </c>
      <c r="E1894" t="str">
        <f>VLOOKUP($A1894,'Medical Examinations'!$A$1:$J$2336,4,FALSE)</f>
        <v>Yes</v>
      </c>
      <c r="F1894" t="str">
        <f>VLOOKUP($A1894,'Medical Examinations'!$A$1:$J$2336,5,FALSE)</f>
        <v>No</v>
      </c>
      <c r="G1894" t="str">
        <f>VLOOKUP($A1894,'Medical Examinations'!$A$1:$J$2336,6,FALSE)</f>
        <v>No</v>
      </c>
      <c r="H1894">
        <f>VLOOKUP($A1894,'Medical Examinations'!$A$1:$J$2336,7,FALSE)</f>
        <v>1</v>
      </c>
      <c r="I1894" t="str">
        <f>VLOOKUP($A1894,'Medical Examinations'!$A$1:$J$2336,8,FALSE)</f>
        <v>No</v>
      </c>
      <c r="J1894" t="str">
        <f>VLOOKUP($A1894,'Medical Examinations'!$A$1:$J$2336,9,FALSE)</f>
        <v>Normal Weight</v>
      </c>
      <c r="K1894" t="str">
        <f>VLOOKUP($A1894,'Medical Examinations'!$A$1:$J$2336,10,FALSE)</f>
        <v>Prediabetes</v>
      </c>
      <c r="L1894">
        <f>VLOOKUP($A1894,'Hospitalisation Details'!$A$1:$O$2344,2,FALSE)</f>
        <v>30</v>
      </c>
      <c r="M1894" s="6" t="str">
        <f>VLOOKUP($A1894,'Hospitalisation Details'!$A$1:$O$2344,5,FALSE)</f>
        <v>30-Nov-1988</v>
      </c>
      <c r="N1894" s="28">
        <f>VLOOKUP($A1894,'Hospitalisation Details'!$A$1:$O$2344,6,FALSE)</f>
        <v>34</v>
      </c>
      <c r="O1894" s="28">
        <f>VLOOKUP($A1894,'Hospitalisation Details'!$A$1:$O$2344,7,FALSE)</f>
        <v>3</v>
      </c>
      <c r="P1894" s="28">
        <f>VLOOKUP($A1894,'Hospitalisation Details'!$A$1:$O$2344,8,FALSE)</f>
        <v>4047.94</v>
      </c>
      <c r="Q1894" t="str">
        <f>VLOOKUP($A1894,'Hospitalisation Details'!$A$1:$O$2344,3,FALSE)</f>
        <v>Nov</v>
      </c>
    </row>
    <row r="1895" spans="1:17" ht="15.6" x14ac:dyDescent="0.3">
      <c r="A1895" s="21" t="s">
        <v>472</v>
      </c>
      <c r="B1895" t="str">
        <f>VLOOKUP($A1895,'Customer Names'!$A$2:$D$2336,3,FALSE)</f>
        <v>Charlie</v>
      </c>
      <c r="C1895">
        <f>VLOOKUP($A1895,'Medical Examinations'!$A$1:$J$2336,2,FALSE)</f>
        <v>28.975000000000001</v>
      </c>
      <c r="D1895">
        <f>VLOOKUP($A1895,'Medical Examinations'!$A$1:$J$2336,3,FALSE)</f>
        <v>4.12</v>
      </c>
      <c r="E1895" t="str">
        <f>VLOOKUP($A1895,'Medical Examinations'!$A$1:$J$2336,4,FALSE)</f>
        <v>No</v>
      </c>
      <c r="F1895" t="str">
        <f>VLOOKUP($A1895,'Medical Examinations'!$A$1:$J$2336,5,FALSE)</f>
        <v>No</v>
      </c>
      <c r="G1895" t="str">
        <f>VLOOKUP($A1895,'Medical Examinations'!$A$1:$J$2336,6,FALSE)</f>
        <v>Yes</v>
      </c>
      <c r="H1895">
        <f>VLOOKUP($A1895,'Medical Examinations'!$A$1:$J$2336,7,FALSE)</f>
        <v>1</v>
      </c>
      <c r="I1895" t="str">
        <f>VLOOKUP($A1895,'Medical Examinations'!$A$1:$J$2336,8,FALSE)</f>
        <v>No</v>
      </c>
      <c r="J1895" t="str">
        <f>VLOOKUP($A1895,'Medical Examinations'!$A$1:$J$2336,9,FALSE)</f>
        <v>Over Weight</v>
      </c>
      <c r="K1895" t="str">
        <f>VLOOKUP($A1895,'Medical Examinations'!$A$1:$J$2336,10,FALSE)</f>
        <v>Normal</v>
      </c>
      <c r="L1895">
        <f>VLOOKUP($A1895,'Hospitalisation Details'!$A$1:$O$2344,2,FALSE)</f>
        <v>26</v>
      </c>
      <c r="M1895" s="6" t="str">
        <f>VLOOKUP($A1895,'Hospitalisation Details'!$A$1:$O$2344,5,FALSE)</f>
        <v>26-Dec-1993</v>
      </c>
      <c r="N1895" s="28">
        <f>VLOOKUP($A1895,'Hospitalisation Details'!$A$1:$O$2344,6,FALSE)</f>
        <v>29</v>
      </c>
      <c r="O1895" s="28">
        <f>VLOOKUP($A1895,'Hospitalisation Details'!$A$1:$O$2344,7,FALSE)</f>
        <v>1</v>
      </c>
      <c r="P1895" s="28">
        <f>VLOOKUP($A1895,'Hospitalisation Details'!$A$1:$O$2344,8,FALSE)</f>
        <v>4040.56</v>
      </c>
      <c r="Q1895" t="str">
        <f>VLOOKUP($A1895,'Hospitalisation Details'!$A$1:$O$2344,3,FALSE)</f>
        <v>Dec</v>
      </c>
    </row>
    <row r="1896" spans="1:17" ht="15.6" x14ac:dyDescent="0.3">
      <c r="A1896" s="21" t="s">
        <v>471</v>
      </c>
      <c r="B1896" t="str">
        <f>VLOOKUP($A1896,'Customer Names'!$A$2:$D$2336,3,FALSE)</f>
        <v>Melissa D</v>
      </c>
      <c r="C1896">
        <f>VLOOKUP($A1896,'Medical Examinations'!$A$1:$J$2336,2,FALSE)</f>
        <v>16.420000000000002</v>
      </c>
      <c r="D1896">
        <f>VLOOKUP($A1896,'Medical Examinations'!$A$1:$J$2336,3,FALSE)</f>
        <v>5.77</v>
      </c>
      <c r="E1896" t="str">
        <f>VLOOKUP($A1896,'Medical Examinations'!$A$1:$J$2336,4,FALSE)</f>
        <v>Yes</v>
      </c>
      <c r="F1896" t="str">
        <f>VLOOKUP($A1896,'Medical Examinations'!$A$1:$J$2336,5,FALSE)</f>
        <v>No</v>
      </c>
      <c r="G1896" t="str">
        <f>VLOOKUP($A1896,'Medical Examinations'!$A$1:$J$2336,6,FALSE)</f>
        <v>Yes</v>
      </c>
      <c r="H1896">
        <f>VLOOKUP($A1896,'Medical Examinations'!$A$1:$J$2336,7,FALSE)</f>
        <v>1</v>
      </c>
      <c r="I1896" t="str">
        <f>VLOOKUP($A1896,'Medical Examinations'!$A$1:$J$2336,8,FALSE)</f>
        <v>No</v>
      </c>
      <c r="J1896" t="str">
        <f>VLOOKUP($A1896,'Medical Examinations'!$A$1:$J$2336,9,FALSE)</f>
        <v>Under Weight</v>
      </c>
      <c r="K1896" t="str">
        <f>VLOOKUP($A1896,'Medical Examinations'!$A$1:$J$2336,10,FALSE)</f>
        <v>Prediabetes</v>
      </c>
      <c r="L1896">
        <f>VLOOKUP($A1896,'Hospitalisation Details'!$A$1:$O$2344,2,FALSE)</f>
        <v>10</v>
      </c>
      <c r="M1896" s="6" t="str">
        <f>VLOOKUP($A1896,'Hospitalisation Details'!$A$1:$O$2344,5,FALSE)</f>
        <v>10-Nov-1983</v>
      </c>
      <c r="N1896" s="28">
        <f>VLOOKUP($A1896,'Hospitalisation Details'!$A$1:$O$2344,6,FALSE)</f>
        <v>39</v>
      </c>
      <c r="O1896" s="28">
        <f>VLOOKUP($A1896,'Hospitalisation Details'!$A$1:$O$2344,7,FALSE)</f>
        <v>3</v>
      </c>
      <c r="P1896" s="28">
        <f>VLOOKUP($A1896,'Hospitalisation Details'!$A$1:$O$2344,8,FALSE)</f>
        <v>4039.9</v>
      </c>
      <c r="Q1896" t="str">
        <f>VLOOKUP($A1896,'Hospitalisation Details'!$A$1:$O$2344,3,FALSE)</f>
        <v>Nov</v>
      </c>
    </row>
    <row r="1897" spans="1:17" ht="15.6" x14ac:dyDescent="0.3">
      <c r="A1897" s="21" t="s">
        <v>470</v>
      </c>
      <c r="B1897" t="str">
        <f>VLOOKUP($A1897,'Customer Names'!$A$2:$D$2336,3,FALSE)</f>
        <v>Dan C.Jr</v>
      </c>
      <c r="C1897">
        <f>VLOOKUP($A1897,'Medical Examinations'!$A$1:$J$2336,2,FALSE)</f>
        <v>17.559999999999999</v>
      </c>
      <c r="D1897">
        <f>VLOOKUP($A1897,'Medical Examinations'!$A$1:$J$2336,3,FALSE)</f>
        <v>6.2</v>
      </c>
      <c r="E1897" t="str">
        <f>VLOOKUP($A1897,'Medical Examinations'!$A$1:$J$2336,4,FALSE)</f>
        <v>No</v>
      </c>
      <c r="F1897" t="str">
        <f>VLOOKUP($A1897,'Medical Examinations'!$A$1:$J$2336,5,FALSE)</f>
        <v>No</v>
      </c>
      <c r="G1897" t="str">
        <f>VLOOKUP($A1897,'Medical Examinations'!$A$1:$J$2336,6,FALSE)</f>
        <v>No</v>
      </c>
      <c r="H1897">
        <f>VLOOKUP($A1897,'Medical Examinations'!$A$1:$J$2336,7,FALSE)</f>
        <v>1</v>
      </c>
      <c r="I1897" t="str">
        <f>VLOOKUP($A1897,'Medical Examinations'!$A$1:$J$2336,8,FALSE)</f>
        <v>No</v>
      </c>
      <c r="J1897" t="str">
        <f>VLOOKUP($A1897,'Medical Examinations'!$A$1:$J$2336,9,FALSE)</f>
        <v>Under Weight</v>
      </c>
      <c r="K1897" t="str">
        <f>VLOOKUP($A1897,'Medical Examinations'!$A$1:$J$2336,10,FALSE)</f>
        <v>Prediabetes</v>
      </c>
      <c r="L1897">
        <f>VLOOKUP($A1897,'Hospitalisation Details'!$A$1:$O$2344,2,FALSE)</f>
        <v>7</v>
      </c>
      <c r="M1897" s="6" t="str">
        <f>VLOOKUP($A1897,'Hospitalisation Details'!$A$1:$O$2344,5,FALSE)</f>
        <v>7-Jul-1984</v>
      </c>
      <c r="N1897" s="28">
        <f>VLOOKUP($A1897,'Hospitalisation Details'!$A$1:$O$2344,6,FALSE)</f>
        <v>38</v>
      </c>
      <c r="O1897" s="28">
        <f>VLOOKUP($A1897,'Hospitalisation Details'!$A$1:$O$2344,7,FALSE)</f>
        <v>3</v>
      </c>
      <c r="P1897" s="28">
        <f>VLOOKUP($A1897,'Hospitalisation Details'!$A$1:$O$2344,8,FALSE)</f>
        <v>4038.41</v>
      </c>
      <c r="Q1897" t="str">
        <f>VLOOKUP($A1897,'Hospitalisation Details'!$A$1:$O$2344,3,FALSE)</f>
        <v>Jul</v>
      </c>
    </row>
    <row r="1898" spans="1:17" ht="15.6" x14ac:dyDescent="0.3">
      <c r="A1898" s="21" t="s">
        <v>469</v>
      </c>
      <c r="B1898" t="str">
        <f>VLOOKUP($A1898,'Customer Names'!$A$2:$D$2336,3,FALSE)</f>
        <v>Matthew</v>
      </c>
      <c r="C1898">
        <f>VLOOKUP($A1898,'Medical Examinations'!$A$1:$J$2336,2,FALSE)</f>
        <v>24.13</v>
      </c>
      <c r="D1898">
        <f>VLOOKUP($A1898,'Medical Examinations'!$A$1:$J$2336,3,FALSE)</f>
        <v>4.3899999999999997</v>
      </c>
      <c r="E1898" t="str">
        <f>VLOOKUP($A1898,'Medical Examinations'!$A$1:$J$2336,4,FALSE)</f>
        <v>No</v>
      </c>
      <c r="F1898" t="str">
        <f>VLOOKUP($A1898,'Medical Examinations'!$A$1:$J$2336,5,FALSE)</f>
        <v>No</v>
      </c>
      <c r="G1898" t="str">
        <f>VLOOKUP($A1898,'Medical Examinations'!$A$1:$J$2336,6,FALSE)</f>
        <v>No</v>
      </c>
      <c r="H1898">
        <f>VLOOKUP($A1898,'Medical Examinations'!$A$1:$J$2336,7,FALSE)</f>
        <v>1</v>
      </c>
      <c r="I1898" t="str">
        <f>VLOOKUP($A1898,'Medical Examinations'!$A$1:$J$2336,8,FALSE)</f>
        <v>No</v>
      </c>
      <c r="J1898" t="str">
        <f>VLOOKUP($A1898,'Medical Examinations'!$A$1:$J$2336,9,FALSE)</f>
        <v>Normal Weight</v>
      </c>
      <c r="K1898" t="str">
        <f>VLOOKUP($A1898,'Medical Examinations'!$A$1:$J$2336,10,FALSE)</f>
        <v>Normal</v>
      </c>
      <c r="L1898">
        <f>VLOOKUP($A1898,'Hospitalisation Details'!$A$1:$O$2344,2,FALSE)</f>
        <v>11</v>
      </c>
      <c r="M1898" s="6" t="str">
        <f>VLOOKUP($A1898,'Hospitalisation Details'!$A$1:$O$2344,5,FALSE)</f>
        <v>11-Oct-1992</v>
      </c>
      <c r="N1898" s="28">
        <f>VLOOKUP($A1898,'Hospitalisation Details'!$A$1:$O$2344,6,FALSE)</f>
        <v>30</v>
      </c>
      <c r="O1898" s="28">
        <f>VLOOKUP($A1898,'Hospitalisation Details'!$A$1:$O$2344,7,FALSE)</f>
        <v>1</v>
      </c>
      <c r="P1898" s="28">
        <f>VLOOKUP($A1898,'Hospitalisation Details'!$A$1:$O$2344,8,FALSE)</f>
        <v>4032.24</v>
      </c>
      <c r="Q1898" t="str">
        <f>VLOOKUP($A1898,'Hospitalisation Details'!$A$1:$O$2344,3,FALSE)</f>
        <v>Oct</v>
      </c>
    </row>
    <row r="1899" spans="1:17" ht="15.6" x14ac:dyDescent="0.3">
      <c r="A1899" s="21" t="s">
        <v>468</v>
      </c>
      <c r="B1899" t="str">
        <f>VLOOKUP($A1899,'Customer Names'!$A$2:$D$2336,3,FALSE)</f>
        <v>Wesley C</v>
      </c>
      <c r="C1899">
        <f>VLOOKUP($A1899,'Medical Examinations'!$A$1:$J$2336,2,FALSE)</f>
        <v>19.95</v>
      </c>
      <c r="D1899">
        <f>VLOOKUP($A1899,'Medical Examinations'!$A$1:$J$2336,3,FALSE)</f>
        <v>5.13</v>
      </c>
      <c r="E1899" t="str">
        <f>VLOOKUP($A1899,'Medical Examinations'!$A$1:$J$2336,4,FALSE)</f>
        <v>No</v>
      </c>
      <c r="F1899" t="str">
        <f>VLOOKUP($A1899,'Medical Examinations'!$A$1:$J$2336,5,FALSE)</f>
        <v>Yes</v>
      </c>
      <c r="G1899" t="str">
        <f>VLOOKUP($A1899,'Medical Examinations'!$A$1:$J$2336,6,FALSE)</f>
        <v>No</v>
      </c>
      <c r="H1899">
        <f>VLOOKUP($A1899,'Medical Examinations'!$A$1:$J$2336,7,FALSE)</f>
        <v>2</v>
      </c>
      <c r="I1899" t="str">
        <f>VLOOKUP($A1899,'Medical Examinations'!$A$1:$J$2336,8,FALSE)</f>
        <v>No</v>
      </c>
      <c r="J1899" t="str">
        <f>VLOOKUP($A1899,'Medical Examinations'!$A$1:$J$2336,9,FALSE)</f>
        <v>Normal Weight</v>
      </c>
      <c r="K1899" t="str">
        <f>VLOOKUP($A1899,'Medical Examinations'!$A$1:$J$2336,10,FALSE)</f>
        <v>Normal</v>
      </c>
      <c r="L1899">
        <f>VLOOKUP($A1899,'Hospitalisation Details'!$A$1:$O$2344,2,FALSE)</f>
        <v>13</v>
      </c>
      <c r="M1899" s="6" t="str">
        <f>VLOOKUP($A1899,'Hospitalisation Details'!$A$1:$O$2344,5,FALSE)</f>
        <v>13-Sep-2000</v>
      </c>
      <c r="N1899" s="28">
        <f>VLOOKUP($A1899,'Hospitalisation Details'!$A$1:$O$2344,6,FALSE)</f>
        <v>22</v>
      </c>
      <c r="O1899" s="28">
        <f>VLOOKUP($A1899,'Hospitalisation Details'!$A$1:$O$2344,7,FALSE)</f>
        <v>3</v>
      </c>
      <c r="P1899" s="28">
        <f>VLOOKUP($A1899,'Hospitalisation Details'!$A$1:$O$2344,8,FALSE)</f>
        <v>4005.42</v>
      </c>
      <c r="Q1899" t="str">
        <f>VLOOKUP($A1899,'Hospitalisation Details'!$A$1:$O$2344,3,FALSE)</f>
        <v>Sep</v>
      </c>
    </row>
    <row r="1900" spans="1:17" ht="15.6" x14ac:dyDescent="0.3">
      <c r="A1900" s="21" t="s">
        <v>467</v>
      </c>
      <c r="B1900" t="str">
        <f>VLOOKUP($A1900,'Customer Names'!$A$2:$D$2336,3,FALSE)</f>
        <v>Christopher</v>
      </c>
      <c r="C1900">
        <f>VLOOKUP($A1900,'Medical Examinations'!$A$1:$J$2336,2,FALSE)</f>
        <v>21.24</v>
      </c>
      <c r="D1900">
        <f>VLOOKUP($A1900,'Medical Examinations'!$A$1:$J$2336,3,FALSE)</f>
        <v>4.49</v>
      </c>
      <c r="E1900" t="str">
        <f>VLOOKUP($A1900,'Medical Examinations'!$A$1:$J$2336,4,FALSE)</f>
        <v>No</v>
      </c>
      <c r="F1900" t="str">
        <f>VLOOKUP($A1900,'Medical Examinations'!$A$1:$J$2336,5,FALSE)</f>
        <v>No</v>
      </c>
      <c r="G1900" t="str">
        <f>VLOOKUP($A1900,'Medical Examinations'!$A$1:$J$2336,6,FALSE)</f>
        <v>No</v>
      </c>
      <c r="H1900">
        <f>VLOOKUP($A1900,'Medical Examinations'!$A$1:$J$2336,7,FALSE)</f>
        <v>0</v>
      </c>
      <c r="I1900" t="str">
        <f>VLOOKUP($A1900,'Medical Examinations'!$A$1:$J$2336,8,FALSE)</f>
        <v>No</v>
      </c>
      <c r="J1900" t="str">
        <f>VLOOKUP($A1900,'Medical Examinations'!$A$1:$J$2336,9,FALSE)</f>
        <v>Normal Weight</v>
      </c>
      <c r="K1900" t="str">
        <f>VLOOKUP($A1900,'Medical Examinations'!$A$1:$J$2336,10,FALSE)</f>
        <v>Normal</v>
      </c>
      <c r="L1900">
        <f>VLOOKUP($A1900,'Hospitalisation Details'!$A$1:$O$2344,2,FALSE)</f>
        <v>10</v>
      </c>
      <c r="M1900" s="6" t="str">
        <f>VLOOKUP($A1900,'Hospitalisation Details'!$A$1:$O$2344,5,FALSE)</f>
        <v>10-Jul-1989</v>
      </c>
      <c r="N1900" s="28">
        <f>VLOOKUP($A1900,'Hospitalisation Details'!$A$1:$O$2344,6,FALSE)</f>
        <v>33</v>
      </c>
      <c r="O1900" s="28">
        <f>VLOOKUP($A1900,'Hospitalisation Details'!$A$1:$O$2344,7,FALSE)</f>
        <v>3</v>
      </c>
      <c r="P1900" s="28">
        <f>VLOOKUP($A1900,'Hospitalisation Details'!$A$1:$O$2344,8,FALSE)</f>
        <v>4002.36</v>
      </c>
      <c r="Q1900" t="str">
        <f>VLOOKUP($A1900,'Hospitalisation Details'!$A$1:$O$2344,3,FALSE)</f>
        <v>Jul</v>
      </c>
    </row>
    <row r="1901" spans="1:17" ht="15.6" x14ac:dyDescent="0.3">
      <c r="A1901" s="21" t="s">
        <v>466</v>
      </c>
      <c r="B1901" t="str">
        <f>VLOOKUP($A1901,'Customer Names'!$A$2:$D$2336,3,FALSE)</f>
        <v>Jessica</v>
      </c>
      <c r="C1901">
        <f>VLOOKUP($A1901,'Medical Examinations'!$A$1:$J$2336,2,FALSE)</f>
        <v>44.22</v>
      </c>
      <c r="D1901">
        <f>VLOOKUP($A1901,'Medical Examinations'!$A$1:$J$2336,3,FALSE)</f>
        <v>6.35</v>
      </c>
      <c r="E1901" t="str">
        <f>VLOOKUP($A1901,'Medical Examinations'!$A$1:$J$2336,4,FALSE)</f>
        <v>No</v>
      </c>
      <c r="F1901" t="str">
        <f>VLOOKUP($A1901,'Medical Examinations'!$A$1:$J$2336,5,FALSE)</f>
        <v>No</v>
      </c>
      <c r="G1901" t="str">
        <f>VLOOKUP($A1901,'Medical Examinations'!$A$1:$J$2336,6,FALSE)</f>
        <v>No</v>
      </c>
      <c r="H1901">
        <f>VLOOKUP($A1901,'Medical Examinations'!$A$1:$J$2336,7,FALSE)</f>
        <v>0</v>
      </c>
      <c r="I1901" t="str">
        <f>VLOOKUP($A1901,'Medical Examinations'!$A$1:$J$2336,8,FALSE)</f>
        <v>No</v>
      </c>
      <c r="J1901" t="str">
        <f>VLOOKUP($A1901,'Medical Examinations'!$A$1:$J$2336,9,FALSE)</f>
        <v>Obesity</v>
      </c>
      <c r="K1901" t="str">
        <f>VLOOKUP($A1901,'Medical Examinations'!$A$1:$J$2336,10,FALSE)</f>
        <v>Prediabetes</v>
      </c>
      <c r="L1901">
        <f>VLOOKUP($A1901,'Hospitalisation Details'!$A$1:$O$2344,2,FALSE)</f>
        <v>1</v>
      </c>
      <c r="M1901" s="6" t="str">
        <f>VLOOKUP($A1901,'Hospitalisation Details'!$A$1:$O$2344,5,FALSE)</f>
        <v>1-Nov-1990</v>
      </c>
      <c r="N1901" s="28">
        <f>VLOOKUP($A1901,'Hospitalisation Details'!$A$1:$O$2344,6,FALSE)</f>
        <v>32</v>
      </c>
      <c r="O1901" s="28">
        <f>VLOOKUP($A1901,'Hospitalisation Details'!$A$1:$O$2344,7,FALSE)</f>
        <v>0</v>
      </c>
      <c r="P1901" s="28">
        <f>VLOOKUP($A1901,'Hospitalisation Details'!$A$1:$O$2344,8,FALSE)</f>
        <v>3994.18</v>
      </c>
      <c r="Q1901" t="str">
        <f>VLOOKUP($A1901,'Hospitalisation Details'!$A$1:$O$2344,3,FALSE)</f>
        <v>Nov</v>
      </c>
    </row>
    <row r="1902" spans="1:17" ht="15.6" x14ac:dyDescent="0.3">
      <c r="A1902" s="21" t="s">
        <v>465</v>
      </c>
      <c r="B1902" t="str">
        <f>VLOOKUP($A1902,'Customer Names'!$A$2:$D$2336,3,FALSE)</f>
        <v>Christin</v>
      </c>
      <c r="C1902">
        <f>VLOOKUP($A1902,'Medical Examinations'!$A$1:$J$2336,2,FALSE)</f>
        <v>41.1</v>
      </c>
      <c r="D1902">
        <f>VLOOKUP($A1902,'Medical Examinations'!$A$1:$J$2336,3,FALSE)</f>
        <v>5.79</v>
      </c>
      <c r="E1902" t="str">
        <f>VLOOKUP($A1902,'Medical Examinations'!$A$1:$J$2336,4,FALSE)</f>
        <v>No</v>
      </c>
      <c r="F1902" t="str">
        <f>VLOOKUP($A1902,'Medical Examinations'!$A$1:$J$2336,5,FALSE)</f>
        <v>No</v>
      </c>
      <c r="G1902" t="str">
        <f>VLOOKUP($A1902,'Medical Examinations'!$A$1:$J$2336,6,FALSE)</f>
        <v>No</v>
      </c>
      <c r="H1902">
        <f>VLOOKUP($A1902,'Medical Examinations'!$A$1:$J$2336,7,FALSE)</f>
        <v>0</v>
      </c>
      <c r="I1902" t="str">
        <f>VLOOKUP($A1902,'Medical Examinations'!$A$1:$J$2336,8,FALSE)</f>
        <v>No</v>
      </c>
      <c r="J1902" t="str">
        <f>VLOOKUP($A1902,'Medical Examinations'!$A$1:$J$2336,9,FALSE)</f>
        <v>Obesity</v>
      </c>
      <c r="K1902" t="str">
        <f>VLOOKUP($A1902,'Medical Examinations'!$A$1:$J$2336,10,FALSE)</f>
        <v>Prediabetes</v>
      </c>
      <c r="L1902">
        <f>VLOOKUP($A1902,'Hospitalisation Details'!$A$1:$O$2344,2,FALSE)</f>
        <v>22</v>
      </c>
      <c r="M1902" s="6" t="str">
        <f>VLOOKUP($A1902,'Hospitalisation Details'!$A$1:$O$2344,5,FALSE)</f>
        <v>22-Nov-1990</v>
      </c>
      <c r="N1902" s="28">
        <f>VLOOKUP($A1902,'Hospitalisation Details'!$A$1:$O$2344,6,FALSE)</f>
        <v>32</v>
      </c>
      <c r="O1902" s="28">
        <f>VLOOKUP($A1902,'Hospitalisation Details'!$A$1:$O$2344,7,FALSE)</f>
        <v>0</v>
      </c>
      <c r="P1902" s="28">
        <f>VLOOKUP($A1902,'Hospitalisation Details'!$A$1:$O$2344,8,FALSE)</f>
        <v>3989.84</v>
      </c>
      <c r="Q1902" t="str">
        <f>VLOOKUP($A1902,'Hospitalisation Details'!$A$1:$O$2344,3,FALSE)</f>
        <v>Nov</v>
      </c>
    </row>
    <row r="1903" spans="1:17" ht="15.6" x14ac:dyDescent="0.3">
      <c r="A1903" s="21" t="s">
        <v>464</v>
      </c>
      <c r="B1903" t="str">
        <f>VLOOKUP($A1903,'Customer Names'!$A$2:$D$2336,3,FALSE)</f>
        <v>Sara</v>
      </c>
      <c r="C1903">
        <f>VLOOKUP($A1903,'Medical Examinations'!$A$1:$J$2336,2,FALSE)</f>
        <v>34.200000000000003</v>
      </c>
      <c r="D1903">
        <f>VLOOKUP($A1903,'Medical Examinations'!$A$1:$J$2336,3,FALSE)</f>
        <v>4.78</v>
      </c>
      <c r="E1903" t="str">
        <f>VLOOKUP($A1903,'Medical Examinations'!$A$1:$J$2336,4,FALSE)</f>
        <v>Yes</v>
      </c>
      <c r="F1903" t="str">
        <f>VLOOKUP($A1903,'Medical Examinations'!$A$1:$J$2336,5,FALSE)</f>
        <v>No</v>
      </c>
      <c r="G1903" t="str">
        <f>VLOOKUP($A1903,'Medical Examinations'!$A$1:$J$2336,6,FALSE)</f>
        <v>No</v>
      </c>
      <c r="H1903">
        <f>VLOOKUP($A1903,'Medical Examinations'!$A$1:$J$2336,7,FALSE)</f>
        <v>0</v>
      </c>
      <c r="I1903" t="str">
        <f>VLOOKUP($A1903,'Medical Examinations'!$A$1:$J$2336,8,FALSE)</f>
        <v>No</v>
      </c>
      <c r="J1903" t="str">
        <f>VLOOKUP($A1903,'Medical Examinations'!$A$1:$J$2336,9,FALSE)</f>
        <v>Obesity</v>
      </c>
      <c r="K1903" t="str">
        <f>VLOOKUP($A1903,'Medical Examinations'!$A$1:$J$2336,10,FALSE)</f>
        <v>Normal</v>
      </c>
      <c r="L1903">
        <f>VLOOKUP($A1903,'Hospitalisation Details'!$A$1:$O$2344,2,FALSE)</f>
        <v>8</v>
      </c>
      <c r="M1903" s="6" t="str">
        <f>VLOOKUP($A1903,'Hospitalisation Details'!$A$1:$O$2344,5,FALSE)</f>
        <v>8-Sep-1996</v>
      </c>
      <c r="N1903" s="28">
        <f>VLOOKUP($A1903,'Hospitalisation Details'!$A$1:$O$2344,6,FALSE)</f>
        <v>26</v>
      </c>
      <c r="O1903" s="28">
        <f>VLOOKUP($A1903,'Hospitalisation Details'!$A$1:$O$2344,7,FALSE)</f>
        <v>2</v>
      </c>
      <c r="P1903" s="28">
        <f>VLOOKUP($A1903,'Hospitalisation Details'!$A$1:$O$2344,8,FALSE)</f>
        <v>3987.93</v>
      </c>
      <c r="Q1903" t="str">
        <f>VLOOKUP($A1903,'Hospitalisation Details'!$A$1:$O$2344,3,FALSE)</f>
        <v>Sep</v>
      </c>
    </row>
    <row r="1904" spans="1:17" ht="15.6" x14ac:dyDescent="0.3">
      <c r="A1904" s="21" t="s">
        <v>463</v>
      </c>
      <c r="B1904" t="str">
        <f>VLOOKUP($A1904,'Customer Names'!$A$2:$D$2336,3,FALSE)</f>
        <v>Elizabeth</v>
      </c>
      <c r="C1904">
        <f>VLOOKUP($A1904,'Medical Examinations'!$A$1:$J$2336,2,FALSE)</f>
        <v>29.92</v>
      </c>
      <c r="D1904">
        <f>VLOOKUP($A1904,'Medical Examinations'!$A$1:$J$2336,3,FALSE)</f>
        <v>6.02</v>
      </c>
      <c r="E1904" t="str">
        <f>VLOOKUP($A1904,'Medical Examinations'!$A$1:$J$2336,4,FALSE)</f>
        <v>Yes</v>
      </c>
      <c r="F1904" t="str">
        <f>VLOOKUP($A1904,'Medical Examinations'!$A$1:$J$2336,5,FALSE)</f>
        <v>No</v>
      </c>
      <c r="G1904" t="str">
        <f>VLOOKUP($A1904,'Medical Examinations'!$A$1:$J$2336,6,FALSE)</f>
        <v>No</v>
      </c>
      <c r="H1904">
        <f>VLOOKUP($A1904,'Medical Examinations'!$A$1:$J$2336,7,FALSE)</f>
        <v>0</v>
      </c>
      <c r="I1904" t="str">
        <f>VLOOKUP($A1904,'Medical Examinations'!$A$1:$J$2336,8,FALSE)</f>
        <v>No</v>
      </c>
      <c r="J1904" t="str">
        <f>VLOOKUP($A1904,'Medical Examinations'!$A$1:$J$2336,9,FALSE)</f>
        <v>Obesity</v>
      </c>
      <c r="K1904" t="str">
        <f>VLOOKUP($A1904,'Medical Examinations'!$A$1:$J$2336,10,FALSE)</f>
        <v>Prediabetes</v>
      </c>
      <c r="L1904">
        <f>VLOOKUP($A1904,'Hospitalisation Details'!$A$1:$O$2344,2,FALSE)</f>
        <v>17</v>
      </c>
      <c r="M1904" s="6" t="str">
        <f>VLOOKUP($A1904,'Hospitalisation Details'!$A$1:$O$2344,5,FALSE)</f>
        <v>17-Aug-1996</v>
      </c>
      <c r="N1904" s="28">
        <f>VLOOKUP($A1904,'Hospitalisation Details'!$A$1:$O$2344,6,FALSE)</f>
        <v>26</v>
      </c>
      <c r="O1904" s="28">
        <f>VLOOKUP($A1904,'Hospitalisation Details'!$A$1:$O$2344,7,FALSE)</f>
        <v>2</v>
      </c>
      <c r="P1904" s="28">
        <f>VLOOKUP($A1904,'Hospitalisation Details'!$A$1:$O$2344,8,FALSE)</f>
        <v>3981.98</v>
      </c>
      <c r="Q1904" t="str">
        <f>VLOOKUP($A1904,'Hospitalisation Details'!$A$1:$O$2344,3,FALSE)</f>
        <v>Aug</v>
      </c>
    </row>
    <row r="1905" spans="1:17" ht="15.6" x14ac:dyDescent="0.3">
      <c r="A1905" s="21" t="s">
        <v>462</v>
      </c>
      <c r="B1905" t="str">
        <f>VLOOKUP($A1905,'Customer Names'!$A$2:$D$2336,3,FALSE)</f>
        <v>Margaret P</v>
      </c>
      <c r="C1905">
        <f>VLOOKUP($A1905,'Medical Examinations'!$A$1:$J$2336,2,FALSE)</f>
        <v>28.93</v>
      </c>
      <c r="D1905">
        <f>VLOOKUP($A1905,'Medical Examinations'!$A$1:$J$2336,3,FALSE)</f>
        <v>4.4400000000000004</v>
      </c>
      <c r="E1905" t="str">
        <f>VLOOKUP($A1905,'Medical Examinations'!$A$1:$J$2336,4,FALSE)</f>
        <v>No</v>
      </c>
      <c r="F1905" t="str">
        <f>VLOOKUP($A1905,'Medical Examinations'!$A$1:$J$2336,5,FALSE)</f>
        <v>No</v>
      </c>
      <c r="G1905" t="str">
        <f>VLOOKUP($A1905,'Medical Examinations'!$A$1:$J$2336,6,FALSE)</f>
        <v>No</v>
      </c>
      <c r="H1905">
        <f>VLOOKUP($A1905,'Medical Examinations'!$A$1:$J$2336,7,FALSE)</f>
        <v>0</v>
      </c>
      <c r="I1905" t="str">
        <f>VLOOKUP($A1905,'Medical Examinations'!$A$1:$J$2336,8,FALSE)</f>
        <v>No</v>
      </c>
      <c r="J1905" t="str">
        <f>VLOOKUP($A1905,'Medical Examinations'!$A$1:$J$2336,9,FALSE)</f>
        <v>Over Weight</v>
      </c>
      <c r="K1905" t="str">
        <f>VLOOKUP($A1905,'Medical Examinations'!$A$1:$J$2336,10,FALSE)</f>
        <v>Normal</v>
      </c>
      <c r="L1905">
        <f>VLOOKUP($A1905,'Hospitalisation Details'!$A$1:$O$2344,2,FALSE)</f>
        <v>29</v>
      </c>
      <c r="M1905" s="6" t="str">
        <f>VLOOKUP($A1905,'Hospitalisation Details'!$A$1:$O$2344,5,FALSE)</f>
        <v>29-Jul-1990</v>
      </c>
      <c r="N1905" s="28">
        <f>VLOOKUP($A1905,'Hospitalisation Details'!$A$1:$O$2344,6,FALSE)</f>
        <v>32</v>
      </c>
      <c r="O1905" s="28">
        <f>VLOOKUP($A1905,'Hospitalisation Details'!$A$1:$O$2344,7,FALSE)</f>
        <v>0</v>
      </c>
      <c r="P1905" s="28">
        <f>VLOOKUP($A1905,'Hospitalisation Details'!$A$1:$O$2344,8,FALSE)</f>
        <v>3972.92</v>
      </c>
      <c r="Q1905" t="str">
        <f>VLOOKUP($A1905,'Hospitalisation Details'!$A$1:$O$2344,3,FALSE)</f>
        <v>Jul</v>
      </c>
    </row>
    <row r="1906" spans="1:17" ht="15.6" x14ac:dyDescent="0.3">
      <c r="A1906" s="21" t="s">
        <v>461</v>
      </c>
      <c r="B1906" t="str">
        <f>VLOOKUP($A1906,'Customer Names'!$A$2:$D$2336,3,FALSE)</f>
        <v>Tiffany K</v>
      </c>
      <c r="C1906">
        <f>VLOOKUP($A1906,'Medical Examinations'!$A$1:$J$2336,2,FALSE)</f>
        <v>31.254999999999999</v>
      </c>
      <c r="D1906">
        <f>VLOOKUP($A1906,'Medical Examinations'!$A$1:$J$2336,3,FALSE)</f>
        <v>5.84</v>
      </c>
      <c r="E1906" t="str">
        <f>VLOOKUP($A1906,'Medical Examinations'!$A$1:$J$2336,4,FALSE)</f>
        <v>Yes</v>
      </c>
      <c r="F1906" t="str">
        <f>VLOOKUP($A1906,'Medical Examinations'!$A$1:$J$2336,5,FALSE)</f>
        <v>No</v>
      </c>
      <c r="G1906" t="str">
        <f>VLOOKUP($A1906,'Medical Examinations'!$A$1:$J$2336,6,FALSE)</f>
        <v>No</v>
      </c>
      <c r="H1906">
        <f>VLOOKUP($A1906,'Medical Examinations'!$A$1:$J$2336,7,FALSE)</f>
        <v>1</v>
      </c>
      <c r="I1906" t="str">
        <f>VLOOKUP($A1906,'Medical Examinations'!$A$1:$J$2336,8,FALSE)</f>
        <v>No</v>
      </c>
      <c r="J1906" t="str">
        <f>VLOOKUP($A1906,'Medical Examinations'!$A$1:$J$2336,9,FALSE)</f>
        <v>Obesity</v>
      </c>
      <c r="K1906" t="str">
        <f>VLOOKUP($A1906,'Medical Examinations'!$A$1:$J$2336,10,FALSE)</f>
        <v>Prediabetes</v>
      </c>
      <c r="L1906">
        <f>VLOOKUP($A1906,'Hospitalisation Details'!$A$1:$O$2344,2,FALSE)</f>
        <v>11</v>
      </c>
      <c r="M1906" s="6" t="str">
        <f>VLOOKUP($A1906,'Hospitalisation Details'!$A$1:$O$2344,5,FALSE)</f>
        <v>11-Jul-1995</v>
      </c>
      <c r="N1906" s="28">
        <f>VLOOKUP($A1906,'Hospitalisation Details'!$A$1:$O$2344,6,FALSE)</f>
        <v>27</v>
      </c>
      <c r="O1906" s="28">
        <f>VLOOKUP($A1906,'Hospitalisation Details'!$A$1:$O$2344,7,FALSE)</f>
        <v>1</v>
      </c>
      <c r="P1906" s="28">
        <f>VLOOKUP($A1906,'Hospitalisation Details'!$A$1:$O$2344,8,FALSE)</f>
        <v>3956.07</v>
      </c>
      <c r="Q1906" t="str">
        <f>VLOOKUP($A1906,'Hospitalisation Details'!$A$1:$O$2344,3,FALSE)</f>
        <v>Jul</v>
      </c>
    </row>
    <row r="1907" spans="1:17" ht="15.6" x14ac:dyDescent="0.3">
      <c r="A1907" s="21" t="s">
        <v>460</v>
      </c>
      <c r="B1907" t="str">
        <f>VLOOKUP($A1907,'Customer Names'!$A$2:$D$2336,3,FALSE)</f>
        <v>David M</v>
      </c>
      <c r="C1907">
        <f>VLOOKUP($A1907,'Medical Examinations'!$A$1:$J$2336,2,FALSE)</f>
        <v>29.83</v>
      </c>
      <c r="D1907">
        <f>VLOOKUP($A1907,'Medical Examinations'!$A$1:$J$2336,3,FALSE)</f>
        <v>5.39</v>
      </c>
      <c r="E1907" t="str">
        <f>VLOOKUP($A1907,'Medical Examinations'!$A$1:$J$2336,4,FALSE)</f>
        <v>No</v>
      </c>
      <c r="F1907" t="str">
        <f>VLOOKUP($A1907,'Medical Examinations'!$A$1:$J$2336,5,FALSE)</f>
        <v>No</v>
      </c>
      <c r="G1907" t="str">
        <f>VLOOKUP($A1907,'Medical Examinations'!$A$1:$J$2336,6,FALSE)</f>
        <v>No</v>
      </c>
      <c r="H1907">
        <f>VLOOKUP($A1907,'Medical Examinations'!$A$1:$J$2336,7,FALSE)</f>
        <v>0</v>
      </c>
      <c r="I1907" t="str">
        <f>VLOOKUP($A1907,'Medical Examinations'!$A$1:$J$2336,8,FALSE)</f>
        <v>No</v>
      </c>
      <c r="J1907" t="str">
        <f>VLOOKUP($A1907,'Medical Examinations'!$A$1:$J$2336,9,FALSE)</f>
        <v>Over Weight</v>
      </c>
      <c r="K1907" t="str">
        <f>VLOOKUP($A1907,'Medical Examinations'!$A$1:$J$2336,10,FALSE)</f>
        <v>Normal</v>
      </c>
      <c r="L1907">
        <f>VLOOKUP($A1907,'Hospitalisation Details'!$A$1:$O$2344,2,FALSE)</f>
        <v>10</v>
      </c>
      <c r="M1907" s="6" t="str">
        <f>VLOOKUP($A1907,'Hospitalisation Details'!$A$1:$O$2344,5,FALSE)</f>
        <v>10-Jul-1999</v>
      </c>
      <c r="N1907" s="28">
        <f>VLOOKUP($A1907,'Hospitalisation Details'!$A$1:$O$2344,6,FALSE)</f>
        <v>23</v>
      </c>
      <c r="O1907" s="28">
        <f>VLOOKUP($A1907,'Hospitalisation Details'!$A$1:$O$2344,7,FALSE)</f>
        <v>0</v>
      </c>
      <c r="P1907" s="28">
        <f>VLOOKUP($A1907,'Hospitalisation Details'!$A$1:$O$2344,8,FALSE)</f>
        <v>3955.98</v>
      </c>
      <c r="Q1907" t="str">
        <f>VLOOKUP($A1907,'Hospitalisation Details'!$A$1:$O$2344,3,FALSE)</f>
        <v>Jul</v>
      </c>
    </row>
    <row r="1908" spans="1:17" ht="15.6" x14ac:dyDescent="0.3">
      <c r="A1908" s="21" t="s">
        <v>459</v>
      </c>
      <c r="B1908" t="str">
        <f>VLOOKUP($A1908,'Customer Names'!$A$2:$D$2336,3,FALSE)</f>
        <v>Christine E</v>
      </c>
      <c r="C1908">
        <f>VLOOKUP($A1908,'Medical Examinations'!$A$1:$J$2336,2,FALSE)</f>
        <v>29.59</v>
      </c>
      <c r="D1908">
        <f>VLOOKUP($A1908,'Medical Examinations'!$A$1:$J$2336,3,FALSE)</f>
        <v>6.16</v>
      </c>
      <c r="E1908" t="str">
        <f>VLOOKUP($A1908,'Medical Examinations'!$A$1:$J$2336,4,FALSE)</f>
        <v>No</v>
      </c>
      <c r="F1908" t="str">
        <f>VLOOKUP($A1908,'Medical Examinations'!$A$1:$J$2336,5,FALSE)</f>
        <v>No</v>
      </c>
      <c r="G1908" t="str">
        <f>VLOOKUP($A1908,'Medical Examinations'!$A$1:$J$2336,6,FALSE)</f>
        <v>Yes</v>
      </c>
      <c r="H1908">
        <f>VLOOKUP($A1908,'Medical Examinations'!$A$1:$J$2336,7,FALSE)</f>
        <v>1</v>
      </c>
      <c r="I1908" t="str">
        <f>VLOOKUP($A1908,'Medical Examinations'!$A$1:$J$2336,8,FALSE)</f>
        <v>No</v>
      </c>
      <c r="J1908" t="str">
        <f>VLOOKUP($A1908,'Medical Examinations'!$A$1:$J$2336,9,FALSE)</f>
        <v>Over Weight</v>
      </c>
      <c r="K1908" t="str">
        <f>VLOOKUP($A1908,'Medical Examinations'!$A$1:$J$2336,10,FALSE)</f>
        <v>Prediabetes</v>
      </c>
      <c r="L1908">
        <f>VLOOKUP($A1908,'Hospitalisation Details'!$A$1:$O$2344,2,FALSE)</f>
        <v>11</v>
      </c>
      <c r="M1908" s="6" t="str">
        <f>VLOOKUP($A1908,'Hospitalisation Details'!$A$1:$O$2344,5,FALSE)</f>
        <v>11-Nov-1993</v>
      </c>
      <c r="N1908" s="28">
        <f>VLOOKUP($A1908,'Hospitalisation Details'!$A$1:$O$2344,6,FALSE)</f>
        <v>29</v>
      </c>
      <c r="O1908" s="28">
        <f>VLOOKUP($A1908,'Hospitalisation Details'!$A$1:$O$2344,7,FALSE)</f>
        <v>1</v>
      </c>
      <c r="P1908" s="28">
        <f>VLOOKUP($A1908,'Hospitalisation Details'!$A$1:$O$2344,8,FALSE)</f>
        <v>3947.41</v>
      </c>
      <c r="Q1908" t="str">
        <f>VLOOKUP($A1908,'Hospitalisation Details'!$A$1:$O$2344,3,FALSE)</f>
        <v>Nov</v>
      </c>
    </row>
    <row r="1909" spans="1:17" ht="15.6" x14ac:dyDescent="0.3">
      <c r="A1909" s="21" t="s">
        <v>458</v>
      </c>
      <c r="B1909" t="str">
        <f>VLOOKUP($A1909,'Customer Names'!$A$2:$D$2336,3,FALSE)</f>
        <v>Donna</v>
      </c>
      <c r="C1909">
        <f>VLOOKUP($A1909,'Medical Examinations'!$A$1:$J$2336,2,FALSE)</f>
        <v>31.16</v>
      </c>
      <c r="D1909">
        <f>VLOOKUP($A1909,'Medical Examinations'!$A$1:$J$2336,3,FALSE)</f>
        <v>4.49</v>
      </c>
      <c r="E1909" t="str">
        <f>VLOOKUP($A1909,'Medical Examinations'!$A$1:$J$2336,4,FALSE)</f>
        <v>No</v>
      </c>
      <c r="F1909" t="str">
        <f>VLOOKUP($A1909,'Medical Examinations'!$A$1:$J$2336,5,FALSE)</f>
        <v>No</v>
      </c>
      <c r="G1909" t="str">
        <f>VLOOKUP($A1909,'Medical Examinations'!$A$1:$J$2336,6,FALSE)</f>
        <v>Yes</v>
      </c>
      <c r="H1909">
        <f>VLOOKUP($A1909,'Medical Examinations'!$A$1:$J$2336,7,FALSE)</f>
        <v>1</v>
      </c>
      <c r="I1909" t="str">
        <f>VLOOKUP($A1909,'Medical Examinations'!$A$1:$J$2336,8,FALSE)</f>
        <v>No</v>
      </c>
      <c r="J1909" t="str">
        <f>VLOOKUP($A1909,'Medical Examinations'!$A$1:$J$2336,9,FALSE)</f>
        <v>Obesity</v>
      </c>
      <c r="K1909" t="str">
        <f>VLOOKUP($A1909,'Medical Examinations'!$A$1:$J$2336,10,FALSE)</f>
        <v>Normal</v>
      </c>
      <c r="L1909">
        <f>VLOOKUP($A1909,'Hospitalisation Details'!$A$1:$O$2344,2,FALSE)</f>
        <v>29</v>
      </c>
      <c r="M1909" s="6" t="str">
        <f>VLOOKUP($A1909,'Hospitalisation Details'!$A$1:$O$2344,5,FALSE)</f>
        <v>29-Sep-1993</v>
      </c>
      <c r="N1909" s="28">
        <f>VLOOKUP($A1909,'Hospitalisation Details'!$A$1:$O$2344,6,FALSE)</f>
        <v>29</v>
      </c>
      <c r="O1909" s="28">
        <f>VLOOKUP($A1909,'Hospitalisation Details'!$A$1:$O$2344,7,FALSE)</f>
        <v>0</v>
      </c>
      <c r="P1909" s="28">
        <f>VLOOKUP($A1909,'Hospitalisation Details'!$A$1:$O$2344,8,FALSE)</f>
        <v>3943.6</v>
      </c>
      <c r="Q1909" t="str">
        <f>VLOOKUP($A1909,'Hospitalisation Details'!$A$1:$O$2344,3,FALSE)</f>
        <v>Sep</v>
      </c>
    </row>
    <row r="1910" spans="1:17" ht="15.6" x14ac:dyDescent="0.3">
      <c r="A1910" s="21" t="s">
        <v>457</v>
      </c>
      <c r="B1910" t="str">
        <f>VLOOKUP($A1910,'Customer Names'!$A$2:$D$2336,3,FALSE)</f>
        <v>Rod</v>
      </c>
      <c r="C1910">
        <f>VLOOKUP($A1910,'Medical Examinations'!$A$1:$J$2336,2,FALSE)</f>
        <v>34.21</v>
      </c>
      <c r="D1910">
        <f>VLOOKUP($A1910,'Medical Examinations'!$A$1:$J$2336,3,FALSE)</f>
        <v>4.4800000000000004</v>
      </c>
      <c r="E1910" t="str">
        <f>VLOOKUP($A1910,'Medical Examinations'!$A$1:$J$2336,4,FALSE)</f>
        <v>Yes</v>
      </c>
      <c r="F1910" t="str">
        <f>VLOOKUP($A1910,'Medical Examinations'!$A$1:$J$2336,5,FALSE)</f>
        <v>No</v>
      </c>
      <c r="G1910" t="str">
        <f>VLOOKUP($A1910,'Medical Examinations'!$A$1:$J$2336,6,FALSE)</f>
        <v>No</v>
      </c>
      <c r="H1910">
        <f>VLOOKUP($A1910,'Medical Examinations'!$A$1:$J$2336,7,FALSE)</f>
        <v>1</v>
      </c>
      <c r="I1910" t="str">
        <f>VLOOKUP($A1910,'Medical Examinations'!$A$1:$J$2336,8,FALSE)</f>
        <v>No</v>
      </c>
      <c r="J1910" t="str">
        <f>VLOOKUP($A1910,'Medical Examinations'!$A$1:$J$2336,9,FALSE)</f>
        <v>Obesity</v>
      </c>
      <c r="K1910" t="str">
        <f>VLOOKUP($A1910,'Medical Examinations'!$A$1:$J$2336,10,FALSE)</f>
        <v>Normal</v>
      </c>
      <c r="L1910">
        <f>VLOOKUP($A1910,'Hospitalisation Details'!$A$1:$O$2344,2,FALSE)</f>
        <v>24</v>
      </c>
      <c r="M1910" s="6" t="str">
        <f>VLOOKUP($A1910,'Hospitalisation Details'!$A$1:$O$2344,5,FALSE)</f>
        <v>24-Oct-1988</v>
      </c>
      <c r="N1910" s="28">
        <f>VLOOKUP($A1910,'Hospitalisation Details'!$A$1:$O$2344,6,FALSE)</f>
        <v>34</v>
      </c>
      <c r="O1910" s="28">
        <f>VLOOKUP($A1910,'Hospitalisation Details'!$A$1:$O$2344,7,FALSE)</f>
        <v>0</v>
      </c>
      <c r="P1910" s="28">
        <f>VLOOKUP($A1910,'Hospitalisation Details'!$A$1:$O$2344,8,FALSE)</f>
        <v>3935.18</v>
      </c>
      <c r="Q1910" t="str">
        <f>VLOOKUP($A1910,'Hospitalisation Details'!$A$1:$O$2344,3,FALSE)</f>
        <v>Oct</v>
      </c>
    </row>
    <row r="1911" spans="1:17" ht="15.6" x14ac:dyDescent="0.3">
      <c r="A1911" s="21" t="s">
        <v>456</v>
      </c>
      <c r="B1911" t="str">
        <f>VLOOKUP($A1911,'Customer Names'!$A$2:$D$2336,3,FALSE)</f>
        <v>Joe</v>
      </c>
      <c r="C1911">
        <f>VLOOKUP($A1911,'Medical Examinations'!$A$1:$J$2336,2,FALSE)</f>
        <v>34.86</v>
      </c>
      <c r="D1911">
        <f>VLOOKUP($A1911,'Medical Examinations'!$A$1:$J$2336,3,FALSE)</f>
        <v>10.97</v>
      </c>
      <c r="E1911" t="str">
        <f>VLOOKUP($A1911,'Medical Examinations'!$A$1:$J$2336,4,FALSE)</f>
        <v>No</v>
      </c>
      <c r="F1911" t="str">
        <f>VLOOKUP($A1911,'Medical Examinations'!$A$1:$J$2336,5,FALSE)</f>
        <v>No</v>
      </c>
      <c r="G1911" t="str">
        <f>VLOOKUP($A1911,'Medical Examinations'!$A$1:$J$2336,6,FALSE)</f>
        <v>No</v>
      </c>
      <c r="H1911">
        <f>VLOOKUP($A1911,'Medical Examinations'!$A$1:$J$2336,7,FALSE)</f>
        <v>0</v>
      </c>
      <c r="I1911" t="str">
        <f>VLOOKUP($A1911,'Medical Examinations'!$A$1:$J$2336,8,FALSE)</f>
        <v>No</v>
      </c>
      <c r="J1911" t="str">
        <f>VLOOKUP($A1911,'Medical Examinations'!$A$1:$J$2336,9,FALSE)</f>
        <v>Obesity</v>
      </c>
      <c r="K1911" t="str">
        <f>VLOOKUP($A1911,'Medical Examinations'!$A$1:$J$2336,10,FALSE)</f>
        <v>Diabetes</v>
      </c>
      <c r="L1911">
        <f>VLOOKUP($A1911,'Hospitalisation Details'!$A$1:$O$2344,2,FALSE)</f>
        <v>15</v>
      </c>
      <c r="M1911" s="6" t="str">
        <f>VLOOKUP($A1911,'Hospitalisation Details'!$A$1:$O$2344,5,FALSE)</f>
        <v>15-Jun-2002</v>
      </c>
      <c r="N1911" s="28">
        <f>VLOOKUP($A1911,'Hospitalisation Details'!$A$1:$O$2344,6,FALSE)</f>
        <v>20</v>
      </c>
      <c r="O1911" s="28">
        <f>VLOOKUP($A1911,'Hospitalisation Details'!$A$1:$O$2344,7,FALSE)</f>
        <v>0</v>
      </c>
      <c r="P1911" s="28">
        <f>VLOOKUP($A1911,'Hospitalisation Details'!$A$1:$O$2344,8,FALSE)</f>
        <v>3931.51</v>
      </c>
      <c r="Q1911" t="str">
        <f>VLOOKUP($A1911,'Hospitalisation Details'!$A$1:$O$2344,3,FALSE)</f>
        <v>Jun</v>
      </c>
    </row>
    <row r="1912" spans="1:17" ht="15.6" x14ac:dyDescent="0.3">
      <c r="A1912" s="21" t="s">
        <v>455</v>
      </c>
      <c r="B1912" t="str">
        <f>VLOOKUP($A1912,'Customer Names'!$A$2:$D$2336,3,FALSE)</f>
        <v>Kayleigh</v>
      </c>
      <c r="C1912">
        <f>VLOOKUP($A1912,'Medical Examinations'!$A$1:$J$2336,2,FALSE)</f>
        <v>34.58</v>
      </c>
      <c r="D1912">
        <f>VLOOKUP($A1912,'Medical Examinations'!$A$1:$J$2336,3,FALSE)</f>
        <v>5.14</v>
      </c>
      <c r="E1912" t="str">
        <f>VLOOKUP($A1912,'Medical Examinations'!$A$1:$J$2336,4,FALSE)</f>
        <v>No</v>
      </c>
      <c r="F1912" t="str">
        <f>VLOOKUP($A1912,'Medical Examinations'!$A$1:$J$2336,5,FALSE)</f>
        <v>Yes</v>
      </c>
      <c r="G1912" t="str">
        <f>VLOOKUP($A1912,'Medical Examinations'!$A$1:$J$2336,6,FALSE)</f>
        <v>No</v>
      </c>
      <c r="H1912">
        <f>VLOOKUP($A1912,'Medical Examinations'!$A$1:$J$2336,7,FALSE)</f>
        <v>2</v>
      </c>
      <c r="I1912" t="str">
        <f>VLOOKUP($A1912,'Medical Examinations'!$A$1:$J$2336,8,FALSE)</f>
        <v>No</v>
      </c>
      <c r="J1912" t="str">
        <f>VLOOKUP($A1912,'Medical Examinations'!$A$1:$J$2336,9,FALSE)</f>
        <v>Obesity</v>
      </c>
      <c r="K1912" t="str">
        <f>VLOOKUP($A1912,'Medical Examinations'!$A$1:$J$2336,10,FALSE)</f>
        <v>Normal</v>
      </c>
      <c r="L1912">
        <f>VLOOKUP($A1912,'Hospitalisation Details'!$A$1:$O$2344,2,FALSE)</f>
        <v>10</v>
      </c>
      <c r="M1912" s="6" t="str">
        <f>VLOOKUP($A1912,'Hospitalisation Details'!$A$1:$O$2344,5,FALSE)</f>
        <v>10-Jul-2000</v>
      </c>
      <c r="N1912" s="28">
        <f>VLOOKUP($A1912,'Hospitalisation Details'!$A$1:$O$2344,6,FALSE)</f>
        <v>22</v>
      </c>
      <c r="O1912" s="28">
        <f>VLOOKUP($A1912,'Hospitalisation Details'!$A$1:$O$2344,7,FALSE)</f>
        <v>2</v>
      </c>
      <c r="P1912" s="28">
        <f>VLOOKUP($A1912,'Hospitalisation Details'!$A$1:$O$2344,8,FALSE)</f>
        <v>3925.76</v>
      </c>
      <c r="Q1912" t="str">
        <f>VLOOKUP($A1912,'Hospitalisation Details'!$A$1:$O$2344,3,FALSE)</f>
        <v>Jul</v>
      </c>
    </row>
    <row r="1913" spans="1:17" ht="15.6" x14ac:dyDescent="0.3">
      <c r="A1913" s="21" t="s">
        <v>454</v>
      </c>
      <c r="B1913" t="str">
        <f>VLOOKUP($A1913,'Customer Names'!$A$2:$D$2336,3,FALSE)</f>
        <v>Lorcan A</v>
      </c>
      <c r="C1913">
        <f>VLOOKUP($A1913,'Medical Examinations'!$A$1:$J$2336,2,FALSE)</f>
        <v>17.940000000000001</v>
      </c>
      <c r="D1913">
        <f>VLOOKUP($A1913,'Medical Examinations'!$A$1:$J$2336,3,FALSE)</f>
        <v>5.17</v>
      </c>
      <c r="E1913" t="str">
        <f>VLOOKUP($A1913,'Medical Examinations'!$A$1:$J$2336,4,FALSE)</f>
        <v>Yes</v>
      </c>
      <c r="F1913" t="str">
        <f>VLOOKUP($A1913,'Medical Examinations'!$A$1:$J$2336,5,FALSE)</f>
        <v>No</v>
      </c>
      <c r="G1913" t="str">
        <f>VLOOKUP($A1913,'Medical Examinations'!$A$1:$J$2336,6,FALSE)</f>
        <v>No</v>
      </c>
      <c r="H1913">
        <f>VLOOKUP($A1913,'Medical Examinations'!$A$1:$J$2336,7,FALSE)</f>
        <v>0</v>
      </c>
      <c r="I1913" t="str">
        <f>VLOOKUP($A1913,'Medical Examinations'!$A$1:$J$2336,8,FALSE)</f>
        <v>No</v>
      </c>
      <c r="J1913" t="str">
        <f>VLOOKUP($A1913,'Medical Examinations'!$A$1:$J$2336,9,FALSE)</f>
        <v>Under Weight</v>
      </c>
      <c r="K1913" t="str">
        <f>VLOOKUP($A1913,'Medical Examinations'!$A$1:$J$2336,10,FALSE)</f>
        <v>Normal</v>
      </c>
      <c r="L1913">
        <f>VLOOKUP($A1913,'Hospitalisation Details'!$A$1:$O$2344,2,FALSE)</f>
        <v>5</v>
      </c>
      <c r="M1913" s="6" t="str">
        <f>VLOOKUP($A1913,'Hospitalisation Details'!$A$1:$O$2344,5,FALSE)</f>
        <v>5-Jul-1985</v>
      </c>
      <c r="N1913" s="28">
        <f>VLOOKUP($A1913,'Hospitalisation Details'!$A$1:$O$2344,6,FALSE)</f>
        <v>37</v>
      </c>
      <c r="O1913" s="28">
        <f>VLOOKUP($A1913,'Hospitalisation Details'!$A$1:$O$2344,7,FALSE)</f>
        <v>3</v>
      </c>
      <c r="P1913" s="28">
        <f>VLOOKUP($A1913,'Hospitalisation Details'!$A$1:$O$2344,8,FALSE)</f>
        <v>3910.44</v>
      </c>
      <c r="Q1913" t="str">
        <f>VLOOKUP($A1913,'Hospitalisation Details'!$A$1:$O$2344,3,FALSE)</f>
        <v>Jul</v>
      </c>
    </row>
    <row r="1914" spans="1:17" ht="15.6" x14ac:dyDescent="0.3">
      <c r="A1914" s="21" t="s">
        <v>453</v>
      </c>
      <c r="B1914" t="str">
        <f>VLOOKUP($A1914,'Customer Names'!$A$2:$D$2336,3,FALSE)</f>
        <v>Billy</v>
      </c>
      <c r="C1914">
        <f>VLOOKUP($A1914,'Medical Examinations'!$A$1:$J$2336,2,FALSE)</f>
        <v>26.8</v>
      </c>
      <c r="D1914">
        <f>VLOOKUP($A1914,'Medical Examinations'!$A$1:$J$2336,3,FALSE)</f>
        <v>6.18</v>
      </c>
      <c r="E1914" t="str">
        <f>VLOOKUP($A1914,'Medical Examinations'!$A$1:$J$2336,4,FALSE)</f>
        <v>Yes</v>
      </c>
      <c r="F1914" t="str">
        <f>VLOOKUP($A1914,'Medical Examinations'!$A$1:$J$2336,5,FALSE)</f>
        <v>No</v>
      </c>
      <c r="G1914" t="str">
        <f>VLOOKUP($A1914,'Medical Examinations'!$A$1:$J$2336,6,FALSE)</f>
        <v>Yes</v>
      </c>
      <c r="H1914">
        <f>VLOOKUP($A1914,'Medical Examinations'!$A$1:$J$2336,7,FALSE)</f>
        <v>1</v>
      </c>
      <c r="I1914" t="str">
        <f>VLOOKUP($A1914,'Medical Examinations'!$A$1:$J$2336,8,FALSE)</f>
        <v>No</v>
      </c>
      <c r="J1914" t="str">
        <f>VLOOKUP($A1914,'Medical Examinations'!$A$1:$J$2336,9,FALSE)</f>
        <v>Over Weight</v>
      </c>
      <c r="K1914" t="str">
        <f>VLOOKUP($A1914,'Medical Examinations'!$A$1:$J$2336,10,FALSE)</f>
        <v>Prediabetes</v>
      </c>
      <c r="L1914">
        <f>VLOOKUP($A1914,'Hospitalisation Details'!$A$1:$O$2344,2,FALSE)</f>
        <v>24</v>
      </c>
      <c r="M1914" s="6" t="str">
        <f>VLOOKUP($A1914,'Hospitalisation Details'!$A$1:$O$2344,5,FALSE)</f>
        <v>24-Nov-1997</v>
      </c>
      <c r="N1914" s="28">
        <f>VLOOKUP($A1914,'Hospitalisation Details'!$A$1:$O$2344,6,FALSE)</f>
        <v>25</v>
      </c>
      <c r="O1914" s="28">
        <f>VLOOKUP($A1914,'Hospitalisation Details'!$A$1:$O$2344,7,FALSE)</f>
        <v>3</v>
      </c>
      <c r="P1914" s="28">
        <f>VLOOKUP($A1914,'Hospitalisation Details'!$A$1:$O$2344,8,FALSE)</f>
        <v>3906.13</v>
      </c>
      <c r="Q1914" t="str">
        <f>VLOOKUP($A1914,'Hospitalisation Details'!$A$1:$O$2344,3,FALSE)</f>
        <v>Nov</v>
      </c>
    </row>
    <row r="1915" spans="1:17" ht="15.6" x14ac:dyDescent="0.3">
      <c r="A1915" s="21" t="s">
        <v>452</v>
      </c>
      <c r="B1915" t="str">
        <f>VLOOKUP($A1915,'Customer Names'!$A$2:$D$2336,3,FALSE)</f>
        <v>Paul M</v>
      </c>
      <c r="C1915">
        <f>VLOOKUP($A1915,'Medical Examinations'!$A$1:$J$2336,2,FALSE)</f>
        <v>17.690000000000001</v>
      </c>
      <c r="D1915">
        <f>VLOOKUP($A1915,'Medical Examinations'!$A$1:$J$2336,3,FALSE)</f>
        <v>9.07</v>
      </c>
      <c r="E1915" t="str">
        <f>VLOOKUP($A1915,'Medical Examinations'!$A$1:$J$2336,4,FALSE)</f>
        <v>Yes</v>
      </c>
      <c r="F1915" t="str">
        <f>VLOOKUP($A1915,'Medical Examinations'!$A$1:$J$2336,5,FALSE)</f>
        <v>No</v>
      </c>
      <c r="G1915" t="str">
        <f>VLOOKUP($A1915,'Medical Examinations'!$A$1:$J$2336,6,FALSE)</f>
        <v>No</v>
      </c>
      <c r="H1915">
        <f>VLOOKUP($A1915,'Medical Examinations'!$A$1:$J$2336,7,FALSE)</f>
        <v>0</v>
      </c>
      <c r="I1915" t="str">
        <f>VLOOKUP($A1915,'Medical Examinations'!$A$1:$J$2336,8,FALSE)</f>
        <v>No</v>
      </c>
      <c r="J1915" t="str">
        <f>VLOOKUP($A1915,'Medical Examinations'!$A$1:$J$2336,9,FALSE)</f>
        <v>Under Weight</v>
      </c>
      <c r="K1915" t="str">
        <f>VLOOKUP($A1915,'Medical Examinations'!$A$1:$J$2336,10,FALSE)</f>
        <v>Diabetes</v>
      </c>
      <c r="L1915">
        <f>VLOOKUP($A1915,'Hospitalisation Details'!$A$1:$O$2344,2,FALSE)</f>
        <v>27</v>
      </c>
      <c r="M1915" s="6" t="str">
        <f>VLOOKUP($A1915,'Hospitalisation Details'!$A$1:$O$2344,5,FALSE)</f>
        <v>27-Aug-1981</v>
      </c>
      <c r="N1915" s="28">
        <f>VLOOKUP($A1915,'Hospitalisation Details'!$A$1:$O$2344,6,FALSE)</f>
        <v>41</v>
      </c>
      <c r="O1915" s="28">
        <f>VLOOKUP($A1915,'Hospitalisation Details'!$A$1:$O$2344,7,FALSE)</f>
        <v>1</v>
      </c>
      <c r="P1915" s="28">
        <f>VLOOKUP($A1915,'Hospitalisation Details'!$A$1:$O$2344,8,FALSE)</f>
        <v>3902.07</v>
      </c>
      <c r="Q1915" t="str">
        <f>VLOOKUP($A1915,'Hospitalisation Details'!$A$1:$O$2344,3,FALSE)</f>
        <v>Aug</v>
      </c>
    </row>
    <row r="1916" spans="1:17" ht="15.6" x14ac:dyDescent="0.3">
      <c r="A1916" s="21" t="s">
        <v>451</v>
      </c>
      <c r="B1916" t="str">
        <f>VLOOKUP($A1916,'Customer Names'!$A$2:$D$2336,3,FALSE)</f>
        <v>Brenda M</v>
      </c>
      <c r="C1916">
        <f>VLOOKUP($A1916,'Medical Examinations'!$A$1:$J$2336,2,FALSE)</f>
        <v>25.77</v>
      </c>
      <c r="D1916">
        <f>VLOOKUP($A1916,'Medical Examinations'!$A$1:$J$2336,3,FALSE)</f>
        <v>4.43</v>
      </c>
      <c r="E1916" t="str">
        <f>VLOOKUP($A1916,'Medical Examinations'!$A$1:$J$2336,4,FALSE)</f>
        <v>No</v>
      </c>
      <c r="F1916" t="str">
        <f>VLOOKUP($A1916,'Medical Examinations'!$A$1:$J$2336,5,FALSE)</f>
        <v>No</v>
      </c>
      <c r="G1916" t="str">
        <f>VLOOKUP($A1916,'Medical Examinations'!$A$1:$J$2336,6,FALSE)</f>
        <v>Yes</v>
      </c>
      <c r="H1916">
        <f>VLOOKUP($A1916,'Medical Examinations'!$A$1:$J$2336,7,FALSE)</f>
        <v>1</v>
      </c>
      <c r="I1916" t="str">
        <f>VLOOKUP($A1916,'Medical Examinations'!$A$1:$J$2336,8,FALSE)</f>
        <v>No</v>
      </c>
      <c r="J1916" t="str">
        <f>VLOOKUP($A1916,'Medical Examinations'!$A$1:$J$2336,9,FALSE)</f>
        <v>Over Weight</v>
      </c>
      <c r="K1916" t="str">
        <f>VLOOKUP($A1916,'Medical Examinations'!$A$1:$J$2336,10,FALSE)</f>
        <v>Normal</v>
      </c>
      <c r="L1916">
        <f>VLOOKUP($A1916,'Hospitalisation Details'!$A$1:$O$2344,2,FALSE)</f>
        <v>14</v>
      </c>
      <c r="M1916" s="6" t="str">
        <f>VLOOKUP($A1916,'Hospitalisation Details'!$A$1:$O$2344,5,FALSE)</f>
        <v>14-Sep-1993</v>
      </c>
      <c r="N1916" s="28">
        <f>VLOOKUP($A1916,'Hospitalisation Details'!$A$1:$O$2344,6,FALSE)</f>
        <v>29</v>
      </c>
      <c r="O1916" s="28">
        <f>VLOOKUP($A1916,'Hospitalisation Details'!$A$1:$O$2344,7,FALSE)</f>
        <v>0</v>
      </c>
      <c r="P1916" s="28">
        <f>VLOOKUP($A1916,'Hospitalisation Details'!$A$1:$O$2344,8,FALSE)</f>
        <v>3898.35</v>
      </c>
      <c r="Q1916" t="str">
        <f>VLOOKUP($A1916,'Hospitalisation Details'!$A$1:$O$2344,3,FALSE)</f>
        <v>Sep</v>
      </c>
    </row>
    <row r="1917" spans="1:17" ht="15.6" x14ac:dyDescent="0.3">
      <c r="A1917" s="21" t="s">
        <v>450</v>
      </c>
      <c r="B1917" t="str">
        <f>VLOOKUP($A1917,'Customer Names'!$A$2:$D$2336,3,FALSE)</f>
        <v>Jeff H</v>
      </c>
      <c r="C1917">
        <f>VLOOKUP($A1917,'Medical Examinations'!$A$1:$J$2336,2,FALSE)</f>
        <v>34.46</v>
      </c>
      <c r="D1917">
        <f>VLOOKUP($A1917,'Medical Examinations'!$A$1:$J$2336,3,FALSE)</f>
        <v>4.17</v>
      </c>
      <c r="E1917" t="str">
        <f>VLOOKUP($A1917,'Medical Examinations'!$A$1:$J$2336,4,FALSE)</f>
        <v>No</v>
      </c>
      <c r="F1917" t="str">
        <f>VLOOKUP($A1917,'Medical Examinations'!$A$1:$J$2336,5,FALSE)</f>
        <v>Yes</v>
      </c>
      <c r="G1917" t="str">
        <f>VLOOKUP($A1917,'Medical Examinations'!$A$1:$J$2336,6,FALSE)</f>
        <v>No</v>
      </c>
      <c r="H1917">
        <f>VLOOKUP($A1917,'Medical Examinations'!$A$1:$J$2336,7,FALSE)</f>
        <v>1</v>
      </c>
      <c r="I1917" t="str">
        <f>VLOOKUP($A1917,'Medical Examinations'!$A$1:$J$2336,8,FALSE)</f>
        <v>No</v>
      </c>
      <c r="J1917" t="str">
        <f>VLOOKUP($A1917,'Medical Examinations'!$A$1:$J$2336,9,FALSE)</f>
        <v>Obesity</v>
      </c>
      <c r="K1917" t="str">
        <f>VLOOKUP($A1917,'Medical Examinations'!$A$1:$J$2336,10,FALSE)</f>
        <v>Normal</v>
      </c>
      <c r="L1917">
        <f>VLOOKUP($A1917,'Hospitalisation Details'!$A$1:$O$2344,2,FALSE)</f>
        <v>13</v>
      </c>
      <c r="M1917" s="6" t="str">
        <f>VLOOKUP($A1917,'Hospitalisation Details'!$A$1:$O$2344,5,FALSE)</f>
        <v>13-Jul-2004</v>
      </c>
      <c r="N1917" s="28">
        <f>VLOOKUP($A1917,'Hospitalisation Details'!$A$1:$O$2344,6,FALSE)</f>
        <v>18</v>
      </c>
      <c r="O1917" s="28">
        <f>VLOOKUP($A1917,'Hospitalisation Details'!$A$1:$O$2344,7,FALSE)</f>
        <v>0</v>
      </c>
      <c r="P1917" s="28">
        <f>VLOOKUP($A1917,'Hospitalisation Details'!$A$1:$O$2344,8,FALSE)</f>
        <v>3889.2</v>
      </c>
      <c r="Q1917" t="str">
        <f>VLOOKUP($A1917,'Hospitalisation Details'!$A$1:$O$2344,3,FALSE)</f>
        <v>Jul</v>
      </c>
    </row>
    <row r="1918" spans="1:17" ht="15.6" x14ac:dyDescent="0.3">
      <c r="A1918" s="21" t="s">
        <v>449</v>
      </c>
      <c r="B1918" t="str">
        <f>VLOOKUP($A1918,'Customer Names'!$A$2:$D$2336,3,FALSE)</f>
        <v>Michael</v>
      </c>
      <c r="C1918">
        <f>VLOOKUP($A1918,'Medical Examinations'!$A$1:$J$2336,2,FALSE)</f>
        <v>30.875</v>
      </c>
      <c r="D1918">
        <f>VLOOKUP($A1918,'Medical Examinations'!$A$1:$J$2336,3,FALSE)</f>
        <v>4.95</v>
      </c>
      <c r="E1918" t="str">
        <f>VLOOKUP($A1918,'Medical Examinations'!$A$1:$J$2336,4,FALSE)</f>
        <v>Yes</v>
      </c>
      <c r="F1918" t="str">
        <f>VLOOKUP($A1918,'Medical Examinations'!$A$1:$J$2336,5,FALSE)</f>
        <v>No</v>
      </c>
      <c r="G1918" t="str">
        <f>VLOOKUP($A1918,'Medical Examinations'!$A$1:$J$2336,6,FALSE)</f>
        <v>No</v>
      </c>
      <c r="H1918">
        <f>VLOOKUP($A1918,'Medical Examinations'!$A$1:$J$2336,7,FALSE)</f>
        <v>0</v>
      </c>
      <c r="I1918" t="str">
        <f>VLOOKUP($A1918,'Medical Examinations'!$A$1:$J$2336,8,FALSE)</f>
        <v>No</v>
      </c>
      <c r="J1918" t="str">
        <f>VLOOKUP($A1918,'Medical Examinations'!$A$1:$J$2336,9,FALSE)</f>
        <v>Obesity</v>
      </c>
      <c r="K1918" t="str">
        <f>VLOOKUP($A1918,'Medical Examinations'!$A$1:$J$2336,10,FALSE)</f>
        <v>Normal</v>
      </c>
      <c r="L1918">
        <f>VLOOKUP($A1918,'Hospitalisation Details'!$A$1:$O$2344,2,FALSE)</f>
        <v>23</v>
      </c>
      <c r="M1918" s="6" t="str">
        <f>VLOOKUP($A1918,'Hospitalisation Details'!$A$1:$O$2344,5,FALSE)</f>
        <v>23-Oct-1996</v>
      </c>
      <c r="N1918" s="28">
        <f>VLOOKUP($A1918,'Hospitalisation Details'!$A$1:$O$2344,6,FALSE)</f>
        <v>26</v>
      </c>
      <c r="O1918" s="28">
        <f>VLOOKUP($A1918,'Hospitalisation Details'!$A$1:$O$2344,7,FALSE)</f>
        <v>2</v>
      </c>
      <c r="P1918" s="28">
        <f>VLOOKUP($A1918,'Hospitalisation Details'!$A$1:$O$2344,8,FALSE)</f>
        <v>3877.3</v>
      </c>
      <c r="Q1918" t="str">
        <f>VLOOKUP($A1918,'Hospitalisation Details'!$A$1:$O$2344,3,FALSE)</f>
        <v>Oct</v>
      </c>
    </row>
    <row r="1919" spans="1:17" ht="15.6" x14ac:dyDescent="0.3">
      <c r="A1919" s="21" t="s">
        <v>448</v>
      </c>
      <c r="B1919" t="str">
        <f>VLOOKUP($A1919,'Customer Names'!$A$2:$D$2336,3,FALSE)</f>
        <v>Jan</v>
      </c>
      <c r="C1919">
        <f>VLOOKUP($A1919,'Medical Examinations'!$A$1:$J$2336,2,FALSE)</f>
        <v>39.49</v>
      </c>
      <c r="D1919">
        <f>VLOOKUP($A1919,'Medical Examinations'!$A$1:$J$2336,3,FALSE)</f>
        <v>5.13</v>
      </c>
      <c r="E1919" t="str">
        <f>VLOOKUP($A1919,'Medical Examinations'!$A$1:$J$2336,4,FALSE)</f>
        <v>No</v>
      </c>
      <c r="F1919" t="str">
        <f>VLOOKUP($A1919,'Medical Examinations'!$A$1:$J$2336,5,FALSE)</f>
        <v>No</v>
      </c>
      <c r="G1919" t="str">
        <f>VLOOKUP($A1919,'Medical Examinations'!$A$1:$J$2336,6,FALSE)</f>
        <v>No</v>
      </c>
      <c r="H1919">
        <f>VLOOKUP($A1919,'Medical Examinations'!$A$1:$J$2336,7,FALSE)</f>
        <v>0</v>
      </c>
      <c r="I1919" t="str">
        <f>VLOOKUP($A1919,'Medical Examinations'!$A$1:$J$2336,8,FALSE)</f>
        <v>No</v>
      </c>
      <c r="J1919" t="str">
        <f>VLOOKUP($A1919,'Medical Examinations'!$A$1:$J$2336,9,FALSE)</f>
        <v>Obesity</v>
      </c>
      <c r="K1919" t="str">
        <f>VLOOKUP($A1919,'Medical Examinations'!$A$1:$J$2336,10,FALSE)</f>
        <v>Normal</v>
      </c>
      <c r="L1919">
        <f>VLOOKUP($A1919,'Hospitalisation Details'!$A$1:$O$2344,2,FALSE)</f>
        <v>25</v>
      </c>
      <c r="M1919" s="6" t="str">
        <f>VLOOKUP($A1919,'Hospitalisation Details'!$A$1:$O$2344,5,FALSE)</f>
        <v>25-Jul-1991</v>
      </c>
      <c r="N1919" s="28">
        <f>VLOOKUP($A1919,'Hospitalisation Details'!$A$1:$O$2344,6,FALSE)</f>
        <v>31</v>
      </c>
      <c r="O1919" s="28">
        <f>VLOOKUP($A1919,'Hospitalisation Details'!$A$1:$O$2344,7,FALSE)</f>
        <v>1</v>
      </c>
      <c r="P1919" s="28">
        <f>VLOOKUP($A1919,'Hospitalisation Details'!$A$1:$O$2344,8,FALSE)</f>
        <v>3875.73</v>
      </c>
      <c r="Q1919" t="str">
        <f>VLOOKUP($A1919,'Hospitalisation Details'!$A$1:$O$2344,3,FALSE)</f>
        <v>Jul</v>
      </c>
    </row>
    <row r="1920" spans="1:17" ht="15.6" x14ac:dyDescent="0.3">
      <c r="A1920" s="21" t="s">
        <v>447</v>
      </c>
      <c r="B1920" t="str">
        <f>VLOOKUP($A1920,'Customer Names'!$A$2:$D$2336,3,FALSE)</f>
        <v>Bernard</v>
      </c>
      <c r="C1920">
        <f>VLOOKUP($A1920,'Medical Examinations'!$A$1:$J$2336,2,FALSE)</f>
        <v>28.88</v>
      </c>
      <c r="D1920">
        <f>VLOOKUP($A1920,'Medical Examinations'!$A$1:$J$2336,3,FALSE)</f>
        <v>4.0999999999999996</v>
      </c>
      <c r="E1920" t="str">
        <f>VLOOKUP($A1920,'Medical Examinations'!$A$1:$J$2336,4,FALSE)</f>
        <v>No</v>
      </c>
      <c r="F1920" t="str">
        <f>VLOOKUP($A1920,'Medical Examinations'!$A$1:$J$2336,5,FALSE)</f>
        <v>No</v>
      </c>
      <c r="G1920" t="str">
        <f>VLOOKUP($A1920,'Medical Examinations'!$A$1:$J$2336,6,FALSE)</f>
        <v>No</v>
      </c>
      <c r="H1920">
        <f>VLOOKUP($A1920,'Medical Examinations'!$A$1:$J$2336,7,FALSE)</f>
        <v>0</v>
      </c>
      <c r="I1920" t="str">
        <f>VLOOKUP($A1920,'Medical Examinations'!$A$1:$J$2336,8,FALSE)</f>
        <v>No</v>
      </c>
      <c r="J1920" t="str">
        <f>VLOOKUP($A1920,'Medical Examinations'!$A$1:$J$2336,9,FALSE)</f>
        <v>Over Weight</v>
      </c>
      <c r="K1920" t="str">
        <f>VLOOKUP($A1920,'Medical Examinations'!$A$1:$J$2336,10,FALSE)</f>
        <v>Normal</v>
      </c>
      <c r="L1920">
        <f>VLOOKUP($A1920,'Hospitalisation Details'!$A$1:$O$2344,2,FALSE)</f>
        <v>24</v>
      </c>
      <c r="M1920" s="6" t="str">
        <f>VLOOKUP($A1920,'Hospitalisation Details'!$A$1:$O$2344,5,FALSE)</f>
        <v>24-Jun-1990</v>
      </c>
      <c r="N1920" s="28">
        <f>VLOOKUP($A1920,'Hospitalisation Details'!$A$1:$O$2344,6,FALSE)</f>
        <v>32</v>
      </c>
      <c r="O1920" s="28">
        <f>VLOOKUP($A1920,'Hospitalisation Details'!$A$1:$O$2344,7,FALSE)</f>
        <v>0</v>
      </c>
      <c r="P1920" s="28">
        <f>VLOOKUP($A1920,'Hospitalisation Details'!$A$1:$O$2344,8,FALSE)</f>
        <v>3866.86</v>
      </c>
      <c r="Q1920" t="str">
        <f>VLOOKUP($A1920,'Hospitalisation Details'!$A$1:$O$2344,3,FALSE)</f>
        <v>Jun</v>
      </c>
    </row>
    <row r="1921" spans="1:17" ht="15.6" x14ac:dyDescent="0.3">
      <c r="A1921" s="21" t="s">
        <v>446</v>
      </c>
      <c r="B1921" t="str">
        <f>VLOOKUP($A1921,'Customer Names'!$A$2:$D$2336,3,FALSE)</f>
        <v>Craig</v>
      </c>
      <c r="C1921">
        <f>VLOOKUP($A1921,'Medical Examinations'!$A$1:$J$2336,2,FALSE)</f>
        <v>20.234999999999999</v>
      </c>
      <c r="D1921">
        <f>VLOOKUP($A1921,'Medical Examinations'!$A$1:$J$2336,3,FALSE)</f>
        <v>5.01</v>
      </c>
      <c r="E1921" t="str">
        <f>VLOOKUP($A1921,'Medical Examinations'!$A$1:$J$2336,4,FALSE)</f>
        <v>Yes</v>
      </c>
      <c r="F1921" t="str">
        <f>VLOOKUP($A1921,'Medical Examinations'!$A$1:$J$2336,5,FALSE)</f>
        <v>No</v>
      </c>
      <c r="G1921" t="str">
        <f>VLOOKUP($A1921,'Medical Examinations'!$A$1:$J$2336,6,FALSE)</f>
        <v>No</v>
      </c>
      <c r="H1921">
        <f>VLOOKUP($A1921,'Medical Examinations'!$A$1:$J$2336,7,FALSE)</f>
        <v>0</v>
      </c>
      <c r="I1921" t="str">
        <f>VLOOKUP($A1921,'Medical Examinations'!$A$1:$J$2336,8,FALSE)</f>
        <v>No</v>
      </c>
      <c r="J1921" t="str">
        <f>VLOOKUP($A1921,'Medical Examinations'!$A$1:$J$2336,9,FALSE)</f>
        <v>Normal Weight</v>
      </c>
      <c r="K1921" t="str">
        <f>VLOOKUP($A1921,'Medical Examinations'!$A$1:$J$2336,10,FALSE)</f>
        <v>Normal</v>
      </c>
      <c r="L1921">
        <f>VLOOKUP($A1921,'Hospitalisation Details'!$A$1:$O$2344,2,FALSE)</f>
        <v>18</v>
      </c>
      <c r="M1921" s="6" t="str">
        <f>VLOOKUP($A1921,'Hospitalisation Details'!$A$1:$O$2344,5,FALSE)</f>
        <v>18-Oct-2001</v>
      </c>
      <c r="N1921" s="28">
        <f>VLOOKUP($A1921,'Hospitalisation Details'!$A$1:$O$2344,6,FALSE)</f>
        <v>21</v>
      </c>
      <c r="O1921" s="28">
        <f>VLOOKUP($A1921,'Hospitalisation Details'!$A$1:$O$2344,7,FALSE)</f>
        <v>3</v>
      </c>
      <c r="P1921" s="28">
        <f>VLOOKUP($A1921,'Hospitalisation Details'!$A$1:$O$2344,8,FALSE)</f>
        <v>3861.21</v>
      </c>
      <c r="Q1921" t="str">
        <f>VLOOKUP($A1921,'Hospitalisation Details'!$A$1:$O$2344,3,FALSE)</f>
        <v>Oct</v>
      </c>
    </row>
    <row r="1922" spans="1:17" ht="15.6" x14ac:dyDescent="0.3">
      <c r="A1922" s="21" t="s">
        <v>445</v>
      </c>
      <c r="B1922" t="str">
        <f>VLOOKUP($A1922,'Customer Names'!$A$2:$D$2336,3,FALSE)</f>
        <v>Bryn</v>
      </c>
      <c r="C1922">
        <f>VLOOKUP($A1922,'Medical Examinations'!$A$1:$J$2336,2,FALSE)</f>
        <v>30.67</v>
      </c>
      <c r="D1922">
        <f>VLOOKUP($A1922,'Medical Examinations'!$A$1:$J$2336,3,FALSE)</f>
        <v>5.09</v>
      </c>
      <c r="E1922" t="str">
        <f>VLOOKUP($A1922,'Medical Examinations'!$A$1:$J$2336,4,FALSE)</f>
        <v>Yes</v>
      </c>
      <c r="F1922" t="str">
        <f>VLOOKUP($A1922,'Medical Examinations'!$A$1:$J$2336,5,FALSE)</f>
        <v>No</v>
      </c>
      <c r="G1922" t="str">
        <f>VLOOKUP($A1922,'Medical Examinations'!$A$1:$J$2336,6,FALSE)</f>
        <v>No</v>
      </c>
      <c r="H1922">
        <f>VLOOKUP($A1922,'Medical Examinations'!$A$1:$J$2336,7,FALSE)</f>
        <v>0</v>
      </c>
      <c r="I1922" t="str">
        <f>VLOOKUP($A1922,'Medical Examinations'!$A$1:$J$2336,8,FALSE)</f>
        <v>No</v>
      </c>
      <c r="J1922" t="str">
        <f>VLOOKUP($A1922,'Medical Examinations'!$A$1:$J$2336,9,FALSE)</f>
        <v>Obesity</v>
      </c>
      <c r="K1922" t="str">
        <f>VLOOKUP($A1922,'Medical Examinations'!$A$1:$J$2336,10,FALSE)</f>
        <v>Normal</v>
      </c>
      <c r="L1922">
        <f>VLOOKUP($A1922,'Hospitalisation Details'!$A$1:$O$2344,2,FALSE)</f>
        <v>6</v>
      </c>
      <c r="M1922" s="6" t="str">
        <f>VLOOKUP($A1922,'Hospitalisation Details'!$A$1:$O$2344,5,FALSE)</f>
        <v>6-Jun-2001</v>
      </c>
      <c r="N1922" s="28">
        <f>VLOOKUP($A1922,'Hospitalisation Details'!$A$1:$O$2344,6,FALSE)</f>
        <v>22</v>
      </c>
      <c r="O1922" s="28">
        <f>VLOOKUP($A1922,'Hospitalisation Details'!$A$1:$O$2344,7,FALSE)</f>
        <v>0</v>
      </c>
      <c r="P1922" s="28">
        <f>VLOOKUP($A1922,'Hospitalisation Details'!$A$1:$O$2344,8,FALSE)</f>
        <v>3858.51</v>
      </c>
      <c r="Q1922" t="str">
        <f>VLOOKUP($A1922,'Hospitalisation Details'!$A$1:$O$2344,3,FALSE)</f>
        <v>Jun</v>
      </c>
    </row>
    <row r="1923" spans="1:17" ht="15.6" x14ac:dyDescent="0.3">
      <c r="A1923" s="21" t="s">
        <v>444</v>
      </c>
      <c r="B1923" t="str">
        <f>VLOOKUP($A1923,'Customer Names'!$A$2:$D$2336,3,FALSE)</f>
        <v>Michael</v>
      </c>
      <c r="C1923">
        <f>VLOOKUP($A1923,'Medical Examinations'!$A$1:$J$2336,2,FALSE)</f>
        <v>30.875</v>
      </c>
      <c r="D1923">
        <f>VLOOKUP($A1923,'Medical Examinations'!$A$1:$J$2336,3,FALSE)</f>
        <v>6.49</v>
      </c>
      <c r="E1923" t="str">
        <f>VLOOKUP($A1923,'Medical Examinations'!$A$1:$J$2336,4,FALSE)</f>
        <v>No</v>
      </c>
      <c r="F1923" t="str">
        <f>VLOOKUP($A1923,'Medical Examinations'!$A$1:$J$2336,5,FALSE)</f>
        <v>No</v>
      </c>
      <c r="G1923" t="str">
        <f>VLOOKUP($A1923,'Medical Examinations'!$A$1:$J$2336,6,FALSE)</f>
        <v>No</v>
      </c>
      <c r="H1923">
        <f>VLOOKUP($A1923,'Medical Examinations'!$A$1:$J$2336,7,FALSE)</f>
        <v>0</v>
      </c>
      <c r="I1923" t="str">
        <f>VLOOKUP($A1923,'Medical Examinations'!$A$1:$J$2336,8,FALSE)</f>
        <v>No</v>
      </c>
      <c r="J1923" t="str">
        <f>VLOOKUP($A1923,'Medical Examinations'!$A$1:$J$2336,9,FALSE)</f>
        <v>Obesity</v>
      </c>
      <c r="K1923" t="str">
        <f>VLOOKUP($A1923,'Medical Examinations'!$A$1:$J$2336,10,FALSE)</f>
        <v>Diabetes</v>
      </c>
      <c r="L1923">
        <f>VLOOKUP($A1923,'Hospitalisation Details'!$A$1:$O$2344,2,FALSE)</f>
        <v>19</v>
      </c>
      <c r="M1923" s="6" t="str">
        <f>VLOOKUP($A1923,'Hospitalisation Details'!$A$1:$O$2344,5,FALSE)</f>
        <v>19-Aug-1991</v>
      </c>
      <c r="N1923" s="28">
        <f>VLOOKUP($A1923,'Hospitalisation Details'!$A$1:$O$2344,6,FALSE)</f>
        <v>31</v>
      </c>
      <c r="O1923" s="28">
        <f>VLOOKUP($A1923,'Hospitalisation Details'!$A$1:$O$2344,7,FALSE)</f>
        <v>0</v>
      </c>
      <c r="P1923" s="28">
        <f>VLOOKUP($A1923,'Hospitalisation Details'!$A$1:$O$2344,8,FALSE)</f>
        <v>3857.76</v>
      </c>
      <c r="Q1923" t="str">
        <f>VLOOKUP($A1923,'Hospitalisation Details'!$A$1:$O$2344,3,FALSE)</f>
        <v>Aug</v>
      </c>
    </row>
    <row r="1924" spans="1:17" ht="15.6" x14ac:dyDescent="0.3">
      <c r="A1924" s="21" t="s">
        <v>443</v>
      </c>
      <c r="B1924" t="str">
        <f>VLOOKUP($A1924,'Customer Names'!$A$2:$D$2336,3,FALSE)</f>
        <v>Benjamin</v>
      </c>
      <c r="C1924">
        <f>VLOOKUP($A1924,'Medical Examinations'!$A$1:$J$2336,2,FALSE)</f>
        <v>23.8</v>
      </c>
      <c r="D1924">
        <f>VLOOKUP($A1924,'Medical Examinations'!$A$1:$J$2336,3,FALSE)</f>
        <v>4.08</v>
      </c>
      <c r="E1924" t="str">
        <f>VLOOKUP($A1924,'Medical Examinations'!$A$1:$J$2336,4,FALSE)</f>
        <v>No</v>
      </c>
      <c r="F1924" t="str">
        <f>VLOOKUP($A1924,'Medical Examinations'!$A$1:$J$2336,5,FALSE)</f>
        <v>No</v>
      </c>
      <c r="G1924" t="str">
        <f>VLOOKUP($A1924,'Medical Examinations'!$A$1:$J$2336,6,FALSE)</f>
        <v>No</v>
      </c>
      <c r="H1924">
        <f>VLOOKUP($A1924,'Medical Examinations'!$A$1:$J$2336,7,FALSE)</f>
        <v>0</v>
      </c>
      <c r="I1924" t="str">
        <f>VLOOKUP($A1924,'Medical Examinations'!$A$1:$J$2336,8,FALSE)</f>
        <v>No</v>
      </c>
      <c r="J1924" t="str">
        <f>VLOOKUP($A1924,'Medical Examinations'!$A$1:$J$2336,9,FALSE)</f>
        <v>Normal Weight</v>
      </c>
      <c r="K1924" t="str">
        <f>VLOOKUP($A1924,'Medical Examinations'!$A$1:$J$2336,10,FALSE)</f>
        <v>Normal</v>
      </c>
      <c r="L1924">
        <f>VLOOKUP($A1924,'Hospitalisation Details'!$A$1:$O$2344,2,FALSE)</f>
        <v>12</v>
      </c>
      <c r="M1924" s="6" t="str">
        <f>VLOOKUP($A1924,'Hospitalisation Details'!$A$1:$O$2344,5,FALSE)</f>
        <v>12-Aug-1994</v>
      </c>
      <c r="N1924" s="28">
        <f>VLOOKUP($A1924,'Hospitalisation Details'!$A$1:$O$2344,6,FALSE)</f>
        <v>28</v>
      </c>
      <c r="O1924" s="28">
        <f>VLOOKUP($A1924,'Hospitalisation Details'!$A$1:$O$2344,7,FALSE)</f>
        <v>2</v>
      </c>
      <c r="P1924" s="28">
        <f>VLOOKUP($A1924,'Hospitalisation Details'!$A$1:$O$2344,8,FALSE)</f>
        <v>3847.67</v>
      </c>
      <c r="Q1924" t="str">
        <f>VLOOKUP($A1924,'Hospitalisation Details'!$A$1:$O$2344,3,FALSE)</f>
        <v>Aug</v>
      </c>
    </row>
    <row r="1925" spans="1:17" ht="15.6" x14ac:dyDescent="0.3">
      <c r="A1925" s="21" t="s">
        <v>442</v>
      </c>
      <c r="B1925" t="str">
        <f>VLOOKUP($A1925,'Customer Names'!$A$2:$D$2336,3,FALSE)</f>
        <v>Jay</v>
      </c>
      <c r="C1925">
        <f>VLOOKUP($A1925,'Medical Examinations'!$A$1:$J$2336,2,FALSE)</f>
        <v>15.37</v>
      </c>
      <c r="D1925">
        <f>VLOOKUP($A1925,'Medical Examinations'!$A$1:$J$2336,3,FALSE)</f>
        <v>8.6300000000000008</v>
      </c>
      <c r="E1925" t="str">
        <f>VLOOKUP($A1925,'Medical Examinations'!$A$1:$J$2336,4,FALSE)</f>
        <v>Yes</v>
      </c>
      <c r="F1925" t="str">
        <f>VLOOKUP($A1925,'Medical Examinations'!$A$1:$J$2336,5,FALSE)</f>
        <v>No</v>
      </c>
      <c r="G1925" t="str">
        <f>VLOOKUP($A1925,'Medical Examinations'!$A$1:$J$2336,6,FALSE)</f>
        <v>No</v>
      </c>
      <c r="H1925">
        <f>VLOOKUP($A1925,'Medical Examinations'!$A$1:$J$2336,7,FALSE)</f>
        <v>0</v>
      </c>
      <c r="I1925" t="str">
        <f>VLOOKUP($A1925,'Medical Examinations'!$A$1:$J$2336,8,FALSE)</f>
        <v>No</v>
      </c>
      <c r="J1925" t="str">
        <f>VLOOKUP($A1925,'Medical Examinations'!$A$1:$J$2336,9,FALSE)</f>
        <v>Under Weight</v>
      </c>
      <c r="K1925" t="str">
        <f>VLOOKUP($A1925,'Medical Examinations'!$A$1:$J$2336,10,FALSE)</f>
        <v>Diabetes</v>
      </c>
      <c r="L1925">
        <f>VLOOKUP($A1925,'Hospitalisation Details'!$A$1:$O$2344,2,FALSE)</f>
        <v>29</v>
      </c>
      <c r="M1925" s="6" t="str">
        <f>VLOOKUP($A1925,'Hospitalisation Details'!$A$1:$O$2344,5,FALSE)</f>
        <v>29-Sep-1981</v>
      </c>
      <c r="N1925" s="28">
        <f>VLOOKUP($A1925,'Hospitalisation Details'!$A$1:$O$2344,6,FALSE)</f>
        <v>41</v>
      </c>
      <c r="O1925" s="28">
        <f>VLOOKUP($A1925,'Hospitalisation Details'!$A$1:$O$2344,7,FALSE)</f>
        <v>1</v>
      </c>
      <c r="P1925" s="28">
        <f>VLOOKUP($A1925,'Hospitalisation Details'!$A$1:$O$2344,8,FALSE)</f>
        <v>3797.2</v>
      </c>
      <c r="Q1925" t="str">
        <f>VLOOKUP($A1925,'Hospitalisation Details'!$A$1:$O$2344,3,FALSE)</f>
        <v>Sep</v>
      </c>
    </row>
    <row r="1926" spans="1:17" ht="15.6" x14ac:dyDescent="0.3">
      <c r="A1926" s="21" t="s">
        <v>441</v>
      </c>
      <c r="B1926" t="str">
        <f>VLOOKUP($A1926,'Customer Names'!$A$2:$D$2336,3,FALSE)</f>
        <v>William</v>
      </c>
      <c r="C1926">
        <f>VLOOKUP($A1926,'Medical Examinations'!$A$1:$J$2336,2,FALSE)</f>
        <v>30.4</v>
      </c>
      <c r="D1926">
        <f>VLOOKUP($A1926,'Medical Examinations'!$A$1:$J$2336,3,FALSE)</f>
        <v>5.28</v>
      </c>
      <c r="E1926" t="str">
        <f>VLOOKUP($A1926,'Medical Examinations'!$A$1:$J$2336,4,FALSE)</f>
        <v>No</v>
      </c>
      <c r="F1926" t="str">
        <f>VLOOKUP($A1926,'Medical Examinations'!$A$1:$J$2336,5,FALSE)</f>
        <v>No</v>
      </c>
      <c r="G1926" t="str">
        <f>VLOOKUP($A1926,'Medical Examinations'!$A$1:$J$2336,6,FALSE)</f>
        <v>No</v>
      </c>
      <c r="H1926">
        <f>VLOOKUP($A1926,'Medical Examinations'!$A$1:$J$2336,7,FALSE)</f>
        <v>0</v>
      </c>
      <c r="I1926" t="str">
        <f>VLOOKUP($A1926,'Medical Examinations'!$A$1:$J$2336,8,FALSE)</f>
        <v>No</v>
      </c>
      <c r="J1926" t="str">
        <f>VLOOKUP($A1926,'Medical Examinations'!$A$1:$J$2336,9,FALSE)</f>
        <v>Obesity</v>
      </c>
      <c r="K1926" t="str">
        <f>VLOOKUP($A1926,'Medical Examinations'!$A$1:$J$2336,10,FALSE)</f>
        <v>Normal</v>
      </c>
      <c r="L1926">
        <f>VLOOKUP($A1926,'Hospitalisation Details'!$A$1:$O$2344,2,FALSE)</f>
        <v>24</v>
      </c>
      <c r="M1926" s="6" t="str">
        <f>VLOOKUP($A1926,'Hospitalisation Details'!$A$1:$O$2344,5,FALSE)</f>
        <v>24-Jun-1999</v>
      </c>
      <c r="N1926" s="28">
        <f>VLOOKUP($A1926,'Hospitalisation Details'!$A$1:$O$2344,6,FALSE)</f>
        <v>23</v>
      </c>
      <c r="O1926" s="28">
        <f>VLOOKUP($A1926,'Hospitalisation Details'!$A$1:$O$2344,7,FALSE)</f>
        <v>0</v>
      </c>
      <c r="P1926" s="28">
        <f>VLOOKUP($A1926,'Hospitalisation Details'!$A$1:$O$2344,8,FALSE)</f>
        <v>3796.36</v>
      </c>
      <c r="Q1926" t="str">
        <f>VLOOKUP($A1926,'Hospitalisation Details'!$A$1:$O$2344,3,FALSE)</f>
        <v>Jun</v>
      </c>
    </row>
    <row r="1927" spans="1:17" ht="15.6" x14ac:dyDescent="0.3">
      <c r="A1927" s="21" t="s">
        <v>440</v>
      </c>
      <c r="B1927" t="str">
        <f>VLOOKUP($A1927,'Customer Names'!$A$2:$D$2336,3,FALSE)</f>
        <v>Shelley</v>
      </c>
      <c r="C1927">
        <f>VLOOKUP($A1927,'Medical Examinations'!$A$1:$J$2336,2,FALSE)</f>
        <v>19.48</v>
      </c>
      <c r="D1927">
        <f>VLOOKUP($A1927,'Medical Examinations'!$A$1:$J$2336,3,FALSE)</f>
        <v>5.63</v>
      </c>
      <c r="E1927" t="str">
        <f>VLOOKUP($A1927,'Medical Examinations'!$A$1:$J$2336,4,FALSE)</f>
        <v>Yes</v>
      </c>
      <c r="F1927" t="str">
        <f>VLOOKUP($A1927,'Medical Examinations'!$A$1:$J$2336,5,FALSE)</f>
        <v>No</v>
      </c>
      <c r="G1927" t="str">
        <f>VLOOKUP($A1927,'Medical Examinations'!$A$1:$J$2336,6,FALSE)</f>
        <v>No</v>
      </c>
      <c r="H1927">
        <f>VLOOKUP($A1927,'Medical Examinations'!$A$1:$J$2336,7,FALSE)</f>
        <v>1</v>
      </c>
      <c r="I1927" t="str">
        <f>VLOOKUP($A1927,'Medical Examinations'!$A$1:$J$2336,8,FALSE)</f>
        <v>No</v>
      </c>
      <c r="J1927" t="str">
        <f>VLOOKUP($A1927,'Medical Examinations'!$A$1:$J$2336,9,FALSE)</f>
        <v>Normal Weight</v>
      </c>
      <c r="K1927" t="str">
        <f>VLOOKUP($A1927,'Medical Examinations'!$A$1:$J$2336,10,FALSE)</f>
        <v>Normal</v>
      </c>
      <c r="L1927">
        <f>VLOOKUP($A1927,'Hospitalisation Details'!$A$1:$O$2344,2,FALSE)</f>
        <v>28</v>
      </c>
      <c r="M1927" s="6" t="str">
        <f>VLOOKUP($A1927,'Hospitalisation Details'!$A$1:$O$2344,5,FALSE)</f>
        <v>28-Aug-1988</v>
      </c>
      <c r="N1927" s="28">
        <f>VLOOKUP($A1927,'Hospitalisation Details'!$A$1:$O$2344,6,FALSE)</f>
        <v>34</v>
      </c>
      <c r="O1927" s="28">
        <f>VLOOKUP($A1927,'Hospitalisation Details'!$A$1:$O$2344,7,FALSE)</f>
        <v>3</v>
      </c>
      <c r="P1927" s="28">
        <f>VLOOKUP($A1927,'Hospitalisation Details'!$A$1:$O$2344,8,FALSE)</f>
        <v>3793.55</v>
      </c>
      <c r="Q1927" t="str">
        <f>VLOOKUP($A1927,'Hospitalisation Details'!$A$1:$O$2344,3,FALSE)</f>
        <v>Aug</v>
      </c>
    </row>
    <row r="1928" spans="1:17" ht="15.6" x14ac:dyDescent="0.3">
      <c r="A1928" s="21" t="s">
        <v>439</v>
      </c>
      <c r="B1928" t="str">
        <f>VLOOKUP($A1928,'Customer Names'!$A$2:$D$2336,3,FALSE)</f>
        <v>Jekaterina</v>
      </c>
      <c r="C1928">
        <f>VLOOKUP($A1928,'Medical Examinations'!$A$1:$J$2336,2,FALSE)</f>
        <v>16.96</v>
      </c>
      <c r="D1928">
        <f>VLOOKUP($A1928,'Medical Examinations'!$A$1:$J$2336,3,FALSE)</f>
        <v>11.47</v>
      </c>
      <c r="E1928" t="str">
        <f>VLOOKUP($A1928,'Medical Examinations'!$A$1:$J$2336,4,FALSE)</f>
        <v>Yes</v>
      </c>
      <c r="F1928" t="str">
        <f>VLOOKUP($A1928,'Medical Examinations'!$A$1:$J$2336,5,FALSE)</f>
        <v>No</v>
      </c>
      <c r="G1928" t="str">
        <f>VLOOKUP($A1928,'Medical Examinations'!$A$1:$J$2336,6,FALSE)</f>
        <v>No</v>
      </c>
      <c r="H1928">
        <f>VLOOKUP($A1928,'Medical Examinations'!$A$1:$J$2336,7,FALSE)</f>
        <v>0</v>
      </c>
      <c r="I1928" t="str">
        <f>VLOOKUP($A1928,'Medical Examinations'!$A$1:$J$2336,8,FALSE)</f>
        <v>No</v>
      </c>
      <c r="J1928" t="str">
        <f>VLOOKUP($A1928,'Medical Examinations'!$A$1:$J$2336,9,FALSE)</f>
        <v>Under Weight</v>
      </c>
      <c r="K1928" t="str">
        <f>VLOOKUP($A1928,'Medical Examinations'!$A$1:$J$2336,10,FALSE)</f>
        <v>Diabetes</v>
      </c>
      <c r="L1928">
        <f>VLOOKUP($A1928,'Hospitalisation Details'!$A$1:$O$2344,2,FALSE)</f>
        <v>13</v>
      </c>
      <c r="M1928" s="6" t="str">
        <f>VLOOKUP($A1928,'Hospitalisation Details'!$A$1:$O$2344,5,FALSE)</f>
        <v>13-Dec-1981</v>
      </c>
      <c r="N1928" s="28">
        <f>VLOOKUP($A1928,'Hospitalisation Details'!$A$1:$O$2344,6,FALSE)</f>
        <v>41</v>
      </c>
      <c r="O1928" s="28">
        <f>VLOOKUP($A1928,'Hospitalisation Details'!$A$1:$O$2344,7,FALSE)</f>
        <v>1</v>
      </c>
      <c r="P1928" s="28">
        <f>VLOOKUP($A1928,'Hospitalisation Details'!$A$1:$O$2344,8,FALSE)</f>
        <v>3785.77</v>
      </c>
      <c r="Q1928" t="str">
        <f>VLOOKUP($A1928,'Hospitalisation Details'!$A$1:$O$2344,3,FALSE)</f>
        <v>Dec</v>
      </c>
    </row>
    <row r="1929" spans="1:17" ht="15.6" x14ac:dyDescent="0.3">
      <c r="A1929" s="21" t="s">
        <v>438</v>
      </c>
      <c r="B1929" t="str">
        <f>VLOOKUP($A1929,'Customer Names'!$A$2:$D$2336,3,FALSE)</f>
        <v>Daniel</v>
      </c>
      <c r="C1929">
        <f>VLOOKUP($A1929,'Medical Examinations'!$A$1:$J$2336,2,FALSE)</f>
        <v>19.05</v>
      </c>
      <c r="D1929">
        <f>VLOOKUP($A1929,'Medical Examinations'!$A$1:$J$2336,3,FALSE)</f>
        <v>4.92</v>
      </c>
      <c r="E1929" t="str">
        <f>VLOOKUP($A1929,'Medical Examinations'!$A$1:$J$2336,4,FALSE)</f>
        <v>No</v>
      </c>
      <c r="F1929" t="str">
        <f>VLOOKUP($A1929,'Medical Examinations'!$A$1:$J$2336,5,FALSE)</f>
        <v>No</v>
      </c>
      <c r="G1929" t="str">
        <f>VLOOKUP($A1929,'Medical Examinations'!$A$1:$J$2336,6,FALSE)</f>
        <v>No</v>
      </c>
      <c r="H1929">
        <f>VLOOKUP($A1929,'Medical Examinations'!$A$1:$J$2336,7,FALSE)</f>
        <v>1</v>
      </c>
      <c r="I1929" t="str">
        <f>VLOOKUP($A1929,'Medical Examinations'!$A$1:$J$2336,8,FALSE)</f>
        <v>No</v>
      </c>
      <c r="J1929" t="str">
        <f>VLOOKUP($A1929,'Medical Examinations'!$A$1:$J$2336,9,FALSE)</f>
        <v>Normal Weight</v>
      </c>
      <c r="K1929" t="str">
        <f>VLOOKUP($A1929,'Medical Examinations'!$A$1:$J$2336,10,FALSE)</f>
        <v>Normal</v>
      </c>
      <c r="L1929">
        <f>VLOOKUP($A1929,'Hospitalisation Details'!$A$1:$O$2344,2,FALSE)</f>
        <v>24</v>
      </c>
      <c r="M1929" s="6" t="str">
        <f>VLOOKUP($A1929,'Hospitalisation Details'!$A$1:$O$2344,5,FALSE)</f>
        <v>24-Oct-1987</v>
      </c>
      <c r="N1929" s="28">
        <f>VLOOKUP($A1929,'Hospitalisation Details'!$A$1:$O$2344,6,FALSE)</f>
        <v>35</v>
      </c>
      <c r="O1929" s="28">
        <f>VLOOKUP($A1929,'Hospitalisation Details'!$A$1:$O$2344,7,FALSE)</f>
        <v>3</v>
      </c>
      <c r="P1929" s="28">
        <f>VLOOKUP($A1929,'Hospitalisation Details'!$A$1:$O$2344,8,FALSE)</f>
        <v>3773.23</v>
      </c>
      <c r="Q1929" t="str">
        <f>VLOOKUP($A1929,'Hospitalisation Details'!$A$1:$O$2344,3,FALSE)</f>
        <v>Oct</v>
      </c>
    </row>
    <row r="1930" spans="1:17" ht="15.6" x14ac:dyDescent="0.3">
      <c r="A1930" s="21" t="s">
        <v>437</v>
      </c>
      <c r="B1930" t="str">
        <f>VLOOKUP($A1930,'Customer Names'!$A$2:$D$2336,3,FALSE)</f>
        <v>Pauline</v>
      </c>
      <c r="C1930">
        <f>VLOOKUP($A1930,'Medical Examinations'!$A$1:$J$2336,2,FALSE)</f>
        <v>37.619999999999997</v>
      </c>
      <c r="D1930">
        <f>VLOOKUP($A1930,'Medical Examinations'!$A$1:$J$2336,3,FALSE)</f>
        <v>4.18</v>
      </c>
      <c r="E1930" t="str">
        <f>VLOOKUP($A1930,'Medical Examinations'!$A$1:$J$2336,4,FALSE)</f>
        <v>No</v>
      </c>
      <c r="F1930" t="str">
        <f>VLOOKUP($A1930,'Medical Examinations'!$A$1:$J$2336,5,FALSE)</f>
        <v>No</v>
      </c>
      <c r="G1930" t="str">
        <f>VLOOKUP($A1930,'Medical Examinations'!$A$1:$J$2336,6,FALSE)</f>
        <v>No</v>
      </c>
      <c r="H1930">
        <f>VLOOKUP($A1930,'Medical Examinations'!$A$1:$J$2336,7,FALSE)</f>
        <v>0</v>
      </c>
      <c r="I1930" t="str">
        <f>VLOOKUP($A1930,'Medical Examinations'!$A$1:$J$2336,8,FALSE)</f>
        <v>No</v>
      </c>
      <c r="J1930" t="str">
        <f>VLOOKUP($A1930,'Medical Examinations'!$A$1:$J$2336,9,FALSE)</f>
        <v>Obesity</v>
      </c>
      <c r="K1930" t="str">
        <f>VLOOKUP($A1930,'Medical Examinations'!$A$1:$J$2336,10,FALSE)</f>
        <v>Normal</v>
      </c>
      <c r="L1930">
        <f>VLOOKUP($A1930,'Hospitalisation Details'!$A$1:$O$2344,2,FALSE)</f>
        <v>21</v>
      </c>
      <c r="M1930" s="6" t="str">
        <f>VLOOKUP($A1930,'Hospitalisation Details'!$A$1:$O$2344,5,FALSE)</f>
        <v>21-Nov-1994</v>
      </c>
      <c r="N1930" s="28">
        <f>VLOOKUP($A1930,'Hospitalisation Details'!$A$1:$O$2344,6,FALSE)</f>
        <v>28</v>
      </c>
      <c r="O1930" s="28">
        <f>VLOOKUP($A1930,'Hospitalisation Details'!$A$1:$O$2344,7,FALSE)</f>
        <v>1</v>
      </c>
      <c r="P1930" s="28">
        <f>VLOOKUP($A1930,'Hospitalisation Details'!$A$1:$O$2344,8,FALSE)</f>
        <v>3766.88</v>
      </c>
      <c r="Q1930" t="str">
        <f>VLOOKUP($A1930,'Hospitalisation Details'!$A$1:$O$2344,3,FALSE)</f>
        <v>Nov</v>
      </c>
    </row>
    <row r="1931" spans="1:17" ht="15.6" x14ac:dyDescent="0.3">
      <c r="A1931" s="21" t="s">
        <v>436</v>
      </c>
      <c r="B1931" t="str">
        <f>VLOOKUP($A1931,'Customer Names'!$A$2:$D$2336,3,FALSE)</f>
        <v>Colleen</v>
      </c>
      <c r="C1931">
        <f>VLOOKUP($A1931,'Medical Examinations'!$A$1:$J$2336,2,FALSE)</f>
        <v>29.1</v>
      </c>
      <c r="D1931">
        <f>VLOOKUP($A1931,'Medical Examinations'!$A$1:$J$2336,3,FALSE)</f>
        <v>4.67</v>
      </c>
      <c r="E1931" t="str">
        <f>VLOOKUP($A1931,'Medical Examinations'!$A$1:$J$2336,4,FALSE)</f>
        <v>No</v>
      </c>
      <c r="F1931" t="str">
        <f>VLOOKUP($A1931,'Medical Examinations'!$A$1:$J$2336,5,FALSE)</f>
        <v>No</v>
      </c>
      <c r="G1931" t="str">
        <f>VLOOKUP($A1931,'Medical Examinations'!$A$1:$J$2336,6,FALSE)</f>
        <v>No</v>
      </c>
      <c r="H1931">
        <f>VLOOKUP($A1931,'Medical Examinations'!$A$1:$J$2336,7,FALSE)</f>
        <v>0</v>
      </c>
      <c r="I1931" t="str">
        <f>VLOOKUP($A1931,'Medical Examinations'!$A$1:$J$2336,8,FALSE)</f>
        <v>No</v>
      </c>
      <c r="J1931" t="str">
        <f>VLOOKUP($A1931,'Medical Examinations'!$A$1:$J$2336,9,FALSE)</f>
        <v>Over Weight</v>
      </c>
      <c r="K1931" t="str">
        <f>VLOOKUP($A1931,'Medical Examinations'!$A$1:$J$2336,10,FALSE)</f>
        <v>Normal</v>
      </c>
      <c r="L1931">
        <f>VLOOKUP($A1931,'Hospitalisation Details'!$A$1:$O$2344,2,FALSE)</f>
        <v>24</v>
      </c>
      <c r="M1931" s="6" t="str">
        <f>VLOOKUP($A1931,'Hospitalisation Details'!$A$1:$O$2344,5,FALSE)</f>
        <v>24-Oct-1991</v>
      </c>
      <c r="N1931" s="28">
        <f>VLOOKUP($A1931,'Hospitalisation Details'!$A$1:$O$2344,6,FALSE)</f>
        <v>31</v>
      </c>
      <c r="O1931" s="28">
        <f>VLOOKUP($A1931,'Hospitalisation Details'!$A$1:$O$2344,7,FALSE)</f>
        <v>0</v>
      </c>
      <c r="P1931" s="28">
        <f>VLOOKUP($A1931,'Hospitalisation Details'!$A$1:$O$2344,8,FALSE)</f>
        <v>3761.29</v>
      </c>
      <c r="Q1931" t="str">
        <f>VLOOKUP($A1931,'Hospitalisation Details'!$A$1:$O$2344,3,FALSE)</f>
        <v>Oct</v>
      </c>
    </row>
    <row r="1932" spans="1:17" ht="15.6" x14ac:dyDescent="0.3">
      <c r="A1932" s="21" t="s">
        <v>435</v>
      </c>
      <c r="B1932" t="str">
        <f>VLOOKUP($A1932,'Customer Names'!$A$2:$D$2336,3,FALSE)</f>
        <v>Aleah K</v>
      </c>
      <c r="C1932">
        <f>VLOOKUP($A1932,'Medical Examinations'!$A$1:$J$2336,2,FALSE)</f>
        <v>26.62</v>
      </c>
      <c r="D1932">
        <f>VLOOKUP($A1932,'Medical Examinations'!$A$1:$J$2336,3,FALSE)</f>
        <v>6.24</v>
      </c>
      <c r="E1932" t="str">
        <f>VLOOKUP($A1932,'Medical Examinations'!$A$1:$J$2336,4,FALSE)</f>
        <v>No</v>
      </c>
      <c r="F1932" t="str">
        <f>VLOOKUP($A1932,'Medical Examinations'!$A$1:$J$2336,5,FALSE)</f>
        <v>No</v>
      </c>
      <c r="G1932" t="str">
        <f>VLOOKUP($A1932,'Medical Examinations'!$A$1:$J$2336,6,FALSE)</f>
        <v>No</v>
      </c>
      <c r="H1932">
        <f>VLOOKUP($A1932,'Medical Examinations'!$A$1:$J$2336,7,FALSE)</f>
        <v>0</v>
      </c>
      <c r="I1932" t="str">
        <f>VLOOKUP($A1932,'Medical Examinations'!$A$1:$J$2336,8,FALSE)</f>
        <v>No</v>
      </c>
      <c r="J1932" t="str">
        <f>VLOOKUP($A1932,'Medical Examinations'!$A$1:$J$2336,9,FALSE)</f>
        <v>Over Weight</v>
      </c>
      <c r="K1932" t="str">
        <f>VLOOKUP($A1932,'Medical Examinations'!$A$1:$J$2336,10,FALSE)</f>
        <v>Prediabetes</v>
      </c>
      <c r="L1932">
        <f>VLOOKUP($A1932,'Hospitalisation Details'!$A$1:$O$2344,2,FALSE)</f>
        <v>25</v>
      </c>
      <c r="M1932" s="6" t="str">
        <f>VLOOKUP($A1932,'Hospitalisation Details'!$A$1:$O$2344,5,FALSE)</f>
        <v>25-Aug-1991</v>
      </c>
      <c r="N1932" s="28">
        <f>VLOOKUP($A1932,'Hospitalisation Details'!$A$1:$O$2344,6,FALSE)</f>
        <v>31</v>
      </c>
      <c r="O1932" s="28">
        <f>VLOOKUP($A1932,'Hospitalisation Details'!$A$1:$O$2344,7,FALSE)</f>
        <v>0</v>
      </c>
      <c r="P1932" s="28">
        <f>VLOOKUP($A1932,'Hospitalisation Details'!$A$1:$O$2344,8,FALSE)</f>
        <v>3757.84</v>
      </c>
      <c r="Q1932" t="str">
        <f>VLOOKUP($A1932,'Hospitalisation Details'!$A$1:$O$2344,3,FALSE)</f>
        <v>Aug</v>
      </c>
    </row>
    <row r="1933" spans="1:17" ht="15.6" x14ac:dyDescent="0.3">
      <c r="A1933" s="21" t="s">
        <v>434</v>
      </c>
      <c r="B1933" t="str">
        <f>VLOOKUP($A1933,'Customer Names'!$A$2:$D$2336,3,FALSE)</f>
        <v>Mare</v>
      </c>
      <c r="C1933">
        <f>VLOOKUP($A1933,'Medical Examinations'!$A$1:$J$2336,2,FALSE)</f>
        <v>25.74</v>
      </c>
      <c r="D1933">
        <f>VLOOKUP($A1933,'Medical Examinations'!$A$1:$J$2336,3,FALSE)</f>
        <v>5.99</v>
      </c>
      <c r="E1933" t="str">
        <f>VLOOKUP($A1933,'Medical Examinations'!$A$1:$J$2336,4,FALSE)</f>
        <v>No</v>
      </c>
      <c r="F1933" t="str">
        <f>VLOOKUP($A1933,'Medical Examinations'!$A$1:$J$2336,5,FALSE)</f>
        <v>No</v>
      </c>
      <c r="G1933" t="str">
        <f>VLOOKUP($A1933,'Medical Examinations'!$A$1:$J$2336,6,FALSE)</f>
        <v>No</v>
      </c>
      <c r="H1933">
        <f>VLOOKUP($A1933,'Medical Examinations'!$A$1:$J$2336,7,FALSE)</f>
        <v>0</v>
      </c>
      <c r="I1933" t="str">
        <f>VLOOKUP($A1933,'Medical Examinations'!$A$1:$J$2336,8,FALSE)</f>
        <v>No</v>
      </c>
      <c r="J1933" t="str">
        <f>VLOOKUP($A1933,'Medical Examinations'!$A$1:$J$2336,9,FALSE)</f>
        <v>Over Weight</v>
      </c>
      <c r="K1933" t="str">
        <f>VLOOKUP($A1933,'Medical Examinations'!$A$1:$J$2336,10,FALSE)</f>
        <v>Prediabetes</v>
      </c>
      <c r="L1933">
        <f>VLOOKUP($A1933,'Hospitalisation Details'!$A$1:$O$2344,2,FALSE)</f>
        <v>28</v>
      </c>
      <c r="M1933" s="6" t="str">
        <f>VLOOKUP($A1933,'Hospitalisation Details'!$A$1:$O$2344,5,FALSE)</f>
        <v>28-Oct-1991</v>
      </c>
      <c r="N1933" s="28">
        <f>VLOOKUP($A1933,'Hospitalisation Details'!$A$1:$O$2344,6,FALSE)</f>
        <v>31</v>
      </c>
      <c r="O1933" s="28">
        <f>VLOOKUP($A1933,'Hospitalisation Details'!$A$1:$O$2344,7,FALSE)</f>
        <v>0</v>
      </c>
      <c r="P1933" s="28">
        <f>VLOOKUP($A1933,'Hospitalisation Details'!$A$1:$O$2344,8,FALSE)</f>
        <v>3756.62</v>
      </c>
      <c r="Q1933" t="str">
        <f>VLOOKUP($A1933,'Hospitalisation Details'!$A$1:$O$2344,3,FALSE)</f>
        <v>Oct</v>
      </c>
    </row>
    <row r="1934" spans="1:17" ht="15.6" x14ac:dyDescent="0.3">
      <c r="A1934" s="21" t="s">
        <v>433</v>
      </c>
      <c r="B1934" t="str">
        <f>VLOOKUP($A1934,'Customer Names'!$A$2:$D$2336,3,FALSE)</f>
        <v>Kevin</v>
      </c>
      <c r="C1934">
        <f>VLOOKUP($A1934,'Medical Examinations'!$A$1:$J$2336,2,FALSE)</f>
        <v>18.22</v>
      </c>
      <c r="D1934">
        <f>VLOOKUP($A1934,'Medical Examinations'!$A$1:$J$2336,3,FALSE)</f>
        <v>10.27</v>
      </c>
      <c r="E1934" t="str">
        <f>VLOOKUP($A1934,'Medical Examinations'!$A$1:$J$2336,4,FALSE)</f>
        <v>Yes</v>
      </c>
      <c r="F1934" t="str">
        <f>VLOOKUP($A1934,'Medical Examinations'!$A$1:$J$2336,5,FALSE)</f>
        <v>No</v>
      </c>
      <c r="G1934" t="str">
        <f>VLOOKUP($A1934,'Medical Examinations'!$A$1:$J$2336,6,FALSE)</f>
        <v>No</v>
      </c>
      <c r="H1934">
        <f>VLOOKUP($A1934,'Medical Examinations'!$A$1:$J$2336,7,FALSE)</f>
        <v>1</v>
      </c>
      <c r="I1934" t="str">
        <f>VLOOKUP($A1934,'Medical Examinations'!$A$1:$J$2336,8,FALSE)</f>
        <v>No</v>
      </c>
      <c r="J1934" t="str">
        <f>VLOOKUP($A1934,'Medical Examinations'!$A$1:$J$2336,9,FALSE)</f>
        <v>Under Weight</v>
      </c>
      <c r="K1934" t="str">
        <f>VLOOKUP($A1934,'Medical Examinations'!$A$1:$J$2336,10,FALSE)</f>
        <v>Diabetes</v>
      </c>
      <c r="L1934">
        <f>VLOOKUP($A1934,'Hospitalisation Details'!$A$1:$O$2344,2,FALSE)</f>
        <v>9</v>
      </c>
      <c r="M1934" s="6" t="str">
        <f>VLOOKUP($A1934,'Hospitalisation Details'!$A$1:$O$2344,5,FALSE)</f>
        <v>9-Sep-1986</v>
      </c>
      <c r="N1934" s="28">
        <f>VLOOKUP($A1934,'Hospitalisation Details'!$A$1:$O$2344,6,FALSE)</f>
        <v>36</v>
      </c>
      <c r="O1934" s="28">
        <f>VLOOKUP($A1934,'Hospitalisation Details'!$A$1:$O$2344,7,FALSE)</f>
        <v>3</v>
      </c>
      <c r="P1934" s="28">
        <f>VLOOKUP($A1934,'Hospitalisation Details'!$A$1:$O$2344,8,FALSE)</f>
        <v>3748.56</v>
      </c>
      <c r="Q1934" t="str">
        <f>VLOOKUP($A1934,'Hospitalisation Details'!$A$1:$O$2344,3,FALSE)</f>
        <v>Sep</v>
      </c>
    </row>
    <row r="1935" spans="1:17" ht="15.6" x14ac:dyDescent="0.3">
      <c r="A1935" s="21" t="s">
        <v>432</v>
      </c>
      <c r="B1935" t="str">
        <f>VLOOKUP($A1935,'Customer Names'!$A$2:$D$2336,3,FALSE)</f>
        <v>Jessica</v>
      </c>
      <c r="C1935">
        <f>VLOOKUP($A1935,'Medical Examinations'!$A$1:$J$2336,2,FALSE)</f>
        <v>26.03</v>
      </c>
      <c r="D1935">
        <f>VLOOKUP($A1935,'Medical Examinations'!$A$1:$J$2336,3,FALSE)</f>
        <v>5.97</v>
      </c>
      <c r="E1935" t="str">
        <f>VLOOKUP($A1935,'Medical Examinations'!$A$1:$J$2336,4,FALSE)</f>
        <v>No</v>
      </c>
      <c r="F1935" t="str">
        <f>VLOOKUP($A1935,'Medical Examinations'!$A$1:$J$2336,5,FALSE)</f>
        <v>No</v>
      </c>
      <c r="G1935" t="str">
        <f>VLOOKUP($A1935,'Medical Examinations'!$A$1:$J$2336,6,FALSE)</f>
        <v>Yes</v>
      </c>
      <c r="H1935">
        <f>VLOOKUP($A1935,'Medical Examinations'!$A$1:$J$2336,7,FALSE)</f>
        <v>1</v>
      </c>
      <c r="I1935" t="str">
        <f>VLOOKUP($A1935,'Medical Examinations'!$A$1:$J$2336,8,FALSE)</f>
        <v>No</v>
      </c>
      <c r="J1935" t="str">
        <f>VLOOKUP($A1935,'Medical Examinations'!$A$1:$J$2336,9,FALSE)</f>
        <v>Over Weight</v>
      </c>
      <c r="K1935" t="str">
        <f>VLOOKUP($A1935,'Medical Examinations'!$A$1:$J$2336,10,FALSE)</f>
        <v>Prediabetes</v>
      </c>
      <c r="L1935">
        <f>VLOOKUP($A1935,'Hospitalisation Details'!$A$1:$O$2344,2,FALSE)</f>
        <v>22</v>
      </c>
      <c r="M1935" s="6" t="str">
        <f>VLOOKUP($A1935,'Hospitalisation Details'!$A$1:$O$2344,5,FALSE)</f>
        <v>22-Jun-1993</v>
      </c>
      <c r="N1935" s="28">
        <f>VLOOKUP($A1935,'Hospitalisation Details'!$A$1:$O$2344,6,FALSE)</f>
        <v>29</v>
      </c>
      <c r="O1935" s="28">
        <f>VLOOKUP($A1935,'Hospitalisation Details'!$A$1:$O$2344,7,FALSE)</f>
        <v>0</v>
      </c>
      <c r="P1935" s="28">
        <f>VLOOKUP($A1935,'Hospitalisation Details'!$A$1:$O$2344,8,FALSE)</f>
        <v>3736.46</v>
      </c>
      <c r="Q1935" t="str">
        <f>VLOOKUP($A1935,'Hospitalisation Details'!$A$1:$O$2344,3,FALSE)</f>
        <v>Jun</v>
      </c>
    </row>
    <row r="1936" spans="1:17" ht="15.6" x14ac:dyDescent="0.3">
      <c r="A1936" s="21" t="s">
        <v>431</v>
      </c>
      <c r="B1936" t="str">
        <f>VLOOKUP($A1936,'Customer Names'!$A$2:$D$2336,3,FALSE)</f>
        <v>Amanda R</v>
      </c>
      <c r="C1936">
        <f>VLOOKUP($A1936,'Medical Examinations'!$A$1:$J$2336,2,FALSE)</f>
        <v>17.29</v>
      </c>
      <c r="D1936">
        <f>VLOOKUP($A1936,'Medical Examinations'!$A$1:$J$2336,3,FALSE)</f>
        <v>4.9800000000000004</v>
      </c>
      <c r="E1936" t="str">
        <f>VLOOKUP($A1936,'Medical Examinations'!$A$1:$J$2336,4,FALSE)</f>
        <v>No</v>
      </c>
      <c r="F1936" t="str">
        <f>VLOOKUP($A1936,'Medical Examinations'!$A$1:$J$2336,5,FALSE)</f>
        <v>No</v>
      </c>
      <c r="G1936" t="str">
        <f>VLOOKUP($A1936,'Medical Examinations'!$A$1:$J$2336,6,FALSE)</f>
        <v>No</v>
      </c>
      <c r="H1936">
        <f>VLOOKUP($A1936,'Medical Examinations'!$A$1:$J$2336,7,FALSE)</f>
        <v>0</v>
      </c>
      <c r="I1936" t="str">
        <f>VLOOKUP($A1936,'Medical Examinations'!$A$1:$J$2336,8,FALSE)</f>
        <v>No</v>
      </c>
      <c r="J1936" t="str">
        <f>VLOOKUP($A1936,'Medical Examinations'!$A$1:$J$2336,9,FALSE)</f>
        <v>Under Weight</v>
      </c>
      <c r="K1936" t="str">
        <f>VLOOKUP($A1936,'Medical Examinations'!$A$1:$J$2336,10,FALSE)</f>
        <v>Normal</v>
      </c>
      <c r="L1936">
        <f>VLOOKUP($A1936,'Hospitalisation Details'!$A$1:$O$2344,2,FALSE)</f>
        <v>22</v>
      </c>
      <c r="M1936" s="6" t="str">
        <f>VLOOKUP($A1936,'Hospitalisation Details'!$A$1:$O$2344,5,FALSE)</f>
        <v>22-Aug-1994</v>
      </c>
      <c r="N1936" s="28">
        <f>VLOOKUP($A1936,'Hospitalisation Details'!$A$1:$O$2344,6,FALSE)</f>
        <v>28</v>
      </c>
      <c r="O1936" s="28">
        <f>VLOOKUP($A1936,'Hospitalisation Details'!$A$1:$O$2344,7,FALSE)</f>
        <v>0</v>
      </c>
      <c r="P1936" s="28">
        <f>VLOOKUP($A1936,'Hospitalisation Details'!$A$1:$O$2344,8,FALSE)</f>
        <v>3732.63</v>
      </c>
      <c r="Q1936" t="str">
        <f>VLOOKUP($A1936,'Hospitalisation Details'!$A$1:$O$2344,3,FALSE)</f>
        <v>Aug</v>
      </c>
    </row>
    <row r="1937" spans="1:17" ht="15.6" x14ac:dyDescent="0.3">
      <c r="A1937" s="21" t="s">
        <v>430</v>
      </c>
      <c r="B1937" t="str">
        <f>VLOOKUP($A1937,'Customer Names'!$A$2:$D$2336,3,FALSE)</f>
        <v>Murray W</v>
      </c>
      <c r="C1937">
        <f>VLOOKUP($A1937,'Medical Examinations'!$A$1:$J$2336,2,FALSE)</f>
        <v>18.170000000000002</v>
      </c>
      <c r="D1937">
        <f>VLOOKUP($A1937,'Medical Examinations'!$A$1:$J$2336,3,FALSE)</f>
        <v>6.91</v>
      </c>
      <c r="E1937" t="str">
        <f>VLOOKUP($A1937,'Medical Examinations'!$A$1:$J$2336,4,FALSE)</f>
        <v>Yes</v>
      </c>
      <c r="F1937" t="str">
        <f>VLOOKUP($A1937,'Medical Examinations'!$A$1:$J$2336,5,FALSE)</f>
        <v>No</v>
      </c>
      <c r="G1937" t="str">
        <f>VLOOKUP($A1937,'Medical Examinations'!$A$1:$J$2336,6,FALSE)</f>
        <v>No</v>
      </c>
      <c r="H1937">
        <f>VLOOKUP($A1937,'Medical Examinations'!$A$1:$J$2336,7,FALSE)</f>
        <v>1</v>
      </c>
      <c r="I1937" t="str">
        <f>VLOOKUP($A1937,'Medical Examinations'!$A$1:$J$2336,8,FALSE)</f>
        <v>No</v>
      </c>
      <c r="J1937" t="str">
        <f>VLOOKUP($A1937,'Medical Examinations'!$A$1:$J$2336,9,FALSE)</f>
        <v>Under Weight</v>
      </c>
      <c r="K1937" t="str">
        <f>VLOOKUP($A1937,'Medical Examinations'!$A$1:$J$2336,10,FALSE)</f>
        <v>Diabetes</v>
      </c>
      <c r="L1937">
        <f>VLOOKUP($A1937,'Hospitalisation Details'!$A$1:$O$2344,2,FALSE)</f>
        <v>1</v>
      </c>
      <c r="M1937" s="6" t="str">
        <f>VLOOKUP($A1937,'Hospitalisation Details'!$A$1:$O$2344,5,FALSE)</f>
        <v>1-Dec-1986</v>
      </c>
      <c r="N1937" s="28">
        <f>VLOOKUP($A1937,'Hospitalisation Details'!$A$1:$O$2344,6,FALSE)</f>
        <v>36</v>
      </c>
      <c r="O1937" s="28">
        <f>VLOOKUP($A1937,'Hospitalisation Details'!$A$1:$O$2344,7,FALSE)</f>
        <v>3</v>
      </c>
      <c r="P1937" s="28">
        <f>VLOOKUP($A1937,'Hospitalisation Details'!$A$1:$O$2344,8,FALSE)</f>
        <v>3731.6</v>
      </c>
      <c r="Q1937" t="str">
        <f>VLOOKUP($A1937,'Hospitalisation Details'!$A$1:$O$2344,3,FALSE)</f>
        <v>Dec</v>
      </c>
    </row>
    <row r="1938" spans="1:17" ht="15.6" x14ac:dyDescent="0.3">
      <c r="A1938" s="21" t="s">
        <v>429</v>
      </c>
      <c r="B1938" t="str">
        <f>VLOOKUP($A1938,'Customer Names'!$A$2:$D$2336,3,FALSE)</f>
        <v>Meghan P</v>
      </c>
      <c r="C1938">
        <f>VLOOKUP($A1938,'Medical Examinations'!$A$1:$J$2336,2,FALSE)</f>
        <v>32.54</v>
      </c>
      <c r="D1938">
        <f>VLOOKUP($A1938,'Medical Examinations'!$A$1:$J$2336,3,FALSE)</f>
        <v>6.38</v>
      </c>
      <c r="E1938" t="str">
        <f>VLOOKUP($A1938,'Medical Examinations'!$A$1:$J$2336,4,FALSE)</f>
        <v>No</v>
      </c>
      <c r="F1938" t="str">
        <f>VLOOKUP($A1938,'Medical Examinations'!$A$1:$J$2336,5,FALSE)</f>
        <v>Yes</v>
      </c>
      <c r="G1938" t="str">
        <f>VLOOKUP($A1938,'Medical Examinations'!$A$1:$J$2336,6,FALSE)</f>
        <v>No</v>
      </c>
      <c r="H1938">
        <f>VLOOKUP($A1938,'Medical Examinations'!$A$1:$J$2336,7,FALSE)</f>
        <v>1</v>
      </c>
      <c r="I1938" t="str">
        <f>VLOOKUP($A1938,'Medical Examinations'!$A$1:$J$2336,8,FALSE)</f>
        <v>No</v>
      </c>
      <c r="J1938" t="str">
        <f>VLOOKUP($A1938,'Medical Examinations'!$A$1:$J$2336,9,FALSE)</f>
        <v>Obesity</v>
      </c>
      <c r="K1938" t="str">
        <f>VLOOKUP($A1938,'Medical Examinations'!$A$1:$J$2336,10,FALSE)</f>
        <v>Prediabetes</v>
      </c>
      <c r="L1938">
        <f>VLOOKUP($A1938,'Hospitalisation Details'!$A$1:$O$2344,2,FALSE)</f>
        <v>5</v>
      </c>
      <c r="M1938" s="6" t="str">
        <f>VLOOKUP($A1938,'Hospitalisation Details'!$A$1:$O$2344,5,FALSE)</f>
        <v>5-Nov-2004</v>
      </c>
      <c r="N1938" s="28">
        <f>VLOOKUP($A1938,'Hospitalisation Details'!$A$1:$O$2344,6,FALSE)</f>
        <v>18</v>
      </c>
      <c r="O1938" s="28">
        <f>VLOOKUP($A1938,'Hospitalisation Details'!$A$1:$O$2344,7,FALSE)</f>
        <v>0</v>
      </c>
      <c r="P1938" s="28">
        <f>VLOOKUP($A1938,'Hospitalisation Details'!$A$1:$O$2344,8,FALSE)</f>
        <v>3722.23</v>
      </c>
      <c r="Q1938" t="str">
        <f>VLOOKUP($A1938,'Hospitalisation Details'!$A$1:$O$2344,3,FALSE)</f>
        <v>Nov</v>
      </c>
    </row>
    <row r="1939" spans="1:17" ht="15.6" x14ac:dyDescent="0.3">
      <c r="A1939" s="21" t="s">
        <v>428</v>
      </c>
      <c r="B1939" t="str">
        <f>VLOOKUP($A1939,'Customer Names'!$A$2:$D$2336,3,FALSE)</f>
        <v>David</v>
      </c>
      <c r="C1939">
        <f>VLOOKUP($A1939,'Medical Examinations'!$A$1:$J$2336,2,FALSE)</f>
        <v>30.25</v>
      </c>
      <c r="D1939">
        <f>VLOOKUP($A1939,'Medical Examinations'!$A$1:$J$2336,3,FALSE)</f>
        <v>4.7699999999999996</v>
      </c>
      <c r="E1939" t="str">
        <f>VLOOKUP($A1939,'Medical Examinations'!$A$1:$J$2336,4,FALSE)</f>
        <v>No</v>
      </c>
      <c r="F1939" t="str">
        <f>VLOOKUP($A1939,'Medical Examinations'!$A$1:$J$2336,5,FALSE)</f>
        <v>No</v>
      </c>
      <c r="G1939" t="str">
        <f>VLOOKUP($A1939,'Medical Examinations'!$A$1:$J$2336,6,FALSE)</f>
        <v>No</v>
      </c>
      <c r="H1939">
        <f>VLOOKUP($A1939,'Medical Examinations'!$A$1:$J$2336,7,FALSE)</f>
        <v>0</v>
      </c>
      <c r="I1939" t="str">
        <f>VLOOKUP($A1939,'Medical Examinations'!$A$1:$J$2336,8,FALSE)</f>
        <v>No</v>
      </c>
      <c r="J1939" t="str">
        <f>VLOOKUP($A1939,'Medical Examinations'!$A$1:$J$2336,9,FALSE)</f>
        <v>Obesity</v>
      </c>
      <c r="K1939" t="str">
        <f>VLOOKUP($A1939,'Medical Examinations'!$A$1:$J$2336,10,FALSE)</f>
        <v>Normal</v>
      </c>
      <c r="L1939">
        <f>VLOOKUP($A1939,'Hospitalisation Details'!$A$1:$O$2344,2,FALSE)</f>
        <v>2</v>
      </c>
      <c r="M1939" s="6" t="str">
        <f>VLOOKUP($A1939,'Hospitalisation Details'!$A$1:$O$2344,5,FALSE)</f>
        <v>2-Dec-1989</v>
      </c>
      <c r="N1939" s="28">
        <f>VLOOKUP($A1939,'Hospitalisation Details'!$A$1:$O$2344,6,FALSE)</f>
        <v>33</v>
      </c>
      <c r="O1939" s="28">
        <f>VLOOKUP($A1939,'Hospitalisation Details'!$A$1:$O$2344,7,FALSE)</f>
        <v>0</v>
      </c>
      <c r="P1939" s="28">
        <f>VLOOKUP($A1939,'Hospitalisation Details'!$A$1:$O$2344,8,FALSE)</f>
        <v>3704.35</v>
      </c>
      <c r="Q1939" t="str">
        <f>VLOOKUP($A1939,'Hospitalisation Details'!$A$1:$O$2344,3,FALSE)</f>
        <v>Dec</v>
      </c>
    </row>
    <row r="1940" spans="1:17" ht="15.6" x14ac:dyDescent="0.3">
      <c r="A1940" s="21" t="s">
        <v>427</v>
      </c>
      <c r="B1940" t="str">
        <f>VLOOKUP($A1940,'Customer Names'!$A$2:$D$2336,3,FALSE)</f>
        <v>Seth</v>
      </c>
      <c r="C1940">
        <f>VLOOKUP($A1940,'Medical Examinations'!$A$1:$J$2336,2,FALSE)</f>
        <v>19.59</v>
      </c>
      <c r="D1940">
        <f>VLOOKUP($A1940,'Medical Examinations'!$A$1:$J$2336,3,FALSE)</f>
        <v>6.04</v>
      </c>
      <c r="E1940" t="str">
        <f>VLOOKUP($A1940,'Medical Examinations'!$A$1:$J$2336,4,FALSE)</f>
        <v>Yes</v>
      </c>
      <c r="F1940" t="str">
        <f>VLOOKUP($A1940,'Medical Examinations'!$A$1:$J$2336,5,FALSE)</f>
        <v>No</v>
      </c>
      <c r="G1940" t="str">
        <f>VLOOKUP($A1940,'Medical Examinations'!$A$1:$J$2336,6,FALSE)</f>
        <v>No</v>
      </c>
      <c r="H1940">
        <f>VLOOKUP($A1940,'Medical Examinations'!$A$1:$J$2336,7,FALSE)</f>
        <v>1</v>
      </c>
      <c r="I1940" t="str">
        <f>VLOOKUP($A1940,'Medical Examinations'!$A$1:$J$2336,8,FALSE)</f>
        <v>No</v>
      </c>
      <c r="J1940" t="str">
        <f>VLOOKUP($A1940,'Medical Examinations'!$A$1:$J$2336,9,FALSE)</f>
        <v>Normal Weight</v>
      </c>
      <c r="K1940" t="str">
        <f>VLOOKUP($A1940,'Medical Examinations'!$A$1:$J$2336,10,FALSE)</f>
        <v>Prediabetes</v>
      </c>
      <c r="L1940">
        <f>VLOOKUP($A1940,'Hospitalisation Details'!$A$1:$O$2344,2,FALSE)</f>
        <v>18</v>
      </c>
      <c r="M1940" s="6" t="str">
        <f>VLOOKUP($A1940,'Hospitalisation Details'!$A$1:$O$2344,5,FALSE)</f>
        <v>18-Aug-1988</v>
      </c>
      <c r="N1940" s="28">
        <f>VLOOKUP($A1940,'Hospitalisation Details'!$A$1:$O$2344,6,FALSE)</f>
        <v>34</v>
      </c>
      <c r="O1940" s="28">
        <f>VLOOKUP($A1940,'Hospitalisation Details'!$A$1:$O$2344,7,FALSE)</f>
        <v>3</v>
      </c>
      <c r="P1940" s="28">
        <f>VLOOKUP($A1940,'Hospitalisation Details'!$A$1:$O$2344,8,FALSE)</f>
        <v>3699.54</v>
      </c>
      <c r="Q1940" t="str">
        <f>VLOOKUP($A1940,'Hospitalisation Details'!$A$1:$O$2344,3,FALSE)</f>
        <v>Aug</v>
      </c>
    </row>
    <row r="1941" spans="1:17" ht="15.6" x14ac:dyDescent="0.3">
      <c r="A1941" s="21" t="s">
        <v>426</v>
      </c>
      <c r="B1941" t="str">
        <f>VLOOKUP($A1941,'Customer Names'!$A$2:$D$2336,3,FALSE)</f>
        <v>Michael P</v>
      </c>
      <c r="C1941">
        <f>VLOOKUP($A1941,'Medical Examinations'!$A$1:$J$2336,2,FALSE)</f>
        <v>45.9</v>
      </c>
      <c r="D1941">
        <f>VLOOKUP($A1941,'Medical Examinations'!$A$1:$J$2336,3,FALSE)</f>
        <v>4.3</v>
      </c>
      <c r="E1941" t="str">
        <f>VLOOKUP($A1941,'Medical Examinations'!$A$1:$J$2336,4,FALSE)</f>
        <v>Yes</v>
      </c>
      <c r="F1941" t="str">
        <f>VLOOKUP($A1941,'Medical Examinations'!$A$1:$J$2336,5,FALSE)</f>
        <v>No</v>
      </c>
      <c r="G1941" t="str">
        <f>VLOOKUP($A1941,'Medical Examinations'!$A$1:$J$2336,6,FALSE)</f>
        <v>No</v>
      </c>
      <c r="H1941">
        <f>VLOOKUP($A1941,'Medical Examinations'!$A$1:$J$2336,7,FALSE)</f>
        <v>1</v>
      </c>
      <c r="I1941" t="str">
        <f>VLOOKUP($A1941,'Medical Examinations'!$A$1:$J$2336,8,FALSE)</f>
        <v>No</v>
      </c>
      <c r="J1941" t="str">
        <f>VLOOKUP($A1941,'Medical Examinations'!$A$1:$J$2336,9,FALSE)</f>
        <v>Obesity</v>
      </c>
      <c r="K1941" t="str">
        <f>VLOOKUP($A1941,'Medical Examinations'!$A$1:$J$2336,10,FALSE)</f>
        <v>Normal</v>
      </c>
      <c r="L1941">
        <f>VLOOKUP($A1941,'Hospitalisation Details'!$A$1:$O$2344,2,FALSE)</f>
        <v>21</v>
      </c>
      <c r="M1941" s="6" t="str">
        <f>VLOOKUP($A1941,'Hospitalisation Details'!$A$1:$O$2344,5,FALSE)</f>
        <v>21-Oct-1995</v>
      </c>
      <c r="N1941" s="28">
        <f>VLOOKUP($A1941,'Hospitalisation Details'!$A$1:$O$2344,6,FALSE)</f>
        <v>27</v>
      </c>
      <c r="O1941" s="28">
        <f>VLOOKUP($A1941,'Hospitalisation Details'!$A$1:$O$2344,7,FALSE)</f>
        <v>2</v>
      </c>
      <c r="P1941" s="28">
        <f>VLOOKUP($A1941,'Hospitalisation Details'!$A$1:$O$2344,8,FALSE)</f>
        <v>3693.43</v>
      </c>
      <c r="Q1941" t="str">
        <f>VLOOKUP($A1941,'Hospitalisation Details'!$A$1:$O$2344,3,FALSE)</f>
        <v>Oct</v>
      </c>
    </row>
    <row r="1942" spans="1:17" ht="15.6" x14ac:dyDescent="0.3">
      <c r="A1942" s="21" t="s">
        <v>425</v>
      </c>
      <c r="B1942" t="str">
        <f>VLOOKUP($A1942,'Customer Names'!$A$2:$D$2336,3,FALSE)</f>
        <v>Russell M</v>
      </c>
      <c r="C1942">
        <f>VLOOKUP($A1942,'Medical Examinations'!$A$1:$J$2336,2,FALSE)</f>
        <v>17.059999999999999</v>
      </c>
      <c r="D1942">
        <f>VLOOKUP($A1942,'Medical Examinations'!$A$1:$J$2336,3,FALSE)</f>
        <v>8.75</v>
      </c>
      <c r="E1942" t="str">
        <f>VLOOKUP($A1942,'Medical Examinations'!$A$1:$J$2336,4,FALSE)</f>
        <v>Yes</v>
      </c>
      <c r="F1942" t="str">
        <f>VLOOKUP($A1942,'Medical Examinations'!$A$1:$J$2336,5,FALSE)</f>
        <v>No</v>
      </c>
      <c r="G1942" t="str">
        <f>VLOOKUP($A1942,'Medical Examinations'!$A$1:$J$2336,6,FALSE)</f>
        <v>No</v>
      </c>
      <c r="H1942">
        <f>VLOOKUP($A1942,'Medical Examinations'!$A$1:$J$2336,7,FALSE)</f>
        <v>0</v>
      </c>
      <c r="I1942" t="str">
        <f>VLOOKUP($A1942,'Medical Examinations'!$A$1:$J$2336,8,FALSE)</f>
        <v>No</v>
      </c>
      <c r="J1942" t="str">
        <f>VLOOKUP($A1942,'Medical Examinations'!$A$1:$J$2336,9,FALSE)</f>
        <v>Under Weight</v>
      </c>
      <c r="K1942" t="str">
        <f>VLOOKUP($A1942,'Medical Examinations'!$A$1:$J$2336,10,FALSE)</f>
        <v>Diabetes</v>
      </c>
      <c r="L1942">
        <f>VLOOKUP($A1942,'Hospitalisation Details'!$A$1:$O$2344,2,FALSE)</f>
        <v>14</v>
      </c>
      <c r="M1942" s="6" t="str">
        <f>VLOOKUP($A1942,'Hospitalisation Details'!$A$1:$O$2344,5,FALSE)</f>
        <v>14-Dec-1981</v>
      </c>
      <c r="N1942" s="28">
        <f>VLOOKUP($A1942,'Hospitalisation Details'!$A$1:$O$2344,6,FALSE)</f>
        <v>41</v>
      </c>
      <c r="O1942" s="28">
        <f>VLOOKUP($A1942,'Hospitalisation Details'!$A$1:$O$2344,7,FALSE)</f>
        <v>1</v>
      </c>
      <c r="P1942" s="28">
        <f>VLOOKUP($A1942,'Hospitalisation Details'!$A$1:$O$2344,8,FALSE)</f>
        <v>3688.38</v>
      </c>
      <c r="Q1942" t="str">
        <f>VLOOKUP($A1942,'Hospitalisation Details'!$A$1:$O$2344,3,FALSE)</f>
        <v>Dec</v>
      </c>
    </row>
    <row r="1943" spans="1:17" ht="15.6" x14ac:dyDescent="0.3">
      <c r="A1943" s="21" t="s">
        <v>424</v>
      </c>
      <c r="B1943" t="str">
        <f>VLOOKUP($A1943,'Customer Names'!$A$2:$D$2336,3,FALSE)</f>
        <v>Martin</v>
      </c>
      <c r="C1943">
        <f>VLOOKUP($A1943,'Medical Examinations'!$A$1:$J$2336,2,FALSE)</f>
        <v>32.07</v>
      </c>
      <c r="D1943">
        <f>VLOOKUP($A1943,'Medical Examinations'!$A$1:$J$2336,3,FALSE)</f>
        <v>5.25</v>
      </c>
      <c r="E1943" t="str">
        <f>VLOOKUP($A1943,'Medical Examinations'!$A$1:$J$2336,4,FALSE)</f>
        <v>No</v>
      </c>
      <c r="F1943" t="str">
        <f>VLOOKUP($A1943,'Medical Examinations'!$A$1:$J$2336,5,FALSE)</f>
        <v>No</v>
      </c>
      <c r="G1943" t="str">
        <f>VLOOKUP($A1943,'Medical Examinations'!$A$1:$J$2336,6,FALSE)</f>
        <v>Yes</v>
      </c>
      <c r="H1943">
        <f>VLOOKUP($A1943,'Medical Examinations'!$A$1:$J$2336,7,FALSE)</f>
        <v>1</v>
      </c>
      <c r="I1943" t="str">
        <f>VLOOKUP($A1943,'Medical Examinations'!$A$1:$J$2336,8,FALSE)</f>
        <v>No</v>
      </c>
      <c r="J1943" t="str">
        <f>VLOOKUP($A1943,'Medical Examinations'!$A$1:$J$2336,9,FALSE)</f>
        <v>Obesity</v>
      </c>
      <c r="K1943" t="str">
        <f>VLOOKUP($A1943,'Medical Examinations'!$A$1:$J$2336,10,FALSE)</f>
        <v>Normal</v>
      </c>
      <c r="L1943">
        <f>VLOOKUP($A1943,'Hospitalisation Details'!$A$1:$O$2344,2,FALSE)</f>
        <v>10</v>
      </c>
      <c r="M1943" s="6" t="str">
        <f>VLOOKUP($A1943,'Hospitalisation Details'!$A$1:$O$2344,5,FALSE)</f>
        <v>10-Jul-2003</v>
      </c>
      <c r="N1943" s="28">
        <f>VLOOKUP($A1943,'Hospitalisation Details'!$A$1:$O$2344,6,FALSE)</f>
        <v>19</v>
      </c>
      <c r="O1943" s="28">
        <f>VLOOKUP($A1943,'Hospitalisation Details'!$A$1:$O$2344,7,FALSE)</f>
        <v>0</v>
      </c>
      <c r="P1943" s="28">
        <f>VLOOKUP($A1943,'Hospitalisation Details'!$A$1:$O$2344,8,FALSE)</f>
        <v>3688.35</v>
      </c>
      <c r="Q1943" t="str">
        <f>VLOOKUP($A1943,'Hospitalisation Details'!$A$1:$O$2344,3,FALSE)</f>
        <v>Jul</v>
      </c>
    </row>
    <row r="1944" spans="1:17" ht="15.6" x14ac:dyDescent="0.3">
      <c r="A1944" s="21" t="s">
        <v>423</v>
      </c>
      <c r="B1944" t="str">
        <f>VLOOKUP($A1944,'Customer Names'!$A$2:$D$2336,3,FALSE)</f>
        <v>Michael</v>
      </c>
      <c r="C1944">
        <f>VLOOKUP($A1944,'Medical Examinations'!$A$1:$J$2336,2,FALSE)</f>
        <v>16.5</v>
      </c>
      <c r="D1944">
        <f>VLOOKUP($A1944,'Medical Examinations'!$A$1:$J$2336,3,FALSE)</f>
        <v>5.03</v>
      </c>
      <c r="E1944" t="str">
        <f>VLOOKUP($A1944,'Medical Examinations'!$A$1:$J$2336,4,FALSE)</f>
        <v>No</v>
      </c>
      <c r="F1944" t="str">
        <f>VLOOKUP($A1944,'Medical Examinations'!$A$1:$J$2336,5,FALSE)</f>
        <v>No</v>
      </c>
      <c r="G1944" t="str">
        <f>VLOOKUP($A1944,'Medical Examinations'!$A$1:$J$2336,6,FALSE)</f>
        <v>No</v>
      </c>
      <c r="H1944">
        <f>VLOOKUP($A1944,'Medical Examinations'!$A$1:$J$2336,7,FALSE)</f>
        <v>1</v>
      </c>
      <c r="I1944" t="str">
        <f>VLOOKUP($A1944,'Medical Examinations'!$A$1:$J$2336,8,FALSE)</f>
        <v>No</v>
      </c>
      <c r="J1944" t="str">
        <f>VLOOKUP($A1944,'Medical Examinations'!$A$1:$J$2336,9,FALSE)</f>
        <v>Under Weight</v>
      </c>
      <c r="K1944" t="str">
        <f>VLOOKUP($A1944,'Medical Examinations'!$A$1:$J$2336,10,FALSE)</f>
        <v>Normal</v>
      </c>
      <c r="L1944">
        <f>VLOOKUP($A1944,'Hospitalisation Details'!$A$1:$O$2344,2,FALSE)</f>
        <v>6</v>
      </c>
      <c r="M1944" s="6" t="str">
        <f>VLOOKUP($A1944,'Hospitalisation Details'!$A$1:$O$2344,5,FALSE)</f>
        <v>6-Jul-1984</v>
      </c>
      <c r="N1944" s="28">
        <f>VLOOKUP($A1944,'Hospitalisation Details'!$A$1:$O$2344,6,FALSE)</f>
        <v>38</v>
      </c>
      <c r="O1944" s="28">
        <f>VLOOKUP($A1944,'Hospitalisation Details'!$A$1:$O$2344,7,FALSE)</f>
        <v>3</v>
      </c>
      <c r="P1944" s="28">
        <f>VLOOKUP($A1944,'Hospitalisation Details'!$A$1:$O$2344,8,FALSE)</f>
        <v>3678.86</v>
      </c>
      <c r="Q1944" t="str">
        <f>VLOOKUP($A1944,'Hospitalisation Details'!$A$1:$O$2344,3,FALSE)</f>
        <v>Jul</v>
      </c>
    </row>
    <row r="1945" spans="1:17" ht="15.6" x14ac:dyDescent="0.3">
      <c r="A1945" s="21" t="s">
        <v>422</v>
      </c>
      <c r="B1945" t="str">
        <f>VLOOKUP($A1945,'Customer Names'!$A$2:$D$2336,3,FALSE)</f>
        <v>Miles</v>
      </c>
      <c r="C1945">
        <f>VLOOKUP($A1945,'Medical Examinations'!$A$1:$J$2336,2,FALSE)</f>
        <v>31.4</v>
      </c>
      <c r="D1945">
        <f>VLOOKUP($A1945,'Medical Examinations'!$A$1:$J$2336,3,FALSE)</f>
        <v>5.88</v>
      </c>
      <c r="E1945" t="str">
        <f>VLOOKUP($A1945,'Medical Examinations'!$A$1:$J$2336,4,FALSE)</f>
        <v>No</v>
      </c>
      <c r="F1945" t="str">
        <f>VLOOKUP($A1945,'Medical Examinations'!$A$1:$J$2336,5,FALSE)</f>
        <v>No</v>
      </c>
      <c r="G1945" t="str">
        <f>VLOOKUP($A1945,'Medical Examinations'!$A$1:$J$2336,6,FALSE)</f>
        <v>No</v>
      </c>
      <c r="H1945">
        <f>VLOOKUP($A1945,'Medical Examinations'!$A$1:$J$2336,7,FALSE)</f>
        <v>1</v>
      </c>
      <c r="I1945" t="str">
        <f>VLOOKUP($A1945,'Medical Examinations'!$A$1:$J$2336,8,FALSE)</f>
        <v>No</v>
      </c>
      <c r="J1945" t="str">
        <f>VLOOKUP($A1945,'Medical Examinations'!$A$1:$J$2336,9,FALSE)</f>
        <v>Obesity</v>
      </c>
      <c r="K1945" t="str">
        <f>VLOOKUP($A1945,'Medical Examinations'!$A$1:$J$2336,10,FALSE)</f>
        <v>Prediabetes</v>
      </c>
      <c r="L1945">
        <f>VLOOKUP($A1945,'Hospitalisation Details'!$A$1:$O$2344,2,FALSE)</f>
        <v>14</v>
      </c>
      <c r="M1945" s="6" t="str">
        <f>VLOOKUP($A1945,'Hospitalisation Details'!$A$1:$O$2344,5,FALSE)</f>
        <v>14-Sep-1992</v>
      </c>
      <c r="N1945" s="28">
        <f>VLOOKUP($A1945,'Hospitalisation Details'!$A$1:$O$2344,6,FALSE)</f>
        <v>30</v>
      </c>
      <c r="O1945" s="28">
        <f>VLOOKUP($A1945,'Hospitalisation Details'!$A$1:$O$2344,7,FALSE)</f>
        <v>1</v>
      </c>
      <c r="P1945" s="28">
        <f>VLOOKUP($A1945,'Hospitalisation Details'!$A$1:$O$2344,8,FALSE)</f>
        <v>3659.35</v>
      </c>
      <c r="Q1945" t="str">
        <f>VLOOKUP($A1945,'Hospitalisation Details'!$A$1:$O$2344,3,FALSE)</f>
        <v>Sep</v>
      </c>
    </row>
    <row r="1946" spans="1:17" ht="15.6" x14ac:dyDescent="0.3">
      <c r="A1946" s="21" t="s">
        <v>421</v>
      </c>
      <c r="B1946" t="str">
        <f>VLOOKUP($A1946,'Customer Names'!$A$2:$D$2336,3,FALSE)</f>
        <v>Amanda</v>
      </c>
      <c r="C1946">
        <f>VLOOKUP($A1946,'Medical Examinations'!$A$1:$J$2336,2,FALSE)</f>
        <v>20.36</v>
      </c>
      <c r="D1946">
        <f>VLOOKUP($A1946,'Medical Examinations'!$A$1:$J$2336,3,FALSE)</f>
        <v>4.49</v>
      </c>
      <c r="E1946" t="str">
        <f>VLOOKUP($A1946,'Medical Examinations'!$A$1:$J$2336,4,FALSE)</f>
        <v>No</v>
      </c>
      <c r="F1946" t="str">
        <f>VLOOKUP($A1946,'Medical Examinations'!$A$1:$J$2336,5,FALSE)</f>
        <v>No</v>
      </c>
      <c r="G1946" t="str">
        <f>VLOOKUP($A1946,'Medical Examinations'!$A$1:$J$2336,6,FALSE)</f>
        <v>No</v>
      </c>
      <c r="H1946">
        <f>VLOOKUP($A1946,'Medical Examinations'!$A$1:$J$2336,7,FALSE)</f>
        <v>0</v>
      </c>
      <c r="I1946" t="str">
        <f>VLOOKUP($A1946,'Medical Examinations'!$A$1:$J$2336,8,FALSE)</f>
        <v>No</v>
      </c>
      <c r="J1946" t="str">
        <f>VLOOKUP($A1946,'Medical Examinations'!$A$1:$J$2336,9,FALSE)</f>
        <v>Normal Weight</v>
      </c>
      <c r="K1946" t="str">
        <f>VLOOKUP($A1946,'Medical Examinations'!$A$1:$J$2336,10,FALSE)</f>
        <v>Normal</v>
      </c>
      <c r="L1946">
        <f>VLOOKUP($A1946,'Hospitalisation Details'!$A$1:$O$2344,2,FALSE)</f>
        <v>8</v>
      </c>
      <c r="M1946" s="6" t="str">
        <f>VLOOKUP($A1946,'Hospitalisation Details'!$A$1:$O$2344,5,FALSE)</f>
        <v>8-Nov-1990</v>
      </c>
      <c r="N1946" s="28">
        <f>VLOOKUP($A1946,'Hospitalisation Details'!$A$1:$O$2344,6,FALSE)</f>
        <v>32</v>
      </c>
      <c r="O1946" s="28">
        <f>VLOOKUP($A1946,'Hospitalisation Details'!$A$1:$O$2344,7,FALSE)</f>
        <v>3</v>
      </c>
      <c r="P1946" s="28">
        <f>VLOOKUP($A1946,'Hospitalisation Details'!$A$1:$O$2344,8,FALSE)</f>
        <v>3653.29</v>
      </c>
      <c r="Q1946" t="str">
        <f>VLOOKUP($A1946,'Hospitalisation Details'!$A$1:$O$2344,3,FALSE)</f>
        <v>Nov</v>
      </c>
    </row>
    <row r="1947" spans="1:17" ht="15.6" x14ac:dyDescent="0.3">
      <c r="A1947" s="21" t="s">
        <v>420</v>
      </c>
      <c r="B1947" t="str">
        <f>VLOOKUP($A1947,'Customer Names'!$A$2:$D$2336,3,FALSE)</f>
        <v>Roger</v>
      </c>
      <c r="C1947">
        <f>VLOOKUP($A1947,'Medical Examinations'!$A$1:$J$2336,2,FALSE)</f>
        <v>25.46</v>
      </c>
      <c r="D1947">
        <f>VLOOKUP($A1947,'Medical Examinations'!$A$1:$J$2336,3,FALSE)</f>
        <v>4.1399999999999997</v>
      </c>
      <c r="E1947" t="str">
        <f>VLOOKUP($A1947,'Medical Examinations'!$A$1:$J$2336,4,FALSE)</f>
        <v>No</v>
      </c>
      <c r="F1947" t="str">
        <f>VLOOKUP($A1947,'Medical Examinations'!$A$1:$J$2336,5,FALSE)</f>
        <v>No</v>
      </c>
      <c r="G1947" t="str">
        <f>VLOOKUP($A1947,'Medical Examinations'!$A$1:$J$2336,6,FALSE)</f>
        <v>No</v>
      </c>
      <c r="H1947">
        <f>VLOOKUP($A1947,'Medical Examinations'!$A$1:$J$2336,7,FALSE)</f>
        <v>1</v>
      </c>
      <c r="I1947" t="str">
        <f>VLOOKUP($A1947,'Medical Examinations'!$A$1:$J$2336,8,FALSE)</f>
        <v>No</v>
      </c>
      <c r="J1947" t="str">
        <f>VLOOKUP($A1947,'Medical Examinations'!$A$1:$J$2336,9,FALSE)</f>
        <v>Over Weight</v>
      </c>
      <c r="K1947" t="str">
        <f>VLOOKUP($A1947,'Medical Examinations'!$A$1:$J$2336,10,FALSE)</f>
        <v>Normal</v>
      </c>
      <c r="L1947">
        <f>VLOOKUP($A1947,'Hospitalisation Details'!$A$1:$O$2344,2,FALSE)</f>
        <v>17</v>
      </c>
      <c r="M1947" s="6" t="str">
        <f>VLOOKUP($A1947,'Hospitalisation Details'!$A$1:$O$2344,5,FALSE)</f>
        <v>17-Nov-1992</v>
      </c>
      <c r="N1947" s="28">
        <f>VLOOKUP($A1947,'Hospitalisation Details'!$A$1:$O$2344,6,FALSE)</f>
        <v>30</v>
      </c>
      <c r="O1947" s="28">
        <f>VLOOKUP($A1947,'Hospitalisation Details'!$A$1:$O$2344,7,FALSE)</f>
        <v>0</v>
      </c>
      <c r="P1947" s="28">
        <f>VLOOKUP($A1947,'Hospitalisation Details'!$A$1:$O$2344,8,FALSE)</f>
        <v>3645.09</v>
      </c>
      <c r="Q1947" t="str">
        <f>VLOOKUP($A1947,'Hospitalisation Details'!$A$1:$O$2344,3,FALSE)</f>
        <v>Nov</v>
      </c>
    </row>
    <row r="1948" spans="1:17" ht="15.6" x14ac:dyDescent="0.3">
      <c r="A1948" s="21" t="s">
        <v>419</v>
      </c>
      <c r="B1948" t="str">
        <f>VLOOKUP($A1948,'Customer Names'!$A$2:$D$2336,3,FALSE)</f>
        <v>Brock J</v>
      </c>
      <c r="C1948">
        <f>VLOOKUP($A1948,'Medical Examinations'!$A$1:$J$2336,2,FALSE)</f>
        <v>17.09</v>
      </c>
      <c r="D1948">
        <f>VLOOKUP($A1948,'Medical Examinations'!$A$1:$J$2336,3,FALSE)</f>
        <v>5.8</v>
      </c>
      <c r="E1948" t="str">
        <f>VLOOKUP($A1948,'Medical Examinations'!$A$1:$J$2336,4,FALSE)</f>
        <v>Yes</v>
      </c>
      <c r="F1948" t="str">
        <f>VLOOKUP($A1948,'Medical Examinations'!$A$1:$J$2336,5,FALSE)</f>
        <v>No</v>
      </c>
      <c r="G1948" t="str">
        <f>VLOOKUP($A1948,'Medical Examinations'!$A$1:$J$2336,6,FALSE)</f>
        <v>No</v>
      </c>
      <c r="H1948">
        <f>VLOOKUP($A1948,'Medical Examinations'!$A$1:$J$2336,7,FALSE)</f>
        <v>0</v>
      </c>
      <c r="I1948" t="str">
        <f>VLOOKUP($A1948,'Medical Examinations'!$A$1:$J$2336,8,FALSE)</f>
        <v>No</v>
      </c>
      <c r="J1948" t="str">
        <f>VLOOKUP($A1948,'Medical Examinations'!$A$1:$J$2336,9,FALSE)</f>
        <v>Under Weight</v>
      </c>
      <c r="K1948" t="str">
        <f>VLOOKUP($A1948,'Medical Examinations'!$A$1:$J$2336,10,FALSE)</f>
        <v>Prediabetes</v>
      </c>
      <c r="L1948">
        <f>VLOOKUP($A1948,'Hospitalisation Details'!$A$1:$O$2344,2,FALSE)</f>
        <v>14</v>
      </c>
      <c r="M1948" s="6" t="str">
        <f>VLOOKUP($A1948,'Hospitalisation Details'!$A$1:$O$2344,5,FALSE)</f>
        <v>14-Jun-1985</v>
      </c>
      <c r="N1948" s="28">
        <f>VLOOKUP($A1948,'Hospitalisation Details'!$A$1:$O$2344,6,FALSE)</f>
        <v>37</v>
      </c>
      <c r="O1948" s="28">
        <f>VLOOKUP($A1948,'Hospitalisation Details'!$A$1:$O$2344,7,FALSE)</f>
        <v>3</v>
      </c>
      <c r="P1948" s="28">
        <f>VLOOKUP($A1948,'Hospitalisation Details'!$A$1:$O$2344,8,FALSE)</f>
        <v>3622.13</v>
      </c>
      <c r="Q1948" t="str">
        <f>VLOOKUP($A1948,'Hospitalisation Details'!$A$1:$O$2344,3,FALSE)</f>
        <v>Jun</v>
      </c>
    </row>
    <row r="1949" spans="1:17" ht="15.6" x14ac:dyDescent="0.3">
      <c r="A1949" s="21" t="s">
        <v>418</v>
      </c>
      <c r="B1949" t="str">
        <f>VLOOKUP($A1949,'Customer Names'!$A$2:$D$2336,3,FALSE)</f>
        <v>Stephen F</v>
      </c>
      <c r="C1949">
        <f>VLOOKUP($A1949,'Medical Examinations'!$A$1:$J$2336,2,FALSE)</f>
        <v>20.83</v>
      </c>
      <c r="D1949">
        <f>VLOOKUP($A1949,'Medical Examinations'!$A$1:$J$2336,3,FALSE)</f>
        <v>5.12</v>
      </c>
      <c r="E1949" t="str">
        <f>VLOOKUP($A1949,'Medical Examinations'!$A$1:$J$2336,4,FALSE)</f>
        <v>No</v>
      </c>
      <c r="F1949" t="str">
        <f>VLOOKUP($A1949,'Medical Examinations'!$A$1:$J$2336,5,FALSE)</f>
        <v>No</v>
      </c>
      <c r="G1949" t="str">
        <f>VLOOKUP($A1949,'Medical Examinations'!$A$1:$J$2336,6,FALSE)</f>
        <v>No</v>
      </c>
      <c r="H1949">
        <f>VLOOKUP($A1949,'Medical Examinations'!$A$1:$J$2336,7,FALSE)</f>
        <v>0</v>
      </c>
      <c r="I1949" t="str">
        <f>VLOOKUP($A1949,'Medical Examinations'!$A$1:$J$2336,8,FALSE)</f>
        <v>No</v>
      </c>
      <c r="J1949" t="str">
        <f>VLOOKUP($A1949,'Medical Examinations'!$A$1:$J$2336,9,FALSE)</f>
        <v>Normal Weight</v>
      </c>
      <c r="K1949" t="str">
        <f>VLOOKUP($A1949,'Medical Examinations'!$A$1:$J$2336,10,FALSE)</f>
        <v>Normal</v>
      </c>
      <c r="L1949">
        <f>VLOOKUP($A1949,'Hospitalisation Details'!$A$1:$O$2344,2,FALSE)</f>
        <v>11</v>
      </c>
      <c r="M1949" s="6" t="str">
        <f>VLOOKUP($A1949,'Hospitalisation Details'!$A$1:$O$2344,5,FALSE)</f>
        <v>11-Oct-1990</v>
      </c>
      <c r="N1949" s="28">
        <f>VLOOKUP($A1949,'Hospitalisation Details'!$A$1:$O$2344,6,FALSE)</f>
        <v>32</v>
      </c>
      <c r="O1949" s="28">
        <f>VLOOKUP($A1949,'Hospitalisation Details'!$A$1:$O$2344,7,FALSE)</f>
        <v>3</v>
      </c>
      <c r="P1949" s="28">
        <f>VLOOKUP($A1949,'Hospitalisation Details'!$A$1:$O$2344,8,FALSE)</f>
        <v>3606.43</v>
      </c>
      <c r="Q1949" t="str">
        <f>VLOOKUP($A1949,'Hospitalisation Details'!$A$1:$O$2344,3,FALSE)</f>
        <v>Oct</v>
      </c>
    </row>
    <row r="1950" spans="1:17" ht="15.6" x14ac:dyDescent="0.3">
      <c r="A1950" s="21" t="s">
        <v>417</v>
      </c>
      <c r="B1950" t="str">
        <f>VLOOKUP($A1950,'Customer Names'!$A$2:$D$2336,3,FALSE)</f>
        <v>Missy</v>
      </c>
      <c r="C1950">
        <f>VLOOKUP($A1950,'Medical Examinations'!$A$1:$J$2336,2,FALSE)</f>
        <v>18.920000000000002</v>
      </c>
      <c r="D1950">
        <f>VLOOKUP($A1950,'Medical Examinations'!$A$1:$J$2336,3,FALSE)</f>
        <v>5.98</v>
      </c>
      <c r="E1950" t="str">
        <f>VLOOKUP($A1950,'Medical Examinations'!$A$1:$J$2336,4,FALSE)</f>
        <v>Yes</v>
      </c>
      <c r="F1950" t="str">
        <f>VLOOKUP($A1950,'Medical Examinations'!$A$1:$J$2336,5,FALSE)</f>
        <v>No</v>
      </c>
      <c r="G1950" t="str">
        <f>VLOOKUP($A1950,'Medical Examinations'!$A$1:$J$2336,6,FALSE)</f>
        <v>No</v>
      </c>
      <c r="H1950">
        <f>VLOOKUP($A1950,'Medical Examinations'!$A$1:$J$2336,7,FALSE)</f>
        <v>1</v>
      </c>
      <c r="I1950" t="str">
        <f>VLOOKUP($A1950,'Medical Examinations'!$A$1:$J$2336,8,FALSE)</f>
        <v>No</v>
      </c>
      <c r="J1950" t="str">
        <f>VLOOKUP($A1950,'Medical Examinations'!$A$1:$J$2336,9,FALSE)</f>
        <v>Normal Weight</v>
      </c>
      <c r="K1950" t="str">
        <f>VLOOKUP($A1950,'Medical Examinations'!$A$1:$J$2336,10,FALSE)</f>
        <v>Prediabetes</v>
      </c>
      <c r="L1950">
        <f>VLOOKUP($A1950,'Hospitalisation Details'!$A$1:$O$2344,2,FALSE)</f>
        <v>4</v>
      </c>
      <c r="M1950" s="6" t="str">
        <f>VLOOKUP($A1950,'Hospitalisation Details'!$A$1:$O$2344,5,FALSE)</f>
        <v>4-Nov-1988</v>
      </c>
      <c r="N1950" s="28">
        <f>VLOOKUP($A1950,'Hospitalisation Details'!$A$1:$O$2344,6,FALSE)</f>
        <v>34</v>
      </c>
      <c r="O1950" s="28">
        <f>VLOOKUP($A1950,'Hospitalisation Details'!$A$1:$O$2344,7,FALSE)</f>
        <v>3</v>
      </c>
      <c r="P1950" s="28">
        <f>VLOOKUP($A1950,'Hospitalisation Details'!$A$1:$O$2344,8,FALSE)</f>
        <v>3603.6</v>
      </c>
      <c r="Q1950" t="str">
        <f>VLOOKUP($A1950,'Hospitalisation Details'!$A$1:$O$2344,3,FALSE)</f>
        <v>Nov</v>
      </c>
    </row>
    <row r="1951" spans="1:17" ht="15.6" x14ac:dyDescent="0.3">
      <c r="A1951" s="21" t="s">
        <v>416</v>
      </c>
      <c r="B1951" t="str">
        <f>VLOOKUP($A1951,'Customer Names'!$A$2:$D$2336,3,FALSE)</f>
        <v>William</v>
      </c>
      <c r="C1951">
        <f>VLOOKUP($A1951,'Medical Examinations'!$A$1:$J$2336,2,FALSE)</f>
        <v>37.1</v>
      </c>
      <c r="D1951">
        <f>VLOOKUP($A1951,'Medical Examinations'!$A$1:$J$2336,3,FALSE)</f>
        <v>5.46</v>
      </c>
      <c r="E1951" t="str">
        <f>VLOOKUP($A1951,'Medical Examinations'!$A$1:$J$2336,4,FALSE)</f>
        <v>No</v>
      </c>
      <c r="F1951" t="str">
        <f>VLOOKUP($A1951,'Medical Examinations'!$A$1:$J$2336,5,FALSE)</f>
        <v>No</v>
      </c>
      <c r="G1951" t="str">
        <f>VLOOKUP($A1951,'Medical Examinations'!$A$1:$J$2336,6,FALSE)</f>
        <v>No</v>
      </c>
      <c r="H1951">
        <f>VLOOKUP($A1951,'Medical Examinations'!$A$1:$J$2336,7,FALSE)</f>
        <v>0</v>
      </c>
      <c r="I1951" t="str">
        <f>VLOOKUP($A1951,'Medical Examinations'!$A$1:$J$2336,8,FALSE)</f>
        <v>No</v>
      </c>
      <c r="J1951" t="str">
        <f>VLOOKUP($A1951,'Medical Examinations'!$A$1:$J$2336,9,FALSE)</f>
        <v>Obesity</v>
      </c>
      <c r="K1951" t="str">
        <f>VLOOKUP($A1951,'Medical Examinations'!$A$1:$J$2336,10,FALSE)</f>
        <v>Normal</v>
      </c>
      <c r="L1951">
        <f>VLOOKUP($A1951,'Hospitalisation Details'!$A$1:$O$2344,2,FALSE)</f>
        <v>12</v>
      </c>
      <c r="M1951" s="6" t="str">
        <f>VLOOKUP($A1951,'Hospitalisation Details'!$A$1:$O$2344,5,FALSE)</f>
        <v>12-Aug-1999</v>
      </c>
      <c r="N1951" s="28">
        <f>VLOOKUP($A1951,'Hospitalisation Details'!$A$1:$O$2344,6,FALSE)</f>
        <v>23</v>
      </c>
      <c r="O1951" s="28">
        <f>VLOOKUP($A1951,'Hospitalisation Details'!$A$1:$O$2344,7,FALSE)</f>
        <v>3</v>
      </c>
      <c r="P1951" s="28">
        <f>VLOOKUP($A1951,'Hospitalisation Details'!$A$1:$O$2344,8,FALSE)</f>
        <v>3597.6</v>
      </c>
      <c r="Q1951" t="str">
        <f>VLOOKUP($A1951,'Hospitalisation Details'!$A$1:$O$2344,3,FALSE)</f>
        <v>Aug</v>
      </c>
    </row>
    <row r="1952" spans="1:17" ht="15.6" x14ac:dyDescent="0.3">
      <c r="A1952" s="21" t="s">
        <v>415</v>
      </c>
      <c r="B1952" t="str">
        <f>VLOOKUP($A1952,'Customer Names'!$A$2:$D$2336,3,FALSE)</f>
        <v>Lauren M</v>
      </c>
      <c r="C1952">
        <f>VLOOKUP($A1952,'Medical Examinations'!$A$1:$J$2336,2,FALSE)</f>
        <v>22.515000000000001</v>
      </c>
      <c r="D1952">
        <f>VLOOKUP($A1952,'Medical Examinations'!$A$1:$J$2336,3,FALSE)</f>
        <v>4.91</v>
      </c>
      <c r="E1952" t="str">
        <f>VLOOKUP($A1952,'Medical Examinations'!$A$1:$J$2336,4,FALSE)</f>
        <v>Yes</v>
      </c>
      <c r="F1952" t="str">
        <f>VLOOKUP($A1952,'Medical Examinations'!$A$1:$J$2336,5,FALSE)</f>
        <v>No</v>
      </c>
      <c r="G1952" t="str">
        <f>VLOOKUP($A1952,'Medical Examinations'!$A$1:$J$2336,6,FALSE)</f>
        <v>Yes</v>
      </c>
      <c r="H1952">
        <f>VLOOKUP($A1952,'Medical Examinations'!$A$1:$J$2336,7,FALSE)</f>
        <v>1</v>
      </c>
      <c r="I1952" t="str">
        <f>VLOOKUP($A1952,'Medical Examinations'!$A$1:$J$2336,8,FALSE)</f>
        <v>No</v>
      </c>
      <c r="J1952" t="str">
        <f>VLOOKUP($A1952,'Medical Examinations'!$A$1:$J$2336,9,FALSE)</f>
        <v>Normal Weight</v>
      </c>
      <c r="K1952" t="str">
        <f>VLOOKUP($A1952,'Medical Examinations'!$A$1:$J$2336,10,FALSE)</f>
        <v>Normal</v>
      </c>
      <c r="L1952">
        <f>VLOOKUP($A1952,'Hospitalisation Details'!$A$1:$O$2344,2,FALSE)</f>
        <v>4</v>
      </c>
      <c r="M1952" s="6" t="str">
        <f>VLOOKUP($A1952,'Hospitalisation Details'!$A$1:$O$2344,5,FALSE)</f>
        <v>4-Nov-1997</v>
      </c>
      <c r="N1952" s="28">
        <f>VLOOKUP($A1952,'Hospitalisation Details'!$A$1:$O$2344,6,FALSE)</f>
        <v>25</v>
      </c>
      <c r="O1952" s="28">
        <f>VLOOKUP($A1952,'Hospitalisation Details'!$A$1:$O$2344,7,FALSE)</f>
        <v>1</v>
      </c>
      <c r="P1952" s="28">
        <f>VLOOKUP($A1952,'Hospitalisation Details'!$A$1:$O$2344,8,FALSE)</f>
        <v>3594.17</v>
      </c>
      <c r="Q1952" t="str">
        <f>VLOOKUP($A1952,'Hospitalisation Details'!$A$1:$O$2344,3,FALSE)</f>
        <v>Nov</v>
      </c>
    </row>
    <row r="1953" spans="1:17" ht="15.6" x14ac:dyDescent="0.3">
      <c r="A1953" s="21" t="s">
        <v>414</v>
      </c>
      <c r="B1953" t="str">
        <f>VLOOKUP($A1953,'Customer Names'!$A$2:$D$2336,3,FALSE)</f>
        <v>Apolo U</v>
      </c>
      <c r="C1953">
        <f>VLOOKUP($A1953,'Medical Examinations'!$A$1:$J$2336,2,FALSE)</f>
        <v>32.700000000000003</v>
      </c>
      <c r="D1953">
        <f>VLOOKUP($A1953,'Medical Examinations'!$A$1:$J$2336,3,FALSE)</f>
        <v>4.66</v>
      </c>
      <c r="E1953" t="str">
        <f>VLOOKUP($A1953,'Medical Examinations'!$A$1:$J$2336,4,FALSE)</f>
        <v>No</v>
      </c>
      <c r="F1953" t="str">
        <f>VLOOKUP($A1953,'Medical Examinations'!$A$1:$J$2336,5,FALSE)</f>
        <v>No</v>
      </c>
      <c r="G1953" t="str">
        <f>VLOOKUP($A1953,'Medical Examinations'!$A$1:$J$2336,6,FALSE)</f>
        <v>No</v>
      </c>
      <c r="H1953">
        <f>VLOOKUP($A1953,'Medical Examinations'!$A$1:$J$2336,7,FALSE)</f>
        <v>0</v>
      </c>
      <c r="I1953" t="str">
        <f>VLOOKUP($A1953,'Medical Examinations'!$A$1:$J$2336,8,FALSE)</f>
        <v>No</v>
      </c>
      <c r="J1953" t="str">
        <f>VLOOKUP($A1953,'Medical Examinations'!$A$1:$J$2336,9,FALSE)</f>
        <v>Obesity</v>
      </c>
      <c r="K1953" t="str">
        <f>VLOOKUP($A1953,'Medical Examinations'!$A$1:$J$2336,10,FALSE)</f>
        <v>Normal</v>
      </c>
      <c r="L1953">
        <f>VLOOKUP($A1953,'Hospitalisation Details'!$A$1:$O$2344,2,FALSE)</f>
        <v>6</v>
      </c>
      <c r="M1953" s="6" t="str">
        <f>VLOOKUP($A1953,'Hospitalisation Details'!$A$1:$O$2344,5,FALSE)</f>
        <v>6-Jun-1999</v>
      </c>
      <c r="N1953" s="28">
        <f>VLOOKUP($A1953,'Hospitalisation Details'!$A$1:$O$2344,6,FALSE)</f>
        <v>24</v>
      </c>
      <c r="O1953" s="28">
        <f>VLOOKUP($A1953,'Hospitalisation Details'!$A$1:$O$2344,7,FALSE)</f>
        <v>3</v>
      </c>
      <c r="P1953" s="28">
        <f>VLOOKUP($A1953,'Hospitalisation Details'!$A$1:$O$2344,8,FALSE)</f>
        <v>3591.48</v>
      </c>
      <c r="Q1953" t="str">
        <f>VLOOKUP($A1953,'Hospitalisation Details'!$A$1:$O$2344,3,FALSE)</f>
        <v>Jun</v>
      </c>
    </row>
    <row r="1954" spans="1:17" ht="15.6" x14ac:dyDescent="0.3">
      <c r="A1954" s="21" t="s">
        <v>413</v>
      </c>
      <c r="B1954" t="str">
        <f>VLOOKUP($A1954,'Customer Names'!$A$2:$D$2336,3,FALSE)</f>
        <v>Alfons</v>
      </c>
      <c r="C1954">
        <f>VLOOKUP($A1954,'Medical Examinations'!$A$1:$J$2336,2,FALSE)</f>
        <v>17.75</v>
      </c>
      <c r="D1954">
        <f>VLOOKUP($A1954,'Medical Examinations'!$A$1:$J$2336,3,FALSE)</f>
        <v>6.8</v>
      </c>
      <c r="E1954" t="str">
        <f>VLOOKUP($A1954,'Medical Examinations'!$A$1:$J$2336,4,FALSE)</f>
        <v>Yes</v>
      </c>
      <c r="F1954" t="str">
        <f>VLOOKUP($A1954,'Medical Examinations'!$A$1:$J$2336,5,FALSE)</f>
        <v>No</v>
      </c>
      <c r="G1954" t="str">
        <f>VLOOKUP($A1954,'Medical Examinations'!$A$1:$J$2336,6,FALSE)</f>
        <v>No</v>
      </c>
      <c r="H1954">
        <f>VLOOKUP($A1954,'Medical Examinations'!$A$1:$J$2336,7,FALSE)</f>
        <v>1</v>
      </c>
      <c r="I1954" t="str">
        <f>VLOOKUP($A1954,'Medical Examinations'!$A$1:$J$2336,8,FALSE)</f>
        <v>No</v>
      </c>
      <c r="J1954" t="str">
        <f>VLOOKUP($A1954,'Medical Examinations'!$A$1:$J$2336,9,FALSE)</f>
        <v>Under Weight</v>
      </c>
      <c r="K1954" t="str">
        <f>VLOOKUP($A1954,'Medical Examinations'!$A$1:$J$2336,10,FALSE)</f>
        <v>Diabetes</v>
      </c>
      <c r="L1954">
        <f>VLOOKUP($A1954,'Hospitalisation Details'!$A$1:$O$2344,2,FALSE)</f>
        <v>27</v>
      </c>
      <c r="M1954" s="6" t="str">
        <f>VLOOKUP($A1954,'Hospitalisation Details'!$A$1:$O$2344,5,FALSE)</f>
        <v>27-Dec-1986</v>
      </c>
      <c r="N1954" s="28">
        <f>VLOOKUP($A1954,'Hospitalisation Details'!$A$1:$O$2344,6,FALSE)</f>
        <v>36</v>
      </c>
      <c r="O1954" s="28">
        <f>VLOOKUP($A1954,'Hospitalisation Details'!$A$1:$O$2344,7,FALSE)</f>
        <v>3</v>
      </c>
      <c r="P1954" s="28">
        <f>VLOOKUP($A1954,'Hospitalisation Details'!$A$1:$O$2344,8,FALSE)</f>
        <v>3589.14</v>
      </c>
      <c r="Q1954" t="str">
        <f>VLOOKUP($A1954,'Hospitalisation Details'!$A$1:$O$2344,3,FALSE)</f>
        <v>Dec</v>
      </c>
    </row>
    <row r="1955" spans="1:17" ht="15.6" x14ac:dyDescent="0.3">
      <c r="A1955" s="21" t="s">
        <v>412</v>
      </c>
      <c r="B1955" t="str">
        <f>VLOOKUP($A1955,'Customer Names'!$A$2:$D$2336,3,FALSE)</f>
        <v>Amber</v>
      </c>
      <c r="C1955">
        <f>VLOOKUP($A1955,'Medical Examinations'!$A$1:$J$2336,2,FALSE)</f>
        <v>33.630000000000003</v>
      </c>
      <c r="D1955">
        <f>VLOOKUP($A1955,'Medical Examinations'!$A$1:$J$2336,3,FALSE)</f>
        <v>4.47</v>
      </c>
      <c r="E1955" t="str">
        <f>VLOOKUP($A1955,'Medical Examinations'!$A$1:$J$2336,4,FALSE)</f>
        <v>Yes</v>
      </c>
      <c r="F1955" t="str">
        <f>VLOOKUP($A1955,'Medical Examinations'!$A$1:$J$2336,5,FALSE)</f>
        <v>No</v>
      </c>
      <c r="G1955" t="str">
        <f>VLOOKUP($A1955,'Medical Examinations'!$A$1:$J$2336,6,FALSE)</f>
        <v>No</v>
      </c>
      <c r="H1955">
        <f>VLOOKUP($A1955,'Medical Examinations'!$A$1:$J$2336,7,FALSE)</f>
        <v>0</v>
      </c>
      <c r="I1955" t="str">
        <f>VLOOKUP($A1955,'Medical Examinations'!$A$1:$J$2336,8,FALSE)</f>
        <v>No</v>
      </c>
      <c r="J1955" t="str">
        <f>VLOOKUP($A1955,'Medical Examinations'!$A$1:$J$2336,9,FALSE)</f>
        <v>Obesity</v>
      </c>
      <c r="K1955" t="str">
        <f>VLOOKUP($A1955,'Medical Examinations'!$A$1:$J$2336,10,FALSE)</f>
        <v>Normal</v>
      </c>
      <c r="L1955">
        <f>VLOOKUP($A1955,'Hospitalisation Details'!$A$1:$O$2344,2,FALSE)</f>
        <v>11</v>
      </c>
      <c r="M1955" s="6" t="str">
        <f>VLOOKUP($A1955,'Hospitalisation Details'!$A$1:$O$2344,5,FALSE)</f>
        <v>11-Nov-2001</v>
      </c>
      <c r="N1955" s="28">
        <f>VLOOKUP($A1955,'Hospitalisation Details'!$A$1:$O$2344,6,FALSE)</f>
        <v>21</v>
      </c>
      <c r="O1955" s="28">
        <f>VLOOKUP($A1955,'Hospitalisation Details'!$A$1:$O$2344,7,FALSE)</f>
        <v>2</v>
      </c>
      <c r="P1955" s="28">
        <f>VLOOKUP($A1955,'Hospitalisation Details'!$A$1:$O$2344,8,FALSE)</f>
        <v>3579.83</v>
      </c>
      <c r="Q1955" t="str">
        <f>VLOOKUP($A1955,'Hospitalisation Details'!$A$1:$O$2344,3,FALSE)</f>
        <v>Nov</v>
      </c>
    </row>
    <row r="1956" spans="1:17" ht="15.6" x14ac:dyDescent="0.3">
      <c r="A1956" s="21" t="s">
        <v>411</v>
      </c>
      <c r="B1956" t="str">
        <f>VLOOKUP($A1956,'Customer Names'!$A$2:$D$2336,3,FALSE)</f>
        <v>Leah C</v>
      </c>
      <c r="C1956">
        <f>VLOOKUP($A1956,'Medical Examinations'!$A$1:$J$2336,2,FALSE)</f>
        <v>34.799999999999997</v>
      </c>
      <c r="D1956">
        <f>VLOOKUP($A1956,'Medical Examinations'!$A$1:$J$2336,3,FALSE)</f>
        <v>4.08</v>
      </c>
      <c r="E1956" t="str">
        <f>VLOOKUP($A1956,'Medical Examinations'!$A$1:$J$2336,4,FALSE)</f>
        <v>Yes</v>
      </c>
      <c r="F1956" t="str">
        <f>VLOOKUP($A1956,'Medical Examinations'!$A$1:$J$2336,5,FALSE)</f>
        <v>No</v>
      </c>
      <c r="G1956" t="str">
        <f>VLOOKUP($A1956,'Medical Examinations'!$A$1:$J$2336,6,FALSE)</f>
        <v>No</v>
      </c>
      <c r="H1956">
        <f>VLOOKUP($A1956,'Medical Examinations'!$A$1:$J$2336,7,FALSE)</f>
        <v>1</v>
      </c>
      <c r="I1956" t="str">
        <f>VLOOKUP($A1956,'Medical Examinations'!$A$1:$J$2336,8,FALSE)</f>
        <v>No</v>
      </c>
      <c r="J1956" t="str">
        <f>VLOOKUP($A1956,'Medical Examinations'!$A$1:$J$2336,9,FALSE)</f>
        <v>Obesity</v>
      </c>
      <c r="K1956" t="str">
        <f>VLOOKUP($A1956,'Medical Examinations'!$A$1:$J$2336,10,FALSE)</f>
        <v>Normal</v>
      </c>
      <c r="L1956">
        <f>VLOOKUP($A1956,'Hospitalisation Details'!$A$1:$O$2344,2,FALSE)</f>
        <v>23</v>
      </c>
      <c r="M1956" s="6" t="str">
        <f>VLOOKUP($A1956,'Hospitalisation Details'!$A$1:$O$2344,5,FALSE)</f>
        <v>23-Aug-1995</v>
      </c>
      <c r="N1956" s="28">
        <f>VLOOKUP($A1956,'Hospitalisation Details'!$A$1:$O$2344,6,FALSE)</f>
        <v>27</v>
      </c>
      <c r="O1956" s="28">
        <f>VLOOKUP($A1956,'Hospitalisation Details'!$A$1:$O$2344,7,FALSE)</f>
        <v>1</v>
      </c>
      <c r="P1956" s="28">
        <f>VLOOKUP($A1956,'Hospitalisation Details'!$A$1:$O$2344,8,FALSE)</f>
        <v>3578</v>
      </c>
      <c r="Q1956" t="str">
        <f>VLOOKUP($A1956,'Hospitalisation Details'!$A$1:$O$2344,3,FALSE)</f>
        <v>Aug</v>
      </c>
    </row>
    <row r="1957" spans="1:17" ht="15.6" x14ac:dyDescent="0.3">
      <c r="A1957" s="21" t="s">
        <v>410</v>
      </c>
      <c r="B1957" t="str">
        <f>VLOOKUP($A1957,'Customer Names'!$A$2:$D$2336,3,FALSE)</f>
        <v>Lilia</v>
      </c>
      <c r="C1957">
        <f>VLOOKUP($A1957,'Medical Examinations'!$A$1:$J$2336,2,FALSE)</f>
        <v>16.809999999999999</v>
      </c>
      <c r="D1957">
        <f>VLOOKUP($A1957,'Medical Examinations'!$A$1:$J$2336,3,FALSE)</f>
        <v>5.51</v>
      </c>
      <c r="E1957" t="str">
        <f>VLOOKUP($A1957,'Medical Examinations'!$A$1:$J$2336,4,FALSE)</f>
        <v>Yes</v>
      </c>
      <c r="F1957" t="str">
        <f>VLOOKUP($A1957,'Medical Examinations'!$A$1:$J$2336,5,FALSE)</f>
        <v>No</v>
      </c>
      <c r="G1957" t="str">
        <f>VLOOKUP($A1957,'Medical Examinations'!$A$1:$J$2336,6,FALSE)</f>
        <v>No</v>
      </c>
      <c r="H1957">
        <f>VLOOKUP($A1957,'Medical Examinations'!$A$1:$J$2336,7,FALSE)</f>
        <v>1</v>
      </c>
      <c r="I1957" t="str">
        <f>VLOOKUP($A1957,'Medical Examinations'!$A$1:$J$2336,8,FALSE)</f>
        <v>No</v>
      </c>
      <c r="J1957" t="str">
        <f>VLOOKUP($A1957,'Medical Examinations'!$A$1:$J$2336,9,FALSE)</f>
        <v>Under Weight</v>
      </c>
      <c r="K1957" t="str">
        <f>VLOOKUP($A1957,'Medical Examinations'!$A$1:$J$2336,10,FALSE)</f>
        <v>Normal</v>
      </c>
      <c r="L1957">
        <f>VLOOKUP($A1957,'Hospitalisation Details'!$A$1:$O$2344,2,FALSE)</f>
        <v>18</v>
      </c>
      <c r="M1957" s="6" t="str">
        <f>VLOOKUP($A1957,'Hospitalisation Details'!$A$1:$O$2344,5,FALSE)</f>
        <v>18-Aug-1988</v>
      </c>
      <c r="N1957" s="28">
        <f>VLOOKUP($A1957,'Hospitalisation Details'!$A$1:$O$2344,6,FALSE)</f>
        <v>34</v>
      </c>
      <c r="O1957" s="28">
        <f>VLOOKUP($A1957,'Hospitalisation Details'!$A$1:$O$2344,7,FALSE)</f>
        <v>3</v>
      </c>
      <c r="P1957" s="28">
        <f>VLOOKUP($A1957,'Hospitalisation Details'!$A$1:$O$2344,8,FALSE)</f>
        <v>3569.96</v>
      </c>
      <c r="Q1957" t="str">
        <f>VLOOKUP($A1957,'Hospitalisation Details'!$A$1:$O$2344,3,FALSE)</f>
        <v>Aug</v>
      </c>
    </row>
    <row r="1958" spans="1:17" ht="15.6" x14ac:dyDescent="0.3">
      <c r="A1958" s="21" t="s">
        <v>409</v>
      </c>
      <c r="B1958" t="str">
        <f>VLOOKUP($A1958,'Customer Names'!$A$2:$D$2336,3,FALSE)</f>
        <v>Danny</v>
      </c>
      <c r="C1958">
        <f>VLOOKUP($A1958,'Medical Examinations'!$A$1:$J$2336,2,FALSE)</f>
        <v>16.690000000000001</v>
      </c>
      <c r="D1958">
        <f>VLOOKUP($A1958,'Medical Examinations'!$A$1:$J$2336,3,FALSE)</f>
        <v>8.4</v>
      </c>
      <c r="E1958" t="str">
        <f>VLOOKUP($A1958,'Medical Examinations'!$A$1:$J$2336,4,FALSE)</f>
        <v>Yes</v>
      </c>
      <c r="F1958" t="str">
        <f>VLOOKUP($A1958,'Medical Examinations'!$A$1:$J$2336,5,FALSE)</f>
        <v>No</v>
      </c>
      <c r="G1958" t="str">
        <f>VLOOKUP($A1958,'Medical Examinations'!$A$1:$J$2336,6,FALSE)</f>
        <v>No</v>
      </c>
      <c r="H1958">
        <f>VLOOKUP($A1958,'Medical Examinations'!$A$1:$J$2336,7,FALSE)</f>
        <v>0</v>
      </c>
      <c r="I1958" t="str">
        <f>VLOOKUP($A1958,'Medical Examinations'!$A$1:$J$2336,8,FALSE)</f>
        <v>No</v>
      </c>
      <c r="J1958" t="str">
        <f>VLOOKUP($A1958,'Medical Examinations'!$A$1:$J$2336,9,FALSE)</f>
        <v>Under Weight</v>
      </c>
      <c r="K1958" t="str">
        <f>VLOOKUP($A1958,'Medical Examinations'!$A$1:$J$2336,10,FALSE)</f>
        <v>Diabetes</v>
      </c>
      <c r="L1958">
        <f>VLOOKUP($A1958,'Hospitalisation Details'!$A$1:$O$2344,2,FALSE)</f>
        <v>10</v>
      </c>
      <c r="M1958" s="6" t="str">
        <f>VLOOKUP($A1958,'Hospitalisation Details'!$A$1:$O$2344,5,FALSE)</f>
        <v>10-Oct-1981</v>
      </c>
      <c r="N1958" s="28">
        <f>VLOOKUP($A1958,'Hospitalisation Details'!$A$1:$O$2344,6,FALSE)</f>
        <v>41</v>
      </c>
      <c r="O1958" s="28">
        <f>VLOOKUP($A1958,'Hospitalisation Details'!$A$1:$O$2344,7,FALSE)</f>
        <v>1</v>
      </c>
      <c r="P1958" s="28">
        <f>VLOOKUP($A1958,'Hospitalisation Details'!$A$1:$O$2344,8,FALSE)</f>
        <v>3562.87</v>
      </c>
      <c r="Q1958" t="str">
        <f>VLOOKUP($A1958,'Hospitalisation Details'!$A$1:$O$2344,3,FALSE)</f>
        <v>Oct</v>
      </c>
    </row>
    <row r="1959" spans="1:17" ht="15.6" x14ac:dyDescent="0.3">
      <c r="A1959" s="21" t="s">
        <v>408</v>
      </c>
      <c r="B1959" t="str">
        <f>VLOOKUP($A1959,'Customer Names'!$A$2:$D$2336,3,FALSE)</f>
        <v>Lauren</v>
      </c>
      <c r="C1959">
        <f>VLOOKUP($A1959,'Medical Examinations'!$A$1:$J$2336,2,FALSE)</f>
        <v>23.21</v>
      </c>
      <c r="D1959">
        <f>VLOOKUP($A1959,'Medical Examinations'!$A$1:$J$2336,3,FALSE)</f>
        <v>5.14</v>
      </c>
      <c r="E1959" t="str">
        <f>VLOOKUP($A1959,'Medical Examinations'!$A$1:$J$2336,4,FALSE)</f>
        <v>Yes</v>
      </c>
      <c r="F1959" t="str">
        <f>VLOOKUP($A1959,'Medical Examinations'!$A$1:$J$2336,5,FALSE)</f>
        <v>No</v>
      </c>
      <c r="G1959" t="str">
        <f>VLOOKUP($A1959,'Medical Examinations'!$A$1:$J$2336,6,FALSE)</f>
        <v>No</v>
      </c>
      <c r="H1959">
        <f>VLOOKUP($A1959,'Medical Examinations'!$A$1:$J$2336,7,FALSE)</f>
        <v>1</v>
      </c>
      <c r="I1959" t="str">
        <f>VLOOKUP($A1959,'Medical Examinations'!$A$1:$J$2336,8,FALSE)</f>
        <v>No</v>
      </c>
      <c r="J1959" t="str">
        <f>VLOOKUP($A1959,'Medical Examinations'!$A$1:$J$2336,9,FALSE)</f>
        <v>Normal Weight</v>
      </c>
      <c r="K1959" t="str">
        <f>VLOOKUP($A1959,'Medical Examinations'!$A$1:$J$2336,10,FALSE)</f>
        <v>Normal</v>
      </c>
      <c r="L1959">
        <f>VLOOKUP($A1959,'Hospitalisation Details'!$A$1:$O$2344,2,FALSE)</f>
        <v>16</v>
      </c>
      <c r="M1959" s="6" t="str">
        <f>VLOOKUP($A1959,'Hospitalisation Details'!$A$1:$O$2344,5,FALSE)</f>
        <v>16-Jun-1995</v>
      </c>
      <c r="N1959" s="28">
        <f>VLOOKUP($A1959,'Hospitalisation Details'!$A$1:$O$2344,6,FALSE)</f>
        <v>27</v>
      </c>
      <c r="O1959" s="28">
        <f>VLOOKUP($A1959,'Hospitalisation Details'!$A$1:$O$2344,7,FALSE)</f>
        <v>1</v>
      </c>
      <c r="P1959" s="28">
        <f>VLOOKUP($A1959,'Hospitalisation Details'!$A$1:$O$2344,8,FALSE)</f>
        <v>3561.89</v>
      </c>
      <c r="Q1959" t="str">
        <f>VLOOKUP($A1959,'Hospitalisation Details'!$A$1:$O$2344,3,FALSE)</f>
        <v>Jun</v>
      </c>
    </row>
    <row r="1960" spans="1:17" ht="15.6" x14ac:dyDescent="0.3">
      <c r="A1960" s="21" t="s">
        <v>407</v>
      </c>
      <c r="B1960" t="str">
        <f>VLOOKUP($A1960,'Customer Names'!$A$2:$D$2336,3,FALSE)</f>
        <v>Courtney</v>
      </c>
      <c r="C1960">
        <f>VLOOKUP($A1960,'Medical Examinations'!$A$1:$J$2336,2,FALSE)</f>
        <v>25.175000000000001</v>
      </c>
      <c r="D1960">
        <f>VLOOKUP($A1960,'Medical Examinations'!$A$1:$J$2336,3,FALSE)</f>
        <v>5.21</v>
      </c>
      <c r="E1960" t="str">
        <f>VLOOKUP($A1960,'Medical Examinations'!$A$1:$J$2336,4,FALSE)</f>
        <v>Yes</v>
      </c>
      <c r="F1960" t="str">
        <f>VLOOKUP($A1960,'Medical Examinations'!$A$1:$J$2336,5,FALSE)</f>
        <v>No</v>
      </c>
      <c r="G1960" t="str">
        <f>VLOOKUP($A1960,'Medical Examinations'!$A$1:$J$2336,6,FALSE)</f>
        <v>No</v>
      </c>
      <c r="H1960">
        <f>VLOOKUP($A1960,'Medical Examinations'!$A$1:$J$2336,7,FALSE)</f>
        <v>1</v>
      </c>
      <c r="I1960" t="str">
        <f>VLOOKUP($A1960,'Medical Examinations'!$A$1:$J$2336,8,FALSE)</f>
        <v>No</v>
      </c>
      <c r="J1960" t="str">
        <f>VLOOKUP($A1960,'Medical Examinations'!$A$1:$J$2336,9,FALSE)</f>
        <v>Over Weight</v>
      </c>
      <c r="K1960" t="str">
        <f>VLOOKUP($A1960,'Medical Examinations'!$A$1:$J$2336,10,FALSE)</f>
        <v>Normal</v>
      </c>
      <c r="L1960">
        <f>VLOOKUP($A1960,'Hospitalisation Details'!$A$1:$O$2344,2,FALSE)</f>
        <v>9</v>
      </c>
      <c r="M1960" s="6" t="str">
        <f>VLOOKUP($A1960,'Hospitalisation Details'!$A$1:$O$2344,5,FALSE)</f>
        <v>9-Oct-1995</v>
      </c>
      <c r="N1960" s="28">
        <f>VLOOKUP($A1960,'Hospitalisation Details'!$A$1:$O$2344,6,FALSE)</f>
        <v>27</v>
      </c>
      <c r="O1960" s="28">
        <f>VLOOKUP($A1960,'Hospitalisation Details'!$A$1:$O$2344,7,FALSE)</f>
        <v>0</v>
      </c>
      <c r="P1960" s="28">
        <f>VLOOKUP($A1960,'Hospitalisation Details'!$A$1:$O$2344,8,FALSE)</f>
        <v>3558.62</v>
      </c>
      <c r="Q1960" t="str">
        <f>VLOOKUP($A1960,'Hospitalisation Details'!$A$1:$O$2344,3,FALSE)</f>
        <v>Oct</v>
      </c>
    </row>
    <row r="1961" spans="1:17" ht="15.6" x14ac:dyDescent="0.3">
      <c r="A1961" s="21" t="s">
        <v>406</v>
      </c>
      <c r="B1961" t="str">
        <f>VLOOKUP($A1961,'Customer Names'!$A$2:$D$2336,3,FALSE)</f>
        <v>Elizabeth</v>
      </c>
      <c r="C1961">
        <f>VLOOKUP($A1961,'Medical Examinations'!$A$1:$J$2336,2,FALSE)</f>
        <v>34.770000000000003</v>
      </c>
      <c r="D1961">
        <f>VLOOKUP($A1961,'Medical Examinations'!$A$1:$J$2336,3,FALSE)</f>
        <v>6.23</v>
      </c>
      <c r="E1961" t="str">
        <f>VLOOKUP($A1961,'Medical Examinations'!$A$1:$J$2336,4,FALSE)</f>
        <v>No</v>
      </c>
      <c r="F1961" t="str">
        <f>VLOOKUP($A1961,'Medical Examinations'!$A$1:$J$2336,5,FALSE)</f>
        <v>No</v>
      </c>
      <c r="G1961" t="str">
        <f>VLOOKUP($A1961,'Medical Examinations'!$A$1:$J$2336,6,FALSE)</f>
        <v>No</v>
      </c>
      <c r="H1961">
        <f>VLOOKUP($A1961,'Medical Examinations'!$A$1:$J$2336,7,FALSE)</f>
        <v>0</v>
      </c>
      <c r="I1961" t="str">
        <f>VLOOKUP($A1961,'Medical Examinations'!$A$1:$J$2336,8,FALSE)</f>
        <v>No</v>
      </c>
      <c r="J1961" t="str">
        <f>VLOOKUP($A1961,'Medical Examinations'!$A$1:$J$2336,9,FALSE)</f>
        <v>Obesity</v>
      </c>
      <c r="K1961" t="str">
        <f>VLOOKUP($A1961,'Medical Examinations'!$A$1:$J$2336,10,FALSE)</f>
        <v>Prediabetes</v>
      </c>
      <c r="L1961">
        <f>VLOOKUP($A1961,'Hospitalisation Details'!$A$1:$O$2344,2,FALSE)</f>
        <v>24</v>
      </c>
      <c r="M1961" s="6" t="str">
        <f>VLOOKUP($A1961,'Hospitalisation Details'!$A$1:$O$2344,5,FALSE)</f>
        <v>24-Sep-1994</v>
      </c>
      <c r="N1961" s="28">
        <f>VLOOKUP($A1961,'Hospitalisation Details'!$A$1:$O$2344,6,FALSE)</f>
        <v>28</v>
      </c>
      <c r="O1961" s="28">
        <f>VLOOKUP($A1961,'Hospitalisation Details'!$A$1:$O$2344,7,FALSE)</f>
        <v>0</v>
      </c>
      <c r="P1961" s="28">
        <f>VLOOKUP($A1961,'Hospitalisation Details'!$A$1:$O$2344,8,FALSE)</f>
        <v>3556.92</v>
      </c>
      <c r="Q1961" t="str">
        <f>VLOOKUP($A1961,'Hospitalisation Details'!$A$1:$O$2344,3,FALSE)</f>
        <v>Sep</v>
      </c>
    </row>
    <row r="1962" spans="1:17" ht="15.6" x14ac:dyDescent="0.3">
      <c r="A1962" s="21" t="s">
        <v>405</v>
      </c>
      <c r="B1962" t="str">
        <f>VLOOKUP($A1962,'Customer Names'!$A$2:$D$2336,3,FALSE)</f>
        <v>Satomi</v>
      </c>
      <c r="C1962">
        <f>VLOOKUP($A1962,'Medical Examinations'!$A$1:$J$2336,2,FALSE)</f>
        <v>27.7</v>
      </c>
      <c r="D1962">
        <f>VLOOKUP($A1962,'Medical Examinations'!$A$1:$J$2336,3,FALSE)</f>
        <v>5.6</v>
      </c>
      <c r="E1962" t="str">
        <f>VLOOKUP($A1962,'Medical Examinations'!$A$1:$J$2336,4,FALSE)</f>
        <v>No</v>
      </c>
      <c r="F1962" t="str">
        <f>VLOOKUP($A1962,'Medical Examinations'!$A$1:$J$2336,5,FALSE)</f>
        <v>No</v>
      </c>
      <c r="G1962" t="str">
        <f>VLOOKUP($A1962,'Medical Examinations'!$A$1:$J$2336,6,FALSE)</f>
        <v>No</v>
      </c>
      <c r="H1962">
        <f>VLOOKUP($A1962,'Medical Examinations'!$A$1:$J$2336,7,FALSE)</f>
        <v>1</v>
      </c>
      <c r="I1962" t="str">
        <f>VLOOKUP($A1962,'Medical Examinations'!$A$1:$J$2336,8,FALSE)</f>
        <v>No</v>
      </c>
      <c r="J1962" t="str">
        <f>VLOOKUP($A1962,'Medical Examinations'!$A$1:$J$2336,9,FALSE)</f>
        <v>Over Weight</v>
      </c>
      <c r="K1962" t="str">
        <f>VLOOKUP($A1962,'Medical Examinations'!$A$1:$J$2336,10,FALSE)</f>
        <v>Normal</v>
      </c>
      <c r="L1962">
        <f>VLOOKUP($A1962,'Hospitalisation Details'!$A$1:$O$2344,2,FALSE)</f>
        <v>22</v>
      </c>
      <c r="M1962" s="6" t="str">
        <f>VLOOKUP($A1962,'Hospitalisation Details'!$A$1:$O$2344,5,FALSE)</f>
        <v>22-Dec-1992</v>
      </c>
      <c r="N1962" s="28">
        <f>VLOOKUP($A1962,'Hospitalisation Details'!$A$1:$O$2344,6,FALSE)</f>
        <v>30</v>
      </c>
      <c r="O1962" s="28">
        <f>VLOOKUP($A1962,'Hospitalisation Details'!$A$1:$O$2344,7,FALSE)</f>
        <v>0</v>
      </c>
      <c r="P1962" s="28">
        <f>VLOOKUP($A1962,'Hospitalisation Details'!$A$1:$O$2344,8,FALSE)</f>
        <v>3554.2</v>
      </c>
      <c r="Q1962" t="str">
        <f>VLOOKUP($A1962,'Hospitalisation Details'!$A$1:$O$2344,3,FALSE)</f>
        <v>Dec</v>
      </c>
    </row>
    <row r="1963" spans="1:17" ht="15.6" x14ac:dyDescent="0.3">
      <c r="A1963" s="21" t="s">
        <v>404</v>
      </c>
      <c r="B1963" t="str">
        <f>VLOOKUP($A1963,'Customer Names'!$A$2:$D$2336,3,FALSE)</f>
        <v>Matthew D</v>
      </c>
      <c r="C1963">
        <f>VLOOKUP($A1963,'Medical Examinations'!$A$1:$J$2336,2,FALSE)</f>
        <v>19.12</v>
      </c>
      <c r="D1963">
        <f>VLOOKUP($A1963,'Medical Examinations'!$A$1:$J$2336,3,FALSE)</f>
        <v>4.72</v>
      </c>
      <c r="E1963" t="str">
        <f>VLOOKUP($A1963,'Medical Examinations'!$A$1:$J$2336,4,FALSE)</f>
        <v>Yes</v>
      </c>
      <c r="F1963" t="str">
        <f>VLOOKUP($A1963,'Medical Examinations'!$A$1:$J$2336,5,FALSE)</f>
        <v>No</v>
      </c>
      <c r="G1963" t="str">
        <f>VLOOKUP($A1963,'Medical Examinations'!$A$1:$J$2336,6,FALSE)</f>
        <v>No</v>
      </c>
      <c r="H1963">
        <f>VLOOKUP($A1963,'Medical Examinations'!$A$1:$J$2336,7,FALSE)</f>
        <v>1</v>
      </c>
      <c r="I1963" t="str">
        <f>VLOOKUP($A1963,'Medical Examinations'!$A$1:$J$2336,8,FALSE)</f>
        <v>No</v>
      </c>
      <c r="J1963" t="str">
        <f>VLOOKUP($A1963,'Medical Examinations'!$A$1:$J$2336,9,FALSE)</f>
        <v>Normal Weight</v>
      </c>
      <c r="K1963" t="str">
        <f>VLOOKUP($A1963,'Medical Examinations'!$A$1:$J$2336,10,FALSE)</f>
        <v>Normal</v>
      </c>
      <c r="L1963">
        <f>VLOOKUP($A1963,'Hospitalisation Details'!$A$1:$O$2344,2,FALSE)</f>
        <v>15</v>
      </c>
      <c r="M1963" s="6" t="str">
        <f>VLOOKUP($A1963,'Hospitalisation Details'!$A$1:$O$2344,5,FALSE)</f>
        <v>15-Oct-1988</v>
      </c>
      <c r="N1963" s="28">
        <f>VLOOKUP($A1963,'Hospitalisation Details'!$A$1:$O$2344,6,FALSE)</f>
        <v>34</v>
      </c>
      <c r="O1963" s="28">
        <f>VLOOKUP($A1963,'Hospitalisation Details'!$A$1:$O$2344,7,FALSE)</f>
        <v>3</v>
      </c>
      <c r="P1963" s="28">
        <f>VLOOKUP($A1963,'Hospitalisation Details'!$A$1:$O$2344,8,FALSE)</f>
        <v>3540.12</v>
      </c>
      <c r="Q1963" t="str">
        <f>VLOOKUP($A1963,'Hospitalisation Details'!$A$1:$O$2344,3,FALSE)</f>
        <v>Oct</v>
      </c>
    </row>
    <row r="1964" spans="1:17" ht="15.6" x14ac:dyDescent="0.3">
      <c r="A1964" s="21" t="s">
        <v>403</v>
      </c>
      <c r="B1964" t="str">
        <f>VLOOKUP($A1964,'Customer Names'!$A$2:$D$2336,3,FALSE)</f>
        <v>Peter T II</v>
      </c>
      <c r="C1964">
        <f>VLOOKUP($A1964,'Medical Examinations'!$A$1:$J$2336,2,FALSE)</f>
        <v>32.67</v>
      </c>
      <c r="D1964">
        <f>VLOOKUP($A1964,'Medical Examinations'!$A$1:$J$2336,3,FALSE)</f>
        <v>4.67</v>
      </c>
      <c r="E1964" t="str">
        <f>VLOOKUP($A1964,'Medical Examinations'!$A$1:$J$2336,4,FALSE)</f>
        <v>No</v>
      </c>
      <c r="F1964" t="str">
        <f>VLOOKUP($A1964,'Medical Examinations'!$A$1:$J$2336,5,FALSE)</f>
        <v>No</v>
      </c>
      <c r="G1964" t="str">
        <f>VLOOKUP($A1964,'Medical Examinations'!$A$1:$J$2336,6,FALSE)</f>
        <v>Yes</v>
      </c>
      <c r="H1964">
        <f>VLOOKUP($A1964,'Medical Examinations'!$A$1:$J$2336,7,FALSE)</f>
        <v>1</v>
      </c>
      <c r="I1964" t="str">
        <f>VLOOKUP($A1964,'Medical Examinations'!$A$1:$J$2336,8,FALSE)</f>
        <v>No</v>
      </c>
      <c r="J1964" t="str">
        <f>VLOOKUP($A1964,'Medical Examinations'!$A$1:$J$2336,9,FALSE)</f>
        <v>Obesity</v>
      </c>
      <c r="K1964" t="str">
        <f>VLOOKUP($A1964,'Medical Examinations'!$A$1:$J$2336,10,FALSE)</f>
        <v>Normal</v>
      </c>
      <c r="L1964">
        <f>VLOOKUP($A1964,'Hospitalisation Details'!$A$1:$O$2344,2,FALSE)</f>
        <v>24</v>
      </c>
      <c r="M1964" s="6" t="str">
        <f>VLOOKUP($A1964,'Hospitalisation Details'!$A$1:$O$2344,5,FALSE)</f>
        <v>24-Aug-2003</v>
      </c>
      <c r="N1964" s="28">
        <f>VLOOKUP($A1964,'Hospitalisation Details'!$A$1:$O$2344,6,FALSE)</f>
        <v>19</v>
      </c>
      <c r="O1964" s="28">
        <f>VLOOKUP($A1964,'Hospitalisation Details'!$A$1:$O$2344,7,FALSE)</f>
        <v>0</v>
      </c>
      <c r="P1964" s="28">
        <f>VLOOKUP($A1964,'Hospitalisation Details'!$A$1:$O$2344,8,FALSE)</f>
        <v>3538.9</v>
      </c>
      <c r="Q1964" t="str">
        <f>VLOOKUP($A1964,'Hospitalisation Details'!$A$1:$O$2344,3,FALSE)</f>
        <v>Aug</v>
      </c>
    </row>
    <row r="1965" spans="1:17" ht="15.6" x14ac:dyDescent="0.3">
      <c r="A1965" s="21" t="s">
        <v>402</v>
      </c>
      <c r="B1965" t="str">
        <f>VLOOKUP($A1965,'Customer Names'!$A$2:$D$2336,3,FALSE)</f>
        <v>Manuel</v>
      </c>
      <c r="C1965">
        <f>VLOOKUP($A1965,'Medical Examinations'!$A$1:$J$2336,2,FALSE)</f>
        <v>28.5</v>
      </c>
      <c r="D1965">
        <f>VLOOKUP($A1965,'Medical Examinations'!$A$1:$J$2336,3,FALSE)</f>
        <v>6.11</v>
      </c>
      <c r="E1965" t="str">
        <f>VLOOKUP($A1965,'Medical Examinations'!$A$1:$J$2336,4,FALSE)</f>
        <v>No</v>
      </c>
      <c r="F1965" t="str">
        <f>VLOOKUP($A1965,'Medical Examinations'!$A$1:$J$2336,5,FALSE)</f>
        <v>No</v>
      </c>
      <c r="G1965" t="str">
        <f>VLOOKUP($A1965,'Medical Examinations'!$A$1:$J$2336,6,FALSE)</f>
        <v>No</v>
      </c>
      <c r="H1965">
        <f>VLOOKUP($A1965,'Medical Examinations'!$A$1:$J$2336,7,FALSE)</f>
        <v>1</v>
      </c>
      <c r="I1965" t="str">
        <f>VLOOKUP($A1965,'Medical Examinations'!$A$1:$J$2336,8,FALSE)</f>
        <v>No</v>
      </c>
      <c r="J1965" t="str">
        <f>VLOOKUP($A1965,'Medical Examinations'!$A$1:$J$2336,9,FALSE)</f>
        <v>Over Weight</v>
      </c>
      <c r="K1965" t="str">
        <f>VLOOKUP($A1965,'Medical Examinations'!$A$1:$J$2336,10,FALSE)</f>
        <v>Prediabetes</v>
      </c>
      <c r="L1965">
        <f>VLOOKUP($A1965,'Hospitalisation Details'!$A$1:$O$2344,2,FALSE)</f>
        <v>16</v>
      </c>
      <c r="M1965" s="6" t="str">
        <f>VLOOKUP($A1965,'Hospitalisation Details'!$A$1:$O$2344,5,FALSE)</f>
        <v>16-Sep-1998</v>
      </c>
      <c r="N1965" s="28">
        <f>VLOOKUP($A1965,'Hospitalisation Details'!$A$1:$O$2344,6,FALSE)</f>
        <v>24</v>
      </c>
      <c r="O1965" s="28">
        <f>VLOOKUP($A1965,'Hospitalisation Details'!$A$1:$O$2344,7,FALSE)</f>
        <v>2</v>
      </c>
      <c r="P1965" s="28">
        <f>VLOOKUP($A1965,'Hospitalisation Details'!$A$1:$O$2344,8,FALSE)</f>
        <v>3537.7</v>
      </c>
      <c r="Q1965" t="str">
        <f>VLOOKUP($A1965,'Hospitalisation Details'!$A$1:$O$2344,3,FALSE)</f>
        <v>Sep</v>
      </c>
    </row>
    <row r="1966" spans="1:17" ht="15.6" x14ac:dyDescent="0.3">
      <c r="A1966" s="21" t="s">
        <v>401</v>
      </c>
      <c r="B1966" t="str">
        <f>VLOOKUP($A1966,'Customer Names'!$A$2:$D$2336,3,FALSE)</f>
        <v>Kindsey P</v>
      </c>
      <c r="C1966">
        <f>VLOOKUP($A1966,'Medical Examinations'!$A$1:$J$2336,2,FALSE)</f>
        <v>39.270000000000003</v>
      </c>
      <c r="D1966">
        <f>VLOOKUP($A1966,'Medical Examinations'!$A$1:$J$2336,3,FALSE)</f>
        <v>6.25</v>
      </c>
      <c r="E1966" t="str">
        <f>VLOOKUP($A1966,'Medical Examinations'!$A$1:$J$2336,4,FALSE)</f>
        <v>No</v>
      </c>
      <c r="F1966" t="str">
        <f>VLOOKUP($A1966,'Medical Examinations'!$A$1:$J$2336,5,FALSE)</f>
        <v>No</v>
      </c>
      <c r="G1966" t="str">
        <f>VLOOKUP($A1966,'Medical Examinations'!$A$1:$J$2336,6,FALSE)</f>
        <v>No</v>
      </c>
      <c r="H1966">
        <f>VLOOKUP($A1966,'Medical Examinations'!$A$1:$J$2336,7,FALSE)</f>
        <v>0</v>
      </c>
      <c r="I1966" t="str">
        <f>VLOOKUP($A1966,'Medical Examinations'!$A$1:$J$2336,8,FALSE)</f>
        <v>No</v>
      </c>
      <c r="J1966" t="str">
        <f>VLOOKUP($A1966,'Medical Examinations'!$A$1:$J$2336,9,FALSE)</f>
        <v>Obesity</v>
      </c>
      <c r="K1966" t="str">
        <f>VLOOKUP($A1966,'Medical Examinations'!$A$1:$J$2336,10,FALSE)</f>
        <v>Prediabetes</v>
      </c>
      <c r="L1966">
        <f>VLOOKUP($A1966,'Hospitalisation Details'!$A$1:$O$2344,2,FALSE)</f>
        <v>22</v>
      </c>
      <c r="M1966" s="6" t="str">
        <f>VLOOKUP($A1966,'Hospitalisation Details'!$A$1:$O$2344,5,FALSE)</f>
        <v>22-Sep-1999</v>
      </c>
      <c r="N1966" s="28">
        <f>VLOOKUP($A1966,'Hospitalisation Details'!$A$1:$O$2344,6,FALSE)</f>
        <v>23</v>
      </c>
      <c r="O1966" s="28">
        <f>VLOOKUP($A1966,'Hospitalisation Details'!$A$1:$O$2344,7,FALSE)</f>
        <v>2</v>
      </c>
      <c r="P1966" s="28">
        <f>VLOOKUP($A1966,'Hospitalisation Details'!$A$1:$O$2344,8,FALSE)</f>
        <v>3500.61</v>
      </c>
      <c r="Q1966" t="str">
        <f>VLOOKUP($A1966,'Hospitalisation Details'!$A$1:$O$2344,3,FALSE)</f>
        <v>Sep</v>
      </c>
    </row>
    <row r="1967" spans="1:17" ht="15.6" x14ac:dyDescent="0.3">
      <c r="A1967" s="21" t="s">
        <v>400</v>
      </c>
      <c r="B1967" t="str">
        <f>VLOOKUP($A1967,'Customer Names'!$A$2:$D$2336,3,FALSE)</f>
        <v>Thomas G</v>
      </c>
      <c r="C1967">
        <f>VLOOKUP($A1967,'Medical Examinations'!$A$1:$J$2336,2,FALSE)</f>
        <v>32.49</v>
      </c>
      <c r="D1967">
        <f>VLOOKUP($A1967,'Medical Examinations'!$A$1:$J$2336,3,FALSE)</f>
        <v>4</v>
      </c>
      <c r="E1967" t="str">
        <f>VLOOKUP($A1967,'Medical Examinations'!$A$1:$J$2336,4,FALSE)</f>
        <v>Yes</v>
      </c>
      <c r="F1967" t="str">
        <f>VLOOKUP($A1967,'Medical Examinations'!$A$1:$J$2336,5,FALSE)</f>
        <v>No</v>
      </c>
      <c r="G1967" t="str">
        <f>VLOOKUP($A1967,'Medical Examinations'!$A$1:$J$2336,6,FALSE)</f>
        <v>No</v>
      </c>
      <c r="H1967">
        <f>VLOOKUP($A1967,'Medical Examinations'!$A$1:$J$2336,7,FALSE)</f>
        <v>0</v>
      </c>
      <c r="I1967" t="str">
        <f>VLOOKUP($A1967,'Medical Examinations'!$A$1:$J$2336,8,FALSE)</f>
        <v>No</v>
      </c>
      <c r="J1967" t="str">
        <f>VLOOKUP($A1967,'Medical Examinations'!$A$1:$J$2336,9,FALSE)</f>
        <v>Obesity</v>
      </c>
      <c r="K1967" t="str">
        <f>VLOOKUP($A1967,'Medical Examinations'!$A$1:$J$2336,10,FALSE)</f>
        <v>Normal</v>
      </c>
      <c r="L1967">
        <f>VLOOKUP($A1967,'Hospitalisation Details'!$A$1:$O$2344,2,FALSE)</f>
        <v>18</v>
      </c>
      <c r="M1967" s="6" t="str">
        <f>VLOOKUP($A1967,'Hospitalisation Details'!$A$1:$O$2344,5,FALSE)</f>
        <v>18-Sep-1996</v>
      </c>
      <c r="N1967" s="28">
        <f>VLOOKUP($A1967,'Hospitalisation Details'!$A$1:$O$2344,6,FALSE)</f>
        <v>26</v>
      </c>
      <c r="O1967" s="28">
        <f>VLOOKUP($A1967,'Hospitalisation Details'!$A$1:$O$2344,7,FALSE)</f>
        <v>1</v>
      </c>
      <c r="P1967" s="28">
        <f>VLOOKUP($A1967,'Hospitalisation Details'!$A$1:$O$2344,8,FALSE)</f>
        <v>3490.55</v>
      </c>
      <c r="Q1967" t="str">
        <f>VLOOKUP($A1967,'Hospitalisation Details'!$A$1:$O$2344,3,FALSE)</f>
        <v>Sep</v>
      </c>
    </row>
    <row r="1968" spans="1:17" ht="15.6" x14ac:dyDescent="0.3">
      <c r="A1968" s="21" t="s">
        <v>399</v>
      </c>
      <c r="B1968" t="str">
        <f>VLOOKUP($A1968,'Customer Names'!$A$2:$D$2336,3,FALSE)</f>
        <v>Kyle S</v>
      </c>
      <c r="C1968">
        <f>VLOOKUP($A1968,'Medical Examinations'!$A$1:$J$2336,2,FALSE)</f>
        <v>23.7</v>
      </c>
      <c r="D1968">
        <f>VLOOKUP($A1968,'Medical Examinations'!$A$1:$J$2336,3,FALSE)</f>
        <v>5.55</v>
      </c>
      <c r="E1968" t="str">
        <f>VLOOKUP($A1968,'Medical Examinations'!$A$1:$J$2336,4,FALSE)</f>
        <v>Yes</v>
      </c>
      <c r="F1968" t="str">
        <f>VLOOKUP($A1968,'Medical Examinations'!$A$1:$J$2336,5,FALSE)</f>
        <v>No</v>
      </c>
      <c r="G1968" t="str">
        <f>VLOOKUP($A1968,'Medical Examinations'!$A$1:$J$2336,6,FALSE)</f>
        <v>No</v>
      </c>
      <c r="H1968">
        <f>VLOOKUP($A1968,'Medical Examinations'!$A$1:$J$2336,7,FALSE)</f>
        <v>0</v>
      </c>
      <c r="I1968" t="str">
        <f>VLOOKUP($A1968,'Medical Examinations'!$A$1:$J$2336,8,FALSE)</f>
        <v>No</v>
      </c>
      <c r="J1968" t="str">
        <f>VLOOKUP($A1968,'Medical Examinations'!$A$1:$J$2336,9,FALSE)</f>
        <v>Normal Weight</v>
      </c>
      <c r="K1968" t="str">
        <f>VLOOKUP($A1968,'Medical Examinations'!$A$1:$J$2336,10,FALSE)</f>
        <v>Normal</v>
      </c>
      <c r="L1968">
        <f>VLOOKUP($A1968,'Hospitalisation Details'!$A$1:$O$2344,2,FALSE)</f>
        <v>19</v>
      </c>
      <c r="M1968" s="6" t="str">
        <f>VLOOKUP($A1968,'Hospitalisation Details'!$A$1:$O$2344,5,FALSE)</f>
        <v>19-Sep-1996</v>
      </c>
      <c r="N1968" s="28">
        <f>VLOOKUP($A1968,'Hospitalisation Details'!$A$1:$O$2344,6,FALSE)</f>
        <v>26</v>
      </c>
      <c r="O1968" s="28">
        <f>VLOOKUP($A1968,'Hospitalisation Details'!$A$1:$O$2344,7,FALSE)</f>
        <v>2</v>
      </c>
      <c r="P1968" s="28">
        <f>VLOOKUP($A1968,'Hospitalisation Details'!$A$1:$O$2344,8,FALSE)</f>
        <v>3484.33</v>
      </c>
      <c r="Q1968" t="str">
        <f>VLOOKUP($A1968,'Hospitalisation Details'!$A$1:$O$2344,3,FALSE)</f>
        <v>Sep</v>
      </c>
    </row>
    <row r="1969" spans="1:17" ht="15.6" x14ac:dyDescent="0.3">
      <c r="A1969" s="21" t="s">
        <v>398</v>
      </c>
      <c r="B1969" t="str">
        <f>VLOOKUP($A1969,'Customer Names'!$A$2:$D$2336,3,FALSE)</f>
        <v>Alexander J</v>
      </c>
      <c r="C1969">
        <f>VLOOKUP($A1969,'Medical Examinations'!$A$1:$J$2336,2,FALSE)</f>
        <v>30.4</v>
      </c>
      <c r="D1969">
        <f>VLOOKUP($A1969,'Medical Examinations'!$A$1:$J$2336,3,FALSE)</f>
        <v>5.95</v>
      </c>
      <c r="E1969" t="str">
        <f>VLOOKUP($A1969,'Medical Examinations'!$A$1:$J$2336,4,FALSE)</f>
        <v>No</v>
      </c>
      <c r="F1969" t="str">
        <f>VLOOKUP($A1969,'Medical Examinations'!$A$1:$J$2336,5,FALSE)</f>
        <v>Yes</v>
      </c>
      <c r="G1969" t="str">
        <f>VLOOKUP($A1969,'Medical Examinations'!$A$1:$J$2336,6,FALSE)</f>
        <v>No</v>
      </c>
      <c r="H1969">
        <f>VLOOKUP($A1969,'Medical Examinations'!$A$1:$J$2336,7,FALSE)</f>
        <v>1</v>
      </c>
      <c r="I1969" t="str">
        <f>VLOOKUP($A1969,'Medical Examinations'!$A$1:$J$2336,8,FALSE)</f>
        <v>No</v>
      </c>
      <c r="J1969" t="str">
        <f>VLOOKUP($A1969,'Medical Examinations'!$A$1:$J$2336,9,FALSE)</f>
        <v>Obesity</v>
      </c>
      <c r="K1969" t="str">
        <f>VLOOKUP($A1969,'Medical Examinations'!$A$1:$J$2336,10,FALSE)</f>
        <v>Prediabetes</v>
      </c>
      <c r="L1969">
        <f>VLOOKUP($A1969,'Hospitalisation Details'!$A$1:$O$2344,2,FALSE)</f>
        <v>26</v>
      </c>
      <c r="M1969" s="6" t="str">
        <f>VLOOKUP($A1969,'Hospitalisation Details'!$A$1:$O$2344,5,FALSE)</f>
        <v>26-Jun-2004</v>
      </c>
      <c r="N1969" s="28">
        <f>VLOOKUP($A1969,'Hospitalisation Details'!$A$1:$O$2344,6,FALSE)</f>
        <v>18</v>
      </c>
      <c r="O1969" s="28">
        <f>VLOOKUP($A1969,'Hospitalisation Details'!$A$1:$O$2344,7,FALSE)</f>
        <v>3</v>
      </c>
      <c r="P1969" s="28">
        <f>VLOOKUP($A1969,'Hospitalisation Details'!$A$1:$O$2344,8,FALSE)</f>
        <v>3481.87</v>
      </c>
      <c r="Q1969" t="str">
        <f>VLOOKUP($A1969,'Hospitalisation Details'!$A$1:$O$2344,3,FALSE)</f>
        <v>Jun</v>
      </c>
    </row>
    <row r="1970" spans="1:17" ht="15.6" x14ac:dyDescent="0.3">
      <c r="A1970" s="21" t="s">
        <v>397</v>
      </c>
      <c r="B1970" t="str">
        <f>VLOOKUP($A1970,'Customer Names'!$A$2:$D$2336,3,FALSE)</f>
        <v>Dustin L</v>
      </c>
      <c r="C1970">
        <f>VLOOKUP($A1970,'Medical Examinations'!$A$1:$J$2336,2,FALSE)</f>
        <v>38.94</v>
      </c>
      <c r="D1970">
        <f>VLOOKUP($A1970,'Medical Examinations'!$A$1:$J$2336,3,FALSE)</f>
        <v>4.3600000000000003</v>
      </c>
      <c r="E1970" t="str">
        <f>VLOOKUP($A1970,'Medical Examinations'!$A$1:$J$2336,4,FALSE)</f>
        <v>No</v>
      </c>
      <c r="F1970" t="str">
        <f>VLOOKUP($A1970,'Medical Examinations'!$A$1:$J$2336,5,FALSE)</f>
        <v>No</v>
      </c>
      <c r="G1970" t="str">
        <f>VLOOKUP($A1970,'Medical Examinations'!$A$1:$J$2336,6,FALSE)</f>
        <v>Yes</v>
      </c>
      <c r="H1970">
        <f>VLOOKUP($A1970,'Medical Examinations'!$A$1:$J$2336,7,FALSE)</f>
        <v>1</v>
      </c>
      <c r="I1970" t="str">
        <f>VLOOKUP($A1970,'Medical Examinations'!$A$1:$J$2336,8,FALSE)</f>
        <v>No</v>
      </c>
      <c r="J1970" t="str">
        <f>VLOOKUP($A1970,'Medical Examinations'!$A$1:$J$2336,9,FALSE)</f>
        <v>Obesity</v>
      </c>
      <c r="K1970" t="str">
        <f>VLOOKUP($A1970,'Medical Examinations'!$A$1:$J$2336,10,FALSE)</f>
        <v>Normal</v>
      </c>
      <c r="L1970">
        <f>VLOOKUP($A1970,'Hospitalisation Details'!$A$1:$O$2344,2,FALSE)</f>
        <v>12</v>
      </c>
      <c r="M1970" s="6" t="str">
        <f>VLOOKUP($A1970,'Hospitalisation Details'!$A$1:$O$2344,5,FALSE)</f>
        <v>12-Oct-1993</v>
      </c>
      <c r="N1970" s="28">
        <f>VLOOKUP($A1970,'Hospitalisation Details'!$A$1:$O$2344,6,FALSE)</f>
        <v>29</v>
      </c>
      <c r="O1970" s="28">
        <f>VLOOKUP($A1970,'Hospitalisation Details'!$A$1:$O$2344,7,FALSE)</f>
        <v>1</v>
      </c>
      <c r="P1970" s="28">
        <f>VLOOKUP($A1970,'Hospitalisation Details'!$A$1:$O$2344,8,FALSE)</f>
        <v>3471.41</v>
      </c>
      <c r="Q1970" t="str">
        <f>VLOOKUP($A1970,'Hospitalisation Details'!$A$1:$O$2344,3,FALSE)</f>
        <v>Oct</v>
      </c>
    </row>
    <row r="1971" spans="1:17" ht="15.6" x14ac:dyDescent="0.3">
      <c r="A1971" s="21" t="s">
        <v>396</v>
      </c>
      <c r="B1971" t="str">
        <f>VLOOKUP($A1971,'Customer Names'!$A$2:$D$2336,3,FALSE)</f>
        <v>Chloe</v>
      </c>
      <c r="C1971">
        <f>VLOOKUP($A1971,'Medical Examinations'!$A$1:$J$2336,2,FALSE)</f>
        <v>31.02</v>
      </c>
      <c r="D1971">
        <f>VLOOKUP($A1971,'Medical Examinations'!$A$1:$J$2336,3,FALSE)</f>
        <v>4.84</v>
      </c>
      <c r="E1971" t="str">
        <f>VLOOKUP($A1971,'Medical Examinations'!$A$1:$J$2336,4,FALSE)</f>
        <v>No</v>
      </c>
      <c r="F1971" t="str">
        <f>VLOOKUP($A1971,'Medical Examinations'!$A$1:$J$2336,5,FALSE)</f>
        <v>No</v>
      </c>
      <c r="G1971" t="str">
        <f>VLOOKUP($A1971,'Medical Examinations'!$A$1:$J$2336,6,FALSE)</f>
        <v>Yes</v>
      </c>
      <c r="H1971">
        <f>VLOOKUP($A1971,'Medical Examinations'!$A$1:$J$2336,7,FALSE)</f>
        <v>1</v>
      </c>
      <c r="I1971" t="str">
        <f>VLOOKUP($A1971,'Medical Examinations'!$A$1:$J$2336,8,FALSE)</f>
        <v>No</v>
      </c>
      <c r="J1971" t="str">
        <f>VLOOKUP($A1971,'Medical Examinations'!$A$1:$J$2336,9,FALSE)</f>
        <v>Obesity</v>
      </c>
      <c r="K1971" t="str">
        <f>VLOOKUP($A1971,'Medical Examinations'!$A$1:$J$2336,10,FALSE)</f>
        <v>Normal</v>
      </c>
      <c r="L1971">
        <f>VLOOKUP($A1971,'Hospitalisation Details'!$A$1:$O$2344,2,FALSE)</f>
        <v>29</v>
      </c>
      <c r="M1971" s="6" t="str">
        <f>VLOOKUP($A1971,'Hospitalisation Details'!$A$1:$O$2344,5,FALSE)</f>
        <v>29-Jul-2003</v>
      </c>
      <c r="N1971" s="28">
        <f>VLOOKUP($A1971,'Hospitalisation Details'!$A$1:$O$2344,6,FALSE)</f>
        <v>19</v>
      </c>
      <c r="O1971" s="28">
        <f>VLOOKUP($A1971,'Hospitalisation Details'!$A$1:$O$2344,7,FALSE)</f>
        <v>0</v>
      </c>
      <c r="P1971" s="28">
        <f>VLOOKUP($A1971,'Hospitalisation Details'!$A$1:$O$2344,8,FALSE)</f>
        <v>3463.51</v>
      </c>
      <c r="Q1971" t="str">
        <f>VLOOKUP($A1971,'Hospitalisation Details'!$A$1:$O$2344,3,FALSE)</f>
        <v>Jul</v>
      </c>
    </row>
    <row r="1972" spans="1:17" ht="15.6" x14ac:dyDescent="0.3">
      <c r="A1972" s="21" t="s">
        <v>395</v>
      </c>
      <c r="B1972" t="str">
        <f>VLOOKUP($A1972,'Customer Names'!$A$2:$D$2336,3,FALSE)</f>
        <v>Cailtlin</v>
      </c>
      <c r="C1972">
        <f>VLOOKUP($A1972,'Medical Examinations'!$A$1:$J$2336,2,FALSE)</f>
        <v>17.5</v>
      </c>
      <c r="D1972">
        <f>VLOOKUP($A1972,'Medical Examinations'!$A$1:$J$2336,3,FALSE)</f>
        <v>4.5599999999999996</v>
      </c>
      <c r="E1972" t="str">
        <f>VLOOKUP($A1972,'Medical Examinations'!$A$1:$J$2336,4,FALSE)</f>
        <v>No</v>
      </c>
      <c r="F1972" t="str">
        <f>VLOOKUP($A1972,'Medical Examinations'!$A$1:$J$2336,5,FALSE)</f>
        <v>No</v>
      </c>
      <c r="G1972" t="str">
        <f>VLOOKUP($A1972,'Medical Examinations'!$A$1:$J$2336,6,FALSE)</f>
        <v>No</v>
      </c>
      <c r="H1972">
        <f>VLOOKUP($A1972,'Medical Examinations'!$A$1:$J$2336,7,FALSE)</f>
        <v>1</v>
      </c>
      <c r="I1972" t="str">
        <f>VLOOKUP($A1972,'Medical Examinations'!$A$1:$J$2336,8,FALSE)</f>
        <v>No</v>
      </c>
      <c r="J1972" t="str">
        <f>VLOOKUP($A1972,'Medical Examinations'!$A$1:$J$2336,9,FALSE)</f>
        <v>Under Weight</v>
      </c>
      <c r="K1972" t="str">
        <f>VLOOKUP($A1972,'Medical Examinations'!$A$1:$J$2336,10,FALSE)</f>
        <v>Normal</v>
      </c>
      <c r="L1972">
        <f>VLOOKUP($A1972,'Hospitalisation Details'!$A$1:$O$2344,2,FALSE)</f>
        <v>14</v>
      </c>
      <c r="M1972" s="6" t="str">
        <f>VLOOKUP($A1972,'Hospitalisation Details'!$A$1:$O$2344,5,FALSE)</f>
        <v>14-Sep-1987</v>
      </c>
      <c r="N1972" s="28">
        <f>VLOOKUP($A1972,'Hospitalisation Details'!$A$1:$O$2344,6,FALSE)</f>
        <v>35</v>
      </c>
      <c r="O1972" s="28">
        <f>VLOOKUP($A1972,'Hospitalisation Details'!$A$1:$O$2344,7,FALSE)</f>
        <v>3</v>
      </c>
      <c r="P1972" s="28">
        <f>VLOOKUP($A1972,'Hospitalisation Details'!$A$1:$O$2344,8,FALSE)</f>
        <v>3453.77</v>
      </c>
      <c r="Q1972" t="str">
        <f>VLOOKUP($A1972,'Hospitalisation Details'!$A$1:$O$2344,3,FALSE)</f>
        <v>Sep</v>
      </c>
    </row>
    <row r="1973" spans="1:17" ht="15.6" x14ac:dyDescent="0.3">
      <c r="A1973" s="21" t="s">
        <v>394</v>
      </c>
      <c r="B1973" t="str">
        <f>VLOOKUP($A1973,'Customer Names'!$A$2:$D$2336,3,FALSE)</f>
        <v>Joshua</v>
      </c>
      <c r="C1973">
        <f>VLOOKUP($A1973,'Medical Examinations'!$A$1:$J$2336,2,FALSE)</f>
        <v>34.799999999999997</v>
      </c>
      <c r="D1973">
        <f>VLOOKUP($A1973,'Medical Examinations'!$A$1:$J$2336,3,FALSE)</f>
        <v>4.42</v>
      </c>
      <c r="E1973" t="str">
        <f>VLOOKUP($A1973,'Medical Examinations'!$A$1:$J$2336,4,FALSE)</f>
        <v>Yes</v>
      </c>
      <c r="F1973" t="str">
        <f>VLOOKUP($A1973,'Medical Examinations'!$A$1:$J$2336,5,FALSE)</f>
        <v>Yes</v>
      </c>
      <c r="G1973" t="str">
        <f>VLOOKUP($A1973,'Medical Examinations'!$A$1:$J$2336,6,FALSE)</f>
        <v>No</v>
      </c>
      <c r="H1973">
        <f>VLOOKUP($A1973,'Medical Examinations'!$A$1:$J$2336,7,FALSE)</f>
        <v>2</v>
      </c>
      <c r="I1973" t="str">
        <f>VLOOKUP($A1973,'Medical Examinations'!$A$1:$J$2336,8,FALSE)</f>
        <v>No</v>
      </c>
      <c r="J1973" t="str">
        <f>VLOOKUP($A1973,'Medical Examinations'!$A$1:$J$2336,9,FALSE)</f>
        <v>Obesity</v>
      </c>
      <c r="K1973" t="str">
        <f>VLOOKUP($A1973,'Medical Examinations'!$A$1:$J$2336,10,FALSE)</f>
        <v>Normal</v>
      </c>
      <c r="L1973">
        <f>VLOOKUP($A1973,'Hospitalisation Details'!$A$1:$O$2344,2,FALSE)</f>
        <v>20</v>
      </c>
      <c r="M1973" s="6" t="str">
        <f>VLOOKUP($A1973,'Hospitalisation Details'!$A$1:$O$2344,5,FALSE)</f>
        <v>20-Jun-2000</v>
      </c>
      <c r="N1973" s="28">
        <f>VLOOKUP($A1973,'Hospitalisation Details'!$A$1:$O$2344,6,FALSE)</f>
        <v>22</v>
      </c>
      <c r="O1973" s="28">
        <f>VLOOKUP($A1973,'Hospitalisation Details'!$A$1:$O$2344,7,FALSE)</f>
        <v>3</v>
      </c>
      <c r="P1973" s="28">
        <f>VLOOKUP($A1973,'Hospitalisation Details'!$A$1:$O$2344,8,FALSE)</f>
        <v>3443.06</v>
      </c>
      <c r="Q1973" t="str">
        <f>VLOOKUP($A1973,'Hospitalisation Details'!$A$1:$O$2344,3,FALSE)</f>
        <v>Jun</v>
      </c>
    </row>
    <row r="1974" spans="1:17" ht="15.6" x14ac:dyDescent="0.3">
      <c r="A1974" s="21" t="s">
        <v>393</v>
      </c>
      <c r="B1974" t="str">
        <f>VLOOKUP($A1974,'Customer Names'!$A$2:$D$2336,3,FALSE)</f>
        <v>Chuy</v>
      </c>
      <c r="C1974">
        <f>VLOOKUP($A1974,'Medical Examinations'!$A$1:$J$2336,2,FALSE)</f>
        <v>17.3</v>
      </c>
      <c r="D1974">
        <f>VLOOKUP($A1974,'Medical Examinations'!$A$1:$J$2336,3,FALSE)</f>
        <v>7.66</v>
      </c>
      <c r="E1974" t="str">
        <f>VLOOKUP($A1974,'Medical Examinations'!$A$1:$J$2336,4,FALSE)</f>
        <v>Yes</v>
      </c>
      <c r="F1974" t="str">
        <f>VLOOKUP($A1974,'Medical Examinations'!$A$1:$J$2336,5,FALSE)</f>
        <v>No</v>
      </c>
      <c r="G1974" t="str">
        <f>VLOOKUP($A1974,'Medical Examinations'!$A$1:$J$2336,6,FALSE)</f>
        <v>No</v>
      </c>
      <c r="H1974">
        <f>VLOOKUP($A1974,'Medical Examinations'!$A$1:$J$2336,7,FALSE)</f>
        <v>1</v>
      </c>
      <c r="I1974" t="str">
        <f>VLOOKUP($A1974,'Medical Examinations'!$A$1:$J$2336,8,FALSE)</f>
        <v>No</v>
      </c>
      <c r="J1974" t="str">
        <f>VLOOKUP($A1974,'Medical Examinations'!$A$1:$J$2336,9,FALSE)</f>
        <v>Under Weight</v>
      </c>
      <c r="K1974" t="str">
        <f>VLOOKUP($A1974,'Medical Examinations'!$A$1:$J$2336,10,FALSE)</f>
        <v>Diabetes</v>
      </c>
      <c r="L1974">
        <f>VLOOKUP($A1974,'Hospitalisation Details'!$A$1:$O$2344,2,FALSE)</f>
        <v>27</v>
      </c>
      <c r="M1974" s="6" t="str">
        <f>VLOOKUP($A1974,'Hospitalisation Details'!$A$1:$O$2344,5,FALSE)</f>
        <v>27-Aug-1986</v>
      </c>
      <c r="N1974" s="28">
        <f>VLOOKUP($A1974,'Hospitalisation Details'!$A$1:$O$2344,6,FALSE)</f>
        <v>36</v>
      </c>
      <c r="O1974" s="28">
        <f>VLOOKUP($A1974,'Hospitalisation Details'!$A$1:$O$2344,7,FALSE)</f>
        <v>3</v>
      </c>
      <c r="P1974" s="28">
        <f>VLOOKUP($A1974,'Hospitalisation Details'!$A$1:$O$2344,8,FALSE)</f>
        <v>3436.5</v>
      </c>
      <c r="Q1974" t="str">
        <f>VLOOKUP($A1974,'Hospitalisation Details'!$A$1:$O$2344,3,FALSE)</f>
        <v>Aug</v>
      </c>
    </row>
    <row r="1975" spans="1:17" ht="15.6" x14ac:dyDescent="0.3">
      <c r="A1975" s="21" t="s">
        <v>392</v>
      </c>
      <c r="B1975" t="str">
        <f>VLOOKUP($A1975,'Customer Names'!$A$2:$D$2336,3,FALSE)</f>
        <v>Laurie B</v>
      </c>
      <c r="C1975">
        <f>VLOOKUP($A1975,'Medical Examinations'!$A$1:$J$2336,2,FALSE)</f>
        <v>32.25</v>
      </c>
      <c r="D1975">
        <f>VLOOKUP($A1975,'Medical Examinations'!$A$1:$J$2336,3,FALSE)</f>
        <v>5.2</v>
      </c>
      <c r="E1975" t="str">
        <f>VLOOKUP($A1975,'Medical Examinations'!$A$1:$J$2336,4,FALSE)</f>
        <v>Yes</v>
      </c>
      <c r="F1975" t="str">
        <f>VLOOKUP($A1975,'Medical Examinations'!$A$1:$J$2336,5,FALSE)</f>
        <v>No</v>
      </c>
      <c r="G1975" t="str">
        <f>VLOOKUP($A1975,'Medical Examinations'!$A$1:$J$2336,6,FALSE)</f>
        <v>No</v>
      </c>
      <c r="H1975">
        <f>VLOOKUP($A1975,'Medical Examinations'!$A$1:$J$2336,7,FALSE)</f>
        <v>0</v>
      </c>
      <c r="I1975" t="str">
        <f>VLOOKUP($A1975,'Medical Examinations'!$A$1:$J$2336,8,FALSE)</f>
        <v>No</v>
      </c>
      <c r="J1975" t="str">
        <f>VLOOKUP($A1975,'Medical Examinations'!$A$1:$J$2336,9,FALSE)</f>
        <v>Obesity</v>
      </c>
      <c r="K1975" t="str">
        <f>VLOOKUP($A1975,'Medical Examinations'!$A$1:$J$2336,10,FALSE)</f>
        <v>Normal</v>
      </c>
      <c r="L1975">
        <f>VLOOKUP($A1975,'Hospitalisation Details'!$A$1:$O$2344,2,FALSE)</f>
        <v>26</v>
      </c>
      <c r="M1975" s="6" t="str">
        <f>VLOOKUP($A1975,'Hospitalisation Details'!$A$1:$O$2344,5,FALSE)</f>
        <v>26-Dec-2001</v>
      </c>
      <c r="N1975" s="28">
        <f>VLOOKUP($A1975,'Hospitalisation Details'!$A$1:$O$2344,6,FALSE)</f>
        <v>21</v>
      </c>
      <c r="O1975" s="28">
        <f>VLOOKUP($A1975,'Hospitalisation Details'!$A$1:$O$2344,7,FALSE)</f>
        <v>0</v>
      </c>
      <c r="P1975" s="28">
        <f>VLOOKUP($A1975,'Hospitalisation Details'!$A$1:$O$2344,8,FALSE)</f>
        <v>3434.38</v>
      </c>
      <c r="Q1975" t="str">
        <f>VLOOKUP($A1975,'Hospitalisation Details'!$A$1:$O$2344,3,FALSE)</f>
        <v>Dec</v>
      </c>
    </row>
    <row r="1976" spans="1:17" ht="15.6" x14ac:dyDescent="0.3">
      <c r="A1976" s="21" t="s">
        <v>391</v>
      </c>
      <c r="B1976" t="str">
        <f>VLOOKUP($A1976,'Customer Names'!$A$2:$D$2336,3,FALSE)</f>
        <v>Rachel B</v>
      </c>
      <c r="C1976">
        <f>VLOOKUP($A1976,'Medical Examinations'!$A$1:$J$2336,2,FALSE)</f>
        <v>42.4</v>
      </c>
      <c r="D1976">
        <f>VLOOKUP($A1976,'Medical Examinations'!$A$1:$J$2336,3,FALSE)</f>
        <v>5.53</v>
      </c>
      <c r="E1976" t="str">
        <f>VLOOKUP($A1976,'Medical Examinations'!$A$1:$J$2336,4,FALSE)</f>
        <v>Yes</v>
      </c>
      <c r="F1976" t="str">
        <f>VLOOKUP($A1976,'Medical Examinations'!$A$1:$J$2336,5,FALSE)</f>
        <v>No</v>
      </c>
      <c r="G1976" t="str">
        <f>VLOOKUP($A1976,'Medical Examinations'!$A$1:$J$2336,6,FALSE)</f>
        <v>No</v>
      </c>
      <c r="H1976">
        <f>VLOOKUP($A1976,'Medical Examinations'!$A$1:$J$2336,7,FALSE)</f>
        <v>0</v>
      </c>
      <c r="I1976" t="str">
        <f>VLOOKUP($A1976,'Medical Examinations'!$A$1:$J$2336,8,FALSE)</f>
        <v>No</v>
      </c>
      <c r="J1976" t="str">
        <f>VLOOKUP($A1976,'Medical Examinations'!$A$1:$J$2336,9,FALSE)</f>
        <v>Obesity</v>
      </c>
      <c r="K1976" t="str">
        <f>VLOOKUP($A1976,'Medical Examinations'!$A$1:$J$2336,10,FALSE)</f>
        <v>Normal</v>
      </c>
      <c r="L1976">
        <f>VLOOKUP($A1976,'Hospitalisation Details'!$A$1:$O$2344,2,FALSE)</f>
        <v>19</v>
      </c>
      <c r="M1976" s="6" t="str">
        <f>VLOOKUP($A1976,'Hospitalisation Details'!$A$1:$O$2344,5,FALSE)</f>
        <v>19-Dec-1996</v>
      </c>
      <c r="N1976" s="28">
        <f>VLOOKUP($A1976,'Hospitalisation Details'!$A$1:$O$2344,6,FALSE)</f>
        <v>26</v>
      </c>
      <c r="O1976" s="28">
        <f>VLOOKUP($A1976,'Hospitalisation Details'!$A$1:$O$2344,7,FALSE)</f>
        <v>1</v>
      </c>
      <c r="P1976" s="28">
        <f>VLOOKUP($A1976,'Hospitalisation Details'!$A$1:$O$2344,8,FALSE)</f>
        <v>3410.32</v>
      </c>
      <c r="Q1976" t="str">
        <f>VLOOKUP($A1976,'Hospitalisation Details'!$A$1:$O$2344,3,FALSE)</f>
        <v>Dec</v>
      </c>
    </row>
    <row r="1977" spans="1:17" ht="15.6" x14ac:dyDescent="0.3">
      <c r="A1977" s="21" t="s">
        <v>390</v>
      </c>
      <c r="B1977" t="str">
        <f>VLOOKUP($A1977,'Customer Names'!$A$2:$D$2336,3,FALSE)</f>
        <v>Liza</v>
      </c>
      <c r="C1977">
        <f>VLOOKUP($A1977,'Medical Examinations'!$A$1:$J$2336,2,FALSE)</f>
        <v>38.664999999999999</v>
      </c>
      <c r="D1977">
        <f>VLOOKUP($A1977,'Medical Examinations'!$A$1:$J$2336,3,FALSE)</f>
        <v>4.8600000000000003</v>
      </c>
      <c r="E1977" t="str">
        <f>VLOOKUP($A1977,'Medical Examinations'!$A$1:$J$2336,4,FALSE)</f>
        <v>No</v>
      </c>
      <c r="F1977" t="str">
        <f>VLOOKUP($A1977,'Medical Examinations'!$A$1:$J$2336,5,FALSE)</f>
        <v>Yes</v>
      </c>
      <c r="G1977" t="str">
        <f>VLOOKUP($A1977,'Medical Examinations'!$A$1:$J$2336,6,FALSE)</f>
        <v>No</v>
      </c>
      <c r="H1977">
        <f>VLOOKUP($A1977,'Medical Examinations'!$A$1:$J$2336,7,FALSE)</f>
        <v>1</v>
      </c>
      <c r="I1977" t="str">
        <f>VLOOKUP($A1977,'Medical Examinations'!$A$1:$J$2336,8,FALSE)</f>
        <v>No</v>
      </c>
      <c r="J1977" t="str">
        <f>VLOOKUP($A1977,'Medical Examinations'!$A$1:$J$2336,9,FALSE)</f>
        <v>Obesity</v>
      </c>
      <c r="K1977" t="str">
        <f>VLOOKUP($A1977,'Medical Examinations'!$A$1:$J$2336,10,FALSE)</f>
        <v>Normal</v>
      </c>
      <c r="L1977">
        <f>VLOOKUP($A1977,'Hospitalisation Details'!$A$1:$O$2344,2,FALSE)</f>
        <v>16</v>
      </c>
      <c r="M1977" s="6" t="str">
        <f>VLOOKUP($A1977,'Hospitalisation Details'!$A$1:$O$2344,5,FALSE)</f>
        <v>16-Jul-2004</v>
      </c>
      <c r="N1977" s="28">
        <f>VLOOKUP($A1977,'Hospitalisation Details'!$A$1:$O$2344,6,FALSE)</f>
        <v>18</v>
      </c>
      <c r="O1977" s="28">
        <f>VLOOKUP($A1977,'Hospitalisation Details'!$A$1:$O$2344,7,FALSE)</f>
        <v>2</v>
      </c>
      <c r="P1977" s="28">
        <f>VLOOKUP($A1977,'Hospitalisation Details'!$A$1:$O$2344,8,FALSE)</f>
        <v>3393.36</v>
      </c>
      <c r="Q1977" t="str">
        <f>VLOOKUP($A1977,'Hospitalisation Details'!$A$1:$O$2344,3,FALSE)</f>
        <v>Jul</v>
      </c>
    </row>
    <row r="1978" spans="1:17" ht="15.6" x14ac:dyDescent="0.3">
      <c r="A1978" s="21" t="s">
        <v>389</v>
      </c>
      <c r="B1978" t="str">
        <f>VLOOKUP($A1978,'Customer Names'!$A$2:$D$2336,3,FALSE)</f>
        <v>Lindsey</v>
      </c>
      <c r="C1978">
        <f>VLOOKUP($A1978,'Medical Examinations'!$A$1:$J$2336,2,FALSE)</f>
        <v>29.92</v>
      </c>
      <c r="D1978">
        <f>VLOOKUP($A1978,'Medical Examinations'!$A$1:$J$2336,3,FALSE)</f>
        <v>5.49</v>
      </c>
      <c r="E1978" t="str">
        <f>VLOOKUP($A1978,'Medical Examinations'!$A$1:$J$2336,4,FALSE)</f>
        <v>Yes</v>
      </c>
      <c r="F1978" t="str">
        <f>VLOOKUP($A1978,'Medical Examinations'!$A$1:$J$2336,5,FALSE)</f>
        <v>No</v>
      </c>
      <c r="G1978" t="str">
        <f>VLOOKUP($A1978,'Medical Examinations'!$A$1:$J$2336,6,FALSE)</f>
        <v>No</v>
      </c>
      <c r="H1978">
        <f>VLOOKUP($A1978,'Medical Examinations'!$A$1:$J$2336,7,FALSE)</f>
        <v>0</v>
      </c>
      <c r="I1978" t="str">
        <f>VLOOKUP($A1978,'Medical Examinations'!$A$1:$J$2336,8,FALSE)</f>
        <v>No</v>
      </c>
      <c r="J1978" t="str">
        <f>VLOOKUP($A1978,'Medical Examinations'!$A$1:$J$2336,9,FALSE)</f>
        <v>Obesity</v>
      </c>
      <c r="K1978" t="str">
        <f>VLOOKUP($A1978,'Medical Examinations'!$A$1:$J$2336,10,FALSE)</f>
        <v>Normal</v>
      </c>
      <c r="L1978">
        <f>VLOOKUP($A1978,'Hospitalisation Details'!$A$1:$O$2344,2,FALSE)</f>
        <v>27</v>
      </c>
      <c r="M1978" s="6" t="str">
        <f>VLOOKUP($A1978,'Hospitalisation Details'!$A$1:$O$2344,5,FALSE)</f>
        <v>27-Oct-1996</v>
      </c>
      <c r="N1978" s="28">
        <f>VLOOKUP($A1978,'Hospitalisation Details'!$A$1:$O$2344,6,FALSE)</f>
        <v>26</v>
      </c>
      <c r="O1978" s="28">
        <f>VLOOKUP($A1978,'Hospitalisation Details'!$A$1:$O$2344,7,FALSE)</f>
        <v>1</v>
      </c>
      <c r="P1978" s="28">
        <f>VLOOKUP($A1978,'Hospitalisation Details'!$A$1:$O$2344,8,FALSE)</f>
        <v>3392.98</v>
      </c>
      <c r="Q1978" t="str">
        <f>VLOOKUP($A1978,'Hospitalisation Details'!$A$1:$O$2344,3,FALSE)</f>
        <v>Oct</v>
      </c>
    </row>
    <row r="1979" spans="1:17" ht="15.6" x14ac:dyDescent="0.3">
      <c r="A1979" s="21" t="s">
        <v>388</v>
      </c>
      <c r="B1979" t="str">
        <f>VLOOKUP($A1979,'Customer Names'!$A$2:$D$2336,3,FALSE)</f>
        <v>Lindsay E</v>
      </c>
      <c r="C1979">
        <f>VLOOKUP($A1979,'Medical Examinations'!$A$1:$J$2336,2,FALSE)</f>
        <v>29.48</v>
      </c>
      <c r="D1979">
        <f>VLOOKUP($A1979,'Medical Examinations'!$A$1:$J$2336,3,FALSE)</f>
        <v>4.09</v>
      </c>
      <c r="E1979" t="str">
        <f>VLOOKUP($A1979,'Medical Examinations'!$A$1:$J$2336,4,FALSE)</f>
        <v>Yes</v>
      </c>
      <c r="F1979" t="str">
        <f>VLOOKUP($A1979,'Medical Examinations'!$A$1:$J$2336,5,FALSE)</f>
        <v>No</v>
      </c>
      <c r="G1979" t="str">
        <f>VLOOKUP($A1979,'Medical Examinations'!$A$1:$J$2336,6,FALSE)</f>
        <v>No</v>
      </c>
      <c r="H1979">
        <f>VLOOKUP($A1979,'Medical Examinations'!$A$1:$J$2336,7,FALSE)</f>
        <v>0</v>
      </c>
      <c r="I1979" t="str">
        <f>VLOOKUP($A1979,'Medical Examinations'!$A$1:$J$2336,8,FALSE)</f>
        <v>No</v>
      </c>
      <c r="J1979" t="str">
        <f>VLOOKUP($A1979,'Medical Examinations'!$A$1:$J$2336,9,FALSE)</f>
        <v>Over Weight</v>
      </c>
      <c r="K1979" t="str">
        <f>VLOOKUP($A1979,'Medical Examinations'!$A$1:$J$2336,10,FALSE)</f>
        <v>Normal</v>
      </c>
      <c r="L1979">
        <f>VLOOKUP($A1979,'Hospitalisation Details'!$A$1:$O$2344,2,FALSE)</f>
        <v>10</v>
      </c>
      <c r="M1979" s="6" t="str">
        <f>VLOOKUP($A1979,'Hospitalisation Details'!$A$1:$O$2344,5,FALSE)</f>
        <v>10-Aug-1996</v>
      </c>
      <c r="N1979" s="28">
        <f>VLOOKUP($A1979,'Hospitalisation Details'!$A$1:$O$2344,6,FALSE)</f>
        <v>26</v>
      </c>
      <c r="O1979" s="28">
        <f>VLOOKUP($A1979,'Hospitalisation Details'!$A$1:$O$2344,7,FALSE)</f>
        <v>1</v>
      </c>
      <c r="P1979" s="28">
        <f>VLOOKUP($A1979,'Hospitalisation Details'!$A$1:$O$2344,8,FALSE)</f>
        <v>3392.37</v>
      </c>
      <c r="Q1979" t="str">
        <f>VLOOKUP($A1979,'Hospitalisation Details'!$A$1:$O$2344,3,FALSE)</f>
        <v>Aug</v>
      </c>
    </row>
    <row r="1980" spans="1:17" ht="15.6" x14ac:dyDescent="0.3">
      <c r="A1980" s="21" t="s">
        <v>387</v>
      </c>
      <c r="B1980" t="str">
        <f>VLOOKUP($A1980,'Customer Names'!$A$2:$D$2336,3,FALSE)</f>
        <v>Kathleen M</v>
      </c>
      <c r="C1980">
        <f>VLOOKUP($A1980,'Medical Examinations'!$A$1:$J$2336,2,FALSE)</f>
        <v>28.785</v>
      </c>
      <c r="D1980">
        <f>VLOOKUP($A1980,'Medical Examinations'!$A$1:$J$2336,3,FALSE)</f>
        <v>4.3099999999999996</v>
      </c>
      <c r="E1980" t="str">
        <f>VLOOKUP($A1980,'Medical Examinations'!$A$1:$J$2336,4,FALSE)</f>
        <v>Yes</v>
      </c>
      <c r="F1980" t="str">
        <f>VLOOKUP($A1980,'Medical Examinations'!$A$1:$J$2336,5,FALSE)</f>
        <v>No</v>
      </c>
      <c r="G1980" t="str">
        <f>VLOOKUP($A1980,'Medical Examinations'!$A$1:$J$2336,6,FALSE)</f>
        <v>No</v>
      </c>
      <c r="H1980">
        <f>VLOOKUP($A1980,'Medical Examinations'!$A$1:$J$2336,7,FALSE)</f>
        <v>0</v>
      </c>
      <c r="I1980" t="str">
        <f>VLOOKUP($A1980,'Medical Examinations'!$A$1:$J$2336,8,FALSE)</f>
        <v>No</v>
      </c>
      <c r="J1980" t="str">
        <f>VLOOKUP($A1980,'Medical Examinations'!$A$1:$J$2336,9,FALSE)</f>
        <v>Over Weight</v>
      </c>
      <c r="K1980" t="str">
        <f>VLOOKUP($A1980,'Medical Examinations'!$A$1:$J$2336,10,FALSE)</f>
        <v>Normal</v>
      </c>
      <c r="L1980">
        <f>VLOOKUP($A1980,'Hospitalisation Details'!$A$1:$O$2344,2,FALSE)</f>
        <v>13</v>
      </c>
      <c r="M1980" s="6" t="str">
        <f>VLOOKUP($A1980,'Hospitalisation Details'!$A$1:$O$2344,5,FALSE)</f>
        <v>13-Nov-1996</v>
      </c>
      <c r="N1980" s="28">
        <f>VLOOKUP($A1980,'Hospitalisation Details'!$A$1:$O$2344,6,FALSE)</f>
        <v>26</v>
      </c>
      <c r="O1980" s="28">
        <f>VLOOKUP($A1980,'Hospitalisation Details'!$A$1:$O$2344,7,FALSE)</f>
        <v>0</v>
      </c>
      <c r="P1980" s="28">
        <f>VLOOKUP($A1980,'Hospitalisation Details'!$A$1:$O$2344,8,FALSE)</f>
        <v>3385.4</v>
      </c>
      <c r="Q1980" t="str">
        <f>VLOOKUP($A1980,'Hospitalisation Details'!$A$1:$O$2344,3,FALSE)</f>
        <v>Nov</v>
      </c>
    </row>
    <row r="1981" spans="1:17" ht="15.6" x14ac:dyDescent="0.3">
      <c r="A1981" s="21" t="s">
        <v>386</v>
      </c>
      <c r="B1981" t="str">
        <f>VLOOKUP($A1981,'Customer Names'!$A$2:$D$2336,3,FALSE)</f>
        <v>Aya</v>
      </c>
      <c r="C1981">
        <f>VLOOKUP($A1981,'Medical Examinations'!$A$1:$J$2336,2,FALSE)</f>
        <v>19.8</v>
      </c>
      <c r="D1981">
        <f>VLOOKUP($A1981,'Medical Examinations'!$A$1:$J$2336,3,FALSE)</f>
        <v>4</v>
      </c>
      <c r="E1981" t="str">
        <f>VLOOKUP($A1981,'Medical Examinations'!$A$1:$J$2336,4,FALSE)</f>
        <v>Yes</v>
      </c>
      <c r="F1981" t="str">
        <f>VLOOKUP($A1981,'Medical Examinations'!$A$1:$J$2336,5,FALSE)</f>
        <v>No</v>
      </c>
      <c r="G1981" t="str">
        <f>VLOOKUP($A1981,'Medical Examinations'!$A$1:$J$2336,6,FALSE)</f>
        <v>No</v>
      </c>
      <c r="H1981">
        <f>VLOOKUP($A1981,'Medical Examinations'!$A$1:$J$2336,7,FALSE)</f>
        <v>0</v>
      </c>
      <c r="I1981" t="str">
        <f>VLOOKUP($A1981,'Medical Examinations'!$A$1:$J$2336,8,FALSE)</f>
        <v>No</v>
      </c>
      <c r="J1981" t="str">
        <f>VLOOKUP($A1981,'Medical Examinations'!$A$1:$J$2336,9,FALSE)</f>
        <v>Normal Weight</v>
      </c>
      <c r="K1981" t="str">
        <f>VLOOKUP($A1981,'Medical Examinations'!$A$1:$J$2336,10,FALSE)</f>
        <v>Normal</v>
      </c>
      <c r="L1981">
        <f>VLOOKUP($A1981,'Hospitalisation Details'!$A$1:$O$2344,2,FALSE)</f>
        <v>14</v>
      </c>
      <c r="M1981" s="6" t="str">
        <f>VLOOKUP($A1981,'Hospitalisation Details'!$A$1:$O$2344,5,FALSE)</f>
        <v>14-Dec-1996</v>
      </c>
      <c r="N1981" s="28">
        <f>VLOOKUP($A1981,'Hospitalisation Details'!$A$1:$O$2344,6,FALSE)</f>
        <v>26</v>
      </c>
      <c r="O1981" s="28">
        <f>VLOOKUP($A1981,'Hospitalisation Details'!$A$1:$O$2344,7,FALSE)</f>
        <v>1</v>
      </c>
      <c r="P1981" s="28">
        <f>VLOOKUP($A1981,'Hospitalisation Details'!$A$1:$O$2344,8,FALSE)</f>
        <v>3378.91</v>
      </c>
      <c r="Q1981" t="str">
        <f>VLOOKUP($A1981,'Hospitalisation Details'!$A$1:$O$2344,3,FALSE)</f>
        <v>Dec</v>
      </c>
    </row>
    <row r="1982" spans="1:17" ht="15.6" x14ac:dyDescent="0.3">
      <c r="A1982" s="21" t="s">
        <v>385</v>
      </c>
      <c r="B1982" t="str">
        <f>VLOOKUP($A1982,'Customer Names'!$A$2:$D$2336,3,FALSE)</f>
        <v>Carolyn R</v>
      </c>
      <c r="C1982">
        <f>VLOOKUP($A1982,'Medical Examinations'!$A$1:$J$2336,2,FALSE)</f>
        <v>35.53</v>
      </c>
      <c r="D1982">
        <f>VLOOKUP($A1982,'Medical Examinations'!$A$1:$J$2336,3,FALSE)</f>
        <v>4.68</v>
      </c>
      <c r="E1982" t="str">
        <f>VLOOKUP($A1982,'Medical Examinations'!$A$1:$J$2336,4,FALSE)</f>
        <v>No</v>
      </c>
      <c r="F1982" t="str">
        <f>VLOOKUP($A1982,'Medical Examinations'!$A$1:$J$2336,5,FALSE)</f>
        <v>No</v>
      </c>
      <c r="G1982" t="str">
        <f>VLOOKUP($A1982,'Medical Examinations'!$A$1:$J$2336,6,FALSE)</f>
        <v>Yes</v>
      </c>
      <c r="H1982">
        <f>VLOOKUP($A1982,'Medical Examinations'!$A$1:$J$2336,7,FALSE)</f>
        <v>1</v>
      </c>
      <c r="I1982" t="str">
        <f>VLOOKUP($A1982,'Medical Examinations'!$A$1:$J$2336,8,FALSE)</f>
        <v>No</v>
      </c>
      <c r="J1982" t="str">
        <f>VLOOKUP($A1982,'Medical Examinations'!$A$1:$J$2336,9,FALSE)</f>
        <v>Obesity</v>
      </c>
      <c r="K1982" t="str">
        <f>VLOOKUP($A1982,'Medical Examinations'!$A$1:$J$2336,10,FALSE)</f>
        <v>Normal</v>
      </c>
      <c r="L1982">
        <f>VLOOKUP($A1982,'Hospitalisation Details'!$A$1:$O$2344,2,FALSE)</f>
        <v>7</v>
      </c>
      <c r="M1982" s="6" t="str">
        <f>VLOOKUP($A1982,'Hospitalisation Details'!$A$1:$O$2344,5,FALSE)</f>
        <v>7-Oct-1993</v>
      </c>
      <c r="N1982" s="28">
        <f>VLOOKUP($A1982,'Hospitalisation Details'!$A$1:$O$2344,6,FALSE)</f>
        <v>29</v>
      </c>
      <c r="O1982" s="28">
        <f>VLOOKUP($A1982,'Hospitalisation Details'!$A$1:$O$2344,7,FALSE)</f>
        <v>0</v>
      </c>
      <c r="P1982" s="28">
        <f>VLOOKUP($A1982,'Hospitalisation Details'!$A$1:$O$2344,8,FALSE)</f>
        <v>3366.67</v>
      </c>
      <c r="Q1982" t="str">
        <f>VLOOKUP($A1982,'Hospitalisation Details'!$A$1:$O$2344,3,FALSE)</f>
        <v>Oct</v>
      </c>
    </row>
    <row r="1983" spans="1:17" ht="15.6" x14ac:dyDescent="0.3">
      <c r="A1983" s="21" t="s">
        <v>384</v>
      </c>
      <c r="B1983" t="str">
        <f>VLOOKUP($A1983,'Customer Names'!$A$2:$D$2336,3,FALSE)</f>
        <v>Bethany</v>
      </c>
      <c r="C1983">
        <f>VLOOKUP($A1983,'Medical Examinations'!$A$1:$J$2336,2,FALSE)</f>
        <v>21.47</v>
      </c>
      <c r="D1983">
        <f>VLOOKUP($A1983,'Medical Examinations'!$A$1:$J$2336,3,FALSE)</f>
        <v>4.0199999999999996</v>
      </c>
      <c r="E1983" t="str">
        <f>VLOOKUP($A1983,'Medical Examinations'!$A$1:$J$2336,4,FALSE)</f>
        <v>Yes</v>
      </c>
      <c r="F1983" t="str">
        <f>VLOOKUP($A1983,'Medical Examinations'!$A$1:$J$2336,5,FALSE)</f>
        <v>No</v>
      </c>
      <c r="G1983" t="str">
        <f>VLOOKUP($A1983,'Medical Examinations'!$A$1:$J$2336,6,FALSE)</f>
        <v>No</v>
      </c>
      <c r="H1983">
        <f>VLOOKUP($A1983,'Medical Examinations'!$A$1:$J$2336,7,FALSE)</f>
        <v>1</v>
      </c>
      <c r="I1983" t="str">
        <f>VLOOKUP($A1983,'Medical Examinations'!$A$1:$J$2336,8,FALSE)</f>
        <v>No</v>
      </c>
      <c r="J1983" t="str">
        <f>VLOOKUP($A1983,'Medical Examinations'!$A$1:$J$2336,9,FALSE)</f>
        <v>Normal Weight</v>
      </c>
      <c r="K1983" t="str">
        <f>VLOOKUP($A1983,'Medical Examinations'!$A$1:$J$2336,10,FALSE)</f>
        <v>Normal</v>
      </c>
      <c r="L1983">
        <f>VLOOKUP($A1983,'Hospitalisation Details'!$A$1:$O$2344,2,FALSE)</f>
        <v>23</v>
      </c>
      <c r="M1983" s="6" t="str">
        <f>VLOOKUP($A1983,'Hospitalisation Details'!$A$1:$O$2344,5,FALSE)</f>
        <v>23-Jun-1995</v>
      </c>
      <c r="N1983" s="28">
        <f>VLOOKUP($A1983,'Hospitalisation Details'!$A$1:$O$2344,6,FALSE)</f>
        <v>27</v>
      </c>
      <c r="O1983" s="28">
        <f>VLOOKUP($A1983,'Hospitalisation Details'!$A$1:$O$2344,7,FALSE)</f>
        <v>0</v>
      </c>
      <c r="P1983" s="28">
        <f>VLOOKUP($A1983,'Hospitalisation Details'!$A$1:$O$2344,8,FALSE)</f>
        <v>3353.47</v>
      </c>
      <c r="Q1983" t="str">
        <f>VLOOKUP($A1983,'Hospitalisation Details'!$A$1:$O$2344,3,FALSE)</f>
        <v>Jun</v>
      </c>
    </row>
    <row r="1984" spans="1:17" ht="15.6" x14ac:dyDescent="0.3">
      <c r="A1984" s="21" t="s">
        <v>383</v>
      </c>
      <c r="B1984" t="str">
        <f>VLOOKUP($A1984,'Customer Names'!$A$2:$D$2336,3,FALSE)</f>
        <v>Holly A</v>
      </c>
      <c r="C1984">
        <f>VLOOKUP($A1984,'Medical Examinations'!$A$1:$J$2336,2,FALSE)</f>
        <v>25.9</v>
      </c>
      <c r="D1984">
        <f>VLOOKUP($A1984,'Medical Examinations'!$A$1:$J$2336,3,FALSE)</f>
        <v>5.12</v>
      </c>
      <c r="E1984" t="str">
        <f>VLOOKUP($A1984,'Medical Examinations'!$A$1:$J$2336,4,FALSE)</f>
        <v>No</v>
      </c>
      <c r="F1984" t="str">
        <f>VLOOKUP($A1984,'Medical Examinations'!$A$1:$J$2336,5,FALSE)</f>
        <v>No</v>
      </c>
      <c r="G1984" t="str">
        <f>VLOOKUP($A1984,'Medical Examinations'!$A$1:$J$2336,6,FALSE)</f>
        <v>Yes</v>
      </c>
      <c r="H1984">
        <f>VLOOKUP($A1984,'Medical Examinations'!$A$1:$J$2336,7,FALSE)</f>
        <v>1</v>
      </c>
      <c r="I1984" t="str">
        <f>VLOOKUP($A1984,'Medical Examinations'!$A$1:$J$2336,8,FALSE)</f>
        <v>No</v>
      </c>
      <c r="J1984" t="str">
        <f>VLOOKUP($A1984,'Medical Examinations'!$A$1:$J$2336,9,FALSE)</f>
        <v>Over Weight</v>
      </c>
      <c r="K1984" t="str">
        <f>VLOOKUP($A1984,'Medical Examinations'!$A$1:$J$2336,10,FALSE)</f>
        <v>Normal</v>
      </c>
      <c r="L1984">
        <f>VLOOKUP($A1984,'Hospitalisation Details'!$A$1:$O$2344,2,FALSE)</f>
        <v>28</v>
      </c>
      <c r="M1984" s="6" t="str">
        <f>VLOOKUP($A1984,'Hospitalisation Details'!$A$1:$O$2344,5,FALSE)</f>
        <v>28-Oct-1993</v>
      </c>
      <c r="N1984" s="28">
        <f>VLOOKUP($A1984,'Hospitalisation Details'!$A$1:$O$2344,6,FALSE)</f>
        <v>29</v>
      </c>
      <c r="O1984" s="28">
        <f>VLOOKUP($A1984,'Hospitalisation Details'!$A$1:$O$2344,7,FALSE)</f>
        <v>0</v>
      </c>
      <c r="P1984" s="28">
        <f>VLOOKUP($A1984,'Hospitalisation Details'!$A$1:$O$2344,8,FALSE)</f>
        <v>3353.28</v>
      </c>
      <c r="Q1984" t="str">
        <f>VLOOKUP($A1984,'Hospitalisation Details'!$A$1:$O$2344,3,FALSE)</f>
        <v>Oct</v>
      </c>
    </row>
    <row r="1985" spans="1:17" ht="15.6" x14ac:dyDescent="0.3">
      <c r="A1985" s="21" t="s">
        <v>382</v>
      </c>
      <c r="B1985" t="str">
        <f>VLOOKUP($A1985,'Customer Names'!$A$2:$D$2336,3,FALSE)</f>
        <v>Ping</v>
      </c>
      <c r="C1985">
        <f>VLOOKUP($A1985,'Medical Examinations'!$A$1:$J$2336,2,FALSE)</f>
        <v>20.81</v>
      </c>
      <c r="D1985">
        <f>VLOOKUP($A1985,'Medical Examinations'!$A$1:$J$2336,3,FALSE)</f>
        <v>5.52</v>
      </c>
      <c r="E1985" t="str">
        <f>VLOOKUP($A1985,'Medical Examinations'!$A$1:$J$2336,4,FALSE)</f>
        <v>No</v>
      </c>
      <c r="F1985" t="str">
        <f>VLOOKUP($A1985,'Medical Examinations'!$A$1:$J$2336,5,FALSE)</f>
        <v>No</v>
      </c>
      <c r="G1985" t="str">
        <f>VLOOKUP($A1985,'Medical Examinations'!$A$1:$J$2336,6,FALSE)</f>
        <v>No</v>
      </c>
      <c r="H1985">
        <f>VLOOKUP($A1985,'Medical Examinations'!$A$1:$J$2336,7,FALSE)</f>
        <v>0</v>
      </c>
      <c r="I1985" t="str">
        <f>VLOOKUP($A1985,'Medical Examinations'!$A$1:$J$2336,8,FALSE)</f>
        <v>No</v>
      </c>
      <c r="J1985" t="str">
        <f>VLOOKUP($A1985,'Medical Examinations'!$A$1:$J$2336,9,FALSE)</f>
        <v>Normal Weight</v>
      </c>
      <c r="K1985" t="str">
        <f>VLOOKUP($A1985,'Medical Examinations'!$A$1:$J$2336,10,FALSE)</f>
        <v>Normal</v>
      </c>
      <c r="L1985">
        <f>VLOOKUP($A1985,'Hospitalisation Details'!$A$1:$O$2344,2,FALSE)</f>
        <v>1</v>
      </c>
      <c r="M1985" s="6" t="str">
        <f>VLOOKUP($A1985,'Hospitalisation Details'!$A$1:$O$2344,5,FALSE)</f>
        <v>1-Sep-1991</v>
      </c>
      <c r="N1985" s="28">
        <f>VLOOKUP($A1985,'Hospitalisation Details'!$A$1:$O$2344,6,FALSE)</f>
        <v>31</v>
      </c>
      <c r="O1985" s="28">
        <f>VLOOKUP($A1985,'Hospitalisation Details'!$A$1:$O$2344,7,FALSE)</f>
        <v>3</v>
      </c>
      <c r="P1985" s="28">
        <f>VLOOKUP($A1985,'Hospitalisation Details'!$A$1:$O$2344,8,FALSE)</f>
        <v>3342.79</v>
      </c>
      <c r="Q1985" t="str">
        <f>VLOOKUP($A1985,'Hospitalisation Details'!$A$1:$O$2344,3,FALSE)</f>
        <v>Sep</v>
      </c>
    </row>
    <row r="1986" spans="1:17" ht="15.6" x14ac:dyDescent="0.3">
      <c r="A1986" s="21" t="s">
        <v>381</v>
      </c>
      <c r="B1986" t="str">
        <f>VLOOKUP($A1986,'Customer Names'!$A$2:$D$2336,3,FALSE)</f>
        <v>Tim</v>
      </c>
      <c r="C1986">
        <f>VLOOKUP($A1986,'Medical Examinations'!$A$1:$J$2336,2,FALSE)</f>
        <v>25.84</v>
      </c>
      <c r="D1986">
        <f>VLOOKUP($A1986,'Medical Examinations'!$A$1:$J$2336,3,FALSE)</f>
        <v>5.81</v>
      </c>
      <c r="E1986" t="str">
        <f>VLOOKUP($A1986,'Medical Examinations'!$A$1:$J$2336,4,FALSE)</f>
        <v>Yes</v>
      </c>
      <c r="F1986" t="str">
        <f>VLOOKUP($A1986,'Medical Examinations'!$A$1:$J$2336,5,FALSE)</f>
        <v>No</v>
      </c>
      <c r="G1986" t="str">
        <f>VLOOKUP($A1986,'Medical Examinations'!$A$1:$J$2336,6,FALSE)</f>
        <v>Yes</v>
      </c>
      <c r="H1986">
        <f>VLOOKUP($A1986,'Medical Examinations'!$A$1:$J$2336,7,FALSE)</f>
        <v>1</v>
      </c>
      <c r="I1986" t="str">
        <f>VLOOKUP($A1986,'Medical Examinations'!$A$1:$J$2336,8,FALSE)</f>
        <v>No</v>
      </c>
      <c r="J1986" t="str">
        <f>VLOOKUP($A1986,'Medical Examinations'!$A$1:$J$2336,9,FALSE)</f>
        <v>Over Weight</v>
      </c>
      <c r="K1986" t="str">
        <f>VLOOKUP($A1986,'Medical Examinations'!$A$1:$J$2336,10,FALSE)</f>
        <v>Prediabetes</v>
      </c>
      <c r="L1986">
        <f>VLOOKUP($A1986,'Hospitalisation Details'!$A$1:$O$2344,2,FALSE)</f>
        <v>20</v>
      </c>
      <c r="M1986" s="6" t="str">
        <f>VLOOKUP($A1986,'Hospitalisation Details'!$A$1:$O$2344,5,FALSE)</f>
        <v>20-Jun-1997</v>
      </c>
      <c r="N1986" s="28">
        <f>VLOOKUP($A1986,'Hospitalisation Details'!$A$1:$O$2344,6,FALSE)</f>
        <v>25</v>
      </c>
      <c r="O1986" s="28">
        <f>VLOOKUP($A1986,'Hospitalisation Details'!$A$1:$O$2344,7,FALSE)</f>
        <v>1</v>
      </c>
      <c r="P1986" s="28">
        <f>VLOOKUP($A1986,'Hospitalisation Details'!$A$1:$O$2344,8,FALSE)</f>
        <v>3309.79</v>
      </c>
      <c r="Q1986" t="str">
        <f>VLOOKUP($A1986,'Hospitalisation Details'!$A$1:$O$2344,3,FALSE)</f>
        <v>Jun</v>
      </c>
    </row>
    <row r="1987" spans="1:17" ht="15.6" x14ac:dyDescent="0.3">
      <c r="A1987" s="21" t="s">
        <v>380</v>
      </c>
      <c r="B1987" t="str">
        <f>VLOOKUP($A1987,'Customer Names'!$A$2:$D$2336,3,FALSE)</f>
        <v>John</v>
      </c>
      <c r="C1987">
        <f>VLOOKUP($A1987,'Medical Examinations'!$A$1:$J$2336,2,FALSE)</f>
        <v>30.95</v>
      </c>
      <c r="D1987">
        <f>VLOOKUP($A1987,'Medical Examinations'!$A$1:$J$2336,3,FALSE)</f>
        <v>5.16</v>
      </c>
      <c r="E1987" t="str">
        <f>VLOOKUP($A1987,'Medical Examinations'!$A$1:$J$2336,4,FALSE)</f>
        <v>No</v>
      </c>
      <c r="F1987" t="str">
        <f>VLOOKUP($A1987,'Medical Examinations'!$A$1:$J$2336,5,FALSE)</f>
        <v>No</v>
      </c>
      <c r="G1987" t="str">
        <f>VLOOKUP($A1987,'Medical Examinations'!$A$1:$J$2336,6,FALSE)</f>
        <v>Yes</v>
      </c>
      <c r="H1987">
        <f>VLOOKUP($A1987,'Medical Examinations'!$A$1:$J$2336,7,FALSE)</f>
        <v>1</v>
      </c>
      <c r="I1987" t="str">
        <f>VLOOKUP($A1987,'Medical Examinations'!$A$1:$J$2336,8,FALSE)</f>
        <v>No</v>
      </c>
      <c r="J1987" t="str">
        <f>VLOOKUP($A1987,'Medical Examinations'!$A$1:$J$2336,9,FALSE)</f>
        <v>Obesity</v>
      </c>
      <c r="K1987" t="str">
        <f>VLOOKUP($A1987,'Medical Examinations'!$A$1:$J$2336,10,FALSE)</f>
        <v>Normal</v>
      </c>
      <c r="L1987">
        <f>VLOOKUP($A1987,'Hospitalisation Details'!$A$1:$O$2344,2,FALSE)</f>
        <v>18</v>
      </c>
      <c r="M1987" s="6" t="str">
        <f>VLOOKUP($A1987,'Hospitalisation Details'!$A$1:$O$2344,5,FALSE)</f>
        <v>18-Nov-2003</v>
      </c>
      <c r="N1987" s="28">
        <f>VLOOKUP($A1987,'Hospitalisation Details'!$A$1:$O$2344,6,FALSE)</f>
        <v>19</v>
      </c>
      <c r="O1987" s="28">
        <f>VLOOKUP($A1987,'Hospitalisation Details'!$A$1:$O$2344,7,FALSE)</f>
        <v>0</v>
      </c>
      <c r="P1987" s="28">
        <f>VLOOKUP($A1987,'Hospitalisation Details'!$A$1:$O$2344,8,FALSE)</f>
        <v>3308.46</v>
      </c>
      <c r="Q1987" t="str">
        <f>VLOOKUP($A1987,'Hospitalisation Details'!$A$1:$O$2344,3,FALSE)</f>
        <v>Nov</v>
      </c>
    </row>
    <row r="1988" spans="1:17" ht="15.6" x14ac:dyDescent="0.3">
      <c r="A1988" s="21" t="s">
        <v>379</v>
      </c>
      <c r="B1988" t="str">
        <f>VLOOKUP($A1988,'Customer Names'!$A$2:$D$2336,3,FALSE)</f>
        <v>Cynthia</v>
      </c>
      <c r="C1988">
        <f>VLOOKUP($A1988,'Medical Examinations'!$A$1:$J$2336,2,FALSE)</f>
        <v>30.54</v>
      </c>
      <c r="D1988">
        <f>VLOOKUP($A1988,'Medical Examinations'!$A$1:$J$2336,3,FALSE)</f>
        <v>5</v>
      </c>
      <c r="E1988" t="str">
        <f>VLOOKUP($A1988,'Medical Examinations'!$A$1:$J$2336,4,FALSE)</f>
        <v>No</v>
      </c>
      <c r="F1988" t="str">
        <f>VLOOKUP($A1988,'Medical Examinations'!$A$1:$J$2336,5,FALSE)</f>
        <v>No</v>
      </c>
      <c r="G1988" t="str">
        <f>VLOOKUP($A1988,'Medical Examinations'!$A$1:$J$2336,6,FALSE)</f>
        <v>Yes</v>
      </c>
      <c r="H1988">
        <f>VLOOKUP($A1988,'Medical Examinations'!$A$1:$J$2336,7,FALSE)</f>
        <v>1</v>
      </c>
      <c r="I1988" t="str">
        <f>VLOOKUP($A1988,'Medical Examinations'!$A$1:$J$2336,8,FALSE)</f>
        <v>No</v>
      </c>
      <c r="J1988" t="str">
        <f>VLOOKUP($A1988,'Medical Examinations'!$A$1:$J$2336,9,FALSE)</f>
        <v>Obesity</v>
      </c>
      <c r="K1988" t="str">
        <f>VLOOKUP($A1988,'Medical Examinations'!$A$1:$J$2336,10,FALSE)</f>
        <v>Normal</v>
      </c>
      <c r="L1988">
        <f>VLOOKUP($A1988,'Hospitalisation Details'!$A$1:$O$2344,2,FALSE)</f>
        <v>5</v>
      </c>
      <c r="M1988" s="6" t="str">
        <f>VLOOKUP($A1988,'Hospitalisation Details'!$A$1:$O$2344,5,FALSE)</f>
        <v>5-Dec-2003</v>
      </c>
      <c r="N1988" s="28">
        <f>VLOOKUP($A1988,'Hospitalisation Details'!$A$1:$O$2344,6,FALSE)</f>
        <v>19</v>
      </c>
      <c r="O1988" s="28">
        <f>VLOOKUP($A1988,'Hospitalisation Details'!$A$1:$O$2344,7,FALSE)</f>
        <v>0</v>
      </c>
      <c r="P1988" s="28">
        <f>VLOOKUP($A1988,'Hospitalisation Details'!$A$1:$O$2344,8,FALSE)</f>
        <v>3300.7</v>
      </c>
      <c r="Q1988" t="str">
        <f>VLOOKUP($A1988,'Hospitalisation Details'!$A$1:$O$2344,3,FALSE)</f>
        <v>Dec</v>
      </c>
    </row>
    <row r="1989" spans="1:17" ht="15.6" x14ac:dyDescent="0.3">
      <c r="A1989" s="21" t="s">
        <v>378</v>
      </c>
      <c r="B1989" t="str">
        <f>VLOOKUP($A1989,'Customer Names'!$A$2:$D$2336,3,FALSE)</f>
        <v>Emmett</v>
      </c>
      <c r="C1989">
        <f>VLOOKUP($A1989,'Medical Examinations'!$A$1:$J$2336,2,FALSE)</f>
        <v>33.914999999999999</v>
      </c>
      <c r="D1989">
        <f>VLOOKUP($A1989,'Medical Examinations'!$A$1:$J$2336,3,FALSE)</f>
        <v>5.84</v>
      </c>
      <c r="E1989" t="str">
        <f>VLOOKUP($A1989,'Medical Examinations'!$A$1:$J$2336,4,FALSE)</f>
        <v>Yes</v>
      </c>
      <c r="F1989" t="str">
        <f>VLOOKUP($A1989,'Medical Examinations'!$A$1:$J$2336,5,FALSE)</f>
        <v>No</v>
      </c>
      <c r="G1989" t="str">
        <f>VLOOKUP($A1989,'Medical Examinations'!$A$1:$J$2336,6,FALSE)</f>
        <v>No</v>
      </c>
      <c r="H1989">
        <f>VLOOKUP($A1989,'Medical Examinations'!$A$1:$J$2336,7,FALSE)</f>
        <v>0</v>
      </c>
      <c r="I1989" t="str">
        <f>VLOOKUP($A1989,'Medical Examinations'!$A$1:$J$2336,8,FALSE)</f>
        <v>No</v>
      </c>
      <c r="J1989" t="str">
        <f>VLOOKUP($A1989,'Medical Examinations'!$A$1:$J$2336,9,FALSE)</f>
        <v>Obesity</v>
      </c>
      <c r="K1989" t="str">
        <f>VLOOKUP($A1989,'Medical Examinations'!$A$1:$J$2336,10,FALSE)</f>
        <v>Prediabetes</v>
      </c>
      <c r="L1989">
        <f>VLOOKUP($A1989,'Hospitalisation Details'!$A$1:$O$2344,2,FALSE)</f>
        <v>17</v>
      </c>
      <c r="M1989" s="6" t="str">
        <f>VLOOKUP($A1989,'Hospitalisation Details'!$A$1:$O$2344,5,FALSE)</f>
        <v>17-Nov-1996</v>
      </c>
      <c r="N1989" s="28">
        <f>VLOOKUP($A1989,'Hospitalisation Details'!$A$1:$O$2344,6,FALSE)</f>
        <v>26</v>
      </c>
      <c r="O1989" s="28">
        <f>VLOOKUP($A1989,'Hospitalisation Details'!$A$1:$O$2344,7,FALSE)</f>
        <v>1</v>
      </c>
      <c r="P1989" s="28">
        <f>VLOOKUP($A1989,'Hospitalisation Details'!$A$1:$O$2344,8,FALSE)</f>
        <v>3292.53</v>
      </c>
      <c r="Q1989" t="str">
        <f>VLOOKUP($A1989,'Hospitalisation Details'!$A$1:$O$2344,3,FALSE)</f>
        <v>Nov</v>
      </c>
    </row>
    <row r="1990" spans="1:17" ht="15.6" x14ac:dyDescent="0.3">
      <c r="A1990" s="21" t="s">
        <v>377</v>
      </c>
      <c r="B1990" t="str">
        <f>VLOOKUP($A1990,'Customer Names'!$A$2:$D$2336,3,FALSE)</f>
        <v>Kate</v>
      </c>
      <c r="C1990">
        <f>VLOOKUP($A1990,'Medical Examinations'!$A$1:$J$2336,2,FALSE)</f>
        <v>33.31</v>
      </c>
      <c r="D1990">
        <f>VLOOKUP($A1990,'Medical Examinations'!$A$1:$J$2336,3,FALSE)</f>
        <v>4.1900000000000004</v>
      </c>
      <c r="E1990" t="str">
        <f>VLOOKUP($A1990,'Medical Examinations'!$A$1:$J$2336,4,FALSE)</f>
        <v>No</v>
      </c>
      <c r="F1990" t="str">
        <f>VLOOKUP($A1990,'Medical Examinations'!$A$1:$J$2336,5,FALSE)</f>
        <v>No</v>
      </c>
      <c r="G1990" t="str">
        <f>VLOOKUP($A1990,'Medical Examinations'!$A$1:$J$2336,6,FALSE)</f>
        <v>Yes</v>
      </c>
      <c r="H1990">
        <f>VLOOKUP($A1990,'Medical Examinations'!$A$1:$J$2336,7,FALSE)</f>
        <v>1</v>
      </c>
      <c r="I1990" t="str">
        <f>VLOOKUP($A1990,'Medical Examinations'!$A$1:$J$2336,8,FALSE)</f>
        <v>No</v>
      </c>
      <c r="J1990" t="str">
        <f>VLOOKUP($A1990,'Medical Examinations'!$A$1:$J$2336,9,FALSE)</f>
        <v>Obesity</v>
      </c>
      <c r="K1990" t="str">
        <f>VLOOKUP($A1990,'Medical Examinations'!$A$1:$J$2336,10,FALSE)</f>
        <v>Normal</v>
      </c>
      <c r="L1990">
        <f>VLOOKUP($A1990,'Hospitalisation Details'!$A$1:$O$2344,2,FALSE)</f>
        <v>3</v>
      </c>
      <c r="M1990" s="6" t="str">
        <f>VLOOKUP($A1990,'Hospitalisation Details'!$A$1:$O$2344,5,FALSE)</f>
        <v>3-Jul-2003</v>
      </c>
      <c r="N1990" s="28">
        <f>VLOOKUP($A1990,'Hospitalisation Details'!$A$1:$O$2344,6,FALSE)</f>
        <v>19</v>
      </c>
      <c r="O1990" s="28">
        <f>VLOOKUP($A1990,'Hospitalisation Details'!$A$1:$O$2344,7,FALSE)</f>
        <v>0</v>
      </c>
      <c r="P1990" s="28">
        <f>VLOOKUP($A1990,'Hospitalisation Details'!$A$1:$O$2344,8,FALSE)</f>
        <v>3280.22</v>
      </c>
      <c r="Q1990" t="str">
        <f>VLOOKUP($A1990,'Hospitalisation Details'!$A$1:$O$2344,3,FALSE)</f>
        <v>Jul</v>
      </c>
    </row>
    <row r="1991" spans="1:17" ht="15.6" x14ac:dyDescent="0.3">
      <c r="A1991" s="21" t="s">
        <v>376</v>
      </c>
      <c r="B1991" t="str">
        <f>VLOOKUP($A1991,'Customer Names'!$A$2:$D$2336,3,FALSE)</f>
        <v>Christopher L</v>
      </c>
      <c r="C1991">
        <f>VLOOKUP($A1991,'Medical Examinations'!$A$1:$J$2336,2,FALSE)</f>
        <v>25.745000000000001</v>
      </c>
      <c r="D1991">
        <f>VLOOKUP($A1991,'Medical Examinations'!$A$1:$J$2336,3,FALSE)</f>
        <v>4.62</v>
      </c>
      <c r="E1991" t="str">
        <f>VLOOKUP($A1991,'Medical Examinations'!$A$1:$J$2336,4,FALSE)</f>
        <v>Yes</v>
      </c>
      <c r="F1991" t="str">
        <f>VLOOKUP($A1991,'Medical Examinations'!$A$1:$J$2336,5,FALSE)</f>
        <v>No</v>
      </c>
      <c r="G1991" t="str">
        <f>VLOOKUP($A1991,'Medical Examinations'!$A$1:$J$2336,6,FALSE)</f>
        <v>No</v>
      </c>
      <c r="H1991">
        <f>VLOOKUP($A1991,'Medical Examinations'!$A$1:$J$2336,7,FALSE)</f>
        <v>0</v>
      </c>
      <c r="I1991" t="str">
        <f>VLOOKUP($A1991,'Medical Examinations'!$A$1:$J$2336,8,FALSE)</f>
        <v>No</v>
      </c>
      <c r="J1991" t="str">
        <f>VLOOKUP($A1991,'Medical Examinations'!$A$1:$J$2336,9,FALSE)</f>
        <v>Over Weight</v>
      </c>
      <c r="K1991" t="str">
        <f>VLOOKUP($A1991,'Medical Examinations'!$A$1:$J$2336,10,FALSE)</f>
        <v>Normal</v>
      </c>
      <c r="L1991">
        <f>VLOOKUP($A1991,'Hospitalisation Details'!$A$1:$O$2344,2,FALSE)</f>
        <v>6</v>
      </c>
      <c r="M1991" s="6" t="str">
        <f>VLOOKUP($A1991,'Hospitalisation Details'!$A$1:$O$2344,5,FALSE)</f>
        <v>6-Oct-2001</v>
      </c>
      <c r="N1991" s="28">
        <f>VLOOKUP($A1991,'Hospitalisation Details'!$A$1:$O$2344,6,FALSE)</f>
        <v>21</v>
      </c>
      <c r="O1991" s="28">
        <f>VLOOKUP($A1991,'Hospitalisation Details'!$A$1:$O$2344,7,FALSE)</f>
        <v>2</v>
      </c>
      <c r="P1991" s="28">
        <f>VLOOKUP($A1991,'Hospitalisation Details'!$A$1:$O$2344,8,FALSE)</f>
        <v>3279.87</v>
      </c>
      <c r="Q1991" t="str">
        <f>VLOOKUP($A1991,'Hospitalisation Details'!$A$1:$O$2344,3,FALSE)</f>
        <v>Oct</v>
      </c>
    </row>
    <row r="1992" spans="1:17" ht="15.6" x14ac:dyDescent="0.3">
      <c r="A1992" s="21" t="s">
        <v>375</v>
      </c>
      <c r="B1992" t="str">
        <f>VLOOKUP($A1992,'Customer Names'!$A$2:$D$2336,3,FALSE)</f>
        <v>Christopher P</v>
      </c>
      <c r="C1992">
        <f>VLOOKUP($A1992,'Medical Examinations'!$A$1:$J$2336,2,FALSE)</f>
        <v>37.1</v>
      </c>
      <c r="D1992">
        <f>VLOOKUP($A1992,'Medical Examinations'!$A$1:$J$2336,3,FALSE)</f>
        <v>6.24</v>
      </c>
      <c r="E1992" t="str">
        <f>VLOOKUP($A1992,'Medical Examinations'!$A$1:$J$2336,4,FALSE)</f>
        <v>No</v>
      </c>
      <c r="F1992" t="str">
        <f>VLOOKUP($A1992,'Medical Examinations'!$A$1:$J$2336,5,FALSE)</f>
        <v>No</v>
      </c>
      <c r="G1992" t="str">
        <f>VLOOKUP($A1992,'Medical Examinations'!$A$1:$J$2336,6,FALSE)</f>
        <v>No</v>
      </c>
      <c r="H1992">
        <f>VLOOKUP($A1992,'Medical Examinations'!$A$1:$J$2336,7,FALSE)</f>
        <v>0</v>
      </c>
      <c r="I1992" t="str">
        <f>VLOOKUP($A1992,'Medical Examinations'!$A$1:$J$2336,8,FALSE)</f>
        <v>No</v>
      </c>
      <c r="J1992" t="str">
        <f>VLOOKUP($A1992,'Medical Examinations'!$A$1:$J$2336,9,FALSE)</f>
        <v>Obesity</v>
      </c>
      <c r="K1992" t="str">
        <f>VLOOKUP($A1992,'Medical Examinations'!$A$1:$J$2336,10,FALSE)</f>
        <v>Prediabetes</v>
      </c>
      <c r="L1992">
        <f>VLOOKUP($A1992,'Hospitalisation Details'!$A$1:$O$2344,2,FALSE)</f>
        <v>1</v>
      </c>
      <c r="M1992" s="6" t="str">
        <f>VLOOKUP($A1992,'Hospitalisation Details'!$A$1:$O$2344,5,FALSE)</f>
        <v>1-Jul-1994</v>
      </c>
      <c r="N1992" s="28">
        <f>VLOOKUP($A1992,'Hospitalisation Details'!$A$1:$O$2344,6,FALSE)</f>
        <v>28</v>
      </c>
      <c r="O1992" s="28">
        <f>VLOOKUP($A1992,'Hospitalisation Details'!$A$1:$O$2344,7,FALSE)</f>
        <v>1</v>
      </c>
      <c r="P1992" s="28">
        <f>VLOOKUP($A1992,'Hospitalisation Details'!$A$1:$O$2344,8,FALSE)</f>
        <v>3277.16</v>
      </c>
      <c r="Q1992" t="str">
        <f>VLOOKUP($A1992,'Hospitalisation Details'!$A$1:$O$2344,3,FALSE)</f>
        <v>Jul</v>
      </c>
    </row>
    <row r="1993" spans="1:17" ht="15.6" x14ac:dyDescent="0.3">
      <c r="A1993" s="21" t="s">
        <v>374</v>
      </c>
      <c r="B1993" t="str">
        <f>VLOOKUP($A1993,'Customer Names'!$A$2:$D$2336,3,FALSE)</f>
        <v>Christopher W</v>
      </c>
      <c r="C1993">
        <f>VLOOKUP($A1993,'Medical Examinations'!$A$1:$J$2336,2,FALSE)</f>
        <v>35.435000000000002</v>
      </c>
      <c r="D1993">
        <f>VLOOKUP($A1993,'Medical Examinations'!$A$1:$J$2336,3,FALSE)</f>
        <v>5.81</v>
      </c>
      <c r="E1993" t="str">
        <f>VLOOKUP($A1993,'Medical Examinations'!$A$1:$J$2336,4,FALSE)</f>
        <v>No</v>
      </c>
      <c r="F1993" t="str">
        <f>VLOOKUP($A1993,'Medical Examinations'!$A$1:$J$2336,5,FALSE)</f>
        <v>No</v>
      </c>
      <c r="G1993" t="str">
        <f>VLOOKUP($A1993,'Medical Examinations'!$A$1:$J$2336,6,FALSE)</f>
        <v>No</v>
      </c>
      <c r="H1993">
        <f>VLOOKUP($A1993,'Medical Examinations'!$A$1:$J$2336,7,FALSE)</f>
        <v>0</v>
      </c>
      <c r="I1993" t="str">
        <f>VLOOKUP($A1993,'Medical Examinations'!$A$1:$J$2336,8,FALSE)</f>
        <v>No</v>
      </c>
      <c r="J1993" t="str">
        <f>VLOOKUP($A1993,'Medical Examinations'!$A$1:$J$2336,9,FALSE)</f>
        <v>Obesity</v>
      </c>
      <c r="K1993" t="str">
        <f>VLOOKUP($A1993,'Medical Examinations'!$A$1:$J$2336,10,FALSE)</f>
        <v>Prediabetes</v>
      </c>
      <c r="L1993">
        <f>VLOOKUP($A1993,'Hospitalisation Details'!$A$1:$O$2344,2,FALSE)</f>
        <v>2</v>
      </c>
      <c r="M1993" s="6" t="str">
        <f>VLOOKUP($A1993,'Hospitalisation Details'!$A$1:$O$2344,5,FALSE)</f>
        <v>2-Dec-1994</v>
      </c>
      <c r="N1993" s="28">
        <f>VLOOKUP($A1993,'Hospitalisation Details'!$A$1:$O$2344,6,FALSE)</f>
        <v>28</v>
      </c>
      <c r="O1993" s="28">
        <f>VLOOKUP($A1993,'Hospitalisation Details'!$A$1:$O$2344,7,FALSE)</f>
        <v>0</v>
      </c>
      <c r="P1993" s="28">
        <f>VLOOKUP($A1993,'Hospitalisation Details'!$A$1:$O$2344,8,FALSE)</f>
        <v>3268.85</v>
      </c>
      <c r="Q1993" t="str">
        <f>VLOOKUP($A1993,'Hospitalisation Details'!$A$1:$O$2344,3,FALSE)</f>
        <v>Dec</v>
      </c>
    </row>
    <row r="1994" spans="1:17" ht="15.6" x14ac:dyDescent="0.3">
      <c r="A1994" s="21" t="s">
        <v>373</v>
      </c>
      <c r="B1994" t="str">
        <f>VLOOKUP($A1994,'Customer Names'!$A$2:$D$2336,3,FALSE)</f>
        <v>Norman H</v>
      </c>
      <c r="C1994">
        <f>VLOOKUP($A1994,'Medical Examinations'!$A$1:$J$2336,2,FALSE)</f>
        <v>20.399999999999999</v>
      </c>
      <c r="D1994">
        <f>VLOOKUP($A1994,'Medical Examinations'!$A$1:$J$2336,3,FALSE)</f>
        <v>4.83</v>
      </c>
      <c r="E1994" t="str">
        <f>VLOOKUP($A1994,'Medical Examinations'!$A$1:$J$2336,4,FALSE)</f>
        <v>No</v>
      </c>
      <c r="F1994" t="str">
        <f>VLOOKUP($A1994,'Medical Examinations'!$A$1:$J$2336,5,FALSE)</f>
        <v>No</v>
      </c>
      <c r="G1994" t="str">
        <f>VLOOKUP($A1994,'Medical Examinations'!$A$1:$J$2336,6,FALSE)</f>
        <v>No</v>
      </c>
      <c r="H1994">
        <f>VLOOKUP($A1994,'Medical Examinations'!$A$1:$J$2336,7,FALSE)</f>
        <v>0</v>
      </c>
      <c r="I1994" t="str">
        <f>VLOOKUP($A1994,'Medical Examinations'!$A$1:$J$2336,8,FALSE)</f>
        <v>No</v>
      </c>
      <c r="J1994" t="str">
        <f>VLOOKUP($A1994,'Medical Examinations'!$A$1:$J$2336,9,FALSE)</f>
        <v>Normal Weight</v>
      </c>
      <c r="K1994" t="str">
        <f>VLOOKUP($A1994,'Medical Examinations'!$A$1:$J$2336,10,FALSE)</f>
        <v>Normal</v>
      </c>
      <c r="L1994">
        <f>VLOOKUP($A1994,'Hospitalisation Details'!$A$1:$O$2344,2,FALSE)</f>
        <v>13</v>
      </c>
      <c r="M1994" s="6" t="str">
        <f>VLOOKUP($A1994,'Hospitalisation Details'!$A$1:$O$2344,5,FALSE)</f>
        <v>13-Nov-1991</v>
      </c>
      <c r="N1994" s="28">
        <f>VLOOKUP($A1994,'Hospitalisation Details'!$A$1:$O$2344,6,FALSE)</f>
        <v>31</v>
      </c>
      <c r="O1994" s="28">
        <f>VLOOKUP($A1994,'Hospitalisation Details'!$A$1:$O$2344,7,FALSE)</f>
        <v>0</v>
      </c>
      <c r="P1994" s="28">
        <f>VLOOKUP($A1994,'Hospitalisation Details'!$A$1:$O$2344,8,FALSE)</f>
        <v>3260.2</v>
      </c>
      <c r="Q1994" t="str">
        <f>VLOOKUP($A1994,'Hospitalisation Details'!$A$1:$O$2344,3,FALSE)</f>
        <v>Nov</v>
      </c>
    </row>
    <row r="1995" spans="1:17" ht="15.6" x14ac:dyDescent="0.3">
      <c r="A1995" s="21" t="s">
        <v>372</v>
      </c>
      <c r="B1995" t="str">
        <f>VLOOKUP($A1995,'Customer Names'!$A$2:$D$2336,3,FALSE)</f>
        <v>Susan</v>
      </c>
      <c r="C1995">
        <f>VLOOKUP($A1995,'Medical Examinations'!$A$1:$J$2336,2,FALSE)</f>
        <v>42.13</v>
      </c>
      <c r="D1995">
        <f>VLOOKUP($A1995,'Medical Examinations'!$A$1:$J$2336,3,FALSE)</f>
        <v>5.72</v>
      </c>
      <c r="E1995" t="str">
        <f>VLOOKUP($A1995,'Medical Examinations'!$A$1:$J$2336,4,FALSE)</f>
        <v>Yes</v>
      </c>
      <c r="F1995" t="str">
        <f>VLOOKUP($A1995,'Medical Examinations'!$A$1:$J$2336,5,FALSE)</f>
        <v>No</v>
      </c>
      <c r="G1995" t="str">
        <f>VLOOKUP($A1995,'Medical Examinations'!$A$1:$J$2336,6,FALSE)</f>
        <v>Yes</v>
      </c>
      <c r="H1995">
        <f>VLOOKUP($A1995,'Medical Examinations'!$A$1:$J$2336,7,FALSE)</f>
        <v>1</v>
      </c>
      <c r="I1995" t="str">
        <f>VLOOKUP($A1995,'Medical Examinations'!$A$1:$J$2336,8,FALSE)</f>
        <v>No</v>
      </c>
      <c r="J1995" t="str">
        <f>VLOOKUP($A1995,'Medical Examinations'!$A$1:$J$2336,9,FALSE)</f>
        <v>Obesity</v>
      </c>
      <c r="K1995" t="str">
        <f>VLOOKUP($A1995,'Medical Examinations'!$A$1:$J$2336,10,FALSE)</f>
        <v>Prediabetes</v>
      </c>
      <c r="L1995">
        <f>VLOOKUP($A1995,'Hospitalisation Details'!$A$1:$O$2344,2,FALSE)</f>
        <v>2</v>
      </c>
      <c r="M1995" s="6" t="str">
        <f>VLOOKUP($A1995,'Hospitalisation Details'!$A$1:$O$2344,5,FALSE)</f>
        <v>2-Sep-1997</v>
      </c>
      <c r="N1995" s="28">
        <f>VLOOKUP($A1995,'Hospitalisation Details'!$A$1:$O$2344,6,FALSE)</f>
        <v>25</v>
      </c>
      <c r="O1995" s="28">
        <f>VLOOKUP($A1995,'Hospitalisation Details'!$A$1:$O$2344,7,FALSE)</f>
        <v>1</v>
      </c>
      <c r="P1995" s="28">
        <f>VLOOKUP($A1995,'Hospitalisation Details'!$A$1:$O$2344,8,FALSE)</f>
        <v>3238.44</v>
      </c>
      <c r="Q1995" t="str">
        <f>VLOOKUP($A1995,'Hospitalisation Details'!$A$1:$O$2344,3,FALSE)</f>
        <v>Sep</v>
      </c>
    </row>
    <row r="1996" spans="1:17" ht="15.6" x14ac:dyDescent="0.3">
      <c r="A1996" s="21" t="s">
        <v>371</v>
      </c>
      <c r="B1996" t="str">
        <f>VLOOKUP($A1996,'Customer Names'!$A$2:$D$2336,3,FALSE)</f>
        <v>Tatyana K</v>
      </c>
      <c r="C1996">
        <f>VLOOKUP($A1996,'Medical Examinations'!$A$1:$J$2336,2,FALSE)</f>
        <v>33.99</v>
      </c>
      <c r="D1996">
        <f>VLOOKUP($A1996,'Medical Examinations'!$A$1:$J$2336,3,FALSE)</f>
        <v>4.83</v>
      </c>
      <c r="E1996" t="str">
        <f>VLOOKUP($A1996,'Medical Examinations'!$A$1:$J$2336,4,FALSE)</f>
        <v>Yes</v>
      </c>
      <c r="F1996" t="str">
        <f>VLOOKUP($A1996,'Medical Examinations'!$A$1:$J$2336,5,FALSE)</f>
        <v>No</v>
      </c>
      <c r="G1996" t="str">
        <f>VLOOKUP($A1996,'Medical Examinations'!$A$1:$J$2336,6,FALSE)</f>
        <v>Yes</v>
      </c>
      <c r="H1996">
        <f>VLOOKUP($A1996,'Medical Examinations'!$A$1:$J$2336,7,FALSE)</f>
        <v>1</v>
      </c>
      <c r="I1996" t="str">
        <f>VLOOKUP($A1996,'Medical Examinations'!$A$1:$J$2336,8,FALSE)</f>
        <v>No</v>
      </c>
      <c r="J1996" t="str">
        <f>VLOOKUP($A1996,'Medical Examinations'!$A$1:$J$2336,9,FALSE)</f>
        <v>Obesity</v>
      </c>
      <c r="K1996" t="str">
        <f>VLOOKUP($A1996,'Medical Examinations'!$A$1:$J$2336,10,FALSE)</f>
        <v>Normal</v>
      </c>
      <c r="L1996">
        <f>VLOOKUP($A1996,'Hospitalisation Details'!$A$1:$O$2344,2,FALSE)</f>
        <v>2</v>
      </c>
      <c r="M1996" s="6" t="str">
        <f>VLOOKUP($A1996,'Hospitalisation Details'!$A$1:$O$2344,5,FALSE)</f>
        <v>2-Aug-1997</v>
      </c>
      <c r="N1996" s="28">
        <f>VLOOKUP($A1996,'Hospitalisation Details'!$A$1:$O$2344,6,FALSE)</f>
        <v>25</v>
      </c>
      <c r="O1996" s="28">
        <f>VLOOKUP($A1996,'Hospitalisation Details'!$A$1:$O$2344,7,FALSE)</f>
        <v>1</v>
      </c>
      <c r="P1996" s="28">
        <f>VLOOKUP($A1996,'Hospitalisation Details'!$A$1:$O$2344,8,FALSE)</f>
        <v>3227.12</v>
      </c>
      <c r="Q1996" t="str">
        <f>VLOOKUP($A1996,'Hospitalisation Details'!$A$1:$O$2344,3,FALSE)</f>
        <v>Aug</v>
      </c>
    </row>
    <row r="1997" spans="1:17" ht="15.6" x14ac:dyDescent="0.3">
      <c r="A1997" s="21" t="s">
        <v>370</v>
      </c>
      <c r="B1997" t="str">
        <f>VLOOKUP($A1997,'Customer Names'!$A$2:$D$2336,3,FALSE)</f>
        <v>Chrissy</v>
      </c>
      <c r="C1997">
        <f>VLOOKUP($A1997,'Medical Examinations'!$A$1:$J$2336,2,FALSE)</f>
        <v>28.594999999999999</v>
      </c>
      <c r="D1997">
        <f>VLOOKUP($A1997,'Medical Examinations'!$A$1:$J$2336,3,FALSE)</f>
        <v>4.1399999999999997</v>
      </c>
      <c r="E1997" t="str">
        <f>VLOOKUP($A1997,'Medical Examinations'!$A$1:$J$2336,4,FALSE)</f>
        <v>Yes</v>
      </c>
      <c r="F1997" t="str">
        <f>VLOOKUP($A1997,'Medical Examinations'!$A$1:$J$2336,5,FALSE)</f>
        <v>No</v>
      </c>
      <c r="G1997" t="str">
        <f>VLOOKUP($A1997,'Medical Examinations'!$A$1:$J$2336,6,FALSE)</f>
        <v>Yes</v>
      </c>
      <c r="H1997">
        <f>VLOOKUP($A1997,'Medical Examinations'!$A$1:$J$2336,7,FALSE)</f>
        <v>1</v>
      </c>
      <c r="I1997" t="str">
        <f>VLOOKUP($A1997,'Medical Examinations'!$A$1:$J$2336,8,FALSE)</f>
        <v>No</v>
      </c>
      <c r="J1997" t="str">
        <f>VLOOKUP($A1997,'Medical Examinations'!$A$1:$J$2336,9,FALSE)</f>
        <v>Over Weight</v>
      </c>
      <c r="K1997" t="str">
        <f>VLOOKUP($A1997,'Medical Examinations'!$A$1:$J$2336,10,FALSE)</f>
        <v>Normal</v>
      </c>
      <c r="L1997">
        <f>VLOOKUP($A1997,'Hospitalisation Details'!$A$1:$O$2344,2,FALSE)</f>
        <v>6</v>
      </c>
      <c r="M1997" s="6" t="str">
        <f>VLOOKUP($A1997,'Hospitalisation Details'!$A$1:$O$2344,5,FALSE)</f>
        <v>6-Jul-1997</v>
      </c>
      <c r="N1997" s="28">
        <f>VLOOKUP($A1997,'Hospitalisation Details'!$A$1:$O$2344,6,FALSE)</f>
        <v>25</v>
      </c>
      <c r="O1997" s="28">
        <f>VLOOKUP($A1997,'Hospitalisation Details'!$A$1:$O$2344,7,FALSE)</f>
        <v>0</v>
      </c>
      <c r="P1997" s="28">
        <f>VLOOKUP($A1997,'Hospitalisation Details'!$A$1:$O$2344,8,FALSE)</f>
        <v>3213.62</v>
      </c>
      <c r="Q1997" t="str">
        <f>VLOOKUP($A1997,'Hospitalisation Details'!$A$1:$O$2344,3,FALSE)</f>
        <v>Jul</v>
      </c>
    </row>
    <row r="1998" spans="1:17" ht="15.6" x14ac:dyDescent="0.3">
      <c r="A1998" s="21" t="s">
        <v>369</v>
      </c>
      <c r="B1998" t="str">
        <f>VLOOKUP($A1998,'Customer Names'!$A$2:$D$2336,3,FALSE)</f>
        <v>Carrie</v>
      </c>
      <c r="C1998">
        <f>VLOOKUP($A1998,'Medical Examinations'!$A$1:$J$2336,2,FALSE)</f>
        <v>20.8</v>
      </c>
      <c r="D1998">
        <f>VLOOKUP($A1998,'Medical Examinations'!$A$1:$J$2336,3,FALSE)</f>
        <v>4.07</v>
      </c>
      <c r="E1998" t="str">
        <f>VLOOKUP($A1998,'Medical Examinations'!$A$1:$J$2336,4,FALSE)</f>
        <v>Yes</v>
      </c>
      <c r="F1998" t="str">
        <f>VLOOKUP($A1998,'Medical Examinations'!$A$1:$J$2336,5,FALSE)</f>
        <v>No</v>
      </c>
      <c r="G1998" t="str">
        <f>VLOOKUP($A1998,'Medical Examinations'!$A$1:$J$2336,6,FALSE)</f>
        <v>Yes</v>
      </c>
      <c r="H1998">
        <f>VLOOKUP($A1998,'Medical Examinations'!$A$1:$J$2336,7,FALSE)</f>
        <v>1</v>
      </c>
      <c r="I1998" t="str">
        <f>VLOOKUP($A1998,'Medical Examinations'!$A$1:$J$2336,8,FALSE)</f>
        <v>No</v>
      </c>
      <c r="J1998" t="str">
        <f>VLOOKUP($A1998,'Medical Examinations'!$A$1:$J$2336,9,FALSE)</f>
        <v>Normal Weight</v>
      </c>
      <c r="K1998" t="str">
        <f>VLOOKUP($A1998,'Medical Examinations'!$A$1:$J$2336,10,FALSE)</f>
        <v>Normal</v>
      </c>
      <c r="L1998">
        <f>VLOOKUP($A1998,'Hospitalisation Details'!$A$1:$O$2344,2,FALSE)</f>
        <v>22</v>
      </c>
      <c r="M1998" s="6" t="str">
        <f>VLOOKUP($A1998,'Hospitalisation Details'!$A$1:$O$2344,5,FALSE)</f>
        <v>22-Dec-1997</v>
      </c>
      <c r="N1998" s="28">
        <f>VLOOKUP($A1998,'Hospitalisation Details'!$A$1:$O$2344,6,FALSE)</f>
        <v>25</v>
      </c>
      <c r="O1998" s="28">
        <f>VLOOKUP($A1998,'Hospitalisation Details'!$A$1:$O$2344,7,FALSE)</f>
        <v>1</v>
      </c>
      <c r="P1998" s="28">
        <f>VLOOKUP($A1998,'Hospitalisation Details'!$A$1:$O$2344,8,FALSE)</f>
        <v>3208.79</v>
      </c>
      <c r="Q1998" t="str">
        <f>VLOOKUP($A1998,'Hospitalisation Details'!$A$1:$O$2344,3,FALSE)</f>
        <v>Dec</v>
      </c>
    </row>
    <row r="1999" spans="1:17" ht="15.6" x14ac:dyDescent="0.3">
      <c r="A1999" s="21" t="s">
        <v>368</v>
      </c>
      <c r="B1999" t="str">
        <f>VLOOKUP($A1999,'Customer Names'!$A$2:$D$2336,3,FALSE)</f>
        <v>Halle</v>
      </c>
      <c r="C1999">
        <f>VLOOKUP($A1999,'Medical Examinations'!$A$1:$J$2336,2,FALSE)</f>
        <v>23.465</v>
      </c>
      <c r="D1999">
        <f>VLOOKUP($A1999,'Medical Examinations'!$A$1:$J$2336,3,FALSE)</f>
        <v>6.26</v>
      </c>
      <c r="E1999" t="str">
        <f>VLOOKUP($A1999,'Medical Examinations'!$A$1:$J$2336,4,FALSE)</f>
        <v>Yes</v>
      </c>
      <c r="F1999" t="str">
        <f>VLOOKUP($A1999,'Medical Examinations'!$A$1:$J$2336,5,FALSE)</f>
        <v>No</v>
      </c>
      <c r="G1999" t="str">
        <f>VLOOKUP($A1999,'Medical Examinations'!$A$1:$J$2336,6,FALSE)</f>
        <v>Yes</v>
      </c>
      <c r="H1999">
        <f>VLOOKUP($A1999,'Medical Examinations'!$A$1:$J$2336,7,FALSE)</f>
        <v>1</v>
      </c>
      <c r="I1999" t="str">
        <f>VLOOKUP($A1999,'Medical Examinations'!$A$1:$J$2336,8,FALSE)</f>
        <v>No</v>
      </c>
      <c r="J1999" t="str">
        <f>VLOOKUP($A1999,'Medical Examinations'!$A$1:$J$2336,9,FALSE)</f>
        <v>Normal Weight</v>
      </c>
      <c r="K1999" t="str">
        <f>VLOOKUP($A1999,'Medical Examinations'!$A$1:$J$2336,10,FALSE)</f>
        <v>Prediabetes</v>
      </c>
      <c r="L1999">
        <f>VLOOKUP($A1999,'Hospitalisation Details'!$A$1:$O$2344,2,FALSE)</f>
        <v>5</v>
      </c>
      <c r="M1999" s="6" t="str">
        <f>VLOOKUP($A1999,'Hospitalisation Details'!$A$1:$O$2344,5,FALSE)</f>
        <v>5-Jul-1997</v>
      </c>
      <c r="N1999" s="28">
        <f>VLOOKUP($A1999,'Hospitalisation Details'!$A$1:$O$2344,6,FALSE)</f>
        <v>25</v>
      </c>
      <c r="O1999" s="28">
        <f>VLOOKUP($A1999,'Hospitalisation Details'!$A$1:$O$2344,7,FALSE)</f>
        <v>0</v>
      </c>
      <c r="P1999" s="28">
        <f>VLOOKUP($A1999,'Hospitalisation Details'!$A$1:$O$2344,8,FALSE)</f>
        <v>3206.49</v>
      </c>
      <c r="Q1999" t="str">
        <f>VLOOKUP($A1999,'Hospitalisation Details'!$A$1:$O$2344,3,FALSE)</f>
        <v>Jul</v>
      </c>
    </row>
    <row r="2000" spans="1:17" ht="15.6" x14ac:dyDescent="0.3">
      <c r="A2000" s="21" t="s">
        <v>367</v>
      </c>
      <c r="B2000" t="str">
        <f>VLOOKUP($A2000,'Customer Names'!$A$2:$D$2336,3,FALSE)</f>
        <v>Carolyn</v>
      </c>
      <c r="C2000">
        <f>VLOOKUP($A2000,'Medical Examinations'!$A$1:$J$2336,2,FALSE)</f>
        <v>40.185000000000002</v>
      </c>
      <c r="D2000">
        <f>VLOOKUP($A2000,'Medical Examinations'!$A$1:$J$2336,3,FALSE)</f>
        <v>5.88</v>
      </c>
      <c r="E2000" t="str">
        <f>VLOOKUP($A2000,'Medical Examinations'!$A$1:$J$2336,4,FALSE)</f>
        <v>Yes</v>
      </c>
      <c r="F2000" t="str">
        <f>VLOOKUP($A2000,'Medical Examinations'!$A$1:$J$2336,5,FALSE)</f>
        <v>No</v>
      </c>
      <c r="G2000" t="str">
        <f>VLOOKUP($A2000,'Medical Examinations'!$A$1:$J$2336,6,FALSE)</f>
        <v>No</v>
      </c>
      <c r="H2000">
        <f>VLOOKUP($A2000,'Medical Examinations'!$A$1:$J$2336,7,FALSE)</f>
        <v>0</v>
      </c>
      <c r="I2000" t="str">
        <f>VLOOKUP($A2000,'Medical Examinations'!$A$1:$J$2336,8,FALSE)</f>
        <v>No</v>
      </c>
      <c r="J2000" t="str">
        <f>VLOOKUP($A2000,'Medical Examinations'!$A$1:$J$2336,9,FALSE)</f>
        <v>Obesity</v>
      </c>
      <c r="K2000" t="str">
        <f>VLOOKUP($A2000,'Medical Examinations'!$A$1:$J$2336,10,FALSE)</f>
        <v>Prediabetes</v>
      </c>
      <c r="L2000">
        <f>VLOOKUP($A2000,'Hospitalisation Details'!$A$1:$O$2344,2,FALSE)</f>
        <v>11</v>
      </c>
      <c r="M2000" s="6" t="str">
        <f>VLOOKUP($A2000,'Hospitalisation Details'!$A$1:$O$2344,5,FALSE)</f>
        <v>11-Oct-1996</v>
      </c>
      <c r="N2000" s="28">
        <f>VLOOKUP($A2000,'Hospitalisation Details'!$A$1:$O$2344,6,FALSE)</f>
        <v>26</v>
      </c>
      <c r="O2000" s="28">
        <f>VLOOKUP($A2000,'Hospitalisation Details'!$A$1:$O$2344,7,FALSE)</f>
        <v>0</v>
      </c>
      <c r="P2000" s="28">
        <f>VLOOKUP($A2000,'Hospitalisation Details'!$A$1:$O$2344,8,FALSE)</f>
        <v>3201.25</v>
      </c>
      <c r="Q2000" t="str">
        <f>VLOOKUP($A2000,'Hospitalisation Details'!$A$1:$O$2344,3,FALSE)</f>
        <v>Oct</v>
      </c>
    </row>
    <row r="2001" spans="1:17" ht="15.6" x14ac:dyDescent="0.3">
      <c r="A2001" s="21" t="s">
        <v>366</v>
      </c>
      <c r="B2001" t="str">
        <f>VLOOKUP($A2001,'Customer Names'!$A$2:$D$2336,3,FALSE)</f>
        <v>Tara D</v>
      </c>
      <c r="C2001">
        <f>VLOOKUP($A2001,'Medical Examinations'!$A$1:$J$2336,2,FALSE)</f>
        <v>21.89</v>
      </c>
      <c r="D2001">
        <f>VLOOKUP($A2001,'Medical Examinations'!$A$1:$J$2336,3,FALSE)</f>
        <v>5.72</v>
      </c>
      <c r="E2001" t="str">
        <f>VLOOKUP($A2001,'Medical Examinations'!$A$1:$J$2336,4,FALSE)</f>
        <v>Yes</v>
      </c>
      <c r="F2001" t="str">
        <f>VLOOKUP($A2001,'Medical Examinations'!$A$1:$J$2336,5,FALSE)</f>
        <v>No</v>
      </c>
      <c r="G2001" t="str">
        <f>VLOOKUP($A2001,'Medical Examinations'!$A$1:$J$2336,6,FALSE)</f>
        <v>No</v>
      </c>
      <c r="H2001">
        <f>VLOOKUP($A2001,'Medical Examinations'!$A$1:$J$2336,7,FALSE)</f>
        <v>0</v>
      </c>
      <c r="I2001" t="str">
        <f>VLOOKUP($A2001,'Medical Examinations'!$A$1:$J$2336,8,FALSE)</f>
        <v>No</v>
      </c>
      <c r="J2001" t="str">
        <f>VLOOKUP($A2001,'Medical Examinations'!$A$1:$J$2336,9,FALSE)</f>
        <v>Normal Weight</v>
      </c>
      <c r="K2001" t="str">
        <f>VLOOKUP($A2001,'Medical Examinations'!$A$1:$J$2336,10,FALSE)</f>
        <v>Prediabetes</v>
      </c>
      <c r="L2001">
        <f>VLOOKUP($A2001,'Hospitalisation Details'!$A$1:$O$2344,2,FALSE)</f>
        <v>2</v>
      </c>
      <c r="M2001" s="6" t="str">
        <f>VLOOKUP($A2001,'Hospitalisation Details'!$A$1:$O$2344,5,FALSE)</f>
        <v>2-Sep-2001</v>
      </c>
      <c r="N2001" s="28">
        <f>VLOOKUP($A2001,'Hospitalisation Details'!$A$1:$O$2344,6,FALSE)</f>
        <v>21</v>
      </c>
      <c r="O2001" s="28">
        <f>VLOOKUP($A2001,'Hospitalisation Details'!$A$1:$O$2344,7,FALSE)</f>
        <v>2</v>
      </c>
      <c r="P2001" s="28">
        <f>VLOOKUP($A2001,'Hospitalisation Details'!$A$1:$O$2344,8,FALSE)</f>
        <v>3180.51</v>
      </c>
      <c r="Q2001" t="str">
        <f>VLOOKUP($A2001,'Hospitalisation Details'!$A$1:$O$2344,3,FALSE)</f>
        <v>Sep</v>
      </c>
    </row>
    <row r="2002" spans="1:17" ht="15.6" x14ac:dyDescent="0.3">
      <c r="A2002" s="21" t="s">
        <v>365</v>
      </c>
      <c r="B2002" t="str">
        <f>VLOOKUP($A2002,'Customer Names'!$A$2:$D$2336,3,FALSE)</f>
        <v>Rasim M</v>
      </c>
      <c r="C2002">
        <f>VLOOKUP($A2002,'Medical Examinations'!$A$1:$J$2336,2,FALSE)</f>
        <v>29.34</v>
      </c>
      <c r="D2002">
        <f>VLOOKUP($A2002,'Medical Examinations'!$A$1:$J$2336,3,FALSE)</f>
        <v>6.09</v>
      </c>
      <c r="E2002" t="str">
        <f>VLOOKUP($A2002,'Medical Examinations'!$A$1:$J$2336,4,FALSE)</f>
        <v>Yes</v>
      </c>
      <c r="F2002" t="str">
        <f>VLOOKUP($A2002,'Medical Examinations'!$A$1:$J$2336,5,FALSE)</f>
        <v>Yes</v>
      </c>
      <c r="G2002" t="str">
        <f>VLOOKUP($A2002,'Medical Examinations'!$A$1:$J$2336,6,FALSE)</f>
        <v>No</v>
      </c>
      <c r="H2002">
        <f>VLOOKUP($A2002,'Medical Examinations'!$A$1:$J$2336,7,FALSE)</f>
        <v>2</v>
      </c>
      <c r="I2002" t="str">
        <f>VLOOKUP($A2002,'Medical Examinations'!$A$1:$J$2336,8,FALSE)</f>
        <v>No</v>
      </c>
      <c r="J2002" t="str">
        <f>VLOOKUP($A2002,'Medical Examinations'!$A$1:$J$2336,9,FALSE)</f>
        <v>Over Weight</v>
      </c>
      <c r="K2002" t="str">
        <f>VLOOKUP($A2002,'Medical Examinations'!$A$1:$J$2336,10,FALSE)</f>
        <v>Prediabetes</v>
      </c>
      <c r="L2002">
        <f>VLOOKUP($A2002,'Hospitalisation Details'!$A$1:$O$2344,2,FALSE)</f>
        <v>23</v>
      </c>
      <c r="M2002" s="6" t="str">
        <f>VLOOKUP($A2002,'Hospitalisation Details'!$A$1:$O$2344,5,FALSE)</f>
        <v>23-Sep-2000</v>
      </c>
      <c r="N2002" s="28">
        <f>VLOOKUP($A2002,'Hospitalisation Details'!$A$1:$O$2344,6,FALSE)</f>
        <v>22</v>
      </c>
      <c r="O2002" s="28">
        <f>VLOOKUP($A2002,'Hospitalisation Details'!$A$1:$O$2344,7,FALSE)</f>
        <v>0</v>
      </c>
      <c r="P2002" s="28">
        <f>VLOOKUP($A2002,'Hospitalisation Details'!$A$1:$O$2344,8,FALSE)</f>
        <v>3179.96</v>
      </c>
      <c r="Q2002" t="str">
        <f>VLOOKUP($A2002,'Hospitalisation Details'!$A$1:$O$2344,3,FALSE)</f>
        <v>Sep</v>
      </c>
    </row>
    <row r="2003" spans="1:17" ht="15.6" x14ac:dyDescent="0.3">
      <c r="A2003" s="21" t="s">
        <v>364</v>
      </c>
      <c r="B2003" t="str">
        <f>VLOOKUP($A2003,'Customer Names'!$A$2:$D$2336,3,FALSE)</f>
        <v>Dina</v>
      </c>
      <c r="C2003">
        <f>VLOOKUP($A2003,'Medical Examinations'!$A$1:$J$2336,2,FALSE)</f>
        <v>22.61</v>
      </c>
      <c r="D2003">
        <f>VLOOKUP($A2003,'Medical Examinations'!$A$1:$J$2336,3,FALSE)</f>
        <v>4.25</v>
      </c>
      <c r="E2003" t="str">
        <f>VLOOKUP($A2003,'Medical Examinations'!$A$1:$J$2336,4,FALSE)</f>
        <v>Yes</v>
      </c>
      <c r="F2003" t="str">
        <f>VLOOKUP($A2003,'Medical Examinations'!$A$1:$J$2336,5,FALSE)</f>
        <v>No</v>
      </c>
      <c r="G2003" t="str">
        <f>VLOOKUP($A2003,'Medical Examinations'!$A$1:$J$2336,6,FALSE)</f>
        <v>No</v>
      </c>
      <c r="H2003">
        <f>VLOOKUP($A2003,'Medical Examinations'!$A$1:$J$2336,7,FALSE)</f>
        <v>0</v>
      </c>
      <c r="I2003" t="str">
        <f>VLOOKUP($A2003,'Medical Examinations'!$A$1:$J$2336,8,FALSE)</f>
        <v>No</v>
      </c>
      <c r="J2003" t="str">
        <f>VLOOKUP($A2003,'Medical Examinations'!$A$1:$J$2336,9,FALSE)</f>
        <v>Normal Weight</v>
      </c>
      <c r="K2003" t="str">
        <f>VLOOKUP($A2003,'Medical Examinations'!$A$1:$J$2336,10,FALSE)</f>
        <v>Normal</v>
      </c>
      <c r="L2003">
        <f>VLOOKUP($A2003,'Hospitalisation Details'!$A$1:$O$2344,2,FALSE)</f>
        <v>3</v>
      </c>
      <c r="M2003" s="6" t="str">
        <f>VLOOKUP($A2003,'Hospitalisation Details'!$A$1:$O$2344,5,FALSE)</f>
        <v>3-Jul-1996</v>
      </c>
      <c r="N2003" s="28">
        <f>VLOOKUP($A2003,'Hospitalisation Details'!$A$1:$O$2344,6,FALSE)</f>
        <v>26</v>
      </c>
      <c r="O2003" s="28">
        <f>VLOOKUP($A2003,'Hospitalisation Details'!$A$1:$O$2344,7,FALSE)</f>
        <v>0</v>
      </c>
      <c r="P2003" s="28">
        <f>VLOOKUP($A2003,'Hospitalisation Details'!$A$1:$O$2344,8,FALSE)</f>
        <v>3176.82</v>
      </c>
      <c r="Q2003" t="str">
        <f>VLOOKUP($A2003,'Hospitalisation Details'!$A$1:$O$2344,3,FALSE)</f>
        <v>Jul</v>
      </c>
    </row>
    <row r="2004" spans="1:17" ht="15.6" x14ac:dyDescent="0.3">
      <c r="A2004" s="21" t="s">
        <v>363</v>
      </c>
      <c r="B2004" t="str">
        <f>VLOOKUP($A2004,'Customer Names'!$A$2:$D$2336,3,FALSE)</f>
        <v>Lisa</v>
      </c>
      <c r="C2004">
        <f>VLOOKUP($A2004,'Medical Examinations'!$A$1:$J$2336,2,FALSE)</f>
        <v>22.23</v>
      </c>
      <c r="D2004">
        <f>VLOOKUP($A2004,'Medical Examinations'!$A$1:$J$2336,3,FALSE)</f>
        <v>6.09</v>
      </c>
      <c r="E2004" t="str">
        <f>VLOOKUP($A2004,'Medical Examinations'!$A$1:$J$2336,4,FALSE)</f>
        <v>Yes</v>
      </c>
      <c r="F2004" t="str">
        <f>VLOOKUP($A2004,'Medical Examinations'!$A$1:$J$2336,5,FALSE)</f>
        <v>No</v>
      </c>
      <c r="G2004" t="str">
        <f>VLOOKUP($A2004,'Medical Examinations'!$A$1:$J$2336,6,FALSE)</f>
        <v>No</v>
      </c>
      <c r="H2004">
        <f>VLOOKUP($A2004,'Medical Examinations'!$A$1:$J$2336,7,FALSE)</f>
        <v>0</v>
      </c>
      <c r="I2004" t="str">
        <f>VLOOKUP($A2004,'Medical Examinations'!$A$1:$J$2336,8,FALSE)</f>
        <v>No</v>
      </c>
      <c r="J2004" t="str">
        <f>VLOOKUP($A2004,'Medical Examinations'!$A$1:$J$2336,9,FALSE)</f>
        <v>Normal Weight</v>
      </c>
      <c r="K2004" t="str">
        <f>VLOOKUP($A2004,'Medical Examinations'!$A$1:$J$2336,10,FALSE)</f>
        <v>Prediabetes</v>
      </c>
      <c r="L2004">
        <f>VLOOKUP($A2004,'Hospitalisation Details'!$A$1:$O$2344,2,FALSE)</f>
        <v>14</v>
      </c>
      <c r="M2004" s="6" t="str">
        <f>VLOOKUP($A2004,'Hospitalisation Details'!$A$1:$O$2344,5,FALSE)</f>
        <v>14-Aug-1996</v>
      </c>
      <c r="N2004" s="28">
        <f>VLOOKUP($A2004,'Hospitalisation Details'!$A$1:$O$2344,6,FALSE)</f>
        <v>26</v>
      </c>
      <c r="O2004" s="28">
        <f>VLOOKUP($A2004,'Hospitalisation Details'!$A$1:$O$2344,7,FALSE)</f>
        <v>0</v>
      </c>
      <c r="P2004" s="28">
        <f>VLOOKUP($A2004,'Hospitalisation Details'!$A$1:$O$2344,8,FALSE)</f>
        <v>3176.29</v>
      </c>
      <c r="Q2004" t="str">
        <f>VLOOKUP($A2004,'Hospitalisation Details'!$A$1:$O$2344,3,FALSE)</f>
        <v>Aug</v>
      </c>
    </row>
    <row r="2005" spans="1:17" ht="15.6" x14ac:dyDescent="0.3">
      <c r="A2005" s="21" t="s">
        <v>362</v>
      </c>
      <c r="B2005" t="str">
        <f>VLOOKUP($A2005,'Customer Names'!$A$2:$D$2336,3,FALSE)</f>
        <v>Caitrin</v>
      </c>
      <c r="C2005">
        <f>VLOOKUP($A2005,'Medical Examinations'!$A$1:$J$2336,2,FALSE)</f>
        <v>33.4</v>
      </c>
      <c r="D2005">
        <f>VLOOKUP($A2005,'Medical Examinations'!$A$1:$J$2336,3,FALSE)</f>
        <v>5.51</v>
      </c>
      <c r="E2005" t="str">
        <f>VLOOKUP($A2005,'Medical Examinations'!$A$1:$J$2336,4,FALSE)</f>
        <v>No</v>
      </c>
      <c r="F2005" t="str">
        <f>VLOOKUP($A2005,'Medical Examinations'!$A$1:$J$2336,5,FALSE)</f>
        <v>No</v>
      </c>
      <c r="G2005" t="str">
        <f>VLOOKUP($A2005,'Medical Examinations'!$A$1:$J$2336,6,FALSE)</f>
        <v>No</v>
      </c>
      <c r="H2005">
        <f>VLOOKUP($A2005,'Medical Examinations'!$A$1:$J$2336,7,FALSE)</f>
        <v>0</v>
      </c>
      <c r="I2005" t="str">
        <f>VLOOKUP($A2005,'Medical Examinations'!$A$1:$J$2336,8,FALSE)</f>
        <v>No</v>
      </c>
      <c r="J2005" t="str">
        <f>VLOOKUP($A2005,'Medical Examinations'!$A$1:$J$2336,9,FALSE)</f>
        <v>Obesity</v>
      </c>
      <c r="K2005" t="str">
        <f>VLOOKUP($A2005,'Medical Examinations'!$A$1:$J$2336,10,FALSE)</f>
        <v>Normal</v>
      </c>
      <c r="L2005">
        <f>VLOOKUP($A2005,'Hospitalisation Details'!$A$1:$O$2344,2,FALSE)</f>
        <v>6</v>
      </c>
      <c r="M2005" s="6" t="str">
        <f>VLOOKUP($A2005,'Hospitalisation Details'!$A$1:$O$2344,5,FALSE)</f>
        <v>6-Jul-1994</v>
      </c>
      <c r="N2005" s="28">
        <f>VLOOKUP($A2005,'Hospitalisation Details'!$A$1:$O$2344,6,FALSE)</f>
        <v>28</v>
      </c>
      <c r="O2005" s="28">
        <f>VLOOKUP($A2005,'Hospitalisation Details'!$A$1:$O$2344,7,FALSE)</f>
        <v>0</v>
      </c>
      <c r="P2005" s="28">
        <f>VLOOKUP($A2005,'Hospitalisation Details'!$A$1:$O$2344,8,FALSE)</f>
        <v>3172.02</v>
      </c>
      <c r="Q2005" t="str">
        <f>VLOOKUP($A2005,'Hospitalisation Details'!$A$1:$O$2344,3,FALSE)</f>
        <v>Jul</v>
      </c>
    </row>
    <row r="2006" spans="1:17" ht="15.6" x14ac:dyDescent="0.3">
      <c r="A2006" s="21" t="s">
        <v>361</v>
      </c>
      <c r="B2006" t="str">
        <f>VLOOKUP($A2006,'Customer Names'!$A$2:$D$2336,3,FALSE)</f>
        <v>Adriana S</v>
      </c>
      <c r="C2006">
        <f>VLOOKUP($A2006,'Medical Examinations'!$A$1:$J$2336,2,FALSE)</f>
        <v>33.11</v>
      </c>
      <c r="D2006">
        <f>VLOOKUP($A2006,'Medical Examinations'!$A$1:$J$2336,3,FALSE)</f>
        <v>5.63</v>
      </c>
      <c r="E2006" t="str">
        <f>VLOOKUP($A2006,'Medical Examinations'!$A$1:$J$2336,4,FALSE)</f>
        <v>No</v>
      </c>
      <c r="F2006" t="str">
        <f>VLOOKUP($A2006,'Medical Examinations'!$A$1:$J$2336,5,FALSE)</f>
        <v>No</v>
      </c>
      <c r="G2006" t="str">
        <f>VLOOKUP($A2006,'Medical Examinations'!$A$1:$J$2336,6,FALSE)</f>
        <v>No</v>
      </c>
      <c r="H2006">
        <f>VLOOKUP($A2006,'Medical Examinations'!$A$1:$J$2336,7,FALSE)</f>
        <v>0</v>
      </c>
      <c r="I2006" t="str">
        <f>VLOOKUP($A2006,'Medical Examinations'!$A$1:$J$2336,8,FALSE)</f>
        <v>No</v>
      </c>
      <c r="J2006" t="str">
        <f>VLOOKUP($A2006,'Medical Examinations'!$A$1:$J$2336,9,FALSE)</f>
        <v>Obesity</v>
      </c>
      <c r="K2006" t="str">
        <f>VLOOKUP($A2006,'Medical Examinations'!$A$1:$J$2336,10,FALSE)</f>
        <v>Normal</v>
      </c>
      <c r="L2006">
        <f>VLOOKUP($A2006,'Hospitalisation Details'!$A$1:$O$2344,2,FALSE)</f>
        <v>25</v>
      </c>
      <c r="M2006" s="6" t="str">
        <f>VLOOKUP($A2006,'Hospitalisation Details'!$A$1:$O$2344,5,FALSE)</f>
        <v>25-Oct-1994</v>
      </c>
      <c r="N2006" s="28">
        <f>VLOOKUP($A2006,'Hospitalisation Details'!$A$1:$O$2344,6,FALSE)</f>
        <v>28</v>
      </c>
      <c r="O2006" s="28">
        <f>VLOOKUP($A2006,'Hospitalisation Details'!$A$1:$O$2344,7,FALSE)</f>
        <v>0</v>
      </c>
      <c r="P2006" s="28">
        <f>VLOOKUP($A2006,'Hospitalisation Details'!$A$1:$O$2344,8,FALSE)</f>
        <v>3171.61</v>
      </c>
      <c r="Q2006" t="str">
        <f>VLOOKUP($A2006,'Hospitalisation Details'!$A$1:$O$2344,3,FALSE)</f>
        <v>Oct</v>
      </c>
    </row>
    <row r="2007" spans="1:17" ht="15.6" x14ac:dyDescent="0.3">
      <c r="A2007" s="21" t="s">
        <v>360</v>
      </c>
      <c r="B2007" t="str">
        <f>VLOOKUP($A2007,'Customer Names'!$A$2:$D$2336,3,FALSE)</f>
        <v>Megan</v>
      </c>
      <c r="C2007">
        <f>VLOOKUP($A2007,'Medical Examinations'!$A$1:$J$2336,2,FALSE)</f>
        <v>16.815000000000001</v>
      </c>
      <c r="D2007">
        <f>VLOOKUP($A2007,'Medical Examinations'!$A$1:$J$2336,3,FALSE)</f>
        <v>5.29</v>
      </c>
      <c r="E2007" t="str">
        <f>VLOOKUP($A2007,'Medical Examinations'!$A$1:$J$2336,4,FALSE)</f>
        <v>Yes</v>
      </c>
      <c r="F2007" t="str">
        <f>VLOOKUP($A2007,'Medical Examinations'!$A$1:$J$2336,5,FALSE)</f>
        <v>No</v>
      </c>
      <c r="G2007" t="str">
        <f>VLOOKUP($A2007,'Medical Examinations'!$A$1:$J$2336,6,FALSE)</f>
        <v>No</v>
      </c>
      <c r="H2007">
        <f>VLOOKUP($A2007,'Medical Examinations'!$A$1:$J$2336,7,FALSE)</f>
        <v>0</v>
      </c>
      <c r="I2007" t="str">
        <f>VLOOKUP($A2007,'Medical Examinations'!$A$1:$J$2336,8,FALSE)</f>
        <v>No</v>
      </c>
      <c r="J2007" t="str">
        <f>VLOOKUP($A2007,'Medical Examinations'!$A$1:$J$2336,9,FALSE)</f>
        <v>Under Weight</v>
      </c>
      <c r="K2007" t="str">
        <f>VLOOKUP($A2007,'Medical Examinations'!$A$1:$J$2336,10,FALSE)</f>
        <v>Normal</v>
      </c>
      <c r="L2007">
        <f>VLOOKUP($A2007,'Hospitalisation Details'!$A$1:$O$2344,2,FALSE)</f>
        <v>29</v>
      </c>
      <c r="M2007" s="6" t="str">
        <f>VLOOKUP($A2007,'Hospitalisation Details'!$A$1:$O$2344,5,FALSE)</f>
        <v>29-Aug-2001</v>
      </c>
      <c r="N2007" s="28">
        <f>VLOOKUP($A2007,'Hospitalisation Details'!$A$1:$O$2344,6,FALSE)</f>
        <v>21</v>
      </c>
      <c r="O2007" s="28">
        <f>VLOOKUP($A2007,'Hospitalisation Details'!$A$1:$O$2344,7,FALSE)</f>
        <v>1</v>
      </c>
      <c r="P2007" s="28">
        <f>VLOOKUP($A2007,'Hospitalisation Details'!$A$1:$O$2344,8,FALSE)</f>
        <v>3167.46</v>
      </c>
      <c r="Q2007" t="str">
        <f>VLOOKUP($A2007,'Hospitalisation Details'!$A$1:$O$2344,3,FALSE)</f>
        <v>Aug</v>
      </c>
    </row>
    <row r="2008" spans="1:17" ht="15.6" x14ac:dyDescent="0.3">
      <c r="A2008" s="21" t="s">
        <v>359</v>
      </c>
      <c r="B2008" t="str">
        <f>VLOOKUP($A2008,'Customer Names'!$A$2:$D$2336,3,FALSE)</f>
        <v>Kristen M</v>
      </c>
      <c r="C2008">
        <f>VLOOKUP($A2008,'Medical Examinations'!$A$1:$J$2336,2,FALSE)</f>
        <v>25.61</v>
      </c>
      <c r="D2008">
        <f>VLOOKUP($A2008,'Medical Examinations'!$A$1:$J$2336,3,FALSE)</f>
        <v>4</v>
      </c>
      <c r="E2008" t="str">
        <f>VLOOKUP($A2008,'Medical Examinations'!$A$1:$J$2336,4,FALSE)</f>
        <v>No</v>
      </c>
      <c r="F2008" t="str">
        <f>VLOOKUP($A2008,'Medical Examinations'!$A$1:$J$2336,5,FALSE)</f>
        <v>No</v>
      </c>
      <c r="G2008" t="str">
        <f>VLOOKUP($A2008,'Medical Examinations'!$A$1:$J$2336,6,FALSE)</f>
        <v>Yes</v>
      </c>
      <c r="H2008">
        <f>VLOOKUP($A2008,'Medical Examinations'!$A$1:$J$2336,7,FALSE)</f>
        <v>1</v>
      </c>
      <c r="I2008" t="str">
        <f>VLOOKUP($A2008,'Medical Examinations'!$A$1:$J$2336,8,FALSE)</f>
        <v>No</v>
      </c>
      <c r="J2008" t="str">
        <f>VLOOKUP($A2008,'Medical Examinations'!$A$1:$J$2336,9,FALSE)</f>
        <v>Over Weight</v>
      </c>
      <c r="K2008" t="str">
        <f>VLOOKUP($A2008,'Medical Examinations'!$A$1:$J$2336,10,FALSE)</f>
        <v>Normal</v>
      </c>
      <c r="L2008">
        <f>VLOOKUP($A2008,'Hospitalisation Details'!$A$1:$O$2344,2,FALSE)</f>
        <v>25</v>
      </c>
      <c r="M2008" s="6" t="str">
        <f>VLOOKUP($A2008,'Hospitalisation Details'!$A$1:$O$2344,5,FALSE)</f>
        <v>25-Sep-1993</v>
      </c>
      <c r="N2008" s="28">
        <f>VLOOKUP($A2008,'Hospitalisation Details'!$A$1:$O$2344,6,FALSE)</f>
        <v>29</v>
      </c>
      <c r="O2008" s="28">
        <f>VLOOKUP($A2008,'Hospitalisation Details'!$A$1:$O$2344,7,FALSE)</f>
        <v>0</v>
      </c>
      <c r="P2008" s="28">
        <f>VLOOKUP($A2008,'Hospitalisation Details'!$A$1:$O$2344,8,FALSE)</f>
        <v>3162.02</v>
      </c>
      <c r="Q2008" t="str">
        <f>VLOOKUP($A2008,'Hospitalisation Details'!$A$1:$O$2344,3,FALSE)</f>
        <v>Sep</v>
      </c>
    </row>
    <row r="2009" spans="1:17" ht="15.6" x14ac:dyDescent="0.3">
      <c r="A2009" s="21" t="s">
        <v>358</v>
      </c>
      <c r="B2009" t="str">
        <f>VLOOKUP($A2009,'Customer Names'!$A$2:$D$2336,3,FALSE)</f>
        <v>Alix</v>
      </c>
      <c r="C2009">
        <f>VLOOKUP($A2009,'Medical Examinations'!$A$1:$J$2336,2,FALSE)</f>
        <v>25.8</v>
      </c>
      <c r="D2009">
        <f>VLOOKUP($A2009,'Medical Examinations'!$A$1:$J$2336,3,FALSE)</f>
        <v>5.49</v>
      </c>
      <c r="E2009" t="str">
        <f>VLOOKUP($A2009,'Medical Examinations'!$A$1:$J$2336,4,FALSE)</f>
        <v>No</v>
      </c>
      <c r="F2009" t="str">
        <f>VLOOKUP($A2009,'Medical Examinations'!$A$1:$J$2336,5,FALSE)</f>
        <v>No</v>
      </c>
      <c r="G2009" t="str">
        <f>VLOOKUP($A2009,'Medical Examinations'!$A$1:$J$2336,6,FALSE)</f>
        <v>No</v>
      </c>
      <c r="H2009">
        <f>VLOOKUP($A2009,'Medical Examinations'!$A$1:$J$2336,7,FALSE)</f>
        <v>0</v>
      </c>
      <c r="I2009" t="str">
        <f>VLOOKUP($A2009,'Medical Examinations'!$A$1:$J$2336,8,FALSE)</f>
        <v>No</v>
      </c>
      <c r="J2009" t="str">
        <f>VLOOKUP($A2009,'Medical Examinations'!$A$1:$J$2336,9,FALSE)</f>
        <v>Over Weight</v>
      </c>
      <c r="K2009" t="str">
        <f>VLOOKUP($A2009,'Medical Examinations'!$A$1:$J$2336,10,FALSE)</f>
        <v>Normal</v>
      </c>
      <c r="L2009">
        <f>VLOOKUP($A2009,'Hospitalisation Details'!$A$1:$O$2344,2,FALSE)</f>
        <v>10</v>
      </c>
      <c r="M2009" s="6" t="str">
        <f>VLOOKUP($A2009,'Hospitalisation Details'!$A$1:$O$2344,5,FALSE)</f>
        <v>10-Jul-1994</v>
      </c>
      <c r="N2009" s="28">
        <f>VLOOKUP($A2009,'Hospitalisation Details'!$A$1:$O$2344,6,FALSE)</f>
        <v>28</v>
      </c>
      <c r="O2009" s="28">
        <f>VLOOKUP($A2009,'Hospitalisation Details'!$A$1:$O$2344,7,FALSE)</f>
        <v>0</v>
      </c>
      <c r="P2009" s="28">
        <f>VLOOKUP($A2009,'Hospitalisation Details'!$A$1:$O$2344,8,FALSE)</f>
        <v>3161.45</v>
      </c>
      <c r="Q2009" t="str">
        <f>VLOOKUP($A2009,'Hospitalisation Details'!$A$1:$O$2344,3,FALSE)</f>
        <v>Jul</v>
      </c>
    </row>
    <row r="2010" spans="1:17" ht="15.6" x14ac:dyDescent="0.3">
      <c r="A2010" s="21" t="s">
        <v>357</v>
      </c>
      <c r="B2010" t="str">
        <f>VLOOKUP($A2010,'Customer Names'!$A$2:$D$2336,3,FALSE)</f>
        <v>Kakushin</v>
      </c>
      <c r="C2010">
        <f>VLOOKUP($A2010,'Medical Examinations'!$A$1:$J$2336,2,FALSE)</f>
        <v>27.39</v>
      </c>
      <c r="D2010">
        <f>VLOOKUP($A2010,'Medical Examinations'!$A$1:$J$2336,3,FALSE)</f>
        <v>5.34</v>
      </c>
      <c r="E2010" t="str">
        <f>VLOOKUP($A2010,'Medical Examinations'!$A$1:$J$2336,4,FALSE)</f>
        <v>No</v>
      </c>
      <c r="F2010" t="str">
        <f>VLOOKUP($A2010,'Medical Examinations'!$A$1:$J$2336,5,FALSE)</f>
        <v>No</v>
      </c>
      <c r="G2010" t="str">
        <f>VLOOKUP($A2010,'Medical Examinations'!$A$1:$J$2336,6,FALSE)</f>
        <v>No</v>
      </c>
      <c r="H2010">
        <f>VLOOKUP($A2010,'Medical Examinations'!$A$1:$J$2336,7,FALSE)</f>
        <v>0</v>
      </c>
      <c r="I2010" t="str">
        <f>VLOOKUP($A2010,'Medical Examinations'!$A$1:$J$2336,8,FALSE)</f>
        <v>No</v>
      </c>
      <c r="J2010" t="str">
        <f>VLOOKUP($A2010,'Medical Examinations'!$A$1:$J$2336,9,FALSE)</f>
        <v>Over Weight</v>
      </c>
      <c r="K2010" t="str">
        <f>VLOOKUP($A2010,'Medical Examinations'!$A$1:$J$2336,10,FALSE)</f>
        <v>Normal</v>
      </c>
      <c r="L2010">
        <f>VLOOKUP($A2010,'Hospitalisation Details'!$A$1:$O$2344,2,FALSE)</f>
        <v>25</v>
      </c>
      <c r="M2010" s="6" t="str">
        <f>VLOOKUP($A2010,'Hospitalisation Details'!$A$1:$O$2344,5,FALSE)</f>
        <v>25-Jun-1999</v>
      </c>
      <c r="N2010" s="28">
        <f>VLOOKUP($A2010,'Hospitalisation Details'!$A$1:$O$2344,6,FALSE)</f>
        <v>23</v>
      </c>
      <c r="O2010" s="28">
        <f>VLOOKUP($A2010,'Hospitalisation Details'!$A$1:$O$2344,7,FALSE)</f>
        <v>0</v>
      </c>
      <c r="P2010" s="28">
        <f>VLOOKUP($A2010,'Hospitalisation Details'!$A$1:$O$2344,8,FALSE)</f>
        <v>3128.35</v>
      </c>
      <c r="Q2010" t="str">
        <f>VLOOKUP($A2010,'Hospitalisation Details'!$A$1:$O$2344,3,FALSE)</f>
        <v>Jun</v>
      </c>
    </row>
    <row r="2011" spans="1:17" ht="15.6" x14ac:dyDescent="0.3">
      <c r="A2011" s="21" t="s">
        <v>356</v>
      </c>
      <c r="B2011" t="str">
        <f>VLOOKUP($A2011,'Customer Names'!$A$2:$D$2336,3,FALSE)</f>
        <v>Michael J</v>
      </c>
      <c r="C2011">
        <f>VLOOKUP($A2011,'Medical Examinations'!$A$1:$J$2336,2,FALSE)</f>
        <v>17.03</v>
      </c>
      <c r="D2011">
        <f>VLOOKUP($A2011,'Medical Examinations'!$A$1:$J$2336,3,FALSE)</f>
        <v>4.12</v>
      </c>
      <c r="E2011" t="str">
        <f>VLOOKUP($A2011,'Medical Examinations'!$A$1:$J$2336,4,FALSE)</f>
        <v>No</v>
      </c>
      <c r="F2011" t="str">
        <f>VLOOKUP($A2011,'Medical Examinations'!$A$1:$J$2336,5,FALSE)</f>
        <v>No</v>
      </c>
      <c r="G2011" t="str">
        <f>VLOOKUP($A2011,'Medical Examinations'!$A$1:$J$2336,6,FALSE)</f>
        <v>No</v>
      </c>
      <c r="H2011">
        <f>VLOOKUP($A2011,'Medical Examinations'!$A$1:$J$2336,7,FALSE)</f>
        <v>1</v>
      </c>
      <c r="I2011" t="str">
        <f>VLOOKUP($A2011,'Medical Examinations'!$A$1:$J$2336,8,FALSE)</f>
        <v>No</v>
      </c>
      <c r="J2011" t="str">
        <f>VLOOKUP($A2011,'Medical Examinations'!$A$1:$J$2336,9,FALSE)</f>
        <v>Under Weight</v>
      </c>
      <c r="K2011" t="str">
        <f>VLOOKUP($A2011,'Medical Examinations'!$A$1:$J$2336,10,FALSE)</f>
        <v>Normal</v>
      </c>
      <c r="L2011">
        <f>VLOOKUP($A2011,'Hospitalisation Details'!$A$1:$O$2344,2,FALSE)</f>
        <v>1</v>
      </c>
      <c r="M2011" s="6" t="str">
        <f>VLOOKUP($A2011,'Hospitalisation Details'!$A$1:$O$2344,5,FALSE)</f>
        <v>1-Aug-1987</v>
      </c>
      <c r="N2011" s="28">
        <f>VLOOKUP($A2011,'Hospitalisation Details'!$A$1:$O$2344,6,FALSE)</f>
        <v>35</v>
      </c>
      <c r="O2011" s="28">
        <f>VLOOKUP($A2011,'Hospitalisation Details'!$A$1:$O$2344,7,FALSE)</f>
        <v>3</v>
      </c>
      <c r="P2011" s="28">
        <f>VLOOKUP($A2011,'Hospitalisation Details'!$A$1:$O$2344,8,FALSE)</f>
        <v>3088.06</v>
      </c>
      <c r="Q2011" t="str">
        <f>VLOOKUP($A2011,'Hospitalisation Details'!$A$1:$O$2344,3,FALSE)</f>
        <v>Aug</v>
      </c>
    </row>
    <row r="2012" spans="1:17" ht="15.6" x14ac:dyDescent="0.3">
      <c r="A2012" s="21" t="s">
        <v>355</v>
      </c>
      <c r="B2012" t="str">
        <f>VLOOKUP($A2012,'Customer Names'!$A$2:$D$2336,3,FALSE)</f>
        <v>Bradley</v>
      </c>
      <c r="C2012">
        <f>VLOOKUP($A2012,'Medical Examinations'!$A$1:$J$2336,2,FALSE)</f>
        <v>23.75</v>
      </c>
      <c r="D2012">
        <f>VLOOKUP($A2012,'Medical Examinations'!$A$1:$J$2336,3,FALSE)</f>
        <v>5.49</v>
      </c>
      <c r="E2012" t="str">
        <f>VLOOKUP($A2012,'Medical Examinations'!$A$1:$J$2336,4,FALSE)</f>
        <v>Yes</v>
      </c>
      <c r="F2012" t="str">
        <f>VLOOKUP($A2012,'Medical Examinations'!$A$1:$J$2336,5,FALSE)</f>
        <v>No</v>
      </c>
      <c r="G2012" t="str">
        <f>VLOOKUP($A2012,'Medical Examinations'!$A$1:$J$2336,6,FALSE)</f>
        <v>No</v>
      </c>
      <c r="H2012">
        <f>VLOOKUP($A2012,'Medical Examinations'!$A$1:$J$2336,7,FALSE)</f>
        <v>0</v>
      </c>
      <c r="I2012" t="str">
        <f>VLOOKUP($A2012,'Medical Examinations'!$A$1:$J$2336,8,FALSE)</f>
        <v>No</v>
      </c>
      <c r="J2012" t="str">
        <f>VLOOKUP($A2012,'Medical Examinations'!$A$1:$J$2336,9,FALSE)</f>
        <v>Normal Weight</v>
      </c>
      <c r="K2012" t="str">
        <f>VLOOKUP($A2012,'Medical Examinations'!$A$1:$J$2336,10,FALSE)</f>
        <v>Normal</v>
      </c>
      <c r="L2012">
        <f>VLOOKUP($A2012,'Hospitalisation Details'!$A$1:$O$2344,2,FALSE)</f>
        <v>13</v>
      </c>
      <c r="M2012" s="6" t="str">
        <f>VLOOKUP($A2012,'Hospitalisation Details'!$A$1:$O$2344,5,FALSE)</f>
        <v>13-Oct-2001</v>
      </c>
      <c r="N2012" s="28">
        <f>VLOOKUP($A2012,'Hospitalisation Details'!$A$1:$O$2344,6,FALSE)</f>
        <v>21</v>
      </c>
      <c r="O2012" s="28">
        <f>VLOOKUP($A2012,'Hospitalisation Details'!$A$1:$O$2344,7,FALSE)</f>
        <v>2</v>
      </c>
      <c r="P2012" s="28">
        <f>VLOOKUP($A2012,'Hospitalisation Details'!$A$1:$O$2344,8,FALSE)</f>
        <v>3077.1</v>
      </c>
      <c r="Q2012" t="str">
        <f>VLOOKUP($A2012,'Hospitalisation Details'!$A$1:$O$2344,3,FALSE)</f>
        <v>Oct</v>
      </c>
    </row>
    <row r="2013" spans="1:17" ht="15.6" x14ac:dyDescent="0.3">
      <c r="A2013" s="21" t="s">
        <v>353</v>
      </c>
      <c r="B2013" t="str">
        <f>VLOOKUP($A2013,'Customer Names'!$A$2:$D$2336,3,FALSE)</f>
        <v>Matt</v>
      </c>
      <c r="C2013">
        <f>VLOOKUP($A2013,'Medical Examinations'!$A$1:$J$2336,2,FALSE)</f>
        <v>26.03</v>
      </c>
      <c r="D2013">
        <f>VLOOKUP($A2013,'Medical Examinations'!$A$1:$J$2336,3,FALSE)</f>
        <v>5.1100000000000003</v>
      </c>
      <c r="E2013" t="str">
        <f>VLOOKUP($A2013,'Medical Examinations'!$A$1:$J$2336,4,FALSE)</f>
        <v>Yes</v>
      </c>
      <c r="F2013" t="str">
        <f>VLOOKUP($A2013,'Medical Examinations'!$A$1:$J$2336,5,FALSE)</f>
        <v>No</v>
      </c>
      <c r="G2013" t="str">
        <f>VLOOKUP($A2013,'Medical Examinations'!$A$1:$J$2336,6,FALSE)</f>
        <v>No</v>
      </c>
      <c r="H2013">
        <f>VLOOKUP($A2013,'Medical Examinations'!$A$1:$J$2336,7,FALSE)</f>
        <v>1</v>
      </c>
      <c r="I2013" t="str">
        <f>VLOOKUP($A2013,'Medical Examinations'!$A$1:$J$2336,8,FALSE)</f>
        <v>No</v>
      </c>
      <c r="J2013" t="str">
        <f>VLOOKUP($A2013,'Medical Examinations'!$A$1:$J$2336,9,FALSE)</f>
        <v>Over Weight</v>
      </c>
      <c r="K2013" t="str">
        <f>VLOOKUP($A2013,'Medical Examinations'!$A$1:$J$2336,10,FALSE)</f>
        <v>Normal</v>
      </c>
      <c r="L2013">
        <f>VLOOKUP($A2013,'Hospitalisation Details'!$A$1:$O$2344,2,FALSE)</f>
        <v>10</v>
      </c>
      <c r="M2013" s="6" t="str">
        <f>VLOOKUP($A2013,'Hospitalisation Details'!$A$1:$O$2344,5,FALSE)</f>
        <v>10-Sep-1995</v>
      </c>
      <c r="N2013" s="28">
        <f>VLOOKUP($A2013,'Hospitalisation Details'!$A$1:$O$2344,6,FALSE)</f>
        <v>27</v>
      </c>
      <c r="O2013" s="28">
        <f>VLOOKUP($A2013,'Hospitalisation Details'!$A$1:$O$2344,7,FALSE)</f>
        <v>0</v>
      </c>
      <c r="P2013" s="28">
        <f>VLOOKUP($A2013,'Hospitalisation Details'!$A$1:$O$2344,8,FALSE)</f>
        <v>3070.81</v>
      </c>
      <c r="Q2013" t="str">
        <f>VLOOKUP($A2013,'Hospitalisation Details'!$A$1:$O$2344,3,FALSE)</f>
        <v>Sep</v>
      </c>
    </row>
    <row r="2014" spans="1:17" ht="15.6" x14ac:dyDescent="0.3">
      <c r="A2014" s="21" t="s">
        <v>352</v>
      </c>
      <c r="B2014" t="str">
        <f>VLOOKUP($A2014,'Customer Names'!$A$2:$D$2336,3,FALSE)</f>
        <v>Amanda C</v>
      </c>
      <c r="C2014">
        <f>VLOOKUP($A2014,'Medical Examinations'!$A$1:$J$2336,2,FALSE)</f>
        <v>16.079999999999998</v>
      </c>
      <c r="D2014">
        <f>VLOOKUP($A2014,'Medical Examinations'!$A$1:$J$2336,3,FALSE)</f>
        <v>5.94</v>
      </c>
      <c r="E2014" t="str">
        <f>VLOOKUP($A2014,'Medical Examinations'!$A$1:$J$2336,4,FALSE)</f>
        <v>No</v>
      </c>
      <c r="F2014" t="str">
        <f>VLOOKUP($A2014,'Medical Examinations'!$A$1:$J$2336,5,FALSE)</f>
        <v>No</v>
      </c>
      <c r="G2014" t="str">
        <f>VLOOKUP($A2014,'Medical Examinations'!$A$1:$J$2336,6,FALSE)</f>
        <v>No</v>
      </c>
      <c r="H2014">
        <f>VLOOKUP($A2014,'Medical Examinations'!$A$1:$J$2336,7,FALSE)</f>
        <v>0</v>
      </c>
      <c r="I2014" t="str">
        <f>VLOOKUP($A2014,'Medical Examinations'!$A$1:$J$2336,8,FALSE)</f>
        <v>No</v>
      </c>
      <c r="J2014" t="str">
        <f>VLOOKUP($A2014,'Medical Examinations'!$A$1:$J$2336,9,FALSE)</f>
        <v>Under Weight</v>
      </c>
      <c r="K2014" t="str">
        <f>VLOOKUP($A2014,'Medical Examinations'!$A$1:$J$2336,10,FALSE)</f>
        <v>Prediabetes</v>
      </c>
      <c r="L2014">
        <f>VLOOKUP($A2014,'Hospitalisation Details'!$A$1:$O$2344,2,FALSE)</f>
        <v>1</v>
      </c>
      <c r="M2014" s="6" t="str">
        <f>VLOOKUP($A2014,'Hospitalisation Details'!$A$1:$O$2344,5,FALSE)</f>
        <v>1-Oct-1989</v>
      </c>
      <c r="N2014" s="28">
        <f>VLOOKUP($A2014,'Hospitalisation Details'!$A$1:$O$2344,6,FALSE)</f>
        <v>33</v>
      </c>
      <c r="O2014" s="28">
        <f>VLOOKUP($A2014,'Hospitalisation Details'!$A$1:$O$2344,7,FALSE)</f>
        <v>3</v>
      </c>
      <c r="P2014" s="28">
        <f>VLOOKUP($A2014,'Hospitalisation Details'!$A$1:$O$2344,8,FALSE)</f>
        <v>3065.49</v>
      </c>
      <c r="Q2014" t="str">
        <f>VLOOKUP($A2014,'Hospitalisation Details'!$A$1:$O$2344,3,FALSE)</f>
        <v>Oct</v>
      </c>
    </row>
    <row r="2015" spans="1:17" ht="15.6" x14ac:dyDescent="0.3">
      <c r="A2015" s="21" t="s">
        <v>351</v>
      </c>
      <c r="B2015" t="str">
        <f>VLOOKUP($A2015,'Customer Names'!$A$2:$D$2336,3,FALSE)</f>
        <v>Valur</v>
      </c>
      <c r="C2015">
        <f>VLOOKUP($A2015,'Medical Examinations'!$A$1:$J$2336,2,FALSE)</f>
        <v>30.875</v>
      </c>
      <c r="D2015">
        <f>VLOOKUP($A2015,'Medical Examinations'!$A$1:$J$2336,3,FALSE)</f>
        <v>5.54</v>
      </c>
      <c r="E2015" t="str">
        <f>VLOOKUP($A2015,'Medical Examinations'!$A$1:$J$2336,4,FALSE)</f>
        <v>No</v>
      </c>
      <c r="F2015" t="str">
        <f>VLOOKUP($A2015,'Medical Examinations'!$A$1:$J$2336,5,FALSE)</f>
        <v>No</v>
      </c>
      <c r="G2015" t="str">
        <f>VLOOKUP($A2015,'Medical Examinations'!$A$1:$J$2336,6,FALSE)</f>
        <v>No</v>
      </c>
      <c r="H2015">
        <f>VLOOKUP($A2015,'Medical Examinations'!$A$1:$J$2336,7,FALSE)</f>
        <v>0</v>
      </c>
      <c r="I2015" t="str">
        <f>VLOOKUP($A2015,'Medical Examinations'!$A$1:$J$2336,8,FALSE)</f>
        <v>No</v>
      </c>
      <c r="J2015" t="str">
        <f>VLOOKUP($A2015,'Medical Examinations'!$A$1:$J$2336,9,FALSE)</f>
        <v>Obesity</v>
      </c>
      <c r="K2015" t="str">
        <f>VLOOKUP($A2015,'Medical Examinations'!$A$1:$J$2336,10,FALSE)</f>
        <v>Normal</v>
      </c>
      <c r="L2015">
        <f>VLOOKUP($A2015,'Hospitalisation Details'!$A$1:$O$2344,2,FALSE)</f>
        <v>26</v>
      </c>
      <c r="M2015" s="6" t="str">
        <f>VLOOKUP($A2015,'Hospitalisation Details'!$A$1:$O$2344,5,FALSE)</f>
        <v>26-Sep-1994</v>
      </c>
      <c r="N2015" s="28">
        <f>VLOOKUP($A2015,'Hospitalisation Details'!$A$1:$O$2344,6,FALSE)</f>
        <v>28</v>
      </c>
      <c r="O2015" s="28">
        <f>VLOOKUP($A2015,'Hospitalisation Details'!$A$1:$O$2344,7,FALSE)</f>
        <v>0</v>
      </c>
      <c r="P2015" s="28">
        <f>VLOOKUP($A2015,'Hospitalisation Details'!$A$1:$O$2344,8,FALSE)</f>
        <v>3062.51</v>
      </c>
      <c r="Q2015" t="str">
        <f>VLOOKUP($A2015,'Hospitalisation Details'!$A$1:$O$2344,3,FALSE)</f>
        <v>Sep</v>
      </c>
    </row>
    <row r="2016" spans="1:17" ht="15.6" x14ac:dyDescent="0.3">
      <c r="A2016" s="21" t="s">
        <v>350</v>
      </c>
      <c r="B2016" t="str">
        <f>VLOOKUP($A2016,'Customer Names'!$A$2:$D$2336,3,FALSE)</f>
        <v>Erica J</v>
      </c>
      <c r="C2016">
        <f>VLOOKUP($A2016,'Medical Examinations'!$A$1:$J$2336,2,FALSE)</f>
        <v>31.79</v>
      </c>
      <c r="D2016">
        <f>VLOOKUP($A2016,'Medical Examinations'!$A$1:$J$2336,3,FALSE)</f>
        <v>7.09</v>
      </c>
      <c r="E2016" t="str">
        <f>VLOOKUP($A2016,'Medical Examinations'!$A$1:$J$2336,4,FALSE)</f>
        <v>No</v>
      </c>
      <c r="F2016" t="str">
        <f>VLOOKUP($A2016,'Medical Examinations'!$A$1:$J$2336,5,FALSE)</f>
        <v>No</v>
      </c>
      <c r="G2016" t="str">
        <f>VLOOKUP($A2016,'Medical Examinations'!$A$1:$J$2336,6,FALSE)</f>
        <v>No</v>
      </c>
      <c r="H2016">
        <f>VLOOKUP($A2016,'Medical Examinations'!$A$1:$J$2336,7,FALSE)</f>
        <v>0</v>
      </c>
      <c r="I2016" t="str">
        <f>VLOOKUP($A2016,'Medical Examinations'!$A$1:$J$2336,8,FALSE)</f>
        <v>No</v>
      </c>
      <c r="J2016" t="str">
        <f>VLOOKUP($A2016,'Medical Examinations'!$A$1:$J$2336,9,FALSE)</f>
        <v>Obesity</v>
      </c>
      <c r="K2016" t="str">
        <f>VLOOKUP($A2016,'Medical Examinations'!$A$1:$J$2336,10,FALSE)</f>
        <v>Diabetes</v>
      </c>
      <c r="L2016">
        <f>VLOOKUP($A2016,'Hospitalisation Details'!$A$1:$O$2344,2,FALSE)</f>
        <v>21</v>
      </c>
      <c r="M2016" s="6" t="str">
        <f>VLOOKUP($A2016,'Hospitalisation Details'!$A$1:$O$2344,5,FALSE)</f>
        <v>21-Jun-2002</v>
      </c>
      <c r="N2016" s="28">
        <f>VLOOKUP($A2016,'Hospitalisation Details'!$A$1:$O$2344,6,FALSE)</f>
        <v>20</v>
      </c>
      <c r="O2016" s="28">
        <f>VLOOKUP($A2016,'Hospitalisation Details'!$A$1:$O$2344,7,FALSE)</f>
        <v>2</v>
      </c>
      <c r="P2016" s="28">
        <f>VLOOKUP($A2016,'Hospitalisation Details'!$A$1:$O$2344,8,FALSE)</f>
        <v>3056.39</v>
      </c>
      <c r="Q2016" t="str">
        <f>VLOOKUP($A2016,'Hospitalisation Details'!$A$1:$O$2344,3,FALSE)</f>
        <v>Jun</v>
      </c>
    </row>
    <row r="2017" spans="1:17" ht="15.6" x14ac:dyDescent="0.3">
      <c r="A2017" s="21" t="s">
        <v>349</v>
      </c>
      <c r="B2017" t="str">
        <f>VLOOKUP($A2017,'Customer Names'!$A$2:$D$2336,3,FALSE)</f>
        <v>Stephen F</v>
      </c>
      <c r="C2017">
        <f>VLOOKUP($A2017,'Medical Examinations'!$A$1:$J$2336,2,FALSE)</f>
        <v>28.48</v>
      </c>
      <c r="D2017">
        <f>VLOOKUP($A2017,'Medical Examinations'!$A$1:$J$2336,3,FALSE)</f>
        <v>6.22</v>
      </c>
      <c r="E2017" t="str">
        <f>VLOOKUP($A2017,'Medical Examinations'!$A$1:$J$2336,4,FALSE)</f>
        <v>Yes</v>
      </c>
      <c r="F2017" t="str">
        <f>VLOOKUP($A2017,'Medical Examinations'!$A$1:$J$2336,5,FALSE)</f>
        <v>No</v>
      </c>
      <c r="G2017" t="str">
        <f>VLOOKUP($A2017,'Medical Examinations'!$A$1:$J$2336,6,FALSE)</f>
        <v>Yes</v>
      </c>
      <c r="H2017">
        <f>VLOOKUP($A2017,'Medical Examinations'!$A$1:$J$2336,7,FALSE)</f>
        <v>1</v>
      </c>
      <c r="I2017" t="str">
        <f>VLOOKUP($A2017,'Medical Examinations'!$A$1:$J$2336,8,FALSE)</f>
        <v>No</v>
      </c>
      <c r="J2017" t="str">
        <f>VLOOKUP($A2017,'Medical Examinations'!$A$1:$J$2336,9,FALSE)</f>
        <v>Over Weight</v>
      </c>
      <c r="K2017" t="str">
        <f>VLOOKUP($A2017,'Medical Examinations'!$A$1:$J$2336,10,FALSE)</f>
        <v>Prediabetes</v>
      </c>
      <c r="L2017">
        <f>VLOOKUP($A2017,'Hospitalisation Details'!$A$1:$O$2344,2,FALSE)</f>
        <v>22</v>
      </c>
      <c r="M2017" s="6" t="str">
        <f>VLOOKUP($A2017,'Hospitalisation Details'!$A$1:$O$2344,5,FALSE)</f>
        <v>22-Dec-1997</v>
      </c>
      <c r="N2017" s="28">
        <f>VLOOKUP($A2017,'Hospitalisation Details'!$A$1:$O$2344,6,FALSE)</f>
        <v>25</v>
      </c>
      <c r="O2017" s="28">
        <f>VLOOKUP($A2017,'Hospitalisation Details'!$A$1:$O$2344,7,FALSE)</f>
        <v>0</v>
      </c>
      <c r="P2017" s="28">
        <f>VLOOKUP($A2017,'Hospitalisation Details'!$A$1:$O$2344,8,FALSE)</f>
        <v>3051.73</v>
      </c>
      <c r="Q2017" t="str">
        <f>VLOOKUP($A2017,'Hospitalisation Details'!$A$1:$O$2344,3,FALSE)</f>
        <v>Dec</v>
      </c>
    </row>
    <row r="2018" spans="1:17" ht="15.6" x14ac:dyDescent="0.3">
      <c r="A2018" s="21" t="s">
        <v>348</v>
      </c>
      <c r="B2018" t="str">
        <f>VLOOKUP($A2018,'Customer Names'!$A$2:$D$2336,3,FALSE)</f>
        <v>Lissa</v>
      </c>
      <c r="C2018">
        <f>VLOOKUP($A2018,'Medical Examinations'!$A$1:$J$2336,2,FALSE)</f>
        <v>26.6</v>
      </c>
      <c r="D2018">
        <f>VLOOKUP($A2018,'Medical Examinations'!$A$1:$J$2336,3,FALSE)</f>
        <v>4.33</v>
      </c>
      <c r="E2018" t="str">
        <f>VLOOKUP($A2018,'Medical Examinations'!$A$1:$J$2336,4,FALSE)</f>
        <v>No</v>
      </c>
      <c r="F2018" t="str">
        <f>VLOOKUP($A2018,'Medical Examinations'!$A$1:$J$2336,5,FALSE)</f>
        <v>No</v>
      </c>
      <c r="G2018" t="str">
        <f>VLOOKUP($A2018,'Medical Examinations'!$A$1:$J$2336,6,FALSE)</f>
        <v>No</v>
      </c>
      <c r="H2018">
        <f>VLOOKUP($A2018,'Medical Examinations'!$A$1:$J$2336,7,FALSE)</f>
        <v>1</v>
      </c>
      <c r="I2018" t="str">
        <f>VLOOKUP($A2018,'Medical Examinations'!$A$1:$J$2336,8,FALSE)</f>
        <v>No</v>
      </c>
      <c r="J2018" t="str">
        <f>VLOOKUP($A2018,'Medical Examinations'!$A$1:$J$2336,9,FALSE)</f>
        <v>Over Weight</v>
      </c>
      <c r="K2018" t="str">
        <f>VLOOKUP($A2018,'Medical Examinations'!$A$1:$J$2336,10,FALSE)</f>
        <v>Normal</v>
      </c>
      <c r="L2018">
        <f>VLOOKUP($A2018,'Hospitalisation Details'!$A$1:$O$2344,2,FALSE)</f>
        <v>9</v>
      </c>
      <c r="M2018" s="6" t="str">
        <f>VLOOKUP($A2018,'Hospitalisation Details'!$A$1:$O$2344,5,FALSE)</f>
        <v>9-Aug-1998</v>
      </c>
      <c r="N2018" s="28">
        <f>VLOOKUP($A2018,'Hospitalisation Details'!$A$1:$O$2344,6,FALSE)</f>
        <v>24</v>
      </c>
      <c r="O2018" s="28">
        <f>VLOOKUP($A2018,'Hospitalisation Details'!$A$1:$O$2344,7,FALSE)</f>
        <v>0</v>
      </c>
      <c r="P2018" s="28">
        <f>VLOOKUP($A2018,'Hospitalisation Details'!$A$1:$O$2344,8,FALSE)</f>
        <v>3046.06</v>
      </c>
      <c r="Q2018" t="str">
        <f>VLOOKUP($A2018,'Hospitalisation Details'!$A$1:$O$2344,3,FALSE)</f>
        <v>Aug</v>
      </c>
    </row>
    <row r="2019" spans="1:17" ht="15.6" x14ac:dyDescent="0.3">
      <c r="A2019" s="21" t="s">
        <v>347</v>
      </c>
      <c r="B2019" t="str">
        <f>VLOOKUP($A2019,'Customer Names'!$A$2:$D$2336,3,FALSE)</f>
        <v>Megan</v>
      </c>
      <c r="C2019">
        <f>VLOOKUP($A2019,'Medical Examinations'!$A$1:$J$2336,2,FALSE)</f>
        <v>25.27</v>
      </c>
      <c r="D2019">
        <f>VLOOKUP($A2019,'Medical Examinations'!$A$1:$J$2336,3,FALSE)</f>
        <v>5.83</v>
      </c>
      <c r="E2019" t="str">
        <f>VLOOKUP($A2019,'Medical Examinations'!$A$1:$J$2336,4,FALSE)</f>
        <v>No</v>
      </c>
      <c r="F2019" t="str">
        <f>VLOOKUP($A2019,'Medical Examinations'!$A$1:$J$2336,5,FALSE)</f>
        <v>No</v>
      </c>
      <c r="G2019" t="str">
        <f>VLOOKUP($A2019,'Medical Examinations'!$A$1:$J$2336,6,FALSE)</f>
        <v>No</v>
      </c>
      <c r="H2019">
        <f>VLOOKUP($A2019,'Medical Examinations'!$A$1:$J$2336,7,FALSE)</f>
        <v>1</v>
      </c>
      <c r="I2019" t="str">
        <f>VLOOKUP($A2019,'Medical Examinations'!$A$1:$J$2336,8,FALSE)</f>
        <v>No</v>
      </c>
      <c r="J2019" t="str">
        <f>VLOOKUP($A2019,'Medical Examinations'!$A$1:$J$2336,9,FALSE)</f>
        <v>Over Weight</v>
      </c>
      <c r="K2019" t="str">
        <f>VLOOKUP($A2019,'Medical Examinations'!$A$1:$J$2336,10,FALSE)</f>
        <v>Prediabetes</v>
      </c>
      <c r="L2019">
        <f>VLOOKUP($A2019,'Hospitalisation Details'!$A$1:$O$2344,2,FALSE)</f>
        <v>15</v>
      </c>
      <c r="M2019" s="6" t="str">
        <f>VLOOKUP($A2019,'Hospitalisation Details'!$A$1:$O$2344,5,FALSE)</f>
        <v>15-Sep-1998</v>
      </c>
      <c r="N2019" s="28">
        <f>VLOOKUP($A2019,'Hospitalisation Details'!$A$1:$O$2344,6,FALSE)</f>
        <v>24</v>
      </c>
      <c r="O2019" s="28">
        <f>VLOOKUP($A2019,'Hospitalisation Details'!$A$1:$O$2344,7,FALSE)</f>
        <v>0</v>
      </c>
      <c r="P2019" s="28">
        <f>VLOOKUP($A2019,'Hospitalisation Details'!$A$1:$O$2344,8,FALSE)</f>
        <v>3044.21</v>
      </c>
      <c r="Q2019" t="str">
        <f>VLOOKUP($A2019,'Hospitalisation Details'!$A$1:$O$2344,3,FALSE)</f>
        <v>Sep</v>
      </c>
    </row>
    <row r="2020" spans="1:17" ht="15.6" x14ac:dyDescent="0.3">
      <c r="A2020" s="21" t="s">
        <v>346</v>
      </c>
      <c r="B2020" t="str">
        <f>VLOOKUP($A2020,'Customer Names'!$A$2:$D$2336,3,FALSE)</f>
        <v>Alyson</v>
      </c>
      <c r="C2020">
        <f>VLOOKUP($A2020,'Medical Examinations'!$A$1:$J$2336,2,FALSE)</f>
        <v>34.484999999999999</v>
      </c>
      <c r="D2020">
        <f>VLOOKUP($A2020,'Medical Examinations'!$A$1:$J$2336,3,FALSE)</f>
        <v>4.7</v>
      </c>
      <c r="E2020" t="str">
        <f>VLOOKUP($A2020,'Medical Examinations'!$A$1:$J$2336,4,FALSE)</f>
        <v>Yes</v>
      </c>
      <c r="F2020" t="str">
        <f>VLOOKUP($A2020,'Medical Examinations'!$A$1:$J$2336,5,FALSE)</f>
        <v>No</v>
      </c>
      <c r="G2020" t="str">
        <f>VLOOKUP($A2020,'Medical Examinations'!$A$1:$J$2336,6,FALSE)</f>
        <v>Yes</v>
      </c>
      <c r="H2020">
        <f>VLOOKUP($A2020,'Medical Examinations'!$A$1:$J$2336,7,FALSE)</f>
        <v>1</v>
      </c>
      <c r="I2020" t="str">
        <f>VLOOKUP($A2020,'Medical Examinations'!$A$1:$J$2336,8,FALSE)</f>
        <v>No</v>
      </c>
      <c r="J2020" t="str">
        <f>VLOOKUP($A2020,'Medical Examinations'!$A$1:$J$2336,9,FALSE)</f>
        <v>Obesity</v>
      </c>
      <c r="K2020" t="str">
        <f>VLOOKUP($A2020,'Medical Examinations'!$A$1:$J$2336,10,FALSE)</f>
        <v>Normal</v>
      </c>
      <c r="L2020">
        <f>VLOOKUP($A2020,'Hospitalisation Details'!$A$1:$O$2344,2,FALSE)</f>
        <v>19</v>
      </c>
      <c r="M2020" s="6" t="str">
        <f>VLOOKUP($A2020,'Hospitalisation Details'!$A$1:$O$2344,5,FALSE)</f>
        <v>19-Dec-1997</v>
      </c>
      <c r="N2020" s="28">
        <f>VLOOKUP($A2020,'Hospitalisation Details'!$A$1:$O$2344,6,FALSE)</f>
        <v>25</v>
      </c>
      <c r="O2020" s="28">
        <f>VLOOKUP($A2020,'Hospitalisation Details'!$A$1:$O$2344,7,FALSE)</f>
        <v>0</v>
      </c>
      <c r="P2020" s="28">
        <f>VLOOKUP($A2020,'Hospitalisation Details'!$A$1:$O$2344,8,FALSE)</f>
        <v>3021.81</v>
      </c>
      <c r="Q2020" t="str">
        <f>VLOOKUP($A2020,'Hospitalisation Details'!$A$1:$O$2344,3,FALSE)</f>
        <v>Dec</v>
      </c>
    </row>
    <row r="2021" spans="1:17" ht="15.6" x14ac:dyDescent="0.3">
      <c r="A2021" s="21" t="s">
        <v>345</v>
      </c>
      <c r="B2021" t="str">
        <f>VLOOKUP($A2021,'Customer Names'!$A$2:$D$2336,3,FALSE)</f>
        <v>Chance B</v>
      </c>
      <c r="C2021">
        <f>VLOOKUP($A2021,'Medical Examinations'!$A$1:$J$2336,2,FALSE)</f>
        <v>15.57</v>
      </c>
      <c r="D2021">
        <f>VLOOKUP($A2021,'Medical Examinations'!$A$1:$J$2336,3,FALSE)</f>
        <v>4.07</v>
      </c>
      <c r="E2021" t="str">
        <f>VLOOKUP($A2021,'Medical Examinations'!$A$1:$J$2336,4,FALSE)</f>
        <v>Yes</v>
      </c>
      <c r="F2021" t="str">
        <f>VLOOKUP($A2021,'Medical Examinations'!$A$1:$J$2336,5,FALSE)</f>
        <v>No</v>
      </c>
      <c r="G2021" t="str">
        <f>VLOOKUP($A2021,'Medical Examinations'!$A$1:$J$2336,6,FALSE)</f>
        <v>No</v>
      </c>
      <c r="H2021">
        <f>VLOOKUP($A2021,'Medical Examinations'!$A$1:$J$2336,7,FALSE)</f>
        <v>1</v>
      </c>
      <c r="I2021" t="str">
        <f>VLOOKUP($A2021,'Medical Examinations'!$A$1:$J$2336,8,FALSE)</f>
        <v>No</v>
      </c>
      <c r="J2021" t="str">
        <f>VLOOKUP($A2021,'Medical Examinations'!$A$1:$J$2336,9,FALSE)</f>
        <v>Under Weight</v>
      </c>
      <c r="K2021" t="str">
        <f>VLOOKUP($A2021,'Medical Examinations'!$A$1:$J$2336,10,FALSE)</f>
        <v>Normal</v>
      </c>
      <c r="L2021">
        <f>VLOOKUP($A2021,'Hospitalisation Details'!$A$1:$O$2344,2,FALSE)</f>
        <v>28</v>
      </c>
      <c r="M2021" s="6" t="str">
        <f>VLOOKUP($A2021,'Hospitalisation Details'!$A$1:$O$2344,5,FALSE)</f>
        <v>28-Sep-1988</v>
      </c>
      <c r="N2021" s="28">
        <f>VLOOKUP($A2021,'Hospitalisation Details'!$A$1:$O$2344,6,FALSE)</f>
        <v>34</v>
      </c>
      <c r="O2021" s="28">
        <f>VLOOKUP($A2021,'Hospitalisation Details'!$A$1:$O$2344,7,FALSE)</f>
        <v>3</v>
      </c>
      <c r="P2021" s="28">
        <f>VLOOKUP($A2021,'Hospitalisation Details'!$A$1:$O$2344,8,FALSE)</f>
        <v>3018.04</v>
      </c>
      <c r="Q2021" t="str">
        <f>VLOOKUP($A2021,'Hospitalisation Details'!$A$1:$O$2344,3,FALSE)</f>
        <v>Sep</v>
      </c>
    </row>
    <row r="2022" spans="1:17" ht="15.6" x14ac:dyDescent="0.3">
      <c r="A2022" s="21" t="s">
        <v>344</v>
      </c>
      <c r="B2022" t="str">
        <f>VLOOKUP($A2022,'Customer Names'!$A$2:$D$2336,3,FALSE)</f>
        <v>Sean P</v>
      </c>
      <c r="C2022">
        <f>VLOOKUP($A2022,'Medical Examinations'!$A$1:$J$2336,2,FALSE)</f>
        <v>30.36</v>
      </c>
      <c r="D2022">
        <f>VLOOKUP($A2022,'Medical Examinations'!$A$1:$J$2336,3,FALSE)</f>
        <v>9.39</v>
      </c>
      <c r="E2022" t="str">
        <f>VLOOKUP($A2022,'Medical Examinations'!$A$1:$J$2336,4,FALSE)</f>
        <v>No</v>
      </c>
      <c r="F2022" t="str">
        <f>VLOOKUP($A2022,'Medical Examinations'!$A$1:$J$2336,5,FALSE)</f>
        <v>No</v>
      </c>
      <c r="G2022" t="str">
        <f>VLOOKUP($A2022,'Medical Examinations'!$A$1:$J$2336,6,FALSE)</f>
        <v>No</v>
      </c>
      <c r="H2022">
        <f>VLOOKUP($A2022,'Medical Examinations'!$A$1:$J$2336,7,FALSE)</f>
        <v>0</v>
      </c>
      <c r="I2022" t="str">
        <f>VLOOKUP($A2022,'Medical Examinations'!$A$1:$J$2336,8,FALSE)</f>
        <v>No</v>
      </c>
      <c r="J2022" t="str">
        <f>VLOOKUP($A2022,'Medical Examinations'!$A$1:$J$2336,9,FALSE)</f>
        <v>Obesity</v>
      </c>
      <c r="K2022" t="str">
        <f>VLOOKUP($A2022,'Medical Examinations'!$A$1:$J$2336,10,FALSE)</f>
        <v>Diabetes</v>
      </c>
      <c r="L2022">
        <f>VLOOKUP($A2022,'Hospitalisation Details'!$A$1:$O$2344,2,FALSE)</f>
        <v>15</v>
      </c>
      <c r="M2022" s="6" t="str">
        <f>VLOOKUP($A2022,'Hospitalisation Details'!$A$1:$O$2344,5,FALSE)</f>
        <v>15-Dec-2002</v>
      </c>
      <c r="N2022" s="28">
        <f>VLOOKUP($A2022,'Hospitalisation Details'!$A$1:$O$2344,6,FALSE)</f>
        <v>20</v>
      </c>
      <c r="O2022" s="28">
        <f>VLOOKUP($A2022,'Hospitalisation Details'!$A$1:$O$2344,7,FALSE)</f>
        <v>0</v>
      </c>
      <c r="P2022" s="28">
        <f>VLOOKUP($A2022,'Hospitalisation Details'!$A$1:$O$2344,8,FALSE)</f>
        <v>3012.22</v>
      </c>
      <c r="Q2022" t="str">
        <f>VLOOKUP($A2022,'Hospitalisation Details'!$A$1:$O$2344,3,FALSE)</f>
        <v>Dec</v>
      </c>
    </row>
    <row r="2023" spans="1:17" ht="15.6" x14ac:dyDescent="0.3">
      <c r="A2023" s="21" t="s">
        <v>343</v>
      </c>
      <c r="B2023" t="str">
        <f>VLOOKUP($A2023,'Customer Names'!$A$2:$D$2336,3,FALSE)</f>
        <v>Therese</v>
      </c>
      <c r="C2023">
        <f>VLOOKUP($A2023,'Medical Examinations'!$A$1:$J$2336,2,FALSE)</f>
        <v>19.37</v>
      </c>
      <c r="D2023">
        <f>VLOOKUP($A2023,'Medical Examinations'!$A$1:$J$2336,3,FALSE)</f>
        <v>4.18</v>
      </c>
      <c r="E2023" t="str">
        <f>VLOOKUP($A2023,'Medical Examinations'!$A$1:$J$2336,4,FALSE)</f>
        <v>No</v>
      </c>
      <c r="F2023" t="str">
        <f>VLOOKUP($A2023,'Medical Examinations'!$A$1:$J$2336,5,FALSE)</f>
        <v>No</v>
      </c>
      <c r="G2023" t="str">
        <f>VLOOKUP($A2023,'Medical Examinations'!$A$1:$J$2336,6,FALSE)</f>
        <v>No</v>
      </c>
      <c r="H2023">
        <f>VLOOKUP($A2023,'Medical Examinations'!$A$1:$J$2336,7,FALSE)</f>
        <v>0</v>
      </c>
      <c r="I2023" t="str">
        <f>VLOOKUP($A2023,'Medical Examinations'!$A$1:$J$2336,8,FALSE)</f>
        <v>No</v>
      </c>
      <c r="J2023" t="str">
        <f>VLOOKUP($A2023,'Medical Examinations'!$A$1:$J$2336,9,FALSE)</f>
        <v>Normal Weight</v>
      </c>
      <c r="K2023" t="str">
        <f>VLOOKUP($A2023,'Medical Examinations'!$A$1:$J$2336,10,FALSE)</f>
        <v>Normal</v>
      </c>
      <c r="L2023">
        <f>VLOOKUP($A2023,'Hospitalisation Details'!$A$1:$O$2344,2,FALSE)</f>
        <v>20</v>
      </c>
      <c r="M2023" s="6" t="str">
        <f>VLOOKUP($A2023,'Hospitalisation Details'!$A$1:$O$2344,5,FALSE)</f>
        <v>20-Nov-1991</v>
      </c>
      <c r="N2023" s="28">
        <f>VLOOKUP($A2023,'Hospitalisation Details'!$A$1:$O$2344,6,FALSE)</f>
        <v>31</v>
      </c>
      <c r="O2023" s="28">
        <f>VLOOKUP($A2023,'Hospitalisation Details'!$A$1:$O$2344,7,FALSE)</f>
        <v>3</v>
      </c>
      <c r="P2023" s="28">
        <f>VLOOKUP($A2023,'Hospitalisation Details'!$A$1:$O$2344,8,FALSE)</f>
        <v>2985.67</v>
      </c>
      <c r="Q2023" t="str">
        <f>VLOOKUP($A2023,'Hospitalisation Details'!$A$1:$O$2344,3,FALSE)</f>
        <v>Nov</v>
      </c>
    </row>
    <row r="2024" spans="1:17" ht="15.6" x14ac:dyDescent="0.3">
      <c r="A2024" s="21" t="s">
        <v>342</v>
      </c>
      <c r="B2024" t="str">
        <f>VLOOKUP($A2024,'Customer Names'!$A$2:$D$2336,3,FALSE)</f>
        <v>Beau</v>
      </c>
      <c r="C2024">
        <f>VLOOKUP($A2024,'Medical Examinations'!$A$1:$J$2336,2,FALSE)</f>
        <v>16.71</v>
      </c>
      <c r="D2024">
        <f>VLOOKUP($A2024,'Medical Examinations'!$A$1:$J$2336,3,FALSE)</f>
        <v>4.18</v>
      </c>
      <c r="E2024" t="str">
        <f>VLOOKUP($A2024,'Medical Examinations'!$A$1:$J$2336,4,FALSE)</f>
        <v>No</v>
      </c>
      <c r="F2024" t="str">
        <f>VLOOKUP($A2024,'Medical Examinations'!$A$1:$J$2336,5,FALSE)</f>
        <v>No</v>
      </c>
      <c r="G2024" t="str">
        <f>VLOOKUP($A2024,'Medical Examinations'!$A$1:$J$2336,6,FALSE)</f>
        <v>No</v>
      </c>
      <c r="H2024">
        <f>VLOOKUP($A2024,'Medical Examinations'!$A$1:$J$2336,7,FALSE)</f>
        <v>1</v>
      </c>
      <c r="I2024" t="str">
        <f>VLOOKUP($A2024,'Medical Examinations'!$A$1:$J$2336,8,FALSE)</f>
        <v>No</v>
      </c>
      <c r="J2024" t="str">
        <f>VLOOKUP($A2024,'Medical Examinations'!$A$1:$J$2336,9,FALSE)</f>
        <v>Under Weight</v>
      </c>
      <c r="K2024" t="str">
        <f>VLOOKUP($A2024,'Medical Examinations'!$A$1:$J$2336,10,FALSE)</f>
        <v>Normal</v>
      </c>
      <c r="L2024">
        <f>VLOOKUP($A2024,'Hospitalisation Details'!$A$1:$O$2344,2,FALSE)</f>
        <v>18</v>
      </c>
      <c r="M2024" s="6" t="str">
        <f>VLOOKUP($A2024,'Hospitalisation Details'!$A$1:$O$2344,5,FALSE)</f>
        <v>18-Jun-1987</v>
      </c>
      <c r="N2024" s="28">
        <f>VLOOKUP($A2024,'Hospitalisation Details'!$A$1:$O$2344,6,FALSE)</f>
        <v>35</v>
      </c>
      <c r="O2024" s="28">
        <f>VLOOKUP($A2024,'Hospitalisation Details'!$A$1:$O$2344,7,FALSE)</f>
        <v>3</v>
      </c>
      <c r="P2024" s="28">
        <f>VLOOKUP($A2024,'Hospitalisation Details'!$A$1:$O$2344,8,FALSE)</f>
        <v>2979.52</v>
      </c>
      <c r="Q2024" t="str">
        <f>VLOOKUP($A2024,'Hospitalisation Details'!$A$1:$O$2344,3,FALSE)</f>
        <v>Jun</v>
      </c>
    </row>
    <row r="2025" spans="1:17" ht="15.6" x14ac:dyDescent="0.3">
      <c r="A2025" s="21" t="s">
        <v>341</v>
      </c>
      <c r="B2025" t="str">
        <f>VLOOKUP($A2025,'Customer Names'!$A$2:$D$2336,3,FALSE)</f>
        <v>Kelsey M</v>
      </c>
      <c r="C2025">
        <f>VLOOKUP($A2025,'Medical Examinations'!$A$1:$J$2336,2,FALSE)</f>
        <v>24.1</v>
      </c>
      <c r="D2025">
        <f>VLOOKUP($A2025,'Medical Examinations'!$A$1:$J$2336,3,FALSE)</f>
        <v>4.4000000000000004</v>
      </c>
      <c r="E2025" t="str">
        <f>VLOOKUP($A2025,'Medical Examinations'!$A$1:$J$2336,4,FALSE)</f>
        <v>Yes</v>
      </c>
      <c r="F2025" t="str">
        <f>VLOOKUP($A2025,'Medical Examinations'!$A$1:$J$2336,5,FALSE)</f>
        <v>No</v>
      </c>
      <c r="G2025" t="str">
        <f>VLOOKUP($A2025,'Medical Examinations'!$A$1:$J$2336,6,FALSE)</f>
        <v>No</v>
      </c>
      <c r="H2025">
        <f>VLOOKUP($A2025,'Medical Examinations'!$A$1:$J$2336,7,FALSE)</f>
        <v>1</v>
      </c>
      <c r="I2025" t="str">
        <f>VLOOKUP($A2025,'Medical Examinations'!$A$1:$J$2336,8,FALSE)</f>
        <v>No</v>
      </c>
      <c r="J2025" t="str">
        <f>VLOOKUP($A2025,'Medical Examinations'!$A$1:$J$2336,9,FALSE)</f>
        <v>Normal Weight</v>
      </c>
      <c r="K2025" t="str">
        <f>VLOOKUP($A2025,'Medical Examinations'!$A$1:$J$2336,10,FALSE)</f>
        <v>Normal</v>
      </c>
      <c r="L2025">
        <f>VLOOKUP($A2025,'Hospitalisation Details'!$A$1:$O$2344,2,FALSE)</f>
        <v>24</v>
      </c>
      <c r="M2025" s="6" t="str">
        <f>VLOOKUP($A2025,'Hospitalisation Details'!$A$1:$O$2344,5,FALSE)</f>
        <v>24-Sep-1995</v>
      </c>
      <c r="N2025" s="28">
        <f>VLOOKUP($A2025,'Hospitalisation Details'!$A$1:$O$2344,6,FALSE)</f>
        <v>27</v>
      </c>
      <c r="O2025" s="28">
        <f>VLOOKUP($A2025,'Hospitalisation Details'!$A$1:$O$2344,7,FALSE)</f>
        <v>0</v>
      </c>
      <c r="P2025" s="28">
        <f>VLOOKUP($A2025,'Hospitalisation Details'!$A$1:$O$2344,8,FALSE)</f>
        <v>2974.13</v>
      </c>
      <c r="Q2025" t="str">
        <f>VLOOKUP($A2025,'Hospitalisation Details'!$A$1:$O$2344,3,FALSE)</f>
        <v>Sep</v>
      </c>
    </row>
    <row r="2026" spans="1:17" ht="15.6" x14ac:dyDescent="0.3">
      <c r="A2026" s="21" t="s">
        <v>340</v>
      </c>
      <c r="B2026" t="str">
        <f>VLOOKUP($A2026,'Customer Names'!$A$2:$D$2336,3,FALSE)</f>
        <v>Gretchen</v>
      </c>
      <c r="C2026">
        <f>VLOOKUP($A2026,'Medical Examinations'!$A$1:$J$2336,2,FALSE)</f>
        <v>29.77</v>
      </c>
      <c r="D2026">
        <f>VLOOKUP($A2026,'Medical Examinations'!$A$1:$J$2336,3,FALSE)</f>
        <v>9.9</v>
      </c>
      <c r="E2026" t="str">
        <f>VLOOKUP($A2026,'Medical Examinations'!$A$1:$J$2336,4,FALSE)</f>
        <v>No</v>
      </c>
      <c r="F2026" t="str">
        <f>VLOOKUP($A2026,'Medical Examinations'!$A$1:$J$2336,5,FALSE)</f>
        <v>No</v>
      </c>
      <c r="G2026" t="str">
        <f>VLOOKUP($A2026,'Medical Examinations'!$A$1:$J$2336,6,FALSE)</f>
        <v>No</v>
      </c>
      <c r="H2026">
        <f>VLOOKUP($A2026,'Medical Examinations'!$A$1:$J$2336,7,FALSE)</f>
        <v>0</v>
      </c>
      <c r="I2026" t="str">
        <f>VLOOKUP($A2026,'Medical Examinations'!$A$1:$J$2336,8,FALSE)</f>
        <v>No</v>
      </c>
      <c r="J2026" t="str">
        <f>VLOOKUP($A2026,'Medical Examinations'!$A$1:$J$2336,9,FALSE)</f>
        <v>Over Weight</v>
      </c>
      <c r="K2026" t="str">
        <f>VLOOKUP($A2026,'Medical Examinations'!$A$1:$J$2336,10,FALSE)</f>
        <v>Diabetes</v>
      </c>
      <c r="L2026">
        <f>VLOOKUP($A2026,'Hospitalisation Details'!$A$1:$O$2344,2,FALSE)</f>
        <v>30</v>
      </c>
      <c r="M2026" s="6" t="str">
        <f>VLOOKUP($A2026,'Hospitalisation Details'!$A$1:$O$2344,5,FALSE)</f>
        <v>30-Sep-2002</v>
      </c>
      <c r="N2026" s="28">
        <f>VLOOKUP($A2026,'Hospitalisation Details'!$A$1:$O$2344,6,FALSE)</f>
        <v>20</v>
      </c>
      <c r="O2026" s="28">
        <f>VLOOKUP($A2026,'Hospitalisation Details'!$A$1:$O$2344,7,FALSE)</f>
        <v>0</v>
      </c>
      <c r="P2026" s="28">
        <f>VLOOKUP($A2026,'Hospitalisation Details'!$A$1:$O$2344,8,FALSE)</f>
        <v>2943.41</v>
      </c>
      <c r="Q2026" t="str">
        <f>VLOOKUP($A2026,'Hospitalisation Details'!$A$1:$O$2344,3,FALSE)</f>
        <v>Sep</v>
      </c>
    </row>
    <row r="2027" spans="1:17" ht="15.6" x14ac:dyDescent="0.3">
      <c r="A2027" s="21" t="s">
        <v>339</v>
      </c>
      <c r="B2027" t="str">
        <f>VLOOKUP($A2027,'Customer Names'!$A$2:$D$2336,3,FALSE)</f>
        <v>Nicholas E</v>
      </c>
      <c r="C2027">
        <f>VLOOKUP($A2027,'Medical Examinations'!$A$1:$J$2336,2,FALSE)</f>
        <v>46.53</v>
      </c>
      <c r="D2027">
        <f>VLOOKUP($A2027,'Medical Examinations'!$A$1:$J$2336,3,FALSE)</f>
        <v>4.84</v>
      </c>
      <c r="E2027" t="str">
        <f>VLOOKUP($A2027,'Medical Examinations'!$A$1:$J$2336,4,FALSE)</f>
        <v>Yes</v>
      </c>
      <c r="F2027" t="str">
        <f>VLOOKUP($A2027,'Medical Examinations'!$A$1:$J$2336,5,FALSE)</f>
        <v>No</v>
      </c>
      <c r="G2027" t="str">
        <f>VLOOKUP($A2027,'Medical Examinations'!$A$1:$J$2336,6,FALSE)</f>
        <v>No</v>
      </c>
      <c r="H2027">
        <f>VLOOKUP($A2027,'Medical Examinations'!$A$1:$J$2336,7,FALSE)</f>
        <v>0</v>
      </c>
      <c r="I2027" t="str">
        <f>VLOOKUP($A2027,'Medical Examinations'!$A$1:$J$2336,8,FALSE)</f>
        <v>No</v>
      </c>
      <c r="J2027" t="str">
        <f>VLOOKUP($A2027,'Medical Examinations'!$A$1:$J$2336,9,FALSE)</f>
        <v>Obesity</v>
      </c>
      <c r="K2027" t="str">
        <f>VLOOKUP($A2027,'Medical Examinations'!$A$1:$J$2336,10,FALSE)</f>
        <v>Normal</v>
      </c>
      <c r="L2027">
        <f>VLOOKUP($A2027,'Hospitalisation Details'!$A$1:$O$2344,2,FALSE)</f>
        <v>30</v>
      </c>
      <c r="M2027" s="6" t="str">
        <f>VLOOKUP($A2027,'Hospitalisation Details'!$A$1:$O$2344,5,FALSE)</f>
        <v>30-Jun-1996</v>
      </c>
      <c r="N2027" s="28">
        <f>VLOOKUP($A2027,'Hospitalisation Details'!$A$1:$O$2344,6,FALSE)</f>
        <v>26</v>
      </c>
      <c r="O2027" s="28">
        <f>VLOOKUP($A2027,'Hospitalisation Details'!$A$1:$O$2344,7,FALSE)</f>
        <v>1</v>
      </c>
      <c r="P2027" s="28">
        <f>VLOOKUP($A2027,'Hospitalisation Details'!$A$1:$O$2344,8,FALSE)</f>
        <v>2927.06</v>
      </c>
      <c r="Q2027" t="str">
        <f>VLOOKUP($A2027,'Hospitalisation Details'!$A$1:$O$2344,3,FALSE)</f>
        <v>Jun</v>
      </c>
    </row>
    <row r="2028" spans="1:17" ht="15.6" x14ac:dyDescent="0.3">
      <c r="A2028" s="21" t="s">
        <v>338</v>
      </c>
      <c r="B2028" t="str">
        <f>VLOOKUP($A2028,'Customer Names'!$A$2:$D$2336,3,FALSE)</f>
        <v>Deborah</v>
      </c>
      <c r="C2028">
        <f>VLOOKUP($A2028,'Medical Examinations'!$A$1:$J$2336,2,FALSE)</f>
        <v>23.4</v>
      </c>
      <c r="D2028">
        <f>VLOOKUP($A2028,'Medical Examinations'!$A$1:$J$2336,3,FALSE)</f>
        <v>5.53</v>
      </c>
      <c r="E2028" t="str">
        <f>VLOOKUP($A2028,'Medical Examinations'!$A$1:$J$2336,4,FALSE)</f>
        <v>No</v>
      </c>
      <c r="F2028" t="str">
        <f>VLOOKUP($A2028,'Medical Examinations'!$A$1:$J$2336,5,FALSE)</f>
        <v>No</v>
      </c>
      <c r="G2028" t="str">
        <f>VLOOKUP($A2028,'Medical Examinations'!$A$1:$J$2336,6,FALSE)</f>
        <v>Yes</v>
      </c>
      <c r="H2028">
        <f>VLOOKUP($A2028,'Medical Examinations'!$A$1:$J$2336,7,FALSE)</f>
        <v>1</v>
      </c>
      <c r="I2028" t="str">
        <f>VLOOKUP($A2028,'Medical Examinations'!$A$1:$J$2336,8,FALSE)</f>
        <v>No</v>
      </c>
      <c r="J2028" t="str">
        <f>VLOOKUP($A2028,'Medical Examinations'!$A$1:$J$2336,9,FALSE)</f>
        <v>Normal Weight</v>
      </c>
      <c r="K2028" t="str">
        <f>VLOOKUP($A2028,'Medical Examinations'!$A$1:$J$2336,10,FALSE)</f>
        <v>Normal</v>
      </c>
      <c r="L2028">
        <f>VLOOKUP($A2028,'Hospitalisation Details'!$A$1:$O$2344,2,FALSE)</f>
        <v>5</v>
      </c>
      <c r="M2028" s="6" t="str">
        <f>VLOOKUP($A2028,'Hospitalisation Details'!$A$1:$O$2344,5,FALSE)</f>
        <v>5-Jun-2003</v>
      </c>
      <c r="N2028" s="28">
        <f>VLOOKUP($A2028,'Hospitalisation Details'!$A$1:$O$2344,6,FALSE)</f>
        <v>20</v>
      </c>
      <c r="O2028" s="28">
        <f>VLOOKUP($A2028,'Hospitalisation Details'!$A$1:$O$2344,7,FALSE)</f>
        <v>2</v>
      </c>
      <c r="P2028" s="28">
        <f>VLOOKUP($A2028,'Hospitalisation Details'!$A$1:$O$2344,8,FALSE)</f>
        <v>2913.57</v>
      </c>
      <c r="Q2028" t="str">
        <f>VLOOKUP($A2028,'Hospitalisation Details'!$A$1:$O$2344,3,FALSE)</f>
        <v>Jun</v>
      </c>
    </row>
    <row r="2029" spans="1:17" ht="15.6" x14ac:dyDescent="0.3">
      <c r="A2029" s="21" t="s">
        <v>337</v>
      </c>
      <c r="B2029" t="str">
        <f>VLOOKUP($A2029,'Customer Names'!$A$2:$D$2336,3,FALSE)</f>
        <v>Chuck W.Jr</v>
      </c>
      <c r="C2029">
        <f>VLOOKUP($A2029,'Medical Examinations'!$A$1:$J$2336,2,FALSE)</f>
        <v>30</v>
      </c>
      <c r="D2029">
        <f>VLOOKUP($A2029,'Medical Examinations'!$A$1:$J$2336,3,FALSE)</f>
        <v>4.33</v>
      </c>
      <c r="E2029" t="str">
        <f>VLOOKUP($A2029,'Medical Examinations'!$A$1:$J$2336,4,FALSE)</f>
        <v>Yes</v>
      </c>
      <c r="F2029" t="str">
        <f>VLOOKUP($A2029,'Medical Examinations'!$A$1:$J$2336,5,FALSE)</f>
        <v>No</v>
      </c>
      <c r="G2029" t="str">
        <f>VLOOKUP($A2029,'Medical Examinations'!$A$1:$J$2336,6,FALSE)</f>
        <v>No</v>
      </c>
      <c r="H2029">
        <f>VLOOKUP($A2029,'Medical Examinations'!$A$1:$J$2336,7,FALSE)</f>
        <v>0</v>
      </c>
      <c r="I2029" t="str">
        <f>VLOOKUP($A2029,'Medical Examinations'!$A$1:$J$2336,8,FALSE)</f>
        <v>No</v>
      </c>
      <c r="J2029" t="str">
        <f>VLOOKUP($A2029,'Medical Examinations'!$A$1:$J$2336,9,FALSE)</f>
        <v>Obesity</v>
      </c>
      <c r="K2029" t="str">
        <f>VLOOKUP($A2029,'Medical Examinations'!$A$1:$J$2336,10,FALSE)</f>
        <v>Normal</v>
      </c>
      <c r="L2029">
        <f>VLOOKUP($A2029,'Hospitalisation Details'!$A$1:$O$2344,2,FALSE)</f>
        <v>13</v>
      </c>
      <c r="M2029" s="6" t="str">
        <f>VLOOKUP($A2029,'Hospitalisation Details'!$A$1:$O$2344,5,FALSE)</f>
        <v>13-Jun-1996</v>
      </c>
      <c r="N2029" s="28">
        <f>VLOOKUP($A2029,'Hospitalisation Details'!$A$1:$O$2344,6,FALSE)</f>
        <v>26</v>
      </c>
      <c r="O2029" s="28">
        <f>VLOOKUP($A2029,'Hospitalisation Details'!$A$1:$O$2344,7,FALSE)</f>
        <v>1</v>
      </c>
      <c r="P2029" s="28">
        <f>VLOOKUP($A2029,'Hospitalisation Details'!$A$1:$O$2344,8,FALSE)</f>
        <v>2904.09</v>
      </c>
      <c r="Q2029" t="str">
        <f>VLOOKUP($A2029,'Hospitalisation Details'!$A$1:$O$2344,3,FALSE)</f>
        <v>Jun</v>
      </c>
    </row>
    <row r="2030" spans="1:17" ht="15.6" x14ac:dyDescent="0.3">
      <c r="A2030" s="21" t="s">
        <v>336</v>
      </c>
      <c r="B2030" t="str">
        <f>VLOOKUP($A2030,'Customer Names'!$A$2:$D$2336,3,FALSE)</f>
        <v>Daniel</v>
      </c>
      <c r="C2030">
        <f>VLOOKUP($A2030,'Medical Examinations'!$A$1:$J$2336,2,FALSE)</f>
        <v>29.15</v>
      </c>
      <c r="D2030">
        <f>VLOOKUP($A2030,'Medical Examinations'!$A$1:$J$2336,3,FALSE)</f>
        <v>4.91</v>
      </c>
      <c r="E2030" t="str">
        <f>VLOOKUP($A2030,'Medical Examinations'!$A$1:$J$2336,4,FALSE)</f>
        <v>Yes</v>
      </c>
      <c r="F2030" t="str">
        <f>VLOOKUP($A2030,'Medical Examinations'!$A$1:$J$2336,5,FALSE)</f>
        <v>No</v>
      </c>
      <c r="G2030" t="str">
        <f>VLOOKUP($A2030,'Medical Examinations'!$A$1:$J$2336,6,FALSE)</f>
        <v>No</v>
      </c>
      <c r="H2030">
        <f>VLOOKUP($A2030,'Medical Examinations'!$A$1:$J$2336,7,FALSE)</f>
        <v>0</v>
      </c>
      <c r="I2030" t="str">
        <f>VLOOKUP($A2030,'Medical Examinations'!$A$1:$J$2336,8,FALSE)</f>
        <v>No</v>
      </c>
      <c r="J2030" t="str">
        <f>VLOOKUP($A2030,'Medical Examinations'!$A$1:$J$2336,9,FALSE)</f>
        <v>Over Weight</v>
      </c>
      <c r="K2030" t="str">
        <f>VLOOKUP($A2030,'Medical Examinations'!$A$1:$J$2336,10,FALSE)</f>
        <v>Normal</v>
      </c>
      <c r="L2030">
        <f>VLOOKUP($A2030,'Hospitalisation Details'!$A$1:$O$2344,2,FALSE)</f>
        <v>24</v>
      </c>
      <c r="M2030" s="6" t="str">
        <f>VLOOKUP($A2030,'Hospitalisation Details'!$A$1:$O$2344,5,FALSE)</f>
        <v>24-Oct-1996</v>
      </c>
      <c r="N2030" s="28">
        <f>VLOOKUP($A2030,'Hospitalisation Details'!$A$1:$O$2344,6,FALSE)</f>
        <v>26</v>
      </c>
      <c r="O2030" s="28">
        <f>VLOOKUP($A2030,'Hospitalisation Details'!$A$1:$O$2344,7,FALSE)</f>
        <v>1</v>
      </c>
      <c r="P2030" s="28">
        <f>VLOOKUP($A2030,'Hospitalisation Details'!$A$1:$O$2344,8,FALSE)</f>
        <v>2902.91</v>
      </c>
      <c r="Q2030" t="str">
        <f>VLOOKUP($A2030,'Hospitalisation Details'!$A$1:$O$2344,3,FALSE)</f>
        <v>Oct</v>
      </c>
    </row>
    <row r="2031" spans="1:17" ht="15.6" x14ac:dyDescent="0.3">
      <c r="A2031" s="21" t="s">
        <v>335</v>
      </c>
      <c r="B2031" t="str">
        <f>VLOOKUP($A2031,'Customer Names'!$A$2:$D$2336,3,FALSE)</f>
        <v>Amany</v>
      </c>
      <c r="C2031">
        <f>VLOOKUP($A2031,'Medical Examinations'!$A$1:$J$2336,2,FALSE)</f>
        <v>34.865000000000002</v>
      </c>
      <c r="D2031">
        <f>VLOOKUP($A2031,'Medical Examinations'!$A$1:$J$2336,3,FALSE)</f>
        <v>4.8</v>
      </c>
      <c r="E2031" t="str">
        <f>VLOOKUP($A2031,'Medical Examinations'!$A$1:$J$2336,4,FALSE)</f>
        <v>No</v>
      </c>
      <c r="F2031" t="str">
        <f>VLOOKUP($A2031,'Medical Examinations'!$A$1:$J$2336,5,FALSE)</f>
        <v>No</v>
      </c>
      <c r="G2031" t="str">
        <f>VLOOKUP($A2031,'Medical Examinations'!$A$1:$J$2336,6,FALSE)</f>
        <v>No</v>
      </c>
      <c r="H2031">
        <f>VLOOKUP($A2031,'Medical Examinations'!$A$1:$J$2336,7,FALSE)</f>
        <v>0</v>
      </c>
      <c r="I2031" t="str">
        <f>VLOOKUP($A2031,'Medical Examinations'!$A$1:$J$2336,8,FALSE)</f>
        <v>No</v>
      </c>
      <c r="J2031" t="str">
        <f>VLOOKUP($A2031,'Medical Examinations'!$A$1:$J$2336,9,FALSE)</f>
        <v>Obesity</v>
      </c>
      <c r="K2031" t="str">
        <f>VLOOKUP($A2031,'Medical Examinations'!$A$1:$J$2336,10,FALSE)</f>
        <v>Normal</v>
      </c>
      <c r="L2031">
        <f>VLOOKUP($A2031,'Hospitalisation Details'!$A$1:$O$2344,2,FALSE)</f>
        <v>1</v>
      </c>
      <c r="M2031" s="6" t="str">
        <f>VLOOKUP($A2031,'Hospitalisation Details'!$A$1:$O$2344,5,FALSE)</f>
        <v>1-Nov-1999</v>
      </c>
      <c r="N2031" s="28">
        <f>VLOOKUP($A2031,'Hospitalisation Details'!$A$1:$O$2344,6,FALSE)</f>
        <v>23</v>
      </c>
      <c r="O2031" s="28">
        <f>VLOOKUP($A2031,'Hospitalisation Details'!$A$1:$O$2344,7,FALSE)</f>
        <v>0</v>
      </c>
      <c r="P2031" s="28">
        <f>VLOOKUP($A2031,'Hospitalisation Details'!$A$1:$O$2344,8,FALSE)</f>
        <v>2899.49</v>
      </c>
      <c r="Q2031" t="str">
        <f>VLOOKUP($A2031,'Hospitalisation Details'!$A$1:$O$2344,3,FALSE)</f>
        <v>Nov</v>
      </c>
    </row>
    <row r="2032" spans="1:17" ht="15.6" x14ac:dyDescent="0.3">
      <c r="A2032" s="21" t="s">
        <v>334</v>
      </c>
      <c r="B2032" t="str">
        <f>VLOOKUP($A2032,'Customer Names'!$A$2:$D$2336,3,FALSE)</f>
        <v>Kipling</v>
      </c>
      <c r="C2032">
        <f>VLOOKUP($A2032,'Medical Examinations'!$A$1:$J$2336,2,FALSE)</f>
        <v>28.12</v>
      </c>
      <c r="D2032">
        <f>VLOOKUP($A2032,'Medical Examinations'!$A$1:$J$2336,3,FALSE)</f>
        <v>5.55</v>
      </c>
      <c r="E2032" t="str">
        <f>VLOOKUP($A2032,'Medical Examinations'!$A$1:$J$2336,4,FALSE)</f>
        <v>Yes</v>
      </c>
      <c r="F2032" t="str">
        <f>VLOOKUP($A2032,'Medical Examinations'!$A$1:$J$2336,5,FALSE)</f>
        <v>Yes</v>
      </c>
      <c r="G2032" t="str">
        <f>VLOOKUP($A2032,'Medical Examinations'!$A$1:$J$2336,6,FALSE)</f>
        <v>No</v>
      </c>
      <c r="H2032">
        <f>VLOOKUP($A2032,'Medical Examinations'!$A$1:$J$2336,7,FALSE)</f>
        <v>2</v>
      </c>
      <c r="I2032" t="str">
        <f>VLOOKUP($A2032,'Medical Examinations'!$A$1:$J$2336,8,FALSE)</f>
        <v>No</v>
      </c>
      <c r="J2032" t="str">
        <f>VLOOKUP($A2032,'Medical Examinations'!$A$1:$J$2336,9,FALSE)</f>
        <v>Over Weight</v>
      </c>
      <c r="K2032" t="str">
        <f>VLOOKUP($A2032,'Medical Examinations'!$A$1:$J$2336,10,FALSE)</f>
        <v>Normal</v>
      </c>
      <c r="L2032">
        <f>VLOOKUP($A2032,'Hospitalisation Details'!$A$1:$O$2344,2,FALSE)</f>
        <v>14</v>
      </c>
      <c r="M2032" s="6" t="str">
        <f>VLOOKUP($A2032,'Hospitalisation Details'!$A$1:$O$2344,5,FALSE)</f>
        <v>14-Jul-2000</v>
      </c>
      <c r="N2032" s="28">
        <f>VLOOKUP($A2032,'Hospitalisation Details'!$A$1:$O$2344,6,FALSE)</f>
        <v>22</v>
      </c>
      <c r="O2032" s="28">
        <f>VLOOKUP($A2032,'Hospitalisation Details'!$A$1:$O$2344,7,FALSE)</f>
        <v>0</v>
      </c>
      <c r="P2032" s="28">
        <f>VLOOKUP($A2032,'Hospitalisation Details'!$A$1:$O$2344,8,FALSE)</f>
        <v>2897.46</v>
      </c>
      <c r="Q2032" t="str">
        <f>VLOOKUP($A2032,'Hospitalisation Details'!$A$1:$O$2344,3,FALSE)</f>
        <v>Jul</v>
      </c>
    </row>
    <row r="2033" spans="1:17" ht="15.6" x14ac:dyDescent="0.3">
      <c r="A2033" s="21" t="s">
        <v>333</v>
      </c>
      <c r="B2033" t="str">
        <f>VLOOKUP($A2033,'Customer Names'!$A$2:$D$2336,3,FALSE)</f>
        <v>Duncan</v>
      </c>
      <c r="C2033">
        <f>VLOOKUP($A2033,'Medical Examinations'!$A$1:$J$2336,2,FALSE)</f>
        <v>29.45</v>
      </c>
      <c r="D2033">
        <f>VLOOKUP($A2033,'Medical Examinations'!$A$1:$J$2336,3,FALSE)</f>
        <v>5.24</v>
      </c>
      <c r="E2033" t="str">
        <f>VLOOKUP($A2033,'Medical Examinations'!$A$1:$J$2336,4,FALSE)</f>
        <v>Yes</v>
      </c>
      <c r="F2033" t="str">
        <f>VLOOKUP($A2033,'Medical Examinations'!$A$1:$J$2336,5,FALSE)</f>
        <v>No</v>
      </c>
      <c r="G2033" t="str">
        <f>VLOOKUP($A2033,'Medical Examinations'!$A$1:$J$2336,6,FALSE)</f>
        <v>No</v>
      </c>
      <c r="H2033">
        <f>VLOOKUP($A2033,'Medical Examinations'!$A$1:$J$2336,7,FALSE)</f>
        <v>0</v>
      </c>
      <c r="I2033" t="str">
        <f>VLOOKUP($A2033,'Medical Examinations'!$A$1:$J$2336,8,FALSE)</f>
        <v>No</v>
      </c>
      <c r="J2033" t="str">
        <f>VLOOKUP($A2033,'Medical Examinations'!$A$1:$J$2336,9,FALSE)</f>
        <v>Over Weight</v>
      </c>
      <c r="K2033" t="str">
        <f>VLOOKUP($A2033,'Medical Examinations'!$A$1:$J$2336,10,FALSE)</f>
        <v>Normal</v>
      </c>
      <c r="L2033">
        <f>VLOOKUP($A2033,'Hospitalisation Details'!$A$1:$O$2344,2,FALSE)</f>
        <v>21</v>
      </c>
      <c r="M2033" s="6" t="str">
        <f>VLOOKUP($A2033,'Hospitalisation Details'!$A$1:$O$2344,5,FALSE)</f>
        <v>21-Jun-1996</v>
      </c>
      <c r="N2033" s="28">
        <f>VLOOKUP($A2033,'Hospitalisation Details'!$A$1:$O$2344,6,FALSE)</f>
        <v>26</v>
      </c>
      <c r="O2033" s="28">
        <f>VLOOKUP($A2033,'Hospitalisation Details'!$A$1:$O$2344,7,FALSE)</f>
        <v>0</v>
      </c>
      <c r="P2033" s="28">
        <f>VLOOKUP($A2033,'Hospitalisation Details'!$A$1:$O$2344,8,FALSE)</f>
        <v>2897.32</v>
      </c>
      <c r="Q2033" t="str">
        <f>VLOOKUP($A2033,'Hospitalisation Details'!$A$1:$O$2344,3,FALSE)</f>
        <v>Jun</v>
      </c>
    </row>
    <row r="2034" spans="1:17" ht="15.6" x14ac:dyDescent="0.3">
      <c r="A2034" s="21" t="s">
        <v>332</v>
      </c>
      <c r="B2034" t="str">
        <f>VLOOKUP($A2034,'Customer Names'!$A$2:$D$2336,3,FALSE)</f>
        <v>Louis C</v>
      </c>
      <c r="C2034">
        <f>VLOOKUP($A2034,'Medical Examinations'!$A$1:$J$2336,2,FALSE)</f>
        <v>27.94</v>
      </c>
      <c r="D2034">
        <f>VLOOKUP($A2034,'Medical Examinations'!$A$1:$J$2336,3,FALSE)</f>
        <v>6.08</v>
      </c>
      <c r="E2034" t="str">
        <f>VLOOKUP($A2034,'Medical Examinations'!$A$1:$J$2336,4,FALSE)</f>
        <v>No</v>
      </c>
      <c r="F2034" t="str">
        <f>VLOOKUP($A2034,'Medical Examinations'!$A$1:$J$2336,5,FALSE)</f>
        <v>No</v>
      </c>
      <c r="G2034" t="str">
        <f>VLOOKUP($A2034,'Medical Examinations'!$A$1:$J$2336,6,FALSE)</f>
        <v>Yes</v>
      </c>
      <c r="H2034">
        <f>VLOOKUP($A2034,'Medical Examinations'!$A$1:$J$2336,7,FALSE)</f>
        <v>1</v>
      </c>
      <c r="I2034" t="str">
        <f>VLOOKUP($A2034,'Medical Examinations'!$A$1:$J$2336,8,FALSE)</f>
        <v>No</v>
      </c>
      <c r="J2034" t="str">
        <f>VLOOKUP($A2034,'Medical Examinations'!$A$1:$J$2336,9,FALSE)</f>
        <v>Over Weight</v>
      </c>
      <c r="K2034" t="str">
        <f>VLOOKUP($A2034,'Medical Examinations'!$A$1:$J$2336,10,FALSE)</f>
        <v>Prediabetes</v>
      </c>
      <c r="L2034">
        <f>VLOOKUP($A2034,'Hospitalisation Details'!$A$1:$O$2344,2,FALSE)</f>
        <v>12</v>
      </c>
      <c r="M2034" s="6" t="str">
        <f>VLOOKUP($A2034,'Hospitalisation Details'!$A$1:$O$2344,5,FALSE)</f>
        <v>12-Aug-1993</v>
      </c>
      <c r="N2034" s="28">
        <f>VLOOKUP($A2034,'Hospitalisation Details'!$A$1:$O$2344,6,FALSE)</f>
        <v>29</v>
      </c>
      <c r="O2034" s="28">
        <f>VLOOKUP($A2034,'Hospitalisation Details'!$A$1:$O$2344,7,FALSE)</f>
        <v>0</v>
      </c>
      <c r="P2034" s="28">
        <f>VLOOKUP($A2034,'Hospitalisation Details'!$A$1:$O$2344,8,FALSE)</f>
        <v>2867.12</v>
      </c>
      <c r="Q2034" t="str">
        <f>VLOOKUP($A2034,'Hospitalisation Details'!$A$1:$O$2344,3,FALSE)</f>
        <v>Aug</v>
      </c>
    </row>
    <row r="2035" spans="1:17" ht="15.6" x14ac:dyDescent="0.3">
      <c r="A2035" s="21" t="s">
        <v>331</v>
      </c>
      <c r="B2035" t="str">
        <f>VLOOKUP($A2035,'Customer Names'!$A$2:$D$2336,3,FALSE)</f>
        <v>Daniel J</v>
      </c>
      <c r="C2035">
        <f>VLOOKUP($A2035,'Medical Examinations'!$A$1:$J$2336,2,FALSE)</f>
        <v>27.2</v>
      </c>
      <c r="D2035">
        <f>VLOOKUP($A2035,'Medical Examinations'!$A$1:$J$2336,3,FALSE)</f>
        <v>5.83</v>
      </c>
      <c r="E2035" t="str">
        <f>VLOOKUP($A2035,'Medical Examinations'!$A$1:$J$2336,4,FALSE)</f>
        <v>No</v>
      </c>
      <c r="F2035" t="str">
        <f>VLOOKUP($A2035,'Medical Examinations'!$A$1:$J$2336,5,FALSE)</f>
        <v>No</v>
      </c>
      <c r="G2035" t="str">
        <f>VLOOKUP($A2035,'Medical Examinations'!$A$1:$J$2336,6,FALSE)</f>
        <v>Yes</v>
      </c>
      <c r="H2035">
        <f>VLOOKUP($A2035,'Medical Examinations'!$A$1:$J$2336,7,FALSE)</f>
        <v>1</v>
      </c>
      <c r="I2035" t="str">
        <f>VLOOKUP($A2035,'Medical Examinations'!$A$1:$J$2336,8,FALSE)</f>
        <v>No</v>
      </c>
      <c r="J2035" t="str">
        <f>VLOOKUP($A2035,'Medical Examinations'!$A$1:$J$2336,9,FALSE)</f>
        <v>Over Weight</v>
      </c>
      <c r="K2035" t="str">
        <f>VLOOKUP($A2035,'Medical Examinations'!$A$1:$J$2336,10,FALSE)</f>
        <v>Prediabetes</v>
      </c>
      <c r="L2035">
        <f>VLOOKUP($A2035,'Hospitalisation Details'!$A$1:$O$2344,2,FALSE)</f>
        <v>1</v>
      </c>
      <c r="M2035" s="6" t="str">
        <f>VLOOKUP($A2035,'Hospitalisation Details'!$A$1:$O$2344,5,FALSE)</f>
        <v>1-Nov-1993</v>
      </c>
      <c r="N2035" s="28">
        <f>VLOOKUP($A2035,'Hospitalisation Details'!$A$1:$O$2344,6,FALSE)</f>
        <v>29</v>
      </c>
      <c r="O2035" s="28">
        <f>VLOOKUP($A2035,'Hospitalisation Details'!$A$1:$O$2344,7,FALSE)</f>
        <v>0</v>
      </c>
      <c r="P2035" s="28">
        <f>VLOOKUP($A2035,'Hospitalisation Details'!$A$1:$O$2344,8,FALSE)</f>
        <v>2866.09</v>
      </c>
      <c r="Q2035" t="str">
        <f>VLOOKUP($A2035,'Hospitalisation Details'!$A$1:$O$2344,3,FALSE)</f>
        <v>Nov</v>
      </c>
    </row>
    <row r="2036" spans="1:17" ht="15.6" x14ac:dyDescent="0.3">
      <c r="A2036" s="21" t="s">
        <v>330</v>
      </c>
      <c r="B2036" t="str">
        <f>VLOOKUP($A2036,'Customer Names'!$A$2:$D$2336,3,FALSE)</f>
        <v>Ildiko M</v>
      </c>
      <c r="C2036">
        <f>VLOOKUP($A2036,'Medical Examinations'!$A$1:$J$2336,2,FALSE)</f>
        <v>33.344999999999999</v>
      </c>
      <c r="D2036">
        <f>VLOOKUP($A2036,'Medical Examinations'!$A$1:$J$2336,3,FALSE)</f>
        <v>4.29</v>
      </c>
      <c r="E2036" t="str">
        <f>VLOOKUP($A2036,'Medical Examinations'!$A$1:$J$2336,4,FALSE)</f>
        <v>No</v>
      </c>
      <c r="F2036" t="str">
        <f>VLOOKUP($A2036,'Medical Examinations'!$A$1:$J$2336,5,FALSE)</f>
        <v>No</v>
      </c>
      <c r="G2036" t="str">
        <f>VLOOKUP($A2036,'Medical Examinations'!$A$1:$J$2336,6,FALSE)</f>
        <v>No</v>
      </c>
      <c r="H2036">
        <f>VLOOKUP($A2036,'Medical Examinations'!$A$1:$J$2336,7,FALSE)</f>
        <v>1</v>
      </c>
      <c r="I2036" t="str">
        <f>VLOOKUP($A2036,'Medical Examinations'!$A$1:$J$2336,8,FALSE)</f>
        <v>No</v>
      </c>
      <c r="J2036" t="str">
        <f>VLOOKUP($A2036,'Medical Examinations'!$A$1:$J$2336,9,FALSE)</f>
        <v>Obesity</v>
      </c>
      <c r="K2036" t="str">
        <f>VLOOKUP($A2036,'Medical Examinations'!$A$1:$J$2336,10,FALSE)</f>
        <v>Normal</v>
      </c>
      <c r="L2036">
        <f>VLOOKUP($A2036,'Hospitalisation Details'!$A$1:$O$2344,2,FALSE)</f>
        <v>4</v>
      </c>
      <c r="M2036" s="6" t="str">
        <f>VLOOKUP($A2036,'Hospitalisation Details'!$A$1:$O$2344,5,FALSE)</f>
        <v>4-Sep-1998</v>
      </c>
      <c r="N2036" s="28">
        <f>VLOOKUP($A2036,'Hospitalisation Details'!$A$1:$O$2344,6,FALSE)</f>
        <v>24</v>
      </c>
      <c r="O2036" s="28">
        <f>VLOOKUP($A2036,'Hospitalisation Details'!$A$1:$O$2344,7,FALSE)</f>
        <v>0</v>
      </c>
      <c r="P2036" s="28">
        <f>VLOOKUP($A2036,'Hospitalisation Details'!$A$1:$O$2344,8,FALSE)</f>
        <v>2855.44</v>
      </c>
      <c r="Q2036" t="str">
        <f>VLOOKUP($A2036,'Hospitalisation Details'!$A$1:$O$2344,3,FALSE)</f>
        <v>Sep</v>
      </c>
    </row>
    <row r="2037" spans="1:17" ht="15.6" x14ac:dyDescent="0.3">
      <c r="A2037" s="21" t="s">
        <v>329</v>
      </c>
      <c r="B2037" t="str">
        <f>VLOOKUP($A2037,'Customer Names'!$A$2:$D$2336,3,FALSE)</f>
        <v>Melinda E</v>
      </c>
      <c r="C2037">
        <f>VLOOKUP($A2037,'Medical Examinations'!$A$1:$J$2336,2,FALSE)</f>
        <v>29.925000000000001</v>
      </c>
      <c r="D2037">
        <f>VLOOKUP($A2037,'Medical Examinations'!$A$1:$J$2336,3,FALSE)</f>
        <v>5.3</v>
      </c>
      <c r="E2037" t="str">
        <f>VLOOKUP($A2037,'Medical Examinations'!$A$1:$J$2336,4,FALSE)</f>
        <v>No</v>
      </c>
      <c r="F2037" t="str">
        <f>VLOOKUP($A2037,'Medical Examinations'!$A$1:$J$2336,5,FALSE)</f>
        <v>No</v>
      </c>
      <c r="G2037" t="str">
        <f>VLOOKUP($A2037,'Medical Examinations'!$A$1:$J$2336,6,FALSE)</f>
        <v>No</v>
      </c>
      <c r="H2037">
        <f>VLOOKUP($A2037,'Medical Examinations'!$A$1:$J$2336,7,FALSE)</f>
        <v>1</v>
      </c>
      <c r="I2037" t="str">
        <f>VLOOKUP($A2037,'Medical Examinations'!$A$1:$J$2336,8,FALSE)</f>
        <v>No</v>
      </c>
      <c r="J2037" t="str">
        <f>VLOOKUP($A2037,'Medical Examinations'!$A$1:$J$2336,9,FALSE)</f>
        <v>Obesity</v>
      </c>
      <c r="K2037" t="str">
        <f>VLOOKUP($A2037,'Medical Examinations'!$A$1:$J$2336,10,FALSE)</f>
        <v>Normal</v>
      </c>
      <c r="L2037">
        <f>VLOOKUP($A2037,'Hospitalisation Details'!$A$1:$O$2344,2,FALSE)</f>
        <v>17</v>
      </c>
      <c r="M2037" s="6" t="str">
        <f>VLOOKUP($A2037,'Hospitalisation Details'!$A$1:$O$2344,5,FALSE)</f>
        <v>17-Jun-1998</v>
      </c>
      <c r="N2037" s="28">
        <f>VLOOKUP($A2037,'Hospitalisation Details'!$A$1:$O$2344,6,FALSE)</f>
        <v>24</v>
      </c>
      <c r="O2037" s="28">
        <f>VLOOKUP($A2037,'Hospitalisation Details'!$A$1:$O$2344,7,FALSE)</f>
        <v>0</v>
      </c>
      <c r="P2037" s="28">
        <f>VLOOKUP($A2037,'Hospitalisation Details'!$A$1:$O$2344,8,FALSE)</f>
        <v>2850.68</v>
      </c>
      <c r="Q2037" t="str">
        <f>VLOOKUP($A2037,'Hospitalisation Details'!$A$1:$O$2344,3,FALSE)</f>
        <v>Jun</v>
      </c>
    </row>
    <row r="2038" spans="1:17" ht="15.6" x14ac:dyDescent="0.3">
      <c r="A2038" s="21" t="s">
        <v>328</v>
      </c>
      <c r="B2038" t="str">
        <f>VLOOKUP($A2038,'Customer Names'!$A$2:$D$2336,3,FALSE)</f>
        <v>Ashley M</v>
      </c>
      <c r="C2038">
        <f>VLOOKUP($A2038,'Medical Examinations'!$A$1:$J$2336,2,FALSE)</f>
        <v>24.225000000000001</v>
      </c>
      <c r="D2038">
        <f>VLOOKUP($A2038,'Medical Examinations'!$A$1:$J$2336,3,FALSE)</f>
        <v>4.42</v>
      </c>
      <c r="E2038" t="str">
        <f>VLOOKUP($A2038,'Medical Examinations'!$A$1:$J$2336,4,FALSE)</f>
        <v>No</v>
      </c>
      <c r="F2038" t="str">
        <f>VLOOKUP($A2038,'Medical Examinations'!$A$1:$J$2336,5,FALSE)</f>
        <v>No</v>
      </c>
      <c r="G2038" t="str">
        <f>VLOOKUP($A2038,'Medical Examinations'!$A$1:$J$2336,6,FALSE)</f>
        <v>No</v>
      </c>
      <c r="H2038">
        <f>VLOOKUP($A2038,'Medical Examinations'!$A$1:$J$2336,7,FALSE)</f>
        <v>1</v>
      </c>
      <c r="I2038" t="str">
        <f>VLOOKUP($A2038,'Medical Examinations'!$A$1:$J$2336,8,FALSE)</f>
        <v>No</v>
      </c>
      <c r="J2038" t="str">
        <f>VLOOKUP($A2038,'Medical Examinations'!$A$1:$J$2336,9,FALSE)</f>
        <v>Normal Weight</v>
      </c>
      <c r="K2038" t="str">
        <f>VLOOKUP($A2038,'Medical Examinations'!$A$1:$J$2336,10,FALSE)</f>
        <v>Normal</v>
      </c>
      <c r="L2038">
        <f>VLOOKUP($A2038,'Hospitalisation Details'!$A$1:$O$2344,2,FALSE)</f>
        <v>15</v>
      </c>
      <c r="M2038" s="6" t="str">
        <f>VLOOKUP($A2038,'Hospitalisation Details'!$A$1:$O$2344,5,FALSE)</f>
        <v>15-Nov-1998</v>
      </c>
      <c r="N2038" s="28">
        <f>VLOOKUP($A2038,'Hospitalisation Details'!$A$1:$O$2344,6,FALSE)</f>
        <v>24</v>
      </c>
      <c r="O2038" s="28">
        <f>VLOOKUP($A2038,'Hospitalisation Details'!$A$1:$O$2344,7,FALSE)</f>
        <v>0</v>
      </c>
      <c r="P2038" s="28">
        <f>VLOOKUP($A2038,'Hospitalisation Details'!$A$1:$O$2344,8,FALSE)</f>
        <v>2842.76</v>
      </c>
      <c r="Q2038" t="str">
        <f>VLOOKUP($A2038,'Hospitalisation Details'!$A$1:$O$2344,3,FALSE)</f>
        <v>Nov</v>
      </c>
    </row>
    <row r="2039" spans="1:17" ht="15.6" x14ac:dyDescent="0.3">
      <c r="A2039" s="21" t="s">
        <v>327</v>
      </c>
      <c r="B2039" t="str">
        <f>VLOOKUP($A2039,'Customer Names'!$A$2:$D$2336,3,FALSE)</f>
        <v>Stephanie</v>
      </c>
      <c r="C2039">
        <f>VLOOKUP($A2039,'Medical Examinations'!$A$1:$J$2336,2,FALSE)</f>
        <v>29.68</v>
      </c>
      <c r="D2039">
        <f>VLOOKUP($A2039,'Medical Examinations'!$A$1:$J$2336,3,FALSE)</f>
        <v>5.68</v>
      </c>
      <c r="E2039" t="str">
        <f>VLOOKUP($A2039,'Medical Examinations'!$A$1:$J$2336,4,FALSE)</f>
        <v>No</v>
      </c>
      <c r="F2039" t="str">
        <f>VLOOKUP($A2039,'Medical Examinations'!$A$1:$J$2336,5,FALSE)</f>
        <v>Yes</v>
      </c>
      <c r="G2039" t="str">
        <f>VLOOKUP($A2039,'Medical Examinations'!$A$1:$J$2336,6,FALSE)</f>
        <v>No</v>
      </c>
      <c r="H2039">
        <f>VLOOKUP($A2039,'Medical Examinations'!$A$1:$J$2336,7,FALSE)</f>
        <v>1</v>
      </c>
      <c r="I2039" t="str">
        <f>VLOOKUP($A2039,'Medical Examinations'!$A$1:$J$2336,8,FALSE)</f>
        <v>No</v>
      </c>
      <c r="J2039" t="str">
        <f>VLOOKUP($A2039,'Medical Examinations'!$A$1:$J$2336,9,FALSE)</f>
        <v>Over Weight</v>
      </c>
      <c r="K2039" t="str">
        <f>VLOOKUP($A2039,'Medical Examinations'!$A$1:$J$2336,10,FALSE)</f>
        <v>Normal</v>
      </c>
      <c r="L2039">
        <f>VLOOKUP($A2039,'Hospitalisation Details'!$A$1:$O$2344,2,FALSE)</f>
        <v>1</v>
      </c>
      <c r="M2039" s="6" t="str">
        <f>VLOOKUP($A2039,'Hospitalisation Details'!$A$1:$O$2344,5,FALSE)</f>
        <v>1-Oct-2000</v>
      </c>
      <c r="N2039" s="28">
        <f>VLOOKUP($A2039,'Hospitalisation Details'!$A$1:$O$2344,6,FALSE)</f>
        <v>22</v>
      </c>
      <c r="O2039" s="28">
        <f>VLOOKUP($A2039,'Hospitalisation Details'!$A$1:$O$2344,7,FALSE)</f>
        <v>0</v>
      </c>
      <c r="P2039" s="28">
        <f>VLOOKUP($A2039,'Hospitalisation Details'!$A$1:$O$2344,8,FALSE)</f>
        <v>2819.51</v>
      </c>
      <c r="Q2039" t="str">
        <f>VLOOKUP($A2039,'Hospitalisation Details'!$A$1:$O$2344,3,FALSE)</f>
        <v>Oct</v>
      </c>
    </row>
    <row r="2040" spans="1:17" ht="15.6" x14ac:dyDescent="0.3">
      <c r="A2040" s="21" t="s">
        <v>326</v>
      </c>
      <c r="B2040" t="str">
        <f>VLOOKUP($A2040,'Customer Names'!$A$2:$D$2336,3,FALSE)</f>
        <v>Sean P</v>
      </c>
      <c r="C2040">
        <f>VLOOKUP($A2040,'Medical Examinations'!$A$1:$J$2336,2,FALSE)</f>
        <v>20.614999999999998</v>
      </c>
      <c r="D2040">
        <f>VLOOKUP($A2040,'Medical Examinations'!$A$1:$J$2336,3,FALSE)</f>
        <v>6.05</v>
      </c>
      <c r="E2040" t="str">
        <f>VLOOKUP($A2040,'Medical Examinations'!$A$1:$J$2336,4,FALSE)</f>
        <v>No</v>
      </c>
      <c r="F2040" t="str">
        <f>VLOOKUP($A2040,'Medical Examinations'!$A$1:$J$2336,5,FALSE)</f>
        <v>No</v>
      </c>
      <c r="G2040" t="str">
        <f>VLOOKUP($A2040,'Medical Examinations'!$A$1:$J$2336,6,FALSE)</f>
        <v>Yes</v>
      </c>
      <c r="H2040">
        <f>VLOOKUP($A2040,'Medical Examinations'!$A$1:$J$2336,7,FALSE)</f>
        <v>1</v>
      </c>
      <c r="I2040" t="str">
        <f>VLOOKUP($A2040,'Medical Examinations'!$A$1:$J$2336,8,FALSE)</f>
        <v>No</v>
      </c>
      <c r="J2040" t="str">
        <f>VLOOKUP($A2040,'Medical Examinations'!$A$1:$J$2336,9,FALSE)</f>
        <v>Normal Weight</v>
      </c>
      <c r="K2040" t="str">
        <f>VLOOKUP($A2040,'Medical Examinations'!$A$1:$J$2336,10,FALSE)</f>
        <v>Prediabetes</v>
      </c>
      <c r="L2040">
        <f>VLOOKUP($A2040,'Hospitalisation Details'!$A$1:$O$2344,2,FALSE)</f>
        <v>23</v>
      </c>
      <c r="M2040" s="6" t="str">
        <f>VLOOKUP($A2040,'Hospitalisation Details'!$A$1:$O$2344,5,FALSE)</f>
        <v>23-Sep-2003</v>
      </c>
      <c r="N2040" s="28">
        <f>VLOOKUP($A2040,'Hospitalisation Details'!$A$1:$O$2344,6,FALSE)</f>
        <v>19</v>
      </c>
      <c r="O2040" s="28">
        <f>VLOOKUP($A2040,'Hospitalisation Details'!$A$1:$O$2344,7,FALSE)</f>
        <v>2</v>
      </c>
      <c r="P2040" s="28">
        <f>VLOOKUP($A2040,'Hospitalisation Details'!$A$1:$O$2344,8,FALSE)</f>
        <v>2803.7</v>
      </c>
      <c r="Q2040" t="str">
        <f>VLOOKUP($A2040,'Hospitalisation Details'!$A$1:$O$2344,3,FALSE)</f>
        <v>Sep</v>
      </c>
    </row>
    <row r="2041" spans="1:17" ht="15.6" x14ac:dyDescent="0.3">
      <c r="A2041" s="21" t="s">
        <v>325</v>
      </c>
      <c r="B2041" t="str">
        <f>VLOOKUP($A2041,'Customer Names'!$A$2:$D$2336,3,FALSE)</f>
        <v>Emily G</v>
      </c>
      <c r="C2041">
        <f>VLOOKUP($A2041,'Medical Examinations'!$A$1:$J$2336,2,FALSE)</f>
        <v>32.119999999999997</v>
      </c>
      <c r="D2041">
        <f>VLOOKUP($A2041,'Medical Examinations'!$A$1:$J$2336,3,FALSE)</f>
        <v>5.33</v>
      </c>
      <c r="E2041" t="str">
        <f>VLOOKUP($A2041,'Medical Examinations'!$A$1:$J$2336,4,FALSE)</f>
        <v>No</v>
      </c>
      <c r="F2041" t="str">
        <f>VLOOKUP($A2041,'Medical Examinations'!$A$1:$J$2336,5,FALSE)</f>
        <v>Yes</v>
      </c>
      <c r="G2041" t="str">
        <f>VLOOKUP($A2041,'Medical Examinations'!$A$1:$J$2336,6,FALSE)</f>
        <v>No</v>
      </c>
      <c r="H2041">
        <f>VLOOKUP($A2041,'Medical Examinations'!$A$1:$J$2336,7,FALSE)</f>
        <v>1</v>
      </c>
      <c r="I2041" t="str">
        <f>VLOOKUP($A2041,'Medical Examinations'!$A$1:$J$2336,8,FALSE)</f>
        <v>No</v>
      </c>
      <c r="J2041" t="str">
        <f>VLOOKUP($A2041,'Medical Examinations'!$A$1:$J$2336,9,FALSE)</f>
        <v>Obesity</v>
      </c>
      <c r="K2041" t="str">
        <f>VLOOKUP($A2041,'Medical Examinations'!$A$1:$J$2336,10,FALSE)</f>
        <v>Normal</v>
      </c>
      <c r="L2041">
        <f>VLOOKUP($A2041,'Hospitalisation Details'!$A$1:$O$2344,2,FALSE)</f>
        <v>4</v>
      </c>
      <c r="M2041" s="6" t="str">
        <f>VLOOKUP($A2041,'Hospitalisation Details'!$A$1:$O$2344,5,FALSE)</f>
        <v>4-Aug-2004</v>
      </c>
      <c r="N2041" s="28">
        <f>VLOOKUP($A2041,'Hospitalisation Details'!$A$1:$O$2344,6,FALSE)</f>
        <v>18</v>
      </c>
      <c r="O2041" s="28">
        <f>VLOOKUP($A2041,'Hospitalisation Details'!$A$1:$O$2344,7,FALSE)</f>
        <v>2</v>
      </c>
      <c r="P2041" s="28">
        <f>VLOOKUP($A2041,'Hospitalisation Details'!$A$1:$O$2344,8,FALSE)</f>
        <v>2801.26</v>
      </c>
      <c r="Q2041" t="str">
        <f>VLOOKUP($A2041,'Hospitalisation Details'!$A$1:$O$2344,3,FALSE)</f>
        <v>Aug</v>
      </c>
    </row>
    <row r="2042" spans="1:17" ht="15.6" x14ac:dyDescent="0.3">
      <c r="A2042" s="21" t="s">
        <v>324</v>
      </c>
      <c r="B2042" t="str">
        <f>VLOOKUP($A2042,'Customer Names'!$A$2:$D$2336,3,FALSE)</f>
        <v>Malcolm</v>
      </c>
      <c r="C2042">
        <f>VLOOKUP($A2042,'Medical Examinations'!$A$1:$J$2336,2,FALSE)</f>
        <v>27.36</v>
      </c>
      <c r="D2042">
        <f>VLOOKUP($A2042,'Medical Examinations'!$A$1:$J$2336,3,FALSE)</f>
        <v>6.22</v>
      </c>
      <c r="E2042" t="str">
        <f>VLOOKUP($A2042,'Medical Examinations'!$A$1:$J$2336,4,FALSE)</f>
        <v>No</v>
      </c>
      <c r="F2042" t="str">
        <f>VLOOKUP($A2042,'Medical Examinations'!$A$1:$J$2336,5,FALSE)</f>
        <v>No</v>
      </c>
      <c r="G2042" t="str">
        <f>VLOOKUP($A2042,'Medical Examinations'!$A$1:$J$2336,6,FALSE)</f>
        <v>No</v>
      </c>
      <c r="H2042">
        <f>VLOOKUP($A2042,'Medical Examinations'!$A$1:$J$2336,7,FALSE)</f>
        <v>0</v>
      </c>
      <c r="I2042" t="str">
        <f>VLOOKUP($A2042,'Medical Examinations'!$A$1:$J$2336,8,FALSE)</f>
        <v>No</v>
      </c>
      <c r="J2042" t="str">
        <f>VLOOKUP($A2042,'Medical Examinations'!$A$1:$J$2336,9,FALSE)</f>
        <v>Over Weight</v>
      </c>
      <c r="K2042" t="str">
        <f>VLOOKUP($A2042,'Medical Examinations'!$A$1:$J$2336,10,FALSE)</f>
        <v>Prediabetes</v>
      </c>
      <c r="L2042">
        <f>VLOOKUP($A2042,'Hospitalisation Details'!$A$1:$O$2344,2,FALSE)</f>
        <v>24</v>
      </c>
      <c r="M2042" s="6" t="str">
        <f>VLOOKUP($A2042,'Hospitalisation Details'!$A$1:$O$2344,5,FALSE)</f>
        <v>24-Dec-1999</v>
      </c>
      <c r="N2042" s="28">
        <f>VLOOKUP($A2042,'Hospitalisation Details'!$A$1:$O$2344,6,FALSE)</f>
        <v>23</v>
      </c>
      <c r="O2042" s="28">
        <f>VLOOKUP($A2042,'Hospitalisation Details'!$A$1:$O$2344,7,FALSE)</f>
        <v>1</v>
      </c>
      <c r="P2042" s="28">
        <f>VLOOKUP($A2042,'Hospitalisation Details'!$A$1:$O$2344,8,FALSE)</f>
        <v>2789.06</v>
      </c>
      <c r="Q2042" t="str">
        <f>VLOOKUP($A2042,'Hospitalisation Details'!$A$1:$O$2344,3,FALSE)</f>
        <v>Dec</v>
      </c>
    </row>
    <row r="2043" spans="1:17" ht="15.6" x14ac:dyDescent="0.3">
      <c r="A2043" s="21" t="s">
        <v>323</v>
      </c>
      <c r="B2043" t="str">
        <f>VLOOKUP($A2043,'Customer Names'!$A$2:$D$2336,3,FALSE)</f>
        <v>Danilo</v>
      </c>
      <c r="C2043">
        <f>VLOOKUP($A2043,'Medical Examinations'!$A$1:$J$2336,2,FALSE)</f>
        <v>17.385000000000002</v>
      </c>
      <c r="D2043">
        <f>VLOOKUP($A2043,'Medical Examinations'!$A$1:$J$2336,3,FALSE)</f>
        <v>5.84</v>
      </c>
      <c r="E2043" t="str">
        <f>VLOOKUP($A2043,'Medical Examinations'!$A$1:$J$2336,4,FALSE)</f>
        <v>No</v>
      </c>
      <c r="F2043" t="str">
        <f>VLOOKUP($A2043,'Medical Examinations'!$A$1:$J$2336,5,FALSE)</f>
        <v>No</v>
      </c>
      <c r="G2043" t="str">
        <f>VLOOKUP($A2043,'Medical Examinations'!$A$1:$J$2336,6,FALSE)</f>
        <v>No</v>
      </c>
      <c r="H2043">
        <f>VLOOKUP($A2043,'Medical Examinations'!$A$1:$J$2336,7,FALSE)</f>
        <v>0</v>
      </c>
      <c r="I2043" t="str">
        <f>VLOOKUP($A2043,'Medical Examinations'!$A$1:$J$2336,8,FALSE)</f>
        <v>No</v>
      </c>
      <c r="J2043" t="str">
        <f>VLOOKUP($A2043,'Medical Examinations'!$A$1:$J$2336,9,FALSE)</f>
        <v>Under Weight</v>
      </c>
      <c r="K2043" t="str">
        <f>VLOOKUP($A2043,'Medical Examinations'!$A$1:$J$2336,10,FALSE)</f>
        <v>Prediabetes</v>
      </c>
      <c r="L2043">
        <f>VLOOKUP($A2043,'Hospitalisation Details'!$A$1:$O$2344,2,FALSE)</f>
        <v>29</v>
      </c>
      <c r="M2043" s="6" t="str">
        <f>VLOOKUP($A2043,'Hospitalisation Details'!$A$1:$O$2344,5,FALSE)</f>
        <v>29-Aug-1999</v>
      </c>
      <c r="N2043" s="28">
        <f>VLOOKUP($A2043,'Hospitalisation Details'!$A$1:$O$2344,6,FALSE)</f>
        <v>23</v>
      </c>
      <c r="O2043" s="28">
        <f>VLOOKUP($A2043,'Hospitalisation Details'!$A$1:$O$2344,7,FALSE)</f>
        <v>1</v>
      </c>
      <c r="P2043" s="28">
        <f>VLOOKUP($A2043,'Hospitalisation Details'!$A$1:$O$2344,8,FALSE)</f>
        <v>2775.19</v>
      </c>
      <c r="Q2043" t="str">
        <f>VLOOKUP($A2043,'Hospitalisation Details'!$A$1:$O$2344,3,FALSE)</f>
        <v>Aug</v>
      </c>
    </row>
    <row r="2044" spans="1:17" ht="15.6" x14ac:dyDescent="0.3">
      <c r="A2044" s="21" t="s">
        <v>322</v>
      </c>
      <c r="B2044" t="str">
        <f>VLOOKUP($A2044,'Customer Names'!$A$2:$D$2336,3,FALSE)</f>
        <v>Mikko</v>
      </c>
      <c r="C2044">
        <f>VLOOKUP($A2044,'Medical Examinations'!$A$1:$J$2336,2,FALSE)</f>
        <v>30.13</v>
      </c>
      <c r="D2044">
        <f>VLOOKUP($A2044,'Medical Examinations'!$A$1:$J$2336,3,FALSE)</f>
        <v>5.71</v>
      </c>
      <c r="E2044" t="str">
        <f>VLOOKUP($A2044,'Medical Examinations'!$A$1:$J$2336,4,FALSE)</f>
        <v>No</v>
      </c>
      <c r="F2044" t="str">
        <f>VLOOKUP($A2044,'Medical Examinations'!$A$1:$J$2336,5,FALSE)</f>
        <v>Yes</v>
      </c>
      <c r="G2044" t="str">
        <f>VLOOKUP($A2044,'Medical Examinations'!$A$1:$J$2336,6,FALSE)</f>
        <v>No</v>
      </c>
      <c r="H2044">
        <f>VLOOKUP($A2044,'Medical Examinations'!$A$1:$J$2336,7,FALSE)</f>
        <v>1</v>
      </c>
      <c r="I2044" t="str">
        <f>VLOOKUP($A2044,'Medical Examinations'!$A$1:$J$2336,8,FALSE)</f>
        <v>No</v>
      </c>
      <c r="J2044" t="str">
        <f>VLOOKUP($A2044,'Medical Examinations'!$A$1:$J$2336,9,FALSE)</f>
        <v>Obesity</v>
      </c>
      <c r="K2044" t="str">
        <f>VLOOKUP($A2044,'Medical Examinations'!$A$1:$J$2336,10,FALSE)</f>
        <v>Prediabetes</v>
      </c>
      <c r="L2044">
        <f>VLOOKUP($A2044,'Hospitalisation Details'!$A$1:$O$2344,2,FALSE)</f>
        <v>14</v>
      </c>
      <c r="M2044" s="6" t="str">
        <f>VLOOKUP($A2044,'Hospitalisation Details'!$A$1:$O$2344,5,FALSE)</f>
        <v>14-Nov-2004</v>
      </c>
      <c r="N2044" s="28">
        <f>VLOOKUP($A2044,'Hospitalisation Details'!$A$1:$O$2344,6,FALSE)</f>
        <v>18</v>
      </c>
      <c r="O2044" s="28">
        <f>VLOOKUP($A2044,'Hospitalisation Details'!$A$1:$O$2344,7,FALSE)</f>
        <v>0</v>
      </c>
      <c r="P2044" s="28">
        <f>VLOOKUP($A2044,'Hospitalisation Details'!$A$1:$O$2344,8,FALSE)</f>
        <v>2773.46</v>
      </c>
      <c r="Q2044" t="str">
        <f>VLOOKUP($A2044,'Hospitalisation Details'!$A$1:$O$2344,3,FALSE)</f>
        <v>Nov</v>
      </c>
    </row>
    <row r="2045" spans="1:17" ht="15.6" x14ac:dyDescent="0.3">
      <c r="A2045" s="21" t="s">
        <v>321</v>
      </c>
      <c r="B2045" t="str">
        <f>VLOOKUP($A2045,'Customer Names'!$A$2:$D$2336,3,FALSE)</f>
        <v>Paula C</v>
      </c>
      <c r="C2045">
        <f>VLOOKUP($A2045,'Medical Examinations'!$A$1:$J$2336,2,FALSE)</f>
        <v>25.44</v>
      </c>
      <c r="D2045">
        <f>VLOOKUP($A2045,'Medical Examinations'!$A$1:$J$2336,3,FALSE)</f>
        <v>6.04</v>
      </c>
      <c r="E2045" t="str">
        <f>VLOOKUP($A2045,'Medical Examinations'!$A$1:$J$2336,4,FALSE)</f>
        <v>Yes</v>
      </c>
      <c r="F2045" t="str">
        <f>VLOOKUP($A2045,'Medical Examinations'!$A$1:$J$2336,5,FALSE)</f>
        <v>No</v>
      </c>
      <c r="G2045" t="str">
        <f>VLOOKUP($A2045,'Medical Examinations'!$A$1:$J$2336,6,FALSE)</f>
        <v>Yes</v>
      </c>
      <c r="H2045">
        <f>VLOOKUP($A2045,'Medical Examinations'!$A$1:$J$2336,7,FALSE)</f>
        <v>1</v>
      </c>
      <c r="I2045" t="str">
        <f>VLOOKUP($A2045,'Medical Examinations'!$A$1:$J$2336,8,FALSE)</f>
        <v>No</v>
      </c>
      <c r="J2045" t="str">
        <f>VLOOKUP($A2045,'Medical Examinations'!$A$1:$J$2336,9,FALSE)</f>
        <v>Over Weight</v>
      </c>
      <c r="K2045" t="str">
        <f>VLOOKUP($A2045,'Medical Examinations'!$A$1:$J$2336,10,FALSE)</f>
        <v>Prediabetes</v>
      </c>
      <c r="L2045">
        <f>VLOOKUP($A2045,'Hospitalisation Details'!$A$1:$O$2344,2,FALSE)</f>
        <v>10</v>
      </c>
      <c r="M2045" s="6" t="str">
        <f>VLOOKUP($A2045,'Hospitalisation Details'!$A$1:$O$2344,5,FALSE)</f>
        <v>10-Aug-1997</v>
      </c>
      <c r="N2045" s="28">
        <f>VLOOKUP($A2045,'Hospitalisation Details'!$A$1:$O$2344,6,FALSE)</f>
        <v>25</v>
      </c>
      <c r="O2045" s="28">
        <f>VLOOKUP($A2045,'Hospitalisation Details'!$A$1:$O$2344,7,FALSE)</f>
        <v>0</v>
      </c>
      <c r="P2045" s="28">
        <f>VLOOKUP($A2045,'Hospitalisation Details'!$A$1:$O$2344,8,FALSE)</f>
        <v>2758.99</v>
      </c>
      <c r="Q2045" t="str">
        <f>VLOOKUP($A2045,'Hospitalisation Details'!$A$1:$O$2344,3,FALSE)</f>
        <v>Aug</v>
      </c>
    </row>
    <row r="2046" spans="1:17" ht="15.6" x14ac:dyDescent="0.3">
      <c r="A2046" s="21" t="s">
        <v>320</v>
      </c>
      <c r="B2046" t="str">
        <f>VLOOKUP($A2046,'Customer Names'!$A$2:$D$2336,3,FALSE)</f>
        <v>Kirsten N</v>
      </c>
      <c r="C2046">
        <f>VLOOKUP($A2046,'Medical Examinations'!$A$1:$J$2336,2,FALSE)</f>
        <v>39.805</v>
      </c>
      <c r="D2046">
        <f>VLOOKUP($A2046,'Medical Examinations'!$A$1:$J$2336,3,FALSE)</f>
        <v>4.38</v>
      </c>
      <c r="E2046" t="str">
        <f>VLOOKUP($A2046,'Medical Examinations'!$A$1:$J$2336,4,FALSE)</f>
        <v>No</v>
      </c>
      <c r="F2046" t="str">
        <f>VLOOKUP($A2046,'Medical Examinations'!$A$1:$J$2336,5,FALSE)</f>
        <v>Yes</v>
      </c>
      <c r="G2046" t="str">
        <f>VLOOKUP($A2046,'Medical Examinations'!$A$1:$J$2336,6,FALSE)</f>
        <v>No</v>
      </c>
      <c r="H2046">
        <f>VLOOKUP($A2046,'Medical Examinations'!$A$1:$J$2336,7,FALSE)</f>
        <v>1</v>
      </c>
      <c r="I2046" t="str">
        <f>VLOOKUP($A2046,'Medical Examinations'!$A$1:$J$2336,8,FALSE)</f>
        <v>No</v>
      </c>
      <c r="J2046" t="str">
        <f>VLOOKUP($A2046,'Medical Examinations'!$A$1:$J$2336,9,FALSE)</f>
        <v>Obesity</v>
      </c>
      <c r="K2046" t="str">
        <f>VLOOKUP($A2046,'Medical Examinations'!$A$1:$J$2336,10,FALSE)</f>
        <v>Normal</v>
      </c>
      <c r="L2046">
        <f>VLOOKUP($A2046,'Hospitalisation Details'!$A$1:$O$2344,2,FALSE)</f>
        <v>11</v>
      </c>
      <c r="M2046" s="6" t="str">
        <f>VLOOKUP($A2046,'Hospitalisation Details'!$A$1:$O$2344,5,FALSE)</f>
        <v>11-Oct-2000</v>
      </c>
      <c r="N2046" s="28">
        <f>VLOOKUP($A2046,'Hospitalisation Details'!$A$1:$O$2344,6,FALSE)</f>
        <v>22</v>
      </c>
      <c r="O2046" s="28">
        <f>VLOOKUP($A2046,'Hospitalisation Details'!$A$1:$O$2344,7,FALSE)</f>
        <v>0</v>
      </c>
      <c r="P2046" s="28">
        <f>VLOOKUP($A2046,'Hospitalisation Details'!$A$1:$O$2344,8,FALSE)</f>
        <v>2755.02</v>
      </c>
      <c r="Q2046" t="str">
        <f>VLOOKUP($A2046,'Hospitalisation Details'!$A$1:$O$2344,3,FALSE)</f>
        <v>Oct</v>
      </c>
    </row>
    <row r="2047" spans="1:17" ht="15.6" x14ac:dyDescent="0.3">
      <c r="A2047" s="21" t="s">
        <v>319</v>
      </c>
      <c r="B2047" t="str">
        <f>VLOOKUP($A2047,'Customer Names'!$A$2:$D$2336,3,FALSE)</f>
        <v>Christy</v>
      </c>
      <c r="C2047">
        <f>VLOOKUP($A2047,'Medical Examinations'!$A$1:$J$2336,2,FALSE)</f>
        <v>30.4</v>
      </c>
      <c r="D2047">
        <f>VLOOKUP($A2047,'Medical Examinations'!$A$1:$J$2336,3,FALSE)</f>
        <v>5.56</v>
      </c>
      <c r="E2047" t="str">
        <f>VLOOKUP($A2047,'Medical Examinations'!$A$1:$J$2336,4,FALSE)</f>
        <v>Yes</v>
      </c>
      <c r="F2047" t="str">
        <f>VLOOKUP($A2047,'Medical Examinations'!$A$1:$J$2336,5,FALSE)</f>
        <v>Yes</v>
      </c>
      <c r="G2047" t="str">
        <f>VLOOKUP($A2047,'Medical Examinations'!$A$1:$J$2336,6,FALSE)</f>
        <v>No</v>
      </c>
      <c r="H2047">
        <f>VLOOKUP($A2047,'Medical Examinations'!$A$1:$J$2336,7,FALSE)</f>
        <v>1</v>
      </c>
      <c r="I2047" t="str">
        <f>VLOOKUP($A2047,'Medical Examinations'!$A$1:$J$2336,8,FALSE)</f>
        <v>No</v>
      </c>
      <c r="J2047" t="str">
        <f>VLOOKUP($A2047,'Medical Examinations'!$A$1:$J$2336,9,FALSE)</f>
        <v>Obesity</v>
      </c>
      <c r="K2047" t="str">
        <f>VLOOKUP($A2047,'Medical Examinations'!$A$1:$J$2336,10,FALSE)</f>
        <v>Normal</v>
      </c>
      <c r="L2047">
        <f>VLOOKUP($A2047,'Hospitalisation Details'!$A$1:$O$2344,2,FALSE)</f>
        <v>3</v>
      </c>
      <c r="M2047" s="6" t="str">
        <f>VLOOKUP($A2047,'Hospitalisation Details'!$A$1:$O$2344,5,FALSE)</f>
        <v>3-Oct-2000</v>
      </c>
      <c r="N2047" s="28">
        <f>VLOOKUP($A2047,'Hospitalisation Details'!$A$1:$O$2344,6,FALSE)</f>
        <v>22</v>
      </c>
      <c r="O2047" s="28">
        <f>VLOOKUP($A2047,'Hospitalisation Details'!$A$1:$O$2344,7,FALSE)</f>
        <v>0</v>
      </c>
      <c r="P2047" s="28">
        <f>VLOOKUP($A2047,'Hospitalisation Details'!$A$1:$O$2344,8,FALSE)</f>
        <v>2741.95</v>
      </c>
      <c r="Q2047" t="str">
        <f>VLOOKUP($A2047,'Hospitalisation Details'!$A$1:$O$2344,3,FALSE)</f>
        <v>Oct</v>
      </c>
    </row>
    <row r="2048" spans="1:17" ht="15.6" x14ac:dyDescent="0.3">
      <c r="A2048" s="21" t="s">
        <v>318</v>
      </c>
      <c r="B2048" t="str">
        <f>VLOOKUP($A2048,'Customer Names'!$A$2:$D$2336,3,FALSE)</f>
        <v>Jennifer</v>
      </c>
      <c r="C2048">
        <f>VLOOKUP($A2048,'Medical Examinations'!$A$1:$J$2336,2,FALSE)</f>
        <v>23.18</v>
      </c>
      <c r="D2048">
        <f>VLOOKUP($A2048,'Medical Examinations'!$A$1:$J$2336,3,FALSE)</f>
        <v>4.24</v>
      </c>
      <c r="E2048" t="str">
        <f>VLOOKUP($A2048,'Medical Examinations'!$A$1:$J$2336,4,FALSE)</f>
        <v>No</v>
      </c>
      <c r="F2048" t="str">
        <f>VLOOKUP($A2048,'Medical Examinations'!$A$1:$J$2336,5,FALSE)</f>
        <v>Yes</v>
      </c>
      <c r="G2048" t="str">
        <f>VLOOKUP($A2048,'Medical Examinations'!$A$1:$J$2336,6,FALSE)</f>
        <v>No</v>
      </c>
      <c r="H2048">
        <f>VLOOKUP($A2048,'Medical Examinations'!$A$1:$J$2336,7,FALSE)</f>
        <v>1</v>
      </c>
      <c r="I2048" t="str">
        <f>VLOOKUP($A2048,'Medical Examinations'!$A$1:$J$2336,8,FALSE)</f>
        <v>No</v>
      </c>
      <c r="J2048" t="str">
        <f>VLOOKUP($A2048,'Medical Examinations'!$A$1:$J$2336,9,FALSE)</f>
        <v>Normal Weight</v>
      </c>
      <c r="K2048" t="str">
        <f>VLOOKUP($A2048,'Medical Examinations'!$A$1:$J$2336,10,FALSE)</f>
        <v>Normal</v>
      </c>
      <c r="L2048">
        <f>VLOOKUP($A2048,'Hospitalisation Details'!$A$1:$O$2344,2,FALSE)</f>
        <v>17</v>
      </c>
      <c r="M2048" s="6" t="str">
        <f>VLOOKUP($A2048,'Hospitalisation Details'!$A$1:$O$2344,5,FALSE)</f>
        <v>17-Dec-2000</v>
      </c>
      <c r="N2048" s="28">
        <f>VLOOKUP($A2048,'Hospitalisation Details'!$A$1:$O$2344,6,FALSE)</f>
        <v>22</v>
      </c>
      <c r="O2048" s="28">
        <f>VLOOKUP($A2048,'Hospitalisation Details'!$A$1:$O$2344,7,FALSE)</f>
        <v>0</v>
      </c>
      <c r="P2048" s="28">
        <f>VLOOKUP($A2048,'Hospitalisation Details'!$A$1:$O$2344,8,FALSE)</f>
        <v>2731.91</v>
      </c>
      <c r="Q2048" t="str">
        <f>VLOOKUP($A2048,'Hospitalisation Details'!$A$1:$O$2344,3,FALSE)</f>
        <v>Dec</v>
      </c>
    </row>
    <row r="2049" spans="1:17" ht="15.6" x14ac:dyDescent="0.3">
      <c r="A2049" s="21" t="s">
        <v>317</v>
      </c>
      <c r="B2049" t="str">
        <f>VLOOKUP($A2049,'Customer Names'!$A$2:$D$2336,3,FALSE)</f>
        <v>Jingjing</v>
      </c>
      <c r="C2049">
        <f>VLOOKUP($A2049,'Medical Examinations'!$A$1:$J$2336,2,FALSE)</f>
        <v>39.615000000000002</v>
      </c>
      <c r="D2049">
        <f>VLOOKUP($A2049,'Medical Examinations'!$A$1:$J$2336,3,FALSE)</f>
        <v>6.32</v>
      </c>
      <c r="E2049" t="str">
        <f>VLOOKUP($A2049,'Medical Examinations'!$A$1:$J$2336,4,FALSE)</f>
        <v>No</v>
      </c>
      <c r="F2049" t="str">
        <f>VLOOKUP($A2049,'Medical Examinations'!$A$1:$J$2336,5,FALSE)</f>
        <v>No</v>
      </c>
      <c r="G2049" t="str">
        <f>VLOOKUP($A2049,'Medical Examinations'!$A$1:$J$2336,6,FALSE)</f>
        <v>Yes</v>
      </c>
      <c r="H2049">
        <f>VLOOKUP($A2049,'Medical Examinations'!$A$1:$J$2336,7,FALSE)</f>
        <v>1</v>
      </c>
      <c r="I2049" t="str">
        <f>VLOOKUP($A2049,'Medical Examinations'!$A$1:$J$2336,8,FALSE)</f>
        <v>No</v>
      </c>
      <c r="J2049" t="str">
        <f>VLOOKUP($A2049,'Medical Examinations'!$A$1:$J$2336,9,FALSE)</f>
        <v>Obesity</v>
      </c>
      <c r="K2049" t="str">
        <f>VLOOKUP($A2049,'Medical Examinations'!$A$1:$J$2336,10,FALSE)</f>
        <v>Prediabetes</v>
      </c>
      <c r="L2049">
        <f>VLOOKUP($A2049,'Hospitalisation Details'!$A$1:$O$2344,2,FALSE)</f>
        <v>3</v>
      </c>
      <c r="M2049" s="6" t="str">
        <f>VLOOKUP($A2049,'Hospitalisation Details'!$A$1:$O$2344,5,FALSE)</f>
        <v>3-Dec-2003</v>
      </c>
      <c r="N2049" s="28">
        <f>VLOOKUP($A2049,'Hospitalisation Details'!$A$1:$O$2344,6,FALSE)</f>
        <v>19</v>
      </c>
      <c r="O2049" s="28">
        <f>VLOOKUP($A2049,'Hospitalisation Details'!$A$1:$O$2344,7,FALSE)</f>
        <v>1</v>
      </c>
      <c r="P2049" s="28">
        <f>VLOOKUP($A2049,'Hospitalisation Details'!$A$1:$O$2344,8,FALSE)</f>
        <v>2730.11</v>
      </c>
      <c r="Q2049" t="str">
        <f>VLOOKUP($A2049,'Hospitalisation Details'!$A$1:$O$2344,3,FALSE)</f>
        <v>Dec</v>
      </c>
    </row>
    <row r="2050" spans="1:17" ht="15.6" x14ac:dyDescent="0.3">
      <c r="A2050" s="21" t="s">
        <v>316</v>
      </c>
      <c r="B2050" t="str">
        <f>VLOOKUP($A2050,'Customer Names'!$A$2:$D$2336,3,FALSE)</f>
        <v>Morgan</v>
      </c>
      <c r="C2050">
        <f>VLOOKUP($A2050,'Medical Examinations'!$A$1:$J$2336,2,FALSE)</f>
        <v>30.59</v>
      </c>
      <c r="D2050">
        <f>VLOOKUP($A2050,'Medical Examinations'!$A$1:$J$2336,3,FALSE)</f>
        <v>6.3</v>
      </c>
      <c r="E2050" t="str">
        <f>VLOOKUP($A2050,'Medical Examinations'!$A$1:$J$2336,4,FALSE)</f>
        <v>Yes</v>
      </c>
      <c r="F2050" t="str">
        <f>VLOOKUP($A2050,'Medical Examinations'!$A$1:$J$2336,5,FALSE)</f>
        <v>No</v>
      </c>
      <c r="G2050" t="str">
        <f>VLOOKUP($A2050,'Medical Examinations'!$A$1:$J$2336,6,FALSE)</f>
        <v>Yes</v>
      </c>
      <c r="H2050">
        <f>VLOOKUP($A2050,'Medical Examinations'!$A$1:$J$2336,7,FALSE)</f>
        <v>1</v>
      </c>
      <c r="I2050" t="str">
        <f>VLOOKUP($A2050,'Medical Examinations'!$A$1:$J$2336,8,FALSE)</f>
        <v>No</v>
      </c>
      <c r="J2050" t="str">
        <f>VLOOKUP($A2050,'Medical Examinations'!$A$1:$J$2336,9,FALSE)</f>
        <v>Obesity</v>
      </c>
      <c r="K2050" t="str">
        <f>VLOOKUP($A2050,'Medical Examinations'!$A$1:$J$2336,10,FALSE)</f>
        <v>Prediabetes</v>
      </c>
      <c r="L2050">
        <f>VLOOKUP($A2050,'Hospitalisation Details'!$A$1:$O$2344,2,FALSE)</f>
        <v>6</v>
      </c>
      <c r="M2050" s="6" t="str">
        <f>VLOOKUP($A2050,'Hospitalisation Details'!$A$1:$O$2344,5,FALSE)</f>
        <v>6-Oct-1997</v>
      </c>
      <c r="N2050" s="28">
        <f>VLOOKUP($A2050,'Hospitalisation Details'!$A$1:$O$2344,6,FALSE)</f>
        <v>25</v>
      </c>
      <c r="O2050" s="28">
        <f>VLOOKUP($A2050,'Hospitalisation Details'!$A$1:$O$2344,7,FALSE)</f>
        <v>0</v>
      </c>
      <c r="P2050" s="28">
        <f>VLOOKUP($A2050,'Hospitalisation Details'!$A$1:$O$2344,8,FALSE)</f>
        <v>2727.4</v>
      </c>
      <c r="Q2050" t="str">
        <f>VLOOKUP($A2050,'Hospitalisation Details'!$A$1:$O$2344,3,FALSE)</f>
        <v>Oct</v>
      </c>
    </row>
    <row r="2051" spans="1:17" ht="15.6" x14ac:dyDescent="0.3">
      <c r="A2051" s="21" t="s">
        <v>315</v>
      </c>
      <c r="B2051" t="str">
        <f>VLOOKUP($A2051,'Customer Names'!$A$2:$D$2336,3,FALSE)</f>
        <v>Patrick J</v>
      </c>
      <c r="C2051">
        <f>VLOOKUP($A2051,'Medical Examinations'!$A$1:$J$2336,2,FALSE)</f>
        <v>16.72</v>
      </c>
      <c r="D2051">
        <f>VLOOKUP($A2051,'Medical Examinations'!$A$1:$J$2336,3,FALSE)</f>
        <v>4.38</v>
      </c>
      <c r="E2051" t="str">
        <f>VLOOKUP($A2051,'Medical Examinations'!$A$1:$J$2336,4,FALSE)</f>
        <v>Yes</v>
      </c>
      <c r="F2051" t="str">
        <f>VLOOKUP($A2051,'Medical Examinations'!$A$1:$J$2336,5,FALSE)</f>
        <v>No</v>
      </c>
      <c r="G2051" t="str">
        <f>VLOOKUP($A2051,'Medical Examinations'!$A$1:$J$2336,6,FALSE)</f>
        <v>No</v>
      </c>
      <c r="H2051">
        <f>VLOOKUP($A2051,'Medical Examinations'!$A$1:$J$2336,7,FALSE)</f>
        <v>1</v>
      </c>
      <c r="I2051" t="str">
        <f>VLOOKUP($A2051,'Medical Examinations'!$A$1:$J$2336,8,FALSE)</f>
        <v>No</v>
      </c>
      <c r="J2051" t="str">
        <f>VLOOKUP($A2051,'Medical Examinations'!$A$1:$J$2336,9,FALSE)</f>
        <v>Under Weight</v>
      </c>
      <c r="K2051" t="str">
        <f>VLOOKUP($A2051,'Medical Examinations'!$A$1:$J$2336,10,FALSE)</f>
        <v>Normal</v>
      </c>
      <c r="L2051">
        <f>VLOOKUP($A2051,'Hospitalisation Details'!$A$1:$O$2344,2,FALSE)</f>
        <v>20</v>
      </c>
      <c r="M2051" s="6" t="str">
        <f>VLOOKUP($A2051,'Hospitalisation Details'!$A$1:$O$2344,5,FALSE)</f>
        <v>20-Aug-1988</v>
      </c>
      <c r="N2051" s="28">
        <f>VLOOKUP($A2051,'Hospitalisation Details'!$A$1:$O$2344,6,FALSE)</f>
        <v>34</v>
      </c>
      <c r="O2051" s="28">
        <f>VLOOKUP($A2051,'Hospitalisation Details'!$A$1:$O$2344,7,FALSE)</f>
        <v>3</v>
      </c>
      <c r="P2051" s="28">
        <f>VLOOKUP($A2051,'Hospitalisation Details'!$A$1:$O$2344,8,FALSE)</f>
        <v>2726.06</v>
      </c>
      <c r="Q2051" t="str">
        <f>VLOOKUP($A2051,'Hospitalisation Details'!$A$1:$O$2344,3,FALSE)</f>
        <v>Aug</v>
      </c>
    </row>
    <row r="2052" spans="1:17" ht="15.6" x14ac:dyDescent="0.3">
      <c r="A2052" s="21" t="s">
        <v>314</v>
      </c>
      <c r="B2052" t="str">
        <f>VLOOKUP($A2052,'Customer Names'!$A$2:$D$2336,3,FALSE)</f>
        <v>Frankline</v>
      </c>
      <c r="C2052">
        <f>VLOOKUP($A2052,'Medical Examinations'!$A$1:$J$2336,2,FALSE)</f>
        <v>26.22</v>
      </c>
      <c r="D2052">
        <f>VLOOKUP($A2052,'Medical Examinations'!$A$1:$J$2336,3,FALSE)</f>
        <v>4.6500000000000004</v>
      </c>
      <c r="E2052" t="str">
        <f>VLOOKUP($A2052,'Medical Examinations'!$A$1:$J$2336,4,FALSE)</f>
        <v>Yes</v>
      </c>
      <c r="F2052" t="str">
        <f>VLOOKUP($A2052,'Medical Examinations'!$A$1:$J$2336,5,FALSE)</f>
        <v>No</v>
      </c>
      <c r="G2052" t="str">
        <f>VLOOKUP($A2052,'Medical Examinations'!$A$1:$J$2336,6,FALSE)</f>
        <v>Yes</v>
      </c>
      <c r="H2052">
        <f>VLOOKUP($A2052,'Medical Examinations'!$A$1:$J$2336,7,FALSE)</f>
        <v>1</v>
      </c>
      <c r="I2052" t="str">
        <f>VLOOKUP($A2052,'Medical Examinations'!$A$1:$J$2336,8,FALSE)</f>
        <v>No</v>
      </c>
      <c r="J2052" t="str">
        <f>VLOOKUP($A2052,'Medical Examinations'!$A$1:$J$2336,9,FALSE)</f>
        <v>Over Weight</v>
      </c>
      <c r="K2052" t="str">
        <f>VLOOKUP($A2052,'Medical Examinations'!$A$1:$J$2336,10,FALSE)</f>
        <v>Normal</v>
      </c>
      <c r="L2052">
        <f>VLOOKUP($A2052,'Hospitalisation Details'!$A$1:$O$2344,2,FALSE)</f>
        <v>30</v>
      </c>
      <c r="M2052" s="6" t="str">
        <f>VLOOKUP($A2052,'Hospitalisation Details'!$A$1:$O$2344,5,FALSE)</f>
        <v>30-Oct-1997</v>
      </c>
      <c r="N2052" s="28">
        <f>VLOOKUP($A2052,'Hospitalisation Details'!$A$1:$O$2344,6,FALSE)</f>
        <v>25</v>
      </c>
      <c r="O2052" s="28">
        <f>VLOOKUP($A2052,'Hospitalisation Details'!$A$1:$O$2344,7,FALSE)</f>
        <v>0</v>
      </c>
      <c r="P2052" s="28">
        <f>VLOOKUP($A2052,'Hospitalisation Details'!$A$1:$O$2344,8,FALSE)</f>
        <v>2721.32</v>
      </c>
      <c r="Q2052" t="str">
        <f>VLOOKUP($A2052,'Hospitalisation Details'!$A$1:$O$2344,3,FALSE)</f>
        <v>Oct</v>
      </c>
    </row>
    <row r="2053" spans="1:17" ht="15.6" x14ac:dyDescent="0.3">
      <c r="A2053" s="21" t="s">
        <v>313</v>
      </c>
      <c r="B2053" t="str">
        <f>VLOOKUP($A2053,'Customer Names'!$A$2:$D$2336,3,FALSE)</f>
        <v>Laura T</v>
      </c>
      <c r="C2053">
        <f>VLOOKUP($A2053,'Medical Examinations'!$A$1:$J$2336,2,FALSE)</f>
        <v>31.824999999999999</v>
      </c>
      <c r="D2053">
        <f>VLOOKUP($A2053,'Medical Examinations'!$A$1:$J$2336,3,FALSE)</f>
        <v>4.7</v>
      </c>
      <c r="E2053" t="str">
        <f>VLOOKUP($A2053,'Medical Examinations'!$A$1:$J$2336,4,FALSE)</f>
        <v>No</v>
      </c>
      <c r="F2053" t="str">
        <f>VLOOKUP($A2053,'Medical Examinations'!$A$1:$J$2336,5,FALSE)</f>
        <v>No</v>
      </c>
      <c r="G2053" t="str">
        <f>VLOOKUP($A2053,'Medical Examinations'!$A$1:$J$2336,6,FALSE)</f>
        <v>Yes</v>
      </c>
      <c r="H2053">
        <f>VLOOKUP($A2053,'Medical Examinations'!$A$1:$J$2336,7,FALSE)</f>
        <v>1</v>
      </c>
      <c r="I2053" t="str">
        <f>VLOOKUP($A2053,'Medical Examinations'!$A$1:$J$2336,8,FALSE)</f>
        <v>No</v>
      </c>
      <c r="J2053" t="str">
        <f>VLOOKUP($A2053,'Medical Examinations'!$A$1:$J$2336,9,FALSE)</f>
        <v>Obesity</v>
      </c>
      <c r="K2053" t="str">
        <f>VLOOKUP($A2053,'Medical Examinations'!$A$1:$J$2336,10,FALSE)</f>
        <v>Normal</v>
      </c>
      <c r="L2053">
        <f>VLOOKUP($A2053,'Hospitalisation Details'!$A$1:$O$2344,2,FALSE)</f>
        <v>6</v>
      </c>
      <c r="M2053" s="6" t="str">
        <f>VLOOKUP($A2053,'Hospitalisation Details'!$A$1:$O$2344,5,FALSE)</f>
        <v>6-Aug-2003</v>
      </c>
      <c r="N2053" s="28">
        <f>VLOOKUP($A2053,'Hospitalisation Details'!$A$1:$O$2344,6,FALSE)</f>
        <v>19</v>
      </c>
      <c r="O2053" s="28">
        <f>VLOOKUP($A2053,'Hospitalisation Details'!$A$1:$O$2344,7,FALSE)</f>
        <v>1</v>
      </c>
      <c r="P2053" s="28">
        <f>VLOOKUP($A2053,'Hospitalisation Details'!$A$1:$O$2344,8,FALSE)</f>
        <v>2719.28</v>
      </c>
      <c r="Q2053" t="str">
        <f>VLOOKUP($A2053,'Hospitalisation Details'!$A$1:$O$2344,3,FALSE)</f>
        <v>Aug</v>
      </c>
    </row>
    <row r="2054" spans="1:17" ht="15.6" x14ac:dyDescent="0.3">
      <c r="A2054" s="21" t="s">
        <v>312</v>
      </c>
      <c r="B2054" t="str">
        <f>VLOOKUP($A2054,'Customer Names'!$A$2:$D$2336,3,FALSE)</f>
        <v>Natalia</v>
      </c>
      <c r="C2054">
        <f>VLOOKUP($A2054,'Medical Examinations'!$A$1:$J$2336,2,FALSE)</f>
        <v>25.745000000000001</v>
      </c>
      <c r="D2054">
        <f>VLOOKUP($A2054,'Medical Examinations'!$A$1:$J$2336,3,FALSE)</f>
        <v>4.34</v>
      </c>
      <c r="E2054" t="str">
        <f>VLOOKUP($A2054,'Medical Examinations'!$A$1:$J$2336,4,FALSE)</f>
        <v>No</v>
      </c>
      <c r="F2054" t="str">
        <f>VLOOKUP($A2054,'Medical Examinations'!$A$1:$J$2336,5,FALSE)</f>
        <v>No</v>
      </c>
      <c r="G2054" t="str">
        <f>VLOOKUP($A2054,'Medical Examinations'!$A$1:$J$2336,6,FALSE)</f>
        <v>Yes</v>
      </c>
      <c r="H2054">
        <f>VLOOKUP($A2054,'Medical Examinations'!$A$1:$J$2336,7,FALSE)</f>
        <v>1</v>
      </c>
      <c r="I2054" t="str">
        <f>VLOOKUP($A2054,'Medical Examinations'!$A$1:$J$2336,8,FALSE)</f>
        <v>No</v>
      </c>
      <c r="J2054" t="str">
        <f>VLOOKUP($A2054,'Medical Examinations'!$A$1:$J$2336,9,FALSE)</f>
        <v>Over Weight</v>
      </c>
      <c r="K2054" t="str">
        <f>VLOOKUP($A2054,'Medical Examinations'!$A$1:$J$2336,10,FALSE)</f>
        <v>Normal</v>
      </c>
      <c r="L2054">
        <f>VLOOKUP($A2054,'Hospitalisation Details'!$A$1:$O$2344,2,FALSE)</f>
        <v>1</v>
      </c>
      <c r="M2054" s="6" t="str">
        <f>VLOOKUP($A2054,'Hospitalisation Details'!$A$1:$O$2344,5,FALSE)</f>
        <v>1-Dec-2003</v>
      </c>
      <c r="N2054" s="28">
        <f>VLOOKUP($A2054,'Hospitalisation Details'!$A$1:$O$2344,6,FALSE)</f>
        <v>19</v>
      </c>
      <c r="O2054" s="28">
        <f>VLOOKUP($A2054,'Hospitalisation Details'!$A$1:$O$2344,7,FALSE)</f>
        <v>1</v>
      </c>
      <c r="P2054" s="28">
        <f>VLOOKUP($A2054,'Hospitalisation Details'!$A$1:$O$2344,8,FALSE)</f>
        <v>2710.83</v>
      </c>
      <c r="Q2054" t="str">
        <f>VLOOKUP($A2054,'Hospitalisation Details'!$A$1:$O$2344,3,FALSE)</f>
        <v>Dec</v>
      </c>
    </row>
    <row r="2055" spans="1:17" ht="15.6" x14ac:dyDescent="0.3">
      <c r="A2055" s="21" t="s">
        <v>311</v>
      </c>
      <c r="B2055" t="str">
        <f>VLOOKUP($A2055,'Customer Names'!$A$2:$D$2336,3,FALSE)</f>
        <v>Jennifer L</v>
      </c>
      <c r="C2055">
        <f>VLOOKUP($A2055,'Medical Examinations'!$A$1:$J$2336,2,FALSE)</f>
        <v>24.605</v>
      </c>
      <c r="D2055">
        <f>VLOOKUP($A2055,'Medical Examinations'!$A$1:$J$2336,3,FALSE)</f>
        <v>5.62</v>
      </c>
      <c r="E2055" t="str">
        <f>VLOOKUP($A2055,'Medical Examinations'!$A$1:$J$2336,4,FALSE)</f>
        <v>No</v>
      </c>
      <c r="F2055" t="str">
        <f>VLOOKUP($A2055,'Medical Examinations'!$A$1:$J$2336,5,FALSE)</f>
        <v>No</v>
      </c>
      <c r="G2055" t="str">
        <f>VLOOKUP($A2055,'Medical Examinations'!$A$1:$J$2336,6,FALSE)</f>
        <v>Yes</v>
      </c>
      <c r="H2055">
        <f>VLOOKUP($A2055,'Medical Examinations'!$A$1:$J$2336,7,FALSE)</f>
        <v>1</v>
      </c>
      <c r="I2055" t="str">
        <f>VLOOKUP($A2055,'Medical Examinations'!$A$1:$J$2336,8,FALSE)</f>
        <v>No</v>
      </c>
      <c r="J2055" t="str">
        <f>VLOOKUP($A2055,'Medical Examinations'!$A$1:$J$2336,9,FALSE)</f>
        <v>Normal Weight</v>
      </c>
      <c r="K2055" t="str">
        <f>VLOOKUP($A2055,'Medical Examinations'!$A$1:$J$2336,10,FALSE)</f>
        <v>Normal</v>
      </c>
      <c r="L2055">
        <f>VLOOKUP($A2055,'Hospitalisation Details'!$A$1:$O$2344,2,FALSE)</f>
        <v>21</v>
      </c>
      <c r="M2055" s="6" t="str">
        <f>VLOOKUP($A2055,'Hospitalisation Details'!$A$1:$O$2344,5,FALSE)</f>
        <v>21-Nov-2003</v>
      </c>
      <c r="N2055" s="28">
        <f>VLOOKUP($A2055,'Hospitalisation Details'!$A$1:$O$2344,6,FALSE)</f>
        <v>19</v>
      </c>
      <c r="O2055" s="28">
        <f>VLOOKUP($A2055,'Hospitalisation Details'!$A$1:$O$2344,7,FALSE)</f>
        <v>1</v>
      </c>
      <c r="P2055" s="28">
        <f>VLOOKUP($A2055,'Hospitalisation Details'!$A$1:$O$2344,8,FALSE)</f>
        <v>2709.24</v>
      </c>
      <c r="Q2055" t="str">
        <f>VLOOKUP($A2055,'Hospitalisation Details'!$A$1:$O$2344,3,FALSE)</f>
        <v>Nov</v>
      </c>
    </row>
    <row r="2056" spans="1:17" ht="15.6" x14ac:dyDescent="0.3">
      <c r="A2056" s="21" t="s">
        <v>310</v>
      </c>
      <c r="B2056" t="str">
        <f>VLOOKUP($A2056,'Customer Names'!$A$2:$D$2336,3,FALSE)</f>
        <v>Brooke</v>
      </c>
      <c r="C2056">
        <f>VLOOKUP($A2056,'Medical Examinations'!$A$1:$J$2336,2,FALSE)</f>
        <v>24.51</v>
      </c>
      <c r="D2056">
        <f>VLOOKUP($A2056,'Medical Examinations'!$A$1:$J$2336,3,FALSE)</f>
        <v>4.24</v>
      </c>
      <c r="E2056" t="str">
        <f>VLOOKUP($A2056,'Medical Examinations'!$A$1:$J$2336,4,FALSE)</f>
        <v>No</v>
      </c>
      <c r="F2056" t="str">
        <f>VLOOKUP($A2056,'Medical Examinations'!$A$1:$J$2336,5,FALSE)</f>
        <v>No</v>
      </c>
      <c r="G2056" t="str">
        <f>VLOOKUP($A2056,'Medical Examinations'!$A$1:$J$2336,6,FALSE)</f>
        <v>Yes</v>
      </c>
      <c r="H2056">
        <f>VLOOKUP($A2056,'Medical Examinations'!$A$1:$J$2336,7,FALSE)</f>
        <v>1</v>
      </c>
      <c r="I2056" t="str">
        <f>VLOOKUP($A2056,'Medical Examinations'!$A$1:$J$2336,8,FALSE)</f>
        <v>No</v>
      </c>
      <c r="J2056" t="str">
        <f>VLOOKUP($A2056,'Medical Examinations'!$A$1:$J$2336,9,FALSE)</f>
        <v>Normal Weight</v>
      </c>
      <c r="K2056" t="str">
        <f>VLOOKUP($A2056,'Medical Examinations'!$A$1:$J$2336,10,FALSE)</f>
        <v>Normal</v>
      </c>
      <c r="L2056">
        <f>VLOOKUP($A2056,'Hospitalisation Details'!$A$1:$O$2344,2,FALSE)</f>
        <v>17</v>
      </c>
      <c r="M2056" s="6" t="str">
        <f>VLOOKUP($A2056,'Hospitalisation Details'!$A$1:$O$2344,5,FALSE)</f>
        <v>17-Jul-2003</v>
      </c>
      <c r="N2056" s="28">
        <f>VLOOKUP($A2056,'Hospitalisation Details'!$A$1:$O$2344,6,FALSE)</f>
        <v>19</v>
      </c>
      <c r="O2056" s="28">
        <f>VLOOKUP($A2056,'Hospitalisation Details'!$A$1:$O$2344,7,FALSE)</f>
        <v>1</v>
      </c>
      <c r="P2056" s="28">
        <f>VLOOKUP($A2056,'Hospitalisation Details'!$A$1:$O$2344,8,FALSE)</f>
        <v>2709.11</v>
      </c>
      <c r="Q2056" t="str">
        <f>VLOOKUP($A2056,'Hospitalisation Details'!$A$1:$O$2344,3,FALSE)</f>
        <v>Jul</v>
      </c>
    </row>
    <row r="2057" spans="1:17" ht="15.6" x14ac:dyDescent="0.3">
      <c r="A2057" s="21" t="s">
        <v>309</v>
      </c>
      <c r="B2057" t="str">
        <f>VLOOKUP($A2057,'Customer Names'!$A$2:$D$2336,3,FALSE)</f>
        <v>Jeremy M</v>
      </c>
      <c r="C2057">
        <f>VLOOKUP($A2057,'Medical Examinations'!$A$1:$J$2336,2,FALSE)</f>
        <v>31.065000000000001</v>
      </c>
      <c r="D2057">
        <f>VLOOKUP($A2057,'Medical Examinations'!$A$1:$J$2336,3,FALSE)</f>
        <v>4.57</v>
      </c>
      <c r="E2057" t="str">
        <f>VLOOKUP($A2057,'Medical Examinations'!$A$1:$J$2336,4,FALSE)</f>
        <v>Yes</v>
      </c>
      <c r="F2057" t="str">
        <f>VLOOKUP($A2057,'Medical Examinations'!$A$1:$J$2336,5,FALSE)</f>
        <v>No</v>
      </c>
      <c r="G2057" t="str">
        <f>VLOOKUP($A2057,'Medical Examinations'!$A$1:$J$2336,6,FALSE)</f>
        <v>No</v>
      </c>
      <c r="H2057">
        <f>VLOOKUP($A2057,'Medical Examinations'!$A$1:$J$2336,7,FALSE)</f>
        <v>0</v>
      </c>
      <c r="I2057" t="str">
        <f>VLOOKUP($A2057,'Medical Examinations'!$A$1:$J$2336,8,FALSE)</f>
        <v>No</v>
      </c>
      <c r="J2057" t="str">
        <f>VLOOKUP($A2057,'Medical Examinations'!$A$1:$J$2336,9,FALSE)</f>
        <v>Obesity</v>
      </c>
      <c r="K2057" t="str">
        <f>VLOOKUP($A2057,'Medical Examinations'!$A$1:$J$2336,10,FALSE)</f>
        <v>Normal</v>
      </c>
      <c r="L2057">
        <f>VLOOKUP($A2057,'Hospitalisation Details'!$A$1:$O$2344,2,FALSE)</f>
        <v>13</v>
      </c>
      <c r="M2057" s="6" t="str">
        <f>VLOOKUP($A2057,'Hospitalisation Details'!$A$1:$O$2344,5,FALSE)</f>
        <v>13-Jun-1996</v>
      </c>
      <c r="N2057" s="28">
        <f>VLOOKUP($A2057,'Hospitalisation Details'!$A$1:$O$2344,6,FALSE)</f>
        <v>26</v>
      </c>
      <c r="O2057" s="28">
        <f>VLOOKUP($A2057,'Hospitalisation Details'!$A$1:$O$2344,7,FALSE)</f>
        <v>0</v>
      </c>
      <c r="P2057" s="28">
        <f>VLOOKUP($A2057,'Hospitalisation Details'!$A$1:$O$2344,8,FALSE)</f>
        <v>2699.57</v>
      </c>
      <c r="Q2057" t="str">
        <f>VLOOKUP($A2057,'Hospitalisation Details'!$A$1:$O$2344,3,FALSE)</f>
        <v>Jun</v>
      </c>
    </row>
    <row r="2058" spans="1:17" ht="15.6" x14ac:dyDescent="0.3">
      <c r="A2058" s="21" t="s">
        <v>308</v>
      </c>
      <c r="B2058" t="str">
        <f>VLOOKUP($A2058,'Customer Names'!$A$2:$D$2336,3,FALSE)</f>
        <v>Megan L</v>
      </c>
      <c r="C2058">
        <f>VLOOKUP($A2058,'Medical Examinations'!$A$1:$J$2336,2,FALSE)</f>
        <v>28.12</v>
      </c>
      <c r="D2058">
        <f>VLOOKUP($A2058,'Medical Examinations'!$A$1:$J$2336,3,FALSE)</f>
        <v>5.05</v>
      </c>
      <c r="E2058" t="str">
        <f>VLOOKUP($A2058,'Medical Examinations'!$A$1:$J$2336,4,FALSE)</f>
        <v>No</v>
      </c>
      <c r="F2058" t="str">
        <f>VLOOKUP($A2058,'Medical Examinations'!$A$1:$J$2336,5,FALSE)</f>
        <v>No</v>
      </c>
      <c r="G2058" t="str">
        <f>VLOOKUP($A2058,'Medical Examinations'!$A$1:$J$2336,6,FALSE)</f>
        <v>No</v>
      </c>
      <c r="H2058">
        <f>VLOOKUP($A2058,'Medical Examinations'!$A$1:$J$2336,7,FALSE)</f>
        <v>0</v>
      </c>
      <c r="I2058" t="str">
        <f>VLOOKUP($A2058,'Medical Examinations'!$A$1:$J$2336,8,FALSE)</f>
        <v>No</v>
      </c>
      <c r="J2058" t="str">
        <f>VLOOKUP($A2058,'Medical Examinations'!$A$1:$J$2336,9,FALSE)</f>
        <v>Over Weight</v>
      </c>
      <c r="K2058" t="str">
        <f>VLOOKUP($A2058,'Medical Examinations'!$A$1:$J$2336,10,FALSE)</f>
        <v>Normal</v>
      </c>
      <c r="L2058">
        <f>VLOOKUP($A2058,'Hospitalisation Details'!$A$1:$O$2344,2,FALSE)</f>
        <v>11</v>
      </c>
      <c r="M2058" s="6" t="str">
        <f>VLOOKUP($A2058,'Hospitalisation Details'!$A$1:$O$2344,5,FALSE)</f>
        <v>11-Jun-1999</v>
      </c>
      <c r="N2058" s="28">
        <f>VLOOKUP($A2058,'Hospitalisation Details'!$A$1:$O$2344,6,FALSE)</f>
        <v>23</v>
      </c>
      <c r="O2058" s="28">
        <f>VLOOKUP($A2058,'Hospitalisation Details'!$A$1:$O$2344,7,FALSE)</f>
        <v>0</v>
      </c>
      <c r="P2058" s="28">
        <f>VLOOKUP($A2058,'Hospitalisation Details'!$A$1:$O$2344,8,FALSE)</f>
        <v>2690.11</v>
      </c>
      <c r="Q2058" t="str">
        <f>VLOOKUP($A2058,'Hospitalisation Details'!$A$1:$O$2344,3,FALSE)</f>
        <v>Jun</v>
      </c>
    </row>
    <row r="2059" spans="1:17" ht="15.6" x14ac:dyDescent="0.3">
      <c r="A2059" s="21" t="s">
        <v>307</v>
      </c>
      <c r="B2059" t="str">
        <f>VLOOKUP($A2059,'Customer Names'!$A$2:$D$2336,3,FALSE)</f>
        <v>Bryan</v>
      </c>
      <c r="C2059">
        <f>VLOOKUP($A2059,'Medical Examinations'!$A$1:$J$2336,2,FALSE)</f>
        <v>38.06</v>
      </c>
      <c r="D2059">
        <f>VLOOKUP($A2059,'Medical Examinations'!$A$1:$J$2336,3,FALSE)</f>
        <v>6.16</v>
      </c>
      <c r="E2059" t="str">
        <f>VLOOKUP($A2059,'Medical Examinations'!$A$1:$J$2336,4,FALSE)</f>
        <v>No</v>
      </c>
      <c r="F2059" t="str">
        <f>VLOOKUP($A2059,'Medical Examinations'!$A$1:$J$2336,5,FALSE)</f>
        <v>No</v>
      </c>
      <c r="G2059" t="str">
        <f>VLOOKUP($A2059,'Medical Examinations'!$A$1:$J$2336,6,FALSE)</f>
        <v>No</v>
      </c>
      <c r="H2059">
        <f>VLOOKUP($A2059,'Medical Examinations'!$A$1:$J$2336,7,FALSE)</f>
        <v>0</v>
      </c>
      <c r="I2059" t="str">
        <f>VLOOKUP($A2059,'Medical Examinations'!$A$1:$J$2336,8,FALSE)</f>
        <v>No</v>
      </c>
      <c r="J2059" t="str">
        <f>VLOOKUP($A2059,'Medical Examinations'!$A$1:$J$2336,9,FALSE)</f>
        <v>Obesity</v>
      </c>
      <c r="K2059" t="str">
        <f>VLOOKUP($A2059,'Medical Examinations'!$A$1:$J$2336,10,FALSE)</f>
        <v>Prediabetes</v>
      </c>
      <c r="L2059">
        <f>VLOOKUP($A2059,'Hospitalisation Details'!$A$1:$O$2344,2,FALSE)</f>
        <v>2</v>
      </c>
      <c r="M2059" s="6" t="str">
        <f>VLOOKUP($A2059,'Hospitalisation Details'!$A$1:$O$2344,5,FALSE)</f>
        <v>2-Oct-1994</v>
      </c>
      <c r="N2059" s="28">
        <f>VLOOKUP($A2059,'Hospitalisation Details'!$A$1:$O$2344,6,FALSE)</f>
        <v>28</v>
      </c>
      <c r="O2059" s="28">
        <f>VLOOKUP($A2059,'Hospitalisation Details'!$A$1:$O$2344,7,FALSE)</f>
        <v>0</v>
      </c>
      <c r="P2059" s="28">
        <f>VLOOKUP($A2059,'Hospitalisation Details'!$A$1:$O$2344,8,FALSE)</f>
        <v>2689.5</v>
      </c>
      <c r="Q2059" t="str">
        <f>VLOOKUP($A2059,'Hospitalisation Details'!$A$1:$O$2344,3,FALSE)</f>
        <v>Oct</v>
      </c>
    </row>
    <row r="2060" spans="1:17" ht="15.6" x14ac:dyDescent="0.3">
      <c r="A2060" s="21" t="s">
        <v>306</v>
      </c>
      <c r="B2060" t="str">
        <f>VLOOKUP($A2060,'Customer Names'!$A$2:$D$2336,3,FALSE)</f>
        <v>Marny</v>
      </c>
      <c r="C2060">
        <f>VLOOKUP($A2060,'Medical Examinations'!$A$1:$J$2336,2,FALSE)</f>
        <v>24.96</v>
      </c>
      <c r="D2060">
        <f>VLOOKUP($A2060,'Medical Examinations'!$A$1:$J$2336,3,FALSE)</f>
        <v>4.57</v>
      </c>
      <c r="E2060" t="str">
        <f>VLOOKUP($A2060,'Medical Examinations'!$A$1:$J$2336,4,FALSE)</f>
        <v>No</v>
      </c>
      <c r="F2060" t="str">
        <f>VLOOKUP($A2060,'Medical Examinations'!$A$1:$J$2336,5,FALSE)</f>
        <v>No</v>
      </c>
      <c r="G2060" t="str">
        <f>VLOOKUP($A2060,'Medical Examinations'!$A$1:$J$2336,6,FALSE)</f>
        <v>No</v>
      </c>
      <c r="H2060">
        <f>VLOOKUP($A2060,'Medical Examinations'!$A$1:$J$2336,7,FALSE)</f>
        <v>0</v>
      </c>
      <c r="I2060" t="str">
        <f>VLOOKUP($A2060,'Medical Examinations'!$A$1:$J$2336,8,FALSE)</f>
        <v>No</v>
      </c>
      <c r="J2060" t="str">
        <f>VLOOKUP($A2060,'Medical Examinations'!$A$1:$J$2336,9,FALSE)</f>
        <v>Over Weight</v>
      </c>
      <c r="K2060" t="str">
        <f>VLOOKUP($A2060,'Medical Examinations'!$A$1:$J$2336,10,FALSE)</f>
        <v>Normal</v>
      </c>
      <c r="L2060">
        <f>VLOOKUP($A2060,'Hospitalisation Details'!$A$1:$O$2344,2,FALSE)</f>
        <v>17</v>
      </c>
      <c r="M2060" s="6" t="str">
        <f>VLOOKUP($A2060,'Hospitalisation Details'!$A$1:$O$2344,5,FALSE)</f>
        <v>17-Sep-1994</v>
      </c>
      <c r="N2060" s="28">
        <f>VLOOKUP($A2060,'Hospitalisation Details'!$A$1:$O$2344,6,FALSE)</f>
        <v>28</v>
      </c>
      <c r="O2060" s="28">
        <f>VLOOKUP($A2060,'Hospitalisation Details'!$A$1:$O$2344,7,FALSE)</f>
        <v>0</v>
      </c>
      <c r="P2060" s="28">
        <f>VLOOKUP($A2060,'Hospitalisation Details'!$A$1:$O$2344,8,FALSE)</f>
        <v>2684.69</v>
      </c>
      <c r="Q2060" t="str">
        <f>VLOOKUP($A2060,'Hospitalisation Details'!$A$1:$O$2344,3,FALSE)</f>
        <v>Sep</v>
      </c>
    </row>
    <row r="2061" spans="1:17" ht="15.6" x14ac:dyDescent="0.3">
      <c r="A2061" s="21" t="s">
        <v>305</v>
      </c>
      <c r="B2061" t="str">
        <f>VLOOKUP($A2061,'Customer Names'!$A$2:$D$2336,3,FALSE)</f>
        <v>Marc</v>
      </c>
      <c r="C2061">
        <f>VLOOKUP($A2061,'Medical Examinations'!$A$1:$J$2336,2,FALSE)</f>
        <v>17.670000000000002</v>
      </c>
      <c r="D2061">
        <f>VLOOKUP($A2061,'Medical Examinations'!$A$1:$J$2336,3,FALSE)</f>
        <v>5.53</v>
      </c>
      <c r="E2061" t="str">
        <f>VLOOKUP($A2061,'Medical Examinations'!$A$1:$J$2336,4,FALSE)</f>
        <v>Yes</v>
      </c>
      <c r="F2061" t="str">
        <f>VLOOKUP($A2061,'Medical Examinations'!$A$1:$J$2336,5,FALSE)</f>
        <v>No</v>
      </c>
      <c r="G2061" t="str">
        <f>VLOOKUP($A2061,'Medical Examinations'!$A$1:$J$2336,6,FALSE)</f>
        <v>No</v>
      </c>
      <c r="H2061">
        <f>VLOOKUP($A2061,'Medical Examinations'!$A$1:$J$2336,7,FALSE)</f>
        <v>0</v>
      </c>
      <c r="I2061" t="str">
        <f>VLOOKUP($A2061,'Medical Examinations'!$A$1:$J$2336,8,FALSE)</f>
        <v>No</v>
      </c>
      <c r="J2061" t="str">
        <f>VLOOKUP($A2061,'Medical Examinations'!$A$1:$J$2336,9,FALSE)</f>
        <v>Under Weight</v>
      </c>
      <c r="K2061" t="str">
        <f>VLOOKUP($A2061,'Medical Examinations'!$A$1:$J$2336,10,FALSE)</f>
        <v>Normal</v>
      </c>
      <c r="L2061">
        <f>VLOOKUP($A2061,'Hospitalisation Details'!$A$1:$O$2344,2,FALSE)</f>
        <v>5</v>
      </c>
      <c r="M2061" s="6" t="str">
        <f>VLOOKUP($A2061,'Hospitalisation Details'!$A$1:$O$2344,5,FALSE)</f>
        <v>5-Aug-1996</v>
      </c>
      <c r="N2061" s="28">
        <f>VLOOKUP($A2061,'Hospitalisation Details'!$A$1:$O$2344,6,FALSE)</f>
        <v>26</v>
      </c>
      <c r="O2061" s="28">
        <f>VLOOKUP($A2061,'Hospitalisation Details'!$A$1:$O$2344,7,FALSE)</f>
        <v>0</v>
      </c>
      <c r="P2061" s="28">
        <f>VLOOKUP($A2061,'Hospitalisation Details'!$A$1:$O$2344,8,FALSE)</f>
        <v>2680.95</v>
      </c>
      <c r="Q2061" t="str">
        <f>VLOOKUP($A2061,'Hospitalisation Details'!$A$1:$O$2344,3,FALSE)</f>
        <v>Aug</v>
      </c>
    </row>
    <row r="2062" spans="1:17" ht="15.6" x14ac:dyDescent="0.3">
      <c r="A2062" s="21" t="s">
        <v>304</v>
      </c>
      <c r="B2062" t="str">
        <f>VLOOKUP($A2062,'Customer Names'!$A$2:$D$2336,3,FALSE)</f>
        <v>Benjamin L</v>
      </c>
      <c r="C2062">
        <f>VLOOKUP($A2062,'Medical Examinations'!$A$1:$J$2336,2,FALSE)</f>
        <v>31.35</v>
      </c>
      <c r="D2062">
        <f>VLOOKUP($A2062,'Medical Examinations'!$A$1:$J$2336,3,FALSE)</f>
        <v>5.84</v>
      </c>
      <c r="E2062" t="str">
        <f>VLOOKUP($A2062,'Medical Examinations'!$A$1:$J$2336,4,FALSE)</f>
        <v>No</v>
      </c>
      <c r="F2062" t="str">
        <f>VLOOKUP($A2062,'Medical Examinations'!$A$1:$J$2336,5,FALSE)</f>
        <v>Yes</v>
      </c>
      <c r="G2062" t="str">
        <f>VLOOKUP($A2062,'Medical Examinations'!$A$1:$J$2336,6,FALSE)</f>
        <v>No</v>
      </c>
      <c r="H2062">
        <f>VLOOKUP($A2062,'Medical Examinations'!$A$1:$J$2336,7,FALSE)</f>
        <v>1</v>
      </c>
      <c r="I2062" t="str">
        <f>VLOOKUP($A2062,'Medical Examinations'!$A$1:$J$2336,8,FALSE)</f>
        <v>No</v>
      </c>
      <c r="J2062" t="str">
        <f>VLOOKUP($A2062,'Medical Examinations'!$A$1:$J$2336,9,FALSE)</f>
        <v>Obesity</v>
      </c>
      <c r="K2062" t="str">
        <f>VLOOKUP($A2062,'Medical Examinations'!$A$1:$J$2336,10,FALSE)</f>
        <v>Prediabetes</v>
      </c>
      <c r="L2062">
        <f>VLOOKUP($A2062,'Hospitalisation Details'!$A$1:$O$2344,2,FALSE)</f>
        <v>9</v>
      </c>
      <c r="M2062" s="6" t="str">
        <f>VLOOKUP($A2062,'Hospitalisation Details'!$A$1:$O$2344,5,FALSE)</f>
        <v>9-Dec-2000</v>
      </c>
      <c r="N2062" s="28">
        <f>VLOOKUP($A2062,'Hospitalisation Details'!$A$1:$O$2344,6,FALSE)</f>
        <v>22</v>
      </c>
      <c r="O2062" s="28">
        <f>VLOOKUP($A2062,'Hospitalisation Details'!$A$1:$O$2344,7,FALSE)</f>
        <v>1</v>
      </c>
      <c r="P2062" s="28">
        <f>VLOOKUP($A2062,'Hospitalisation Details'!$A$1:$O$2344,8,FALSE)</f>
        <v>2643.27</v>
      </c>
      <c r="Q2062" t="str">
        <f>VLOOKUP($A2062,'Hospitalisation Details'!$A$1:$O$2344,3,FALSE)</f>
        <v>Dec</v>
      </c>
    </row>
    <row r="2063" spans="1:17" ht="15.6" x14ac:dyDescent="0.3">
      <c r="A2063" s="21" t="s">
        <v>303</v>
      </c>
      <c r="B2063" t="str">
        <f>VLOOKUP($A2063,'Customer Names'!$A$2:$D$2336,3,FALSE)</f>
        <v>Rob G</v>
      </c>
      <c r="C2063">
        <f>VLOOKUP($A2063,'Medical Examinations'!$A$1:$J$2336,2,FALSE)</f>
        <v>28.31</v>
      </c>
      <c r="D2063">
        <f>VLOOKUP($A2063,'Medical Examinations'!$A$1:$J$2336,3,FALSE)</f>
        <v>6.41</v>
      </c>
      <c r="E2063" t="str">
        <f>VLOOKUP($A2063,'Medical Examinations'!$A$1:$J$2336,4,FALSE)</f>
        <v>No</v>
      </c>
      <c r="F2063" t="str">
        <f>VLOOKUP($A2063,'Medical Examinations'!$A$1:$J$2336,5,FALSE)</f>
        <v>Yes</v>
      </c>
      <c r="G2063" t="str">
        <f>VLOOKUP($A2063,'Medical Examinations'!$A$1:$J$2336,6,FALSE)</f>
        <v>No</v>
      </c>
      <c r="H2063">
        <f>VLOOKUP($A2063,'Medical Examinations'!$A$1:$J$2336,7,FALSE)</f>
        <v>1</v>
      </c>
      <c r="I2063" t="str">
        <f>VLOOKUP($A2063,'Medical Examinations'!$A$1:$J$2336,8,FALSE)</f>
        <v>No</v>
      </c>
      <c r="J2063" t="str">
        <f>VLOOKUP($A2063,'Medical Examinations'!$A$1:$J$2336,9,FALSE)</f>
        <v>Over Weight</v>
      </c>
      <c r="K2063" t="str">
        <f>VLOOKUP($A2063,'Medical Examinations'!$A$1:$J$2336,10,FALSE)</f>
        <v>Diabetes</v>
      </c>
      <c r="L2063">
        <f>VLOOKUP($A2063,'Hospitalisation Details'!$A$1:$O$2344,2,FALSE)</f>
        <v>24</v>
      </c>
      <c r="M2063" s="6" t="str">
        <f>VLOOKUP($A2063,'Hospitalisation Details'!$A$1:$O$2344,5,FALSE)</f>
        <v>24-Jun-2000</v>
      </c>
      <c r="N2063" s="28">
        <f>VLOOKUP($A2063,'Hospitalisation Details'!$A$1:$O$2344,6,FALSE)</f>
        <v>22</v>
      </c>
      <c r="O2063" s="28">
        <f>VLOOKUP($A2063,'Hospitalisation Details'!$A$1:$O$2344,7,FALSE)</f>
        <v>1</v>
      </c>
      <c r="P2063" s="28">
        <f>VLOOKUP($A2063,'Hospitalisation Details'!$A$1:$O$2344,8,FALSE)</f>
        <v>2639.04</v>
      </c>
      <c r="Q2063" t="str">
        <f>VLOOKUP($A2063,'Hospitalisation Details'!$A$1:$O$2344,3,FALSE)</f>
        <v>Jun</v>
      </c>
    </row>
    <row r="2064" spans="1:17" ht="15.6" x14ac:dyDescent="0.3">
      <c r="A2064" s="21" t="s">
        <v>302</v>
      </c>
      <c r="B2064" t="str">
        <f>VLOOKUP($A2064,'Customer Names'!$A$2:$D$2336,3,FALSE)</f>
        <v>Stefanie A</v>
      </c>
      <c r="C2064">
        <f>VLOOKUP($A2064,'Medical Examinations'!$A$1:$J$2336,2,FALSE)</f>
        <v>30.3</v>
      </c>
      <c r="D2064">
        <f>VLOOKUP($A2064,'Medical Examinations'!$A$1:$J$2336,3,FALSE)</f>
        <v>4.7300000000000004</v>
      </c>
      <c r="E2064" t="str">
        <f>VLOOKUP($A2064,'Medical Examinations'!$A$1:$J$2336,4,FALSE)</f>
        <v>Yes</v>
      </c>
      <c r="F2064" t="str">
        <f>VLOOKUP($A2064,'Medical Examinations'!$A$1:$J$2336,5,FALSE)</f>
        <v>No</v>
      </c>
      <c r="G2064" t="str">
        <f>VLOOKUP($A2064,'Medical Examinations'!$A$1:$J$2336,6,FALSE)</f>
        <v>Yes</v>
      </c>
      <c r="H2064">
        <f>VLOOKUP($A2064,'Medical Examinations'!$A$1:$J$2336,7,FALSE)</f>
        <v>1</v>
      </c>
      <c r="I2064" t="str">
        <f>VLOOKUP($A2064,'Medical Examinations'!$A$1:$J$2336,8,FALSE)</f>
        <v>No</v>
      </c>
      <c r="J2064" t="str">
        <f>VLOOKUP($A2064,'Medical Examinations'!$A$1:$J$2336,9,FALSE)</f>
        <v>Obesity</v>
      </c>
      <c r="K2064" t="str">
        <f>VLOOKUP($A2064,'Medical Examinations'!$A$1:$J$2336,10,FALSE)</f>
        <v>Normal</v>
      </c>
      <c r="L2064">
        <f>VLOOKUP($A2064,'Hospitalisation Details'!$A$1:$O$2344,2,FALSE)</f>
        <v>26</v>
      </c>
      <c r="M2064" s="6" t="str">
        <f>VLOOKUP($A2064,'Hospitalisation Details'!$A$1:$O$2344,5,FALSE)</f>
        <v>26-Aug-1997</v>
      </c>
      <c r="N2064" s="28">
        <f>VLOOKUP($A2064,'Hospitalisation Details'!$A$1:$O$2344,6,FALSE)</f>
        <v>25</v>
      </c>
      <c r="O2064" s="28">
        <f>VLOOKUP($A2064,'Hospitalisation Details'!$A$1:$O$2344,7,FALSE)</f>
        <v>0</v>
      </c>
      <c r="P2064" s="28">
        <f>VLOOKUP($A2064,'Hospitalisation Details'!$A$1:$O$2344,8,FALSE)</f>
        <v>2632.99</v>
      </c>
      <c r="Q2064" t="str">
        <f>VLOOKUP($A2064,'Hospitalisation Details'!$A$1:$O$2344,3,FALSE)</f>
        <v>Aug</v>
      </c>
    </row>
    <row r="2065" spans="1:17" ht="15.6" x14ac:dyDescent="0.3">
      <c r="A2065" s="21" t="s">
        <v>301</v>
      </c>
      <c r="B2065" t="str">
        <f>VLOOKUP($A2065,'Customer Names'!$A$2:$D$2336,3,FALSE)</f>
        <v>Stephanie</v>
      </c>
      <c r="C2065">
        <f>VLOOKUP($A2065,'Medical Examinations'!$A$1:$J$2336,2,FALSE)</f>
        <v>26.4</v>
      </c>
      <c r="D2065">
        <f>VLOOKUP($A2065,'Medical Examinations'!$A$1:$J$2336,3,FALSE)</f>
        <v>6.22</v>
      </c>
      <c r="E2065" t="str">
        <f>VLOOKUP($A2065,'Medical Examinations'!$A$1:$J$2336,4,FALSE)</f>
        <v>Yes</v>
      </c>
      <c r="F2065" t="str">
        <f>VLOOKUP($A2065,'Medical Examinations'!$A$1:$J$2336,5,FALSE)</f>
        <v>No</v>
      </c>
      <c r="G2065" t="str">
        <f>VLOOKUP($A2065,'Medical Examinations'!$A$1:$J$2336,6,FALSE)</f>
        <v>No</v>
      </c>
      <c r="H2065">
        <f>VLOOKUP($A2065,'Medical Examinations'!$A$1:$J$2336,7,FALSE)</f>
        <v>0</v>
      </c>
      <c r="I2065" t="str">
        <f>VLOOKUP($A2065,'Medical Examinations'!$A$1:$J$2336,8,FALSE)</f>
        <v>No</v>
      </c>
      <c r="J2065" t="str">
        <f>VLOOKUP($A2065,'Medical Examinations'!$A$1:$J$2336,9,FALSE)</f>
        <v>Over Weight</v>
      </c>
      <c r="K2065" t="str">
        <f>VLOOKUP($A2065,'Medical Examinations'!$A$1:$J$2336,10,FALSE)</f>
        <v>Prediabetes</v>
      </c>
      <c r="L2065">
        <f>VLOOKUP($A2065,'Hospitalisation Details'!$A$1:$O$2344,2,FALSE)</f>
        <v>26</v>
      </c>
      <c r="M2065" s="6" t="str">
        <f>VLOOKUP($A2065,'Hospitalisation Details'!$A$1:$O$2344,5,FALSE)</f>
        <v>26-Aug-2001</v>
      </c>
      <c r="N2065" s="28">
        <f>VLOOKUP($A2065,'Hospitalisation Details'!$A$1:$O$2344,6,FALSE)</f>
        <v>21</v>
      </c>
      <c r="O2065" s="28">
        <f>VLOOKUP($A2065,'Hospitalisation Details'!$A$1:$O$2344,7,FALSE)</f>
        <v>1</v>
      </c>
      <c r="P2065" s="28">
        <f>VLOOKUP($A2065,'Hospitalisation Details'!$A$1:$O$2344,8,FALSE)</f>
        <v>2597.7800000000002</v>
      </c>
      <c r="Q2065" t="str">
        <f>VLOOKUP($A2065,'Hospitalisation Details'!$A$1:$O$2344,3,FALSE)</f>
        <v>Aug</v>
      </c>
    </row>
    <row r="2066" spans="1:17" ht="15.6" x14ac:dyDescent="0.3">
      <c r="A2066" s="21" t="s">
        <v>300</v>
      </c>
      <c r="B2066" t="str">
        <f>VLOOKUP($A2066,'Customer Names'!$A$2:$D$2336,3,FALSE)</f>
        <v>Caroline F</v>
      </c>
      <c r="C2066">
        <f>VLOOKUP($A2066,'Medical Examinations'!$A$1:$J$2336,2,FALSE)</f>
        <v>22.135000000000002</v>
      </c>
      <c r="D2066">
        <f>VLOOKUP($A2066,'Medical Examinations'!$A$1:$J$2336,3,FALSE)</f>
        <v>4.46</v>
      </c>
      <c r="E2066" t="str">
        <f>VLOOKUP($A2066,'Medical Examinations'!$A$1:$J$2336,4,FALSE)</f>
        <v>Yes</v>
      </c>
      <c r="F2066" t="str">
        <f>VLOOKUP($A2066,'Medical Examinations'!$A$1:$J$2336,5,FALSE)</f>
        <v>No</v>
      </c>
      <c r="G2066" t="str">
        <f>VLOOKUP($A2066,'Medical Examinations'!$A$1:$J$2336,6,FALSE)</f>
        <v>No</v>
      </c>
      <c r="H2066">
        <f>VLOOKUP($A2066,'Medical Examinations'!$A$1:$J$2336,7,FALSE)</f>
        <v>0</v>
      </c>
      <c r="I2066" t="str">
        <f>VLOOKUP($A2066,'Medical Examinations'!$A$1:$J$2336,8,FALSE)</f>
        <v>No</v>
      </c>
      <c r="J2066" t="str">
        <f>VLOOKUP($A2066,'Medical Examinations'!$A$1:$J$2336,9,FALSE)</f>
        <v>Normal Weight</v>
      </c>
      <c r="K2066" t="str">
        <f>VLOOKUP($A2066,'Medical Examinations'!$A$1:$J$2336,10,FALSE)</f>
        <v>Normal</v>
      </c>
      <c r="L2066">
        <f>VLOOKUP($A2066,'Hospitalisation Details'!$A$1:$O$2344,2,FALSE)</f>
        <v>28</v>
      </c>
      <c r="M2066" s="6" t="str">
        <f>VLOOKUP($A2066,'Hospitalisation Details'!$A$1:$O$2344,5,FALSE)</f>
        <v>28-Jul-2001</v>
      </c>
      <c r="N2066" s="28">
        <f>VLOOKUP($A2066,'Hospitalisation Details'!$A$1:$O$2344,6,FALSE)</f>
        <v>21</v>
      </c>
      <c r="O2066" s="28">
        <f>VLOOKUP($A2066,'Hospitalisation Details'!$A$1:$O$2344,7,FALSE)</f>
        <v>0</v>
      </c>
      <c r="P2066" s="28">
        <f>VLOOKUP($A2066,'Hospitalisation Details'!$A$1:$O$2344,8,FALSE)</f>
        <v>2585.85</v>
      </c>
      <c r="Q2066" t="str">
        <f>VLOOKUP($A2066,'Hospitalisation Details'!$A$1:$O$2344,3,FALSE)</f>
        <v>Jul</v>
      </c>
    </row>
    <row r="2067" spans="1:17" ht="15.6" x14ac:dyDescent="0.3">
      <c r="A2067" s="21" t="s">
        <v>299</v>
      </c>
      <c r="B2067" t="str">
        <f>VLOOKUP($A2067,'Customer Names'!$A$2:$D$2336,3,FALSE)</f>
        <v>Julia J</v>
      </c>
      <c r="C2067">
        <f>VLOOKUP($A2067,'Medical Examinations'!$A$1:$J$2336,2,FALSE)</f>
        <v>17.399999999999999</v>
      </c>
      <c r="D2067">
        <f>VLOOKUP($A2067,'Medical Examinations'!$A$1:$J$2336,3,FALSE)</f>
        <v>4.5</v>
      </c>
      <c r="E2067" t="str">
        <f>VLOOKUP($A2067,'Medical Examinations'!$A$1:$J$2336,4,FALSE)</f>
        <v>Yes</v>
      </c>
      <c r="F2067" t="str">
        <f>VLOOKUP($A2067,'Medical Examinations'!$A$1:$J$2336,5,FALSE)</f>
        <v>No</v>
      </c>
      <c r="G2067" t="str">
        <f>VLOOKUP($A2067,'Medical Examinations'!$A$1:$J$2336,6,FALSE)</f>
        <v>No</v>
      </c>
      <c r="H2067">
        <f>VLOOKUP($A2067,'Medical Examinations'!$A$1:$J$2336,7,FALSE)</f>
        <v>0</v>
      </c>
      <c r="I2067" t="str">
        <f>VLOOKUP($A2067,'Medical Examinations'!$A$1:$J$2336,8,FALSE)</f>
        <v>No</v>
      </c>
      <c r="J2067" t="str">
        <f>VLOOKUP($A2067,'Medical Examinations'!$A$1:$J$2336,9,FALSE)</f>
        <v>Under Weight</v>
      </c>
      <c r="K2067" t="str">
        <f>VLOOKUP($A2067,'Medical Examinations'!$A$1:$J$2336,10,FALSE)</f>
        <v>Normal</v>
      </c>
      <c r="L2067">
        <f>VLOOKUP($A2067,'Hospitalisation Details'!$A$1:$O$2344,2,FALSE)</f>
        <v>15</v>
      </c>
      <c r="M2067" s="6" t="str">
        <f>VLOOKUP($A2067,'Hospitalisation Details'!$A$1:$O$2344,5,FALSE)</f>
        <v>15-Oct-2001</v>
      </c>
      <c r="N2067" s="28">
        <f>VLOOKUP($A2067,'Hospitalisation Details'!$A$1:$O$2344,6,FALSE)</f>
        <v>21</v>
      </c>
      <c r="O2067" s="28">
        <f>VLOOKUP($A2067,'Hospitalisation Details'!$A$1:$O$2344,7,FALSE)</f>
        <v>1</v>
      </c>
      <c r="P2067" s="28">
        <f>VLOOKUP($A2067,'Hospitalisation Details'!$A$1:$O$2344,8,FALSE)</f>
        <v>2585.27</v>
      </c>
      <c r="Q2067" t="str">
        <f>VLOOKUP($A2067,'Hospitalisation Details'!$A$1:$O$2344,3,FALSE)</f>
        <v>Oct</v>
      </c>
    </row>
    <row r="2068" spans="1:17" ht="15.6" x14ac:dyDescent="0.3">
      <c r="A2068" s="21" t="s">
        <v>297</v>
      </c>
      <c r="B2068" t="str">
        <f>VLOOKUP($A2068,'Customer Names'!$A$2:$D$2336,3,FALSE)</f>
        <v>Jack</v>
      </c>
      <c r="C2068">
        <f>VLOOKUP($A2068,'Medical Examinations'!$A$1:$J$2336,2,FALSE)</f>
        <v>28.06</v>
      </c>
      <c r="D2068">
        <f>VLOOKUP($A2068,'Medical Examinations'!$A$1:$J$2336,3,FALSE)</f>
        <v>8.93</v>
      </c>
      <c r="E2068" t="str">
        <f>VLOOKUP($A2068,'Medical Examinations'!$A$1:$J$2336,4,FALSE)</f>
        <v>No</v>
      </c>
      <c r="F2068" t="str">
        <f>VLOOKUP($A2068,'Medical Examinations'!$A$1:$J$2336,5,FALSE)</f>
        <v>No</v>
      </c>
      <c r="G2068" t="str">
        <f>VLOOKUP($A2068,'Medical Examinations'!$A$1:$J$2336,6,FALSE)</f>
        <v>No</v>
      </c>
      <c r="H2068">
        <f>VLOOKUP($A2068,'Medical Examinations'!$A$1:$J$2336,7,FALSE)</f>
        <v>0</v>
      </c>
      <c r="I2068" t="str">
        <f>VLOOKUP($A2068,'Medical Examinations'!$A$1:$J$2336,8,FALSE)</f>
        <v>No</v>
      </c>
      <c r="J2068" t="str">
        <f>VLOOKUP($A2068,'Medical Examinations'!$A$1:$J$2336,9,FALSE)</f>
        <v>Over Weight</v>
      </c>
      <c r="K2068" t="str">
        <f>VLOOKUP($A2068,'Medical Examinations'!$A$1:$J$2336,10,FALSE)</f>
        <v>Diabetes</v>
      </c>
      <c r="L2068">
        <f>VLOOKUP($A2068,'Hospitalisation Details'!$A$1:$O$2344,2,FALSE)</f>
        <v>20</v>
      </c>
      <c r="M2068" s="6" t="str">
        <f>VLOOKUP($A2068,'Hospitalisation Details'!$A$1:$O$2344,5,FALSE)</f>
        <v>20-Jul-2002</v>
      </c>
      <c r="N2068" s="28">
        <f>VLOOKUP($A2068,'Hospitalisation Details'!$A$1:$O$2344,6,FALSE)</f>
        <v>20</v>
      </c>
      <c r="O2068" s="28">
        <f>VLOOKUP($A2068,'Hospitalisation Details'!$A$1:$O$2344,7,FALSE)</f>
        <v>0</v>
      </c>
      <c r="P2068" s="28">
        <f>VLOOKUP($A2068,'Hospitalisation Details'!$A$1:$O$2344,8,FALSE)</f>
        <v>2585.04</v>
      </c>
      <c r="Q2068" t="str">
        <f>VLOOKUP($A2068,'Hospitalisation Details'!$A$1:$O$2344,3,FALSE)</f>
        <v>Jul</v>
      </c>
    </row>
    <row r="2069" spans="1:17" ht="15.6" x14ac:dyDescent="0.3">
      <c r="A2069" s="21" t="s">
        <v>296</v>
      </c>
      <c r="B2069" t="str">
        <f>VLOOKUP($A2069,'Customer Names'!$A$2:$D$2336,3,FALSE)</f>
        <v>Bernat</v>
      </c>
      <c r="C2069">
        <f>VLOOKUP($A2069,'Medical Examinations'!$A$1:$J$2336,2,FALSE)</f>
        <v>31.13</v>
      </c>
      <c r="D2069">
        <f>VLOOKUP($A2069,'Medical Examinations'!$A$1:$J$2336,3,FALSE)</f>
        <v>11.02</v>
      </c>
      <c r="E2069" t="str">
        <f>VLOOKUP($A2069,'Medical Examinations'!$A$1:$J$2336,4,FALSE)</f>
        <v>No</v>
      </c>
      <c r="F2069" t="str">
        <f>VLOOKUP($A2069,'Medical Examinations'!$A$1:$J$2336,5,FALSE)</f>
        <v>No</v>
      </c>
      <c r="G2069" t="str">
        <f>VLOOKUP($A2069,'Medical Examinations'!$A$1:$J$2336,6,FALSE)</f>
        <v>No</v>
      </c>
      <c r="H2069">
        <f>VLOOKUP($A2069,'Medical Examinations'!$A$1:$J$2336,7,FALSE)</f>
        <v>0</v>
      </c>
      <c r="I2069" t="str">
        <f>VLOOKUP($A2069,'Medical Examinations'!$A$1:$J$2336,8,FALSE)</f>
        <v>No</v>
      </c>
      <c r="J2069" t="str">
        <f>VLOOKUP($A2069,'Medical Examinations'!$A$1:$J$2336,9,FALSE)</f>
        <v>Obesity</v>
      </c>
      <c r="K2069" t="str">
        <f>VLOOKUP($A2069,'Medical Examinations'!$A$1:$J$2336,10,FALSE)</f>
        <v>Diabetes</v>
      </c>
      <c r="L2069">
        <f>VLOOKUP($A2069,'Hospitalisation Details'!$A$1:$O$2344,2,FALSE)</f>
        <v>11</v>
      </c>
      <c r="M2069" s="6" t="str">
        <f>VLOOKUP($A2069,'Hospitalisation Details'!$A$1:$O$2344,5,FALSE)</f>
        <v>11-Oct-2002</v>
      </c>
      <c r="N2069" s="28">
        <f>VLOOKUP($A2069,'Hospitalisation Details'!$A$1:$O$2344,6,FALSE)</f>
        <v>20</v>
      </c>
      <c r="O2069" s="28">
        <f>VLOOKUP($A2069,'Hospitalisation Details'!$A$1:$O$2344,7,FALSE)</f>
        <v>2</v>
      </c>
      <c r="P2069" s="28">
        <f>VLOOKUP($A2069,'Hospitalisation Details'!$A$1:$O$2344,8,FALSE)</f>
        <v>2566.4699999999998</v>
      </c>
      <c r="Q2069" t="str">
        <f>VLOOKUP($A2069,'Hospitalisation Details'!$A$1:$O$2344,3,FALSE)</f>
        <v>Oct</v>
      </c>
    </row>
    <row r="2070" spans="1:17" ht="15.6" x14ac:dyDescent="0.3">
      <c r="A2070" s="21" t="s">
        <v>295</v>
      </c>
      <c r="B2070" t="str">
        <f>VLOOKUP($A2070,'Customer Names'!$A$2:$D$2336,3,FALSE)</f>
        <v>Hicham</v>
      </c>
      <c r="C2070">
        <f>VLOOKUP($A2070,'Medical Examinations'!$A$1:$J$2336,2,FALSE)</f>
        <v>18.46</v>
      </c>
      <c r="D2070">
        <f>VLOOKUP($A2070,'Medical Examinations'!$A$1:$J$2336,3,FALSE)</f>
        <v>5.25</v>
      </c>
      <c r="E2070" t="str">
        <f>VLOOKUP($A2070,'Medical Examinations'!$A$1:$J$2336,4,FALSE)</f>
        <v>No</v>
      </c>
      <c r="F2070" t="str">
        <f>VLOOKUP($A2070,'Medical Examinations'!$A$1:$J$2336,5,FALSE)</f>
        <v>No</v>
      </c>
      <c r="G2070" t="str">
        <f>VLOOKUP($A2070,'Medical Examinations'!$A$1:$J$2336,6,FALSE)</f>
        <v>No</v>
      </c>
      <c r="H2070">
        <f>VLOOKUP($A2070,'Medical Examinations'!$A$1:$J$2336,7,FALSE)</f>
        <v>0</v>
      </c>
      <c r="I2070" t="str">
        <f>VLOOKUP($A2070,'Medical Examinations'!$A$1:$J$2336,8,FALSE)</f>
        <v>No</v>
      </c>
      <c r="J2070" t="str">
        <f>VLOOKUP($A2070,'Medical Examinations'!$A$1:$J$2336,9,FALSE)</f>
        <v>Under Weight</v>
      </c>
      <c r="K2070" t="str">
        <f>VLOOKUP($A2070,'Medical Examinations'!$A$1:$J$2336,10,FALSE)</f>
        <v>Normal</v>
      </c>
      <c r="L2070">
        <f>VLOOKUP($A2070,'Hospitalisation Details'!$A$1:$O$2344,2,FALSE)</f>
        <v>17</v>
      </c>
      <c r="M2070" s="6" t="str">
        <f>VLOOKUP($A2070,'Hospitalisation Details'!$A$1:$O$2344,5,FALSE)</f>
        <v>17-Nov-1991</v>
      </c>
      <c r="N2070" s="28">
        <f>VLOOKUP($A2070,'Hospitalisation Details'!$A$1:$O$2344,6,FALSE)</f>
        <v>31</v>
      </c>
      <c r="O2070" s="28">
        <f>VLOOKUP($A2070,'Hospitalisation Details'!$A$1:$O$2344,7,FALSE)</f>
        <v>3</v>
      </c>
      <c r="P2070" s="28">
        <f>VLOOKUP($A2070,'Hospitalisation Details'!$A$1:$O$2344,8,FALSE)</f>
        <v>2545.6799999999998</v>
      </c>
      <c r="Q2070" t="str">
        <f>VLOOKUP($A2070,'Hospitalisation Details'!$A$1:$O$2344,3,FALSE)</f>
        <v>Nov</v>
      </c>
    </row>
    <row r="2071" spans="1:17" ht="15.6" x14ac:dyDescent="0.3">
      <c r="A2071" s="21" t="s">
        <v>294</v>
      </c>
      <c r="B2071" t="str">
        <f>VLOOKUP($A2071,'Customer Names'!$A$2:$D$2336,3,FALSE)</f>
        <v>Sarah</v>
      </c>
      <c r="C2071">
        <f>VLOOKUP($A2071,'Medical Examinations'!$A$1:$J$2336,2,FALSE)</f>
        <v>17.3</v>
      </c>
      <c r="D2071">
        <f>VLOOKUP($A2071,'Medical Examinations'!$A$1:$J$2336,3,FALSE)</f>
        <v>4.75</v>
      </c>
      <c r="E2071" t="str">
        <f>VLOOKUP($A2071,'Medical Examinations'!$A$1:$J$2336,4,FALSE)</f>
        <v>No</v>
      </c>
      <c r="F2071" t="str">
        <f>VLOOKUP($A2071,'Medical Examinations'!$A$1:$J$2336,5,FALSE)</f>
        <v>No</v>
      </c>
      <c r="G2071" t="str">
        <f>VLOOKUP($A2071,'Medical Examinations'!$A$1:$J$2336,6,FALSE)</f>
        <v>No</v>
      </c>
      <c r="H2071">
        <f>VLOOKUP($A2071,'Medical Examinations'!$A$1:$J$2336,7,FALSE)</f>
        <v>0</v>
      </c>
      <c r="I2071" t="str">
        <f>VLOOKUP($A2071,'Medical Examinations'!$A$1:$J$2336,8,FALSE)</f>
        <v>No</v>
      </c>
      <c r="J2071" t="str">
        <f>VLOOKUP($A2071,'Medical Examinations'!$A$1:$J$2336,9,FALSE)</f>
        <v>Under Weight</v>
      </c>
      <c r="K2071" t="str">
        <f>VLOOKUP($A2071,'Medical Examinations'!$A$1:$J$2336,10,FALSE)</f>
        <v>Normal</v>
      </c>
      <c r="L2071">
        <f>VLOOKUP($A2071,'Hospitalisation Details'!$A$1:$O$2344,2,FALSE)</f>
        <v>1</v>
      </c>
      <c r="M2071" s="6" t="str">
        <f>VLOOKUP($A2071,'Hospitalisation Details'!$A$1:$O$2344,5,FALSE)</f>
        <v>1-Oct-1990</v>
      </c>
      <c r="N2071" s="28">
        <f>VLOOKUP($A2071,'Hospitalisation Details'!$A$1:$O$2344,6,FALSE)</f>
        <v>32</v>
      </c>
      <c r="O2071" s="28">
        <f>VLOOKUP($A2071,'Hospitalisation Details'!$A$1:$O$2344,7,FALSE)</f>
        <v>3</v>
      </c>
      <c r="P2071" s="28">
        <f>VLOOKUP($A2071,'Hospitalisation Details'!$A$1:$O$2344,8,FALSE)</f>
        <v>2540.39</v>
      </c>
      <c r="Q2071" t="str">
        <f>VLOOKUP($A2071,'Hospitalisation Details'!$A$1:$O$2344,3,FALSE)</f>
        <v>Oct</v>
      </c>
    </row>
    <row r="2072" spans="1:17" ht="15.6" x14ac:dyDescent="0.3">
      <c r="A2072" s="21" t="s">
        <v>293</v>
      </c>
      <c r="B2072" t="str">
        <f>VLOOKUP($A2072,'Customer Names'!$A$2:$D$2336,3,FALSE)</f>
        <v>Anthony S</v>
      </c>
      <c r="C2072">
        <f>VLOOKUP($A2072,'Medical Examinations'!$A$1:$J$2336,2,FALSE)</f>
        <v>35.625</v>
      </c>
      <c r="D2072">
        <f>VLOOKUP($A2072,'Medical Examinations'!$A$1:$J$2336,3,FALSE)</f>
        <v>4.68</v>
      </c>
      <c r="E2072" t="str">
        <f>VLOOKUP($A2072,'Medical Examinations'!$A$1:$J$2336,4,FALSE)</f>
        <v>Yes</v>
      </c>
      <c r="F2072" t="str">
        <f>VLOOKUP($A2072,'Medical Examinations'!$A$1:$J$2336,5,FALSE)</f>
        <v>No</v>
      </c>
      <c r="G2072" t="str">
        <f>VLOOKUP($A2072,'Medical Examinations'!$A$1:$J$2336,6,FALSE)</f>
        <v>Yes</v>
      </c>
      <c r="H2072">
        <f>VLOOKUP($A2072,'Medical Examinations'!$A$1:$J$2336,7,FALSE)</f>
        <v>1</v>
      </c>
      <c r="I2072" t="str">
        <f>VLOOKUP($A2072,'Medical Examinations'!$A$1:$J$2336,8,FALSE)</f>
        <v>No</v>
      </c>
      <c r="J2072" t="str">
        <f>VLOOKUP($A2072,'Medical Examinations'!$A$1:$J$2336,9,FALSE)</f>
        <v>Obesity</v>
      </c>
      <c r="K2072" t="str">
        <f>VLOOKUP($A2072,'Medical Examinations'!$A$1:$J$2336,10,FALSE)</f>
        <v>Normal</v>
      </c>
      <c r="L2072">
        <f>VLOOKUP($A2072,'Hospitalisation Details'!$A$1:$O$2344,2,FALSE)</f>
        <v>28</v>
      </c>
      <c r="M2072" s="6" t="str">
        <f>VLOOKUP($A2072,'Hospitalisation Details'!$A$1:$O$2344,5,FALSE)</f>
        <v>28-Jul-1997</v>
      </c>
      <c r="N2072" s="28">
        <f>VLOOKUP($A2072,'Hospitalisation Details'!$A$1:$O$2344,6,FALSE)</f>
        <v>25</v>
      </c>
      <c r="O2072" s="28">
        <f>VLOOKUP($A2072,'Hospitalisation Details'!$A$1:$O$2344,7,FALSE)</f>
        <v>0</v>
      </c>
      <c r="P2072" s="28">
        <f>VLOOKUP($A2072,'Hospitalisation Details'!$A$1:$O$2344,8,FALSE)</f>
        <v>2534.39</v>
      </c>
      <c r="Q2072" t="str">
        <f>VLOOKUP($A2072,'Hospitalisation Details'!$A$1:$O$2344,3,FALSE)</f>
        <v>Jul</v>
      </c>
    </row>
    <row r="2073" spans="1:17" ht="15.6" x14ac:dyDescent="0.3">
      <c r="A2073" s="21" t="s">
        <v>292</v>
      </c>
      <c r="B2073" t="str">
        <f>VLOOKUP($A2073,'Customer Names'!$A$2:$D$2336,3,FALSE)</f>
        <v>Elisabetta</v>
      </c>
      <c r="C2073">
        <f>VLOOKUP($A2073,'Medical Examinations'!$A$1:$J$2336,2,FALSE)</f>
        <v>20.234999999999999</v>
      </c>
      <c r="D2073">
        <f>VLOOKUP($A2073,'Medical Examinations'!$A$1:$J$2336,3,FALSE)</f>
        <v>6.17</v>
      </c>
      <c r="E2073" t="str">
        <f>VLOOKUP($A2073,'Medical Examinations'!$A$1:$J$2336,4,FALSE)</f>
        <v>Yes</v>
      </c>
      <c r="F2073" t="str">
        <f>VLOOKUP($A2073,'Medical Examinations'!$A$1:$J$2336,5,FALSE)</f>
        <v>Yes</v>
      </c>
      <c r="G2073" t="str">
        <f>VLOOKUP($A2073,'Medical Examinations'!$A$1:$J$2336,6,FALSE)</f>
        <v>No</v>
      </c>
      <c r="H2073">
        <f>VLOOKUP($A2073,'Medical Examinations'!$A$1:$J$2336,7,FALSE)</f>
        <v>2</v>
      </c>
      <c r="I2073" t="str">
        <f>VLOOKUP($A2073,'Medical Examinations'!$A$1:$J$2336,8,FALSE)</f>
        <v>No</v>
      </c>
      <c r="J2073" t="str">
        <f>VLOOKUP($A2073,'Medical Examinations'!$A$1:$J$2336,9,FALSE)</f>
        <v>Normal Weight</v>
      </c>
      <c r="K2073" t="str">
        <f>VLOOKUP($A2073,'Medical Examinations'!$A$1:$J$2336,10,FALSE)</f>
        <v>Prediabetes</v>
      </c>
      <c r="L2073">
        <f>VLOOKUP($A2073,'Hospitalisation Details'!$A$1:$O$2344,2,FALSE)</f>
        <v>25</v>
      </c>
      <c r="M2073" s="6" t="str">
        <f>VLOOKUP($A2073,'Hospitalisation Details'!$A$1:$O$2344,5,FALSE)</f>
        <v>25-Aug-2000</v>
      </c>
      <c r="N2073" s="28">
        <f>VLOOKUP($A2073,'Hospitalisation Details'!$A$1:$O$2344,6,FALSE)</f>
        <v>22</v>
      </c>
      <c r="O2073" s="28">
        <f>VLOOKUP($A2073,'Hospitalisation Details'!$A$1:$O$2344,7,FALSE)</f>
        <v>0</v>
      </c>
      <c r="P2073" s="28">
        <f>VLOOKUP($A2073,'Hospitalisation Details'!$A$1:$O$2344,8,FALSE)</f>
        <v>2527.8200000000002</v>
      </c>
      <c r="Q2073" t="str">
        <f>VLOOKUP($A2073,'Hospitalisation Details'!$A$1:$O$2344,3,FALSE)</f>
        <v>Aug</v>
      </c>
    </row>
    <row r="2074" spans="1:17" ht="15.6" x14ac:dyDescent="0.3">
      <c r="A2074" s="21" t="s">
        <v>291</v>
      </c>
      <c r="B2074" t="str">
        <f>VLOOKUP($A2074,'Customer Names'!$A$2:$D$2336,3,FALSE)</f>
        <v>Trevor N</v>
      </c>
      <c r="C2074">
        <f>VLOOKUP($A2074,'Medical Examinations'!$A$1:$J$2336,2,FALSE)</f>
        <v>27.55</v>
      </c>
      <c r="D2074">
        <f>VLOOKUP($A2074,'Medical Examinations'!$A$1:$J$2336,3,FALSE)</f>
        <v>4.5599999999999996</v>
      </c>
      <c r="E2074" t="str">
        <f>VLOOKUP($A2074,'Medical Examinations'!$A$1:$J$2336,4,FALSE)</f>
        <v>Yes</v>
      </c>
      <c r="F2074" t="str">
        <f>VLOOKUP($A2074,'Medical Examinations'!$A$1:$J$2336,5,FALSE)</f>
        <v>No</v>
      </c>
      <c r="G2074" t="str">
        <f>VLOOKUP($A2074,'Medical Examinations'!$A$1:$J$2336,6,FALSE)</f>
        <v>Yes</v>
      </c>
      <c r="H2074">
        <f>VLOOKUP($A2074,'Medical Examinations'!$A$1:$J$2336,7,FALSE)</f>
        <v>1</v>
      </c>
      <c r="I2074" t="str">
        <f>VLOOKUP($A2074,'Medical Examinations'!$A$1:$J$2336,8,FALSE)</f>
        <v>No</v>
      </c>
      <c r="J2074" t="str">
        <f>VLOOKUP($A2074,'Medical Examinations'!$A$1:$J$2336,9,FALSE)</f>
        <v>Over Weight</v>
      </c>
      <c r="K2074" t="str">
        <f>VLOOKUP($A2074,'Medical Examinations'!$A$1:$J$2336,10,FALSE)</f>
        <v>Normal</v>
      </c>
      <c r="L2074">
        <f>VLOOKUP($A2074,'Hospitalisation Details'!$A$1:$O$2344,2,FALSE)</f>
        <v>2</v>
      </c>
      <c r="M2074" s="6" t="str">
        <f>VLOOKUP($A2074,'Hospitalisation Details'!$A$1:$O$2344,5,FALSE)</f>
        <v>2-Nov-1997</v>
      </c>
      <c r="N2074" s="28">
        <f>VLOOKUP($A2074,'Hospitalisation Details'!$A$1:$O$2344,6,FALSE)</f>
        <v>25</v>
      </c>
      <c r="O2074" s="28">
        <f>VLOOKUP($A2074,'Hospitalisation Details'!$A$1:$O$2344,7,FALSE)</f>
        <v>0</v>
      </c>
      <c r="P2074" s="28">
        <f>VLOOKUP($A2074,'Hospitalisation Details'!$A$1:$O$2344,8,FALSE)</f>
        <v>2523.17</v>
      </c>
      <c r="Q2074" t="str">
        <f>VLOOKUP($A2074,'Hospitalisation Details'!$A$1:$O$2344,3,FALSE)</f>
        <v>Nov</v>
      </c>
    </row>
    <row r="2075" spans="1:17" ht="15.6" x14ac:dyDescent="0.3">
      <c r="A2075" s="21" t="s">
        <v>290</v>
      </c>
      <c r="B2075" t="str">
        <f>VLOOKUP($A2075,'Customer Names'!$A$2:$D$2336,3,FALSE)</f>
        <v>Nancy</v>
      </c>
      <c r="C2075">
        <f>VLOOKUP($A2075,'Medical Examinations'!$A$1:$J$2336,2,FALSE)</f>
        <v>17.97</v>
      </c>
      <c r="D2075">
        <f>VLOOKUP($A2075,'Medical Examinations'!$A$1:$J$2336,3,FALSE)</f>
        <v>6.3</v>
      </c>
      <c r="E2075" t="str">
        <f>VLOOKUP($A2075,'Medical Examinations'!$A$1:$J$2336,4,FALSE)</f>
        <v>No</v>
      </c>
      <c r="F2075" t="str">
        <f>VLOOKUP($A2075,'Medical Examinations'!$A$1:$J$2336,5,FALSE)</f>
        <v>No</v>
      </c>
      <c r="G2075" t="str">
        <f>VLOOKUP($A2075,'Medical Examinations'!$A$1:$J$2336,6,FALSE)</f>
        <v>No</v>
      </c>
      <c r="H2075">
        <f>VLOOKUP($A2075,'Medical Examinations'!$A$1:$J$2336,7,FALSE)</f>
        <v>0</v>
      </c>
      <c r="I2075" t="str">
        <f>VLOOKUP($A2075,'Medical Examinations'!$A$1:$J$2336,8,FALSE)</f>
        <v>No</v>
      </c>
      <c r="J2075" t="str">
        <f>VLOOKUP($A2075,'Medical Examinations'!$A$1:$J$2336,9,FALSE)</f>
        <v>Under Weight</v>
      </c>
      <c r="K2075" t="str">
        <f>VLOOKUP($A2075,'Medical Examinations'!$A$1:$J$2336,10,FALSE)</f>
        <v>Prediabetes</v>
      </c>
      <c r="L2075">
        <f>VLOOKUP($A2075,'Hospitalisation Details'!$A$1:$O$2344,2,FALSE)</f>
        <v>5</v>
      </c>
      <c r="M2075" s="6" t="str">
        <f>VLOOKUP($A2075,'Hospitalisation Details'!$A$1:$O$2344,5,FALSE)</f>
        <v>5-Aug-1991</v>
      </c>
      <c r="N2075" s="28">
        <f>VLOOKUP($A2075,'Hospitalisation Details'!$A$1:$O$2344,6,FALSE)</f>
        <v>31</v>
      </c>
      <c r="O2075" s="28">
        <f>VLOOKUP($A2075,'Hospitalisation Details'!$A$1:$O$2344,7,FALSE)</f>
        <v>3</v>
      </c>
      <c r="P2075" s="28">
        <f>VLOOKUP($A2075,'Hospitalisation Details'!$A$1:$O$2344,8,FALSE)</f>
        <v>2510.79</v>
      </c>
      <c r="Q2075" t="str">
        <f>VLOOKUP($A2075,'Hospitalisation Details'!$A$1:$O$2344,3,FALSE)</f>
        <v>Aug</v>
      </c>
    </row>
    <row r="2076" spans="1:17" ht="15.6" x14ac:dyDescent="0.3">
      <c r="A2076" s="21" t="s">
        <v>289</v>
      </c>
      <c r="B2076" t="str">
        <f>VLOOKUP($A2076,'Customer Names'!$A$2:$D$2336,3,FALSE)</f>
        <v>Allison R</v>
      </c>
      <c r="C2076">
        <f>VLOOKUP($A2076,'Medical Examinations'!$A$1:$J$2336,2,FALSE)</f>
        <v>29.98</v>
      </c>
      <c r="D2076">
        <f>VLOOKUP($A2076,'Medical Examinations'!$A$1:$J$2336,3,FALSE)</f>
        <v>6.03</v>
      </c>
      <c r="E2076" t="str">
        <f>VLOOKUP($A2076,'Medical Examinations'!$A$1:$J$2336,4,FALSE)</f>
        <v>No</v>
      </c>
      <c r="F2076" t="str">
        <f>VLOOKUP($A2076,'Medical Examinations'!$A$1:$J$2336,5,FALSE)</f>
        <v>Yes</v>
      </c>
      <c r="G2076" t="str">
        <f>VLOOKUP($A2076,'Medical Examinations'!$A$1:$J$2336,6,FALSE)</f>
        <v>No</v>
      </c>
      <c r="H2076">
        <f>VLOOKUP($A2076,'Medical Examinations'!$A$1:$J$2336,7,FALSE)</f>
        <v>1</v>
      </c>
      <c r="I2076" t="str">
        <f>VLOOKUP($A2076,'Medical Examinations'!$A$1:$J$2336,8,FALSE)</f>
        <v>No</v>
      </c>
      <c r="J2076" t="str">
        <f>VLOOKUP($A2076,'Medical Examinations'!$A$1:$J$2336,9,FALSE)</f>
        <v>Obesity</v>
      </c>
      <c r="K2076" t="str">
        <f>VLOOKUP($A2076,'Medical Examinations'!$A$1:$J$2336,10,FALSE)</f>
        <v>Prediabetes</v>
      </c>
      <c r="L2076">
        <f>VLOOKUP($A2076,'Hospitalisation Details'!$A$1:$O$2344,2,FALSE)</f>
        <v>6</v>
      </c>
      <c r="M2076" s="6" t="str">
        <f>VLOOKUP($A2076,'Hospitalisation Details'!$A$1:$O$2344,5,FALSE)</f>
        <v>6-Sep-2004</v>
      </c>
      <c r="N2076" s="28">
        <f>VLOOKUP($A2076,'Hospitalisation Details'!$A$1:$O$2344,6,FALSE)</f>
        <v>18</v>
      </c>
      <c r="O2076" s="28">
        <f>VLOOKUP($A2076,'Hospitalisation Details'!$A$1:$O$2344,7,FALSE)</f>
        <v>0</v>
      </c>
      <c r="P2076" s="28">
        <f>VLOOKUP($A2076,'Hospitalisation Details'!$A$1:$O$2344,8,FALSE)</f>
        <v>2500.9299999999998</v>
      </c>
      <c r="Q2076" t="str">
        <f>VLOOKUP($A2076,'Hospitalisation Details'!$A$1:$O$2344,3,FALSE)</f>
        <v>Sep</v>
      </c>
    </row>
    <row r="2077" spans="1:17" ht="15.6" x14ac:dyDescent="0.3">
      <c r="A2077" s="21" t="s">
        <v>288</v>
      </c>
      <c r="B2077" t="str">
        <f>VLOOKUP($A2077,'Customer Names'!$A$2:$D$2336,3,FALSE)</f>
        <v>Robert J</v>
      </c>
      <c r="C2077">
        <f>VLOOKUP($A2077,'Medical Examinations'!$A$1:$J$2336,2,FALSE)</f>
        <v>33.659999999999997</v>
      </c>
      <c r="D2077">
        <f>VLOOKUP($A2077,'Medical Examinations'!$A$1:$J$2336,3,FALSE)</f>
        <v>4.2</v>
      </c>
      <c r="E2077" t="str">
        <f>VLOOKUP($A2077,'Medical Examinations'!$A$1:$J$2336,4,FALSE)</f>
        <v>Yes</v>
      </c>
      <c r="F2077" t="str">
        <f>VLOOKUP($A2077,'Medical Examinations'!$A$1:$J$2336,5,FALSE)</f>
        <v>No</v>
      </c>
      <c r="G2077" t="str">
        <f>VLOOKUP($A2077,'Medical Examinations'!$A$1:$J$2336,6,FALSE)</f>
        <v>No</v>
      </c>
      <c r="H2077">
        <f>VLOOKUP($A2077,'Medical Examinations'!$A$1:$J$2336,7,FALSE)</f>
        <v>1</v>
      </c>
      <c r="I2077" t="str">
        <f>VLOOKUP($A2077,'Medical Examinations'!$A$1:$J$2336,8,FALSE)</f>
        <v>No</v>
      </c>
      <c r="J2077" t="str">
        <f>VLOOKUP($A2077,'Medical Examinations'!$A$1:$J$2336,9,FALSE)</f>
        <v>Obesity</v>
      </c>
      <c r="K2077" t="str">
        <f>VLOOKUP($A2077,'Medical Examinations'!$A$1:$J$2336,10,FALSE)</f>
        <v>Normal</v>
      </c>
      <c r="L2077">
        <f>VLOOKUP($A2077,'Hospitalisation Details'!$A$1:$O$2344,2,FALSE)</f>
        <v>15</v>
      </c>
      <c r="M2077" s="6" t="str">
        <f>VLOOKUP($A2077,'Hospitalisation Details'!$A$1:$O$2344,5,FALSE)</f>
        <v>15-Oct-1995</v>
      </c>
      <c r="N2077" s="28">
        <f>VLOOKUP($A2077,'Hospitalisation Details'!$A$1:$O$2344,6,FALSE)</f>
        <v>27</v>
      </c>
      <c r="O2077" s="28">
        <f>VLOOKUP($A2077,'Hospitalisation Details'!$A$1:$O$2344,7,FALSE)</f>
        <v>0</v>
      </c>
      <c r="P2077" s="28">
        <f>VLOOKUP($A2077,'Hospitalisation Details'!$A$1:$O$2344,8,FALSE)</f>
        <v>2498.41</v>
      </c>
      <c r="Q2077" t="str">
        <f>VLOOKUP($A2077,'Hospitalisation Details'!$A$1:$O$2344,3,FALSE)</f>
        <v>Oct</v>
      </c>
    </row>
    <row r="2078" spans="1:17" ht="15.6" x14ac:dyDescent="0.3">
      <c r="A2078" s="21" t="s">
        <v>287</v>
      </c>
      <c r="B2078" t="str">
        <f>VLOOKUP($A2078,'Customer Names'!$A$2:$D$2336,3,FALSE)</f>
        <v>Nicholas</v>
      </c>
      <c r="C2078">
        <f>VLOOKUP($A2078,'Medical Examinations'!$A$1:$J$2336,2,FALSE)</f>
        <v>32.67</v>
      </c>
      <c r="D2078">
        <f>VLOOKUP($A2078,'Medical Examinations'!$A$1:$J$2336,3,FALSE)</f>
        <v>5.61</v>
      </c>
      <c r="E2078" t="str">
        <f>VLOOKUP($A2078,'Medical Examinations'!$A$1:$J$2336,4,FALSE)</f>
        <v>Yes</v>
      </c>
      <c r="F2078" t="str">
        <f>VLOOKUP($A2078,'Medical Examinations'!$A$1:$J$2336,5,FALSE)</f>
        <v>No</v>
      </c>
      <c r="G2078" t="str">
        <f>VLOOKUP($A2078,'Medical Examinations'!$A$1:$J$2336,6,FALSE)</f>
        <v>No</v>
      </c>
      <c r="H2078">
        <f>VLOOKUP($A2078,'Medical Examinations'!$A$1:$J$2336,7,FALSE)</f>
        <v>1</v>
      </c>
      <c r="I2078" t="str">
        <f>VLOOKUP($A2078,'Medical Examinations'!$A$1:$J$2336,8,FALSE)</f>
        <v>No</v>
      </c>
      <c r="J2078" t="str">
        <f>VLOOKUP($A2078,'Medical Examinations'!$A$1:$J$2336,9,FALSE)</f>
        <v>Obesity</v>
      </c>
      <c r="K2078" t="str">
        <f>VLOOKUP($A2078,'Medical Examinations'!$A$1:$J$2336,10,FALSE)</f>
        <v>Normal</v>
      </c>
      <c r="L2078">
        <f>VLOOKUP($A2078,'Hospitalisation Details'!$A$1:$O$2344,2,FALSE)</f>
        <v>9</v>
      </c>
      <c r="M2078" s="6" t="str">
        <f>VLOOKUP($A2078,'Hospitalisation Details'!$A$1:$O$2344,5,FALSE)</f>
        <v>9-Jul-1995</v>
      </c>
      <c r="N2078" s="28">
        <f>VLOOKUP($A2078,'Hospitalisation Details'!$A$1:$O$2344,6,FALSE)</f>
        <v>27</v>
      </c>
      <c r="O2078" s="28">
        <f>VLOOKUP($A2078,'Hospitalisation Details'!$A$1:$O$2344,7,FALSE)</f>
        <v>0</v>
      </c>
      <c r="P2078" s="28">
        <f>VLOOKUP($A2078,'Hospitalisation Details'!$A$1:$O$2344,8,FALSE)</f>
        <v>2497.04</v>
      </c>
      <c r="Q2078" t="str">
        <f>VLOOKUP($A2078,'Hospitalisation Details'!$A$1:$O$2344,3,FALSE)</f>
        <v>Jul</v>
      </c>
    </row>
    <row r="2079" spans="1:17" ht="15.6" x14ac:dyDescent="0.3">
      <c r="A2079" s="21" t="s">
        <v>286</v>
      </c>
      <c r="B2079" t="str">
        <f>VLOOKUP($A2079,'Customer Names'!$A$2:$D$2336,3,FALSE)</f>
        <v>Kevin L</v>
      </c>
      <c r="C2079">
        <f>VLOOKUP($A2079,'Medical Examinations'!$A$1:$J$2336,2,FALSE)</f>
        <v>30.5</v>
      </c>
      <c r="D2079">
        <f>VLOOKUP($A2079,'Medical Examinations'!$A$1:$J$2336,3,FALSE)</f>
        <v>5.88</v>
      </c>
      <c r="E2079" t="str">
        <f>VLOOKUP($A2079,'Medical Examinations'!$A$1:$J$2336,4,FALSE)</f>
        <v>Yes</v>
      </c>
      <c r="F2079" t="str">
        <f>VLOOKUP($A2079,'Medical Examinations'!$A$1:$J$2336,5,FALSE)</f>
        <v>No</v>
      </c>
      <c r="G2079" t="str">
        <f>VLOOKUP($A2079,'Medical Examinations'!$A$1:$J$2336,6,FALSE)</f>
        <v>No</v>
      </c>
      <c r="H2079">
        <f>VLOOKUP($A2079,'Medical Examinations'!$A$1:$J$2336,7,FALSE)</f>
        <v>1</v>
      </c>
      <c r="I2079" t="str">
        <f>VLOOKUP($A2079,'Medical Examinations'!$A$1:$J$2336,8,FALSE)</f>
        <v>No</v>
      </c>
      <c r="J2079" t="str">
        <f>VLOOKUP($A2079,'Medical Examinations'!$A$1:$J$2336,9,FALSE)</f>
        <v>Obesity</v>
      </c>
      <c r="K2079" t="str">
        <f>VLOOKUP($A2079,'Medical Examinations'!$A$1:$J$2336,10,FALSE)</f>
        <v>Prediabetes</v>
      </c>
      <c r="L2079">
        <f>VLOOKUP($A2079,'Hospitalisation Details'!$A$1:$O$2344,2,FALSE)</f>
        <v>14</v>
      </c>
      <c r="M2079" s="6" t="str">
        <f>VLOOKUP($A2079,'Hospitalisation Details'!$A$1:$O$2344,5,FALSE)</f>
        <v>14-Oct-1995</v>
      </c>
      <c r="N2079" s="28">
        <f>VLOOKUP($A2079,'Hospitalisation Details'!$A$1:$O$2344,6,FALSE)</f>
        <v>27</v>
      </c>
      <c r="O2079" s="28">
        <f>VLOOKUP($A2079,'Hospitalisation Details'!$A$1:$O$2344,7,FALSE)</f>
        <v>0</v>
      </c>
      <c r="P2079" s="28">
        <f>VLOOKUP($A2079,'Hospitalisation Details'!$A$1:$O$2344,8,FALSE)</f>
        <v>2494.02</v>
      </c>
      <c r="Q2079" t="str">
        <f>VLOOKUP($A2079,'Hospitalisation Details'!$A$1:$O$2344,3,FALSE)</f>
        <v>Oct</v>
      </c>
    </row>
    <row r="2080" spans="1:17" ht="15.6" x14ac:dyDescent="0.3">
      <c r="A2080" s="21" t="s">
        <v>285</v>
      </c>
      <c r="B2080" t="str">
        <f>VLOOKUP($A2080,'Customer Names'!$A$2:$D$2336,3,FALSE)</f>
        <v>Bryan</v>
      </c>
      <c r="C2080">
        <f>VLOOKUP($A2080,'Medical Examinations'!$A$1:$J$2336,2,FALSE)</f>
        <v>23.1</v>
      </c>
      <c r="D2080">
        <f>VLOOKUP($A2080,'Medical Examinations'!$A$1:$J$2336,3,FALSE)</f>
        <v>5.92</v>
      </c>
      <c r="E2080" t="str">
        <f>VLOOKUP($A2080,'Medical Examinations'!$A$1:$J$2336,4,FALSE)</f>
        <v>Yes</v>
      </c>
      <c r="F2080" t="str">
        <f>VLOOKUP($A2080,'Medical Examinations'!$A$1:$J$2336,5,FALSE)</f>
        <v>No</v>
      </c>
      <c r="G2080" t="str">
        <f>VLOOKUP($A2080,'Medical Examinations'!$A$1:$J$2336,6,FALSE)</f>
        <v>No</v>
      </c>
      <c r="H2080">
        <f>VLOOKUP($A2080,'Medical Examinations'!$A$1:$J$2336,7,FALSE)</f>
        <v>1</v>
      </c>
      <c r="I2080" t="str">
        <f>VLOOKUP($A2080,'Medical Examinations'!$A$1:$J$2336,8,FALSE)</f>
        <v>No</v>
      </c>
      <c r="J2080" t="str">
        <f>VLOOKUP($A2080,'Medical Examinations'!$A$1:$J$2336,9,FALSE)</f>
        <v>Normal Weight</v>
      </c>
      <c r="K2080" t="str">
        <f>VLOOKUP($A2080,'Medical Examinations'!$A$1:$J$2336,10,FALSE)</f>
        <v>Prediabetes</v>
      </c>
      <c r="L2080">
        <f>VLOOKUP($A2080,'Hospitalisation Details'!$A$1:$O$2344,2,FALSE)</f>
        <v>6</v>
      </c>
      <c r="M2080" s="6" t="str">
        <f>VLOOKUP($A2080,'Hospitalisation Details'!$A$1:$O$2344,5,FALSE)</f>
        <v>6-Nov-1995</v>
      </c>
      <c r="N2080" s="28">
        <f>VLOOKUP($A2080,'Hospitalisation Details'!$A$1:$O$2344,6,FALSE)</f>
        <v>27</v>
      </c>
      <c r="O2080" s="28">
        <f>VLOOKUP($A2080,'Hospitalisation Details'!$A$1:$O$2344,7,FALSE)</f>
        <v>0</v>
      </c>
      <c r="P2080" s="28">
        <f>VLOOKUP($A2080,'Hospitalisation Details'!$A$1:$O$2344,8,FALSE)</f>
        <v>2483.7399999999998</v>
      </c>
      <c r="Q2080" t="str">
        <f>VLOOKUP($A2080,'Hospitalisation Details'!$A$1:$O$2344,3,FALSE)</f>
        <v>Nov</v>
      </c>
    </row>
    <row r="2081" spans="1:17" ht="15.6" x14ac:dyDescent="0.3">
      <c r="A2081" s="21" t="s">
        <v>284</v>
      </c>
      <c r="B2081" t="str">
        <f>VLOOKUP($A2081,'Customer Names'!$A$2:$D$2336,3,FALSE)</f>
        <v>Janae N</v>
      </c>
      <c r="C2081">
        <f>VLOOKUP($A2081,'Medical Examinations'!$A$1:$J$2336,2,FALSE)</f>
        <v>39.49</v>
      </c>
      <c r="D2081">
        <f>VLOOKUP($A2081,'Medical Examinations'!$A$1:$J$2336,3,FALSE)</f>
        <v>4.8099999999999996</v>
      </c>
      <c r="E2081" t="str">
        <f>VLOOKUP($A2081,'Medical Examinations'!$A$1:$J$2336,4,FALSE)</f>
        <v>No</v>
      </c>
      <c r="F2081" t="str">
        <f>VLOOKUP($A2081,'Medical Examinations'!$A$1:$J$2336,5,FALSE)</f>
        <v>No</v>
      </c>
      <c r="G2081" t="str">
        <f>VLOOKUP($A2081,'Medical Examinations'!$A$1:$J$2336,6,FALSE)</f>
        <v>No</v>
      </c>
      <c r="H2081">
        <f>VLOOKUP($A2081,'Medical Examinations'!$A$1:$J$2336,7,FALSE)</f>
        <v>1</v>
      </c>
      <c r="I2081" t="str">
        <f>VLOOKUP($A2081,'Medical Examinations'!$A$1:$J$2336,8,FALSE)</f>
        <v>No</v>
      </c>
      <c r="J2081" t="str">
        <f>VLOOKUP($A2081,'Medical Examinations'!$A$1:$J$2336,9,FALSE)</f>
        <v>Obesity</v>
      </c>
      <c r="K2081" t="str">
        <f>VLOOKUP($A2081,'Medical Examinations'!$A$1:$J$2336,10,FALSE)</f>
        <v>Normal</v>
      </c>
      <c r="L2081">
        <f>VLOOKUP($A2081,'Hospitalisation Details'!$A$1:$O$2344,2,FALSE)</f>
        <v>20</v>
      </c>
      <c r="M2081" s="6" t="str">
        <f>VLOOKUP($A2081,'Hospitalisation Details'!$A$1:$O$2344,5,FALSE)</f>
        <v>20-Jun-1998</v>
      </c>
      <c r="N2081" s="28">
        <f>VLOOKUP($A2081,'Hospitalisation Details'!$A$1:$O$2344,6,FALSE)</f>
        <v>24</v>
      </c>
      <c r="O2081" s="28">
        <f>VLOOKUP($A2081,'Hospitalisation Details'!$A$1:$O$2344,7,FALSE)</f>
        <v>0</v>
      </c>
      <c r="P2081" s="28">
        <f>VLOOKUP($A2081,'Hospitalisation Details'!$A$1:$O$2344,8,FALSE)</f>
        <v>2480.98</v>
      </c>
      <c r="Q2081" t="str">
        <f>VLOOKUP($A2081,'Hospitalisation Details'!$A$1:$O$2344,3,FALSE)</f>
        <v>Jun</v>
      </c>
    </row>
    <row r="2082" spans="1:17" ht="15.6" x14ac:dyDescent="0.3">
      <c r="A2082" s="21" t="s">
        <v>283</v>
      </c>
      <c r="B2082" t="str">
        <f>VLOOKUP($A2082,'Customer Names'!$A$2:$D$2336,3,FALSE)</f>
        <v>Audrey</v>
      </c>
      <c r="C2082">
        <f>VLOOKUP($A2082,'Medical Examinations'!$A$1:$J$2336,2,FALSE)</f>
        <v>33.99</v>
      </c>
      <c r="D2082">
        <f>VLOOKUP($A2082,'Medical Examinations'!$A$1:$J$2336,3,FALSE)</f>
        <v>4.55</v>
      </c>
      <c r="E2082" t="str">
        <f>VLOOKUP($A2082,'Medical Examinations'!$A$1:$J$2336,4,FALSE)</f>
        <v>No</v>
      </c>
      <c r="F2082" t="str">
        <f>VLOOKUP($A2082,'Medical Examinations'!$A$1:$J$2336,5,FALSE)</f>
        <v>No</v>
      </c>
      <c r="G2082" t="str">
        <f>VLOOKUP($A2082,'Medical Examinations'!$A$1:$J$2336,6,FALSE)</f>
        <v>No</v>
      </c>
      <c r="H2082">
        <f>VLOOKUP($A2082,'Medical Examinations'!$A$1:$J$2336,7,FALSE)</f>
        <v>1</v>
      </c>
      <c r="I2082" t="str">
        <f>VLOOKUP($A2082,'Medical Examinations'!$A$1:$J$2336,8,FALSE)</f>
        <v>No</v>
      </c>
      <c r="J2082" t="str">
        <f>VLOOKUP($A2082,'Medical Examinations'!$A$1:$J$2336,9,FALSE)</f>
        <v>Obesity</v>
      </c>
      <c r="K2082" t="str">
        <f>VLOOKUP($A2082,'Medical Examinations'!$A$1:$J$2336,10,FALSE)</f>
        <v>Normal</v>
      </c>
      <c r="L2082">
        <f>VLOOKUP($A2082,'Hospitalisation Details'!$A$1:$O$2344,2,FALSE)</f>
        <v>2</v>
      </c>
      <c r="M2082" s="6" t="str">
        <f>VLOOKUP($A2082,'Hospitalisation Details'!$A$1:$O$2344,5,FALSE)</f>
        <v>2-Jul-1998</v>
      </c>
      <c r="N2082" s="28">
        <f>VLOOKUP($A2082,'Hospitalisation Details'!$A$1:$O$2344,6,FALSE)</f>
        <v>24</v>
      </c>
      <c r="O2082" s="28">
        <f>VLOOKUP($A2082,'Hospitalisation Details'!$A$1:$O$2344,7,FALSE)</f>
        <v>0</v>
      </c>
      <c r="P2082" s="28">
        <f>VLOOKUP($A2082,'Hospitalisation Details'!$A$1:$O$2344,8,FALSE)</f>
        <v>2473.33</v>
      </c>
      <c r="Q2082" t="str">
        <f>VLOOKUP($A2082,'Hospitalisation Details'!$A$1:$O$2344,3,FALSE)</f>
        <v>Jul</v>
      </c>
    </row>
    <row r="2083" spans="1:17" ht="15.6" x14ac:dyDescent="0.3">
      <c r="A2083" s="21" t="s">
        <v>282</v>
      </c>
      <c r="B2083" t="str">
        <f>VLOOKUP($A2083,'Customer Names'!$A$2:$D$2336,3,FALSE)</f>
        <v>Laura</v>
      </c>
      <c r="C2083">
        <f>VLOOKUP($A2083,'Medical Examinations'!$A$1:$J$2336,2,FALSE)</f>
        <v>27.72</v>
      </c>
      <c r="D2083">
        <f>VLOOKUP($A2083,'Medical Examinations'!$A$1:$J$2336,3,FALSE)</f>
        <v>6.43</v>
      </c>
      <c r="E2083" t="str">
        <f>VLOOKUP($A2083,'Medical Examinations'!$A$1:$J$2336,4,FALSE)</f>
        <v>No</v>
      </c>
      <c r="F2083" t="str">
        <f>VLOOKUP($A2083,'Medical Examinations'!$A$1:$J$2336,5,FALSE)</f>
        <v>No</v>
      </c>
      <c r="G2083" t="str">
        <f>VLOOKUP($A2083,'Medical Examinations'!$A$1:$J$2336,6,FALSE)</f>
        <v>No</v>
      </c>
      <c r="H2083">
        <f>VLOOKUP($A2083,'Medical Examinations'!$A$1:$J$2336,7,FALSE)</f>
        <v>1</v>
      </c>
      <c r="I2083" t="str">
        <f>VLOOKUP($A2083,'Medical Examinations'!$A$1:$J$2336,8,FALSE)</f>
        <v>No</v>
      </c>
      <c r="J2083" t="str">
        <f>VLOOKUP($A2083,'Medical Examinations'!$A$1:$J$2336,9,FALSE)</f>
        <v>Over Weight</v>
      </c>
      <c r="K2083" t="str">
        <f>VLOOKUP($A2083,'Medical Examinations'!$A$1:$J$2336,10,FALSE)</f>
        <v>Diabetes</v>
      </c>
      <c r="L2083">
        <f>VLOOKUP($A2083,'Hospitalisation Details'!$A$1:$O$2344,2,FALSE)</f>
        <v>17</v>
      </c>
      <c r="M2083" s="6" t="str">
        <f>VLOOKUP($A2083,'Hospitalisation Details'!$A$1:$O$2344,5,FALSE)</f>
        <v>17-Aug-1998</v>
      </c>
      <c r="N2083" s="28">
        <f>VLOOKUP($A2083,'Hospitalisation Details'!$A$1:$O$2344,6,FALSE)</f>
        <v>24</v>
      </c>
      <c r="O2083" s="28">
        <f>VLOOKUP($A2083,'Hospitalisation Details'!$A$1:$O$2344,7,FALSE)</f>
        <v>0</v>
      </c>
      <c r="P2083" s="28">
        <f>VLOOKUP($A2083,'Hospitalisation Details'!$A$1:$O$2344,8,FALSE)</f>
        <v>2464.62</v>
      </c>
      <c r="Q2083" t="str">
        <f>VLOOKUP($A2083,'Hospitalisation Details'!$A$1:$O$2344,3,FALSE)</f>
        <v>Aug</v>
      </c>
    </row>
    <row r="2084" spans="1:17" ht="15.6" x14ac:dyDescent="0.3">
      <c r="A2084" s="21" t="s">
        <v>281</v>
      </c>
      <c r="B2084" t="str">
        <f>VLOOKUP($A2084,'Customer Names'!$A$2:$D$2336,3,FALSE)</f>
        <v>Nicole F</v>
      </c>
      <c r="C2084">
        <f>VLOOKUP($A2084,'Medical Examinations'!$A$1:$J$2336,2,FALSE)</f>
        <v>30.59</v>
      </c>
      <c r="D2084">
        <f>VLOOKUP($A2084,'Medical Examinations'!$A$1:$J$2336,3,FALSE)</f>
        <v>11.62</v>
      </c>
      <c r="E2084" t="str">
        <f>VLOOKUP($A2084,'Medical Examinations'!$A$1:$J$2336,4,FALSE)</f>
        <v>No</v>
      </c>
      <c r="F2084" t="str">
        <f>VLOOKUP($A2084,'Medical Examinations'!$A$1:$J$2336,5,FALSE)</f>
        <v>No</v>
      </c>
      <c r="G2084" t="str">
        <f>VLOOKUP($A2084,'Medical Examinations'!$A$1:$J$2336,6,FALSE)</f>
        <v>No</v>
      </c>
      <c r="H2084">
        <f>VLOOKUP($A2084,'Medical Examinations'!$A$1:$J$2336,7,FALSE)</f>
        <v>0</v>
      </c>
      <c r="I2084" t="str">
        <f>VLOOKUP($A2084,'Medical Examinations'!$A$1:$J$2336,8,FALSE)</f>
        <v>No</v>
      </c>
      <c r="J2084" t="str">
        <f>VLOOKUP($A2084,'Medical Examinations'!$A$1:$J$2336,9,FALSE)</f>
        <v>Obesity</v>
      </c>
      <c r="K2084" t="str">
        <f>VLOOKUP($A2084,'Medical Examinations'!$A$1:$J$2336,10,FALSE)</f>
        <v>Diabetes</v>
      </c>
      <c r="L2084">
        <f>VLOOKUP($A2084,'Hospitalisation Details'!$A$1:$O$2344,2,FALSE)</f>
        <v>11</v>
      </c>
      <c r="M2084" s="6" t="str">
        <f>VLOOKUP($A2084,'Hospitalisation Details'!$A$1:$O$2344,5,FALSE)</f>
        <v>11-Jul-2002</v>
      </c>
      <c r="N2084" s="28">
        <f>VLOOKUP($A2084,'Hospitalisation Details'!$A$1:$O$2344,6,FALSE)</f>
        <v>20</v>
      </c>
      <c r="O2084" s="28">
        <f>VLOOKUP($A2084,'Hospitalisation Details'!$A$1:$O$2344,7,FALSE)</f>
        <v>0</v>
      </c>
      <c r="P2084" s="28">
        <f>VLOOKUP($A2084,'Hospitalisation Details'!$A$1:$O$2344,8,FALSE)</f>
        <v>2459.7199999999998</v>
      </c>
      <c r="Q2084" t="str">
        <f>VLOOKUP($A2084,'Hospitalisation Details'!$A$1:$O$2344,3,FALSE)</f>
        <v>Jul</v>
      </c>
    </row>
    <row r="2085" spans="1:17" ht="15.6" x14ac:dyDescent="0.3">
      <c r="A2085" s="21" t="s">
        <v>280</v>
      </c>
      <c r="B2085" t="str">
        <f>VLOOKUP($A2085,'Customer Names'!$A$2:$D$2336,3,FALSE)</f>
        <v>Krista L</v>
      </c>
      <c r="C2085">
        <f>VLOOKUP($A2085,'Medical Examinations'!$A$1:$J$2336,2,FALSE)</f>
        <v>22.6</v>
      </c>
      <c r="D2085">
        <f>VLOOKUP($A2085,'Medical Examinations'!$A$1:$J$2336,3,FALSE)</f>
        <v>6.04</v>
      </c>
      <c r="E2085" t="str">
        <f>VLOOKUP($A2085,'Medical Examinations'!$A$1:$J$2336,4,FALSE)</f>
        <v>No</v>
      </c>
      <c r="F2085" t="str">
        <f>VLOOKUP($A2085,'Medical Examinations'!$A$1:$J$2336,5,FALSE)</f>
        <v>No</v>
      </c>
      <c r="G2085" t="str">
        <f>VLOOKUP($A2085,'Medical Examinations'!$A$1:$J$2336,6,FALSE)</f>
        <v>No</v>
      </c>
      <c r="H2085">
        <f>VLOOKUP($A2085,'Medical Examinations'!$A$1:$J$2336,7,FALSE)</f>
        <v>1</v>
      </c>
      <c r="I2085" t="str">
        <f>VLOOKUP($A2085,'Medical Examinations'!$A$1:$J$2336,8,FALSE)</f>
        <v>No</v>
      </c>
      <c r="J2085" t="str">
        <f>VLOOKUP($A2085,'Medical Examinations'!$A$1:$J$2336,9,FALSE)</f>
        <v>Normal Weight</v>
      </c>
      <c r="K2085" t="str">
        <f>VLOOKUP($A2085,'Medical Examinations'!$A$1:$J$2336,10,FALSE)</f>
        <v>Prediabetes</v>
      </c>
      <c r="L2085">
        <f>VLOOKUP($A2085,'Hospitalisation Details'!$A$1:$O$2344,2,FALSE)</f>
        <v>19</v>
      </c>
      <c r="M2085" s="6" t="str">
        <f>VLOOKUP($A2085,'Hospitalisation Details'!$A$1:$O$2344,5,FALSE)</f>
        <v>19-Nov-1998</v>
      </c>
      <c r="N2085" s="28">
        <f>VLOOKUP($A2085,'Hospitalisation Details'!$A$1:$O$2344,6,FALSE)</f>
        <v>24</v>
      </c>
      <c r="O2085" s="28">
        <f>VLOOKUP($A2085,'Hospitalisation Details'!$A$1:$O$2344,7,FALSE)</f>
        <v>0</v>
      </c>
      <c r="P2085" s="28">
        <f>VLOOKUP($A2085,'Hospitalisation Details'!$A$1:$O$2344,8,FALSE)</f>
        <v>2457.5</v>
      </c>
      <c r="Q2085" t="str">
        <f>VLOOKUP($A2085,'Hospitalisation Details'!$A$1:$O$2344,3,FALSE)</f>
        <v>Nov</v>
      </c>
    </row>
    <row r="2086" spans="1:17" ht="15.6" x14ac:dyDescent="0.3">
      <c r="A2086" s="21" t="s">
        <v>279</v>
      </c>
      <c r="B2086" t="str">
        <f>VLOOKUP($A2086,'Customer Names'!$A$2:$D$2336,3,FALSE)</f>
        <v>Denise</v>
      </c>
      <c r="C2086">
        <f>VLOOKUP($A2086,'Medical Examinations'!$A$1:$J$2336,2,FALSE)</f>
        <v>28.785</v>
      </c>
      <c r="D2086">
        <f>VLOOKUP($A2086,'Medical Examinations'!$A$1:$J$2336,3,FALSE)</f>
        <v>8.82</v>
      </c>
      <c r="E2086" t="str">
        <f>VLOOKUP($A2086,'Medical Examinations'!$A$1:$J$2336,4,FALSE)</f>
        <v>No</v>
      </c>
      <c r="F2086" t="str">
        <f>VLOOKUP($A2086,'Medical Examinations'!$A$1:$J$2336,5,FALSE)</f>
        <v>No</v>
      </c>
      <c r="G2086" t="str">
        <f>VLOOKUP($A2086,'Medical Examinations'!$A$1:$J$2336,6,FALSE)</f>
        <v>No</v>
      </c>
      <c r="H2086">
        <f>VLOOKUP($A2086,'Medical Examinations'!$A$1:$J$2336,7,FALSE)</f>
        <v>0</v>
      </c>
      <c r="I2086" t="str">
        <f>VLOOKUP($A2086,'Medical Examinations'!$A$1:$J$2336,8,FALSE)</f>
        <v>No</v>
      </c>
      <c r="J2086" t="str">
        <f>VLOOKUP($A2086,'Medical Examinations'!$A$1:$J$2336,9,FALSE)</f>
        <v>Over Weight</v>
      </c>
      <c r="K2086" t="str">
        <f>VLOOKUP($A2086,'Medical Examinations'!$A$1:$J$2336,10,FALSE)</f>
        <v>Diabetes</v>
      </c>
      <c r="L2086">
        <f>VLOOKUP($A2086,'Hospitalisation Details'!$A$1:$O$2344,2,FALSE)</f>
        <v>29</v>
      </c>
      <c r="M2086" s="6" t="str">
        <f>VLOOKUP($A2086,'Hospitalisation Details'!$A$1:$O$2344,5,FALSE)</f>
        <v>29-Jul-2002</v>
      </c>
      <c r="N2086" s="28">
        <f>VLOOKUP($A2086,'Hospitalisation Details'!$A$1:$O$2344,6,FALSE)</f>
        <v>20</v>
      </c>
      <c r="O2086" s="28">
        <f>VLOOKUP($A2086,'Hospitalisation Details'!$A$1:$O$2344,7,FALSE)</f>
        <v>0</v>
      </c>
      <c r="P2086" s="28">
        <f>VLOOKUP($A2086,'Hospitalisation Details'!$A$1:$O$2344,8,FALSE)</f>
        <v>2457.21</v>
      </c>
      <c r="Q2086" t="str">
        <f>VLOOKUP($A2086,'Hospitalisation Details'!$A$1:$O$2344,3,FALSE)</f>
        <v>Jul</v>
      </c>
    </row>
    <row r="2087" spans="1:17" ht="15.6" x14ac:dyDescent="0.3">
      <c r="A2087" s="21" t="s">
        <v>278</v>
      </c>
      <c r="B2087" t="str">
        <f>VLOOKUP($A2087,'Customer Names'!$A$2:$D$2336,3,FALSE)</f>
        <v>Ariel</v>
      </c>
      <c r="C2087">
        <f>VLOOKUP($A2087,'Medical Examinations'!$A$1:$J$2336,2,FALSE)</f>
        <v>50.38</v>
      </c>
      <c r="D2087">
        <f>VLOOKUP($A2087,'Medical Examinations'!$A$1:$J$2336,3,FALSE)</f>
        <v>5.8</v>
      </c>
      <c r="E2087" t="str">
        <f>VLOOKUP($A2087,'Medical Examinations'!$A$1:$J$2336,4,FALSE)</f>
        <v>No</v>
      </c>
      <c r="F2087" t="str">
        <f>VLOOKUP($A2087,'Medical Examinations'!$A$1:$J$2336,5,FALSE)</f>
        <v>No</v>
      </c>
      <c r="G2087" t="str">
        <f>VLOOKUP($A2087,'Medical Examinations'!$A$1:$J$2336,6,FALSE)</f>
        <v>No</v>
      </c>
      <c r="H2087">
        <f>VLOOKUP($A2087,'Medical Examinations'!$A$1:$J$2336,7,FALSE)</f>
        <v>0</v>
      </c>
      <c r="I2087" t="str">
        <f>VLOOKUP($A2087,'Medical Examinations'!$A$1:$J$2336,8,FALSE)</f>
        <v>No</v>
      </c>
      <c r="J2087" t="str">
        <f>VLOOKUP($A2087,'Medical Examinations'!$A$1:$J$2336,9,FALSE)</f>
        <v>Obesity</v>
      </c>
      <c r="K2087" t="str">
        <f>VLOOKUP($A2087,'Medical Examinations'!$A$1:$J$2336,10,FALSE)</f>
        <v>Prediabetes</v>
      </c>
      <c r="L2087">
        <f>VLOOKUP($A2087,'Hospitalisation Details'!$A$1:$O$2344,2,FALSE)</f>
        <v>21</v>
      </c>
      <c r="M2087" s="6" t="str">
        <f>VLOOKUP($A2087,'Hospitalisation Details'!$A$1:$O$2344,5,FALSE)</f>
        <v>21-Nov-1999</v>
      </c>
      <c r="N2087" s="28">
        <f>VLOOKUP($A2087,'Hospitalisation Details'!$A$1:$O$2344,6,FALSE)</f>
        <v>23</v>
      </c>
      <c r="O2087" s="28">
        <f>VLOOKUP($A2087,'Hospitalisation Details'!$A$1:$O$2344,7,FALSE)</f>
        <v>1</v>
      </c>
      <c r="P2087" s="28">
        <f>VLOOKUP($A2087,'Hospitalisation Details'!$A$1:$O$2344,8,FALSE)</f>
        <v>2438.06</v>
      </c>
      <c r="Q2087" t="str">
        <f>VLOOKUP($A2087,'Hospitalisation Details'!$A$1:$O$2344,3,FALSE)</f>
        <v>Nov</v>
      </c>
    </row>
    <row r="2088" spans="1:17" ht="15.6" x14ac:dyDescent="0.3">
      <c r="A2088" s="21" t="s">
        <v>277</v>
      </c>
      <c r="B2088" t="str">
        <f>VLOOKUP($A2088,'Customer Names'!$A$2:$D$2336,3,FALSE)</f>
        <v>Jeremy</v>
      </c>
      <c r="C2088">
        <f>VLOOKUP($A2088,'Medical Examinations'!$A$1:$J$2336,2,FALSE)</f>
        <v>35.200000000000003</v>
      </c>
      <c r="D2088">
        <f>VLOOKUP($A2088,'Medical Examinations'!$A$1:$J$2336,3,FALSE)</f>
        <v>4.28</v>
      </c>
      <c r="E2088" t="str">
        <f>VLOOKUP($A2088,'Medical Examinations'!$A$1:$J$2336,4,FALSE)</f>
        <v>No</v>
      </c>
      <c r="F2088" t="str">
        <f>VLOOKUP($A2088,'Medical Examinations'!$A$1:$J$2336,5,FALSE)</f>
        <v>No</v>
      </c>
      <c r="G2088" t="str">
        <f>VLOOKUP($A2088,'Medical Examinations'!$A$1:$J$2336,6,FALSE)</f>
        <v>No</v>
      </c>
      <c r="H2088">
        <f>VLOOKUP($A2088,'Medical Examinations'!$A$1:$J$2336,7,FALSE)</f>
        <v>0</v>
      </c>
      <c r="I2088" t="str">
        <f>VLOOKUP($A2088,'Medical Examinations'!$A$1:$J$2336,8,FALSE)</f>
        <v>No</v>
      </c>
      <c r="J2088" t="str">
        <f>VLOOKUP($A2088,'Medical Examinations'!$A$1:$J$2336,9,FALSE)</f>
        <v>Obesity</v>
      </c>
      <c r="K2088" t="str">
        <f>VLOOKUP($A2088,'Medical Examinations'!$A$1:$J$2336,10,FALSE)</f>
        <v>Normal</v>
      </c>
      <c r="L2088">
        <f>VLOOKUP($A2088,'Hospitalisation Details'!$A$1:$O$2344,2,FALSE)</f>
        <v>12</v>
      </c>
      <c r="M2088" s="6" t="str">
        <f>VLOOKUP($A2088,'Hospitalisation Details'!$A$1:$O$2344,5,FALSE)</f>
        <v>12-Nov-1999</v>
      </c>
      <c r="N2088" s="28">
        <f>VLOOKUP($A2088,'Hospitalisation Details'!$A$1:$O$2344,6,FALSE)</f>
        <v>23</v>
      </c>
      <c r="O2088" s="28">
        <f>VLOOKUP($A2088,'Hospitalisation Details'!$A$1:$O$2344,7,FALSE)</f>
        <v>1</v>
      </c>
      <c r="P2088" s="28">
        <f>VLOOKUP($A2088,'Hospitalisation Details'!$A$1:$O$2344,8,FALSE)</f>
        <v>2416.96</v>
      </c>
      <c r="Q2088" t="str">
        <f>VLOOKUP($A2088,'Hospitalisation Details'!$A$1:$O$2344,3,FALSE)</f>
        <v>Nov</v>
      </c>
    </row>
    <row r="2089" spans="1:17" ht="15.6" x14ac:dyDescent="0.3">
      <c r="A2089" s="21" t="s">
        <v>276</v>
      </c>
      <c r="B2089" t="str">
        <f>VLOOKUP($A2089,'Customer Names'!$A$2:$D$2336,3,FALSE)</f>
        <v>Rosalie</v>
      </c>
      <c r="C2089">
        <f>VLOOKUP($A2089,'Medical Examinations'!$A$1:$J$2336,2,FALSE)</f>
        <v>35.72</v>
      </c>
      <c r="D2089">
        <f>VLOOKUP($A2089,'Medical Examinations'!$A$1:$J$2336,3,FALSE)</f>
        <v>5.5</v>
      </c>
      <c r="E2089" t="str">
        <f>VLOOKUP($A2089,'Medical Examinations'!$A$1:$J$2336,4,FALSE)</f>
        <v>Yes</v>
      </c>
      <c r="F2089" t="str">
        <f>VLOOKUP($A2089,'Medical Examinations'!$A$1:$J$2336,5,FALSE)</f>
        <v>No</v>
      </c>
      <c r="G2089" t="str">
        <f>VLOOKUP($A2089,'Medical Examinations'!$A$1:$J$2336,6,FALSE)</f>
        <v>No</v>
      </c>
      <c r="H2089">
        <f>VLOOKUP($A2089,'Medical Examinations'!$A$1:$J$2336,7,FALSE)</f>
        <v>0</v>
      </c>
      <c r="I2089" t="str">
        <f>VLOOKUP($A2089,'Medical Examinations'!$A$1:$J$2336,8,FALSE)</f>
        <v>No</v>
      </c>
      <c r="J2089" t="str">
        <f>VLOOKUP($A2089,'Medical Examinations'!$A$1:$J$2336,9,FALSE)</f>
        <v>Obesity</v>
      </c>
      <c r="K2089" t="str">
        <f>VLOOKUP($A2089,'Medical Examinations'!$A$1:$J$2336,10,FALSE)</f>
        <v>Normal</v>
      </c>
      <c r="L2089">
        <f>VLOOKUP($A2089,'Hospitalisation Details'!$A$1:$O$2344,2,FALSE)</f>
        <v>3</v>
      </c>
      <c r="M2089" s="6" t="str">
        <f>VLOOKUP($A2089,'Hospitalisation Details'!$A$1:$O$2344,5,FALSE)</f>
        <v>3-Jun-2001</v>
      </c>
      <c r="N2089" s="28">
        <f>VLOOKUP($A2089,'Hospitalisation Details'!$A$1:$O$2344,6,FALSE)</f>
        <v>22</v>
      </c>
      <c r="O2089" s="28">
        <f>VLOOKUP($A2089,'Hospitalisation Details'!$A$1:$O$2344,7,FALSE)</f>
        <v>0</v>
      </c>
      <c r="P2089" s="28">
        <f>VLOOKUP($A2089,'Hospitalisation Details'!$A$1:$O$2344,8,FALSE)</f>
        <v>2404.73</v>
      </c>
      <c r="Q2089" t="str">
        <f>VLOOKUP($A2089,'Hospitalisation Details'!$A$1:$O$2344,3,FALSE)</f>
        <v>Jun</v>
      </c>
    </row>
    <row r="2090" spans="1:17" ht="15.6" x14ac:dyDescent="0.3">
      <c r="A2090" s="21" t="s">
        <v>275</v>
      </c>
      <c r="B2090" t="str">
        <f>VLOOKUP($A2090,'Customer Names'!$A$2:$D$2336,3,FALSE)</f>
        <v>Jay</v>
      </c>
      <c r="C2090">
        <f>VLOOKUP($A2090,'Medical Examinations'!$A$1:$J$2336,2,FALSE)</f>
        <v>24.51</v>
      </c>
      <c r="D2090">
        <f>VLOOKUP($A2090,'Medical Examinations'!$A$1:$J$2336,3,FALSE)</f>
        <v>4.6900000000000004</v>
      </c>
      <c r="E2090" t="str">
        <f>VLOOKUP($A2090,'Medical Examinations'!$A$1:$J$2336,4,FALSE)</f>
        <v>No</v>
      </c>
      <c r="F2090" t="str">
        <f>VLOOKUP($A2090,'Medical Examinations'!$A$1:$J$2336,5,FALSE)</f>
        <v>No</v>
      </c>
      <c r="G2090" t="str">
        <f>VLOOKUP($A2090,'Medical Examinations'!$A$1:$J$2336,6,FALSE)</f>
        <v>No</v>
      </c>
      <c r="H2090">
        <f>VLOOKUP($A2090,'Medical Examinations'!$A$1:$J$2336,7,FALSE)</f>
        <v>0</v>
      </c>
      <c r="I2090" t="str">
        <f>VLOOKUP($A2090,'Medical Examinations'!$A$1:$J$2336,8,FALSE)</f>
        <v>No</v>
      </c>
      <c r="J2090" t="str">
        <f>VLOOKUP($A2090,'Medical Examinations'!$A$1:$J$2336,9,FALSE)</f>
        <v>Normal Weight</v>
      </c>
      <c r="K2090" t="str">
        <f>VLOOKUP($A2090,'Medical Examinations'!$A$1:$J$2336,10,FALSE)</f>
        <v>Normal</v>
      </c>
      <c r="L2090">
        <f>VLOOKUP($A2090,'Hospitalisation Details'!$A$1:$O$2344,2,FALSE)</f>
        <v>10</v>
      </c>
      <c r="M2090" s="6" t="str">
        <f>VLOOKUP($A2090,'Hospitalisation Details'!$A$1:$O$2344,5,FALSE)</f>
        <v>10-Aug-1999</v>
      </c>
      <c r="N2090" s="28">
        <f>VLOOKUP($A2090,'Hospitalisation Details'!$A$1:$O$2344,6,FALSE)</f>
        <v>23</v>
      </c>
      <c r="O2090" s="28">
        <f>VLOOKUP($A2090,'Hospitalisation Details'!$A$1:$O$2344,7,FALSE)</f>
        <v>0</v>
      </c>
      <c r="P2090" s="28">
        <f>VLOOKUP($A2090,'Hospitalisation Details'!$A$1:$O$2344,8,FALSE)</f>
        <v>2396.1</v>
      </c>
      <c r="Q2090" t="str">
        <f>VLOOKUP($A2090,'Hospitalisation Details'!$A$1:$O$2344,3,FALSE)</f>
        <v>Aug</v>
      </c>
    </row>
    <row r="2091" spans="1:17" ht="15.6" x14ac:dyDescent="0.3">
      <c r="A2091" s="21" t="s">
        <v>273</v>
      </c>
      <c r="B2091" t="str">
        <f>VLOOKUP($A2091,'Customer Names'!$A$2:$D$2336,3,FALSE)</f>
        <v>Vitaliy</v>
      </c>
      <c r="C2091">
        <f>VLOOKUP($A2091,'Medical Examinations'!$A$1:$J$2336,2,FALSE)</f>
        <v>23.844999999999999</v>
      </c>
      <c r="D2091">
        <f>VLOOKUP($A2091,'Medical Examinations'!$A$1:$J$2336,3,FALSE)</f>
        <v>4.43</v>
      </c>
      <c r="E2091" t="str">
        <f>VLOOKUP($A2091,'Medical Examinations'!$A$1:$J$2336,4,FALSE)</f>
        <v>No</v>
      </c>
      <c r="F2091" t="str">
        <f>VLOOKUP($A2091,'Medical Examinations'!$A$1:$J$2336,5,FALSE)</f>
        <v>No</v>
      </c>
      <c r="G2091" t="str">
        <f>VLOOKUP($A2091,'Medical Examinations'!$A$1:$J$2336,6,FALSE)</f>
        <v>No</v>
      </c>
      <c r="H2091">
        <f>VLOOKUP($A2091,'Medical Examinations'!$A$1:$J$2336,7,FALSE)</f>
        <v>0</v>
      </c>
      <c r="I2091" t="str">
        <f>VLOOKUP($A2091,'Medical Examinations'!$A$1:$J$2336,8,FALSE)</f>
        <v>No</v>
      </c>
      <c r="J2091" t="str">
        <f>VLOOKUP($A2091,'Medical Examinations'!$A$1:$J$2336,9,FALSE)</f>
        <v>Normal Weight</v>
      </c>
      <c r="K2091" t="str">
        <f>VLOOKUP($A2091,'Medical Examinations'!$A$1:$J$2336,10,FALSE)</f>
        <v>Normal</v>
      </c>
      <c r="L2091">
        <f>VLOOKUP($A2091,'Hospitalisation Details'!$A$1:$O$2344,2,FALSE)</f>
        <v>17</v>
      </c>
      <c r="M2091" s="6" t="str">
        <f>VLOOKUP($A2091,'Hospitalisation Details'!$A$1:$O$2344,5,FALSE)</f>
        <v>17-Dec-1999</v>
      </c>
      <c r="N2091" s="28">
        <f>VLOOKUP($A2091,'Hospitalisation Details'!$A$1:$O$2344,6,FALSE)</f>
        <v>23</v>
      </c>
      <c r="O2091" s="28">
        <f>VLOOKUP($A2091,'Hospitalisation Details'!$A$1:$O$2344,7,FALSE)</f>
        <v>0</v>
      </c>
      <c r="P2091" s="28">
        <f>VLOOKUP($A2091,'Hospitalisation Details'!$A$1:$O$2344,8,FALSE)</f>
        <v>2395.17</v>
      </c>
      <c r="Q2091" t="str">
        <f>VLOOKUP($A2091,'Hospitalisation Details'!$A$1:$O$2344,3,FALSE)</f>
        <v>Dec</v>
      </c>
    </row>
    <row r="2092" spans="1:17" ht="15.6" x14ac:dyDescent="0.3">
      <c r="A2092" s="21" t="s">
        <v>272</v>
      </c>
      <c r="B2092" t="str">
        <f>VLOOKUP($A2092,'Customer Names'!$A$2:$D$2336,3,FALSE)</f>
        <v>Benjamin W</v>
      </c>
      <c r="C2092">
        <f>VLOOKUP($A2092,'Medical Examinations'!$A$1:$J$2336,2,FALSE)</f>
        <v>15.68</v>
      </c>
      <c r="D2092">
        <f>VLOOKUP($A2092,'Medical Examinations'!$A$1:$J$2336,3,FALSE)</f>
        <v>6.16</v>
      </c>
      <c r="E2092" t="str">
        <f>VLOOKUP($A2092,'Medical Examinations'!$A$1:$J$2336,4,FALSE)</f>
        <v>Yes</v>
      </c>
      <c r="F2092" t="str">
        <f>VLOOKUP($A2092,'Medical Examinations'!$A$1:$J$2336,5,FALSE)</f>
        <v>No</v>
      </c>
      <c r="G2092" t="str">
        <f>VLOOKUP($A2092,'Medical Examinations'!$A$1:$J$2336,6,FALSE)</f>
        <v>No</v>
      </c>
      <c r="H2092">
        <f>VLOOKUP($A2092,'Medical Examinations'!$A$1:$J$2336,7,FALSE)</f>
        <v>1</v>
      </c>
      <c r="I2092" t="str">
        <f>VLOOKUP($A2092,'Medical Examinations'!$A$1:$J$2336,8,FALSE)</f>
        <v>No</v>
      </c>
      <c r="J2092" t="str">
        <f>VLOOKUP($A2092,'Medical Examinations'!$A$1:$J$2336,9,FALSE)</f>
        <v>Under Weight</v>
      </c>
      <c r="K2092" t="str">
        <f>VLOOKUP($A2092,'Medical Examinations'!$A$1:$J$2336,10,FALSE)</f>
        <v>Prediabetes</v>
      </c>
      <c r="L2092">
        <f>VLOOKUP($A2092,'Hospitalisation Details'!$A$1:$O$2344,2,FALSE)</f>
        <v>12</v>
      </c>
      <c r="M2092" s="6" t="str">
        <f>VLOOKUP($A2092,'Hospitalisation Details'!$A$1:$O$2344,5,FALSE)</f>
        <v>12-Dec-1988</v>
      </c>
      <c r="N2092" s="28">
        <f>VLOOKUP($A2092,'Hospitalisation Details'!$A$1:$O$2344,6,FALSE)</f>
        <v>34</v>
      </c>
      <c r="O2092" s="28">
        <f>VLOOKUP($A2092,'Hospitalisation Details'!$A$1:$O$2344,7,FALSE)</f>
        <v>3</v>
      </c>
      <c r="P2092" s="28">
        <f>VLOOKUP($A2092,'Hospitalisation Details'!$A$1:$O$2344,8,FALSE)</f>
        <v>2373.3000000000002</v>
      </c>
      <c r="Q2092" t="str">
        <f>VLOOKUP($A2092,'Hospitalisation Details'!$A$1:$O$2344,3,FALSE)</f>
        <v>Dec</v>
      </c>
    </row>
    <row r="2093" spans="1:17" ht="15.6" x14ac:dyDescent="0.3">
      <c r="A2093" s="21" t="s">
        <v>271</v>
      </c>
      <c r="B2093" t="str">
        <f>VLOOKUP($A2093,'Customer Names'!$A$2:$D$2336,3,FALSE)</f>
        <v>Jesse</v>
      </c>
      <c r="C2093">
        <f>VLOOKUP($A2093,'Medical Examinations'!$A$1:$J$2336,2,FALSE)</f>
        <v>32.395000000000003</v>
      </c>
      <c r="D2093">
        <f>VLOOKUP($A2093,'Medical Examinations'!$A$1:$J$2336,3,FALSE)</f>
        <v>6.66</v>
      </c>
      <c r="E2093" t="str">
        <f>VLOOKUP($A2093,'Medical Examinations'!$A$1:$J$2336,4,FALSE)</f>
        <v>No</v>
      </c>
      <c r="F2093" t="str">
        <f>VLOOKUP($A2093,'Medical Examinations'!$A$1:$J$2336,5,FALSE)</f>
        <v>No</v>
      </c>
      <c r="G2093" t="str">
        <f>VLOOKUP($A2093,'Medical Examinations'!$A$1:$J$2336,6,FALSE)</f>
        <v>No</v>
      </c>
      <c r="H2093">
        <f>VLOOKUP($A2093,'Medical Examinations'!$A$1:$J$2336,7,FALSE)</f>
        <v>0</v>
      </c>
      <c r="I2093" t="str">
        <f>VLOOKUP($A2093,'Medical Examinations'!$A$1:$J$2336,8,FALSE)</f>
        <v>No</v>
      </c>
      <c r="J2093" t="str">
        <f>VLOOKUP($A2093,'Medical Examinations'!$A$1:$J$2336,9,FALSE)</f>
        <v>Obesity</v>
      </c>
      <c r="K2093" t="str">
        <f>VLOOKUP($A2093,'Medical Examinations'!$A$1:$J$2336,10,FALSE)</f>
        <v>Diabetes</v>
      </c>
      <c r="L2093">
        <f>VLOOKUP($A2093,'Hospitalisation Details'!$A$1:$O$2344,2,FALSE)</f>
        <v>5</v>
      </c>
      <c r="M2093" s="6" t="str">
        <f>VLOOKUP($A2093,'Hospitalisation Details'!$A$1:$O$2344,5,FALSE)</f>
        <v>5-Nov-2002</v>
      </c>
      <c r="N2093" s="28">
        <f>VLOOKUP($A2093,'Hospitalisation Details'!$A$1:$O$2344,6,FALSE)</f>
        <v>20</v>
      </c>
      <c r="O2093" s="28">
        <f>VLOOKUP($A2093,'Hospitalisation Details'!$A$1:$O$2344,7,FALSE)</f>
        <v>1</v>
      </c>
      <c r="P2093" s="28">
        <f>VLOOKUP($A2093,'Hospitalisation Details'!$A$1:$O$2344,8,FALSE)</f>
        <v>2362.23</v>
      </c>
      <c r="Q2093" t="str">
        <f>VLOOKUP($A2093,'Hospitalisation Details'!$A$1:$O$2344,3,FALSE)</f>
        <v>Nov</v>
      </c>
    </row>
    <row r="2094" spans="1:17" ht="15.6" x14ac:dyDescent="0.3">
      <c r="A2094" s="21" t="s">
        <v>270</v>
      </c>
      <c r="B2094" t="str">
        <f>VLOOKUP($A2094,'Customer Names'!$A$2:$D$2336,3,FALSE)</f>
        <v>Mark</v>
      </c>
      <c r="C2094">
        <f>VLOOKUP($A2094,'Medical Examinations'!$A$1:$J$2336,2,FALSE)</f>
        <v>23.655000000000001</v>
      </c>
      <c r="D2094">
        <f>VLOOKUP($A2094,'Medical Examinations'!$A$1:$J$2336,3,FALSE)</f>
        <v>5.92</v>
      </c>
      <c r="E2094" t="str">
        <f>VLOOKUP($A2094,'Medical Examinations'!$A$1:$J$2336,4,FALSE)</f>
        <v>No</v>
      </c>
      <c r="F2094" t="str">
        <f>VLOOKUP($A2094,'Medical Examinations'!$A$1:$J$2336,5,FALSE)</f>
        <v>No</v>
      </c>
      <c r="G2094" t="str">
        <f>VLOOKUP($A2094,'Medical Examinations'!$A$1:$J$2336,6,FALSE)</f>
        <v>No</v>
      </c>
      <c r="H2094">
        <f>VLOOKUP($A2094,'Medical Examinations'!$A$1:$J$2336,7,FALSE)</f>
        <v>1</v>
      </c>
      <c r="I2094" t="str">
        <f>VLOOKUP($A2094,'Medical Examinations'!$A$1:$J$2336,8,FALSE)</f>
        <v>No</v>
      </c>
      <c r="J2094" t="str">
        <f>VLOOKUP($A2094,'Medical Examinations'!$A$1:$J$2336,9,FALSE)</f>
        <v>Normal Weight</v>
      </c>
      <c r="K2094" t="str">
        <f>VLOOKUP($A2094,'Medical Examinations'!$A$1:$J$2336,10,FALSE)</f>
        <v>Prediabetes</v>
      </c>
      <c r="L2094">
        <f>VLOOKUP($A2094,'Hospitalisation Details'!$A$1:$O$2344,2,FALSE)</f>
        <v>21</v>
      </c>
      <c r="M2094" s="6" t="str">
        <f>VLOOKUP($A2094,'Hospitalisation Details'!$A$1:$O$2344,5,FALSE)</f>
        <v>21-Oct-1998</v>
      </c>
      <c r="N2094" s="28">
        <f>VLOOKUP($A2094,'Hospitalisation Details'!$A$1:$O$2344,6,FALSE)</f>
        <v>24</v>
      </c>
      <c r="O2094" s="28">
        <f>VLOOKUP($A2094,'Hospitalisation Details'!$A$1:$O$2344,7,FALSE)</f>
        <v>0</v>
      </c>
      <c r="P2094" s="28">
        <f>VLOOKUP($A2094,'Hospitalisation Details'!$A$1:$O$2344,8,FALSE)</f>
        <v>2352.9699999999998</v>
      </c>
      <c r="Q2094" t="str">
        <f>VLOOKUP($A2094,'Hospitalisation Details'!$A$1:$O$2344,3,FALSE)</f>
        <v>Oct</v>
      </c>
    </row>
    <row r="2095" spans="1:17" ht="15.6" x14ac:dyDescent="0.3">
      <c r="A2095" s="21" t="s">
        <v>269</v>
      </c>
      <c r="B2095" t="str">
        <f>VLOOKUP($A2095,'Customer Names'!$A$2:$D$2336,3,FALSE)</f>
        <v>Lauren</v>
      </c>
      <c r="C2095">
        <f>VLOOKUP($A2095,'Medical Examinations'!$A$1:$J$2336,2,FALSE)</f>
        <v>28.4</v>
      </c>
      <c r="D2095">
        <f>VLOOKUP($A2095,'Medical Examinations'!$A$1:$J$2336,3,FALSE)</f>
        <v>5.97</v>
      </c>
      <c r="E2095" t="str">
        <f>VLOOKUP($A2095,'Medical Examinations'!$A$1:$J$2336,4,FALSE)</f>
        <v>No</v>
      </c>
      <c r="F2095" t="str">
        <f>VLOOKUP($A2095,'Medical Examinations'!$A$1:$J$2336,5,FALSE)</f>
        <v>No</v>
      </c>
      <c r="G2095" t="str">
        <f>VLOOKUP($A2095,'Medical Examinations'!$A$1:$J$2336,6,FALSE)</f>
        <v>Yes</v>
      </c>
      <c r="H2095">
        <f>VLOOKUP($A2095,'Medical Examinations'!$A$1:$J$2336,7,FALSE)</f>
        <v>1</v>
      </c>
      <c r="I2095" t="str">
        <f>VLOOKUP($A2095,'Medical Examinations'!$A$1:$J$2336,8,FALSE)</f>
        <v>No</v>
      </c>
      <c r="J2095" t="str">
        <f>VLOOKUP($A2095,'Medical Examinations'!$A$1:$J$2336,9,FALSE)</f>
        <v>Over Weight</v>
      </c>
      <c r="K2095" t="str">
        <f>VLOOKUP($A2095,'Medical Examinations'!$A$1:$J$2336,10,FALSE)</f>
        <v>Prediabetes</v>
      </c>
      <c r="L2095">
        <f>VLOOKUP($A2095,'Hospitalisation Details'!$A$1:$O$2344,2,FALSE)</f>
        <v>18</v>
      </c>
      <c r="M2095" s="6" t="str">
        <f>VLOOKUP($A2095,'Hospitalisation Details'!$A$1:$O$2344,5,FALSE)</f>
        <v>18-Nov-2003</v>
      </c>
      <c r="N2095" s="28">
        <f>VLOOKUP($A2095,'Hospitalisation Details'!$A$1:$O$2344,6,FALSE)</f>
        <v>19</v>
      </c>
      <c r="O2095" s="28">
        <f>VLOOKUP($A2095,'Hospitalisation Details'!$A$1:$O$2344,7,FALSE)</f>
        <v>1</v>
      </c>
      <c r="P2095" s="28">
        <f>VLOOKUP($A2095,'Hospitalisation Details'!$A$1:$O$2344,8,FALSE)</f>
        <v>2331.52</v>
      </c>
      <c r="Q2095" t="str">
        <f>VLOOKUP($A2095,'Hospitalisation Details'!$A$1:$O$2344,3,FALSE)</f>
        <v>Nov</v>
      </c>
    </row>
    <row r="2096" spans="1:17" ht="15.6" x14ac:dyDescent="0.3">
      <c r="A2096" s="21" t="s">
        <v>268</v>
      </c>
      <c r="B2096" t="str">
        <f>VLOOKUP($A2096,'Customer Names'!$A$2:$D$2336,3,FALSE)</f>
        <v>Massimiliano</v>
      </c>
      <c r="C2096">
        <f>VLOOKUP($A2096,'Medical Examinations'!$A$1:$J$2336,2,FALSE)</f>
        <v>35.42</v>
      </c>
      <c r="D2096">
        <f>VLOOKUP($A2096,'Medical Examinations'!$A$1:$J$2336,3,FALSE)</f>
        <v>4.6399999999999997</v>
      </c>
      <c r="E2096" t="str">
        <f>VLOOKUP($A2096,'Medical Examinations'!$A$1:$J$2336,4,FALSE)</f>
        <v>Yes</v>
      </c>
      <c r="F2096" t="str">
        <f>VLOOKUP($A2096,'Medical Examinations'!$A$1:$J$2336,5,FALSE)</f>
        <v>No</v>
      </c>
      <c r="G2096" t="str">
        <f>VLOOKUP($A2096,'Medical Examinations'!$A$1:$J$2336,6,FALSE)</f>
        <v>No</v>
      </c>
      <c r="H2096">
        <f>VLOOKUP($A2096,'Medical Examinations'!$A$1:$J$2336,7,FALSE)</f>
        <v>0</v>
      </c>
      <c r="I2096" t="str">
        <f>VLOOKUP($A2096,'Medical Examinations'!$A$1:$J$2336,8,FALSE)</f>
        <v>No</v>
      </c>
      <c r="J2096" t="str">
        <f>VLOOKUP($A2096,'Medical Examinations'!$A$1:$J$2336,9,FALSE)</f>
        <v>Obesity</v>
      </c>
      <c r="K2096" t="str">
        <f>VLOOKUP($A2096,'Medical Examinations'!$A$1:$J$2336,10,FALSE)</f>
        <v>Normal</v>
      </c>
      <c r="L2096">
        <f>VLOOKUP($A2096,'Hospitalisation Details'!$A$1:$O$2344,2,FALSE)</f>
        <v>17</v>
      </c>
      <c r="M2096" s="6" t="str">
        <f>VLOOKUP($A2096,'Hospitalisation Details'!$A$1:$O$2344,5,FALSE)</f>
        <v>17-Dec-1996</v>
      </c>
      <c r="N2096" s="28">
        <f>VLOOKUP($A2096,'Hospitalisation Details'!$A$1:$O$2344,6,FALSE)</f>
        <v>26</v>
      </c>
      <c r="O2096" s="28">
        <f>VLOOKUP($A2096,'Hospitalisation Details'!$A$1:$O$2344,7,FALSE)</f>
        <v>0</v>
      </c>
      <c r="P2096" s="28">
        <f>VLOOKUP($A2096,'Hospitalisation Details'!$A$1:$O$2344,8,FALSE)</f>
        <v>2322.62</v>
      </c>
      <c r="Q2096" t="str">
        <f>VLOOKUP($A2096,'Hospitalisation Details'!$A$1:$O$2344,3,FALSE)</f>
        <v>Dec</v>
      </c>
    </row>
    <row r="2097" spans="1:17" ht="15.6" x14ac:dyDescent="0.3">
      <c r="A2097" s="21" t="s">
        <v>267</v>
      </c>
      <c r="B2097" t="str">
        <f>VLOOKUP($A2097,'Customer Names'!$A$2:$D$2336,3,FALSE)</f>
        <v>Josh</v>
      </c>
      <c r="C2097">
        <f>VLOOKUP($A2097,'Medical Examinations'!$A$1:$J$2336,2,FALSE)</f>
        <v>26.18</v>
      </c>
      <c r="D2097">
        <f>VLOOKUP($A2097,'Medical Examinations'!$A$1:$J$2336,3,FALSE)</f>
        <v>6.12</v>
      </c>
      <c r="E2097" t="str">
        <f>VLOOKUP($A2097,'Medical Examinations'!$A$1:$J$2336,4,FALSE)</f>
        <v>No</v>
      </c>
      <c r="F2097" t="str">
        <f>VLOOKUP($A2097,'Medical Examinations'!$A$1:$J$2336,5,FALSE)</f>
        <v>Yes</v>
      </c>
      <c r="G2097" t="str">
        <f>VLOOKUP($A2097,'Medical Examinations'!$A$1:$J$2336,6,FALSE)</f>
        <v>No</v>
      </c>
      <c r="H2097">
        <f>VLOOKUP($A2097,'Medical Examinations'!$A$1:$J$2336,7,FALSE)</f>
        <v>1</v>
      </c>
      <c r="I2097" t="str">
        <f>VLOOKUP($A2097,'Medical Examinations'!$A$1:$J$2336,8,FALSE)</f>
        <v>No</v>
      </c>
      <c r="J2097" t="str">
        <f>VLOOKUP($A2097,'Medical Examinations'!$A$1:$J$2336,9,FALSE)</f>
        <v>Over Weight</v>
      </c>
      <c r="K2097" t="str">
        <f>VLOOKUP($A2097,'Medical Examinations'!$A$1:$J$2336,10,FALSE)</f>
        <v>Prediabetes</v>
      </c>
      <c r="L2097">
        <f>VLOOKUP($A2097,'Hospitalisation Details'!$A$1:$O$2344,2,FALSE)</f>
        <v>6</v>
      </c>
      <c r="M2097" s="6" t="str">
        <f>VLOOKUP($A2097,'Hospitalisation Details'!$A$1:$O$2344,5,FALSE)</f>
        <v>6-Sep-2004</v>
      </c>
      <c r="N2097" s="28">
        <f>VLOOKUP($A2097,'Hospitalisation Details'!$A$1:$O$2344,6,FALSE)</f>
        <v>18</v>
      </c>
      <c r="O2097" s="28">
        <f>VLOOKUP($A2097,'Hospitalisation Details'!$A$1:$O$2344,7,FALSE)</f>
        <v>2</v>
      </c>
      <c r="P2097" s="28">
        <f>VLOOKUP($A2097,'Hospitalisation Details'!$A$1:$O$2344,8,FALSE)</f>
        <v>2304</v>
      </c>
      <c r="Q2097" t="str">
        <f>VLOOKUP($A2097,'Hospitalisation Details'!$A$1:$O$2344,3,FALSE)</f>
        <v>Sep</v>
      </c>
    </row>
    <row r="2098" spans="1:17" ht="15.6" x14ac:dyDescent="0.3">
      <c r="A2098" s="21" t="s">
        <v>266</v>
      </c>
      <c r="B2098" t="str">
        <f>VLOOKUP($A2098,'Customer Names'!$A$2:$D$2336,3,FALSE)</f>
        <v>Kiyokatsu</v>
      </c>
      <c r="C2098">
        <f>VLOOKUP($A2098,'Medical Examinations'!$A$1:$J$2336,2,FALSE)</f>
        <v>20.8</v>
      </c>
      <c r="D2098">
        <f>VLOOKUP($A2098,'Medical Examinations'!$A$1:$J$2336,3,FALSE)</f>
        <v>4.87</v>
      </c>
      <c r="E2098" t="str">
        <f>VLOOKUP($A2098,'Medical Examinations'!$A$1:$J$2336,4,FALSE)</f>
        <v>Yes</v>
      </c>
      <c r="F2098" t="str">
        <f>VLOOKUP($A2098,'Medical Examinations'!$A$1:$J$2336,5,FALSE)</f>
        <v>No</v>
      </c>
      <c r="G2098" t="str">
        <f>VLOOKUP($A2098,'Medical Examinations'!$A$1:$J$2336,6,FALSE)</f>
        <v>No</v>
      </c>
      <c r="H2098">
        <f>VLOOKUP($A2098,'Medical Examinations'!$A$1:$J$2336,7,FALSE)</f>
        <v>0</v>
      </c>
      <c r="I2098" t="str">
        <f>VLOOKUP($A2098,'Medical Examinations'!$A$1:$J$2336,8,FALSE)</f>
        <v>No</v>
      </c>
      <c r="J2098" t="str">
        <f>VLOOKUP($A2098,'Medical Examinations'!$A$1:$J$2336,9,FALSE)</f>
        <v>Normal Weight</v>
      </c>
      <c r="K2098" t="str">
        <f>VLOOKUP($A2098,'Medical Examinations'!$A$1:$J$2336,10,FALSE)</f>
        <v>Normal</v>
      </c>
      <c r="L2098">
        <f>VLOOKUP($A2098,'Hospitalisation Details'!$A$1:$O$2344,2,FALSE)</f>
        <v>28</v>
      </c>
      <c r="M2098" s="6" t="str">
        <f>VLOOKUP($A2098,'Hospitalisation Details'!$A$1:$O$2344,5,FALSE)</f>
        <v>28-Nov-1996</v>
      </c>
      <c r="N2098" s="28">
        <f>VLOOKUP($A2098,'Hospitalisation Details'!$A$1:$O$2344,6,FALSE)</f>
        <v>26</v>
      </c>
      <c r="O2098" s="28">
        <f>VLOOKUP($A2098,'Hospitalisation Details'!$A$1:$O$2344,7,FALSE)</f>
        <v>0</v>
      </c>
      <c r="P2098" s="28">
        <f>VLOOKUP($A2098,'Hospitalisation Details'!$A$1:$O$2344,8,FALSE)</f>
        <v>2302.3000000000002</v>
      </c>
      <c r="Q2098" t="str">
        <f>VLOOKUP($A2098,'Hospitalisation Details'!$A$1:$O$2344,3,FALSE)</f>
        <v>Nov</v>
      </c>
    </row>
    <row r="2099" spans="1:17" ht="15.6" x14ac:dyDescent="0.3">
      <c r="A2099" s="21" t="s">
        <v>265</v>
      </c>
      <c r="B2099" t="str">
        <f>VLOOKUP($A2099,'Customer Names'!$A$2:$D$2336,3,FALSE)</f>
        <v>Amanda L</v>
      </c>
      <c r="C2099">
        <f>VLOOKUP($A2099,'Medical Examinations'!$A$1:$J$2336,2,FALSE)</f>
        <v>15.82</v>
      </c>
      <c r="D2099">
        <f>VLOOKUP($A2099,'Medical Examinations'!$A$1:$J$2336,3,FALSE)</f>
        <v>4.5999999999999996</v>
      </c>
      <c r="E2099" t="str">
        <f>VLOOKUP($A2099,'Medical Examinations'!$A$1:$J$2336,4,FALSE)</f>
        <v>No</v>
      </c>
      <c r="F2099" t="str">
        <f>VLOOKUP($A2099,'Medical Examinations'!$A$1:$J$2336,5,FALSE)</f>
        <v>No</v>
      </c>
      <c r="G2099" t="str">
        <f>VLOOKUP($A2099,'Medical Examinations'!$A$1:$J$2336,6,FALSE)</f>
        <v>No</v>
      </c>
      <c r="H2099">
        <f>VLOOKUP($A2099,'Medical Examinations'!$A$1:$J$2336,7,FALSE)</f>
        <v>0</v>
      </c>
      <c r="I2099" t="str">
        <f>VLOOKUP($A2099,'Medical Examinations'!$A$1:$J$2336,8,FALSE)</f>
        <v>No</v>
      </c>
      <c r="J2099" t="str">
        <f>VLOOKUP($A2099,'Medical Examinations'!$A$1:$J$2336,9,FALSE)</f>
        <v>Under Weight</v>
      </c>
      <c r="K2099" t="str">
        <f>VLOOKUP($A2099,'Medical Examinations'!$A$1:$J$2336,10,FALSE)</f>
        <v>Normal</v>
      </c>
      <c r="L2099">
        <f>VLOOKUP($A2099,'Hospitalisation Details'!$A$1:$O$2344,2,FALSE)</f>
        <v>5</v>
      </c>
      <c r="M2099" s="6" t="str">
        <f>VLOOKUP($A2099,'Hospitalisation Details'!$A$1:$O$2344,5,FALSE)</f>
        <v>5-Oct-1989</v>
      </c>
      <c r="N2099" s="28">
        <f>VLOOKUP($A2099,'Hospitalisation Details'!$A$1:$O$2344,6,FALSE)</f>
        <v>33</v>
      </c>
      <c r="O2099" s="28">
        <f>VLOOKUP($A2099,'Hospitalisation Details'!$A$1:$O$2344,7,FALSE)</f>
        <v>3</v>
      </c>
      <c r="P2099" s="28">
        <f>VLOOKUP($A2099,'Hospitalisation Details'!$A$1:$O$2344,8,FALSE)</f>
        <v>2295.2399999999998</v>
      </c>
      <c r="Q2099" t="str">
        <f>VLOOKUP($A2099,'Hospitalisation Details'!$A$1:$O$2344,3,FALSE)</f>
        <v>Oct</v>
      </c>
    </row>
    <row r="2100" spans="1:17" ht="15.6" x14ac:dyDescent="0.3">
      <c r="A2100" s="21" t="s">
        <v>264</v>
      </c>
      <c r="B2100" t="str">
        <f>VLOOKUP($A2100,'Customer Names'!$A$2:$D$2336,3,FALSE)</f>
        <v>Matthew</v>
      </c>
      <c r="C2100">
        <f>VLOOKUP($A2100,'Medical Examinations'!$A$1:$J$2336,2,FALSE)</f>
        <v>17.670000000000002</v>
      </c>
      <c r="D2100">
        <f>VLOOKUP($A2100,'Medical Examinations'!$A$1:$J$2336,3,FALSE)</f>
        <v>4.78</v>
      </c>
      <c r="E2100" t="str">
        <f>VLOOKUP($A2100,'Medical Examinations'!$A$1:$J$2336,4,FALSE)</f>
        <v>No</v>
      </c>
      <c r="F2100" t="str">
        <f>VLOOKUP($A2100,'Medical Examinations'!$A$1:$J$2336,5,FALSE)</f>
        <v>No</v>
      </c>
      <c r="G2100" t="str">
        <f>VLOOKUP($A2100,'Medical Examinations'!$A$1:$J$2336,6,FALSE)</f>
        <v>No</v>
      </c>
      <c r="H2100">
        <f>VLOOKUP($A2100,'Medical Examinations'!$A$1:$J$2336,7,FALSE)</f>
        <v>0</v>
      </c>
      <c r="I2100" t="str">
        <f>VLOOKUP($A2100,'Medical Examinations'!$A$1:$J$2336,8,FALSE)</f>
        <v>No</v>
      </c>
      <c r="J2100" t="str">
        <f>VLOOKUP($A2100,'Medical Examinations'!$A$1:$J$2336,9,FALSE)</f>
        <v>Under Weight</v>
      </c>
      <c r="K2100" t="str">
        <f>VLOOKUP($A2100,'Medical Examinations'!$A$1:$J$2336,10,FALSE)</f>
        <v>Normal</v>
      </c>
      <c r="L2100">
        <f>VLOOKUP($A2100,'Hospitalisation Details'!$A$1:$O$2344,2,FALSE)</f>
        <v>16</v>
      </c>
      <c r="M2100" s="6" t="str">
        <f>VLOOKUP($A2100,'Hospitalisation Details'!$A$1:$O$2344,5,FALSE)</f>
        <v>16-Jun-1991</v>
      </c>
      <c r="N2100" s="28">
        <f>VLOOKUP($A2100,'Hospitalisation Details'!$A$1:$O$2344,6,FALSE)</f>
        <v>31</v>
      </c>
      <c r="O2100" s="28">
        <f>VLOOKUP($A2100,'Hospitalisation Details'!$A$1:$O$2344,7,FALSE)</f>
        <v>3</v>
      </c>
      <c r="P2100" s="28">
        <f>VLOOKUP($A2100,'Hospitalisation Details'!$A$1:$O$2344,8,FALSE)</f>
        <v>2277.7199999999998</v>
      </c>
      <c r="Q2100" t="str">
        <f>VLOOKUP($A2100,'Hospitalisation Details'!$A$1:$O$2344,3,FALSE)</f>
        <v>Jun</v>
      </c>
    </row>
    <row r="2101" spans="1:17" ht="15.6" x14ac:dyDescent="0.3">
      <c r="A2101" s="21" t="s">
        <v>263</v>
      </c>
      <c r="B2101" t="str">
        <f>VLOOKUP($A2101,'Customer Names'!$A$2:$D$2336,3,FALSE)</f>
        <v>Julia M</v>
      </c>
      <c r="C2101">
        <f>VLOOKUP($A2101,'Medical Examinations'!$A$1:$J$2336,2,FALSE)</f>
        <v>31.92</v>
      </c>
      <c r="D2101">
        <f>VLOOKUP($A2101,'Medical Examinations'!$A$1:$J$2336,3,FALSE)</f>
        <v>11.05</v>
      </c>
      <c r="E2101" t="str">
        <f>VLOOKUP($A2101,'Medical Examinations'!$A$1:$J$2336,4,FALSE)</f>
        <v>No</v>
      </c>
      <c r="F2101" t="str">
        <f>VLOOKUP($A2101,'Medical Examinations'!$A$1:$J$2336,5,FALSE)</f>
        <v>No</v>
      </c>
      <c r="G2101" t="str">
        <f>VLOOKUP($A2101,'Medical Examinations'!$A$1:$J$2336,6,FALSE)</f>
        <v>No</v>
      </c>
      <c r="H2101">
        <f>VLOOKUP($A2101,'Medical Examinations'!$A$1:$J$2336,7,FALSE)</f>
        <v>0</v>
      </c>
      <c r="I2101" t="str">
        <f>VLOOKUP($A2101,'Medical Examinations'!$A$1:$J$2336,8,FALSE)</f>
        <v>No</v>
      </c>
      <c r="J2101" t="str">
        <f>VLOOKUP($A2101,'Medical Examinations'!$A$1:$J$2336,9,FALSE)</f>
        <v>Obesity</v>
      </c>
      <c r="K2101" t="str">
        <f>VLOOKUP($A2101,'Medical Examinations'!$A$1:$J$2336,10,FALSE)</f>
        <v>Diabetes</v>
      </c>
      <c r="L2101">
        <f>VLOOKUP($A2101,'Hospitalisation Details'!$A$1:$O$2344,2,FALSE)</f>
        <v>12</v>
      </c>
      <c r="M2101" s="6" t="str">
        <f>VLOOKUP($A2101,'Hospitalisation Details'!$A$1:$O$2344,5,FALSE)</f>
        <v>12-Nov-2002</v>
      </c>
      <c r="N2101" s="28">
        <f>VLOOKUP($A2101,'Hospitalisation Details'!$A$1:$O$2344,6,FALSE)</f>
        <v>20</v>
      </c>
      <c r="O2101" s="28">
        <f>VLOOKUP($A2101,'Hospitalisation Details'!$A$1:$O$2344,7,FALSE)</f>
        <v>0</v>
      </c>
      <c r="P2101" s="28">
        <f>VLOOKUP($A2101,'Hospitalisation Details'!$A$1:$O$2344,8,FALSE)</f>
        <v>2261.5700000000002</v>
      </c>
      <c r="Q2101" t="str">
        <f>VLOOKUP($A2101,'Hospitalisation Details'!$A$1:$O$2344,3,FALSE)</f>
        <v>Nov</v>
      </c>
    </row>
    <row r="2102" spans="1:17" ht="15.6" x14ac:dyDescent="0.3">
      <c r="A2102" s="21" t="s">
        <v>262</v>
      </c>
      <c r="B2102" t="str">
        <f>VLOOKUP($A2102,'Customer Names'!$A$2:$D$2336,3,FALSE)</f>
        <v>Rhea</v>
      </c>
      <c r="C2102">
        <f>VLOOKUP($A2102,'Medical Examinations'!$A$1:$J$2336,2,FALSE)</f>
        <v>28.975000000000001</v>
      </c>
      <c r="D2102">
        <f>VLOOKUP($A2102,'Medical Examinations'!$A$1:$J$2336,3,FALSE)</f>
        <v>7.62</v>
      </c>
      <c r="E2102" t="str">
        <f>VLOOKUP($A2102,'Medical Examinations'!$A$1:$J$2336,4,FALSE)</f>
        <v>No</v>
      </c>
      <c r="F2102" t="str">
        <f>VLOOKUP($A2102,'Medical Examinations'!$A$1:$J$2336,5,FALSE)</f>
        <v>No</v>
      </c>
      <c r="G2102" t="str">
        <f>VLOOKUP($A2102,'Medical Examinations'!$A$1:$J$2336,6,FALSE)</f>
        <v>No</v>
      </c>
      <c r="H2102">
        <f>VLOOKUP($A2102,'Medical Examinations'!$A$1:$J$2336,7,FALSE)</f>
        <v>0</v>
      </c>
      <c r="I2102" t="str">
        <f>VLOOKUP($A2102,'Medical Examinations'!$A$1:$J$2336,8,FALSE)</f>
        <v>No</v>
      </c>
      <c r="J2102" t="str">
        <f>VLOOKUP($A2102,'Medical Examinations'!$A$1:$J$2336,9,FALSE)</f>
        <v>Over Weight</v>
      </c>
      <c r="K2102" t="str">
        <f>VLOOKUP($A2102,'Medical Examinations'!$A$1:$J$2336,10,FALSE)</f>
        <v>Diabetes</v>
      </c>
      <c r="L2102">
        <f>VLOOKUP($A2102,'Hospitalisation Details'!$A$1:$O$2344,2,FALSE)</f>
        <v>15</v>
      </c>
      <c r="M2102" s="6" t="str">
        <f>VLOOKUP($A2102,'Hospitalisation Details'!$A$1:$O$2344,5,FALSE)</f>
        <v>15-Jul-2002</v>
      </c>
      <c r="N2102" s="28">
        <f>VLOOKUP($A2102,'Hospitalisation Details'!$A$1:$O$2344,6,FALSE)</f>
        <v>20</v>
      </c>
      <c r="O2102" s="28">
        <f>VLOOKUP($A2102,'Hospitalisation Details'!$A$1:$O$2344,7,FALSE)</f>
        <v>0</v>
      </c>
      <c r="P2102" s="28">
        <f>VLOOKUP($A2102,'Hospitalisation Details'!$A$1:$O$2344,8,FALSE)</f>
        <v>2257.48</v>
      </c>
      <c r="Q2102" t="str">
        <f>VLOOKUP($A2102,'Hospitalisation Details'!$A$1:$O$2344,3,FALSE)</f>
        <v>Jul</v>
      </c>
    </row>
    <row r="2103" spans="1:17" ht="15.6" x14ac:dyDescent="0.3">
      <c r="A2103" s="21" t="s">
        <v>261</v>
      </c>
      <c r="B2103" t="str">
        <f>VLOOKUP($A2103,'Customer Names'!$A$2:$D$2336,3,FALSE)</f>
        <v>Justin</v>
      </c>
      <c r="C2103">
        <f>VLOOKUP($A2103,'Medical Examinations'!$A$1:$J$2336,2,FALSE)</f>
        <v>31.73</v>
      </c>
      <c r="D2103">
        <f>VLOOKUP($A2103,'Medical Examinations'!$A$1:$J$2336,3,FALSE)</f>
        <v>4.78</v>
      </c>
      <c r="E2103" t="str">
        <f>VLOOKUP($A2103,'Medical Examinations'!$A$1:$J$2336,4,FALSE)</f>
        <v>Yes</v>
      </c>
      <c r="F2103" t="str">
        <f>VLOOKUP($A2103,'Medical Examinations'!$A$1:$J$2336,5,FALSE)</f>
        <v>Yes</v>
      </c>
      <c r="G2103" t="str">
        <f>VLOOKUP($A2103,'Medical Examinations'!$A$1:$J$2336,6,FALSE)</f>
        <v>No</v>
      </c>
      <c r="H2103">
        <f>VLOOKUP($A2103,'Medical Examinations'!$A$1:$J$2336,7,FALSE)</f>
        <v>2</v>
      </c>
      <c r="I2103" t="str">
        <f>VLOOKUP($A2103,'Medical Examinations'!$A$1:$J$2336,8,FALSE)</f>
        <v>No</v>
      </c>
      <c r="J2103" t="str">
        <f>VLOOKUP($A2103,'Medical Examinations'!$A$1:$J$2336,9,FALSE)</f>
        <v>Obesity</v>
      </c>
      <c r="K2103" t="str">
        <f>VLOOKUP($A2103,'Medical Examinations'!$A$1:$J$2336,10,FALSE)</f>
        <v>Normal</v>
      </c>
      <c r="L2103">
        <f>VLOOKUP($A2103,'Hospitalisation Details'!$A$1:$O$2344,2,FALSE)</f>
        <v>11</v>
      </c>
      <c r="M2103" s="6" t="str">
        <f>VLOOKUP($A2103,'Hospitalisation Details'!$A$1:$O$2344,5,FALSE)</f>
        <v>11-Dec-2000</v>
      </c>
      <c r="N2103" s="28">
        <f>VLOOKUP($A2103,'Hospitalisation Details'!$A$1:$O$2344,6,FALSE)</f>
        <v>22</v>
      </c>
      <c r="O2103" s="28">
        <f>VLOOKUP($A2103,'Hospitalisation Details'!$A$1:$O$2344,7,FALSE)</f>
        <v>0</v>
      </c>
      <c r="P2103" s="28">
        <f>VLOOKUP($A2103,'Hospitalisation Details'!$A$1:$O$2344,8,FALSE)</f>
        <v>2254.8000000000002</v>
      </c>
      <c r="Q2103" t="str">
        <f>VLOOKUP($A2103,'Hospitalisation Details'!$A$1:$O$2344,3,FALSE)</f>
        <v>Dec</v>
      </c>
    </row>
    <row r="2104" spans="1:17" ht="15.6" x14ac:dyDescent="0.3">
      <c r="A2104" s="21" t="s">
        <v>260</v>
      </c>
      <c r="B2104" t="str">
        <f>VLOOKUP($A2104,'Customer Names'!$A$2:$D$2336,3,FALSE)</f>
        <v>Shamus M</v>
      </c>
      <c r="C2104">
        <f>VLOOKUP($A2104,'Medical Examinations'!$A$1:$J$2336,2,FALSE)</f>
        <v>28.88</v>
      </c>
      <c r="D2104">
        <f>VLOOKUP($A2104,'Medical Examinations'!$A$1:$J$2336,3,FALSE)</f>
        <v>6.09</v>
      </c>
      <c r="E2104" t="str">
        <f>VLOOKUP($A2104,'Medical Examinations'!$A$1:$J$2336,4,FALSE)</f>
        <v>Yes</v>
      </c>
      <c r="F2104" t="str">
        <f>VLOOKUP($A2104,'Medical Examinations'!$A$1:$J$2336,5,FALSE)</f>
        <v>Yes</v>
      </c>
      <c r="G2104" t="str">
        <f>VLOOKUP($A2104,'Medical Examinations'!$A$1:$J$2336,6,FALSE)</f>
        <v>No</v>
      </c>
      <c r="H2104">
        <f>VLOOKUP($A2104,'Medical Examinations'!$A$1:$J$2336,7,FALSE)</f>
        <v>2</v>
      </c>
      <c r="I2104" t="str">
        <f>VLOOKUP($A2104,'Medical Examinations'!$A$1:$J$2336,8,FALSE)</f>
        <v>No</v>
      </c>
      <c r="J2104" t="str">
        <f>VLOOKUP($A2104,'Medical Examinations'!$A$1:$J$2336,9,FALSE)</f>
        <v>Over Weight</v>
      </c>
      <c r="K2104" t="str">
        <f>VLOOKUP($A2104,'Medical Examinations'!$A$1:$J$2336,10,FALSE)</f>
        <v>Prediabetes</v>
      </c>
      <c r="L2104">
        <f>VLOOKUP($A2104,'Hospitalisation Details'!$A$1:$O$2344,2,FALSE)</f>
        <v>30</v>
      </c>
      <c r="M2104" s="6" t="str">
        <f>VLOOKUP($A2104,'Hospitalisation Details'!$A$1:$O$2344,5,FALSE)</f>
        <v>30-Jun-2000</v>
      </c>
      <c r="N2104" s="28">
        <f>VLOOKUP($A2104,'Hospitalisation Details'!$A$1:$O$2344,6,FALSE)</f>
        <v>22</v>
      </c>
      <c r="O2104" s="28">
        <f>VLOOKUP($A2104,'Hospitalisation Details'!$A$1:$O$2344,7,FALSE)</f>
        <v>0</v>
      </c>
      <c r="P2104" s="28">
        <f>VLOOKUP($A2104,'Hospitalisation Details'!$A$1:$O$2344,8,FALSE)</f>
        <v>2250.84</v>
      </c>
      <c r="Q2104" t="str">
        <f>VLOOKUP($A2104,'Hospitalisation Details'!$A$1:$O$2344,3,FALSE)</f>
        <v>Jun</v>
      </c>
    </row>
    <row r="2105" spans="1:17" ht="15.6" x14ac:dyDescent="0.3">
      <c r="A2105" s="21" t="s">
        <v>259</v>
      </c>
      <c r="B2105" t="str">
        <f>VLOOKUP($A2105,'Customer Names'!$A$2:$D$2336,3,FALSE)</f>
        <v>Mike</v>
      </c>
      <c r="C2105">
        <f>VLOOKUP($A2105,'Medical Examinations'!$A$1:$J$2336,2,FALSE)</f>
        <v>25.555</v>
      </c>
      <c r="D2105">
        <f>VLOOKUP($A2105,'Medical Examinations'!$A$1:$J$2336,3,FALSE)</f>
        <v>5.1100000000000003</v>
      </c>
      <c r="E2105" t="str">
        <f>VLOOKUP($A2105,'Medical Examinations'!$A$1:$J$2336,4,FALSE)</f>
        <v>No</v>
      </c>
      <c r="F2105" t="str">
        <f>VLOOKUP($A2105,'Medical Examinations'!$A$1:$J$2336,5,FALSE)</f>
        <v>No</v>
      </c>
      <c r="G2105" t="str">
        <f>VLOOKUP($A2105,'Medical Examinations'!$A$1:$J$2336,6,FALSE)</f>
        <v>Yes</v>
      </c>
      <c r="H2105">
        <f>VLOOKUP($A2105,'Medical Examinations'!$A$1:$J$2336,7,FALSE)</f>
        <v>1</v>
      </c>
      <c r="I2105" t="str">
        <f>VLOOKUP($A2105,'Medical Examinations'!$A$1:$J$2336,8,FALSE)</f>
        <v>No</v>
      </c>
      <c r="J2105" t="str">
        <f>VLOOKUP($A2105,'Medical Examinations'!$A$1:$J$2336,9,FALSE)</f>
        <v>Over Weight</v>
      </c>
      <c r="K2105" t="str">
        <f>VLOOKUP($A2105,'Medical Examinations'!$A$1:$J$2336,10,FALSE)</f>
        <v>Normal</v>
      </c>
      <c r="L2105">
        <f>VLOOKUP($A2105,'Hospitalisation Details'!$A$1:$O$2344,2,FALSE)</f>
        <v>10</v>
      </c>
      <c r="M2105" s="6" t="str">
        <f>VLOOKUP($A2105,'Hospitalisation Details'!$A$1:$O$2344,5,FALSE)</f>
        <v>10-Dec-2003</v>
      </c>
      <c r="N2105" s="28">
        <f>VLOOKUP($A2105,'Hospitalisation Details'!$A$1:$O$2344,6,FALSE)</f>
        <v>19</v>
      </c>
      <c r="O2105" s="28">
        <f>VLOOKUP($A2105,'Hospitalisation Details'!$A$1:$O$2344,7,FALSE)</f>
        <v>1</v>
      </c>
      <c r="P2105" s="28">
        <f>VLOOKUP($A2105,'Hospitalisation Details'!$A$1:$O$2344,8,FALSE)</f>
        <v>2221.56</v>
      </c>
      <c r="Q2105" t="str">
        <f>VLOOKUP($A2105,'Hospitalisation Details'!$A$1:$O$2344,3,FALSE)</f>
        <v>Dec</v>
      </c>
    </row>
    <row r="2106" spans="1:17" ht="15.6" x14ac:dyDescent="0.3">
      <c r="A2106" s="21" t="s">
        <v>258</v>
      </c>
      <c r="B2106" t="str">
        <f>VLOOKUP($A2106,'Customer Names'!$A$2:$D$2336,3,FALSE)</f>
        <v>Mary Beth</v>
      </c>
      <c r="C2106">
        <f>VLOOKUP($A2106,'Medical Examinations'!$A$1:$J$2336,2,FALSE)</f>
        <v>37.29</v>
      </c>
      <c r="D2106">
        <f>VLOOKUP($A2106,'Medical Examinations'!$A$1:$J$2336,3,FALSE)</f>
        <v>4.46</v>
      </c>
      <c r="E2106" t="str">
        <f>VLOOKUP($A2106,'Medical Examinations'!$A$1:$J$2336,4,FALSE)</f>
        <v>No</v>
      </c>
      <c r="F2106" t="str">
        <f>VLOOKUP($A2106,'Medical Examinations'!$A$1:$J$2336,5,FALSE)</f>
        <v>Yes</v>
      </c>
      <c r="G2106" t="str">
        <f>VLOOKUP($A2106,'Medical Examinations'!$A$1:$J$2336,6,FALSE)</f>
        <v>No</v>
      </c>
      <c r="H2106">
        <f>VLOOKUP($A2106,'Medical Examinations'!$A$1:$J$2336,7,FALSE)</f>
        <v>1</v>
      </c>
      <c r="I2106" t="str">
        <f>VLOOKUP($A2106,'Medical Examinations'!$A$1:$J$2336,8,FALSE)</f>
        <v>No</v>
      </c>
      <c r="J2106" t="str">
        <f>VLOOKUP($A2106,'Medical Examinations'!$A$1:$J$2336,9,FALSE)</f>
        <v>Obesity</v>
      </c>
      <c r="K2106" t="str">
        <f>VLOOKUP($A2106,'Medical Examinations'!$A$1:$J$2336,10,FALSE)</f>
        <v>Normal</v>
      </c>
      <c r="L2106">
        <f>VLOOKUP($A2106,'Hospitalisation Details'!$A$1:$O$2344,2,FALSE)</f>
        <v>12</v>
      </c>
      <c r="M2106" s="6" t="str">
        <f>VLOOKUP($A2106,'Hospitalisation Details'!$A$1:$O$2344,5,FALSE)</f>
        <v>12-Dec-2004</v>
      </c>
      <c r="N2106" s="28">
        <f>VLOOKUP($A2106,'Hospitalisation Details'!$A$1:$O$2344,6,FALSE)</f>
        <v>18</v>
      </c>
      <c r="O2106" s="28">
        <f>VLOOKUP($A2106,'Hospitalisation Details'!$A$1:$O$2344,7,FALSE)</f>
        <v>1</v>
      </c>
      <c r="P2106" s="28">
        <f>VLOOKUP($A2106,'Hospitalisation Details'!$A$1:$O$2344,8,FALSE)</f>
        <v>2219.4499999999998</v>
      </c>
      <c r="Q2106" t="str">
        <f>VLOOKUP($A2106,'Hospitalisation Details'!$A$1:$O$2344,3,FALSE)</f>
        <v>Dec</v>
      </c>
    </row>
    <row r="2107" spans="1:17" ht="15.6" x14ac:dyDescent="0.3">
      <c r="A2107" s="21" t="s">
        <v>257</v>
      </c>
      <c r="B2107" t="str">
        <f>VLOOKUP($A2107,'Customer Names'!$A$2:$D$2336,3,FALSE)</f>
        <v>Erin</v>
      </c>
      <c r="C2107">
        <f>VLOOKUP($A2107,'Medical Examinations'!$A$1:$J$2336,2,FALSE)</f>
        <v>40.28</v>
      </c>
      <c r="D2107">
        <f>VLOOKUP($A2107,'Medical Examinations'!$A$1:$J$2336,3,FALSE)</f>
        <v>6.11</v>
      </c>
      <c r="E2107" t="str">
        <f>VLOOKUP($A2107,'Medical Examinations'!$A$1:$J$2336,4,FALSE)</f>
        <v>No</v>
      </c>
      <c r="F2107" t="str">
        <f>VLOOKUP($A2107,'Medical Examinations'!$A$1:$J$2336,5,FALSE)</f>
        <v>Yes</v>
      </c>
      <c r="G2107" t="str">
        <f>VLOOKUP($A2107,'Medical Examinations'!$A$1:$J$2336,6,FALSE)</f>
        <v>No</v>
      </c>
      <c r="H2107">
        <f>VLOOKUP($A2107,'Medical Examinations'!$A$1:$J$2336,7,FALSE)</f>
        <v>1</v>
      </c>
      <c r="I2107" t="str">
        <f>VLOOKUP($A2107,'Medical Examinations'!$A$1:$J$2336,8,FALSE)</f>
        <v>No</v>
      </c>
      <c r="J2107" t="str">
        <f>VLOOKUP($A2107,'Medical Examinations'!$A$1:$J$2336,9,FALSE)</f>
        <v>Obesity</v>
      </c>
      <c r="K2107" t="str">
        <f>VLOOKUP($A2107,'Medical Examinations'!$A$1:$J$2336,10,FALSE)</f>
        <v>Prediabetes</v>
      </c>
      <c r="L2107">
        <f>VLOOKUP($A2107,'Hospitalisation Details'!$A$1:$O$2344,2,FALSE)</f>
        <v>25</v>
      </c>
      <c r="M2107" s="6" t="str">
        <f>VLOOKUP($A2107,'Hospitalisation Details'!$A$1:$O$2344,5,FALSE)</f>
        <v>25-Sep-2004</v>
      </c>
      <c r="N2107" s="28">
        <f>VLOOKUP($A2107,'Hospitalisation Details'!$A$1:$O$2344,6,FALSE)</f>
        <v>18</v>
      </c>
      <c r="O2107" s="28">
        <f>VLOOKUP($A2107,'Hospitalisation Details'!$A$1:$O$2344,7,FALSE)</f>
        <v>0</v>
      </c>
      <c r="P2107" s="28">
        <f>VLOOKUP($A2107,'Hospitalisation Details'!$A$1:$O$2344,8,FALSE)</f>
        <v>2217.6</v>
      </c>
      <c r="Q2107" t="str">
        <f>VLOOKUP($A2107,'Hospitalisation Details'!$A$1:$O$2344,3,FALSE)</f>
        <v>Sep</v>
      </c>
    </row>
    <row r="2108" spans="1:17" ht="15.6" x14ac:dyDescent="0.3">
      <c r="A2108" s="21" t="s">
        <v>256</v>
      </c>
      <c r="B2108" t="str">
        <f>VLOOKUP($A2108,'Customer Names'!$A$2:$D$2336,3,FALSE)</f>
        <v>Hallie</v>
      </c>
      <c r="C2108">
        <f>VLOOKUP($A2108,'Medical Examinations'!$A$1:$J$2336,2,FALSE)</f>
        <v>40.185000000000002</v>
      </c>
      <c r="D2108">
        <f>VLOOKUP($A2108,'Medical Examinations'!$A$1:$J$2336,3,FALSE)</f>
        <v>4.66</v>
      </c>
      <c r="E2108" t="str">
        <f>VLOOKUP($A2108,'Medical Examinations'!$A$1:$J$2336,4,FALSE)</f>
        <v>No</v>
      </c>
      <c r="F2108" t="str">
        <f>VLOOKUP($A2108,'Medical Examinations'!$A$1:$J$2336,5,FALSE)</f>
        <v>Yes</v>
      </c>
      <c r="G2108" t="str">
        <f>VLOOKUP($A2108,'Medical Examinations'!$A$1:$J$2336,6,FALSE)</f>
        <v>No</v>
      </c>
      <c r="H2108">
        <f>VLOOKUP($A2108,'Medical Examinations'!$A$1:$J$2336,7,FALSE)</f>
        <v>1</v>
      </c>
      <c r="I2108" t="str">
        <f>VLOOKUP($A2108,'Medical Examinations'!$A$1:$J$2336,8,FALSE)</f>
        <v>No</v>
      </c>
      <c r="J2108" t="str">
        <f>VLOOKUP($A2108,'Medical Examinations'!$A$1:$J$2336,9,FALSE)</f>
        <v>Obesity</v>
      </c>
      <c r="K2108" t="str">
        <f>VLOOKUP($A2108,'Medical Examinations'!$A$1:$J$2336,10,FALSE)</f>
        <v>Normal</v>
      </c>
      <c r="L2108">
        <f>VLOOKUP($A2108,'Hospitalisation Details'!$A$1:$O$2344,2,FALSE)</f>
        <v>13</v>
      </c>
      <c r="M2108" s="6" t="str">
        <f>VLOOKUP($A2108,'Hospitalisation Details'!$A$1:$O$2344,5,FALSE)</f>
        <v>13-Jun-2004</v>
      </c>
      <c r="N2108" s="28">
        <f>VLOOKUP($A2108,'Hospitalisation Details'!$A$1:$O$2344,6,FALSE)</f>
        <v>18</v>
      </c>
      <c r="O2108" s="28">
        <f>VLOOKUP($A2108,'Hospitalisation Details'!$A$1:$O$2344,7,FALSE)</f>
        <v>0</v>
      </c>
      <c r="P2108" s="28">
        <f>VLOOKUP($A2108,'Hospitalisation Details'!$A$1:$O$2344,8,FALSE)</f>
        <v>2217.4699999999998</v>
      </c>
      <c r="Q2108" t="str">
        <f>VLOOKUP($A2108,'Hospitalisation Details'!$A$1:$O$2344,3,FALSE)</f>
        <v>Jun</v>
      </c>
    </row>
    <row r="2109" spans="1:17" ht="15.6" x14ac:dyDescent="0.3">
      <c r="A2109" s="21" t="s">
        <v>255</v>
      </c>
      <c r="B2109" t="str">
        <f>VLOOKUP($A2109,'Customer Names'!$A$2:$D$2336,3,FALSE)</f>
        <v>Paige P</v>
      </c>
      <c r="C2109">
        <f>VLOOKUP($A2109,'Medical Examinations'!$A$1:$J$2336,2,FALSE)</f>
        <v>23.57</v>
      </c>
      <c r="D2109">
        <f>VLOOKUP($A2109,'Medical Examinations'!$A$1:$J$2336,3,FALSE)</f>
        <v>6.14</v>
      </c>
      <c r="E2109" t="str">
        <f>VLOOKUP($A2109,'Medical Examinations'!$A$1:$J$2336,4,FALSE)</f>
        <v>No</v>
      </c>
      <c r="F2109" t="str">
        <f>VLOOKUP($A2109,'Medical Examinations'!$A$1:$J$2336,5,FALSE)</f>
        <v>No</v>
      </c>
      <c r="G2109" t="str">
        <f>VLOOKUP($A2109,'Medical Examinations'!$A$1:$J$2336,6,FALSE)</f>
        <v>No</v>
      </c>
      <c r="H2109">
        <f>VLOOKUP($A2109,'Medical Examinations'!$A$1:$J$2336,7,FALSE)</f>
        <v>0</v>
      </c>
      <c r="I2109" t="str">
        <f>VLOOKUP($A2109,'Medical Examinations'!$A$1:$J$2336,8,FALSE)</f>
        <v>No</v>
      </c>
      <c r="J2109" t="str">
        <f>VLOOKUP($A2109,'Medical Examinations'!$A$1:$J$2336,9,FALSE)</f>
        <v>Normal Weight</v>
      </c>
      <c r="K2109" t="str">
        <f>VLOOKUP($A2109,'Medical Examinations'!$A$1:$J$2336,10,FALSE)</f>
        <v>Prediabetes</v>
      </c>
      <c r="L2109">
        <f>VLOOKUP($A2109,'Hospitalisation Details'!$A$1:$O$2344,2,FALSE)</f>
        <v>17</v>
      </c>
      <c r="M2109" s="6" t="str">
        <f>VLOOKUP($A2109,'Hospitalisation Details'!$A$1:$O$2344,5,FALSE)</f>
        <v>17-Nov-1994</v>
      </c>
      <c r="N2109" s="28">
        <f>VLOOKUP($A2109,'Hospitalisation Details'!$A$1:$O$2344,6,FALSE)</f>
        <v>28</v>
      </c>
      <c r="O2109" s="28">
        <f>VLOOKUP($A2109,'Hospitalisation Details'!$A$1:$O$2344,7,FALSE)</f>
        <v>0</v>
      </c>
      <c r="P2109" s="28">
        <f>VLOOKUP($A2109,'Hospitalisation Details'!$A$1:$O$2344,8,FALSE)</f>
        <v>2213.21</v>
      </c>
      <c r="Q2109" t="str">
        <f>VLOOKUP($A2109,'Hospitalisation Details'!$A$1:$O$2344,3,FALSE)</f>
        <v>Nov</v>
      </c>
    </row>
    <row r="2110" spans="1:17" ht="15.6" x14ac:dyDescent="0.3">
      <c r="A2110" s="21" t="s">
        <v>254</v>
      </c>
      <c r="B2110" t="str">
        <f>VLOOKUP($A2110,'Customer Names'!$A$2:$D$2336,3,FALSE)</f>
        <v>Ji</v>
      </c>
      <c r="C2110">
        <f>VLOOKUP($A2110,'Medical Examinations'!$A$1:$J$2336,2,FALSE)</f>
        <v>35.625</v>
      </c>
      <c r="D2110">
        <f>VLOOKUP($A2110,'Medical Examinations'!$A$1:$J$2336,3,FALSE)</f>
        <v>6.21</v>
      </c>
      <c r="E2110" t="str">
        <f>VLOOKUP($A2110,'Medical Examinations'!$A$1:$J$2336,4,FALSE)</f>
        <v>No</v>
      </c>
      <c r="F2110" t="str">
        <f>VLOOKUP($A2110,'Medical Examinations'!$A$1:$J$2336,5,FALSE)</f>
        <v>Yes</v>
      </c>
      <c r="G2110" t="str">
        <f>VLOOKUP($A2110,'Medical Examinations'!$A$1:$J$2336,6,FALSE)</f>
        <v>No</v>
      </c>
      <c r="H2110">
        <f>VLOOKUP($A2110,'Medical Examinations'!$A$1:$J$2336,7,FALSE)</f>
        <v>1</v>
      </c>
      <c r="I2110" t="str">
        <f>VLOOKUP($A2110,'Medical Examinations'!$A$1:$J$2336,8,FALSE)</f>
        <v>No</v>
      </c>
      <c r="J2110" t="str">
        <f>VLOOKUP($A2110,'Medical Examinations'!$A$1:$J$2336,9,FALSE)</f>
        <v>Obesity</v>
      </c>
      <c r="K2110" t="str">
        <f>VLOOKUP($A2110,'Medical Examinations'!$A$1:$J$2336,10,FALSE)</f>
        <v>Prediabetes</v>
      </c>
      <c r="L2110">
        <f>VLOOKUP($A2110,'Hospitalisation Details'!$A$1:$O$2344,2,FALSE)</f>
        <v>27</v>
      </c>
      <c r="M2110" s="6" t="str">
        <f>VLOOKUP($A2110,'Hospitalisation Details'!$A$1:$O$2344,5,FALSE)</f>
        <v>27-Jul-2004</v>
      </c>
      <c r="N2110" s="28">
        <f>VLOOKUP($A2110,'Hospitalisation Details'!$A$1:$O$2344,6,FALSE)</f>
        <v>18</v>
      </c>
      <c r="O2110" s="28">
        <f>VLOOKUP($A2110,'Hospitalisation Details'!$A$1:$O$2344,7,FALSE)</f>
        <v>0</v>
      </c>
      <c r="P2110" s="28">
        <f>VLOOKUP($A2110,'Hospitalisation Details'!$A$1:$O$2344,8,FALSE)</f>
        <v>2211.13</v>
      </c>
      <c r="Q2110" t="str">
        <f>VLOOKUP($A2110,'Hospitalisation Details'!$A$1:$O$2344,3,FALSE)</f>
        <v>Jul</v>
      </c>
    </row>
    <row r="2111" spans="1:17" ht="15.6" x14ac:dyDescent="0.3">
      <c r="A2111" s="21" t="s">
        <v>253</v>
      </c>
      <c r="B2111" t="str">
        <f>VLOOKUP($A2111,'Customer Names'!$A$2:$D$2336,3,FALSE)</f>
        <v>Carissa A</v>
      </c>
      <c r="C2111">
        <f>VLOOKUP($A2111,'Medical Examinations'!$A$1:$J$2336,2,FALSE)</f>
        <v>33.155000000000001</v>
      </c>
      <c r="D2111">
        <f>VLOOKUP($A2111,'Medical Examinations'!$A$1:$J$2336,3,FALSE)</f>
        <v>4.5999999999999996</v>
      </c>
      <c r="E2111" t="str">
        <f>VLOOKUP($A2111,'Medical Examinations'!$A$1:$J$2336,4,FALSE)</f>
        <v>No</v>
      </c>
      <c r="F2111" t="str">
        <f>VLOOKUP($A2111,'Medical Examinations'!$A$1:$J$2336,5,FALSE)</f>
        <v>Yes</v>
      </c>
      <c r="G2111" t="str">
        <f>VLOOKUP($A2111,'Medical Examinations'!$A$1:$J$2336,6,FALSE)</f>
        <v>No</v>
      </c>
      <c r="H2111">
        <f>VLOOKUP($A2111,'Medical Examinations'!$A$1:$J$2336,7,FALSE)</f>
        <v>1</v>
      </c>
      <c r="I2111" t="str">
        <f>VLOOKUP($A2111,'Medical Examinations'!$A$1:$J$2336,8,FALSE)</f>
        <v>No</v>
      </c>
      <c r="J2111" t="str">
        <f>VLOOKUP($A2111,'Medical Examinations'!$A$1:$J$2336,9,FALSE)</f>
        <v>Obesity</v>
      </c>
      <c r="K2111" t="str">
        <f>VLOOKUP($A2111,'Medical Examinations'!$A$1:$J$2336,10,FALSE)</f>
        <v>Normal</v>
      </c>
      <c r="L2111">
        <f>VLOOKUP($A2111,'Hospitalisation Details'!$A$1:$O$2344,2,FALSE)</f>
        <v>6</v>
      </c>
      <c r="M2111" s="6" t="str">
        <f>VLOOKUP($A2111,'Hospitalisation Details'!$A$1:$O$2344,5,FALSE)</f>
        <v>6-Aug-2004</v>
      </c>
      <c r="N2111" s="28">
        <f>VLOOKUP($A2111,'Hospitalisation Details'!$A$1:$O$2344,6,FALSE)</f>
        <v>18</v>
      </c>
      <c r="O2111" s="28">
        <f>VLOOKUP($A2111,'Hospitalisation Details'!$A$1:$O$2344,7,FALSE)</f>
        <v>0</v>
      </c>
      <c r="P2111" s="28">
        <f>VLOOKUP($A2111,'Hospitalisation Details'!$A$1:$O$2344,8,FALSE)</f>
        <v>2207.6999999999998</v>
      </c>
      <c r="Q2111" t="str">
        <f>VLOOKUP($A2111,'Hospitalisation Details'!$A$1:$O$2344,3,FALSE)</f>
        <v>Aug</v>
      </c>
    </row>
    <row r="2112" spans="1:17" ht="15.6" x14ac:dyDescent="0.3">
      <c r="A2112" s="21" t="s">
        <v>252</v>
      </c>
      <c r="B2112" t="str">
        <f>VLOOKUP($A2112,'Customer Names'!$A$2:$D$2336,3,FALSE)</f>
        <v>Mona</v>
      </c>
      <c r="C2112">
        <f>VLOOKUP($A2112,'Medical Examinations'!$A$1:$J$2336,2,FALSE)</f>
        <v>31.92</v>
      </c>
      <c r="D2112">
        <f>VLOOKUP($A2112,'Medical Examinations'!$A$1:$J$2336,3,FALSE)</f>
        <v>5.04</v>
      </c>
      <c r="E2112" t="str">
        <f>VLOOKUP($A2112,'Medical Examinations'!$A$1:$J$2336,4,FALSE)</f>
        <v>No</v>
      </c>
      <c r="F2112" t="str">
        <f>VLOOKUP($A2112,'Medical Examinations'!$A$1:$J$2336,5,FALSE)</f>
        <v>Yes</v>
      </c>
      <c r="G2112" t="str">
        <f>VLOOKUP($A2112,'Medical Examinations'!$A$1:$J$2336,6,FALSE)</f>
        <v>No</v>
      </c>
      <c r="H2112">
        <f>VLOOKUP($A2112,'Medical Examinations'!$A$1:$J$2336,7,FALSE)</f>
        <v>1</v>
      </c>
      <c r="I2112" t="str">
        <f>VLOOKUP($A2112,'Medical Examinations'!$A$1:$J$2336,8,FALSE)</f>
        <v>No</v>
      </c>
      <c r="J2112" t="str">
        <f>VLOOKUP($A2112,'Medical Examinations'!$A$1:$J$2336,9,FALSE)</f>
        <v>Obesity</v>
      </c>
      <c r="K2112" t="str">
        <f>VLOOKUP($A2112,'Medical Examinations'!$A$1:$J$2336,10,FALSE)</f>
        <v>Normal</v>
      </c>
      <c r="L2112">
        <f>VLOOKUP($A2112,'Hospitalisation Details'!$A$1:$O$2344,2,FALSE)</f>
        <v>13</v>
      </c>
      <c r="M2112" s="6" t="str">
        <f>VLOOKUP($A2112,'Hospitalisation Details'!$A$1:$O$2344,5,FALSE)</f>
        <v>13-Nov-2004</v>
      </c>
      <c r="N2112" s="28">
        <f>VLOOKUP($A2112,'Hospitalisation Details'!$A$1:$O$2344,6,FALSE)</f>
        <v>18</v>
      </c>
      <c r="O2112" s="28">
        <f>VLOOKUP($A2112,'Hospitalisation Details'!$A$1:$O$2344,7,FALSE)</f>
        <v>0</v>
      </c>
      <c r="P2112" s="28">
        <f>VLOOKUP($A2112,'Hospitalisation Details'!$A$1:$O$2344,8,FALSE)</f>
        <v>2205.98</v>
      </c>
      <c r="Q2112" t="str">
        <f>VLOOKUP($A2112,'Hospitalisation Details'!$A$1:$O$2344,3,FALSE)</f>
        <v>Nov</v>
      </c>
    </row>
    <row r="2113" spans="1:17" ht="15.6" x14ac:dyDescent="0.3">
      <c r="A2113" s="21" t="s">
        <v>251</v>
      </c>
      <c r="B2113" t="str">
        <f>VLOOKUP($A2113,'Customer Names'!$A$2:$D$2336,3,FALSE)</f>
        <v>Kristin R</v>
      </c>
      <c r="C2113">
        <f>VLOOKUP($A2113,'Medical Examinations'!$A$1:$J$2336,2,FALSE)</f>
        <v>30.305</v>
      </c>
      <c r="D2113">
        <f>VLOOKUP($A2113,'Medical Examinations'!$A$1:$J$2336,3,FALSE)</f>
        <v>5.08</v>
      </c>
      <c r="E2113" t="str">
        <f>VLOOKUP($A2113,'Medical Examinations'!$A$1:$J$2336,4,FALSE)</f>
        <v>No</v>
      </c>
      <c r="F2113" t="str">
        <f>VLOOKUP($A2113,'Medical Examinations'!$A$1:$J$2336,5,FALSE)</f>
        <v>Yes</v>
      </c>
      <c r="G2113" t="str">
        <f>VLOOKUP($A2113,'Medical Examinations'!$A$1:$J$2336,6,FALSE)</f>
        <v>No</v>
      </c>
      <c r="H2113">
        <f>VLOOKUP($A2113,'Medical Examinations'!$A$1:$J$2336,7,FALSE)</f>
        <v>1</v>
      </c>
      <c r="I2113" t="str">
        <f>VLOOKUP($A2113,'Medical Examinations'!$A$1:$J$2336,8,FALSE)</f>
        <v>No</v>
      </c>
      <c r="J2113" t="str">
        <f>VLOOKUP($A2113,'Medical Examinations'!$A$1:$J$2336,9,FALSE)</f>
        <v>Obesity</v>
      </c>
      <c r="K2113" t="str">
        <f>VLOOKUP($A2113,'Medical Examinations'!$A$1:$J$2336,10,FALSE)</f>
        <v>Normal</v>
      </c>
      <c r="L2113">
        <f>VLOOKUP($A2113,'Hospitalisation Details'!$A$1:$O$2344,2,FALSE)</f>
        <v>28</v>
      </c>
      <c r="M2113" s="6" t="str">
        <f>VLOOKUP($A2113,'Hospitalisation Details'!$A$1:$O$2344,5,FALSE)</f>
        <v>28-Oct-2004</v>
      </c>
      <c r="N2113" s="28">
        <f>VLOOKUP($A2113,'Hospitalisation Details'!$A$1:$O$2344,6,FALSE)</f>
        <v>18</v>
      </c>
      <c r="O2113" s="28">
        <f>VLOOKUP($A2113,'Hospitalisation Details'!$A$1:$O$2344,7,FALSE)</f>
        <v>0</v>
      </c>
      <c r="P2113" s="28">
        <f>VLOOKUP($A2113,'Hospitalisation Details'!$A$1:$O$2344,8,FALSE)</f>
        <v>2203.7399999999998</v>
      </c>
      <c r="Q2113" t="str">
        <f>VLOOKUP($A2113,'Hospitalisation Details'!$A$1:$O$2344,3,FALSE)</f>
        <v>Oct</v>
      </c>
    </row>
    <row r="2114" spans="1:17" ht="15.6" x14ac:dyDescent="0.3">
      <c r="A2114" s="21" t="s">
        <v>250</v>
      </c>
      <c r="B2114" t="str">
        <f>VLOOKUP($A2114,'Customer Names'!$A$2:$D$2336,3,FALSE)</f>
        <v>Beth</v>
      </c>
      <c r="C2114">
        <f>VLOOKUP($A2114,'Medical Examinations'!$A$1:$J$2336,2,FALSE)</f>
        <v>30.114999999999998</v>
      </c>
      <c r="D2114">
        <f>VLOOKUP($A2114,'Medical Examinations'!$A$1:$J$2336,3,FALSE)</f>
        <v>4.38</v>
      </c>
      <c r="E2114" t="str">
        <f>VLOOKUP($A2114,'Medical Examinations'!$A$1:$J$2336,4,FALSE)</f>
        <v>No</v>
      </c>
      <c r="F2114" t="str">
        <f>VLOOKUP($A2114,'Medical Examinations'!$A$1:$J$2336,5,FALSE)</f>
        <v>Yes</v>
      </c>
      <c r="G2114" t="str">
        <f>VLOOKUP($A2114,'Medical Examinations'!$A$1:$J$2336,6,FALSE)</f>
        <v>No</v>
      </c>
      <c r="H2114">
        <f>VLOOKUP($A2114,'Medical Examinations'!$A$1:$J$2336,7,FALSE)</f>
        <v>1</v>
      </c>
      <c r="I2114" t="str">
        <f>VLOOKUP($A2114,'Medical Examinations'!$A$1:$J$2336,8,FALSE)</f>
        <v>No</v>
      </c>
      <c r="J2114" t="str">
        <f>VLOOKUP($A2114,'Medical Examinations'!$A$1:$J$2336,9,FALSE)</f>
        <v>Obesity</v>
      </c>
      <c r="K2114" t="str">
        <f>VLOOKUP($A2114,'Medical Examinations'!$A$1:$J$2336,10,FALSE)</f>
        <v>Normal</v>
      </c>
      <c r="L2114">
        <f>VLOOKUP($A2114,'Hospitalisation Details'!$A$1:$O$2344,2,FALSE)</f>
        <v>6</v>
      </c>
      <c r="M2114" s="6" t="str">
        <f>VLOOKUP($A2114,'Hospitalisation Details'!$A$1:$O$2344,5,FALSE)</f>
        <v>6-Aug-2004</v>
      </c>
      <c r="N2114" s="28">
        <f>VLOOKUP($A2114,'Hospitalisation Details'!$A$1:$O$2344,6,FALSE)</f>
        <v>18</v>
      </c>
      <c r="O2114" s="28">
        <f>VLOOKUP($A2114,'Hospitalisation Details'!$A$1:$O$2344,7,FALSE)</f>
        <v>0</v>
      </c>
      <c r="P2114" s="28">
        <f>VLOOKUP($A2114,'Hospitalisation Details'!$A$1:$O$2344,8,FALSE)</f>
        <v>2203.4699999999998</v>
      </c>
      <c r="Q2114" t="str">
        <f>VLOOKUP($A2114,'Hospitalisation Details'!$A$1:$O$2344,3,FALSE)</f>
        <v>Aug</v>
      </c>
    </row>
    <row r="2115" spans="1:17" ht="15.6" x14ac:dyDescent="0.3">
      <c r="A2115" s="21" t="s">
        <v>249</v>
      </c>
      <c r="B2115" t="str">
        <f>VLOOKUP($A2115,'Customer Names'!$A$2:$D$2336,3,FALSE)</f>
        <v>Allison</v>
      </c>
      <c r="C2115">
        <f>VLOOKUP($A2115,'Medical Examinations'!$A$1:$J$2336,2,FALSE)</f>
        <v>24.09</v>
      </c>
      <c r="D2115">
        <f>VLOOKUP($A2115,'Medical Examinations'!$A$1:$J$2336,3,FALSE)</f>
        <v>4.79</v>
      </c>
      <c r="E2115" t="str">
        <f>VLOOKUP($A2115,'Medical Examinations'!$A$1:$J$2336,4,FALSE)</f>
        <v>No</v>
      </c>
      <c r="F2115" t="str">
        <f>VLOOKUP($A2115,'Medical Examinations'!$A$1:$J$2336,5,FALSE)</f>
        <v>Yes</v>
      </c>
      <c r="G2115" t="str">
        <f>VLOOKUP($A2115,'Medical Examinations'!$A$1:$J$2336,6,FALSE)</f>
        <v>No</v>
      </c>
      <c r="H2115">
        <f>VLOOKUP($A2115,'Medical Examinations'!$A$1:$J$2336,7,FALSE)</f>
        <v>1</v>
      </c>
      <c r="I2115" t="str">
        <f>VLOOKUP($A2115,'Medical Examinations'!$A$1:$J$2336,8,FALSE)</f>
        <v>No</v>
      </c>
      <c r="J2115" t="str">
        <f>VLOOKUP($A2115,'Medical Examinations'!$A$1:$J$2336,9,FALSE)</f>
        <v>Normal Weight</v>
      </c>
      <c r="K2115" t="str">
        <f>VLOOKUP($A2115,'Medical Examinations'!$A$1:$J$2336,10,FALSE)</f>
        <v>Normal</v>
      </c>
      <c r="L2115">
        <f>VLOOKUP($A2115,'Hospitalisation Details'!$A$1:$O$2344,2,FALSE)</f>
        <v>27</v>
      </c>
      <c r="M2115" s="6" t="str">
        <f>VLOOKUP($A2115,'Hospitalisation Details'!$A$1:$O$2344,5,FALSE)</f>
        <v>27-Jul-2004</v>
      </c>
      <c r="N2115" s="28">
        <f>VLOOKUP($A2115,'Hospitalisation Details'!$A$1:$O$2344,6,FALSE)</f>
        <v>18</v>
      </c>
      <c r="O2115" s="28">
        <f>VLOOKUP($A2115,'Hospitalisation Details'!$A$1:$O$2344,7,FALSE)</f>
        <v>1</v>
      </c>
      <c r="P2115" s="28">
        <f>VLOOKUP($A2115,'Hospitalisation Details'!$A$1:$O$2344,8,FALSE)</f>
        <v>2201.1</v>
      </c>
      <c r="Q2115" t="str">
        <f>VLOOKUP($A2115,'Hospitalisation Details'!$A$1:$O$2344,3,FALSE)</f>
        <v>Jul</v>
      </c>
    </row>
    <row r="2116" spans="1:17" ht="15.6" x14ac:dyDescent="0.3">
      <c r="A2116" s="21" t="s">
        <v>248</v>
      </c>
      <c r="B2116" t="str">
        <f>VLOOKUP($A2116,'Customer Names'!$A$2:$D$2336,3,FALSE)</f>
        <v>Ashley E</v>
      </c>
      <c r="C2116">
        <f>VLOOKUP($A2116,'Medical Examinations'!$A$1:$J$2336,2,FALSE)</f>
        <v>28.215</v>
      </c>
      <c r="D2116">
        <f>VLOOKUP($A2116,'Medical Examinations'!$A$1:$J$2336,3,FALSE)</f>
        <v>4.21</v>
      </c>
      <c r="E2116" t="str">
        <f>VLOOKUP($A2116,'Medical Examinations'!$A$1:$J$2336,4,FALSE)</f>
        <v>No</v>
      </c>
      <c r="F2116" t="str">
        <f>VLOOKUP($A2116,'Medical Examinations'!$A$1:$J$2336,5,FALSE)</f>
        <v>Yes</v>
      </c>
      <c r="G2116" t="str">
        <f>VLOOKUP($A2116,'Medical Examinations'!$A$1:$J$2336,6,FALSE)</f>
        <v>No</v>
      </c>
      <c r="H2116">
        <f>VLOOKUP($A2116,'Medical Examinations'!$A$1:$J$2336,7,FALSE)</f>
        <v>1</v>
      </c>
      <c r="I2116" t="str">
        <f>VLOOKUP($A2116,'Medical Examinations'!$A$1:$J$2336,8,FALSE)</f>
        <v>No</v>
      </c>
      <c r="J2116" t="str">
        <f>VLOOKUP($A2116,'Medical Examinations'!$A$1:$J$2336,9,FALSE)</f>
        <v>Over Weight</v>
      </c>
      <c r="K2116" t="str">
        <f>VLOOKUP($A2116,'Medical Examinations'!$A$1:$J$2336,10,FALSE)</f>
        <v>Normal</v>
      </c>
      <c r="L2116">
        <f>VLOOKUP($A2116,'Hospitalisation Details'!$A$1:$O$2344,2,FALSE)</f>
        <v>12</v>
      </c>
      <c r="M2116" s="6" t="str">
        <f>VLOOKUP($A2116,'Hospitalisation Details'!$A$1:$O$2344,5,FALSE)</f>
        <v>12-Sep-2004</v>
      </c>
      <c r="N2116" s="28">
        <f>VLOOKUP($A2116,'Hospitalisation Details'!$A$1:$O$2344,6,FALSE)</f>
        <v>18</v>
      </c>
      <c r="O2116" s="28">
        <f>VLOOKUP($A2116,'Hospitalisation Details'!$A$1:$O$2344,7,FALSE)</f>
        <v>0</v>
      </c>
      <c r="P2116" s="28">
        <f>VLOOKUP($A2116,'Hospitalisation Details'!$A$1:$O$2344,8,FALSE)</f>
        <v>2200.83</v>
      </c>
      <c r="Q2116" t="str">
        <f>VLOOKUP($A2116,'Hospitalisation Details'!$A$1:$O$2344,3,FALSE)</f>
        <v>Sep</v>
      </c>
    </row>
    <row r="2117" spans="1:17" ht="15.6" x14ac:dyDescent="0.3">
      <c r="A2117" s="21" t="s">
        <v>246</v>
      </c>
      <c r="B2117" t="str">
        <f>VLOOKUP($A2117,'Customer Names'!$A$2:$D$2336,3,FALSE)</f>
        <v>Hilary K</v>
      </c>
      <c r="C2117">
        <f>VLOOKUP($A2117,'Medical Examinations'!$A$1:$J$2336,2,FALSE)</f>
        <v>26.315000000000001</v>
      </c>
      <c r="D2117">
        <f>VLOOKUP($A2117,'Medical Examinations'!$A$1:$J$2336,3,FALSE)</f>
        <v>5.47</v>
      </c>
      <c r="E2117" t="str">
        <f>VLOOKUP($A2117,'Medical Examinations'!$A$1:$J$2336,4,FALSE)</f>
        <v>No</v>
      </c>
      <c r="F2117" t="str">
        <f>VLOOKUP($A2117,'Medical Examinations'!$A$1:$J$2336,5,FALSE)</f>
        <v>Yes</v>
      </c>
      <c r="G2117" t="str">
        <f>VLOOKUP($A2117,'Medical Examinations'!$A$1:$J$2336,6,FALSE)</f>
        <v>No</v>
      </c>
      <c r="H2117">
        <f>VLOOKUP($A2117,'Medical Examinations'!$A$1:$J$2336,7,FALSE)</f>
        <v>1</v>
      </c>
      <c r="I2117" t="str">
        <f>VLOOKUP($A2117,'Medical Examinations'!$A$1:$J$2336,8,FALSE)</f>
        <v>No</v>
      </c>
      <c r="J2117" t="str">
        <f>VLOOKUP($A2117,'Medical Examinations'!$A$1:$J$2336,9,FALSE)</f>
        <v>Over Weight</v>
      </c>
      <c r="K2117" t="str">
        <f>VLOOKUP($A2117,'Medical Examinations'!$A$1:$J$2336,10,FALSE)</f>
        <v>Normal</v>
      </c>
      <c r="L2117">
        <f>VLOOKUP($A2117,'Hospitalisation Details'!$A$1:$O$2344,2,FALSE)</f>
        <v>3</v>
      </c>
      <c r="M2117" s="6" t="str">
        <f>VLOOKUP($A2117,'Hospitalisation Details'!$A$1:$O$2344,5,FALSE)</f>
        <v>3-Sep-2004</v>
      </c>
      <c r="N2117" s="28">
        <f>VLOOKUP($A2117,'Hospitalisation Details'!$A$1:$O$2344,6,FALSE)</f>
        <v>18</v>
      </c>
      <c r="O2117" s="28">
        <f>VLOOKUP($A2117,'Hospitalisation Details'!$A$1:$O$2344,7,FALSE)</f>
        <v>0</v>
      </c>
      <c r="P2117" s="28">
        <f>VLOOKUP($A2117,'Hospitalisation Details'!$A$1:$O$2344,8,FALSE)</f>
        <v>2198.19</v>
      </c>
      <c r="Q2117" t="str">
        <f>VLOOKUP($A2117,'Hospitalisation Details'!$A$1:$O$2344,3,FALSE)</f>
        <v>Sep</v>
      </c>
    </row>
    <row r="2118" spans="1:17" ht="15.6" x14ac:dyDescent="0.3">
      <c r="A2118" s="21" t="s">
        <v>244</v>
      </c>
      <c r="B2118" t="str">
        <f>VLOOKUP($A2118,'Customer Names'!$A$2:$D$2336,3,FALSE)</f>
        <v>Dominique</v>
      </c>
      <c r="C2118">
        <f>VLOOKUP($A2118,'Medical Examinations'!$A$1:$J$2336,2,FALSE)</f>
        <v>25.08</v>
      </c>
      <c r="D2118">
        <f>VLOOKUP($A2118,'Medical Examinations'!$A$1:$J$2336,3,FALSE)</f>
        <v>5.09</v>
      </c>
      <c r="E2118" t="str">
        <f>VLOOKUP($A2118,'Medical Examinations'!$A$1:$J$2336,4,FALSE)</f>
        <v>No</v>
      </c>
      <c r="F2118" t="str">
        <f>VLOOKUP($A2118,'Medical Examinations'!$A$1:$J$2336,5,FALSE)</f>
        <v>Yes</v>
      </c>
      <c r="G2118" t="str">
        <f>VLOOKUP($A2118,'Medical Examinations'!$A$1:$J$2336,6,FALSE)</f>
        <v>No</v>
      </c>
      <c r="H2118">
        <f>VLOOKUP($A2118,'Medical Examinations'!$A$1:$J$2336,7,FALSE)</f>
        <v>1</v>
      </c>
      <c r="I2118" t="str">
        <f>VLOOKUP($A2118,'Medical Examinations'!$A$1:$J$2336,8,FALSE)</f>
        <v>No</v>
      </c>
      <c r="J2118" t="str">
        <f>VLOOKUP($A2118,'Medical Examinations'!$A$1:$J$2336,9,FALSE)</f>
        <v>Over Weight</v>
      </c>
      <c r="K2118" t="str">
        <f>VLOOKUP($A2118,'Medical Examinations'!$A$1:$J$2336,10,FALSE)</f>
        <v>Normal</v>
      </c>
      <c r="L2118">
        <f>VLOOKUP($A2118,'Hospitalisation Details'!$A$1:$O$2344,2,FALSE)</f>
        <v>7</v>
      </c>
      <c r="M2118" s="6" t="str">
        <f>VLOOKUP($A2118,'Hospitalisation Details'!$A$1:$O$2344,5,FALSE)</f>
        <v>7-Dec-2004</v>
      </c>
      <c r="N2118" s="28">
        <f>VLOOKUP($A2118,'Hospitalisation Details'!$A$1:$O$2344,6,FALSE)</f>
        <v>18</v>
      </c>
      <c r="O2118" s="28">
        <f>VLOOKUP($A2118,'Hospitalisation Details'!$A$1:$O$2344,7,FALSE)</f>
        <v>0</v>
      </c>
      <c r="P2118" s="28">
        <f>VLOOKUP($A2118,'Hospitalisation Details'!$A$1:$O$2344,8,FALSE)</f>
        <v>2196.4699999999998</v>
      </c>
      <c r="Q2118" t="str">
        <f>VLOOKUP($A2118,'Hospitalisation Details'!$A$1:$O$2344,3,FALSE)</f>
        <v>Dec</v>
      </c>
    </row>
    <row r="2119" spans="1:17" ht="15.6" x14ac:dyDescent="0.3">
      <c r="A2119" s="21" t="s">
        <v>243</v>
      </c>
      <c r="B2119" t="str">
        <f>VLOOKUP($A2119,'Customer Names'!$A$2:$D$2336,3,FALSE)</f>
        <v>Carlos I</v>
      </c>
      <c r="C2119">
        <f>VLOOKUP($A2119,'Medical Examinations'!$A$1:$J$2336,2,FALSE)</f>
        <v>15.41</v>
      </c>
      <c r="D2119">
        <f>VLOOKUP($A2119,'Medical Examinations'!$A$1:$J$2336,3,FALSE)</f>
        <v>5.08</v>
      </c>
      <c r="E2119" t="str">
        <f>VLOOKUP($A2119,'Medical Examinations'!$A$1:$J$2336,4,FALSE)</f>
        <v>No</v>
      </c>
      <c r="F2119" t="str">
        <f>VLOOKUP($A2119,'Medical Examinations'!$A$1:$J$2336,5,FALSE)</f>
        <v>No</v>
      </c>
      <c r="G2119" t="str">
        <f>VLOOKUP($A2119,'Medical Examinations'!$A$1:$J$2336,6,FALSE)</f>
        <v>No</v>
      </c>
      <c r="H2119">
        <f>VLOOKUP($A2119,'Medical Examinations'!$A$1:$J$2336,7,FALSE)</f>
        <v>0</v>
      </c>
      <c r="I2119" t="str">
        <f>VLOOKUP($A2119,'Medical Examinations'!$A$1:$J$2336,8,FALSE)</f>
        <v>No</v>
      </c>
      <c r="J2119" t="str">
        <f>VLOOKUP($A2119,'Medical Examinations'!$A$1:$J$2336,9,FALSE)</f>
        <v>Under Weight</v>
      </c>
      <c r="K2119" t="str">
        <f>VLOOKUP($A2119,'Medical Examinations'!$A$1:$J$2336,10,FALSE)</f>
        <v>Normal</v>
      </c>
      <c r="L2119">
        <f>VLOOKUP($A2119,'Hospitalisation Details'!$A$1:$O$2344,2,FALSE)</f>
        <v>16</v>
      </c>
      <c r="M2119" s="6" t="str">
        <f>VLOOKUP($A2119,'Hospitalisation Details'!$A$1:$O$2344,5,FALSE)</f>
        <v>16-Dec-1991</v>
      </c>
      <c r="N2119" s="28">
        <f>VLOOKUP($A2119,'Hospitalisation Details'!$A$1:$O$2344,6,FALSE)</f>
        <v>31</v>
      </c>
      <c r="O2119" s="28">
        <f>VLOOKUP($A2119,'Hospitalisation Details'!$A$1:$O$2344,7,FALSE)</f>
        <v>3</v>
      </c>
      <c r="P2119" s="28">
        <f>VLOOKUP($A2119,'Hospitalisation Details'!$A$1:$O$2344,8,FALSE)</f>
        <v>2193.1999999999998</v>
      </c>
      <c r="Q2119" t="str">
        <f>VLOOKUP($A2119,'Hospitalisation Details'!$A$1:$O$2344,3,FALSE)</f>
        <v>Dec</v>
      </c>
    </row>
    <row r="2120" spans="1:17" ht="15.6" x14ac:dyDescent="0.3">
      <c r="A2120" s="21" t="s">
        <v>242</v>
      </c>
      <c r="B2120" t="str">
        <f>VLOOKUP($A2120,'Customer Names'!$A$2:$D$2336,3,FALSE)</f>
        <v>Matthew</v>
      </c>
      <c r="C2120">
        <f>VLOOKUP($A2120,'Medical Examinations'!$A$1:$J$2336,2,FALSE)</f>
        <v>23.83</v>
      </c>
      <c r="D2120">
        <f>VLOOKUP($A2120,'Medical Examinations'!$A$1:$J$2336,3,FALSE)</f>
        <v>5.68</v>
      </c>
      <c r="E2120" t="str">
        <f>VLOOKUP($A2120,'Medical Examinations'!$A$1:$J$2336,4,FALSE)</f>
        <v>No</v>
      </c>
      <c r="F2120" t="str">
        <f>VLOOKUP($A2120,'Medical Examinations'!$A$1:$J$2336,5,FALSE)</f>
        <v>No</v>
      </c>
      <c r="G2120" t="str">
        <f>VLOOKUP($A2120,'Medical Examinations'!$A$1:$J$2336,6,FALSE)</f>
        <v>No</v>
      </c>
      <c r="H2120">
        <f>VLOOKUP($A2120,'Medical Examinations'!$A$1:$J$2336,7,FALSE)</f>
        <v>0</v>
      </c>
      <c r="I2120" t="str">
        <f>VLOOKUP($A2120,'Medical Examinations'!$A$1:$J$2336,8,FALSE)</f>
        <v>No</v>
      </c>
      <c r="J2120" t="str">
        <f>VLOOKUP($A2120,'Medical Examinations'!$A$1:$J$2336,9,FALSE)</f>
        <v>Normal Weight</v>
      </c>
      <c r="K2120" t="str">
        <f>VLOOKUP($A2120,'Medical Examinations'!$A$1:$J$2336,10,FALSE)</f>
        <v>Normal</v>
      </c>
      <c r="L2120">
        <f>VLOOKUP($A2120,'Hospitalisation Details'!$A$1:$O$2344,2,FALSE)</f>
        <v>27</v>
      </c>
      <c r="M2120" s="6" t="str">
        <f>VLOOKUP($A2120,'Hospitalisation Details'!$A$1:$O$2344,5,FALSE)</f>
        <v>27-Sep-1994</v>
      </c>
      <c r="N2120" s="28">
        <f>VLOOKUP($A2120,'Hospitalisation Details'!$A$1:$O$2344,6,FALSE)</f>
        <v>28</v>
      </c>
      <c r="O2120" s="28">
        <f>VLOOKUP($A2120,'Hospitalisation Details'!$A$1:$O$2344,7,FALSE)</f>
        <v>0</v>
      </c>
      <c r="P2120" s="28">
        <f>VLOOKUP($A2120,'Hospitalisation Details'!$A$1:$O$2344,8,FALSE)</f>
        <v>2170.08</v>
      </c>
      <c r="Q2120" t="str">
        <f>VLOOKUP($A2120,'Hospitalisation Details'!$A$1:$O$2344,3,FALSE)</f>
        <v>Sep</v>
      </c>
    </row>
    <row r="2121" spans="1:17" ht="15.6" x14ac:dyDescent="0.3">
      <c r="A2121" s="21" t="s">
        <v>241</v>
      </c>
      <c r="B2121" t="str">
        <f>VLOOKUP($A2121,'Customer Names'!$A$2:$D$2336,3,FALSE)</f>
        <v>Kara</v>
      </c>
      <c r="C2121">
        <f>VLOOKUP($A2121,'Medical Examinations'!$A$1:$J$2336,2,FALSE)</f>
        <v>36</v>
      </c>
      <c r="D2121">
        <f>VLOOKUP($A2121,'Medical Examinations'!$A$1:$J$2336,3,FALSE)</f>
        <v>4.66</v>
      </c>
      <c r="E2121" t="str">
        <f>VLOOKUP($A2121,'Medical Examinations'!$A$1:$J$2336,4,FALSE)</f>
        <v>No</v>
      </c>
      <c r="F2121" t="str">
        <f>VLOOKUP($A2121,'Medical Examinations'!$A$1:$J$2336,5,FALSE)</f>
        <v>Yes</v>
      </c>
      <c r="G2121" t="str">
        <f>VLOOKUP($A2121,'Medical Examinations'!$A$1:$J$2336,6,FALSE)</f>
        <v>No</v>
      </c>
      <c r="H2121">
        <f>VLOOKUP($A2121,'Medical Examinations'!$A$1:$J$2336,7,FALSE)</f>
        <v>1</v>
      </c>
      <c r="I2121" t="str">
        <f>VLOOKUP($A2121,'Medical Examinations'!$A$1:$J$2336,8,FALSE)</f>
        <v>No</v>
      </c>
      <c r="J2121" t="str">
        <f>VLOOKUP($A2121,'Medical Examinations'!$A$1:$J$2336,9,FALSE)</f>
        <v>Obesity</v>
      </c>
      <c r="K2121" t="str">
        <f>VLOOKUP($A2121,'Medical Examinations'!$A$1:$J$2336,10,FALSE)</f>
        <v>Normal</v>
      </c>
      <c r="L2121">
        <f>VLOOKUP($A2121,'Hospitalisation Details'!$A$1:$O$2344,2,FALSE)</f>
        <v>23</v>
      </c>
      <c r="M2121" s="6" t="str">
        <f>VLOOKUP($A2121,'Hospitalisation Details'!$A$1:$O$2344,5,FALSE)</f>
        <v>23-Aug-2000</v>
      </c>
      <c r="N2121" s="28">
        <f>VLOOKUP($A2121,'Hospitalisation Details'!$A$1:$O$2344,6,FALSE)</f>
        <v>22</v>
      </c>
      <c r="O2121" s="28">
        <f>VLOOKUP($A2121,'Hospitalisation Details'!$A$1:$O$2344,7,FALSE)</f>
        <v>0</v>
      </c>
      <c r="P2121" s="28">
        <f>VLOOKUP($A2121,'Hospitalisation Details'!$A$1:$O$2344,8,FALSE)</f>
        <v>2166.73</v>
      </c>
      <c r="Q2121" t="str">
        <f>VLOOKUP($A2121,'Hospitalisation Details'!$A$1:$O$2344,3,FALSE)</f>
        <v>Aug</v>
      </c>
    </row>
    <row r="2122" spans="1:17" ht="15.6" x14ac:dyDescent="0.3">
      <c r="A2122" s="21" t="s">
        <v>240</v>
      </c>
      <c r="B2122" t="str">
        <f>VLOOKUP($A2122,'Customer Names'!$A$2:$D$2336,3,FALSE)</f>
        <v>Sarah S</v>
      </c>
      <c r="C2122">
        <f>VLOOKUP($A2122,'Medical Examinations'!$A$1:$J$2336,2,FALSE)</f>
        <v>28.82</v>
      </c>
      <c r="D2122">
        <f>VLOOKUP($A2122,'Medical Examinations'!$A$1:$J$2336,3,FALSE)</f>
        <v>5.59</v>
      </c>
      <c r="E2122" t="str">
        <f>VLOOKUP($A2122,'Medical Examinations'!$A$1:$J$2336,4,FALSE)</f>
        <v>No</v>
      </c>
      <c r="F2122" t="str">
        <f>VLOOKUP($A2122,'Medical Examinations'!$A$1:$J$2336,5,FALSE)</f>
        <v>Yes</v>
      </c>
      <c r="G2122" t="str">
        <f>VLOOKUP($A2122,'Medical Examinations'!$A$1:$J$2336,6,FALSE)</f>
        <v>No</v>
      </c>
      <c r="H2122">
        <f>VLOOKUP($A2122,'Medical Examinations'!$A$1:$J$2336,7,FALSE)</f>
        <v>1</v>
      </c>
      <c r="I2122" t="str">
        <f>VLOOKUP($A2122,'Medical Examinations'!$A$1:$J$2336,8,FALSE)</f>
        <v>No</v>
      </c>
      <c r="J2122" t="str">
        <f>VLOOKUP($A2122,'Medical Examinations'!$A$1:$J$2336,9,FALSE)</f>
        <v>Over Weight</v>
      </c>
      <c r="K2122" t="str">
        <f>VLOOKUP($A2122,'Medical Examinations'!$A$1:$J$2336,10,FALSE)</f>
        <v>Normal</v>
      </c>
      <c r="L2122">
        <f>VLOOKUP($A2122,'Hospitalisation Details'!$A$1:$O$2344,2,FALSE)</f>
        <v>10</v>
      </c>
      <c r="M2122" s="6" t="str">
        <f>VLOOKUP($A2122,'Hospitalisation Details'!$A$1:$O$2344,5,FALSE)</f>
        <v>10-Dec-2000</v>
      </c>
      <c r="N2122" s="28">
        <f>VLOOKUP($A2122,'Hospitalisation Details'!$A$1:$O$2344,6,FALSE)</f>
        <v>22</v>
      </c>
      <c r="O2122" s="28">
        <f>VLOOKUP($A2122,'Hospitalisation Details'!$A$1:$O$2344,7,FALSE)</f>
        <v>0</v>
      </c>
      <c r="P2122" s="28">
        <f>VLOOKUP($A2122,'Hospitalisation Details'!$A$1:$O$2344,8,FALSE)</f>
        <v>2156.75</v>
      </c>
      <c r="Q2122" t="str">
        <f>VLOOKUP($A2122,'Hospitalisation Details'!$A$1:$O$2344,3,FALSE)</f>
        <v>Dec</v>
      </c>
    </row>
    <row r="2123" spans="1:17" ht="15.6" x14ac:dyDescent="0.3">
      <c r="A2123" s="21" t="s">
        <v>239</v>
      </c>
      <c r="B2123" t="str">
        <f>VLOOKUP($A2123,'Customer Names'!$A$2:$D$2336,3,FALSE)</f>
        <v>Shauna R</v>
      </c>
      <c r="C2123">
        <f>VLOOKUP($A2123,'Medical Examinations'!$A$1:$J$2336,2,FALSE)</f>
        <v>28.05</v>
      </c>
      <c r="D2123">
        <f>VLOOKUP($A2123,'Medical Examinations'!$A$1:$J$2336,3,FALSE)</f>
        <v>6.2</v>
      </c>
      <c r="E2123" t="str">
        <f>VLOOKUP($A2123,'Medical Examinations'!$A$1:$J$2336,4,FALSE)</f>
        <v>No</v>
      </c>
      <c r="F2123" t="str">
        <f>VLOOKUP($A2123,'Medical Examinations'!$A$1:$J$2336,5,FALSE)</f>
        <v>Yes</v>
      </c>
      <c r="G2123" t="str">
        <f>VLOOKUP($A2123,'Medical Examinations'!$A$1:$J$2336,6,FALSE)</f>
        <v>No</v>
      </c>
      <c r="H2123">
        <f>VLOOKUP($A2123,'Medical Examinations'!$A$1:$J$2336,7,FALSE)</f>
        <v>1</v>
      </c>
      <c r="I2123" t="str">
        <f>VLOOKUP($A2123,'Medical Examinations'!$A$1:$J$2336,8,FALSE)</f>
        <v>No</v>
      </c>
      <c r="J2123" t="str">
        <f>VLOOKUP($A2123,'Medical Examinations'!$A$1:$J$2336,9,FALSE)</f>
        <v>Over Weight</v>
      </c>
      <c r="K2123" t="str">
        <f>VLOOKUP($A2123,'Medical Examinations'!$A$1:$J$2336,10,FALSE)</f>
        <v>Prediabetes</v>
      </c>
      <c r="L2123">
        <f>VLOOKUP($A2123,'Hospitalisation Details'!$A$1:$O$2344,2,FALSE)</f>
        <v>29</v>
      </c>
      <c r="M2123" s="6" t="str">
        <f>VLOOKUP($A2123,'Hospitalisation Details'!$A$1:$O$2344,5,FALSE)</f>
        <v>29-Nov-2000</v>
      </c>
      <c r="N2123" s="28">
        <f>VLOOKUP($A2123,'Hospitalisation Details'!$A$1:$O$2344,6,FALSE)</f>
        <v>22</v>
      </c>
      <c r="O2123" s="28">
        <f>VLOOKUP($A2123,'Hospitalisation Details'!$A$1:$O$2344,7,FALSE)</f>
        <v>0</v>
      </c>
      <c r="P2123" s="28">
        <f>VLOOKUP($A2123,'Hospitalisation Details'!$A$1:$O$2344,8,FALSE)</f>
        <v>2155.6799999999998</v>
      </c>
      <c r="Q2123" t="str">
        <f>VLOOKUP($A2123,'Hospitalisation Details'!$A$1:$O$2344,3,FALSE)</f>
        <v>Nov</v>
      </c>
    </row>
    <row r="2124" spans="1:17" ht="15.6" x14ac:dyDescent="0.3">
      <c r="A2124" s="21" t="s">
        <v>238</v>
      </c>
      <c r="B2124" t="str">
        <f>VLOOKUP($A2124,'Customer Names'!$A$2:$D$2336,3,FALSE)</f>
        <v>Lindsay J</v>
      </c>
      <c r="C2124">
        <f>VLOOKUP($A2124,'Medical Examinations'!$A$1:$J$2336,2,FALSE)</f>
        <v>27.1</v>
      </c>
      <c r="D2124">
        <f>VLOOKUP($A2124,'Medical Examinations'!$A$1:$J$2336,3,FALSE)</f>
        <v>4.45</v>
      </c>
      <c r="E2124" t="str">
        <f>VLOOKUP($A2124,'Medical Examinations'!$A$1:$J$2336,4,FALSE)</f>
        <v>No</v>
      </c>
      <c r="F2124" t="str">
        <f>VLOOKUP($A2124,'Medical Examinations'!$A$1:$J$2336,5,FALSE)</f>
        <v>Yes</v>
      </c>
      <c r="G2124" t="str">
        <f>VLOOKUP($A2124,'Medical Examinations'!$A$1:$J$2336,6,FALSE)</f>
        <v>No</v>
      </c>
      <c r="H2124">
        <f>VLOOKUP($A2124,'Medical Examinations'!$A$1:$J$2336,7,FALSE)</f>
        <v>1</v>
      </c>
      <c r="I2124" t="str">
        <f>VLOOKUP($A2124,'Medical Examinations'!$A$1:$J$2336,8,FALSE)</f>
        <v>No</v>
      </c>
      <c r="J2124" t="str">
        <f>VLOOKUP($A2124,'Medical Examinations'!$A$1:$J$2336,9,FALSE)</f>
        <v>Over Weight</v>
      </c>
      <c r="K2124" t="str">
        <f>VLOOKUP($A2124,'Medical Examinations'!$A$1:$J$2336,10,FALSE)</f>
        <v>Normal</v>
      </c>
      <c r="L2124">
        <f>VLOOKUP($A2124,'Hospitalisation Details'!$A$1:$O$2344,2,FALSE)</f>
        <v>22</v>
      </c>
      <c r="M2124" s="6" t="str">
        <f>VLOOKUP($A2124,'Hospitalisation Details'!$A$1:$O$2344,5,FALSE)</f>
        <v>22-Oct-2000</v>
      </c>
      <c r="N2124" s="28">
        <f>VLOOKUP($A2124,'Hospitalisation Details'!$A$1:$O$2344,6,FALSE)</f>
        <v>22</v>
      </c>
      <c r="O2124" s="28">
        <f>VLOOKUP($A2124,'Hospitalisation Details'!$A$1:$O$2344,7,FALSE)</f>
        <v>0</v>
      </c>
      <c r="P2124" s="28">
        <f>VLOOKUP($A2124,'Hospitalisation Details'!$A$1:$O$2344,8,FALSE)</f>
        <v>2154.36</v>
      </c>
      <c r="Q2124" t="str">
        <f>VLOOKUP($A2124,'Hospitalisation Details'!$A$1:$O$2344,3,FALSE)</f>
        <v>Oct</v>
      </c>
    </row>
    <row r="2125" spans="1:17" ht="15.6" x14ac:dyDescent="0.3">
      <c r="A2125" s="21" t="s">
        <v>237</v>
      </c>
      <c r="B2125" t="str">
        <f>VLOOKUP($A2125,'Customer Names'!$A$2:$D$2336,3,FALSE)</f>
        <v>Danya A</v>
      </c>
      <c r="C2125">
        <f>VLOOKUP($A2125,'Medical Examinations'!$A$1:$J$2336,2,FALSE)</f>
        <v>24.3</v>
      </c>
      <c r="D2125">
        <f>VLOOKUP($A2125,'Medical Examinations'!$A$1:$J$2336,3,FALSE)</f>
        <v>6.1</v>
      </c>
      <c r="E2125" t="str">
        <f>VLOOKUP($A2125,'Medical Examinations'!$A$1:$J$2336,4,FALSE)</f>
        <v>Yes</v>
      </c>
      <c r="F2125" t="str">
        <f>VLOOKUP($A2125,'Medical Examinations'!$A$1:$J$2336,5,FALSE)</f>
        <v>Yes</v>
      </c>
      <c r="G2125" t="str">
        <f>VLOOKUP($A2125,'Medical Examinations'!$A$1:$J$2336,6,FALSE)</f>
        <v>No</v>
      </c>
      <c r="H2125">
        <f>VLOOKUP($A2125,'Medical Examinations'!$A$1:$J$2336,7,FALSE)</f>
        <v>1</v>
      </c>
      <c r="I2125" t="str">
        <f>VLOOKUP($A2125,'Medical Examinations'!$A$1:$J$2336,8,FALSE)</f>
        <v>No</v>
      </c>
      <c r="J2125" t="str">
        <f>VLOOKUP($A2125,'Medical Examinations'!$A$1:$J$2336,9,FALSE)</f>
        <v>Normal Weight</v>
      </c>
      <c r="K2125" t="str">
        <f>VLOOKUP($A2125,'Medical Examinations'!$A$1:$J$2336,10,FALSE)</f>
        <v>Prediabetes</v>
      </c>
      <c r="L2125">
        <f>VLOOKUP($A2125,'Hospitalisation Details'!$A$1:$O$2344,2,FALSE)</f>
        <v>27</v>
      </c>
      <c r="M2125" s="6" t="str">
        <f>VLOOKUP($A2125,'Hospitalisation Details'!$A$1:$O$2344,5,FALSE)</f>
        <v>27-Dec-2000</v>
      </c>
      <c r="N2125" s="28">
        <f>VLOOKUP($A2125,'Hospitalisation Details'!$A$1:$O$2344,6,FALSE)</f>
        <v>22</v>
      </c>
      <c r="O2125" s="28">
        <f>VLOOKUP($A2125,'Hospitalisation Details'!$A$1:$O$2344,7,FALSE)</f>
        <v>0</v>
      </c>
      <c r="P2125" s="28">
        <f>VLOOKUP($A2125,'Hospitalisation Details'!$A$1:$O$2344,8,FALSE)</f>
        <v>2150.4699999999998</v>
      </c>
      <c r="Q2125" t="str">
        <f>VLOOKUP($A2125,'Hospitalisation Details'!$A$1:$O$2344,3,FALSE)</f>
        <v>Dec</v>
      </c>
    </row>
    <row r="2126" spans="1:17" ht="15.6" x14ac:dyDescent="0.3">
      <c r="A2126" s="21" t="s">
        <v>236</v>
      </c>
      <c r="B2126" t="str">
        <f>VLOOKUP($A2126,'Customer Names'!$A$2:$D$2336,3,FALSE)</f>
        <v>Lorraine</v>
      </c>
      <c r="C2126">
        <f>VLOOKUP($A2126,'Medical Examinations'!$A$1:$J$2336,2,FALSE)</f>
        <v>30.72</v>
      </c>
      <c r="D2126">
        <f>VLOOKUP($A2126,'Medical Examinations'!$A$1:$J$2336,3,FALSE)</f>
        <v>6.06</v>
      </c>
      <c r="E2126" t="str">
        <f>VLOOKUP($A2126,'Medical Examinations'!$A$1:$J$2336,4,FALSE)</f>
        <v>No</v>
      </c>
      <c r="F2126" t="str">
        <f>VLOOKUP($A2126,'Medical Examinations'!$A$1:$J$2336,5,FALSE)</f>
        <v>Yes</v>
      </c>
      <c r="G2126" t="str">
        <f>VLOOKUP($A2126,'Medical Examinations'!$A$1:$J$2336,6,FALSE)</f>
        <v>No</v>
      </c>
      <c r="H2126">
        <f>VLOOKUP($A2126,'Medical Examinations'!$A$1:$J$2336,7,FALSE)</f>
        <v>1</v>
      </c>
      <c r="I2126" t="str">
        <f>VLOOKUP($A2126,'Medical Examinations'!$A$1:$J$2336,8,FALSE)</f>
        <v>No</v>
      </c>
      <c r="J2126" t="str">
        <f>VLOOKUP($A2126,'Medical Examinations'!$A$1:$J$2336,9,FALSE)</f>
        <v>Obesity</v>
      </c>
      <c r="K2126" t="str">
        <f>VLOOKUP($A2126,'Medical Examinations'!$A$1:$J$2336,10,FALSE)</f>
        <v>Prediabetes</v>
      </c>
      <c r="L2126">
        <f>VLOOKUP($A2126,'Hospitalisation Details'!$A$1:$O$2344,2,FALSE)</f>
        <v>4</v>
      </c>
      <c r="M2126" s="6" t="str">
        <f>VLOOKUP($A2126,'Hospitalisation Details'!$A$1:$O$2344,5,FALSE)</f>
        <v>4-Oct-2004</v>
      </c>
      <c r="N2126" s="28">
        <f>VLOOKUP($A2126,'Hospitalisation Details'!$A$1:$O$2344,6,FALSE)</f>
        <v>18</v>
      </c>
      <c r="O2126" s="28">
        <f>VLOOKUP($A2126,'Hospitalisation Details'!$A$1:$O$2344,7,FALSE)</f>
        <v>0</v>
      </c>
      <c r="P2126" s="28">
        <f>VLOOKUP($A2126,'Hospitalisation Details'!$A$1:$O$2344,8,FALSE)</f>
        <v>2144.85</v>
      </c>
      <c r="Q2126" t="str">
        <f>VLOOKUP($A2126,'Hospitalisation Details'!$A$1:$O$2344,3,FALSE)</f>
        <v>Oct</v>
      </c>
    </row>
    <row r="2127" spans="1:17" ht="15.6" x14ac:dyDescent="0.3">
      <c r="A2127" s="21" t="s">
        <v>235</v>
      </c>
      <c r="B2127" t="str">
        <f>VLOOKUP($A2127,'Customer Names'!$A$2:$D$2336,3,FALSE)</f>
        <v>Jennifer L</v>
      </c>
      <c r="C2127">
        <f>VLOOKUP($A2127,'Medical Examinations'!$A$1:$J$2336,2,FALSE)</f>
        <v>37.43</v>
      </c>
      <c r="D2127">
        <f>VLOOKUP($A2127,'Medical Examinations'!$A$1:$J$2336,3,FALSE)</f>
        <v>4.5599999999999996</v>
      </c>
      <c r="E2127" t="str">
        <f>VLOOKUP($A2127,'Medical Examinations'!$A$1:$J$2336,4,FALSE)</f>
        <v>No</v>
      </c>
      <c r="F2127" t="str">
        <f>VLOOKUP($A2127,'Medical Examinations'!$A$1:$J$2336,5,FALSE)</f>
        <v>No</v>
      </c>
      <c r="G2127" t="str">
        <f>VLOOKUP($A2127,'Medical Examinations'!$A$1:$J$2336,6,FALSE)</f>
        <v>Yes</v>
      </c>
      <c r="H2127">
        <f>VLOOKUP($A2127,'Medical Examinations'!$A$1:$J$2336,7,FALSE)</f>
        <v>1</v>
      </c>
      <c r="I2127" t="str">
        <f>VLOOKUP($A2127,'Medical Examinations'!$A$1:$J$2336,8,FALSE)</f>
        <v>No</v>
      </c>
      <c r="J2127" t="str">
        <f>VLOOKUP($A2127,'Medical Examinations'!$A$1:$J$2336,9,FALSE)</f>
        <v>Obesity</v>
      </c>
      <c r="K2127" t="str">
        <f>VLOOKUP($A2127,'Medical Examinations'!$A$1:$J$2336,10,FALSE)</f>
        <v>Normal</v>
      </c>
      <c r="L2127">
        <f>VLOOKUP($A2127,'Hospitalisation Details'!$A$1:$O$2344,2,FALSE)</f>
        <v>19</v>
      </c>
      <c r="M2127" s="6" t="str">
        <f>VLOOKUP($A2127,'Hospitalisation Details'!$A$1:$O$2344,5,FALSE)</f>
        <v>19-Aug-2003</v>
      </c>
      <c r="N2127" s="28">
        <f>VLOOKUP($A2127,'Hospitalisation Details'!$A$1:$O$2344,6,FALSE)</f>
        <v>19</v>
      </c>
      <c r="O2127" s="28">
        <f>VLOOKUP($A2127,'Hospitalisation Details'!$A$1:$O$2344,7,FALSE)</f>
        <v>0</v>
      </c>
      <c r="P2127" s="28">
        <f>VLOOKUP($A2127,'Hospitalisation Details'!$A$1:$O$2344,8,FALSE)</f>
        <v>2138.0700000000002</v>
      </c>
      <c r="Q2127" t="str">
        <f>VLOOKUP($A2127,'Hospitalisation Details'!$A$1:$O$2344,3,FALSE)</f>
        <v>Aug</v>
      </c>
    </row>
    <row r="2128" spans="1:17" ht="15.6" x14ac:dyDescent="0.3">
      <c r="A2128" s="21" t="s">
        <v>234</v>
      </c>
      <c r="B2128" t="str">
        <f>VLOOKUP($A2128,'Customer Names'!$A$2:$D$2336,3,FALSE)</f>
        <v>Jesus Sr</v>
      </c>
      <c r="C2128">
        <f>VLOOKUP($A2128,'Medical Examinations'!$A$1:$J$2336,2,FALSE)</f>
        <v>25.74</v>
      </c>
      <c r="D2128">
        <f>VLOOKUP($A2128,'Medical Examinations'!$A$1:$J$2336,3,FALSE)</f>
        <v>6.41</v>
      </c>
      <c r="E2128" t="str">
        <f>VLOOKUP($A2128,'Medical Examinations'!$A$1:$J$2336,4,FALSE)</f>
        <v>Yes</v>
      </c>
      <c r="F2128" t="str">
        <f>VLOOKUP($A2128,'Medical Examinations'!$A$1:$J$2336,5,FALSE)</f>
        <v>No</v>
      </c>
      <c r="G2128" t="str">
        <f>VLOOKUP($A2128,'Medical Examinations'!$A$1:$J$2336,6,FALSE)</f>
        <v>Yes</v>
      </c>
      <c r="H2128">
        <f>VLOOKUP($A2128,'Medical Examinations'!$A$1:$J$2336,7,FALSE)</f>
        <v>1</v>
      </c>
      <c r="I2128" t="str">
        <f>VLOOKUP($A2128,'Medical Examinations'!$A$1:$J$2336,8,FALSE)</f>
        <v>No</v>
      </c>
      <c r="J2128" t="str">
        <f>VLOOKUP($A2128,'Medical Examinations'!$A$1:$J$2336,9,FALSE)</f>
        <v>Over Weight</v>
      </c>
      <c r="K2128" t="str">
        <f>VLOOKUP($A2128,'Medical Examinations'!$A$1:$J$2336,10,FALSE)</f>
        <v>Diabetes</v>
      </c>
      <c r="L2128">
        <f>VLOOKUP($A2128,'Hospitalisation Details'!$A$1:$O$2344,2,FALSE)</f>
        <v>3</v>
      </c>
      <c r="M2128" s="6" t="str">
        <f>VLOOKUP($A2128,'Hospitalisation Details'!$A$1:$O$2344,5,FALSE)</f>
        <v>3-Sep-1997</v>
      </c>
      <c r="N2128" s="28">
        <f>VLOOKUP($A2128,'Hospitalisation Details'!$A$1:$O$2344,6,FALSE)</f>
        <v>25</v>
      </c>
      <c r="O2128" s="28">
        <f>VLOOKUP($A2128,'Hospitalisation Details'!$A$1:$O$2344,7,FALSE)</f>
        <v>0</v>
      </c>
      <c r="P2128" s="28">
        <f>VLOOKUP($A2128,'Hospitalisation Details'!$A$1:$O$2344,8,FALSE)</f>
        <v>2137.65</v>
      </c>
      <c r="Q2128" t="str">
        <f>VLOOKUP($A2128,'Hospitalisation Details'!$A$1:$O$2344,3,FALSE)</f>
        <v>Sep</v>
      </c>
    </row>
    <row r="2129" spans="1:17" ht="15.6" x14ac:dyDescent="0.3">
      <c r="A2129" s="21" t="s">
        <v>233</v>
      </c>
      <c r="B2129" t="str">
        <f>VLOOKUP($A2129,'Customer Names'!$A$2:$D$2336,3,FALSE)</f>
        <v>Kristen</v>
      </c>
      <c r="C2129">
        <f>VLOOKUP($A2129,'Medical Examinations'!$A$1:$J$2336,2,FALSE)</f>
        <v>36.575000000000003</v>
      </c>
      <c r="D2129">
        <f>VLOOKUP($A2129,'Medical Examinations'!$A$1:$J$2336,3,FALSE)</f>
        <v>5.57</v>
      </c>
      <c r="E2129" t="str">
        <f>VLOOKUP($A2129,'Medical Examinations'!$A$1:$J$2336,4,FALSE)</f>
        <v>No</v>
      </c>
      <c r="F2129" t="str">
        <f>VLOOKUP($A2129,'Medical Examinations'!$A$1:$J$2336,5,FALSE)</f>
        <v>No</v>
      </c>
      <c r="G2129" t="str">
        <f>VLOOKUP($A2129,'Medical Examinations'!$A$1:$J$2336,6,FALSE)</f>
        <v>Yes</v>
      </c>
      <c r="H2129">
        <f>VLOOKUP($A2129,'Medical Examinations'!$A$1:$J$2336,7,FALSE)</f>
        <v>1</v>
      </c>
      <c r="I2129" t="str">
        <f>VLOOKUP($A2129,'Medical Examinations'!$A$1:$J$2336,8,FALSE)</f>
        <v>No</v>
      </c>
      <c r="J2129" t="str">
        <f>VLOOKUP($A2129,'Medical Examinations'!$A$1:$J$2336,9,FALSE)</f>
        <v>Obesity</v>
      </c>
      <c r="K2129" t="str">
        <f>VLOOKUP($A2129,'Medical Examinations'!$A$1:$J$2336,10,FALSE)</f>
        <v>Normal</v>
      </c>
      <c r="L2129">
        <f>VLOOKUP($A2129,'Hospitalisation Details'!$A$1:$O$2344,2,FALSE)</f>
        <v>26</v>
      </c>
      <c r="M2129" s="6" t="str">
        <f>VLOOKUP($A2129,'Hospitalisation Details'!$A$1:$O$2344,5,FALSE)</f>
        <v>26-Sep-2003</v>
      </c>
      <c r="N2129" s="28">
        <f>VLOOKUP($A2129,'Hospitalisation Details'!$A$1:$O$2344,6,FALSE)</f>
        <v>19</v>
      </c>
      <c r="O2129" s="28">
        <f>VLOOKUP($A2129,'Hospitalisation Details'!$A$1:$O$2344,7,FALSE)</f>
        <v>0</v>
      </c>
      <c r="P2129" s="28">
        <f>VLOOKUP($A2129,'Hospitalisation Details'!$A$1:$O$2344,8,FALSE)</f>
        <v>2136.88</v>
      </c>
      <c r="Q2129" t="str">
        <f>VLOOKUP($A2129,'Hospitalisation Details'!$A$1:$O$2344,3,FALSE)</f>
        <v>Sep</v>
      </c>
    </row>
    <row r="2130" spans="1:17" ht="15.6" x14ac:dyDescent="0.3">
      <c r="A2130" s="21" t="s">
        <v>232</v>
      </c>
      <c r="B2130" t="str">
        <f>VLOOKUP($A2130,'Customer Names'!$A$2:$D$2336,3,FALSE)</f>
        <v>Catherine C</v>
      </c>
      <c r="C2130">
        <f>VLOOKUP($A2130,'Medical Examinations'!$A$1:$J$2336,2,FALSE)</f>
        <v>35.15</v>
      </c>
      <c r="D2130">
        <f>VLOOKUP($A2130,'Medical Examinations'!$A$1:$J$2336,3,FALSE)</f>
        <v>5.47</v>
      </c>
      <c r="E2130" t="str">
        <f>VLOOKUP($A2130,'Medical Examinations'!$A$1:$J$2336,4,FALSE)</f>
        <v>No</v>
      </c>
      <c r="F2130" t="str">
        <f>VLOOKUP($A2130,'Medical Examinations'!$A$1:$J$2336,5,FALSE)</f>
        <v>No</v>
      </c>
      <c r="G2130" t="str">
        <f>VLOOKUP($A2130,'Medical Examinations'!$A$1:$J$2336,6,FALSE)</f>
        <v>Yes</v>
      </c>
      <c r="H2130">
        <f>VLOOKUP($A2130,'Medical Examinations'!$A$1:$J$2336,7,FALSE)</f>
        <v>1</v>
      </c>
      <c r="I2130" t="str">
        <f>VLOOKUP($A2130,'Medical Examinations'!$A$1:$J$2336,8,FALSE)</f>
        <v>No</v>
      </c>
      <c r="J2130" t="str">
        <f>VLOOKUP($A2130,'Medical Examinations'!$A$1:$J$2336,9,FALSE)</f>
        <v>Obesity</v>
      </c>
      <c r="K2130" t="str">
        <f>VLOOKUP($A2130,'Medical Examinations'!$A$1:$J$2336,10,FALSE)</f>
        <v>Normal</v>
      </c>
      <c r="L2130">
        <f>VLOOKUP($A2130,'Hospitalisation Details'!$A$1:$O$2344,2,FALSE)</f>
        <v>1</v>
      </c>
      <c r="M2130" s="6" t="str">
        <f>VLOOKUP($A2130,'Hospitalisation Details'!$A$1:$O$2344,5,FALSE)</f>
        <v>1-Sep-2003</v>
      </c>
      <c r="N2130" s="28">
        <f>VLOOKUP($A2130,'Hospitalisation Details'!$A$1:$O$2344,6,FALSE)</f>
        <v>19</v>
      </c>
      <c r="O2130" s="28">
        <f>VLOOKUP($A2130,'Hospitalisation Details'!$A$1:$O$2344,7,FALSE)</f>
        <v>0</v>
      </c>
      <c r="P2130" s="28">
        <f>VLOOKUP($A2130,'Hospitalisation Details'!$A$1:$O$2344,8,FALSE)</f>
        <v>2134.9</v>
      </c>
      <c r="Q2130" t="str">
        <f>VLOOKUP($A2130,'Hospitalisation Details'!$A$1:$O$2344,3,FALSE)</f>
        <v>Sep</v>
      </c>
    </row>
    <row r="2131" spans="1:17" ht="15.6" x14ac:dyDescent="0.3">
      <c r="A2131" s="21" t="s">
        <v>231</v>
      </c>
      <c r="B2131" t="str">
        <f>VLOOKUP($A2131,'Customer Names'!$A$2:$D$2336,3,FALSE)</f>
        <v>Paula</v>
      </c>
      <c r="C2131">
        <f>VLOOKUP($A2131,'Medical Examinations'!$A$1:$J$2336,2,FALSE)</f>
        <v>32.11</v>
      </c>
      <c r="D2131">
        <f>VLOOKUP($A2131,'Medical Examinations'!$A$1:$J$2336,3,FALSE)</f>
        <v>4.43</v>
      </c>
      <c r="E2131" t="str">
        <f>VLOOKUP($A2131,'Medical Examinations'!$A$1:$J$2336,4,FALSE)</f>
        <v>No</v>
      </c>
      <c r="F2131" t="str">
        <f>VLOOKUP($A2131,'Medical Examinations'!$A$1:$J$2336,5,FALSE)</f>
        <v>No</v>
      </c>
      <c r="G2131" t="str">
        <f>VLOOKUP($A2131,'Medical Examinations'!$A$1:$J$2336,6,FALSE)</f>
        <v>Yes</v>
      </c>
      <c r="H2131">
        <f>VLOOKUP($A2131,'Medical Examinations'!$A$1:$J$2336,7,FALSE)</f>
        <v>1</v>
      </c>
      <c r="I2131" t="str">
        <f>VLOOKUP($A2131,'Medical Examinations'!$A$1:$J$2336,8,FALSE)</f>
        <v>No</v>
      </c>
      <c r="J2131" t="str">
        <f>VLOOKUP($A2131,'Medical Examinations'!$A$1:$J$2336,9,FALSE)</f>
        <v>Obesity</v>
      </c>
      <c r="K2131" t="str">
        <f>VLOOKUP($A2131,'Medical Examinations'!$A$1:$J$2336,10,FALSE)</f>
        <v>Normal</v>
      </c>
      <c r="L2131">
        <f>VLOOKUP($A2131,'Hospitalisation Details'!$A$1:$O$2344,2,FALSE)</f>
        <v>22</v>
      </c>
      <c r="M2131" s="6" t="str">
        <f>VLOOKUP($A2131,'Hospitalisation Details'!$A$1:$O$2344,5,FALSE)</f>
        <v>22-Dec-2003</v>
      </c>
      <c r="N2131" s="28">
        <f>VLOOKUP($A2131,'Hospitalisation Details'!$A$1:$O$2344,6,FALSE)</f>
        <v>19</v>
      </c>
      <c r="O2131" s="28">
        <f>VLOOKUP($A2131,'Hospitalisation Details'!$A$1:$O$2344,7,FALSE)</f>
        <v>0</v>
      </c>
      <c r="P2131" s="28">
        <f>VLOOKUP($A2131,'Hospitalisation Details'!$A$1:$O$2344,8,FALSE)</f>
        <v>2130.6799999999998</v>
      </c>
      <c r="Q2131" t="str">
        <f>VLOOKUP($A2131,'Hospitalisation Details'!$A$1:$O$2344,3,FALSE)</f>
        <v>Dec</v>
      </c>
    </row>
    <row r="2132" spans="1:17" ht="15.6" x14ac:dyDescent="0.3">
      <c r="A2132" s="21" t="s">
        <v>230</v>
      </c>
      <c r="B2132" t="str">
        <f>VLOOKUP($A2132,'Customer Names'!$A$2:$D$2336,3,FALSE)</f>
        <v>Evan</v>
      </c>
      <c r="C2132">
        <f>VLOOKUP($A2132,'Medical Examinations'!$A$1:$J$2336,2,FALSE)</f>
        <v>30.495000000000001</v>
      </c>
      <c r="D2132">
        <f>VLOOKUP($A2132,'Medical Examinations'!$A$1:$J$2336,3,FALSE)</f>
        <v>4.95</v>
      </c>
      <c r="E2132" t="str">
        <f>VLOOKUP($A2132,'Medical Examinations'!$A$1:$J$2336,4,FALSE)</f>
        <v>No</v>
      </c>
      <c r="F2132" t="str">
        <f>VLOOKUP($A2132,'Medical Examinations'!$A$1:$J$2336,5,FALSE)</f>
        <v>No</v>
      </c>
      <c r="G2132" t="str">
        <f>VLOOKUP($A2132,'Medical Examinations'!$A$1:$J$2336,6,FALSE)</f>
        <v>Yes</v>
      </c>
      <c r="H2132">
        <f>VLOOKUP($A2132,'Medical Examinations'!$A$1:$J$2336,7,FALSE)</f>
        <v>1</v>
      </c>
      <c r="I2132" t="str">
        <f>VLOOKUP($A2132,'Medical Examinations'!$A$1:$J$2336,8,FALSE)</f>
        <v>No</v>
      </c>
      <c r="J2132" t="str">
        <f>VLOOKUP($A2132,'Medical Examinations'!$A$1:$J$2336,9,FALSE)</f>
        <v>Obesity</v>
      </c>
      <c r="K2132" t="str">
        <f>VLOOKUP($A2132,'Medical Examinations'!$A$1:$J$2336,10,FALSE)</f>
        <v>Normal</v>
      </c>
      <c r="L2132">
        <f>VLOOKUP($A2132,'Hospitalisation Details'!$A$1:$O$2344,2,FALSE)</f>
        <v>30</v>
      </c>
      <c r="M2132" s="6" t="str">
        <f>VLOOKUP($A2132,'Hospitalisation Details'!$A$1:$O$2344,5,FALSE)</f>
        <v>30-Aug-2003</v>
      </c>
      <c r="N2132" s="28">
        <f>VLOOKUP($A2132,'Hospitalisation Details'!$A$1:$O$2344,6,FALSE)</f>
        <v>19</v>
      </c>
      <c r="O2132" s="28">
        <f>VLOOKUP($A2132,'Hospitalisation Details'!$A$1:$O$2344,7,FALSE)</f>
        <v>0</v>
      </c>
      <c r="P2132" s="28">
        <f>VLOOKUP($A2132,'Hospitalisation Details'!$A$1:$O$2344,8,FALSE)</f>
        <v>2128.4299999999998</v>
      </c>
      <c r="Q2132" t="str">
        <f>VLOOKUP($A2132,'Hospitalisation Details'!$A$1:$O$2344,3,FALSE)</f>
        <v>Aug</v>
      </c>
    </row>
    <row r="2133" spans="1:17" ht="15.6" x14ac:dyDescent="0.3">
      <c r="A2133" s="21" t="s">
        <v>229</v>
      </c>
      <c r="B2133" t="str">
        <f>VLOOKUP($A2133,'Customer Names'!$A$2:$D$2336,3,FALSE)</f>
        <v>Nathan J</v>
      </c>
      <c r="C2133">
        <f>VLOOKUP($A2133,'Medical Examinations'!$A$1:$J$2336,2,FALSE)</f>
        <v>29.24</v>
      </c>
      <c r="D2133">
        <f>VLOOKUP($A2133,'Medical Examinations'!$A$1:$J$2336,3,FALSE)</f>
        <v>4.04</v>
      </c>
      <c r="E2133" t="str">
        <f>VLOOKUP($A2133,'Medical Examinations'!$A$1:$J$2336,4,FALSE)</f>
        <v>No</v>
      </c>
      <c r="F2133" t="str">
        <f>VLOOKUP($A2133,'Medical Examinations'!$A$1:$J$2336,5,FALSE)</f>
        <v>Yes</v>
      </c>
      <c r="G2133" t="str">
        <f>VLOOKUP($A2133,'Medical Examinations'!$A$1:$J$2336,6,FALSE)</f>
        <v>No</v>
      </c>
      <c r="H2133">
        <f>VLOOKUP($A2133,'Medical Examinations'!$A$1:$J$2336,7,FALSE)</f>
        <v>1</v>
      </c>
      <c r="I2133" t="str">
        <f>VLOOKUP($A2133,'Medical Examinations'!$A$1:$J$2336,8,FALSE)</f>
        <v>No</v>
      </c>
      <c r="J2133" t="str">
        <f>VLOOKUP($A2133,'Medical Examinations'!$A$1:$J$2336,9,FALSE)</f>
        <v>Over Weight</v>
      </c>
      <c r="K2133" t="str">
        <f>VLOOKUP($A2133,'Medical Examinations'!$A$1:$J$2336,10,FALSE)</f>
        <v>Normal</v>
      </c>
      <c r="L2133">
        <f>VLOOKUP($A2133,'Hospitalisation Details'!$A$1:$O$2344,2,FALSE)</f>
        <v>4</v>
      </c>
      <c r="M2133" s="6" t="str">
        <f>VLOOKUP($A2133,'Hospitalisation Details'!$A$1:$O$2344,5,FALSE)</f>
        <v>4-Nov-2004</v>
      </c>
      <c r="N2133" s="28">
        <f>VLOOKUP($A2133,'Hospitalisation Details'!$A$1:$O$2344,6,FALSE)</f>
        <v>18</v>
      </c>
      <c r="O2133" s="28">
        <f>VLOOKUP($A2133,'Hospitalisation Details'!$A$1:$O$2344,7,FALSE)</f>
        <v>0</v>
      </c>
      <c r="P2133" s="28">
        <f>VLOOKUP($A2133,'Hospitalisation Details'!$A$1:$O$2344,8,FALSE)</f>
        <v>2118.61</v>
      </c>
      <c r="Q2133" t="str">
        <f>VLOOKUP($A2133,'Hospitalisation Details'!$A$1:$O$2344,3,FALSE)</f>
        <v>Nov</v>
      </c>
    </row>
    <row r="2134" spans="1:17" ht="15.6" x14ac:dyDescent="0.3">
      <c r="A2134" s="21" t="s">
        <v>228</v>
      </c>
      <c r="B2134" t="str">
        <f>VLOOKUP($A2134,'Customer Names'!$A$2:$D$2336,3,FALSE)</f>
        <v>Ashley M</v>
      </c>
      <c r="C2134">
        <f>VLOOKUP($A2134,'Medical Examinations'!$A$1:$J$2336,2,FALSE)</f>
        <v>22.515000000000001</v>
      </c>
      <c r="D2134">
        <f>VLOOKUP($A2134,'Medical Examinations'!$A$1:$J$2336,3,FALSE)</f>
        <v>5.93</v>
      </c>
      <c r="E2134" t="str">
        <f>VLOOKUP($A2134,'Medical Examinations'!$A$1:$J$2336,4,FALSE)</f>
        <v>No</v>
      </c>
      <c r="F2134" t="str">
        <f>VLOOKUP($A2134,'Medical Examinations'!$A$1:$J$2336,5,FALSE)</f>
        <v>No</v>
      </c>
      <c r="G2134" t="str">
        <f>VLOOKUP($A2134,'Medical Examinations'!$A$1:$J$2336,6,FALSE)</f>
        <v>Yes</v>
      </c>
      <c r="H2134">
        <f>VLOOKUP($A2134,'Medical Examinations'!$A$1:$J$2336,7,FALSE)</f>
        <v>1</v>
      </c>
      <c r="I2134" t="str">
        <f>VLOOKUP($A2134,'Medical Examinations'!$A$1:$J$2336,8,FALSE)</f>
        <v>No</v>
      </c>
      <c r="J2134" t="str">
        <f>VLOOKUP($A2134,'Medical Examinations'!$A$1:$J$2336,9,FALSE)</f>
        <v>Normal Weight</v>
      </c>
      <c r="K2134" t="str">
        <f>VLOOKUP($A2134,'Medical Examinations'!$A$1:$J$2336,10,FALSE)</f>
        <v>Prediabetes</v>
      </c>
      <c r="L2134">
        <f>VLOOKUP($A2134,'Hospitalisation Details'!$A$1:$O$2344,2,FALSE)</f>
        <v>30</v>
      </c>
      <c r="M2134" s="6" t="str">
        <f>VLOOKUP($A2134,'Hospitalisation Details'!$A$1:$O$2344,5,FALSE)</f>
        <v>30-Sep-2003</v>
      </c>
      <c r="N2134" s="28">
        <f>VLOOKUP($A2134,'Hospitalisation Details'!$A$1:$O$2344,6,FALSE)</f>
        <v>19</v>
      </c>
      <c r="O2134" s="28">
        <f>VLOOKUP($A2134,'Hospitalisation Details'!$A$1:$O$2344,7,FALSE)</f>
        <v>0</v>
      </c>
      <c r="P2134" s="28">
        <f>VLOOKUP($A2134,'Hospitalisation Details'!$A$1:$O$2344,8,FALSE)</f>
        <v>2117.34</v>
      </c>
      <c r="Q2134" t="str">
        <f>VLOOKUP($A2134,'Hospitalisation Details'!$A$1:$O$2344,3,FALSE)</f>
        <v>Sep</v>
      </c>
    </row>
    <row r="2135" spans="1:17" ht="15.6" x14ac:dyDescent="0.3">
      <c r="A2135" s="21" t="s">
        <v>227</v>
      </c>
      <c r="B2135" t="str">
        <f>VLOOKUP($A2135,'Customer Names'!$A$2:$D$2336,3,FALSE)</f>
        <v>Jason</v>
      </c>
      <c r="C2135">
        <f>VLOOKUP($A2135,'Medical Examinations'!$A$1:$J$2336,2,FALSE)</f>
        <v>15.65</v>
      </c>
      <c r="D2135">
        <f>VLOOKUP($A2135,'Medical Examinations'!$A$1:$J$2336,3,FALSE)</f>
        <v>4.2300000000000004</v>
      </c>
      <c r="E2135" t="str">
        <f>VLOOKUP($A2135,'Medical Examinations'!$A$1:$J$2336,4,FALSE)</f>
        <v>No</v>
      </c>
      <c r="F2135" t="str">
        <f>VLOOKUP($A2135,'Medical Examinations'!$A$1:$J$2336,5,FALSE)</f>
        <v>No</v>
      </c>
      <c r="G2135" t="str">
        <f>VLOOKUP($A2135,'Medical Examinations'!$A$1:$J$2336,6,FALSE)</f>
        <v>No</v>
      </c>
      <c r="H2135">
        <f>VLOOKUP($A2135,'Medical Examinations'!$A$1:$J$2336,7,FALSE)</f>
        <v>0</v>
      </c>
      <c r="I2135" t="str">
        <f>VLOOKUP($A2135,'Medical Examinations'!$A$1:$J$2336,8,FALSE)</f>
        <v>No</v>
      </c>
      <c r="J2135" t="str">
        <f>VLOOKUP($A2135,'Medical Examinations'!$A$1:$J$2336,9,FALSE)</f>
        <v>Under Weight</v>
      </c>
      <c r="K2135" t="str">
        <f>VLOOKUP($A2135,'Medical Examinations'!$A$1:$J$2336,10,FALSE)</f>
        <v>Normal</v>
      </c>
      <c r="L2135">
        <f>VLOOKUP($A2135,'Hospitalisation Details'!$A$1:$O$2344,2,FALSE)</f>
        <v>21</v>
      </c>
      <c r="M2135" s="6" t="str">
        <f>VLOOKUP($A2135,'Hospitalisation Details'!$A$1:$O$2344,5,FALSE)</f>
        <v>21-Jul-1989</v>
      </c>
      <c r="N2135" s="28">
        <f>VLOOKUP($A2135,'Hospitalisation Details'!$A$1:$O$2344,6,FALSE)</f>
        <v>33</v>
      </c>
      <c r="O2135" s="28">
        <f>VLOOKUP($A2135,'Hospitalisation Details'!$A$1:$O$2344,7,FALSE)</f>
        <v>3</v>
      </c>
      <c r="P2135" s="28">
        <f>VLOOKUP($A2135,'Hospitalisation Details'!$A$1:$O$2344,8,FALSE)</f>
        <v>2106.2600000000002</v>
      </c>
      <c r="Q2135" t="str">
        <f>VLOOKUP($A2135,'Hospitalisation Details'!$A$1:$O$2344,3,FALSE)</f>
        <v>Jul</v>
      </c>
    </row>
    <row r="2136" spans="1:17" ht="15.6" x14ac:dyDescent="0.3">
      <c r="A2136" s="21" t="s">
        <v>226</v>
      </c>
      <c r="B2136" t="str">
        <f>VLOOKUP($A2136,'Customer Names'!$A$2:$D$2336,3,FALSE)</f>
        <v>Marshall</v>
      </c>
      <c r="C2136">
        <f>VLOOKUP($A2136,'Medical Examinations'!$A$1:$J$2336,2,FALSE)</f>
        <v>27.36</v>
      </c>
      <c r="D2136">
        <f>VLOOKUP($A2136,'Medical Examinations'!$A$1:$J$2336,3,FALSE)</f>
        <v>5.59</v>
      </c>
      <c r="E2136" t="str">
        <f>VLOOKUP($A2136,'Medical Examinations'!$A$1:$J$2336,4,FALSE)</f>
        <v>Yes</v>
      </c>
      <c r="F2136" t="str">
        <f>VLOOKUP($A2136,'Medical Examinations'!$A$1:$J$2336,5,FALSE)</f>
        <v>No</v>
      </c>
      <c r="G2136" t="str">
        <f>VLOOKUP($A2136,'Medical Examinations'!$A$1:$J$2336,6,FALSE)</f>
        <v>No</v>
      </c>
      <c r="H2136">
        <f>VLOOKUP($A2136,'Medical Examinations'!$A$1:$J$2336,7,FALSE)</f>
        <v>0</v>
      </c>
      <c r="I2136" t="str">
        <f>VLOOKUP($A2136,'Medical Examinations'!$A$1:$J$2336,8,FALSE)</f>
        <v>No</v>
      </c>
      <c r="J2136" t="str">
        <f>VLOOKUP($A2136,'Medical Examinations'!$A$1:$J$2336,9,FALSE)</f>
        <v>Over Weight</v>
      </c>
      <c r="K2136" t="str">
        <f>VLOOKUP($A2136,'Medical Examinations'!$A$1:$J$2336,10,FALSE)</f>
        <v>Normal</v>
      </c>
      <c r="L2136">
        <f>VLOOKUP($A2136,'Hospitalisation Details'!$A$1:$O$2344,2,FALSE)</f>
        <v>28</v>
      </c>
      <c r="M2136" s="6" t="str">
        <f>VLOOKUP($A2136,'Hospitalisation Details'!$A$1:$O$2344,5,FALSE)</f>
        <v>28-Nov-2001</v>
      </c>
      <c r="N2136" s="28">
        <f>VLOOKUP($A2136,'Hospitalisation Details'!$A$1:$O$2344,6,FALSE)</f>
        <v>21</v>
      </c>
      <c r="O2136" s="28">
        <f>VLOOKUP($A2136,'Hospitalisation Details'!$A$1:$O$2344,7,FALSE)</f>
        <v>0</v>
      </c>
      <c r="P2136" s="28">
        <f>VLOOKUP($A2136,'Hospitalisation Details'!$A$1:$O$2344,8,FALSE)</f>
        <v>2104.11</v>
      </c>
      <c r="Q2136" t="str">
        <f>VLOOKUP($A2136,'Hospitalisation Details'!$A$1:$O$2344,3,FALSE)</f>
        <v>Nov</v>
      </c>
    </row>
    <row r="2137" spans="1:17" ht="15.6" x14ac:dyDescent="0.3">
      <c r="A2137" s="21" t="s">
        <v>225</v>
      </c>
      <c r="B2137" t="str">
        <f>VLOOKUP($A2137,'Customer Names'!$A$2:$D$2336,3,FALSE)</f>
        <v>Lavar</v>
      </c>
      <c r="C2137">
        <f>VLOOKUP($A2137,'Medical Examinations'!$A$1:$J$2336,2,FALSE)</f>
        <v>22.3</v>
      </c>
      <c r="D2137">
        <f>VLOOKUP($A2137,'Medical Examinations'!$A$1:$J$2336,3,FALSE)</f>
        <v>4.8899999999999997</v>
      </c>
      <c r="E2137" t="str">
        <f>VLOOKUP($A2137,'Medical Examinations'!$A$1:$J$2336,4,FALSE)</f>
        <v>Yes</v>
      </c>
      <c r="F2137" t="str">
        <f>VLOOKUP($A2137,'Medical Examinations'!$A$1:$J$2336,5,FALSE)</f>
        <v>No</v>
      </c>
      <c r="G2137" t="str">
        <f>VLOOKUP($A2137,'Medical Examinations'!$A$1:$J$2336,6,FALSE)</f>
        <v>No</v>
      </c>
      <c r="H2137">
        <f>VLOOKUP($A2137,'Medical Examinations'!$A$1:$J$2336,7,FALSE)</f>
        <v>0</v>
      </c>
      <c r="I2137" t="str">
        <f>VLOOKUP($A2137,'Medical Examinations'!$A$1:$J$2336,8,FALSE)</f>
        <v>No</v>
      </c>
      <c r="J2137" t="str">
        <f>VLOOKUP($A2137,'Medical Examinations'!$A$1:$J$2336,9,FALSE)</f>
        <v>Normal Weight</v>
      </c>
      <c r="K2137" t="str">
        <f>VLOOKUP($A2137,'Medical Examinations'!$A$1:$J$2336,10,FALSE)</f>
        <v>Normal</v>
      </c>
      <c r="L2137">
        <f>VLOOKUP($A2137,'Hospitalisation Details'!$A$1:$O$2344,2,FALSE)</f>
        <v>22</v>
      </c>
      <c r="M2137" s="6" t="str">
        <f>VLOOKUP($A2137,'Hospitalisation Details'!$A$1:$O$2344,5,FALSE)</f>
        <v>22-Jun-2001</v>
      </c>
      <c r="N2137" s="28">
        <f>VLOOKUP($A2137,'Hospitalisation Details'!$A$1:$O$2344,6,FALSE)</f>
        <v>21</v>
      </c>
      <c r="O2137" s="28">
        <f>VLOOKUP($A2137,'Hospitalisation Details'!$A$1:$O$2344,7,FALSE)</f>
        <v>1</v>
      </c>
      <c r="P2137" s="28">
        <f>VLOOKUP($A2137,'Hospitalisation Details'!$A$1:$O$2344,8,FALSE)</f>
        <v>2103.08</v>
      </c>
      <c r="Q2137" t="str">
        <f>VLOOKUP($A2137,'Hospitalisation Details'!$A$1:$O$2344,3,FALSE)</f>
        <v>Jun</v>
      </c>
    </row>
    <row r="2138" spans="1:17" ht="15.6" x14ac:dyDescent="0.3">
      <c r="A2138" s="21" t="s">
        <v>224</v>
      </c>
      <c r="B2138" t="str">
        <f>VLOOKUP($A2138,'Customer Names'!$A$2:$D$2336,3,FALSE)</f>
        <v>Charlie T</v>
      </c>
      <c r="C2138">
        <f>VLOOKUP($A2138,'Medical Examinations'!$A$1:$J$2336,2,FALSE)</f>
        <v>26.03</v>
      </c>
      <c r="D2138">
        <f>VLOOKUP($A2138,'Medical Examinations'!$A$1:$J$2336,3,FALSE)</f>
        <v>5.81</v>
      </c>
      <c r="E2138" t="str">
        <f>VLOOKUP($A2138,'Medical Examinations'!$A$1:$J$2336,4,FALSE)</f>
        <v>Yes</v>
      </c>
      <c r="F2138" t="str">
        <f>VLOOKUP($A2138,'Medical Examinations'!$A$1:$J$2336,5,FALSE)</f>
        <v>No</v>
      </c>
      <c r="G2138" t="str">
        <f>VLOOKUP($A2138,'Medical Examinations'!$A$1:$J$2336,6,FALSE)</f>
        <v>No</v>
      </c>
      <c r="H2138">
        <f>VLOOKUP($A2138,'Medical Examinations'!$A$1:$J$2336,7,FALSE)</f>
        <v>0</v>
      </c>
      <c r="I2138" t="str">
        <f>VLOOKUP($A2138,'Medical Examinations'!$A$1:$J$2336,8,FALSE)</f>
        <v>No</v>
      </c>
      <c r="J2138" t="str">
        <f>VLOOKUP($A2138,'Medical Examinations'!$A$1:$J$2336,9,FALSE)</f>
        <v>Over Weight</v>
      </c>
      <c r="K2138" t="str">
        <f>VLOOKUP($A2138,'Medical Examinations'!$A$1:$J$2336,10,FALSE)</f>
        <v>Prediabetes</v>
      </c>
      <c r="L2138">
        <f>VLOOKUP($A2138,'Hospitalisation Details'!$A$1:$O$2344,2,FALSE)</f>
        <v>14</v>
      </c>
      <c r="M2138" s="6" t="str">
        <f>VLOOKUP($A2138,'Hospitalisation Details'!$A$1:$O$2344,5,FALSE)</f>
        <v>14-Aug-2001</v>
      </c>
      <c r="N2138" s="28">
        <f>VLOOKUP($A2138,'Hospitalisation Details'!$A$1:$O$2344,6,FALSE)</f>
        <v>21</v>
      </c>
      <c r="O2138" s="28">
        <f>VLOOKUP($A2138,'Hospitalisation Details'!$A$1:$O$2344,7,FALSE)</f>
        <v>0</v>
      </c>
      <c r="P2138" s="28">
        <f>VLOOKUP($A2138,'Hospitalisation Details'!$A$1:$O$2344,8,FALSE)</f>
        <v>2102.2600000000002</v>
      </c>
      <c r="Q2138" t="str">
        <f>VLOOKUP($A2138,'Hospitalisation Details'!$A$1:$O$2344,3,FALSE)</f>
        <v>Aug</v>
      </c>
    </row>
    <row r="2139" spans="1:17" ht="15.6" x14ac:dyDescent="0.3">
      <c r="A2139" s="21" t="s">
        <v>223</v>
      </c>
      <c r="B2139" t="str">
        <f>VLOOKUP($A2139,'Customer Names'!$A$2:$D$2336,3,FALSE)</f>
        <v>Lauren</v>
      </c>
      <c r="C2139">
        <f>VLOOKUP($A2139,'Medical Examinations'!$A$1:$J$2336,2,FALSE)</f>
        <v>27.74</v>
      </c>
      <c r="D2139">
        <f>VLOOKUP($A2139,'Medical Examinations'!$A$1:$J$2336,3,FALSE)</f>
        <v>4.29</v>
      </c>
      <c r="E2139" t="str">
        <f>VLOOKUP($A2139,'Medical Examinations'!$A$1:$J$2336,4,FALSE)</f>
        <v>No</v>
      </c>
      <c r="F2139" t="str">
        <f>VLOOKUP($A2139,'Medical Examinations'!$A$1:$J$2336,5,FALSE)</f>
        <v>Yes</v>
      </c>
      <c r="G2139" t="str">
        <f>VLOOKUP($A2139,'Medical Examinations'!$A$1:$J$2336,6,FALSE)</f>
        <v>No</v>
      </c>
      <c r="H2139">
        <f>VLOOKUP($A2139,'Medical Examinations'!$A$1:$J$2336,7,FALSE)</f>
        <v>1</v>
      </c>
      <c r="I2139" t="str">
        <f>VLOOKUP($A2139,'Medical Examinations'!$A$1:$J$2336,8,FALSE)</f>
        <v>No</v>
      </c>
      <c r="J2139" t="str">
        <f>VLOOKUP($A2139,'Medical Examinations'!$A$1:$J$2336,9,FALSE)</f>
        <v>Over Weight</v>
      </c>
      <c r="K2139" t="str">
        <f>VLOOKUP($A2139,'Medical Examinations'!$A$1:$J$2336,10,FALSE)</f>
        <v>Normal</v>
      </c>
      <c r="L2139">
        <f>VLOOKUP($A2139,'Hospitalisation Details'!$A$1:$O$2344,2,FALSE)</f>
        <v>12</v>
      </c>
      <c r="M2139" s="6" t="str">
        <f>VLOOKUP($A2139,'Hospitalisation Details'!$A$1:$O$2344,5,FALSE)</f>
        <v>12-Jun-2004</v>
      </c>
      <c r="N2139" s="28">
        <f>VLOOKUP($A2139,'Hospitalisation Details'!$A$1:$O$2344,6,FALSE)</f>
        <v>18</v>
      </c>
      <c r="O2139" s="28">
        <f>VLOOKUP($A2139,'Hospitalisation Details'!$A$1:$O$2344,7,FALSE)</f>
        <v>0</v>
      </c>
      <c r="P2139" s="28">
        <f>VLOOKUP($A2139,'Hospitalisation Details'!$A$1:$O$2344,8,FALSE)</f>
        <v>2094.1</v>
      </c>
      <c r="Q2139" t="str">
        <f>VLOOKUP($A2139,'Hospitalisation Details'!$A$1:$O$2344,3,FALSE)</f>
        <v>Jun</v>
      </c>
    </row>
    <row r="2140" spans="1:17" ht="15.6" x14ac:dyDescent="0.3">
      <c r="A2140" s="21" t="s">
        <v>222</v>
      </c>
      <c r="B2140" t="str">
        <f>VLOOKUP($A2140,'Customer Names'!$A$2:$D$2336,3,FALSE)</f>
        <v>Arthur</v>
      </c>
      <c r="C2140">
        <f>VLOOKUP($A2140,'Medical Examinations'!$A$1:$J$2336,2,FALSE)</f>
        <v>32.11</v>
      </c>
      <c r="D2140">
        <f>VLOOKUP($A2140,'Medical Examinations'!$A$1:$J$2336,3,FALSE)</f>
        <v>4.03</v>
      </c>
      <c r="E2140" t="str">
        <f>VLOOKUP($A2140,'Medical Examinations'!$A$1:$J$2336,4,FALSE)</f>
        <v>Yes</v>
      </c>
      <c r="F2140" t="str">
        <f>VLOOKUP($A2140,'Medical Examinations'!$A$1:$J$2336,5,FALSE)</f>
        <v>Yes</v>
      </c>
      <c r="G2140" t="str">
        <f>VLOOKUP($A2140,'Medical Examinations'!$A$1:$J$2336,6,FALSE)</f>
        <v>No</v>
      </c>
      <c r="H2140">
        <f>VLOOKUP($A2140,'Medical Examinations'!$A$1:$J$2336,7,FALSE)</f>
        <v>2</v>
      </c>
      <c r="I2140" t="str">
        <f>VLOOKUP($A2140,'Medical Examinations'!$A$1:$J$2336,8,FALSE)</f>
        <v>No</v>
      </c>
      <c r="J2140" t="str">
        <f>VLOOKUP($A2140,'Medical Examinations'!$A$1:$J$2336,9,FALSE)</f>
        <v>Obesity</v>
      </c>
      <c r="K2140" t="str">
        <f>VLOOKUP($A2140,'Medical Examinations'!$A$1:$J$2336,10,FALSE)</f>
        <v>Normal</v>
      </c>
      <c r="L2140">
        <f>VLOOKUP($A2140,'Hospitalisation Details'!$A$1:$O$2344,2,FALSE)</f>
        <v>26</v>
      </c>
      <c r="M2140" s="6" t="str">
        <f>VLOOKUP($A2140,'Hospitalisation Details'!$A$1:$O$2344,5,FALSE)</f>
        <v>26-Jul-2000</v>
      </c>
      <c r="N2140" s="28">
        <f>VLOOKUP($A2140,'Hospitalisation Details'!$A$1:$O$2344,6,FALSE)</f>
        <v>22</v>
      </c>
      <c r="O2140" s="28">
        <f>VLOOKUP($A2140,'Hospitalisation Details'!$A$1:$O$2344,7,FALSE)</f>
        <v>0</v>
      </c>
      <c r="P2140" s="28">
        <f>VLOOKUP($A2140,'Hospitalisation Details'!$A$1:$O$2344,8,FALSE)</f>
        <v>2055.3200000000002</v>
      </c>
      <c r="Q2140" t="str">
        <f>VLOOKUP($A2140,'Hospitalisation Details'!$A$1:$O$2344,3,FALSE)</f>
        <v>Jul</v>
      </c>
    </row>
    <row r="2141" spans="1:17" ht="15.6" x14ac:dyDescent="0.3">
      <c r="A2141" s="21" t="s">
        <v>221</v>
      </c>
      <c r="B2141" t="str">
        <f>VLOOKUP($A2141,'Customer Names'!$A$2:$D$2336,3,FALSE)</f>
        <v>Thomas</v>
      </c>
      <c r="C2141">
        <f>VLOOKUP($A2141,'Medical Examinations'!$A$1:$J$2336,2,FALSE)</f>
        <v>25.175000000000001</v>
      </c>
      <c r="D2141">
        <f>VLOOKUP($A2141,'Medical Examinations'!$A$1:$J$2336,3,FALSE)</f>
        <v>6.29</v>
      </c>
      <c r="E2141" t="str">
        <f>VLOOKUP($A2141,'Medical Examinations'!$A$1:$J$2336,4,FALSE)</f>
        <v>Yes</v>
      </c>
      <c r="F2141" t="str">
        <f>VLOOKUP($A2141,'Medical Examinations'!$A$1:$J$2336,5,FALSE)</f>
        <v>Yes</v>
      </c>
      <c r="G2141" t="str">
        <f>VLOOKUP($A2141,'Medical Examinations'!$A$1:$J$2336,6,FALSE)</f>
        <v>No</v>
      </c>
      <c r="H2141">
        <f>VLOOKUP($A2141,'Medical Examinations'!$A$1:$J$2336,7,FALSE)</f>
        <v>2</v>
      </c>
      <c r="I2141" t="str">
        <f>VLOOKUP($A2141,'Medical Examinations'!$A$1:$J$2336,8,FALSE)</f>
        <v>No</v>
      </c>
      <c r="J2141" t="str">
        <f>VLOOKUP($A2141,'Medical Examinations'!$A$1:$J$2336,9,FALSE)</f>
        <v>Over Weight</v>
      </c>
      <c r="K2141" t="str">
        <f>VLOOKUP($A2141,'Medical Examinations'!$A$1:$J$2336,10,FALSE)</f>
        <v>Prediabetes</v>
      </c>
      <c r="L2141">
        <f>VLOOKUP($A2141,'Hospitalisation Details'!$A$1:$O$2344,2,FALSE)</f>
        <v>2</v>
      </c>
      <c r="M2141" s="6" t="str">
        <f>VLOOKUP($A2141,'Hospitalisation Details'!$A$1:$O$2344,5,FALSE)</f>
        <v>2-Sep-2000</v>
      </c>
      <c r="N2141" s="28">
        <f>VLOOKUP($A2141,'Hospitalisation Details'!$A$1:$O$2344,6,FALSE)</f>
        <v>22</v>
      </c>
      <c r="O2141" s="28">
        <f>VLOOKUP($A2141,'Hospitalisation Details'!$A$1:$O$2344,7,FALSE)</f>
        <v>0</v>
      </c>
      <c r="P2141" s="28">
        <f>VLOOKUP($A2141,'Hospitalisation Details'!$A$1:$O$2344,8,FALSE)</f>
        <v>2045.69</v>
      </c>
      <c r="Q2141" t="str">
        <f>VLOOKUP($A2141,'Hospitalisation Details'!$A$1:$O$2344,3,FALSE)</f>
        <v>Sep</v>
      </c>
    </row>
    <row r="2142" spans="1:17" ht="15.6" x14ac:dyDescent="0.3">
      <c r="A2142" s="21" t="s">
        <v>220</v>
      </c>
      <c r="B2142" t="str">
        <f>VLOOKUP($A2142,'Customer Names'!$A$2:$D$2336,3,FALSE)</f>
        <v>Jennifer</v>
      </c>
      <c r="C2142">
        <f>VLOOKUP($A2142,'Medical Examinations'!$A$1:$J$2336,2,FALSE)</f>
        <v>39.49</v>
      </c>
      <c r="D2142">
        <f>VLOOKUP($A2142,'Medical Examinations'!$A$1:$J$2336,3,FALSE)</f>
        <v>4.4800000000000004</v>
      </c>
      <c r="E2142" t="str">
        <f>VLOOKUP($A2142,'Medical Examinations'!$A$1:$J$2336,4,FALSE)</f>
        <v>Yes</v>
      </c>
      <c r="F2142" t="str">
        <f>VLOOKUP($A2142,'Medical Examinations'!$A$1:$J$2336,5,FALSE)</f>
        <v>No</v>
      </c>
      <c r="G2142" t="str">
        <f>VLOOKUP($A2142,'Medical Examinations'!$A$1:$J$2336,6,FALSE)</f>
        <v>No</v>
      </c>
      <c r="H2142">
        <f>VLOOKUP($A2142,'Medical Examinations'!$A$1:$J$2336,7,FALSE)</f>
        <v>0</v>
      </c>
      <c r="I2142" t="str">
        <f>VLOOKUP($A2142,'Medical Examinations'!$A$1:$J$2336,8,FALSE)</f>
        <v>No</v>
      </c>
      <c r="J2142" t="str">
        <f>VLOOKUP($A2142,'Medical Examinations'!$A$1:$J$2336,9,FALSE)</f>
        <v>Obesity</v>
      </c>
      <c r="K2142" t="str">
        <f>VLOOKUP($A2142,'Medical Examinations'!$A$1:$J$2336,10,FALSE)</f>
        <v>Normal</v>
      </c>
      <c r="L2142">
        <f>VLOOKUP($A2142,'Hospitalisation Details'!$A$1:$O$2344,2,FALSE)</f>
        <v>4</v>
      </c>
      <c r="M2142" s="6" t="str">
        <f>VLOOKUP($A2142,'Hospitalisation Details'!$A$1:$O$2344,5,FALSE)</f>
        <v>4-Aug-2001</v>
      </c>
      <c r="N2142" s="28">
        <f>VLOOKUP($A2142,'Hospitalisation Details'!$A$1:$O$2344,6,FALSE)</f>
        <v>21</v>
      </c>
      <c r="O2142" s="28">
        <f>VLOOKUP($A2142,'Hospitalisation Details'!$A$1:$O$2344,7,FALSE)</f>
        <v>0</v>
      </c>
      <c r="P2142" s="28">
        <f>VLOOKUP($A2142,'Hospitalisation Details'!$A$1:$O$2344,8,FALSE)</f>
        <v>2026.97</v>
      </c>
      <c r="Q2142" t="str">
        <f>VLOOKUP($A2142,'Hospitalisation Details'!$A$1:$O$2344,3,FALSE)</f>
        <v>Aug</v>
      </c>
    </row>
    <row r="2143" spans="1:17" ht="15.6" x14ac:dyDescent="0.3">
      <c r="A2143" s="21" t="s">
        <v>219</v>
      </c>
      <c r="B2143" t="str">
        <f>VLOOKUP($A2143,'Customer Names'!$A$2:$D$2336,3,FALSE)</f>
        <v>Tammy</v>
      </c>
      <c r="C2143">
        <f>VLOOKUP($A2143,'Medical Examinations'!$A$1:$J$2336,2,FALSE)</f>
        <v>34.869999999999997</v>
      </c>
      <c r="D2143">
        <f>VLOOKUP($A2143,'Medical Examinations'!$A$1:$J$2336,3,FALSE)</f>
        <v>5.51</v>
      </c>
      <c r="E2143" t="str">
        <f>VLOOKUP($A2143,'Medical Examinations'!$A$1:$J$2336,4,FALSE)</f>
        <v>Yes</v>
      </c>
      <c r="F2143" t="str">
        <f>VLOOKUP($A2143,'Medical Examinations'!$A$1:$J$2336,5,FALSE)</f>
        <v>No</v>
      </c>
      <c r="G2143" t="str">
        <f>VLOOKUP($A2143,'Medical Examinations'!$A$1:$J$2336,6,FALSE)</f>
        <v>No</v>
      </c>
      <c r="H2143">
        <f>VLOOKUP($A2143,'Medical Examinations'!$A$1:$J$2336,7,FALSE)</f>
        <v>0</v>
      </c>
      <c r="I2143" t="str">
        <f>VLOOKUP($A2143,'Medical Examinations'!$A$1:$J$2336,8,FALSE)</f>
        <v>No</v>
      </c>
      <c r="J2143" t="str">
        <f>VLOOKUP($A2143,'Medical Examinations'!$A$1:$J$2336,9,FALSE)</f>
        <v>Obesity</v>
      </c>
      <c r="K2143" t="str">
        <f>VLOOKUP($A2143,'Medical Examinations'!$A$1:$J$2336,10,FALSE)</f>
        <v>Normal</v>
      </c>
      <c r="L2143">
        <f>VLOOKUP($A2143,'Hospitalisation Details'!$A$1:$O$2344,2,FALSE)</f>
        <v>6</v>
      </c>
      <c r="M2143" s="6" t="str">
        <f>VLOOKUP($A2143,'Hospitalisation Details'!$A$1:$O$2344,5,FALSE)</f>
        <v>6-Sep-2001</v>
      </c>
      <c r="N2143" s="28">
        <f>VLOOKUP($A2143,'Hospitalisation Details'!$A$1:$O$2344,6,FALSE)</f>
        <v>21</v>
      </c>
      <c r="O2143" s="28">
        <f>VLOOKUP($A2143,'Hospitalisation Details'!$A$1:$O$2344,7,FALSE)</f>
        <v>0</v>
      </c>
      <c r="P2143" s="28">
        <f>VLOOKUP($A2143,'Hospitalisation Details'!$A$1:$O$2344,8,FALSE)</f>
        <v>2020.55</v>
      </c>
      <c r="Q2143" t="str">
        <f>VLOOKUP($A2143,'Hospitalisation Details'!$A$1:$O$2344,3,FALSE)</f>
        <v>Sep</v>
      </c>
    </row>
    <row r="2144" spans="1:17" ht="15.6" x14ac:dyDescent="0.3">
      <c r="A2144" s="21" t="s">
        <v>218</v>
      </c>
      <c r="B2144" t="str">
        <f>VLOOKUP($A2144,'Customer Names'!$A$2:$D$2336,3,FALSE)</f>
        <v>Lena</v>
      </c>
      <c r="C2144">
        <f>VLOOKUP($A2144,'Medical Examinations'!$A$1:$J$2336,2,FALSE)</f>
        <v>34.6</v>
      </c>
      <c r="D2144">
        <f>VLOOKUP($A2144,'Medical Examinations'!$A$1:$J$2336,3,FALSE)</f>
        <v>4.5</v>
      </c>
      <c r="E2144" t="str">
        <f>VLOOKUP($A2144,'Medical Examinations'!$A$1:$J$2336,4,FALSE)</f>
        <v>Yes</v>
      </c>
      <c r="F2144" t="str">
        <f>VLOOKUP($A2144,'Medical Examinations'!$A$1:$J$2336,5,FALSE)</f>
        <v>No</v>
      </c>
      <c r="G2144" t="str">
        <f>VLOOKUP($A2144,'Medical Examinations'!$A$1:$J$2336,6,FALSE)</f>
        <v>No</v>
      </c>
      <c r="H2144">
        <f>VLOOKUP($A2144,'Medical Examinations'!$A$1:$J$2336,7,FALSE)</f>
        <v>0</v>
      </c>
      <c r="I2144" t="str">
        <f>VLOOKUP($A2144,'Medical Examinations'!$A$1:$J$2336,8,FALSE)</f>
        <v>No</v>
      </c>
      <c r="J2144" t="str">
        <f>VLOOKUP($A2144,'Medical Examinations'!$A$1:$J$2336,9,FALSE)</f>
        <v>Obesity</v>
      </c>
      <c r="K2144" t="str">
        <f>VLOOKUP($A2144,'Medical Examinations'!$A$1:$J$2336,10,FALSE)</f>
        <v>Normal</v>
      </c>
      <c r="L2144">
        <f>VLOOKUP($A2144,'Hospitalisation Details'!$A$1:$O$2344,2,FALSE)</f>
        <v>1</v>
      </c>
      <c r="M2144" s="6" t="str">
        <f>VLOOKUP($A2144,'Hospitalisation Details'!$A$1:$O$2344,5,FALSE)</f>
        <v>1-Jul-2001</v>
      </c>
      <c r="N2144" s="28">
        <f>VLOOKUP($A2144,'Hospitalisation Details'!$A$1:$O$2344,6,FALSE)</f>
        <v>21</v>
      </c>
      <c r="O2144" s="28">
        <f>VLOOKUP($A2144,'Hospitalisation Details'!$A$1:$O$2344,7,FALSE)</f>
        <v>0</v>
      </c>
      <c r="P2144" s="28">
        <f>VLOOKUP($A2144,'Hospitalisation Details'!$A$1:$O$2344,8,FALSE)</f>
        <v>2020.18</v>
      </c>
      <c r="Q2144" t="str">
        <f>VLOOKUP($A2144,'Hospitalisation Details'!$A$1:$O$2344,3,FALSE)</f>
        <v>Jul</v>
      </c>
    </row>
    <row r="2145" spans="1:17" ht="15.6" x14ac:dyDescent="0.3">
      <c r="A2145" s="21" t="s">
        <v>217</v>
      </c>
      <c r="B2145" t="str">
        <f>VLOOKUP($A2145,'Customer Names'!$A$2:$D$2336,3,FALSE)</f>
        <v>Valentina</v>
      </c>
      <c r="C2145">
        <f>VLOOKUP($A2145,'Medical Examinations'!$A$1:$J$2336,2,FALSE)</f>
        <v>25.8</v>
      </c>
      <c r="D2145">
        <f>VLOOKUP($A2145,'Medical Examinations'!$A$1:$J$2336,3,FALSE)</f>
        <v>6.29</v>
      </c>
      <c r="E2145" t="str">
        <f>VLOOKUP($A2145,'Medical Examinations'!$A$1:$J$2336,4,FALSE)</f>
        <v>Yes</v>
      </c>
      <c r="F2145" t="str">
        <f>VLOOKUP($A2145,'Medical Examinations'!$A$1:$J$2336,5,FALSE)</f>
        <v>No</v>
      </c>
      <c r="G2145" t="str">
        <f>VLOOKUP($A2145,'Medical Examinations'!$A$1:$J$2336,6,FALSE)</f>
        <v>No</v>
      </c>
      <c r="H2145">
        <f>VLOOKUP($A2145,'Medical Examinations'!$A$1:$J$2336,7,FALSE)</f>
        <v>0</v>
      </c>
      <c r="I2145" t="str">
        <f>VLOOKUP($A2145,'Medical Examinations'!$A$1:$J$2336,8,FALSE)</f>
        <v>No</v>
      </c>
      <c r="J2145" t="str">
        <f>VLOOKUP($A2145,'Medical Examinations'!$A$1:$J$2336,9,FALSE)</f>
        <v>Over Weight</v>
      </c>
      <c r="K2145" t="str">
        <f>VLOOKUP($A2145,'Medical Examinations'!$A$1:$J$2336,10,FALSE)</f>
        <v>Prediabetes</v>
      </c>
      <c r="L2145">
        <f>VLOOKUP($A2145,'Hospitalisation Details'!$A$1:$O$2344,2,FALSE)</f>
        <v>14</v>
      </c>
      <c r="M2145" s="6" t="str">
        <f>VLOOKUP($A2145,'Hospitalisation Details'!$A$1:$O$2344,5,FALSE)</f>
        <v>14-Aug-2001</v>
      </c>
      <c r="N2145" s="28">
        <f>VLOOKUP($A2145,'Hospitalisation Details'!$A$1:$O$2344,6,FALSE)</f>
        <v>21</v>
      </c>
      <c r="O2145" s="28">
        <f>VLOOKUP($A2145,'Hospitalisation Details'!$A$1:$O$2344,7,FALSE)</f>
        <v>0</v>
      </c>
      <c r="P2145" s="28">
        <f>VLOOKUP($A2145,'Hospitalisation Details'!$A$1:$O$2344,8,FALSE)</f>
        <v>2007.95</v>
      </c>
      <c r="Q2145" t="str">
        <f>VLOOKUP($A2145,'Hospitalisation Details'!$A$1:$O$2344,3,FALSE)</f>
        <v>Aug</v>
      </c>
    </row>
    <row r="2146" spans="1:17" ht="15.6" x14ac:dyDescent="0.3">
      <c r="A2146" s="21" t="s">
        <v>216</v>
      </c>
      <c r="B2146" t="str">
        <f>VLOOKUP($A2146,'Customer Names'!$A$2:$D$2336,3,FALSE)</f>
        <v>Russell N</v>
      </c>
      <c r="C2146">
        <f>VLOOKUP($A2146,'Medical Examinations'!$A$1:$J$2336,2,FALSE)</f>
        <v>35.86</v>
      </c>
      <c r="D2146">
        <f>VLOOKUP($A2146,'Medical Examinations'!$A$1:$J$2336,3,FALSE)</f>
        <v>4.33</v>
      </c>
      <c r="E2146" t="str">
        <f>VLOOKUP($A2146,'Medical Examinations'!$A$1:$J$2336,4,FALSE)</f>
        <v>No</v>
      </c>
      <c r="F2146" t="str">
        <f>VLOOKUP($A2146,'Medical Examinations'!$A$1:$J$2336,5,FALSE)</f>
        <v>No</v>
      </c>
      <c r="G2146" t="str">
        <f>VLOOKUP($A2146,'Medical Examinations'!$A$1:$J$2336,6,FALSE)</f>
        <v>No</v>
      </c>
      <c r="H2146">
        <f>VLOOKUP($A2146,'Medical Examinations'!$A$1:$J$2336,7,FALSE)</f>
        <v>1</v>
      </c>
      <c r="I2146" t="str">
        <f>VLOOKUP($A2146,'Medical Examinations'!$A$1:$J$2336,8,FALSE)</f>
        <v>No</v>
      </c>
      <c r="J2146" t="str">
        <f>VLOOKUP($A2146,'Medical Examinations'!$A$1:$J$2336,9,FALSE)</f>
        <v>Obesity</v>
      </c>
      <c r="K2146" t="str">
        <f>VLOOKUP($A2146,'Medical Examinations'!$A$1:$J$2336,10,FALSE)</f>
        <v>Normal</v>
      </c>
      <c r="L2146">
        <f>VLOOKUP($A2146,'Hospitalisation Details'!$A$1:$O$2344,2,FALSE)</f>
        <v>14</v>
      </c>
      <c r="M2146" s="6" t="str">
        <f>VLOOKUP($A2146,'Hospitalisation Details'!$A$1:$O$2344,5,FALSE)</f>
        <v>14-Sep-1998</v>
      </c>
      <c r="N2146" s="28">
        <f>VLOOKUP($A2146,'Hospitalisation Details'!$A$1:$O$2344,6,FALSE)</f>
        <v>24</v>
      </c>
      <c r="O2146" s="28">
        <f>VLOOKUP($A2146,'Hospitalisation Details'!$A$1:$O$2344,7,FALSE)</f>
        <v>0</v>
      </c>
      <c r="P2146" s="28">
        <f>VLOOKUP($A2146,'Hospitalisation Details'!$A$1:$O$2344,8,FALSE)</f>
        <v>1986.93</v>
      </c>
      <c r="Q2146" t="str">
        <f>VLOOKUP($A2146,'Hospitalisation Details'!$A$1:$O$2344,3,FALSE)</f>
        <v>Sep</v>
      </c>
    </row>
    <row r="2147" spans="1:17" ht="15.6" x14ac:dyDescent="0.3">
      <c r="A2147" s="21" t="s">
        <v>215</v>
      </c>
      <c r="B2147" t="str">
        <f>VLOOKUP($A2147,'Customer Names'!$A$2:$D$2336,3,FALSE)</f>
        <v>Scott R</v>
      </c>
      <c r="C2147">
        <f>VLOOKUP($A2147,'Medical Examinations'!$A$1:$J$2336,2,FALSE)</f>
        <v>40.47</v>
      </c>
      <c r="D2147">
        <f>VLOOKUP($A2147,'Medical Examinations'!$A$1:$J$2336,3,FALSE)</f>
        <v>11.15</v>
      </c>
      <c r="E2147" t="str">
        <f>VLOOKUP($A2147,'Medical Examinations'!$A$1:$J$2336,4,FALSE)</f>
        <v>No</v>
      </c>
      <c r="F2147" t="str">
        <f>VLOOKUP($A2147,'Medical Examinations'!$A$1:$J$2336,5,FALSE)</f>
        <v>No</v>
      </c>
      <c r="G2147" t="str">
        <f>VLOOKUP($A2147,'Medical Examinations'!$A$1:$J$2336,6,FALSE)</f>
        <v>No</v>
      </c>
      <c r="H2147">
        <f>VLOOKUP($A2147,'Medical Examinations'!$A$1:$J$2336,7,FALSE)</f>
        <v>0</v>
      </c>
      <c r="I2147" t="str">
        <f>VLOOKUP($A2147,'Medical Examinations'!$A$1:$J$2336,8,FALSE)</f>
        <v>No</v>
      </c>
      <c r="J2147" t="str">
        <f>VLOOKUP($A2147,'Medical Examinations'!$A$1:$J$2336,9,FALSE)</f>
        <v>Obesity</v>
      </c>
      <c r="K2147" t="str">
        <f>VLOOKUP($A2147,'Medical Examinations'!$A$1:$J$2336,10,FALSE)</f>
        <v>Diabetes</v>
      </c>
      <c r="L2147">
        <f>VLOOKUP($A2147,'Hospitalisation Details'!$A$1:$O$2344,2,FALSE)</f>
        <v>29</v>
      </c>
      <c r="M2147" s="6" t="str">
        <f>VLOOKUP($A2147,'Hospitalisation Details'!$A$1:$O$2344,5,FALSE)</f>
        <v>29-Sep-2002</v>
      </c>
      <c r="N2147" s="28">
        <f>VLOOKUP($A2147,'Hospitalisation Details'!$A$1:$O$2344,6,FALSE)</f>
        <v>20</v>
      </c>
      <c r="O2147" s="28">
        <f>VLOOKUP($A2147,'Hospitalisation Details'!$A$1:$O$2344,7,FALSE)</f>
        <v>0</v>
      </c>
      <c r="P2147" s="28">
        <f>VLOOKUP($A2147,'Hospitalisation Details'!$A$1:$O$2344,8,FALSE)</f>
        <v>1984.45</v>
      </c>
      <c r="Q2147" t="str">
        <f>VLOOKUP($A2147,'Hospitalisation Details'!$A$1:$O$2344,3,FALSE)</f>
        <v>Sep</v>
      </c>
    </row>
    <row r="2148" spans="1:17" ht="15.6" x14ac:dyDescent="0.3">
      <c r="A2148" s="21" t="s">
        <v>214</v>
      </c>
      <c r="B2148" t="str">
        <f>VLOOKUP($A2148,'Customer Names'!$A$2:$D$2336,3,FALSE)</f>
        <v>Jose Francisco Sr</v>
      </c>
      <c r="C2148">
        <f>VLOOKUP($A2148,'Medical Examinations'!$A$1:$J$2336,2,FALSE)</f>
        <v>32.01</v>
      </c>
      <c r="D2148">
        <f>VLOOKUP($A2148,'Medical Examinations'!$A$1:$J$2336,3,FALSE)</f>
        <v>6.45</v>
      </c>
      <c r="E2148" t="str">
        <f>VLOOKUP($A2148,'Medical Examinations'!$A$1:$J$2336,4,FALSE)</f>
        <v>No</v>
      </c>
      <c r="F2148" t="str">
        <f>VLOOKUP($A2148,'Medical Examinations'!$A$1:$J$2336,5,FALSE)</f>
        <v>No</v>
      </c>
      <c r="G2148" t="str">
        <f>VLOOKUP($A2148,'Medical Examinations'!$A$1:$J$2336,6,FALSE)</f>
        <v>No</v>
      </c>
      <c r="H2148">
        <f>VLOOKUP($A2148,'Medical Examinations'!$A$1:$J$2336,7,FALSE)</f>
        <v>1</v>
      </c>
      <c r="I2148" t="str">
        <f>VLOOKUP($A2148,'Medical Examinations'!$A$1:$J$2336,8,FALSE)</f>
        <v>No</v>
      </c>
      <c r="J2148" t="str">
        <f>VLOOKUP($A2148,'Medical Examinations'!$A$1:$J$2336,9,FALSE)</f>
        <v>Obesity</v>
      </c>
      <c r="K2148" t="str">
        <f>VLOOKUP($A2148,'Medical Examinations'!$A$1:$J$2336,10,FALSE)</f>
        <v>Diabetes</v>
      </c>
      <c r="L2148">
        <f>VLOOKUP($A2148,'Hospitalisation Details'!$A$1:$O$2344,2,FALSE)</f>
        <v>29</v>
      </c>
      <c r="M2148" s="6" t="str">
        <f>VLOOKUP($A2148,'Hospitalisation Details'!$A$1:$O$2344,5,FALSE)</f>
        <v>29-Dec-1998</v>
      </c>
      <c r="N2148" s="28">
        <f>VLOOKUP($A2148,'Hospitalisation Details'!$A$1:$O$2344,6,FALSE)</f>
        <v>24</v>
      </c>
      <c r="O2148" s="28">
        <f>VLOOKUP($A2148,'Hospitalisation Details'!$A$1:$O$2344,7,FALSE)</f>
        <v>0</v>
      </c>
      <c r="P2148" s="28">
        <f>VLOOKUP($A2148,'Hospitalisation Details'!$A$1:$O$2344,8,FALSE)</f>
        <v>1981.58</v>
      </c>
      <c r="Q2148" t="str">
        <f>VLOOKUP($A2148,'Hospitalisation Details'!$A$1:$O$2344,3,FALSE)</f>
        <v>Dec</v>
      </c>
    </row>
    <row r="2149" spans="1:17" ht="15.6" x14ac:dyDescent="0.3">
      <c r="A2149" s="21" t="s">
        <v>213</v>
      </c>
      <c r="B2149" t="str">
        <f>VLOOKUP($A2149,'Customer Names'!$A$2:$D$2336,3,FALSE)</f>
        <v>Paul J</v>
      </c>
      <c r="C2149">
        <f>VLOOKUP($A2149,'Medical Examinations'!$A$1:$J$2336,2,FALSE)</f>
        <v>33</v>
      </c>
      <c r="D2149">
        <f>VLOOKUP($A2149,'Medical Examinations'!$A$1:$J$2336,3,FALSE)</f>
        <v>9.27</v>
      </c>
      <c r="E2149" t="str">
        <f>VLOOKUP($A2149,'Medical Examinations'!$A$1:$J$2336,4,FALSE)</f>
        <v>No</v>
      </c>
      <c r="F2149" t="str">
        <f>VLOOKUP($A2149,'Medical Examinations'!$A$1:$J$2336,5,FALSE)</f>
        <v>No</v>
      </c>
      <c r="G2149" t="str">
        <f>VLOOKUP($A2149,'Medical Examinations'!$A$1:$J$2336,6,FALSE)</f>
        <v>No</v>
      </c>
      <c r="H2149">
        <f>VLOOKUP($A2149,'Medical Examinations'!$A$1:$J$2336,7,FALSE)</f>
        <v>0</v>
      </c>
      <c r="I2149" t="str">
        <f>VLOOKUP($A2149,'Medical Examinations'!$A$1:$J$2336,8,FALSE)</f>
        <v>No</v>
      </c>
      <c r="J2149" t="str">
        <f>VLOOKUP($A2149,'Medical Examinations'!$A$1:$J$2336,9,FALSE)</f>
        <v>Obesity</v>
      </c>
      <c r="K2149" t="str">
        <f>VLOOKUP($A2149,'Medical Examinations'!$A$1:$J$2336,10,FALSE)</f>
        <v>Diabetes</v>
      </c>
      <c r="L2149">
        <f>VLOOKUP($A2149,'Hospitalisation Details'!$A$1:$O$2344,2,FALSE)</f>
        <v>16</v>
      </c>
      <c r="M2149" s="6" t="str">
        <f>VLOOKUP($A2149,'Hospitalisation Details'!$A$1:$O$2344,5,FALSE)</f>
        <v>16-Jul-2002</v>
      </c>
      <c r="N2149" s="28">
        <f>VLOOKUP($A2149,'Hospitalisation Details'!$A$1:$O$2344,6,FALSE)</f>
        <v>20</v>
      </c>
      <c r="O2149" s="28">
        <f>VLOOKUP($A2149,'Hospitalisation Details'!$A$1:$O$2344,7,FALSE)</f>
        <v>1</v>
      </c>
      <c r="P2149" s="28">
        <f>VLOOKUP($A2149,'Hospitalisation Details'!$A$1:$O$2344,8,FALSE)</f>
        <v>1980.07</v>
      </c>
      <c r="Q2149" t="str">
        <f>VLOOKUP($A2149,'Hospitalisation Details'!$A$1:$O$2344,3,FALSE)</f>
        <v>Jul</v>
      </c>
    </row>
    <row r="2150" spans="1:17" ht="15.6" x14ac:dyDescent="0.3">
      <c r="A2150" s="21" t="s">
        <v>212</v>
      </c>
      <c r="B2150" t="str">
        <f>VLOOKUP($A2150,'Customer Names'!$A$2:$D$2336,3,FALSE)</f>
        <v>Adam</v>
      </c>
      <c r="C2150">
        <f>VLOOKUP($A2150,'Medical Examinations'!$A$1:$J$2336,2,FALSE)</f>
        <v>29.3</v>
      </c>
      <c r="D2150">
        <f>VLOOKUP($A2150,'Medical Examinations'!$A$1:$J$2336,3,FALSE)</f>
        <v>6.15</v>
      </c>
      <c r="E2150" t="str">
        <f>VLOOKUP($A2150,'Medical Examinations'!$A$1:$J$2336,4,FALSE)</f>
        <v>No</v>
      </c>
      <c r="F2150" t="str">
        <f>VLOOKUP($A2150,'Medical Examinations'!$A$1:$J$2336,5,FALSE)</f>
        <v>No</v>
      </c>
      <c r="G2150" t="str">
        <f>VLOOKUP($A2150,'Medical Examinations'!$A$1:$J$2336,6,FALSE)</f>
        <v>No</v>
      </c>
      <c r="H2150">
        <f>VLOOKUP($A2150,'Medical Examinations'!$A$1:$J$2336,7,FALSE)</f>
        <v>1</v>
      </c>
      <c r="I2150" t="str">
        <f>VLOOKUP($A2150,'Medical Examinations'!$A$1:$J$2336,8,FALSE)</f>
        <v>No</v>
      </c>
      <c r="J2150" t="str">
        <f>VLOOKUP($A2150,'Medical Examinations'!$A$1:$J$2336,9,FALSE)</f>
        <v>Over Weight</v>
      </c>
      <c r="K2150" t="str">
        <f>VLOOKUP($A2150,'Medical Examinations'!$A$1:$J$2336,10,FALSE)</f>
        <v>Prediabetes</v>
      </c>
      <c r="L2150">
        <f>VLOOKUP($A2150,'Hospitalisation Details'!$A$1:$O$2344,2,FALSE)</f>
        <v>29</v>
      </c>
      <c r="M2150" s="6" t="str">
        <f>VLOOKUP($A2150,'Hospitalisation Details'!$A$1:$O$2344,5,FALSE)</f>
        <v>29-Sep-1998</v>
      </c>
      <c r="N2150" s="28">
        <f>VLOOKUP($A2150,'Hospitalisation Details'!$A$1:$O$2344,6,FALSE)</f>
        <v>24</v>
      </c>
      <c r="O2150" s="28">
        <f>VLOOKUP($A2150,'Hospitalisation Details'!$A$1:$O$2344,7,FALSE)</f>
        <v>0</v>
      </c>
      <c r="P2150" s="28">
        <f>VLOOKUP($A2150,'Hospitalisation Details'!$A$1:$O$2344,8,FALSE)</f>
        <v>1977.82</v>
      </c>
      <c r="Q2150" t="str">
        <f>VLOOKUP($A2150,'Hospitalisation Details'!$A$1:$O$2344,3,FALSE)</f>
        <v>Sep</v>
      </c>
    </row>
    <row r="2151" spans="1:17" ht="15.6" x14ac:dyDescent="0.3">
      <c r="A2151" s="21" t="s">
        <v>211</v>
      </c>
      <c r="B2151" t="str">
        <f>VLOOKUP($A2151,'Customer Names'!$A$2:$D$2336,3,FALSE)</f>
        <v>Edward J</v>
      </c>
      <c r="C2151">
        <f>VLOOKUP($A2151,'Medical Examinations'!$A$1:$J$2336,2,FALSE)</f>
        <v>25.8</v>
      </c>
      <c r="D2151">
        <f>VLOOKUP($A2151,'Medical Examinations'!$A$1:$J$2336,3,FALSE)</f>
        <v>4.13</v>
      </c>
      <c r="E2151" t="str">
        <f>VLOOKUP($A2151,'Medical Examinations'!$A$1:$J$2336,4,FALSE)</f>
        <v>No</v>
      </c>
      <c r="F2151" t="str">
        <f>VLOOKUP($A2151,'Medical Examinations'!$A$1:$J$2336,5,FALSE)</f>
        <v>No</v>
      </c>
      <c r="G2151" t="str">
        <f>VLOOKUP($A2151,'Medical Examinations'!$A$1:$J$2336,6,FALSE)</f>
        <v>No</v>
      </c>
      <c r="H2151">
        <f>VLOOKUP($A2151,'Medical Examinations'!$A$1:$J$2336,7,FALSE)</f>
        <v>1</v>
      </c>
      <c r="I2151" t="str">
        <f>VLOOKUP($A2151,'Medical Examinations'!$A$1:$J$2336,8,FALSE)</f>
        <v>No</v>
      </c>
      <c r="J2151" t="str">
        <f>VLOOKUP($A2151,'Medical Examinations'!$A$1:$J$2336,9,FALSE)</f>
        <v>Over Weight</v>
      </c>
      <c r="K2151" t="str">
        <f>VLOOKUP($A2151,'Medical Examinations'!$A$1:$J$2336,10,FALSE)</f>
        <v>Normal</v>
      </c>
      <c r="L2151">
        <f>VLOOKUP($A2151,'Hospitalisation Details'!$A$1:$O$2344,2,FALSE)</f>
        <v>5</v>
      </c>
      <c r="M2151" s="6" t="str">
        <f>VLOOKUP($A2151,'Hospitalisation Details'!$A$1:$O$2344,5,FALSE)</f>
        <v>5-Oct-1998</v>
      </c>
      <c r="N2151" s="28">
        <f>VLOOKUP($A2151,'Hospitalisation Details'!$A$1:$O$2344,6,FALSE)</f>
        <v>24</v>
      </c>
      <c r="O2151" s="28">
        <f>VLOOKUP($A2151,'Hospitalisation Details'!$A$1:$O$2344,7,FALSE)</f>
        <v>0</v>
      </c>
      <c r="P2151" s="28">
        <f>VLOOKUP($A2151,'Hospitalisation Details'!$A$1:$O$2344,8,FALSE)</f>
        <v>1972.95</v>
      </c>
      <c r="Q2151" t="str">
        <f>VLOOKUP($A2151,'Hospitalisation Details'!$A$1:$O$2344,3,FALSE)</f>
        <v>Oct</v>
      </c>
    </row>
    <row r="2152" spans="1:17" ht="15.6" x14ac:dyDescent="0.3">
      <c r="A2152" s="21" t="s">
        <v>210</v>
      </c>
      <c r="B2152" t="str">
        <f>VLOOKUP($A2152,'Customer Names'!$A$2:$D$2336,3,FALSE)</f>
        <v>Patrick A</v>
      </c>
      <c r="C2152">
        <f>VLOOKUP($A2152,'Medical Examinations'!$A$1:$J$2336,2,FALSE)</f>
        <v>23.4</v>
      </c>
      <c r="D2152">
        <f>VLOOKUP($A2152,'Medical Examinations'!$A$1:$J$2336,3,FALSE)</f>
        <v>4.24</v>
      </c>
      <c r="E2152" t="str">
        <f>VLOOKUP($A2152,'Medical Examinations'!$A$1:$J$2336,4,FALSE)</f>
        <v>No</v>
      </c>
      <c r="F2152" t="str">
        <f>VLOOKUP($A2152,'Medical Examinations'!$A$1:$J$2336,5,FALSE)</f>
        <v>No</v>
      </c>
      <c r="G2152" t="str">
        <f>VLOOKUP($A2152,'Medical Examinations'!$A$1:$J$2336,6,FALSE)</f>
        <v>No</v>
      </c>
      <c r="H2152">
        <f>VLOOKUP($A2152,'Medical Examinations'!$A$1:$J$2336,7,FALSE)</f>
        <v>1</v>
      </c>
      <c r="I2152" t="str">
        <f>VLOOKUP($A2152,'Medical Examinations'!$A$1:$J$2336,8,FALSE)</f>
        <v>No</v>
      </c>
      <c r="J2152" t="str">
        <f>VLOOKUP($A2152,'Medical Examinations'!$A$1:$J$2336,9,FALSE)</f>
        <v>Normal Weight</v>
      </c>
      <c r="K2152" t="str">
        <f>VLOOKUP($A2152,'Medical Examinations'!$A$1:$J$2336,10,FALSE)</f>
        <v>Normal</v>
      </c>
      <c r="L2152">
        <f>VLOOKUP($A2152,'Hospitalisation Details'!$A$1:$O$2344,2,FALSE)</f>
        <v>28</v>
      </c>
      <c r="M2152" s="6" t="str">
        <f>VLOOKUP($A2152,'Hospitalisation Details'!$A$1:$O$2344,5,FALSE)</f>
        <v>28-Sep-1998</v>
      </c>
      <c r="N2152" s="28">
        <f>VLOOKUP($A2152,'Hospitalisation Details'!$A$1:$O$2344,6,FALSE)</f>
        <v>24</v>
      </c>
      <c r="O2152" s="28">
        <f>VLOOKUP($A2152,'Hospitalisation Details'!$A$1:$O$2344,7,FALSE)</f>
        <v>0</v>
      </c>
      <c r="P2152" s="28">
        <f>VLOOKUP($A2152,'Hospitalisation Details'!$A$1:$O$2344,8,FALSE)</f>
        <v>1969.61</v>
      </c>
      <c r="Q2152" t="str">
        <f>VLOOKUP($A2152,'Hospitalisation Details'!$A$1:$O$2344,3,FALSE)</f>
        <v>Sep</v>
      </c>
    </row>
    <row r="2153" spans="1:17" ht="15.6" x14ac:dyDescent="0.3">
      <c r="A2153" s="21" t="s">
        <v>209</v>
      </c>
      <c r="B2153" t="str">
        <f>VLOOKUP($A2153,'Customer Names'!$A$2:$D$2336,3,FALSE)</f>
        <v>Geraint H</v>
      </c>
      <c r="C2153">
        <f>VLOOKUP($A2153,'Medical Examinations'!$A$1:$J$2336,2,FALSE)</f>
        <v>27.93</v>
      </c>
      <c r="D2153">
        <f>VLOOKUP($A2153,'Medical Examinations'!$A$1:$J$2336,3,FALSE)</f>
        <v>9.8800000000000008</v>
      </c>
      <c r="E2153" t="str">
        <f>VLOOKUP($A2153,'Medical Examinations'!$A$1:$J$2336,4,FALSE)</f>
        <v>No</v>
      </c>
      <c r="F2153" t="str">
        <f>VLOOKUP($A2153,'Medical Examinations'!$A$1:$J$2336,5,FALSE)</f>
        <v>No</v>
      </c>
      <c r="G2153" t="str">
        <f>VLOOKUP($A2153,'Medical Examinations'!$A$1:$J$2336,6,FALSE)</f>
        <v>No</v>
      </c>
      <c r="H2153">
        <f>VLOOKUP($A2153,'Medical Examinations'!$A$1:$J$2336,7,FALSE)</f>
        <v>0</v>
      </c>
      <c r="I2153" t="str">
        <f>VLOOKUP($A2153,'Medical Examinations'!$A$1:$J$2336,8,FALSE)</f>
        <v>No</v>
      </c>
      <c r="J2153" t="str">
        <f>VLOOKUP($A2153,'Medical Examinations'!$A$1:$J$2336,9,FALSE)</f>
        <v>Over Weight</v>
      </c>
      <c r="K2153" t="str">
        <f>VLOOKUP($A2153,'Medical Examinations'!$A$1:$J$2336,10,FALSE)</f>
        <v>Diabetes</v>
      </c>
      <c r="L2153">
        <f>VLOOKUP($A2153,'Hospitalisation Details'!$A$1:$O$2344,2,FALSE)</f>
        <v>29</v>
      </c>
      <c r="M2153" s="6" t="str">
        <f>VLOOKUP($A2153,'Hospitalisation Details'!$A$1:$O$2344,5,FALSE)</f>
        <v>29-Jul-2002</v>
      </c>
      <c r="N2153" s="28">
        <f>VLOOKUP($A2153,'Hospitalisation Details'!$A$1:$O$2344,6,FALSE)</f>
        <v>20</v>
      </c>
      <c r="O2153" s="28">
        <f>VLOOKUP($A2153,'Hospitalisation Details'!$A$1:$O$2344,7,FALSE)</f>
        <v>0</v>
      </c>
      <c r="P2153" s="28">
        <f>VLOOKUP($A2153,'Hospitalisation Details'!$A$1:$O$2344,8,FALSE)</f>
        <v>1967.02</v>
      </c>
      <c r="Q2153" t="str">
        <f>VLOOKUP($A2153,'Hospitalisation Details'!$A$1:$O$2344,3,FALSE)</f>
        <v>Jul</v>
      </c>
    </row>
    <row r="2154" spans="1:17" ht="15.6" x14ac:dyDescent="0.3">
      <c r="A2154" s="21" t="s">
        <v>208</v>
      </c>
      <c r="B2154" t="str">
        <f>VLOOKUP($A2154,'Customer Names'!$A$2:$D$2336,3,FALSE)</f>
        <v>Dj</v>
      </c>
      <c r="C2154">
        <f>VLOOKUP($A2154,'Medical Examinations'!$A$1:$J$2336,2,FALSE)</f>
        <v>22</v>
      </c>
      <c r="D2154">
        <f>VLOOKUP($A2154,'Medical Examinations'!$A$1:$J$2336,3,FALSE)</f>
        <v>9.5</v>
      </c>
      <c r="E2154" t="str">
        <f>VLOOKUP($A2154,'Medical Examinations'!$A$1:$J$2336,4,FALSE)</f>
        <v>No</v>
      </c>
      <c r="F2154" t="str">
        <f>VLOOKUP($A2154,'Medical Examinations'!$A$1:$J$2336,5,FALSE)</f>
        <v>No</v>
      </c>
      <c r="G2154" t="str">
        <f>VLOOKUP($A2154,'Medical Examinations'!$A$1:$J$2336,6,FALSE)</f>
        <v>No</v>
      </c>
      <c r="H2154">
        <f>VLOOKUP($A2154,'Medical Examinations'!$A$1:$J$2336,7,FALSE)</f>
        <v>0</v>
      </c>
      <c r="I2154" t="str">
        <f>VLOOKUP($A2154,'Medical Examinations'!$A$1:$J$2336,8,FALSE)</f>
        <v>No</v>
      </c>
      <c r="J2154" t="str">
        <f>VLOOKUP($A2154,'Medical Examinations'!$A$1:$J$2336,9,FALSE)</f>
        <v>Normal Weight</v>
      </c>
      <c r="K2154" t="str">
        <f>VLOOKUP($A2154,'Medical Examinations'!$A$1:$J$2336,10,FALSE)</f>
        <v>Diabetes</v>
      </c>
      <c r="L2154">
        <f>VLOOKUP($A2154,'Hospitalisation Details'!$A$1:$O$2344,2,FALSE)</f>
        <v>7</v>
      </c>
      <c r="M2154" s="6" t="str">
        <f>VLOOKUP($A2154,'Hospitalisation Details'!$A$1:$O$2344,5,FALSE)</f>
        <v>7-Sep-2002</v>
      </c>
      <c r="N2154" s="28">
        <f>VLOOKUP($A2154,'Hospitalisation Details'!$A$1:$O$2344,6,FALSE)</f>
        <v>20</v>
      </c>
      <c r="O2154" s="28">
        <f>VLOOKUP($A2154,'Hospitalisation Details'!$A$1:$O$2344,7,FALSE)</f>
        <v>1</v>
      </c>
      <c r="P2154" s="28">
        <f>VLOOKUP($A2154,'Hospitalisation Details'!$A$1:$O$2344,8,FALSE)</f>
        <v>1964.78</v>
      </c>
      <c r="Q2154" t="str">
        <f>VLOOKUP($A2154,'Hospitalisation Details'!$A$1:$O$2344,3,FALSE)</f>
        <v>Sep</v>
      </c>
    </row>
    <row r="2155" spans="1:17" ht="15.6" x14ac:dyDescent="0.3">
      <c r="A2155" s="21" t="s">
        <v>207</v>
      </c>
      <c r="B2155" t="str">
        <f>VLOOKUP($A2155,'Customer Names'!$A$2:$D$2336,3,FALSE)</f>
        <v>Zachary A</v>
      </c>
      <c r="C2155">
        <f>VLOOKUP($A2155,'Medical Examinations'!$A$1:$J$2336,2,FALSE)</f>
        <v>36.86</v>
      </c>
      <c r="D2155">
        <f>VLOOKUP($A2155,'Medical Examinations'!$A$1:$J$2336,3,FALSE)</f>
        <v>4.97</v>
      </c>
      <c r="E2155" t="str">
        <f>VLOOKUP($A2155,'Medical Examinations'!$A$1:$J$2336,4,FALSE)</f>
        <v>Yes</v>
      </c>
      <c r="F2155" t="str">
        <f>VLOOKUP($A2155,'Medical Examinations'!$A$1:$J$2336,5,FALSE)</f>
        <v>No</v>
      </c>
      <c r="G2155" t="str">
        <f>VLOOKUP($A2155,'Medical Examinations'!$A$1:$J$2336,6,FALSE)</f>
        <v>No</v>
      </c>
      <c r="H2155">
        <f>VLOOKUP($A2155,'Medical Examinations'!$A$1:$J$2336,7,FALSE)</f>
        <v>0</v>
      </c>
      <c r="I2155" t="str">
        <f>VLOOKUP($A2155,'Medical Examinations'!$A$1:$J$2336,8,FALSE)</f>
        <v>No</v>
      </c>
      <c r="J2155" t="str">
        <f>VLOOKUP($A2155,'Medical Examinations'!$A$1:$J$2336,9,FALSE)</f>
        <v>Obesity</v>
      </c>
      <c r="K2155" t="str">
        <f>VLOOKUP($A2155,'Medical Examinations'!$A$1:$J$2336,10,FALSE)</f>
        <v>Normal</v>
      </c>
      <c r="L2155">
        <f>VLOOKUP($A2155,'Hospitalisation Details'!$A$1:$O$2344,2,FALSE)</f>
        <v>9</v>
      </c>
      <c r="M2155" s="6" t="str">
        <f>VLOOKUP($A2155,'Hospitalisation Details'!$A$1:$O$2344,5,FALSE)</f>
        <v>9-Dec-2001</v>
      </c>
      <c r="N2155" s="28">
        <f>VLOOKUP($A2155,'Hospitalisation Details'!$A$1:$O$2344,6,FALSE)</f>
        <v>21</v>
      </c>
      <c r="O2155" s="28">
        <f>VLOOKUP($A2155,'Hospitalisation Details'!$A$1:$O$2344,7,FALSE)</f>
        <v>0</v>
      </c>
      <c r="P2155" s="28">
        <f>VLOOKUP($A2155,'Hospitalisation Details'!$A$1:$O$2344,8,FALSE)</f>
        <v>1917.32</v>
      </c>
      <c r="Q2155" t="str">
        <f>VLOOKUP($A2155,'Hospitalisation Details'!$A$1:$O$2344,3,FALSE)</f>
        <v>Dec</v>
      </c>
    </row>
    <row r="2156" spans="1:17" ht="15.6" x14ac:dyDescent="0.3">
      <c r="A2156" s="21" t="s">
        <v>206</v>
      </c>
      <c r="B2156" t="str">
        <f>VLOOKUP($A2156,'Customer Names'!$A$2:$D$2336,3,FALSE)</f>
        <v>Brian W</v>
      </c>
      <c r="C2156">
        <f>VLOOKUP($A2156,'Medical Examinations'!$A$1:$J$2336,2,FALSE)</f>
        <v>31.254999999999999</v>
      </c>
      <c r="D2156">
        <f>VLOOKUP($A2156,'Medical Examinations'!$A$1:$J$2336,3,FALSE)</f>
        <v>5.49</v>
      </c>
      <c r="E2156" t="str">
        <f>VLOOKUP($A2156,'Medical Examinations'!$A$1:$J$2336,4,FALSE)</f>
        <v>Yes</v>
      </c>
      <c r="F2156" t="str">
        <f>VLOOKUP($A2156,'Medical Examinations'!$A$1:$J$2336,5,FALSE)</f>
        <v>No</v>
      </c>
      <c r="G2156" t="str">
        <f>VLOOKUP($A2156,'Medical Examinations'!$A$1:$J$2336,6,FALSE)</f>
        <v>No</v>
      </c>
      <c r="H2156">
        <f>VLOOKUP($A2156,'Medical Examinations'!$A$1:$J$2336,7,FALSE)</f>
        <v>0</v>
      </c>
      <c r="I2156" t="str">
        <f>VLOOKUP($A2156,'Medical Examinations'!$A$1:$J$2336,8,FALSE)</f>
        <v>No</v>
      </c>
      <c r="J2156" t="str">
        <f>VLOOKUP($A2156,'Medical Examinations'!$A$1:$J$2336,9,FALSE)</f>
        <v>Obesity</v>
      </c>
      <c r="K2156" t="str">
        <f>VLOOKUP($A2156,'Medical Examinations'!$A$1:$J$2336,10,FALSE)</f>
        <v>Normal</v>
      </c>
      <c r="L2156">
        <f>VLOOKUP($A2156,'Hospitalisation Details'!$A$1:$O$2344,2,FALSE)</f>
        <v>3</v>
      </c>
      <c r="M2156" s="6" t="str">
        <f>VLOOKUP($A2156,'Hospitalisation Details'!$A$1:$O$2344,5,FALSE)</f>
        <v>3-Aug-2001</v>
      </c>
      <c r="N2156" s="28">
        <f>VLOOKUP($A2156,'Hospitalisation Details'!$A$1:$O$2344,6,FALSE)</f>
        <v>21</v>
      </c>
      <c r="O2156" s="28">
        <f>VLOOKUP($A2156,'Hospitalisation Details'!$A$1:$O$2344,7,FALSE)</f>
        <v>0</v>
      </c>
      <c r="P2156" s="28">
        <f>VLOOKUP($A2156,'Hospitalisation Details'!$A$1:$O$2344,8,FALSE)</f>
        <v>1909.53</v>
      </c>
      <c r="Q2156" t="str">
        <f>VLOOKUP($A2156,'Hospitalisation Details'!$A$1:$O$2344,3,FALSE)</f>
        <v>Aug</v>
      </c>
    </row>
    <row r="2157" spans="1:17" ht="15.6" x14ac:dyDescent="0.3">
      <c r="A2157" s="21" t="s">
        <v>205</v>
      </c>
      <c r="B2157" t="str">
        <f>VLOOKUP($A2157,'Customer Names'!$A$2:$D$2336,3,FALSE)</f>
        <v>Joe</v>
      </c>
      <c r="C2157">
        <f>VLOOKUP($A2157,'Medical Examinations'!$A$1:$J$2336,2,FALSE)</f>
        <v>23.06</v>
      </c>
      <c r="D2157">
        <f>VLOOKUP($A2157,'Medical Examinations'!$A$1:$J$2336,3,FALSE)</f>
        <v>4.47</v>
      </c>
      <c r="E2157" t="str">
        <f>VLOOKUP($A2157,'Medical Examinations'!$A$1:$J$2336,4,FALSE)</f>
        <v>No</v>
      </c>
      <c r="F2157" t="str">
        <f>VLOOKUP($A2157,'Medical Examinations'!$A$1:$J$2336,5,FALSE)</f>
        <v>No</v>
      </c>
      <c r="G2157" t="str">
        <f>VLOOKUP($A2157,'Medical Examinations'!$A$1:$J$2336,6,FALSE)</f>
        <v>No</v>
      </c>
      <c r="H2157">
        <f>VLOOKUP($A2157,'Medical Examinations'!$A$1:$J$2336,7,FALSE)</f>
        <v>0</v>
      </c>
      <c r="I2157" t="str">
        <f>VLOOKUP($A2157,'Medical Examinations'!$A$1:$J$2336,8,FALSE)</f>
        <v>No</v>
      </c>
      <c r="J2157" t="str">
        <f>VLOOKUP($A2157,'Medical Examinations'!$A$1:$J$2336,9,FALSE)</f>
        <v>Normal Weight</v>
      </c>
      <c r="K2157" t="str">
        <f>VLOOKUP($A2157,'Medical Examinations'!$A$1:$J$2336,10,FALSE)</f>
        <v>Normal</v>
      </c>
      <c r="L2157">
        <f>VLOOKUP($A2157,'Hospitalisation Details'!$A$1:$O$2344,2,FALSE)</f>
        <v>6</v>
      </c>
      <c r="M2157" s="6" t="str">
        <f>VLOOKUP($A2157,'Hospitalisation Details'!$A$1:$O$2344,5,FALSE)</f>
        <v>6-Oct-1994</v>
      </c>
      <c r="N2157" s="28">
        <f>VLOOKUP($A2157,'Hospitalisation Details'!$A$1:$O$2344,6,FALSE)</f>
        <v>28</v>
      </c>
      <c r="O2157" s="28">
        <f>VLOOKUP($A2157,'Hospitalisation Details'!$A$1:$O$2344,7,FALSE)</f>
        <v>0</v>
      </c>
      <c r="P2157" s="28">
        <f>VLOOKUP($A2157,'Hospitalisation Details'!$A$1:$O$2344,8,FALSE)</f>
        <v>1908.9</v>
      </c>
      <c r="Q2157" t="str">
        <f>VLOOKUP($A2157,'Hospitalisation Details'!$A$1:$O$2344,3,FALSE)</f>
        <v>Oct</v>
      </c>
    </row>
    <row r="2158" spans="1:17" ht="15.6" x14ac:dyDescent="0.3">
      <c r="A2158" s="21" t="s">
        <v>204</v>
      </c>
      <c r="B2158" t="str">
        <f>VLOOKUP($A2158,'Customer Names'!$A$2:$D$2336,3,FALSE)</f>
        <v>Stephen</v>
      </c>
      <c r="C2158">
        <f>VLOOKUP($A2158,'Medical Examinations'!$A$1:$J$2336,2,FALSE)</f>
        <v>28.975000000000001</v>
      </c>
      <c r="D2158">
        <f>VLOOKUP($A2158,'Medical Examinations'!$A$1:$J$2336,3,FALSE)</f>
        <v>4.34</v>
      </c>
      <c r="E2158" t="str">
        <f>VLOOKUP($A2158,'Medical Examinations'!$A$1:$J$2336,4,FALSE)</f>
        <v>Yes</v>
      </c>
      <c r="F2158" t="str">
        <f>VLOOKUP($A2158,'Medical Examinations'!$A$1:$J$2336,5,FALSE)</f>
        <v>No</v>
      </c>
      <c r="G2158" t="str">
        <f>VLOOKUP($A2158,'Medical Examinations'!$A$1:$J$2336,6,FALSE)</f>
        <v>No</v>
      </c>
      <c r="H2158">
        <f>VLOOKUP($A2158,'Medical Examinations'!$A$1:$J$2336,7,FALSE)</f>
        <v>0</v>
      </c>
      <c r="I2158" t="str">
        <f>VLOOKUP($A2158,'Medical Examinations'!$A$1:$J$2336,8,FALSE)</f>
        <v>No</v>
      </c>
      <c r="J2158" t="str">
        <f>VLOOKUP($A2158,'Medical Examinations'!$A$1:$J$2336,9,FALSE)</f>
        <v>Over Weight</v>
      </c>
      <c r="K2158" t="str">
        <f>VLOOKUP($A2158,'Medical Examinations'!$A$1:$J$2336,10,FALSE)</f>
        <v>Normal</v>
      </c>
      <c r="L2158">
        <f>VLOOKUP($A2158,'Hospitalisation Details'!$A$1:$O$2344,2,FALSE)</f>
        <v>10</v>
      </c>
      <c r="M2158" s="6" t="str">
        <f>VLOOKUP($A2158,'Hospitalisation Details'!$A$1:$O$2344,5,FALSE)</f>
        <v>10-Aug-2001</v>
      </c>
      <c r="N2158" s="28">
        <f>VLOOKUP($A2158,'Hospitalisation Details'!$A$1:$O$2344,6,FALSE)</f>
        <v>21</v>
      </c>
      <c r="O2158" s="28">
        <f>VLOOKUP($A2158,'Hospitalisation Details'!$A$1:$O$2344,7,FALSE)</f>
        <v>0</v>
      </c>
      <c r="P2158" s="28">
        <f>VLOOKUP($A2158,'Hospitalisation Details'!$A$1:$O$2344,8,FALSE)</f>
        <v>1906.36</v>
      </c>
      <c r="Q2158" t="str">
        <f>VLOOKUP($A2158,'Hospitalisation Details'!$A$1:$O$2344,3,FALSE)</f>
        <v>Aug</v>
      </c>
    </row>
    <row r="2159" spans="1:17" ht="15.6" x14ac:dyDescent="0.3">
      <c r="A2159" s="21" t="s">
        <v>203</v>
      </c>
      <c r="B2159" t="str">
        <f>VLOOKUP($A2159,'Customer Names'!$A$2:$D$2336,3,FALSE)</f>
        <v>Ellen L</v>
      </c>
      <c r="C2159">
        <f>VLOOKUP($A2159,'Medical Examinations'!$A$1:$J$2336,2,FALSE)</f>
        <v>33.299999999999997</v>
      </c>
      <c r="D2159">
        <f>VLOOKUP($A2159,'Medical Examinations'!$A$1:$J$2336,3,FALSE)</f>
        <v>9.49</v>
      </c>
      <c r="E2159" t="str">
        <f>VLOOKUP($A2159,'Medical Examinations'!$A$1:$J$2336,4,FALSE)</f>
        <v>No</v>
      </c>
      <c r="F2159" t="str">
        <f>VLOOKUP($A2159,'Medical Examinations'!$A$1:$J$2336,5,FALSE)</f>
        <v>No</v>
      </c>
      <c r="G2159" t="str">
        <f>VLOOKUP($A2159,'Medical Examinations'!$A$1:$J$2336,6,FALSE)</f>
        <v>No</v>
      </c>
      <c r="H2159">
        <f>VLOOKUP($A2159,'Medical Examinations'!$A$1:$J$2336,7,FALSE)</f>
        <v>0</v>
      </c>
      <c r="I2159" t="str">
        <f>VLOOKUP($A2159,'Medical Examinations'!$A$1:$J$2336,8,FALSE)</f>
        <v>No</v>
      </c>
      <c r="J2159" t="str">
        <f>VLOOKUP($A2159,'Medical Examinations'!$A$1:$J$2336,9,FALSE)</f>
        <v>Obesity</v>
      </c>
      <c r="K2159" t="str">
        <f>VLOOKUP($A2159,'Medical Examinations'!$A$1:$J$2336,10,FALSE)</f>
        <v>Diabetes</v>
      </c>
      <c r="L2159">
        <f>VLOOKUP($A2159,'Hospitalisation Details'!$A$1:$O$2344,2,FALSE)</f>
        <v>21</v>
      </c>
      <c r="M2159" s="6" t="str">
        <f>VLOOKUP($A2159,'Hospitalisation Details'!$A$1:$O$2344,5,FALSE)</f>
        <v>21-Aug-2002</v>
      </c>
      <c r="N2159" s="28">
        <f>VLOOKUP($A2159,'Hospitalisation Details'!$A$1:$O$2344,6,FALSE)</f>
        <v>20</v>
      </c>
      <c r="O2159" s="28">
        <f>VLOOKUP($A2159,'Hospitalisation Details'!$A$1:$O$2344,7,FALSE)</f>
        <v>0</v>
      </c>
      <c r="P2159" s="28">
        <f>VLOOKUP($A2159,'Hospitalisation Details'!$A$1:$O$2344,8,FALSE)</f>
        <v>1880.49</v>
      </c>
      <c r="Q2159" t="str">
        <f>VLOOKUP($A2159,'Hospitalisation Details'!$A$1:$O$2344,3,FALSE)</f>
        <v>Aug</v>
      </c>
    </row>
    <row r="2160" spans="1:17" ht="15.6" x14ac:dyDescent="0.3">
      <c r="A2160" s="21" t="s">
        <v>202</v>
      </c>
      <c r="B2160" t="str">
        <f>VLOOKUP($A2160,'Customer Names'!$A$2:$D$2336,3,FALSE)</f>
        <v>Cindy</v>
      </c>
      <c r="C2160">
        <f>VLOOKUP($A2160,'Medical Examinations'!$A$1:$J$2336,2,FALSE)</f>
        <v>33</v>
      </c>
      <c r="D2160">
        <f>VLOOKUP($A2160,'Medical Examinations'!$A$1:$J$2336,3,FALSE)</f>
        <v>10.16</v>
      </c>
      <c r="E2160" t="str">
        <f>VLOOKUP($A2160,'Medical Examinations'!$A$1:$J$2336,4,FALSE)</f>
        <v>No</v>
      </c>
      <c r="F2160" t="str">
        <f>VLOOKUP($A2160,'Medical Examinations'!$A$1:$J$2336,5,FALSE)</f>
        <v>No</v>
      </c>
      <c r="G2160" t="str">
        <f>VLOOKUP($A2160,'Medical Examinations'!$A$1:$J$2336,6,FALSE)</f>
        <v>No</v>
      </c>
      <c r="H2160">
        <f>VLOOKUP($A2160,'Medical Examinations'!$A$1:$J$2336,7,FALSE)</f>
        <v>0</v>
      </c>
      <c r="I2160" t="str">
        <f>VLOOKUP($A2160,'Medical Examinations'!$A$1:$J$2336,8,FALSE)</f>
        <v>No</v>
      </c>
      <c r="J2160" t="str">
        <f>VLOOKUP($A2160,'Medical Examinations'!$A$1:$J$2336,9,FALSE)</f>
        <v>Obesity</v>
      </c>
      <c r="K2160" t="str">
        <f>VLOOKUP($A2160,'Medical Examinations'!$A$1:$J$2336,10,FALSE)</f>
        <v>Diabetes</v>
      </c>
      <c r="L2160">
        <f>VLOOKUP($A2160,'Hospitalisation Details'!$A$1:$O$2344,2,FALSE)</f>
        <v>29</v>
      </c>
      <c r="M2160" s="6" t="str">
        <f>VLOOKUP($A2160,'Hospitalisation Details'!$A$1:$O$2344,5,FALSE)</f>
        <v>29-Aug-2002</v>
      </c>
      <c r="N2160" s="28">
        <f>VLOOKUP($A2160,'Hospitalisation Details'!$A$1:$O$2344,6,FALSE)</f>
        <v>20</v>
      </c>
      <c r="O2160" s="28">
        <f>VLOOKUP($A2160,'Hospitalisation Details'!$A$1:$O$2344,7,FALSE)</f>
        <v>0</v>
      </c>
      <c r="P2160" s="28">
        <f>VLOOKUP($A2160,'Hospitalisation Details'!$A$1:$O$2344,8,FALSE)</f>
        <v>1880.07</v>
      </c>
      <c r="Q2160" t="str">
        <f>VLOOKUP($A2160,'Hospitalisation Details'!$A$1:$O$2344,3,FALSE)</f>
        <v>Aug</v>
      </c>
    </row>
    <row r="2161" spans="1:17" ht="15.6" x14ac:dyDescent="0.3">
      <c r="A2161" s="21" t="s">
        <v>201</v>
      </c>
      <c r="B2161" t="str">
        <f>VLOOKUP($A2161,'Customer Names'!$A$2:$D$2336,3,FALSE)</f>
        <v>Abigail R</v>
      </c>
      <c r="C2161">
        <f>VLOOKUP($A2161,'Medical Examinations'!$A$1:$J$2336,2,FALSE)</f>
        <v>31.46</v>
      </c>
      <c r="D2161">
        <f>VLOOKUP($A2161,'Medical Examinations'!$A$1:$J$2336,3,FALSE)</f>
        <v>11.19</v>
      </c>
      <c r="E2161" t="str">
        <f>VLOOKUP($A2161,'Medical Examinations'!$A$1:$J$2336,4,FALSE)</f>
        <v>No</v>
      </c>
      <c r="F2161" t="str">
        <f>VLOOKUP($A2161,'Medical Examinations'!$A$1:$J$2336,5,FALSE)</f>
        <v>No</v>
      </c>
      <c r="G2161" t="str">
        <f>VLOOKUP($A2161,'Medical Examinations'!$A$1:$J$2336,6,FALSE)</f>
        <v>No</v>
      </c>
      <c r="H2161">
        <f>VLOOKUP($A2161,'Medical Examinations'!$A$1:$J$2336,7,FALSE)</f>
        <v>0</v>
      </c>
      <c r="I2161" t="str">
        <f>VLOOKUP($A2161,'Medical Examinations'!$A$1:$J$2336,8,FALSE)</f>
        <v>No</v>
      </c>
      <c r="J2161" t="str">
        <f>VLOOKUP($A2161,'Medical Examinations'!$A$1:$J$2336,9,FALSE)</f>
        <v>Obesity</v>
      </c>
      <c r="K2161" t="str">
        <f>VLOOKUP($A2161,'Medical Examinations'!$A$1:$J$2336,10,FALSE)</f>
        <v>Diabetes</v>
      </c>
      <c r="L2161">
        <f>VLOOKUP($A2161,'Hospitalisation Details'!$A$1:$O$2344,2,FALSE)</f>
        <v>29</v>
      </c>
      <c r="M2161" s="6" t="str">
        <f>VLOOKUP($A2161,'Hospitalisation Details'!$A$1:$O$2344,5,FALSE)</f>
        <v>29-Oct-2002</v>
      </c>
      <c r="N2161" s="28">
        <f>VLOOKUP($A2161,'Hospitalisation Details'!$A$1:$O$2344,6,FALSE)</f>
        <v>20</v>
      </c>
      <c r="O2161" s="28">
        <f>VLOOKUP($A2161,'Hospitalisation Details'!$A$1:$O$2344,7,FALSE)</f>
        <v>0</v>
      </c>
      <c r="P2161" s="28">
        <f>VLOOKUP($A2161,'Hospitalisation Details'!$A$1:$O$2344,8,FALSE)</f>
        <v>1877.93</v>
      </c>
      <c r="Q2161" t="str">
        <f>VLOOKUP($A2161,'Hospitalisation Details'!$A$1:$O$2344,3,FALSE)</f>
        <v>Oct</v>
      </c>
    </row>
    <row r="2162" spans="1:17" ht="15.6" x14ac:dyDescent="0.3">
      <c r="A2162" s="21" t="s">
        <v>200</v>
      </c>
      <c r="B2162" t="str">
        <f>VLOOKUP($A2162,'Customer Names'!$A$2:$D$2336,3,FALSE)</f>
        <v>Amy L</v>
      </c>
      <c r="C2162">
        <f>VLOOKUP($A2162,'Medical Examinations'!$A$1:$J$2336,2,FALSE)</f>
        <v>29.6</v>
      </c>
      <c r="D2162">
        <f>VLOOKUP($A2162,'Medical Examinations'!$A$1:$J$2336,3,FALSE)</f>
        <v>11.03</v>
      </c>
      <c r="E2162" t="str">
        <f>VLOOKUP($A2162,'Medical Examinations'!$A$1:$J$2336,4,FALSE)</f>
        <v>No</v>
      </c>
      <c r="F2162" t="str">
        <f>VLOOKUP($A2162,'Medical Examinations'!$A$1:$J$2336,5,FALSE)</f>
        <v>No</v>
      </c>
      <c r="G2162" t="str">
        <f>VLOOKUP($A2162,'Medical Examinations'!$A$1:$J$2336,6,FALSE)</f>
        <v>No</v>
      </c>
      <c r="H2162">
        <f>VLOOKUP($A2162,'Medical Examinations'!$A$1:$J$2336,7,FALSE)</f>
        <v>0</v>
      </c>
      <c r="I2162" t="str">
        <f>VLOOKUP($A2162,'Medical Examinations'!$A$1:$J$2336,8,FALSE)</f>
        <v>No</v>
      </c>
      <c r="J2162" t="str">
        <f>VLOOKUP($A2162,'Medical Examinations'!$A$1:$J$2336,9,FALSE)</f>
        <v>Over Weight</v>
      </c>
      <c r="K2162" t="str">
        <f>VLOOKUP($A2162,'Medical Examinations'!$A$1:$J$2336,10,FALSE)</f>
        <v>Diabetes</v>
      </c>
      <c r="L2162">
        <f>VLOOKUP($A2162,'Hospitalisation Details'!$A$1:$O$2344,2,FALSE)</f>
        <v>22</v>
      </c>
      <c r="M2162" s="6" t="str">
        <f>VLOOKUP($A2162,'Hospitalisation Details'!$A$1:$O$2344,5,FALSE)</f>
        <v>22-Sep-2002</v>
      </c>
      <c r="N2162" s="28">
        <f>VLOOKUP($A2162,'Hospitalisation Details'!$A$1:$O$2344,6,FALSE)</f>
        <v>20</v>
      </c>
      <c r="O2162" s="28">
        <f>VLOOKUP($A2162,'Hospitalisation Details'!$A$1:$O$2344,7,FALSE)</f>
        <v>0</v>
      </c>
      <c r="P2162" s="28">
        <f>VLOOKUP($A2162,'Hospitalisation Details'!$A$1:$O$2344,8,FALSE)</f>
        <v>1875.34</v>
      </c>
      <c r="Q2162" t="str">
        <f>VLOOKUP($A2162,'Hospitalisation Details'!$A$1:$O$2344,3,FALSE)</f>
        <v>Sep</v>
      </c>
    </row>
    <row r="2163" spans="1:17" ht="15.6" x14ac:dyDescent="0.3">
      <c r="A2163" s="21" t="s">
        <v>199</v>
      </c>
      <c r="B2163" t="str">
        <f>VLOOKUP($A2163,'Customer Names'!$A$2:$D$2336,3,FALSE)</f>
        <v>Amy</v>
      </c>
      <c r="C2163">
        <f>VLOOKUP($A2163,'Medical Examinations'!$A$1:$J$2336,2,FALSE)</f>
        <v>22.05</v>
      </c>
      <c r="D2163">
        <f>VLOOKUP($A2163,'Medical Examinations'!$A$1:$J$2336,3,FALSE)</f>
        <v>4.43</v>
      </c>
      <c r="E2163" t="str">
        <f>VLOOKUP($A2163,'Medical Examinations'!$A$1:$J$2336,4,FALSE)</f>
        <v>Yes</v>
      </c>
      <c r="F2163" t="str">
        <f>VLOOKUP($A2163,'Medical Examinations'!$A$1:$J$2336,5,FALSE)</f>
        <v>No</v>
      </c>
      <c r="G2163" t="str">
        <f>VLOOKUP($A2163,'Medical Examinations'!$A$1:$J$2336,6,FALSE)</f>
        <v>No</v>
      </c>
      <c r="H2163">
        <f>VLOOKUP($A2163,'Medical Examinations'!$A$1:$J$2336,7,FALSE)</f>
        <v>0</v>
      </c>
      <c r="I2163" t="str">
        <f>VLOOKUP($A2163,'Medical Examinations'!$A$1:$J$2336,8,FALSE)</f>
        <v>No</v>
      </c>
      <c r="J2163" t="str">
        <f>VLOOKUP($A2163,'Medical Examinations'!$A$1:$J$2336,9,FALSE)</f>
        <v>Normal Weight</v>
      </c>
      <c r="K2163" t="str">
        <f>VLOOKUP($A2163,'Medical Examinations'!$A$1:$J$2336,10,FALSE)</f>
        <v>Normal</v>
      </c>
      <c r="L2163">
        <f>VLOOKUP($A2163,'Hospitalisation Details'!$A$1:$O$2344,2,FALSE)</f>
        <v>2</v>
      </c>
      <c r="M2163" s="6" t="str">
        <f>VLOOKUP($A2163,'Hospitalisation Details'!$A$1:$O$2344,5,FALSE)</f>
        <v>2-Jul-1996</v>
      </c>
      <c r="N2163" s="28">
        <f>VLOOKUP($A2163,'Hospitalisation Details'!$A$1:$O$2344,6,FALSE)</f>
        <v>26</v>
      </c>
      <c r="O2163" s="28">
        <f>VLOOKUP($A2163,'Hospitalisation Details'!$A$1:$O$2344,7,FALSE)</f>
        <v>0</v>
      </c>
      <c r="P2163" s="28">
        <f>VLOOKUP($A2163,'Hospitalisation Details'!$A$1:$O$2344,8,FALSE)</f>
        <v>1865.98</v>
      </c>
      <c r="Q2163" t="str">
        <f>VLOOKUP($A2163,'Hospitalisation Details'!$A$1:$O$2344,3,FALSE)</f>
        <v>Jul</v>
      </c>
    </row>
    <row r="2164" spans="1:17" ht="15.6" x14ac:dyDescent="0.3">
      <c r="A2164" s="21" t="s">
        <v>197</v>
      </c>
      <c r="B2164" t="str">
        <f>VLOOKUP($A2164,'Customer Names'!$A$2:$D$2336,3,FALSE)</f>
        <v>Grace H</v>
      </c>
      <c r="C2164">
        <f>VLOOKUP($A2164,'Medical Examinations'!$A$1:$J$2336,2,FALSE)</f>
        <v>27.06</v>
      </c>
      <c r="D2164">
        <f>VLOOKUP($A2164,'Medical Examinations'!$A$1:$J$2336,3,FALSE)</f>
        <v>6.14</v>
      </c>
      <c r="E2164" t="str">
        <f>VLOOKUP($A2164,'Medical Examinations'!$A$1:$J$2336,4,FALSE)</f>
        <v>No</v>
      </c>
      <c r="F2164" t="str">
        <f>VLOOKUP($A2164,'Medical Examinations'!$A$1:$J$2336,5,FALSE)</f>
        <v>Yes</v>
      </c>
      <c r="G2164" t="str">
        <f>VLOOKUP($A2164,'Medical Examinations'!$A$1:$J$2336,6,FALSE)</f>
        <v>No</v>
      </c>
      <c r="H2164">
        <f>VLOOKUP($A2164,'Medical Examinations'!$A$1:$J$2336,7,FALSE)</f>
        <v>1</v>
      </c>
      <c r="I2164" t="str">
        <f>VLOOKUP($A2164,'Medical Examinations'!$A$1:$J$2336,8,FALSE)</f>
        <v>No</v>
      </c>
      <c r="J2164" t="str">
        <f>VLOOKUP($A2164,'Medical Examinations'!$A$1:$J$2336,9,FALSE)</f>
        <v>Over Weight</v>
      </c>
      <c r="K2164" t="str">
        <f>VLOOKUP($A2164,'Medical Examinations'!$A$1:$J$2336,10,FALSE)</f>
        <v>Prediabetes</v>
      </c>
      <c r="L2164">
        <f>VLOOKUP($A2164,'Hospitalisation Details'!$A$1:$O$2344,2,FALSE)</f>
        <v>27</v>
      </c>
      <c r="M2164" s="6" t="str">
        <f>VLOOKUP($A2164,'Hospitalisation Details'!$A$1:$O$2344,5,FALSE)</f>
        <v>27-Dec-2004</v>
      </c>
      <c r="N2164" s="28">
        <f>VLOOKUP($A2164,'Hospitalisation Details'!$A$1:$O$2344,6,FALSE)</f>
        <v>18</v>
      </c>
      <c r="O2164" s="28">
        <f>VLOOKUP($A2164,'Hospitalisation Details'!$A$1:$O$2344,7,FALSE)</f>
        <v>0</v>
      </c>
      <c r="P2164" s="28">
        <f>VLOOKUP($A2164,'Hospitalisation Details'!$A$1:$O$2344,8,FALSE)</f>
        <v>1863.45</v>
      </c>
      <c r="Q2164" t="str">
        <f>VLOOKUP($A2164,'Hospitalisation Details'!$A$1:$O$2344,3,FALSE)</f>
        <v>Dec</v>
      </c>
    </row>
    <row r="2165" spans="1:17" ht="15.6" x14ac:dyDescent="0.3">
      <c r="A2165" s="21" t="s">
        <v>196</v>
      </c>
      <c r="B2165" t="str">
        <f>VLOOKUP($A2165,'Customer Names'!$A$2:$D$2336,3,FALSE)</f>
        <v>Caitie J</v>
      </c>
      <c r="C2165">
        <f>VLOOKUP($A2165,'Medical Examinations'!$A$1:$J$2336,2,FALSE)</f>
        <v>20.49</v>
      </c>
      <c r="D2165">
        <f>VLOOKUP($A2165,'Medical Examinations'!$A$1:$J$2336,3,FALSE)</f>
        <v>4.87</v>
      </c>
      <c r="E2165" t="str">
        <f>VLOOKUP($A2165,'Medical Examinations'!$A$1:$J$2336,4,FALSE)</f>
        <v>No</v>
      </c>
      <c r="F2165" t="str">
        <f>VLOOKUP($A2165,'Medical Examinations'!$A$1:$J$2336,5,FALSE)</f>
        <v>No</v>
      </c>
      <c r="G2165" t="str">
        <f>VLOOKUP($A2165,'Medical Examinations'!$A$1:$J$2336,6,FALSE)</f>
        <v>No</v>
      </c>
      <c r="H2165">
        <f>VLOOKUP($A2165,'Medical Examinations'!$A$1:$J$2336,7,FALSE)</f>
        <v>0</v>
      </c>
      <c r="I2165" t="str">
        <f>VLOOKUP($A2165,'Medical Examinations'!$A$1:$J$2336,8,FALSE)</f>
        <v>No</v>
      </c>
      <c r="J2165" t="str">
        <f>VLOOKUP($A2165,'Medical Examinations'!$A$1:$J$2336,9,FALSE)</f>
        <v>Normal Weight</v>
      </c>
      <c r="K2165" t="str">
        <f>VLOOKUP($A2165,'Medical Examinations'!$A$1:$J$2336,10,FALSE)</f>
        <v>Normal</v>
      </c>
      <c r="L2165">
        <f>VLOOKUP($A2165,'Hospitalisation Details'!$A$1:$O$2344,2,FALSE)</f>
        <v>6</v>
      </c>
      <c r="M2165" s="6" t="str">
        <f>VLOOKUP($A2165,'Hospitalisation Details'!$A$1:$O$2344,5,FALSE)</f>
        <v>6-Dec-1994</v>
      </c>
      <c r="N2165" s="28">
        <f>VLOOKUP($A2165,'Hospitalisation Details'!$A$1:$O$2344,6,FALSE)</f>
        <v>28</v>
      </c>
      <c r="O2165" s="28">
        <f>VLOOKUP($A2165,'Hospitalisation Details'!$A$1:$O$2344,7,FALSE)</f>
        <v>0</v>
      </c>
      <c r="P2165" s="28">
        <f>VLOOKUP($A2165,'Hospitalisation Details'!$A$1:$O$2344,8,FALSE)</f>
        <v>1850.55</v>
      </c>
      <c r="Q2165" t="str">
        <f>VLOOKUP($A2165,'Hospitalisation Details'!$A$1:$O$2344,3,FALSE)</f>
        <v>Dec</v>
      </c>
    </row>
    <row r="2166" spans="1:17" ht="15.6" x14ac:dyDescent="0.3">
      <c r="A2166" s="21" t="s">
        <v>195</v>
      </c>
      <c r="B2166" t="str">
        <f>VLOOKUP($A2166,'Customer Names'!$A$2:$D$2336,3,FALSE)</f>
        <v>Benjamin</v>
      </c>
      <c r="C2166">
        <f>VLOOKUP($A2166,'Medical Examinations'!$A$1:$J$2336,2,FALSE)</f>
        <v>28.4</v>
      </c>
      <c r="D2166">
        <f>VLOOKUP($A2166,'Medical Examinations'!$A$1:$J$2336,3,FALSE)</f>
        <v>4.3</v>
      </c>
      <c r="E2166" t="str">
        <f>VLOOKUP($A2166,'Medical Examinations'!$A$1:$J$2336,4,FALSE)</f>
        <v>No</v>
      </c>
      <c r="F2166" t="str">
        <f>VLOOKUP($A2166,'Medical Examinations'!$A$1:$J$2336,5,FALSE)</f>
        <v>No</v>
      </c>
      <c r="G2166" t="str">
        <f>VLOOKUP($A2166,'Medical Examinations'!$A$1:$J$2336,6,FALSE)</f>
        <v>Yes</v>
      </c>
      <c r="H2166">
        <f>VLOOKUP($A2166,'Medical Examinations'!$A$1:$J$2336,7,FALSE)</f>
        <v>1</v>
      </c>
      <c r="I2166" t="str">
        <f>VLOOKUP($A2166,'Medical Examinations'!$A$1:$J$2336,8,FALSE)</f>
        <v>No</v>
      </c>
      <c r="J2166" t="str">
        <f>VLOOKUP($A2166,'Medical Examinations'!$A$1:$J$2336,9,FALSE)</f>
        <v>Over Weight</v>
      </c>
      <c r="K2166" t="str">
        <f>VLOOKUP($A2166,'Medical Examinations'!$A$1:$J$2336,10,FALSE)</f>
        <v>Normal</v>
      </c>
      <c r="L2166">
        <f>VLOOKUP($A2166,'Hospitalisation Details'!$A$1:$O$2344,2,FALSE)</f>
        <v>20</v>
      </c>
      <c r="M2166" s="6" t="str">
        <f>VLOOKUP($A2166,'Hospitalisation Details'!$A$1:$O$2344,5,FALSE)</f>
        <v>20-Jul-2003</v>
      </c>
      <c r="N2166" s="28">
        <f>VLOOKUP($A2166,'Hospitalisation Details'!$A$1:$O$2344,6,FALSE)</f>
        <v>19</v>
      </c>
      <c r="O2166" s="28">
        <f>VLOOKUP($A2166,'Hospitalisation Details'!$A$1:$O$2344,7,FALSE)</f>
        <v>1</v>
      </c>
      <c r="P2166" s="28">
        <f>VLOOKUP($A2166,'Hospitalisation Details'!$A$1:$O$2344,8,FALSE)</f>
        <v>1842.52</v>
      </c>
      <c r="Q2166" t="str">
        <f>VLOOKUP($A2166,'Hospitalisation Details'!$A$1:$O$2344,3,FALSE)</f>
        <v>Jul</v>
      </c>
    </row>
    <row r="2167" spans="1:17" ht="15.6" x14ac:dyDescent="0.3">
      <c r="A2167" s="21" t="s">
        <v>194</v>
      </c>
      <c r="B2167" t="str">
        <f>VLOOKUP($A2167,'Customer Names'!$A$2:$D$2336,3,FALSE)</f>
        <v>Ian T</v>
      </c>
      <c r="C2167">
        <f>VLOOKUP($A2167,'Medical Examinations'!$A$1:$J$2336,2,FALSE)</f>
        <v>41.91</v>
      </c>
      <c r="D2167">
        <f>VLOOKUP($A2167,'Medical Examinations'!$A$1:$J$2336,3,FALSE)</f>
        <v>6.19</v>
      </c>
      <c r="E2167" t="str">
        <f>VLOOKUP($A2167,'Medical Examinations'!$A$1:$J$2336,4,FALSE)</f>
        <v>No</v>
      </c>
      <c r="F2167" t="str">
        <f>VLOOKUP($A2167,'Medical Examinations'!$A$1:$J$2336,5,FALSE)</f>
        <v>No</v>
      </c>
      <c r="G2167" t="str">
        <f>VLOOKUP($A2167,'Medical Examinations'!$A$1:$J$2336,6,FALSE)</f>
        <v>No</v>
      </c>
      <c r="H2167">
        <f>VLOOKUP($A2167,'Medical Examinations'!$A$1:$J$2336,7,FALSE)</f>
        <v>0</v>
      </c>
      <c r="I2167" t="str">
        <f>VLOOKUP($A2167,'Medical Examinations'!$A$1:$J$2336,8,FALSE)</f>
        <v>No</v>
      </c>
      <c r="J2167" t="str">
        <f>VLOOKUP($A2167,'Medical Examinations'!$A$1:$J$2336,9,FALSE)</f>
        <v>Obesity</v>
      </c>
      <c r="K2167" t="str">
        <f>VLOOKUP($A2167,'Medical Examinations'!$A$1:$J$2336,10,FALSE)</f>
        <v>Prediabetes</v>
      </c>
      <c r="L2167">
        <f>VLOOKUP($A2167,'Hospitalisation Details'!$A$1:$O$2344,2,FALSE)</f>
        <v>12</v>
      </c>
      <c r="M2167" s="6" t="str">
        <f>VLOOKUP($A2167,'Hospitalisation Details'!$A$1:$O$2344,5,FALSE)</f>
        <v>12-Dec-1999</v>
      </c>
      <c r="N2167" s="28">
        <f>VLOOKUP($A2167,'Hospitalisation Details'!$A$1:$O$2344,6,FALSE)</f>
        <v>23</v>
      </c>
      <c r="O2167" s="28">
        <f>VLOOKUP($A2167,'Hospitalisation Details'!$A$1:$O$2344,7,FALSE)</f>
        <v>0</v>
      </c>
      <c r="P2167" s="28">
        <f>VLOOKUP($A2167,'Hospitalisation Details'!$A$1:$O$2344,8,FALSE)</f>
        <v>1837.28</v>
      </c>
      <c r="Q2167" t="str">
        <f>VLOOKUP($A2167,'Hospitalisation Details'!$A$1:$O$2344,3,FALSE)</f>
        <v>Dec</v>
      </c>
    </row>
    <row r="2168" spans="1:17" ht="15.6" x14ac:dyDescent="0.3">
      <c r="A2168" s="21" t="s">
        <v>193</v>
      </c>
      <c r="B2168" t="str">
        <f>VLOOKUP($A2168,'Customer Names'!$A$2:$D$2336,3,FALSE)</f>
        <v>Tadese</v>
      </c>
      <c r="C2168">
        <f>VLOOKUP($A2168,'Medical Examinations'!$A$1:$J$2336,2,FALSE)</f>
        <v>24.6</v>
      </c>
      <c r="D2168">
        <f>VLOOKUP($A2168,'Medical Examinations'!$A$1:$J$2336,3,FALSE)</f>
        <v>6.19</v>
      </c>
      <c r="E2168" t="str">
        <f>VLOOKUP($A2168,'Medical Examinations'!$A$1:$J$2336,4,FALSE)</f>
        <v>No</v>
      </c>
      <c r="F2168" t="str">
        <f>VLOOKUP($A2168,'Medical Examinations'!$A$1:$J$2336,5,FALSE)</f>
        <v>No</v>
      </c>
      <c r="G2168" t="str">
        <f>VLOOKUP($A2168,'Medical Examinations'!$A$1:$J$2336,6,FALSE)</f>
        <v>Yes</v>
      </c>
      <c r="H2168">
        <f>VLOOKUP($A2168,'Medical Examinations'!$A$1:$J$2336,7,FALSE)</f>
        <v>1</v>
      </c>
      <c r="I2168" t="str">
        <f>VLOOKUP($A2168,'Medical Examinations'!$A$1:$J$2336,8,FALSE)</f>
        <v>No</v>
      </c>
      <c r="J2168" t="str">
        <f>VLOOKUP($A2168,'Medical Examinations'!$A$1:$J$2336,9,FALSE)</f>
        <v>Normal Weight</v>
      </c>
      <c r="K2168" t="str">
        <f>VLOOKUP($A2168,'Medical Examinations'!$A$1:$J$2336,10,FALSE)</f>
        <v>Prediabetes</v>
      </c>
      <c r="L2168">
        <f>VLOOKUP($A2168,'Hospitalisation Details'!$A$1:$O$2344,2,FALSE)</f>
        <v>4</v>
      </c>
      <c r="M2168" s="6" t="str">
        <f>VLOOKUP($A2168,'Hospitalisation Details'!$A$1:$O$2344,5,FALSE)</f>
        <v>4-Aug-2003</v>
      </c>
      <c r="N2168" s="28">
        <f>VLOOKUP($A2168,'Hospitalisation Details'!$A$1:$O$2344,6,FALSE)</f>
        <v>19</v>
      </c>
      <c r="O2168" s="28">
        <f>VLOOKUP($A2168,'Hospitalisation Details'!$A$1:$O$2344,7,FALSE)</f>
        <v>1</v>
      </c>
      <c r="P2168" s="28">
        <f>VLOOKUP($A2168,'Hospitalisation Details'!$A$1:$O$2344,8,FALSE)</f>
        <v>1837.24</v>
      </c>
      <c r="Q2168" t="str">
        <f>VLOOKUP($A2168,'Hospitalisation Details'!$A$1:$O$2344,3,FALSE)</f>
        <v>Aug</v>
      </c>
    </row>
    <row r="2169" spans="1:17" ht="15.6" x14ac:dyDescent="0.3">
      <c r="A2169" s="21" t="s">
        <v>192</v>
      </c>
      <c r="B2169" t="str">
        <f>VLOOKUP($A2169,'Customer Names'!$A$2:$D$2336,3,FALSE)</f>
        <v>Jonathan</v>
      </c>
      <c r="C2169">
        <f>VLOOKUP($A2169,'Medical Examinations'!$A$1:$J$2336,2,FALSE)</f>
        <v>20.9</v>
      </c>
      <c r="D2169">
        <f>VLOOKUP($A2169,'Medical Examinations'!$A$1:$J$2336,3,FALSE)</f>
        <v>5.12</v>
      </c>
      <c r="E2169" t="str">
        <f>VLOOKUP($A2169,'Medical Examinations'!$A$1:$J$2336,4,FALSE)</f>
        <v>No</v>
      </c>
      <c r="F2169" t="str">
        <f>VLOOKUP($A2169,'Medical Examinations'!$A$1:$J$2336,5,FALSE)</f>
        <v>No</v>
      </c>
      <c r="G2169" t="str">
        <f>VLOOKUP($A2169,'Medical Examinations'!$A$1:$J$2336,6,FALSE)</f>
        <v>Yes</v>
      </c>
      <c r="H2169">
        <f>VLOOKUP($A2169,'Medical Examinations'!$A$1:$J$2336,7,FALSE)</f>
        <v>1</v>
      </c>
      <c r="I2169" t="str">
        <f>VLOOKUP($A2169,'Medical Examinations'!$A$1:$J$2336,8,FALSE)</f>
        <v>No</v>
      </c>
      <c r="J2169" t="str">
        <f>VLOOKUP($A2169,'Medical Examinations'!$A$1:$J$2336,9,FALSE)</f>
        <v>Normal Weight</v>
      </c>
      <c r="K2169" t="str">
        <f>VLOOKUP($A2169,'Medical Examinations'!$A$1:$J$2336,10,FALSE)</f>
        <v>Normal</v>
      </c>
      <c r="L2169">
        <f>VLOOKUP($A2169,'Hospitalisation Details'!$A$1:$O$2344,2,FALSE)</f>
        <v>11</v>
      </c>
      <c r="M2169" s="6" t="str">
        <f>VLOOKUP($A2169,'Hospitalisation Details'!$A$1:$O$2344,5,FALSE)</f>
        <v>11-Aug-2003</v>
      </c>
      <c r="N2169" s="28">
        <f>VLOOKUP($A2169,'Hospitalisation Details'!$A$1:$O$2344,6,FALSE)</f>
        <v>19</v>
      </c>
      <c r="O2169" s="28">
        <f>VLOOKUP($A2169,'Hospitalisation Details'!$A$1:$O$2344,7,FALSE)</f>
        <v>1</v>
      </c>
      <c r="P2169" s="28">
        <f>VLOOKUP($A2169,'Hospitalisation Details'!$A$1:$O$2344,8,FALSE)</f>
        <v>1832.09</v>
      </c>
      <c r="Q2169" t="str">
        <f>VLOOKUP($A2169,'Hospitalisation Details'!$A$1:$O$2344,3,FALSE)</f>
        <v>Aug</v>
      </c>
    </row>
    <row r="2170" spans="1:17" ht="15.6" x14ac:dyDescent="0.3">
      <c r="A2170" s="21" t="s">
        <v>191</v>
      </c>
      <c r="B2170" t="str">
        <f>VLOOKUP($A2170,'Customer Names'!$A$2:$D$2336,3,FALSE)</f>
        <v>Dathan</v>
      </c>
      <c r="C2170">
        <f>VLOOKUP($A2170,'Medical Examinations'!$A$1:$J$2336,2,FALSE)</f>
        <v>34.4</v>
      </c>
      <c r="D2170">
        <f>VLOOKUP($A2170,'Medical Examinations'!$A$1:$J$2336,3,FALSE)</f>
        <v>4.04</v>
      </c>
      <c r="E2170" t="str">
        <f>VLOOKUP($A2170,'Medical Examinations'!$A$1:$J$2336,4,FALSE)</f>
        <v>No</v>
      </c>
      <c r="F2170" t="str">
        <f>VLOOKUP($A2170,'Medical Examinations'!$A$1:$J$2336,5,FALSE)</f>
        <v>No</v>
      </c>
      <c r="G2170" t="str">
        <f>VLOOKUP($A2170,'Medical Examinations'!$A$1:$J$2336,6,FALSE)</f>
        <v>No</v>
      </c>
      <c r="H2170">
        <f>VLOOKUP($A2170,'Medical Examinations'!$A$1:$J$2336,7,FALSE)</f>
        <v>0</v>
      </c>
      <c r="I2170" t="str">
        <f>VLOOKUP($A2170,'Medical Examinations'!$A$1:$J$2336,8,FALSE)</f>
        <v>No</v>
      </c>
      <c r="J2170" t="str">
        <f>VLOOKUP($A2170,'Medical Examinations'!$A$1:$J$2336,9,FALSE)</f>
        <v>Obesity</v>
      </c>
      <c r="K2170" t="str">
        <f>VLOOKUP($A2170,'Medical Examinations'!$A$1:$J$2336,10,FALSE)</f>
        <v>Normal</v>
      </c>
      <c r="L2170">
        <f>VLOOKUP($A2170,'Hospitalisation Details'!$A$1:$O$2344,2,FALSE)</f>
        <v>1</v>
      </c>
      <c r="M2170" s="6" t="str">
        <f>VLOOKUP($A2170,'Hospitalisation Details'!$A$1:$O$2344,5,FALSE)</f>
        <v>1-Oct-1999</v>
      </c>
      <c r="N2170" s="28">
        <f>VLOOKUP($A2170,'Hospitalisation Details'!$A$1:$O$2344,6,FALSE)</f>
        <v>23</v>
      </c>
      <c r="O2170" s="28">
        <f>VLOOKUP($A2170,'Hospitalisation Details'!$A$1:$O$2344,7,FALSE)</f>
        <v>0</v>
      </c>
      <c r="P2170" s="28">
        <f>VLOOKUP($A2170,'Hospitalisation Details'!$A$1:$O$2344,8,FALSE)</f>
        <v>1826.84</v>
      </c>
      <c r="Q2170" t="str">
        <f>VLOOKUP($A2170,'Hospitalisation Details'!$A$1:$O$2344,3,FALSE)</f>
        <v>Oct</v>
      </c>
    </row>
    <row r="2171" spans="1:17" ht="15.6" x14ac:dyDescent="0.3">
      <c r="A2171" s="21" t="s">
        <v>190</v>
      </c>
      <c r="B2171" t="str">
        <f>VLOOKUP($A2171,'Customer Names'!$A$2:$D$2336,3,FALSE)</f>
        <v>Eric</v>
      </c>
      <c r="C2171">
        <f>VLOOKUP($A2171,'Medical Examinations'!$A$1:$J$2336,2,FALSE)</f>
        <v>32.56</v>
      </c>
      <c r="D2171">
        <f>VLOOKUP($A2171,'Medical Examinations'!$A$1:$J$2336,3,FALSE)</f>
        <v>5.36</v>
      </c>
      <c r="E2171" t="str">
        <f>VLOOKUP($A2171,'Medical Examinations'!$A$1:$J$2336,4,FALSE)</f>
        <v>No</v>
      </c>
      <c r="F2171" t="str">
        <f>VLOOKUP($A2171,'Medical Examinations'!$A$1:$J$2336,5,FALSE)</f>
        <v>No</v>
      </c>
      <c r="G2171" t="str">
        <f>VLOOKUP($A2171,'Medical Examinations'!$A$1:$J$2336,6,FALSE)</f>
        <v>No</v>
      </c>
      <c r="H2171">
        <f>VLOOKUP($A2171,'Medical Examinations'!$A$1:$J$2336,7,FALSE)</f>
        <v>0</v>
      </c>
      <c r="I2171" t="str">
        <f>VLOOKUP($A2171,'Medical Examinations'!$A$1:$J$2336,8,FALSE)</f>
        <v>No</v>
      </c>
      <c r="J2171" t="str">
        <f>VLOOKUP($A2171,'Medical Examinations'!$A$1:$J$2336,9,FALSE)</f>
        <v>Obesity</v>
      </c>
      <c r="K2171" t="str">
        <f>VLOOKUP($A2171,'Medical Examinations'!$A$1:$J$2336,10,FALSE)</f>
        <v>Normal</v>
      </c>
      <c r="L2171">
        <f>VLOOKUP($A2171,'Hospitalisation Details'!$A$1:$O$2344,2,FALSE)</f>
        <v>17</v>
      </c>
      <c r="M2171" s="6" t="str">
        <f>VLOOKUP($A2171,'Hospitalisation Details'!$A$1:$O$2344,5,FALSE)</f>
        <v>17-Nov-1999</v>
      </c>
      <c r="N2171" s="28">
        <f>VLOOKUP($A2171,'Hospitalisation Details'!$A$1:$O$2344,6,FALSE)</f>
        <v>23</v>
      </c>
      <c r="O2171" s="28">
        <f>VLOOKUP($A2171,'Hospitalisation Details'!$A$1:$O$2344,7,FALSE)</f>
        <v>0</v>
      </c>
      <c r="P2171" s="28">
        <f>VLOOKUP($A2171,'Hospitalisation Details'!$A$1:$O$2344,8,FALSE)</f>
        <v>1824.29</v>
      </c>
      <c r="Q2171" t="str">
        <f>VLOOKUP($A2171,'Hospitalisation Details'!$A$1:$O$2344,3,FALSE)</f>
        <v>Nov</v>
      </c>
    </row>
    <row r="2172" spans="1:17" ht="15.6" x14ac:dyDescent="0.3">
      <c r="A2172" s="21" t="s">
        <v>189</v>
      </c>
      <c r="B2172" t="str">
        <f>VLOOKUP($A2172,'Customer Names'!$A$2:$D$2336,3,FALSE)</f>
        <v>Allison M</v>
      </c>
      <c r="C2172">
        <f>VLOOKUP($A2172,'Medical Examinations'!$A$1:$J$2336,2,FALSE)</f>
        <v>27.98</v>
      </c>
      <c r="D2172">
        <f>VLOOKUP($A2172,'Medical Examinations'!$A$1:$J$2336,3,FALSE)</f>
        <v>4.38</v>
      </c>
      <c r="E2172" t="str">
        <f>VLOOKUP($A2172,'Medical Examinations'!$A$1:$J$2336,4,FALSE)</f>
        <v>No</v>
      </c>
      <c r="F2172" t="str">
        <f>VLOOKUP($A2172,'Medical Examinations'!$A$1:$J$2336,5,FALSE)</f>
        <v>Yes</v>
      </c>
      <c r="G2172" t="str">
        <f>VLOOKUP($A2172,'Medical Examinations'!$A$1:$J$2336,6,FALSE)</f>
        <v>No</v>
      </c>
      <c r="H2172">
        <f>VLOOKUP($A2172,'Medical Examinations'!$A$1:$J$2336,7,FALSE)</f>
        <v>1</v>
      </c>
      <c r="I2172" t="str">
        <f>VLOOKUP($A2172,'Medical Examinations'!$A$1:$J$2336,8,FALSE)</f>
        <v>No</v>
      </c>
      <c r="J2172" t="str">
        <f>VLOOKUP($A2172,'Medical Examinations'!$A$1:$J$2336,9,FALSE)</f>
        <v>Over Weight</v>
      </c>
      <c r="K2172" t="str">
        <f>VLOOKUP($A2172,'Medical Examinations'!$A$1:$J$2336,10,FALSE)</f>
        <v>Normal</v>
      </c>
      <c r="L2172">
        <f>VLOOKUP($A2172,'Hospitalisation Details'!$A$1:$O$2344,2,FALSE)</f>
        <v>19</v>
      </c>
      <c r="M2172" s="6" t="str">
        <f>VLOOKUP($A2172,'Hospitalisation Details'!$A$1:$O$2344,5,FALSE)</f>
        <v>19-Aug-2004</v>
      </c>
      <c r="N2172" s="28">
        <f>VLOOKUP($A2172,'Hospitalisation Details'!$A$1:$O$2344,6,FALSE)</f>
        <v>18</v>
      </c>
      <c r="O2172" s="28">
        <f>VLOOKUP($A2172,'Hospitalisation Details'!$A$1:$O$2344,7,FALSE)</f>
        <v>0</v>
      </c>
      <c r="P2172" s="28">
        <f>VLOOKUP($A2172,'Hospitalisation Details'!$A$1:$O$2344,8,FALSE)</f>
        <v>1822.54</v>
      </c>
      <c r="Q2172" t="str">
        <f>VLOOKUP($A2172,'Hospitalisation Details'!$A$1:$O$2344,3,FALSE)</f>
        <v>Aug</v>
      </c>
    </row>
    <row r="2173" spans="1:17" ht="15.6" x14ac:dyDescent="0.3">
      <c r="A2173" s="21" t="s">
        <v>188</v>
      </c>
      <c r="B2173" t="str">
        <f>VLOOKUP($A2173,'Customer Names'!$A$2:$D$2336,3,FALSE)</f>
        <v>Paul</v>
      </c>
      <c r="C2173">
        <f>VLOOKUP($A2173,'Medical Examinations'!$A$1:$J$2336,2,FALSE)</f>
        <v>26.51</v>
      </c>
      <c r="D2173">
        <f>VLOOKUP($A2173,'Medical Examinations'!$A$1:$J$2336,3,FALSE)</f>
        <v>4.58</v>
      </c>
      <c r="E2173" t="str">
        <f>VLOOKUP($A2173,'Medical Examinations'!$A$1:$J$2336,4,FALSE)</f>
        <v>No</v>
      </c>
      <c r="F2173" t="str">
        <f>VLOOKUP($A2173,'Medical Examinations'!$A$1:$J$2336,5,FALSE)</f>
        <v>No</v>
      </c>
      <c r="G2173" t="str">
        <f>VLOOKUP($A2173,'Medical Examinations'!$A$1:$J$2336,6,FALSE)</f>
        <v>No</v>
      </c>
      <c r="H2173">
        <f>VLOOKUP($A2173,'Medical Examinations'!$A$1:$J$2336,7,FALSE)</f>
        <v>0</v>
      </c>
      <c r="I2173" t="str">
        <f>VLOOKUP($A2173,'Medical Examinations'!$A$1:$J$2336,8,FALSE)</f>
        <v>No</v>
      </c>
      <c r="J2173" t="str">
        <f>VLOOKUP($A2173,'Medical Examinations'!$A$1:$J$2336,9,FALSE)</f>
        <v>Over Weight</v>
      </c>
      <c r="K2173" t="str">
        <f>VLOOKUP($A2173,'Medical Examinations'!$A$1:$J$2336,10,FALSE)</f>
        <v>Normal</v>
      </c>
      <c r="L2173">
        <f>VLOOKUP($A2173,'Hospitalisation Details'!$A$1:$O$2344,2,FALSE)</f>
        <v>25</v>
      </c>
      <c r="M2173" s="6" t="str">
        <f>VLOOKUP($A2173,'Hospitalisation Details'!$A$1:$O$2344,5,FALSE)</f>
        <v>25-Sep-1999</v>
      </c>
      <c r="N2173" s="28">
        <f>VLOOKUP($A2173,'Hospitalisation Details'!$A$1:$O$2344,6,FALSE)</f>
        <v>23</v>
      </c>
      <c r="O2173" s="28">
        <f>VLOOKUP($A2173,'Hospitalisation Details'!$A$1:$O$2344,7,FALSE)</f>
        <v>0</v>
      </c>
      <c r="P2173" s="28">
        <f>VLOOKUP($A2173,'Hospitalisation Details'!$A$1:$O$2344,8,FALSE)</f>
        <v>1815.88</v>
      </c>
      <c r="Q2173" t="str">
        <f>VLOOKUP($A2173,'Hospitalisation Details'!$A$1:$O$2344,3,FALSE)</f>
        <v>Sep</v>
      </c>
    </row>
    <row r="2174" spans="1:17" ht="15.6" x14ac:dyDescent="0.3">
      <c r="A2174" s="21" t="s">
        <v>187</v>
      </c>
      <c r="B2174" t="str">
        <f>VLOOKUP($A2174,'Customer Names'!$A$2:$D$2336,3,FALSE)</f>
        <v>Aaron R</v>
      </c>
      <c r="C2174">
        <f>VLOOKUP($A2174,'Medical Examinations'!$A$1:$J$2336,2,FALSE)</f>
        <v>29.734999999999999</v>
      </c>
      <c r="D2174">
        <f>VLOOKUP($A2174,'Medical Examinations'!$A$1:$J$2336,3,FALSE)</f>
        <v>11.92</v>
      </c>
      <c r="E2174" t="str">
        <f>VLOOKUP($A2174,'Medical Examinations'!$A$1:$J$2336,4,FALSE)</f>
        <v>No</v>
      </c>
      <c r="F2174" t="str">
        <f>VLOOKUP($A2174,'Medical Examinations'!$A$1:$J$2336,5,FALSE)</f>
        <v>No</v>
      </c>
      <c r="G2174" t="str">
        <f>VLOOKUP($A2174,'Medical Examinations'!$A$1:$J$2336,6,FALSE)</f>
        <v>No</v>
      </c>
      <c r="H2174">
        <f>VLOOKUP($A2174,'Medical Examinations'!$A$1:$J$2336,7,FALSE)</f>
        <v>0</v>
      </c>
      <c r="I2174" t="str">
        <f>VLOOKUP($A2174,'Medical Examinations'!$A$1:$J$2336,8,FALSE)</f>
        <v>No</v>
      </c>
      <c r="J2174" t="str">
        <f>VLOOKUP($A2174,'Medical Examinations'!$A$1:$J$2336,9,FALSE)</f>
        <v>Over Weight</v>
      </c>
      <c r="K2174" t="str">
        <f>VLOOKUP($A2174,'Medical Examinations'!$A$1:$J$2336,10,FALSE)</f>
        <v>Diabetes</v>
      </c>
      <c r="L2174">
        <f>VLOOKUP($A2174,'Hospitalisation Details'!$A$1:$O$2344,2,FALSE)</f>
        <v>13</v>
      </c>
      <c r="M2174" s="6" t="str">
        <f>VLOOKUP($A2174,'Hospitalisation Details'!$A$1:$O$2344,5,FALSE)</f>
        <v>13-Dec-2002</v>
      </c>
      <c r="N2174" s="28">
        <f>VLOOKUP($A2174,'Hospitalisation Details'!$A$1:$O$2344,6,FALSE)</f>
        <v>20</v>
      </c>
      <c r="O2174" s="28">
        <f>VLOOKUP($A2174,'Hospitalisation Details'!$A$1:$O$2344,7,FALSE)</f>
        <v>0</v>
      </c>
      <c r="P2174" s="28">
        <f>VLOOKUP($A2174,'Hospitalisation Details'!$A$1:$O$2344,8,FALSE)</f>
        <v>1769.53</v>
      </c>
      <c r="Q2174" t="str">
        <f>VLOOKUP($A2174,'Hospitalisation Details'!$A$1:$O$2344,3,FALSE)</f>
        <v>Dec</v>
      </c>
    </row>
    <row r="2175" spans="1:17" ht="15.6" x14ac:dyDescent="0.3">
      <c r="A2175" s="21" t="s">
        <v>186</v>
      </c>
      <c r="B2175" t="str">
        <f>VLOOKUP($A2175,'Customer Names'!$A$2:$D$2336,3,FALSE)</f>
        <v>Caitlin H</v>
      </c>
      <c r="C2175">
        <f>VLOOKUP($A2175,'Medical Examinations'!$A$1:$J$2336,2,FALSE)</f>
        <v>40.5</v>
      </c>
      <c r="D2175">
        <f>VLOOKUP($A2175,'Medical Examinations'!$A$1:$J$2336,3,FALSE)</f>
        <v>5.4</v>
      </c>
      <c r="E2175" t="str">
        <f>VLOOKUP($A2175,'Medical Examinations'!$A$1:$J$2336,4,FALSE)</f>
        <v>No</v>
      </c>
      <c r="F2175" t="str">
        <f>VLOOKUP($A2175,'Medical Examinations'!$A$1:$J$2336,5,FALSE)</f>
        <v>No</v>
      </c>
      <c r="G2175" t="str">
        <f>VLOOKUP($A2175,'Medical Examinations'!$A$1:$J$2336,6,FALSE)</f>
        <v>Yes</v>
      </c>
      <c r="H2175">
        <f>VLOOKUP($A2175,'Medical Examinations'!$A$1:$J$2336,7,FALSE)</f>
        <v>1</v>
      </c>
      <c r="I2175" t="str">
        <f>VLOOKUP($A2175,'Medical Examinations'!$A$1:$J$2336,8,FALSE)</f>
        <v>No</v>
      </c>
      <c r="J2175" t="str">
        <f>VLOOKUP($A2175,'Medical Examinations'!$A$1:$J$2336,9,FALSE)</f>
        <v>Obesity</v>
      </c>
      <c r="K2175" t="str">
        <f>VLOOKUP($A2175,'Medical Examinations'!$A$1:$J$2336,10,FALSE)</f>
        <v>Normal</v>
      </c>
      <c r="L2175">
        <f>VLOOKUP($A2175,'Hospitalisation Details'!$A$1:$O$2344,2,FALSE)</f>
        <v>19</v>
      </c>
      <c r="M2175" s="6" t="str">
        <f>VLOOKUP($A2175,'Hospitalisation Details'!$A$1:$O$2344,5,FALSE)</f>
        <v>19-Nov-2003</v>
      </c>
      <c r="N2175" s="28">
        <f>VLOOKUP($A2175,'Hospitalisation Details'!$A$1:$O$2344,6,FALSE)</f>
        <v>19</v>
      </c>
      <c r="O2175" s="28">
        <f>VLOOKUP($A2175,'Hospitalisation Details'!$A$1:$O$2344,7,FALSE)</f>
        <v>0</v>
      </c>
      <c r="P2175" s="28">
        <f>VLOOKUP($A2175,'Hospitalisation Details'!$A$1:$O$2344,8,FALSE)</f>
        <v>1759.34</v>
      </c>
      <c r="Q2175" t="str">
        <f>VLOOKUP($A2175,'Hospitalisation Details'!$A$1:$O$2344,3,FALSE)</f>
        <v>Nov</v>
      </c>
    </row>
    <row r="2176" spans="1:17" ht="15.6" x14ac:dyDescent="0.3">
      <c r="A2176" s="21" t="s">
        <v>185</v>
      </c>
      <c r="B2176" t="str">
        <f>VLOOKUP($A2176,'Customer Names'!$A$2:$D$2336,3,FALSE)</f>
        <v>Harald E</v>
      </c>
      <c r="C2176">
        <f>VLOOKUP($A2176,'Medical Examinations'!$A$1:$J$2336,2,FALSE)</f>
        <v>25.64</v>
      </c>
      <c r="D2176">
        <f>VLOOKUP($A2176,'Medical Examinations'!$A$1:$J$2336,3,FALSE)</f>
        <v>4.76</v>
      </c>
      <c r="E2176" t="str">
        <f>VLOOKUP($A2176,'Medical Examinations'!$A$1:$J$2336,4,FALSE)</f>
        <v>No</v>
      </c>
      <c r="F2176" t="str">
        <f>VLOOKUP($A2176,'Medical Examinations'!$A$1:$J$2336,5,FALSE)</f>
        <v>No</v>
      </c>
      <c r="G2176" t="str">
        <f>VLOOKUP($A2176,'Medical Examinations'!$A$1:$J$2336,6,FALSE)</f>
        <v>No</v>
      </c>
      <c r="H2176">
        <f>VLOOKUP($A2176,'Medical Examinations'!$A$1:$J$2336,7,FALSE)</f>
        <v>1</v>
      </c>
      <c r="I2176" t="str">
        <f>VLOOKUP($A2176,'Medical Examinations'!$A$1:$J$2336,8,FALSE)</f>
        <v>No</v>
      </c>
      <c r="J2176" t="str">
        <f>VLOOKUP($A2176,'Medical Examinations'!$A$1:$J$2336,9,FALSE)</f>
        <v>Over Weight</v>
      </c>
      <c r="K2176" t="str">
        <f>VLOOKUP($A2176,'Medical Examinations'!$A$1:$J$2336,10,FALSE)</f>
        <v>Normal</v>
      </c>
      <c r="L2176">
        <f>VLOOKUP($A2176,'Hospitalisation Details'!$A$1:$O$2344,2,FALSE)</f>
        <v>7</v>
      </c>
      <c r="M2176" s="6" t="str">
        <f>VLOOKUP($A2176,'Hospitalisation Details'!$A$1:$O$2344,5,FALSE)</f>
        <v>7-Oct-1998</v>
      </c>
      <c r="N2176" s="28">
        <f>VLOOKUP($A2176,'Hospitalisation Details'!$A$1:$O$2344,6,FALSE)</f>
        <v>24</v>
      </c>
      <c r="O2176" s="28">
        <f>VLOOKUP($A2176,'Hospitalisation Details'!$A$1:$O$2344,7,FALSE)</f>
        <v>0</v>
      </c>
      <c r="P2176" s="28">
        <f>VLOOKUP($A2176,'Hospitalisation Details'!$A$1:$O$2344,8,FALSE)</f>
        <v>1756.6</v>
      </c>
      <c r="Q2176" t="str">
        <f>VLOOKUP($A2176,'Hospitalisation Details'!$A$1:$O$2344,3,FALSE)</f>
        <v>Oct</v>
      </c>
    </row>
    <row r="2177" spans="1:17" ht="15.6" x14ac:dyDescent="0.3">
      <c r="A2177" s="21" t="s">
        <v>184</v>
      </c>
      <c r="B2177" t="str">
        <f>VLOOKUP($A2177,'Customer Names'!$A$2:$D$2336,3,FALSE)</f>
        <v>Siobhan A</v>
      </c>
      <c r="C2177">
        <f>VLOOKUP($A2177,'Medical Examinations'!$A$1:$J$2336,2,FALSE)</f>
        <v>32.9</v>
      </c>
      <c r="D2177">
        <f>VLOOKUP($A2177,'Medical Examinations'!$A$1:$J$2336,3,FALSE)</f>
        <v>4.78</v>
      </c>
      <c r="E2177" t="str">
        <f>VLOOKUP($A2177,'Medical Examinations'!$A$1:$J$2336,4,FALSE)</f>
        <v>No</v>
      </c>
      <c r="F2177" t="str">
        <f>VLOOKUP($A2177,'Medical Examinations'!$A$1:$J$2336,5,FALSE)</f>
        <v>No</v>
      </c>
      <c r="G2177" t="str">
        <f>VLOOKUP($A2177,'Medical Examinations'!$A$1:$J$2336,6,FALSE)</f>
        <v>Yes</v>
      </c>
      <c r="H2177">
        <f>VLOOKUP($A2177,'Medical Examinations'!$A$1:$J$2336,7,FALSE)</f>
        <v>1</v>
      </c>
      <c r="I2177" t="str">
        <f>VLOOKUP($A2177,'Medical Examinations'!$A$1:$J$2336,8,FALSE)</f>
        <v>No</v>
      </c>
      <c r="J2177" t="str">
        <f>VLOOKUP($A2177,'Medical Examinations'!$A$1:$J$2336,9,FALSE)</f>
        <v>Obesity</v>
      </c>
      <c r="K2177" t="str">
        <f>VLOOKUP($A2177,'Medical Examinations'!$A$1:$J$2336,10,FALSE)</f>
        <v>Normal</v>
      </c>
      <c r="L2177">
        <f>VLOOKUP($A2177,'Hospitalisation Details'!$A$1:$O$2344,2,FALSE)</f>
        <v>26</v>
      </c>
      <c r="M2177" s="6" t="str">
        <f>VLOOKUP($A2177,'Hospitalisation Details'!$A$1:$O$2344,5,FALSE)</f>
        <v>26-Sep-2003</v>
      </c>
      <c r="N2177" s="28">
        <f>VLOOKUP($A2177,'Hospitalisation Details'!$A$1:$O$2344,6,FALSE)</f>
        <v>19</v>
      </c>
      <c r="O2177" s="28">
        <f>VLOOKUP($A2177,'Hospitalisation Details'!$A$1:$O$2344,7,FALSE)</f>
        <v>0</v>
      </c>
      <c r="P2177" s="28">
        <f>VLOOKUP($A2177,'Hospitalisation Details'!$A$1:$O$2344,8,FALSE)</f>
        <v>1748.77</v>
      </c>
      <c r="Q2177" t="str">
        <f>VLOOKUP($A2177,'Hospitalisation Details'!$A$1:$O$2344,3,FALSE)</f>
        <v>Sep</v>
      </c>
    </row>
    <row r="2178" spans="1:17" ht="15.6" x14ac:dyDescent="0.3">
      <c r="A2178" s="21" t="s">
        <v>183</v>
      </c>
      <c r="B2178" t="str">
        <f>VLOOKUP($A2178,'Customer Names'!$A$2:$D$2336,3,FALSE)</f>
        <v>Andrea J</v>
      </c>
      <c r="C2178">
        <f>VLOOKUP($A2178,'Medical Examinations'!$A$1:$J$2336,2,FALSE)</f>
        <v>29.8</v>
      </c>
      <c r="D2178">
        <f>VLOOKUP($A2178,'Medical Examinations'!$A$1:$J$2336,3,FALSE)</f>
        <v>4.26</v>
      </c>
      <c r="E2178" t="str">
        <f>VLOOKUP($A2178,'Medical Examinations'!$A$1:$J$2336,4,FALSE)</f>
        <v>No</v>
      </c>
      <c r="F2178" t="str">
        <f>VLOOKUP($A2178,'Medical Examinations'!$A$1:$J$2336,5,FALSE)</f>
        <v>No</v>
      </c>
      <c r="G2178" t="str">
        <f>VLOOKUP($A2178,'Medical Examinations'!$A$1:$J$2336,6,FALSE)</f>
        <v>Yes</v>
      </c>
      <c r="H2178">
        <f>VLOOKUP($A2178,'Medical Examinations'!$A$1:$J$2336,7,FALSE)</f>
        <v>1</v>
      </c>
      <c r="I2178" t="str">
        <f>VLOOKUP($A2178,'Medical Examinations'!$A$1:$J$2336,8,FALSE)</f>
        <v>No</v>
      </c>
      <c r="J2178" t="str">
        <f>VLOOKUP($A2178,'Medical Examinations'!$A$1:$J$2336,9,FALSE)</f>
        <v>Over Weight</v>
      </c>
      <c r="K2178" t="str">
        <f>VLOOKUP($A2178,'Medical Examinations'!$A$1:$J$2336,10,FALSE)</f>
        <v>Normal</v>
      </c>
      <c r="L2178">
        <f>VLOOKUP($A2178,'Hospitalisation Details'!$A$1:$O$2344,2,FALSE)</f>
        <v>28</v>
      </c>
      <c r="M2178" s="6" t="str">
        <f>VLOOKUP($A2178,'Hospitalisation Details'!$A$1:$O$2344,5,FALSE)</f>
        <v>28-Jul-2003</v>
      </c>
      <c r="N2178" s="28">
        <f>VLOOKUP($A2178,'Hospitalisation Details'!$A$1:$O$2344,6,FALSE)</f>
        <v>19</v>
      </c>
      <c r="O2178" s="28">
        <f>VLOOKUP($A2178,'Hospitalisation Details'!$A$1:$O$2344,7,FALSE)</f>
        <v>0</v>
      </c>
      <c r="P2178" s="28">
        <f>VLOOKUP($A2178,'Hospitalisation Details'!$A$1:$O$2344,8,FALSE)</f>
        <v>1744.47</v>
      </c>
      <c r="Q2178" t="str">
        <f>VLOOKUP($A2178,'Hospitalisation Details'!$A$1:$O$2344,3,FALSE)</f>
        <v>Jul</v>
      </c>
    </row>
    <row r="2179" spans="1:17" ht="15.6" x14ac:dyDescent="0.3">
      <c r="A2179" s="21" t="s">
        <v>182</v>
      </c>
      <c r="B2179" t="str">
        <f>VLOOKUP($A2179,'Customer Names'!$A$2:$D$2336,3,FALSE)</f>
        <v>Marie</v>
      </c>
      <c r="C2179">
        <f>VLOOKUP($A2179,'Medical Examinations'!$A$1:$J$2336,2,FALSE)</f>
        <v>28.9</v>
      </c>
      <c r="D2179">
        <f>VLOOKUP($A2179,'Medical Examinations'!$A$1:$J$2336,3,FALSE)</f>
        <v>5.85</v>
      </c>
      <c r="E2179" t="str">
        <f>VLOOKUP($A2179,'Medical Examinations'!$A$1:$J$2336,4,FALSE)</f>
        <v>No</v>
      </c>
      <c r="F2179" t="str">
        <f>VLOOKUP($A2179,'Medical Examinations'!$A$1:$J$2336,5,FALSE)</f>
        <v>No</v>
      </c>
      <c r="G2179" t="str">
        <f>VLOOKUP($A2179,'Medical Examinations'!$A$1:$J$2336,6,FALSE)</f>
        <v>Yes</v>
      </c>
      <c r="H2179">
        <f>VLOOKUP($A2179,'Medical Examinations'!$A$1:$J$2336,7,FALSE)</f>
        <v>1</v>
      </c>
      <c r="I2179" t="str">
        <f>VLOOKUP($A2179,'Medical Examinations'!$A$1:$J$2336,8,FALSE)</f>
        <v>No</v>
      </c>
      <c r="J2179" t="str">
        <f>VLOOKUP($A2179,'Medical Examinations'!$A$1:$J$2336,9,FALSE)</f>
        <v>Over Weight</v>
      </c>
      <c r="K2179" t="str">
        <f>VLOOKUP($A2179,'Medical Examinations'!$A$1:$J$2336,10,FALSE)</f>
        <v>Prediabetes</v>
      </c>
      <c r="L2179">
        <f>VLOOKUP($A2179,'Hospitalisation Details'!$A$1:$O$2344,2,FALSE)</f>
        <v>25</v>
      </c>
      <c r="M2179" s="6" t="str">
        <f>VLOOKUP($A2179,'Hospitalisation Details'!$A$1:$O$2344,5,FALSE)</f>
        <v>25-Jul-2003</v>
      </c>
      <c r="N2179" s="28">
        <f>VLOOKUP($A2179,'Hospitalisation Details'!$A$1:$O$2344,6,FALSE)</f>
        <v>19</v>
      </c>
      <c r="O2179" s="28">
        <f>VLOOKUP($A2179,'Hospitalisation Details'!$A$1:$O$2344,7,FALSE)</f>
        <v>0</v>
      </c>
      <c r="P2179" s="28">
        <f>VLOOKUP($A2179,'Hospitalisation Details'!$A$1:$O$2344,8,FALSE)</f>
        <v>1743.21</v>
      </c>
      <c r="Q2179" t="str">
        <f>VLOOKUP($A2179,'Hospitalisation Details'!$A$1:$O$2344,3,FALSE)</f>
        <v>Jul</v>
      </c>
    </row>
    <row r="2180" spans="1:17" ht="15.6" x14ac:dyDescent="0.3">
      <c r="A2180" s="21" t="s">
        <v>181</v>
      </c>
      <c r="B2180" t="str">
        <f>VLOOKUP($A2180,'Customer Names'!$A$2:$D$2336,3,FALSE)</f>
        <v>Rachel A</v>
      </c>
      <c r="C2180">
        <f>VLOOKUP($A2180,'Medical Examinations'!$A$1:$J$2336,2,FALSE)</f>
        <v>24.7</v>
      </c>
      <c r="D2180">
        <f>VLOOKUP($A2180,'Medical Examinations'!$A$1:$J$2336,3,FALSE)</f>
        <v>5.32</v>
      </c>
      <c r="E2180" t="str">
        <f>VLOOKUP($A2180,'Medical Examinations'!$A$1:$J$2336,4,FALSE)</f>
        <v>No</v>
      </c>
      <c r="F2180" t="str">
        <f>VLOOKUP($A2180,'Medical Examinations'!$A$1:$J$2336,5,FALSE)</f>
        <v>No</v>
      </c>
      <c r="G2180" t="str">
        <f>VLOOKUP($A2180,'Medical Examinations'!$A$1:$J$2336,6,FALSE)</f>
        <v>Yes</v>
      </c>
      <c r="H2180">
        <f>VLOOKUP($A2180,'Medical Examinations'!$A$1:$J$2336,7,FALSE)</f>
        <v>1</v>
      </c>
      <c r="I2180" t="str">
        <f>VLOOKUP($A2180,'Medical Examinations'!$A$1:$J$2336,8,FALSE)</f>
        <v>No</v>
      </c>
      <c r="J2180" t="str">
        <f>VLOOKUP($A2180,'Medical Examinations'!$A$1:$J$2336,9,FALSE)</f>
        <v>Normal Weight</v>
      </c>
      <c r="K2180" t="str">
        <f>VLOOKUP($A2180,'Medical Examinations'!$A$1:$J$2336,10,FALSE)</f>
        <v>Normal</v>
      </c>
      <c r="L2180">
        <f>VLOOKUP($A2180,'Hospitalisation Details'!$A$1:$O$2344,2,FALSE)</f>
        <v>14</v>
      </c>
      <c r="M2180" s="6" t="str">
        <f>VLOOKUP($A2180,'Hospitalisation Details'!$A$1:$O$2344,5,FALSE)</f>
        <v>14-Nov-2003</v>
      </c>
      <c r="N2180" s="28">
        <f>VLOOKUP($A2180,'Hospitalisation Details'!$A$1:$O$2344,6,FALSE)</f>
        <v>19</v>
      </c>
      <c r="O2180" s="28">
        <f>VLOOKUP($A2180,'Hospitalisation Details'!$A$1:$O$2344,7,FALSE)</f>
        <v>0</v>
      </c>
      <c r="P2180" s="28">
        <f>VLOOKUP($A2180,'Hospitalisation Details'!$A$1:$O$2344,8,FALSE)</f>
        <v>1737.38</v>
      </c>
      <c r="Q2180" t="str">
        <f>VLOOKUP($A2180,'Hospitalisation Details'!$A$1:$O$2344,3,FALSE)</f>
        <v>Nov</v>
      </c>
    </row>
    <row r="2181" spans="1:17" ht="15.6" x14ac:dyDescent="0.3">
      <c r="A2181" s="21" t="s">
        <v>180</v>
      </c>
      <c r="B2181" t="str">
        <f>VLOOKUP($A2181,'Customer Names'!$A$2:$D$2336,3,FALSE)</f>
        <v>Emma</v>
      </c>
      <c r="C2181">
        <f>VLOOKUP($A2181,'Medical Examinations'!$A$1:$J$2336,2,FALSE)</f>
        <v>20.6</v>
      </c>
      <c r="D2181">
        <f>VLOOKUP($A2181,'Medical Examinations'!$A$1:$J$2336,3,FALSE)</f>
        <v>5.14</v>
      </c>
      <c r="E2181" t="str">
        <f>VLOOKUP($A2181,'Medical Examinations'!$A$1:$J$2336,4,FALSE)</f>
        <v>No</v>
      </c>
      <c r="F2181" t="str">
        <f>VLOOKUP($A2181,'Medical Examinations'!$A$1:$J$2336,5,FALSE)</f>
        <v>No</v>
      </c>
      <c r="G2181" t="str">
        <f>VLOOKUP($A2181,'Medical Examinations'!$A$1:$J$2336,6,FALSE)</f>
        <v>Yes</v>
      </c>
      <c r="H2181">
        <f>VLOOKUP($A2181,'Medical Examinations'!$A$1:$J$2336,7,FALSE)</f>
        <v>1</v>
      </c>
      <c r="I2181" t="str">
        <f>VLOOKUP($A2181,'Medical Examinations'!$A$1:$J$2336,8,FALSE)</f>
        <v>No</v>
      </c>
      <c r="J2181" t="str">
        <f>VLOOKUP($A2181,'Medical Examinations'!$A$1:$J$2336,9,FALSE)</f>
        <v>Normal Weight</v>
      </c>
      <c r="K2181" t="str">
        <f>VLOOKUP($A2181,'Medical Examinations'!$A$1:$J$2336,10,FALSE)</f>
        <v>Normal</v>
      </c>
      <c r="L2181">
        <f>VLOOKUP($A2181,'Hospitalisation Details'!$A$1:$O$2344,2,FALSE)</f>
        <v>9</v>
      </c>
      <c r="M2181" s="6" t="str">
        <f>VLOOKUP($A2181,'Hospitalisation Details'!$A$1:$O$2344,5,FALSE)</f>
        <v>9-Nov-2003</v>
      </c>
      <c r="N2181" s="28">
        <f>VLOOKUP($A2181,'Hospitalisation Details'!$A$1:$O$2344,6,FALSE)</f>
        <v>19</v>
      </c>
      <c r="O2181" s="28">
        <f>VLOOKUP($A2181,'Hospitalisation Details'!$A$1:$O$2344,7,FALSE)</f>
        <v>0</v>
      </c>
      <c r="P2181" s="28">
        <f>VLOOKUP($A2181,'Hospitalisation Details'!$A$1:$O$2344,8,FALSE)</f>
        <v>1731.68</v>
      </c>
      <c r="Q2181" t="str">
        <f>VLOOKUP($A2181,'Hospitalisation Details'!$A$1:$O$2344,3,FALSE)</f>
        <v>Nov</v>
      </c>
    </row>
    <row r="2182" spans="1:17" ht="15.6" x14ac:dyDescent="0.3">
      <c r="A2182" s="21" t="s">
        <v>179</v>
      </c>
      <c r="B2182" t="str">
        <f>VLOOKUP($A2182,'Customer Names'!$A$2:$D$2336,3,FALSE)</f>
        <v>Kiersten</v>
      </c>
      <c r="C2182">
        <f>VLOOKUP($A2182,'Medical Examinations'!$A$1:$J$2336,2,FALSE)</f>
        <v>18.600000000000001</v>
      </c>
      <c r="D2182">
        <f>VLOOKUP($A2182,'Medical Examinations'!$A$1:$J$2336,3,FALSE)</f>
        <v>5</v>
      </c>
      <c r="E2182" t="str">
        <f>VLOOKUP($A2182,'Medical Examinations'!$A$1:$J$2336,4,FALSE)</f>
        <v>No</v>
      </c>
      <c r="F2182" t="str">
        <f>VLOOKUP($A2182,'Medical Examinations'!$A$1:$J$2336,5,FALSE)</f>
        <v>No</v>
      </c>
      <c r="G2182" t="str">
        <f>VLOOKUP($A2182,'Medical Examinations'!$A$1:$J$2336,6,FALSE)</f>
        <v>Yes</v>
      </c>
      <c r="H2182">
        <f>VLOOKUP($A2182,'Medical Examinations'!$A$1:$J$2336,7,FALSE)</f>
        <v>1</v>
      </c>
      <c r="I2182" t="str">
        <f>VLOOKUP($A2182,'Medical Examinations'!$A$1:$J$2336,8,FALSE)</f>
        <v>No</v>
      </c>
      <c r="J2182" t="str">
        <f>VLOOKUP($A2182,'Medical Examinations'!$A$1:$J$2336,9,FALSE)</f>
        <v>Normal Weight</v>
      </c>
      <c r="K2182" t="str">
        <f>VLOOKUP($A2182,'Medical Examinations'!$A$1:$J$2336,10,FALSE)</f>
        <v>Normal</v>
      </c>
      <c r="L2182">
        <f>VLOOKUP($A2182,'Hospitalisation Details'!$A$1:$O$2344,2,FALSE)</f>
        <v>1</v>
      </c>
      <c r="M2182" s="6" t="str">
        <f>VLOOKUP($A2182,'Hospitalisation Details'!$A$1:$O$2344,5,FALSE)</f>
        <v>1-Sep-2003</v>
      </c>
      <c r="N2182" s="28">
        <f>VLOOKUP($A2182,'Hospitalisation Details'!$A$1:$O$2344,6,FALSE)</f>
        <v>19</v>
      </c>
      <c r="O2182" s="28">
        <f>VLOOKUP($A2182,'Hospitalisation Details'!$A$1:$O$2344,7,FALSE)</f>
        <v>0</v>
      </c>
      <c r="P2182" s="28">
        <f>VLOOKUP($A2182,'Hospitalisation Details'!$A$1:$O$2344,8,FALSE)</f>
        <v>1728.9</v>
      </c>
      <c r="Q2182" t="str">
        <f>VLOOKUP($A2182,'Hospitalisation Details'!$A$1:$O$2344,3,FALSE)</f>
        <v>Sep</v>
      </c>
    </row>
    <row r="2183" spans="1:17" ht="15.6" x14ac:dyDescent="0.3">
      <c r="A2183" s="21" t="s">
        <v>178</v>
      </c>
      <c r="B2183" t="str">
        <f>VLOOKUP($A2183,'Customer Names'!$A$2:$D$2336,3,FALSE)</f>
        <v>Rachael</v>
      </c>
      <c r="C2183">
        <f>VLOOKUP($A2183,'Medical Examinations'!$A$1:$J$2336,2,FALSE)</f>
        <v>17.8</v>
      </c>
      <c r="D2183">
        <f>VLOOKUP($A2183,'Medical Examinations'!$A$1:$J$2336,3,FALSE)</f>
        <v>4.55</v>
      </c>
      <c r="E2183" t="str">
        <f>VLOOKUP($A2183,'Medical Examinations'!$A$1:$J$2336,4,FALSE)</f>
        <v>No</v>
      </c>
      <c r="F2183" t="str">
        <f>VLOOKUP($A2183,'Medical Examinations'!$A$1:$J$2336,5,FALSE)</f>
        <v>No</v>
      </c>
      <c r="G2183" t="str">
        <f>VLOOKUP($A2183,'Medical Examinations'!$A$1:$J$2336,6,FALSE)</f>
        <v>Yes</v>
      </c>
      <c r="H2183">
        <f>VLOOKUP($A2183,'Medical Examinations'!$A$1:$J$2336,7,FALSE)</f>
        <v>1</v>
      </c>
      <c r="I2183" t="str">
        <f>VLOOKUP($A2183,'Medical Examinations'!$A$1:$J$2336,8,FALSE)</f>
        <v>No</v>
      </c>
      <c r="J2183" t="str">
        <f>VLOOKUP($A2183,'Medical Examinations'!$A$1:$J$2336,9,FALSE)</f>
        <v>Under Weight</v>
      </c>
      <c r="K2183" t="str">
        <f>VLOOKUP($A2183,'Medical Examinations'!$A$1:$J$2336,10,FALSE)</f>
        <v>Normal</v>
      </c>
      <c r="L2183">
        <f>VLOOKUP($A2183,'Hospitalisation Details'!$A$1:$O$2344,2,FALSE)</f>
        <v>21</v>
      </c>
      <c r="M2183" s="6" t="str">
        <f>VLOOKUP($A2183,'Hospitalisation Details'!$A$1:$O$2344,5,FALSE)</f>
        <v>21-Nov-2003</v>
      </c>
      <c r="N2183" s="28">
        <f>VLOOKUP($A2183,'Hospitalisation Details'!$A$1:$O$2344,6,FALSE)</f>
        <v>19</v>
      </c>
      <c r="O2183" s="28">
        <f>VLOOKUP($A2183,'Hospitalisation Details'!$A$1:$O$2344,7,FALSE)</f>
        <v>0</v>
      </c>
      <c r="P2183" s="28">
        <f>VLOOKUP($A2183,'Hospitalisation Details'!$A$1:$O$2344,8,FALSE)</f>
        <v>1727.79</v>
      </c>
      <c r="Q2183" t="str">
        <f>VLOOKUP($A2183,'Hospitalisation Details'!$A$1:$O$2344,3,FALSE)</f>
        <v>Nov</v>
      </c>
    </row>
    <row r="2184" spans="1:17" ht="15.6" x14ac:dyDescent="0.3">
      <c r="A2184" s="21" t="s">
        <v>177</v>
      </c>
      <c r="B2184" t="str">
        <f>VLOOKUP($A2184,'Customer Names'!$A$2:$D$2336,3,FALSE)</f>
        <v>Timothy P</v>
      </c>
      <c r="C2184">
        <f>VLOOKUP($A2184,'Medical Examinations'!$A$1:$J$2336,2,FALSE)</f>
        <v>35.200000000000003</v>
      </c>
      <c r="D2184">
        <f>VLOOKUP($A2184,'Medical Examinations'!$A$1:$J$2336,3,FALSE)</f>
        <v>5.97</v>
      </c>
      <c r="E2184" t="str">
        <f>VLOOKUP($A2184,'Medical Examinations'!$A$1:$J$2336,4,FALSE)</f>
        <v>No</v>
      </c>
      <c r="F2184" t="str">
        <f>VLOOKUP($A2184,'Medical Examinations'!$A$1:$J$2336,5,FALSE)</f>
        <v>Yes</v>
      </c>
      <c r="G2184" t="str">
        <f>VLOOKUP($A2184,'Medical Examinations'!$A$1:$J$2336,6,FALSE)</f>
        <v>No</v>
      </c>
      <c r="H2184">
        <f>VLOOKUP($A2184,'Medical Examinations'!$A$1:$J$2336,7,FALSE)</f>
        <v>1</v>
      </c>
      <c r="I2184" t="str">
        <f>VLOOKUP($A2184,'Medical Examinations'!$A$1:$J$2336,8,FALSE)</f>
        <v>No</v>
      </c>
      <c r="J2184" t="str">
        <f>VLOOKUP($A2184,'Medical Examinations'!$A$1:$J$2336,9,FALSE)</f>
        <v>Obesity</v>
      </c>
      <c r="K2184" t="str">
        <f>VLOOKUP($A2184,'Medical Examinations'!$A$1:$J$2336,10,FALSE)</f>
        <v>Prediabetes</v>
      </c>
      <c r="L2184">
        <f>VLOOKUP($A2184,'Hospitalisation Details'!$A$1:$O$2344,2,FALSE)</f>
        <v>9</v>
      </c>
      <c r="M2184" s="6" t="str">
        <f>VLOOKUP($A2184,'Hospitalisation Details'!$A$1:$O$2344,5,FALSE)</f>
        <v>9-Sep-2004</v>
      </c>
      <c r="N2184" s="28">
        <f>VLOOKUP($A2184,'Hospitalisation Details'!$A$1:$O$2344,6,FALSE)</f>
        <v>18</v>
      </c>
      <c r="O2184" s="28">
        <f>VLOOKUP($A2184,'Hospitalisation Details'!$A$1:$O$2344,7,FALSE)</f>
        <v>1</v>
      </c>
      <c r="P2184" s="28">
        <f>VLOOKUP($A2184,'Hospitalisation Details'!$A$1:$O$2344,8,FALSE)</f>
        <v>1727.54</v>
      </c>
      <c r="Q2184" t="str">
        <f>VLOOKUP($A2184,'Hospitalisation Details'!$A$1:$O$2344,3,FALSE)</f>
        <v>Sep</v>
      </c>
    </row>
    <row r="2185" spans="1:17" ht="15.6" x14ac:dyDescent="0.3">
      <c r="A2185" s="21" t="s">
        <v>176</v>
      </c>
      <c r="B2185" t="str">
        <f>VLOOKUP($A2185,'Customer Names'!$A$2:$D$2336,3,FALSE)</f>
        <v>Lelisa</v>
      </c>
      <c r="C2185">
        <f>VLOOKUP($A2185,'Medical Examinations'!$A$1:$J$2336,2,FALSE)</f>
        <v>33.770000000000003</v>
      </c>
      <c r="D2185">
        <f>VLOOKUP($A2185,'Medical Examinations'!$A$1:$J$2336,3,FALSE)</f>
        <v>4.0199999999999996</v>
      </c>
      <c r="E2185" t="str">
        <f>VLOOKUP($A2185,'Medical Examinations'!$A$1:$J$2336,4,FALSE)</f>
        <v>No</v>
      </c>
      <c r="F2185" t="str">
        <f>VLOOKUP($A2185,'Medical Examinations'!$A$1:$J$2336,5,FALSE)</f>
        <v>Yes</v>
      </c>
      <c r="G2185" t="str">
        <f>VLOOKUP($A2185,'Medical Examinations'!$A$1:$J$2336,6,FALSE)</f>
        <v>No</v>
      </c>
      <c r="H2185">
        <f>VLOOKUP($A2185,'Medical Examinations'!$A$1:$J$2336,7,FALSE)</f>
        <v>1</v>
      </c>
      <c r="I2185" t="str">
        <f>VLOOKUP($A2185,'Medical Examinations'!$A$1:$J$2336,8,FALSE)</f>
        <v>No</v>
      </c>
      <c r="J2185" t="str">
        <f>VLOOKUP($A2185,'Medical Examinations'!$A$1:$J$2336,9,FALSE)</f>
        <v>Obesity</v>
      </c>
      <c r="K2185" t="str">
        <f>VLOOKUP($A2185,'Medical Examinations'!$A$1:$J$2336,10,FALSE)</f>
        <v>Normal</v>
      </c>
      <c r="L2185">
        <f>VLOOKUP($A2185,'Hospitalisation Details'!$A$1:$O$2344,2,FALSE)</f>
        <v>21</v>
      </c>
      <c r="M2185" s="6" t="str">
        <f>VLOOKUP($A2185,'Hospitalisation Details'!$A$1:$O$2344,5,FALSE)</f>
        <v>21-Oct-2004</v>
      </c>
      <c r="N2185" s="28">
        <f>VLOOKUP($A2185,'Hospitalisation Details'!$A$1:$O$2344,6,FALSE)</f>
        <v>18</v>
      </c>
      <c r="O2185" s="28">
        <f>VLOOKUP($A2185,'Hospitalisation Details'!$A$1:$O$2344,7,FALSE)</f>
        <v>1</v>
      </c>
      <c r="P2185" s="28">
        <f>VLOOKUP($A2185,'Hospitalisation Details'!$A$1:$O$2344,8,FALSE)</f>
        <v>1725.55</v>
      </c>
      <c r="Q2185" t="str">
        <f>VLOOKUP($A2185,'Hospitalisation Details'!$A$1:$O$2344,3,FALSE)</f>
        <v>Oct</v>
      </c>
    </row>
    <row r="2186" spans="1:17" ht="15.6" x14ac:dyDescent="0.3">
      <c r="A2186" s="21" t="s">
        <v>175</v>
      </c>
      <c r="B2186" t="str">
        <f>VLOOKUP($A2186,'Customer Names'!$A$2:$D$2336,3,FALSE)</f>
        <v>Nate</v>
      </c>
      <c r="C2186">
        <f>VLOOKUP($A2186,'Medical Examinations'!$A$1:$J$2336,2,FALSE)</f>
        <v>30.03</v>
      </c>
      <c r="D2186">
        <f>VLOOKUP($A2186,'Medical Examinations'!$A$1:$J$2336,3,FALSE)</f>
        <v>4.04</v>
      </c>
      <c r="E2186" t="str">
        <f>VLOOKUP($A2186,'Medical Examinations'!$A$1:$J$2336,4,FALSE)</f>
        <v>No</v>
      </c>
      <c r="F2186" t="str">
        <f>VLOOKUP($A2186,'Medical Examinations'!$A$1:$J$2336,5,FALSE)</f>
        <v>Yes</v>
      </c>
      <c r="G2186" t="str">
        <f>VLOOKUP($A2186,'Medical Examinations'!$A$1:$J$2336,6,FALSE)</f>
        <v>No</v>
      </c>
      <c r="H2186">
        <f>VLOOKUP($A2186,'Medical Examinations'!$A$1:$J$2336,7,FALSE)</f>
        <v>1</v>
      </c>
      <c r="I2186" t="str">
        <f>VLOOKUP($A2186,'Medical Examinations'!$A$1:$J$2336,8,FALSE)</f>
        <v>No</v>
      </c>
      <c r="J2186" t="str">
        <f>VLOOKUP($A2186,'Medical Examinations'!$A$1:$J$2336,9,FALSE)</f>
        <v>Obesity</v>
      </c>
      <c r="K2186" t="str">
        <f>VLOOKUP($A2186,'Medical Examinations'!$A$1:$J$2336,10,FALSE)</f>
        <v>Normal</v>
      </c>
      <c r="L2186">
        <f>VLOOKUP($A2186,'Hospitalisation Details'!$A$1:$O$2344,2,FALSE)</f>
        <v>11</v>
      </c>
      <c r="M2186" s="6" t="str">
        <f>VLOOKUP($A2186,'Hospitalisation Details'!$A$1:$O$2344,5,FALSE)</f>
        <v>11-Sep-2004</v>
      </c>
      <c r="N2186" s="28">
        <f>VLOOKUP($A2186,'Hospitalisation Details'!$A$1:$O$2344,6,FALSE)</f>
        <v>18</v>
      </c>
      <c r="O2186" s="28">
        <f>VLOOKUP($A2186,'Hospitalisation Details'!$A$1:$O$2344,7,FALSE)</f>
        <v>1</v>
      </c>
      <c r="P2186" s="28">
        <f>VLOOKUP($A2186,'Hospitalisation Details'!$A$1:$O$2344,8,FALSE)</f>
        <v>1720.35</v>
      </c>
      <c r="Q2186" t="str">
        <f>VLOOKUP($A2186,'Hospitalisation Details'!$A$1:$O$2344,3,FALSE)</f>
        <v>Sep</v>
      </c>
    </row>
    <row r="2187" spans="1:17" ht="15.6" x14ac:dyDescent="0.3">
      <c r="A2187" s="21" t="s">
        <v>174</v>
      </c>
      <c r="B2187" t="str">
        <f>VLOOKUP($A2187,'Customer Names'!$A$2:$D$2336,3,FALSE)</f>
        <v>Chris C</v>
      </c>
      <c r="C2187">
        <f>VLOOKUP($A2187,'Medical Examinations'!$A$1:$J$2336,2,FALSE)</f>
        <v>29.37</v>
      </c>
      <c r="D2187">
        <f>VLOOKUP($A2187,'Medical Examinations'!$A$1:$J$2336,3,FALSE)</f>
        <v>5.54</v>
      </c>
      <c r="E2187" t="str">
        <f>VLOOKUP($A2187,'Medical Examinations'!$A$1:$J$2336,4,FALSE)</f>
        <v>No</v>
      </c>
      <c r="F2187" t="str">
        <f>VLOOKUP($A2187,'Medical Examinations'!$A$1:$J$2336,5,FALSE)</f>
        <v>Yes</v>
      </c>
      <c r="G2187" t="str">
        <f>VLOOKUP($A2187,'Medical Examinations'!$A$1:$J$2336,6,FALSE)</f>
        <v>No</v>
      </c>
      <c r="H2187">
        <f>VLOOKUP($A2187,'Medical Examinations'!$A$1:$J$2336,7,FALSE)</f>
        <v>1</v>
      </c>
      <c r="I2187" t="str">
        <f>VLOOKUP($A2187,'Medical Examinations'!$A$1:$J$2336,8,FALSE)</f>
        <v>No</v>
      </c>
      <c r="J2187" t="str">
        <f>VLOOKUP($A2187,'Medical Examinations'!$A$1:$J$2336,9,FALSE)</f>
        <v>Over Weight</v>
      </c>
      <c r="K2187" t="str">
        <f>VLOOKUP($A2187,'Medical Examinations'!$A$1:$J$2336,10,FALSE)</f>
        <v>Normal</v>
      </c>
      <c r="L2187">
        <f>VLOOKUP($A2187,'Hospitalisation Details'!$A$1:$O$2344,2,FALSE)</f>
        <v>10</v>
      </c>
      <c r="M2187" s="6" t="str">
        <f>VLOOKUP($A2187,'Hospitalisation Details'!$A$1:$O$2344,5,FALSE)</f>
        <v>10-Jun-2004</v>
      </c>
      <c r="N2187" s="28">
        <f>VLOOKUP($A2187,'Hospitalisation Details'!$A$1:$O$2344,6,FALSE)</f>
        <v>18</v>
      </c>
      <c r="O2187" s="28">
        <f>VLOOKUP($A2187,'Hospitalisation Details'!$A$1:$O$2344,7,FALSE)</f>
        <v>1</v>
      </c>
      <c r="P2187" s="28">
        <f>VLOOKUP($A2187,'Hospitalisation Details'!$A$1:$O$2344,8,FALSE)</f>
        <v>1719.44</v>
      </c>
      <c r="Q2187" t="str">
        <f>VLOOKUP($A2187,'Hospitalisation Details'!$A$1:$O$2344,3,FALSE)</f>
        <v>Jun</v>
      </c>
    </row>
    <row r="2188" spans="1:17" ht="15.6" x14ac:dyDescent="0.3">
      <c r="A2188" s="21" t="s">
        <v>173</v>
      </c>
      <c r="B2188" t="str">
        <f>VLOOKUP($A2188,'Customer Names'!$A$2:$D$2336,3,FALSE)</f>
        <v>Scott</v>
      </c>
      <c r="C2188">
        <f>VLOOKUP($A2188,'Medical Examinations'!$A$1:$J$2336,2,FALSE)</f>
        <v>28.5</v>
      </c>
      <c r="D2188">
        <f>VLOOKUP($A2188,'Medical Examinations'!$A$1:$J$2336,3,FALSE)</f>
        <v>4.03</v>
      </c>
      <c r="E2188" t="str">
        <f>VLOOKUP($A2188,'Medical Examinations'!$A$1:$J$2336,4,FALSE)</f>
        <v>No</v>
      </c>
      <c r="F2188" t="str">
        <f>VLOOKUP($A2188,'Medical Examinations'!$A$1:$J$2336,5,FALSE)</f>
        <v>Yes</v>
      </c>
      <c r="G2188" t="str">
        <f>VLOOKUP($A2188,'Medical Examinations'!$A$1:$J$2336,6,FALSE)</f>
        <v>No</v>
      </c>
      <c r="H2188">
        <f>VLOOKUP($A2188,'Medical Examinations'!$A$1:$J$2336,7,FALSE)</f>
        <v>1</v>
      </c>
      <c r="I2188" t="str">
        <f>VLOOKUP($A2188,'Medical Examinations'!$A$1:$J$2336,8,FALSE)</f>
        <v>No</v>
      </c>
      <c r="J2188" t="str">
        <f>VLOOKUP($A2188,'Medical Examinations'!$A$1:$J$2336,9,FALSE)</f>
        <v>Over Weight</v>
      </c>
      <c r="K2188" t="str">
        <f>VLOOKUP($A2188,'Medical Examinations'!$A$1:$J$2336,10,FALSE)</f>
        <v>Normal</v>
      </c>
      <c r="L2188">
        <f>VLOOKUP($A2188,'Hospitalisation Details'!$A$1:$O$2344,2,FALSE)</f>
        <v>21</v>
      </c>
      <c r="M2188" s="6" t="str">
        <f>VLOOKUP($A2188,'Hospitalisation Details'!$A$1:$O$2344,5,FALSE)</f>
        <v>21-Sep-2004</v>
      </c>
      <c r="N2188" s="28">
        <f>VLOOKUP($A2188,'Hospitalisation Details'!$A$1:$O$2344,6,FALSE)</f>
        <v>18</v>
      </c>
      <c r="O2188" s="28">
        <f>VLOOKUP($A2188,'Hospitalisation Details'!$A$1:$O$2344,7,FALSE)</f>
        <v>0</v>
      </c>
      <c r="P2188" s="28">
        <f>VLOOKUP($A2188,'Hospitalisation Details'!$A$1:$O$2344,8,FALSE)</f>
        <v>1712.23</v>
      </c>
      <c r="Q2188" t="str">
        <f>VLOOKUP($A2188,'Hospitalisation Details'!$A$1:$O$2344,3,FALSE)</f>
        <v>Sep</v>
      </c>
    </row>
    <row r="2189" spans="1:17" ht="15.6" x14ac:dyDescent="0.3">
      <c r="A2189" s="21" t="s">
        <v>172</v>
      </c>
      <c r="B2189" t="str">
        <f>VLOOKUP($A2189,'Customer Names'!$A$2:$D$2336,3,FALSE)</f>
        <v>Kevin</v>
      </c>
      <c r="C2189">
        <f>VLOOKUP($A2189,'Medical Examinations'!$A$1:$J$2336,2,FALSE)</f>
        <v>23.32</v>
      </c>
      <c r="D2189">
        <f>VLOOKUP($A2189,'Medical Examinations'!$A$1:$J$2336,3,FALSE)</f>
        <v>5.62</v>
      </c>
      <c r="E2189" t="str">
        <f>VLOOKUP($A2189,'Medical Examinations'!$A$1:$J$2336,4,FALSE)</f>
        <v>No</v>
      </c>
      <c r="F2189" t="str">
        <f>VLOOKUP($A2189,'Medical Examinations'!$A$1:$J$2336,5,FALSE)</f>
        <v>Yes</v>
      </c>
      <c r="G2189" t="str">
        <f>VLOOKUP($A2189,'Medical Examinations'!$A$1:$J$2336,6,FALSE)</f>
        <v>No</v>
      </c>
      <c r="H2189">
        <f>VLOOKUP($A2189,'Medical Examinations'!$A$1:$J$2336,7,FALSE)</f>
        <v>1</v>
      </c>
      <c r="I2189" t="str">
        <f>VLOOKUP($A2189,'Medical Examinations'!$A$1:$J$2336,8,FALSE)</f>
        <v>No</v>
      </c>
      <c r="J2189" t="str">
        <f>VLOOKUP($A2189,'Medical Examinations'!$A$1:$J$2336,9,FALSE)</f>
        <v>Normal Weight</v>
      </c>
      <c r="K2189" t="str">
        <f>VLOOKUP($A2189,'Medical Examinations'!$A$1:$J$2336,10,FALSE)</f>
        <v>Normal</v>
      </c>
      <c r="L2189">
        <f>VLOOKUP($A2189,'Hospitalisation Details'!$A$1:$O$2344,2,FALSE)</f>
        <v>19</v>
      </c>
      <c r="M2189" s="6" t="str">
        <f>VLOOKUP($A2189,'Hospitalisation Details'!$A$1:$O$2344,5,FALSE)</f>
        <v>19-Sep-2004</v>
      </c>
      <c r="N2189" s="28">
        <f>VLOOKUP($A2189,'Hospitalisation Details'!$A$1:$O$2344,6,FALSE)</f>
        <v>18</v>
      </c>
      <c r="O2189" s="28">
        <f>VLOOKUP($A2189,'Hospitalisation Details'!$A$1:$O$2344,7,FALSE)</f>
        <v>1</v>
      </c>
      <c r="P2189" s="28">
        <f>VLOOKUP($A2189,'Hospitalisation Details'!$A$1:$O$2344,8,FALSE)</f>
        <v>1711.03</v>
      </c>
      <c r="Q2189" t="str">
        <f>VLOOKUP($A2189,'Hospitalisation Details'!$A$1:$O$2344,3,FALSE)</f>
        <v>Sep</v>
      </c>
    </row>
    <row r="2190" spans="1:17" ht="15.6" x14ac:dyDescent="0.3">
      <c r="A2190" s="21" t="s">
        <v>171</v>
      </c>
      <c r="B2190" t="str">
        <f>VLOOKUP($A2190,'Customer Names'!$A$2:$D$2336,3,FALSE)</f>
        <v>Erik C</v>
      </c>
      <c r="C2190">
        <f>VLOOKUP($A2190,'Medical Examinations'!$A$1:$J$2336,2,FALSE)</f>
        <v>26.125</v>
      </c>
      <c r="D2190">
        <f>VLOOKUP($A2190,'Medical Examinations'!$A$1:$J$2336,3,FALSE)</f>
        <v>5.27</v>
      </c>
      <c r="E2190" t="str">
        <f>VLOOKUP($A2190,'Medical Examinations'!$A$1:$J$2336,4,FALSE)</f>
        <v>No</v>
      </c>
      <c r="F2190" t="str">
        <f>VLOOKUP($A2190,'Medical Examinations'!$A$1:$J$2336,5,FALSE)</f>
        <v>Yes</v>
      </c>
      <c r="G2190" t="str">
        <f>VLOOKUP($A2190,'Medical Examinations'!$A$1:$J$2336,6,FALSE)</f>
        <v>No</v>
      </c>
      <c r="H2190">
        <f>VLOOKUP($A2190,'Medical Examinations'!$A$1:$J$2336,7,FALSE)</f>
        <v>1</v>
      </c>
      <c r="I2190" t="str">
        <f>VLOOKUP($A2190,'Medical Examinations'!$A$1:$J$2336,8,FALSE)</f>
        <v>No</v>
      </c>
      <c r="J2190" t="str">
        <f>VLOOKUP($A2190,'Medical Examinations'!$A$1:$J$2336,9,FALSE)</f>
        <v>Over Weight</v>
      </c>
      <c r="K2190" t="str">
        <f>VLOOKUP($A2190,'Medical Examinations'!$A$1:$J$2336,10,FALSE)</f>
        <v>Normal</v>
      </c>
      <c r="L2190">
        <f>VLOOKUP($A2190,'Hospitalisation Details'!$A$1:$O$2344,2,FALSE)</f>
        <v>12</v>
      </c>
      <c r="M2190" s="6" t="str">
        <f>VLOOKUP($A2190,'Hospitalisation Details'!$A$1:$O$2344,5,FALSE)</f>
        <v>12-Dec-2004</v>
      </c>
      <c r="N2190" s="28">
        <f>VLOOKUP($A2190,'Hospitalisation Details'!$A$1:$O$2344,6,FALSE)</f>
        <v>18</v>
      </c>
      <c r="O2190" s="28">
        <f>VLOOKUP($A2190,'Hospitalisation Details'!$A$1:$O$2344,7,FALSE)</f>
        <v>0</v>
      </c>
      <c r="P2190" s="28">
        <f>VLOOKUP($A2190,'Hospitalisation Details'!$A$1:$O$2344,8,FALSE)</f>
        <v>1708.93</v>
      </c>
      <c r="Q2190" t="str">
        <f>VLOOKUP($A2190,'Hospitalisation Details'!$A$1:$O$2344,3,FALSE)</f>
        <v>Dec</v>
      </c>
    </row>
    <row r="2191" spans="1:17" ht="15.6" x14ac:dyDescent="0.3">
      <c r="A2191" s="21" t="s">
        <v>170</v>
      </c>
      <c r="B2191" t="str">
        <f>VLOOKUP($A2191,'Customer Names'!$A$2:$D$2336,3,FALSE)</f>
        <v>Shawn C</v>
      </c>
      <c r="C2191">
        <f>VLOOKUP($A2191,'Medical Examinations'!$A$1:$J$2336,2,FALSE)</f>
        <v>25.46</v>
      </c>
      <c r="D2191">
        <f>VLOOKUP($A2191,'Medical Examinations'!$A$1:$J$2336,3,FALSE)</f>
        <v>5.18</v>
      </c>
      <c r="E2191" t="str">
        <f>VLOOKUP($A2191,'Medical Examinations'!$A$1:$J$2336,4,FALSE)</f>
        <v>No</v>
      </c>
      <c r="F2191" t="str">
        <f>VLOOKUP($A2191,'Medical Examinations'!$A$1:$J$2336,5,FALSE)</f>
        <v>Yes</v>
      </c>
      <c r="G2191" t="str">
        <f>VLOOKUP($A2191,'Medical Examinations'!$A$1:$J$2336,6,FALSE)</f>
        <v>No</v>
      </c>
      <c r="H2191">
        <f>VLOOKUP($A2191,'Medical Examinations'!$A$1:$J$2336,7,FALSE)</f>
        <v>1</v>
      </c>
      <c r="I2191" t="str">
        <f>VLOOKUP($A2191,'Medical Examinations'!$A$1:$J$2336,8,FALSE)</f>
        <v>No</v>
      </c>
      <c r="J2191" t="str">
        <f>VLOOKUP($A2191,'Medical Examinations'!$A$1:$J$2336,9,FALSE)</f>
        <v>Over Weight</v>
      </c>
      <c r="K2191" t="str">
        <f>VLOOKUP($A2191,'Medical Examinations'!$A$1:$J$2336,10,FALSE)</f>
        <v>Normal</v>
      </c>
      <c r="L2191">
        <f>VLOOKUP($A2191,'Hospitalisation Details'!$A$1:$O$2344,2,FALSE)</f>
        <v>17</v>
      </c>
      <c r="M2191" s="6" t="str">
        <f>VLOOKUP($A2191,'Hospitalisation Details'!$A$1:$O$2344,5,FALSE)</f>
        <v>17-Oct-2004</v>
      </c>
      <c r="N2191" s="28">
        <f>VLOOKUP($A2191,'Hospitalisation Details'!$A$1:$O$2344,6,FALSE)</f>
        <v>18</v>
      </c>
      <c r="O2191" s="28">
        <f>VLOOKUP($A2191,'Hospitalisation Details'!$A$1:$O$2344,7,FALSE)</f>
        <v>0</v>
      </c>
      <c r="P2191" s="28">
        <f>VLOOKUP($A2191,'Hospitalisation Details'!$A$1:$O$2344,8,FALSE)</f>
        <v>1708</v>
      </c>
      <c r="Q2191" t="str">
        <f>VLOOKUP($A2191,'Hospitalisation Details'!$A$1:$O$2344,3,FALSE)</f>
        <v>Oct</v>
      </c>
    </row>
    <row r="2192" spans="1:17" ht="15.6" x14ac:dyDescent="0.3">
      <c r="A2192" s="21" t="s">
        <v>169</v>
      </c>
      <c r="B2192" t="str">
        <f>VLOOKUP($A2192,'Customer Names'!$A$2:$D$2336,3,FALSE)</f>
        <v>Vajin L</v>
      </c>
      <c r="C2192">
        <f>VLOOKUP($A2192,'Medical Examinations'!$A$1:$J$2336,2,FALSE)</f>
        <v>23.75</v>
      </c>
      <c r="D2192">
        <f>VLOOKUP($A2192,'Medical Examinations'!$A$1:$J$2336,3,FALSE)</f>
        <v>5.27</v>
      </c>
      <c r="E2192" t="str">
        <f>VLOOKUP($A2192,'Medical Examinations'!$A$1:$J$2336,4,FALSE)</f>
        <v>No</v>
      </c>
      <c r="F2192" t="str">
        <f>VLOOKUP($A2192,'Medical Examinations'!$A$1:$J$2336,5,FALSE)</f>
        <v>Yes</v>
      </c>
      <c r="G2192" t="str">
        <f>VLOOKUP($A2192,'Medical Examinations'!$A$1:$J$2336,6,FALSE)</f>
        <v>No</v>
      </c>
      <c r="H2192">
        <f>VLOOKUP($A2192,'Medical Examinations'!$A$1:$J$2336,7,FALSE)</f>
        <v>1</v>
      </c>
      <c r="I2192" t="str">
        <f>VLOOKUP($A2192,'Medical Examinations'!$A$1:$J$2336,8,FALSE)</f>
        <v>No</v>
      </c>
      <c r="J2192" t="str">
        <f>VLOOKUP($A2192,'Medical Examinations'!$A$1:$J$2336,9,FALSE)</f>
        <v>Normal Weight</v>
      </c>
      <c r="K2192" t="str">
        <f>VLOOKUP($A2192,'Medical Examinations'!$A$1:$J$2336,10,FALSE)</f>
        <v>Normal</v>
      </c>
      <c r="L2192">
        <f>VLOOKUP($A2192,'Hospitalisation Details'!$A$1:$O$2344,2,FALSE)</f>
        <v>6</v>
      </c>
      <c r="M2192" s="6" t="str">
        <f>VLOOKUP($A2192,'Hospitalisation Details'!$A$1:$O$2344,5,FALSE)</f>
        <v>6-Dec-2004</v>
      </c>
      <c r="N2192" s="28">
        <f>VLOOKUP($A2192,'Hospitalisation Details'!$A$1:$O$2344,6,FALSE)</f>
        <v>18</v>
      </c>
      <c r="O2192" s="28">
        <f>VLOOKUP($A2192,'Hospitalisation Details'!$A$1:$O$2344,7,FALSE)</f>
        <v>0</v>
      </c>
      <c r="P2192" s="28">
        <f>VLOOKUP($A2192,'Hospitalisation Details'!$A$1:$O$2344,8,FALSE)</f>
        <v>1705.62</v>
      </c>
      <c r="Q2192" t="str">
        <f>VLOOKUP($A2192,'Hospitalisation Details'!$A$1:$O$2344,3,FALSE)</f>
        <v>Dec</v>
      </c>
    </row>
    <row r="2193" spans="1:17" ht="15.6" x14ac:dyDescent="0.3">
      <c r="A2193" s="21" t="s">
        <v>167</v>
      </c>
      <c r="B2193" t="str">
        <f>VLOOKUP($A2193,'Customer Names'!$A$2:$D$2336,3,FALSE)</f>
        <v>John K.Jr</v>
      </c>
      <c r="C2193">
        <f>VLOOKUP($A2193,'Medical Examinations'!$A$1:$J$2336,2,FALSE)</f>
        <v>23.085000000000001</v>
      </c>
      <c r="D2193">
        <f>VLOOKUP($A2193,'Medical Examinations'!$A$1:$J$2336,3,FALSE)</f>
        <v>5.62</v>
      </c>
      <c r="E2193" t="str">
        <f>VLOOKUP($A2193,'Medical Examinations'!$A$1:$J$2336,4,FALSE)</f>
        <v>No</v>
      </c>
      <c r="F2193" t="str">
        <f>VLOOKUP($A2193,'Medical Examinations'!$A$1:$J$2336,5,FALSE)</f>
        <v>Yes</v>
      </c>
      <c r="G2193" t="str">
        <f>VLOOKUP($A2193,'Medical Examinations'!$A$1:$J$2336,6,FALSE)</f>
        <v>No</v>
      </c>
      <c r="H2193">
        <f>VLOOKUP($A2193,'Medical Examinations'!$A$1:$J$2336,7,FALSE)</f>
        <v>1</v>
      </c>
      <c r="I2193" t="str">
        <f>VLOOKUP($A2193,'Medical Examinations'!$A$1:$J$2336,8,FALSE)</f>
        <v>No</v>
      </c>
      <c r="J2193" t="str">
        <f>VLOOKUP($A2193,'Medical Examinations'!$A$1:$J$2336,9,FALSE)</f>
        <v>Normal Weight</v>
      </c>
      <c r="K2193" t="str">
        <f>VLOOKUP($A2193,'Medical Examinations'!$A$1:$J$2336,10,FALSE)</f>
        <v>Normal</v>
      </c>
      <c r="L2193">
        <f>VLOOKUP($A2193,'Hospitalisation Details'!$A$1:$O$2344,2,FALSE)</f>
        <v>14</v>
      </c>
      <c r="M2193" s="6" t="str">
        <f>VLOOKUP($A2193,'Hospitalisation Details'!$A$1:$O$2344,5,FALSE)</f>
        <v>14-Dec-2004</v>
      </c>
      <c r="N2193" s="28">
        <f>VLOOKUP($A2193,'Hospitalisation Details'!$A$1:$O$2344,6,FALSE)</f>
        <v>18</v>
      </c>
      <c r="O2193" s="28">
        <f>VLOOKUP($A2193,'Hospitalisation Details'!$A$1:$O$2344,7,FALSE)</f>
        <v>0</v>
      </c>
      <c r="P2193" s="28">
        <f>VLOOKUP($A2193,'Hospitalisation Details'!$A$1:$O$2344,8,FALSE)</f>
        <v>1704.7</v>
      </c>
      <c r="Q2193" t="str">
        <f>VLOOKUP($A2193,'Hospitalisation Details'!$A$1:$O$2344,3,FALSE)</f>
        <v>Dec</v>
      </c>
    </row>
    <row r="2194" spans="1:17" ht="15.6" x14ac:dyDescent="0.3">
      <c r="A2194" s="21" t="s">
        <v>165</v>
      </c>
      <c r="B2194" t="str">
        <f>VLOOKUP($A2194,'Customer Names'!$A$2:$D$2336,3,FALSE)</f>
        <v>Kevin J</v>
      </c>
      <c r="C2194">
        <f>VLOOKUP($A2194,'Medical Examinations'!$A$1:$J$2336,2,FALSE)</f>
        <v>22.99</v>
      </c>
      <c r="D2194">
        <f>VLOOKUP($A2194,'Medical Examinations'!$A$1:$J$2336,3,FALSE)</f>
        <v>5.0599999999999996</v>
      </c>
      <c r="E2194" t="str">
        <f>VLOOKUP($A2194,'Medical Examinations'!$A$1:$J$2336,4,FALSE)</f>
        <v>No</v>
      </c>
      <c r="F2194" t="str">
        <f>VLOOKUP($A2194,'Medical Examinations'!$A$1:$J$2336,5,FALSE)</f>
        <v>Yes</v>
      </c>
      <c r="G2194" t="str">
        <f>VLOOKUP($A2194,'Medical Examinations'!$A$1:$J$2336,6,FALSE)</f>
        <v>No</v>
      </c>
      <c r="H2194">
        <f>VLOOKUP($A2194,'Medical Examinations'!$A$1:$J$2336,7,FALSE)</f>
        <v>1</v>
      </c>
      <c r="I2194" t="str">
        <f>VLOOKUP($A2194,'Medical Examinations'!$A$1:$J$2336,8,FALSE)</f>
        <v>No</v>
      </c>
      <c r="J2194" t="str">
        <f>VLOOKUP($A2194,'Medical Examinations'!$A$1:$J$2336,9,FALSE)</f>
        <v>Normal Weight</v>
      </c>
      <c r="K2194" t="str">
        <f>VLOOKUP($A2194,'Medical Examinations'!$A$1:$J$2336,10,FALSE)</f>
        <v>Normal</v>
      </c>
      <c r="L2194">
        <f>VLOOKUP($A2194,'Hospitalisation Details'!$A$1:$O$2344,2,FALSE)</f>
        <v>7</v>
      </c>
      <c r="M2194" s="6" t="str">
        <f>VLOOKUP($A2194,'Hospitalisation Details'!$A$1:$O$2344,5,FALSE)</f>
        <v>7-Nov-2004</v>
      </c>
      <c r="N2194" s="28">
        <f>VLOOKUP($A2194,'Hospitalisation Details'!$A$1:$O$2344,6,FALSE)</f>
        <v>18</v>
      </c>
      <c r="O2194" s="28">
        <f>VLOOKUP($A2194,'Hospitalisation Details'!$A$1:$O$2344,7,FALSE)</f>
        <v>0</v>
      </c>
      <c r="P2194" s="28">
        <f>VLOOKUP($A2194,'Hospitalisation Details'!$A$1:$O$2344,8,FALSE)</f>
        <v>1704.57</v>
      </c>
      <c r="Q2194" t="str">
        <f>VLOOKUP($A2194,'Hospitalisation Details'!$A$1:$O$2344,3,FALSE)</f>
        <v>Nov</v>
      </c>
    </row>
    <row r="2195" spans="1:17" ht="15.6" x14ac:dyDescent="0.3">
      <c r="A2195" s="21" t="s">
        <v>163</v>
      </c>
      <c r="B2195" t="str">
        <f>VLOOKUP($A2195,'Customer Names'!$A$2:$D$2336,3,FALSE)</f>
        <v>Kirby W</v>
      </c>
      <c r="C2195">
        <f>VLOOKUP($A2195,'Medical Examinations'!$A$1:$J$2336,2,FALSE)</f>
        <v>21.47</v>
      </c>
      <c r="D2195">
        <f>VLOOKUP($A2195,'Medical Examinations'!$A$1:$J$2336,3,FALSE)</f>
        <v>4.6900000000000004</v>
      </c>
      <c r="E2195" t="str">
        <f>VLOOKUP($A2195,'Medical Examinations'!$A$1:$J$2336,4,FALSE)</f>
        <v>No</v>
      </c>
      <c r="F2195" t="str">
        <f>VLOOKUP($A2195,'Medical Examinations'!$A$1:$J$2336,5,FALSE)</f>
        <v>Yes</v>
      </c>
      <c r="G2195" t="str">
        <f>VLOOKUP($A2195,'Medical Examinations'!$A$1:$J$2336,6,FALSE)</f>
        <v>No</v>
      </c>
      <c r="H2195">
        <f>VLOOKUP($A2195,'Medical Examinations'!$A$1:$J$2336,7,FALSE)</f>
        <v>1</v>
      </c>
      <c r="I2195" t="str">
        <f>VLOOKUP($A2195,'Medical Examinations'!$A$1:$J$2336,8,FALSE)</f>
        <v>No</v>
      </c>
      <c r="J2195" t="str">
        <f>VLOOKUP($A2195,'Medical Examinations'!$A$1:$J$2336,9,FALSE)</f>
        <v>Normal Weight</v>
      </c>
      <c r="K2195" t="str">
        <f>VLOOKUP($A2195,'Medical Examinations'!$A$1:$J$2336,10,FALSE)</f>
        <v>Normal</v>
      </c>
      <c r="L2195">
        <f>VLOOKUP($A2195,'Hospitalisation Details'!$A$1:$O$2344,2,FALSE)</f>
        <v>10</v>
      </c>
      <c r="M2195" s="6" t="str">
        <f>VLOOKUP($A2195,'Hospitalisation Details'!$A$1:$O$2344,5,FALSE)</f>
        <v>10-Dec-2004</v>
      </c>
      <c r="N2195" s="28">
        <f>VLOOKUP($A2195,'Hospitalisation Details'!$A$1:$O$2344,6,FALSE)</f>
        <v>18</v>
      </c>
      <c r="O2195" s="28">
        <f>VLOOKUP($A2195,'Hospitalisation Details'!$A$1:$O$2344,7,FALSE)</f>
        <v>0</v>
      </c>
      <c r="P2195" s="28">
        <f>VLOOKUP($A2195,'Hospitalisation Details'!$A$1:$O$2344,8,FALSE)</f>
        <v>1702.46</v>
      </c>
      <c r="Q2195" t="str">
        <f>VLOOKUP($A2195,'Hospitalisation Details'!$A$1:$O$2344,3,FALSE)</f>
        <v>Dec</v>
      </c>
    </row>
    <row r="2196" spans="1:17" ht="15.6" x14ac:dyDescent="0.3">
      <c r="A2196" s="21" t="s">
        <v>161</v>
      </c>
      <c r="B2196" t="str">
        <f>VLOOKUP($A2196,'Customer Names'!$A$2:$D$2336,3,FALSE)</f>
        <v>J A</v>
      </c>
      <c r="C2196">
        <f>VLOOKUP($A2196,'Medical Examinations'!$A$1:$J$2336,2,FALSE)</f>
        <v>15.96</v>
      </c>
      <c r="D2196">
        <f>VLOOKUP($A2196,'Medical Examinations'!$A$1:$J$2336,3,FALSE)</f>
        <v>5.44</v>
      </c>
      <c r="E2196" t="str">
        <f>VLOOKUP($A2196,'Medical Examinations'!$A$1:$J$2336,4,FALSE)</f>
        <v>No</v>
      </c>
      <c r="F2196" t="str">
        <f>VLOOKUP($A2196,'Medical Examinations'!$A$1:$J$2336,5,FALSE)</f>
        <v>Yes</v>
      </c>
      <c r="G2196" t="str">
        <f>VLOOKUP($A2196,'Medical Examinations'!$A$1:$J$2336,6,FALSE)</f>
        <v>No</v>
      </c>
      <c r="H2196">
        <f>VLOOKUP($A2196,'Medical Examinations'!$A$1:$J$2336,7,FALSE)</f>
        <v>1</v>
      </c>
      <c r="I2196" t="str">
        <f>VLOOKUP($A2196,'Medical Examinations'!$A$1:$J$2336,8,FALSE)</f>
        <v>No</v>
      </c>
      <c r="J2196" t="str">
        <f>VLOOKUP($A2196,'Medical Examinations'!$A$1:$J$2336,9,FALSE)</f>
        <v>Under Weight</v>
      </c>
      <c r="K2196" t="str">
        <f>VLOOKUP($A2196,'Medical Examinations'!$A$1:$J$2336,10,FALSE)</f>
        <v>Normal</v>
      </c>
      <c r="L2196">
        <f>VLOOKUP($A2196,'Hospitalisation Details'!$A$1:$O$2344,2,FALSE)</f>
        <v>17</v>
      </c>
      <c r="M2196" s="6" t="str">
        <f>VLOOKUP($A2196,'Hospitalisation Details'!$A$1:$O$2344,5,FALSE)</f>
        <v>17-Nov-2004</v>
      </c>
      <c r="N2196" s="28">
        <f>VLOOKUP($A2196,'Hospitalisation Details'!$A$1:$O$2344,6,FALSE)</f>
        <v>18</v>
      </c>
      <c r="O2196" s="28">
        <f>VLOOKUP($A2196,'Hospitalisation Details'!$A$1:$O$2344,7,FALSE)</f>
        <v>0</v>
      </c>
      <c r="P2196" s="28">
        <f>VLOOKUP($A2196,'Hospitalisation Details'!$A$1:$O$2344,8,FALSE)</f>
        <v>1694.8</v>
      </c>
      <c r="Q2196" t="str">
        <f>VLOOKUP($A2196,'Hospitalisation Details'!$A$1:$O$2344,3,FALSE)</f>
        <v>Nov</v>
      </c>
    </row>
    <row r="2197" spans="1:17" ht="15.6" x14ac:dyDescent="0.3">
      <c r="A2197" s="21" t="s">
        <v>160</v>
      </c>
      <c r="B2197" t="str">
        <f>VLOOKUP($A2197,'Customer Names'!$A$2:$D$2336,3,FALSE)</f>
        <v>Dustin G</v>
      </c>
      <c r="C2197">
        <f>VLOOKUP($A2197,'Medical Examinations'!$A$1:$J$2336,2,FALSE)</f>
        <v>39.5</v>
      </c>
      <c r="D2197">
        <f>VLOOKUP($A2197,'Medical Examinations'!$A$1:$J$2336,3,FALSE)</f>
        <v>5.05</v>
      </c>
      <c r="E2197" t="str">
        <f>VLOOKUP($A2197,'Medical Examinations'!$A$1:$J$2336,4,FALSE)</f>
        <v>No</v>
      </c>
      <c r="F2197" t="str">
        <f>VLOOKUP($A2197,'Medical Examinations'!$A$1:$J$2336,5,FALSE)</f>
        <v>Yes</v>
      </c>
      <c r="G2197" t="str">
        <f>VLOOKUP($A2197,'Medical Examinations'!$A$1:$J$2336,6,FALSE)</f>
        <v>No</v>
      </c>
      <c r="H2197">
        <f>VLOOKUP($A2197,'Medical Examinations'!$A$1:$J$2336,7,FALSE)</f>
        <v>1</v>
      </c>
      <c r="I2197" t="str">
        <f>VLOOKUP($A2197,'Medical Examinations'!$A$1:$J$2336,8,FALSE)</f>
        <v>No</v>
      </c>
      <c r="J2197" t="str">
        <f>VLOOKUP($A2197,'Medical Examinations'!$A$1:$J$2336,9,FALSE)</f>
        <v>Obesity</v>
      </c>
      <c r="K2197" t="str">
        <f>VLOOKUP($A2197,'Medical Examinations'!$A$1:$J$2336,10,FALSE)</f>
        <v>Normal</v>
      </c>
      <c r="L2197">
        <f>VLOOKUP($A2197,'Hospitalisation Details'!$A$1:$O$2344,2,FALSE)</f>
        <v>21</v>
      </c>
      <c r="M2197" s="6" t="str">
        <f>VLOOKUP($A2197,'Hospitalisation Details'!$A$1:$O$2344,5,FALSE)</f>
        <v>21-Oct-2000</v>
      </c>
      <c r="N2197" s="28">
        <f>VLOOKUP($A2197,'Hospitalisation Details'!$A$1:$O$2344,6,FALSE)</f>
        <v>22</v>
      </c>
      <c r="O2197" s="28">
        <f>VLOOKUP($A2197,'Hospitalisation Details'!$A$1:$O$2344,7,FALSE)</f>
        <v>0</v>
      </c>
      <c r="P2197" s="28">
        <f>VLOOKUP($A2197,'Hospitalisation Details'!$A$1:$O$2344,8,FALSE)</f>
        <v>1682.6</v>
      </c>
      <c r="Q2197" t="str">
        <f>VLOOKUP($A2197,'Hospitalisation Details'!$A$1:$O$2344,3,FALSE)</f>
        <v>Oct</v>
      </c>
    </row>
    <row r="2198" spans="1:17" ht="15.6" x14ac:dyDescent="0.3">
      <c r="A2198" s="21" t="s">
        <v>159</v>
      </c>
      <c r="B2198" t="str">
        <f>VLOOKUP($A2198,'Customer Names'!$A$2:$D$2336,3,FALSE)</f>
        <v>Anthony G</v>
      </c>
      <c r="C2198">
        <f>VLOOKUP($A2198,'Medical Examinations'!$A$1:$J$2336,2,FALSE)</f>
        <v>33.770000000000003</v>
      </c>
      <c r="D2198">
        <f>VLOOKUP($A2198,'Medical Examinations'!$A$1:$J$2336,3,FALSE)</f>
        <v>6</v>
      </c>
      <c r="E2198" t="str">
        <f>VLOOKUP($A2198,'Medical Examinations'!$A$1:$J$2336,4,FALSE)</f>
        <v>No</v>
      </c>
      <c r="F2198" t="str">
        <f>VLOOKUP($A2198,'Medical Examinations'!$A$1:$J$2336,5,FALSE)</f>
        <v>Yes</v>
      </c>
      <c r="G2198" t="str">
        <f>VLOOKUP($A2198,'Medical Examinations'!$A$1:$J$2336,6,FALSE)</f>
        <v>No</v>
      </c>
      <c r="H2198">
        <f>VLOOKUP($A2198,'Medical Examinations'!$A$1:$J$2336,7,FALSE)</f>
        <v>1</v>
      </c>
      <c r="I2198" t="str">
        <f>VLOOKUP($A2198,'Medical Examinations'!$A$1:$J$2336,8,FALSE)</f>
        <v>No</v>
      </c>
      <c r="J2198" t="str">
        <f>VLOOKUP($A2198,'Medical Examinations'!$A$1:$J$2336,9,FALSE)</f>
        <v>Obesity</v>
      </c>
      <c r="K2198" t="str">
        <f>VLOOKUP($A2198,'Medical Examinations'!$A$1:$J$2336,10,FALSE)</f>
        <v>Prediabetes</v>
      </c>
      <c r="L2198">
        <f>VLOOKUP($A2198,'Hospitalisation Details'!$A$1:$O$2344,2,FALSE)</f>
        <v>10</v>
      </c>
      <c r="M2198" s="6" t="str">
        <f>VLOOKUP($A2198,'Hospitalisation Details'!$A$1:$O$2344,5,FALSE)</f>
        <v>10-Jun-2000</v>
      </c>
      <c r="N2198" s="28">
        <f>VLOOKUP($A2198,'Hospitalisation Details'!$A$1:$O$2344,6,FALSE)</f>
        <v>22</v>
      </c>
      <c r="O2198" s="28">
        <f>VLOOKUP($A2198,'Hospitalisation Details'!$A$1:$O$2344,7,FALSE)</f>
        <v>0</v>
      </c>
      <c r="P2198" s="28">
        <f>VLOOKUP($A2198,'Hospitalisation Details'!$A$1:$O$2344,8,FALSE)</f>
        <v>1674.63</v>
      </c>
      <c r="Q2198" t="str">
        <f>VLOOKUP($A2198,'Hospitalisation Details'!$A$1:$O$2344,3,FALSE)</f>
        <v>Jun</v>
      </c>
    </row>
    <row r="2199" spans="1:17" ht="15.6" x14ac:dyDescent="0.3">
      <c r="A2199" s="21" t="s">
        <v>158</v>
      </c>
      <c r="B2199" t="str">
        <f>VLOOKUP($A2199,'Customer Names'!$A$2:$D$2336,3,FALSE)</f>
        <v>Ryan</v>
      </c>
      <c r="C2199">
        <f>VLOOKUP($A2199,'Medical Examinations'!$A$1:$J$2336,2,FALSE)</f>
        <v>26.84</v>
      </c>
      <c r="D2199">
        <f>VLOOKUP($A2199,'Medical Examinations'!$A$1:$J$2336,3,FALSE)</f>
        <v>5.99</v>
      </c>
      <c r="E2199" t="str">
        <f>VLOOKUP($A2199,'Medical Examinations'!$A$1:$J$2336,4,FALSE)</f>
        <v>Yes</v>
      </c>
      <c r="F2199" t="str">
        <f>VLOOKUP($A2199,'Medical Examinations'!$A$1:$J$2336,5,FALSE)</f>
        <v>Yes</v>
      </c>
      <c r="G2199" t="str">
        <f>VLOOKUP($A2199,'Medical Examinations'!$A$1:$J$2336,6,FALSE)</f>
        <v>No</v>
      </c>
      <c r="H2199">
        <f>VLOOKUP($A2199,'Medical Examinations'!$A$1:$J$2336,7,FALSE)</f>
        <v>1</v>
      </c>
      <c r="I2199" t="str">
        <f>VLOOKUP($A2199,'Medical Examinations'!$A$1:$J$2336,8,FALSE)</f>
        <v>No</v>
      </c>
      <c r="J2199" t="str">
        <f>VLOOKUP($A2199,'Medical Examinations'!$A$1:$J$2336,9,FALSE)</f>
        <v>Over Weight</v>
      </c>
      <c r="K2199" t="str">
        <f>VLOOKUP($A2199,'Medical Examinations'!$A$1:$J$2336,10,FALSE)</f>
        <v>Prediabetes</v>
      </c>
      <c r="L2199">
        <f>VLOOKUP($A2199,'Hospitalisation Details'!$A$1:$O$2344,2,FALSE)</f>
        <v>23</v>
      </c>
      <c r="M2199" s="6" t="str">
        <f>VLOOKUP($A2199,'Hospitalisation Details'!$A$1:$O$2344,5,FALSE)</f>
        <v>23-Oct-2000</v>
      </c>
      <c r="N2199" s="28">
        <f>VLOOKUP($A2199,'Hospitalisation Details'!$A$1:$O$2344,6,FALSE)</f>
        <v>22</v>
      </c>
      <c r="O2199" s="28">
        <f>VLOOKUP($A2199,'Hospitalisation Details'!$A$1:$O$2344,7,FALSE)</f>
        <v>0</v>
      </c>
      <c r="P2199" s="28">
        <f>VLOOKUP($A2199,'Hospitalisation Details'!$A$1:$O$2344,8,FALSE)</f>
        <v>1665</v>
      </c>
      <c r="Q2199" t="str">
        <f>VLOOKUP($A2199,'Hospitalisation Details'!$A$1:$O$2344,3,FALSE)</f>
        <v>Oct</v>
      </c>
    </row>
    <row r="2200" spans="1:17" ht="15.6" x14ac:dyDescent="0.3">
      <c r="A2200" s="21" t="s">
        <v>157</v>
      </c>
      <c r="B2200" t="str">
        <f>VLOOKUP($A2200,'Customer Names'!$A$2:$D$2336,3,FALSE)</f>
        <v>Eric N</v>
      </c>
      <c r="C2200">
        <f>VLOOKUP($A2200,'Medical Examinations'!$A$1:$J$2336,2,FALSE)</f>
        <v>35.53</v>
      </c>
      <c r="D2200">
        <f>VLOOKUP($A2200,'Medical Examinations'!$A$1:$J$2336,3,FALSE)</f>
        <v>4.3600000000000003</v>
      </c>
      <c r="E2200" t="str">
        <f>VLOOKUP($A2200,'Medical Examinations'!$A$1:$J$2336,4,FALSE)</f>
        <v>No</v>
      </c>
      <c r="F2200" t="str">
        <f>VLOOKUP($A2200,'Medical Examinations'!$A$1:$J$2336,5,FALSE)</f>
        <v>No</v>
      </c>
      <c r="G2200" t="str">
        <f>VLOOKUP($A2200,'Medical Examinations'!$A$1:$J$2336,6,FALSE)</f>
        <v>Yes</v>
      </c>
      <c r="H2200">
        <f>VLOOKUP($A2200,'Medical Examinations'!$A$1:$J$2336,7,FALSE)</f>
        <v>1</v>
      </c>
      <c r="I2200" t="str">
        <f>VLOOKUP($A2200,'Medical Examinations'!$A$1:$J$2336,8,FALSE)</f>
        <v>No</v>
      </c>
      <c r="J2200" t="str">
        <f>VLOOKUP($A2200,'Medical Examinations'!$A$1:$J$2336,9,FALSE)</f>
        <v>Obesity</v>
      </c>
      <c r="K2200" t="str">
        <f>VLOOKUP($A2200,'Medical Examinations'!$A$1:$J$2336,10,FALSE)</f>
        <v>Normal</v>
      </c>
      <c r="L2200">
        <f>VLOOKUP($A2200,'Hospitalisation Details'!$A$1:$O$2344,2,FALSE)</f>
        <v>30</v>
      </c>
      <c r="M2200" s="6" t="str">
        <f>VLOOKUP($A2200,'Hospitalisation Details'!$A$1:$O$2344,5,FALSE)</f>
        <v>30-Dec-2003</v>
      </c>
      <c r="N2200" s="28">
        <f>VLOOKUP($A2200,'Hospitalisation Details'!$A$1:$O$2344,6,FALSE)</f>
        <v>19</v>
      </c>
      <c r="O2200" s="28">
        <f>VLOOKUP($A2200,'Hospitalisation Details'!$A$1:$O$2344,7,FALSE)</f>
        <v>0</v>
      </c>
      <c r="P2200" s="28">
        <f>VLOOKUP($A2200,'Hospitalisation Details'!$A$1:$O$2344,8,FALSE)</f>
        <v>1646.43</v>
      </c>
      <c r="Q2200" t="str">
        <f>VLOOKUP($A2200,'Hospitalisation Details'!$A$1:$O$2344,3,FALSE)</f>
        <v>Dec</v>
      </c>
    </row>
    <row r="2201" spans="1:17" ht="15.6" x14ac:dyDescent="0.3">
      <c r="A2201" s="21" t="s">
        <v>156</v>
      </c>
      <c r="B2201" t="str">
        <f>VLOOKUP($A2201,'Customer Names'!$A$2:$D$2336,3,FALSE)</f>
        <v>Connor</v>
      </c>
      <c r="C2201">
        <f>VLOOKUP($A2201,'Medical Examinations'!$A$1:$J$2336,2,FALSE)</f>
        <v>30.59</v>
      </c>
      <c r="D2201">
        <f>VLOOKUP($A2201,'Medical Examinations'!$A$1:$J$2336,3,FALSE)</f>
        <v>4.41</v>
      </c>
      <c r="E2201" t="str">
        <f>VLOOKUP($A2201,'Medical Examinations'!$A$1:$J$2336,4,FALSE)</f>
        <v>No</v>
      </c>
      <c r="F2201" t="str">
        <f>VLOOKUP($A2201,'Medical Examinations'!$A$1:$J$2336,5,FALSE)</f>
        <v>No</v>
      </c>
      <c r="G2201" t="str">
        <f>VLOOKUP($A2201,'Medical Examinations'!$A$1:$J$2336,6,FALSE)</f>
        <v>Yes</v>
      </c>
      <c r="H2201">
        <f>VLOOKUP($A2201,'Medical Examinations'!$A$1:$J$2336,7,FALSE)</f>
        <v>1</v>
      </c>
      <c r="I2201" t="str">
        <f>VLOOKUP($A2201,'Medical Examinations'!$A$1:$J$2336,8,FALSE)</f>
        <v>No</v>
      </c>
      <c r="J2201" t="str">
        <f>VLOOKUP($A2201,'Medical Examinations'!$A$1:$J$2336,9,FALSE)</f>
        <v>Obesity</v>
      </c>
      <c r="K2201" t="str">
        <f>VLOOKUP($A2201,'Medical Examinations'!$A$1:$J$2336,10,FALSE)</f>
        <v>Normal</v>
      </c>
      <c r="L2201">
        <f>VLOOKUP($A2201,'Hospitalisation Details'!$A$1:$O$2344,2,FALSE)</f>
        <v>21</v>
      </c>
      <c r="M2201" s="6" t="str">
        <f>VLOOKUP($A2201,'Hospitalisation Details'!$A$1:$O$2344,5,FALSE)</f>
        <v>21-Aug-2003</v>
      </c>
      <c r="N2201" s="28">
        <f>VLOOKUP($A2201,'Hospitalisation Details'!$A$1:$O$2344,6,FALSE)</f>
        <v>19</v>
      </c>
      <c r="O2201" s="28">
        <f>VLOOKUP($A2201,'Hospitalisation Details'!$A$1:$O$2344,7,FALSE)</f>
        <v>0</v>
      </c>
      <c r="P2201" s="28">
        <f>VLOOKUP($A2201,'Hospitalisation Details'!$A$1:$O$2344,8,FALSE)</f>
        <v>1639.56</v>
      </c>
      <c r="Q2201" t="str">
        <f>VLOOKUP($A2201,'Hospitalisation Details'!$A$1:$O$2344,3,FALSE)</f>
        <v>Aug</v>
      </c>
    </row>
    <row r="2202" spans="1:17" ht="15.6" x14ac:dyDescent="0.3">
      <c r="A2202" s="21" t="s">
        <v>155</v>
      </c>
      <c r="B2202" t="str">
        <f>VLOOKUP($A2202,'Customer Names'!$A$2:$D$2336,3,FALSE)</f>
        <v>Patrick H</v>
      </c>
      <c r="C2202">
        <f>VLOOKUP($A2202,'Medical Examinations'!$A$1:$J$2336,2,FALSE)</f>
        <v>30.59</v>
      </c>
      <c r="D2202">
        <f>VLOOKUP($A2202,'Medical Examinations'!$A$1:$J$2336,3,FALSE)</f>
        <v>4.17</v>
      </c>
      <c r="E2202" t="str">
        <f>VLOOKUP($A2202,'Medical Examinations'!$A$1:$J$2336,4,FALSE)</f>
        <v>No</v>
      </c>
      <c r="F2202" t="str">
        <f>VLOOKUP($A2202,'Medical Examinations'!$A$1:$J$2336,5,FALSE)</f>
        <v>No</v>
      </c>
      <c r="G2202" t="str">
        <f>VLOOKUP($A2202,'Medical Examinations'!$A$1:$J$2336,6,FALSE)</f>
        <v>Yes</v>
      </c>
      <c r="H2202">
        <f>VLOOKUP($A2202,'Medical Examinations'!$A$1:$J$2336,7,FALSE)</f>
        <v>1</v>
      </c>
      <c r="I2202" t="str">
        <f>VLOOKUP($A2202,'Medical Examinations'!$A$1:$J$2336,8,FALSE)</f>
        <v>No</v>
      </c>
      <c r="J2202" t="str">
        <f>VLOOKUP($A2202,'Medical Examinations'!$A$1:$J$2336,9,FALSE)</f>
        <v>Obesity</v>
      </c>
      <c r="K2202" t="str">
        <f>VLOOKUP($A2202,'Medical Examinations'!$A$1:$J$2336,10,FALSE)</f>
        <v>Normal</v>
      </c>
      <c r="L2202">
        <f>VLOOKUP($A2202,'Hospitalisation Details'!$A$1:$O$2344,2,FALSE)</f>
        <v>16</v>
      </c>
      <c r="M2202" s="6" t="str">
        <f>VLOOKUP($A2202,'Hospitalisation Details'!$A$1:$O$2344,5,FALSE)</f>
        <v>16-Sep-2003</v>
      </c>
      <c r="N2202" s="28">
        <f>VLOOKUP($A2202,'Hospitalisation Details'!$A$1:$O$2344,6,FALSE)</f>
        <v>19</v>
      </c>
      <c r="O2202" s="28">
        <f>VLOOKUP($A2202,'Hospitalisation Details'!$A$1:$O$2344,7,FALSE)</f>
        <v>0</v>
      </c>
      <c r="P2202" s="28">
        <f>VLOOKUP($A2202,'Hospitalisation Details'!$A$1:$O$2344,8,FALSE)</f>
        <v>1639.56</v>
      </c>
      <c r="Q2202" t="str">
        <f>VLOOKUP($A2202,'Hospitalisation Details'!$A$1:$O$2344,3,FALSE)</f>
        <v>Sep</v>
      </c>
    </row>
    <row r="2203" spans="1:17" ht="15.6" x14ac:dyDescent="0.3">
      <c r="A2203" s="21" t="s">
        <v>154</v>
      </c>
      <c r="B2203" t="str">
        <f>VLOOKUP($A2203,'Customer Names'!$A$2:$D$2336,3,FALSE)</f>
        <v>Tyler</v>
      </c>
      <c r="C2203">
        <f>VLOOKUP($A2203,'Medical Examinations'!$A$1:$J$2336,2,FALSE)</f>
        <v>27.835000000000001</v>
      </c>
      <c r="D2203">
        <f>VLOOKUP($A2203,'Medical Examinations'!$A$1:$J$2336,3,FALSE)</f>
        <v>4.4400000000000004</v>
      </c>
      <c r="E2203" t="str">
        <f>VLOOKUP($A2203,'Medical Examinations'!$A$1:$J$2336,4,FALSE)</f>
        <v>No</v>
      </c>
      <c r="F2203" t="str">
        <f>VLOOKUP($A2203,'Medical Examinations'!$A$1:$J$2336,5,FALSE)</f>
        <v>No</v>
      </c>
      <c r="G2203" t="str">
        <f>VLOOKUP($A2203,'Medical Examinations'!$A$1:$J$2336,6,FALSE)</f>
        <v>Yes</v>
      </c>
      <c r="H2203">
        <f>VLOOKUP($A2203,'Medical Examinations'!$A$1:$J$2336,7,FALSE)</f>
        <v>1</v>
      </c>
      <c r="I2203" t="str">
        <f>VLOOKUP($A2203,'Medical Examinations'!$A$1:$J$2336,8,FALSE)</f>
        <v>No</v>
      </c>
      <c r="J2203" t="str">
        <f>VLOOKUP($A2203,'Medical Examinations'!$A$1:$J$2336,9,FALSE)</f>
        <v>Over Weight</v>
      </c>
      <c r="K2203" t="str">
        <f>VLOOKUP($A2203,'Medical Examinations'!$A$1:$J$2336,10,FALSE)</f>
        <v>Normal</v>
      </c>
      <c r="L2203">
        <f>VLOOKUP($A2203,'Hospitalisation Details'!$A$1:$O$2344,2,FALSE)</f>
        <v>30</v>
      </c>
      <c r="M2203" s="6" t="str">
        <f>VLOOKUP($A2203,'Hospitalisation Details'!$A$1:$O$2344,5,FALSE)</f>
        <v>30-Dec-2003</v>
      </c>
      <c r="N2203" s="28">
        <f>VLOOKUP($A2203,'Hospitalisation Details'!$A$1:$O$2344,6,FALSE)</f>
        <v>19</v>
      </c>
      <c r="O2203" s="28">
        <f>VLOOKUP($A2203,'Hospitalisation Details'!$A$1:$O$2344,7,FALSE)</f>
        <v>0</v>
      </c>
      <c r="P2203" s="28">
        <f>VLOOKUP($A2203,'Hospitalisation Details'!$A$1:$O$2344,8,FALSE)</f>
        <v>1635.73</v>
      </c>
      <c r="Q2203" t="str">
        <f>VLOOKUP($A2203,'Hospitalisation Details'!$A$1:$O$2344,3,FALSE)</f>
        <v>Dec</v>
      </c>
    </row>
    <row r="2204" spans="1:17" ht="15.6" x14ac:dyDescent="0.3">
      <c r="A2204" s="21" t="s">
        <v>153</v>
      </c>
      <c r="B2204" t="str">
        <f>VLOOKUP($A2204,'Customer Names'!$A$2:$D$2336,3,FALSE)</f>
        <v>Deborah L</v>
      </c>
      <c r="C2204">
        <f>VLOOKUP($A2204,'Medical Examinations'!$A$1:$J$2336,2,FALSE)</f>
        <v>40.26</v>
      </c>
      <c r="D2204">
        <f>VLOOKUP($A2204,'Medical Examinations'!$A$1:$J$2336,3,FALSE)</f>
        <v>5.52</v>
      </c>
      <c r="E2204" t="str">
        <f>VLOOKUP($A2204,'Medical Examinations'!$A$1:$J$2336,4,FALSE)</f>
        <v>No</v>
      </c>
      <c r="F2204" t="str">
        <f>VLOOKUP($A2204,'Medical Examinations'!$A$1:$J$2336,5,FALSE)</f>
        <v>Yes</v>
      </c>
      <c r="G2204" t="str">
        <f>VLOOKUP($A2204,'Medical Examinations'!$A$1:$J$2336,6,FALSE)</f>
        <v>No</v>
      </c>
      <c r="H2204">
        <f>VLOOKUP($A2204,'Medical Examinations'!$A$1:$J$2336,7,FALSE)</f>
        <v>1</v>
      </c>
      <c r="I2204" t="str">
        <f>VLOOKUP($A2204,'Medical Examinations'!$A$1:$J$2336,8,FALSE)</f>
        <v>No</v>
      </c>
      <c r="J2204" t="str">
        <f>VLOOKUP($A2204,'Medical Examinations'!$A$1:$J$2336,9,FALSE)</f>
        <v>Obesity</v>
      </c>
      <c r="K2204" t="str">
        <f>VLOOKUP($A2204,'Medical Examinations'!$A$1:$J$2336,10,FALSE)</f>
        <v>Normal</v>
      </c>
      <c r="L2204">
        <f>VLOOKUP($A2204,'Hospitalisation Details'!$A$1:$O$2344,2,FALSE)</f>
        <v>13</v>
      </c>
      <c r="M2204" s="6" t="str">
        <f>VLOOKUP($A2204,'Hospitalisation Details'!$A$1:$O$2344,5,FALSE)</f>
        <v>13-Jun-2004</v>
      </c>
      <c r="N2204" s="28">
        <f>VLOOKUP($A2204,'Hospitalisation Details'!$A$1:$O$2344,6,FALSE)</f>
        <v>18</v>
      </c>
      <c r="O2204" s="28">
        <f>VLOOKUP($A2204,'Hospitalisation Details'!$A$1:$O$2344,7,FALSE)</f>
        <v>0</v>
      </c>
      <c r="P2204" s="28">
        <f>VLOOKUP($A2204,'Hospitalisation Details'!$A$1:$O$2344,8,FALSE)</f>
        <v>1634.57</v>
      </c>
      <c r="Q2204" t="str">
        <f>VLOOKUP($A2204,'Hospitalisation Details'!$A$1:$O$2344,3,FALSE)</f>
        <v>Jun</v>
      </c>
    </row>
    <row r="2205" spans="1:17" ht="15.6" x14ac:dyDescent="0.3">
      <c r="A2205" s="21" t="s">
        <v>152</v>
      </c>
      <c r="B2205" t="str">
        <f>VLOOKUP($A2205,'Customer Names'!$A$2:$D$2336,3,FALSE)</f>
        <v>Andrea K</v>
      </c>
      <c r="C2205">
        <f>VLOOKUP($A2205,'Medical Examinations'!$A$1:$J$2336,2,FALSE)</f>
        <v>39.82</v>
      </c>
      <c r="D2205">
        <f>VLOOKUP($A2205,'Medical Examinations'!$A$1:$J$2336,3,FALSE)</f>
        <v>6.01</v>
      </c>
      <c r="E2205" t="str">
        <f>VLOOKUP($A2205,'Medical Examinations'!$A$1:$J$2336,4,FALSE)</f>
        <v>No</v>
      </c>
      <c r="F2205" t="str">
        <f>VLOOKUP($A2205,'Medical Examinations'!$A$1:$J$2336,5,FALSE)</f>
        <v>Yes</v>
      </c>
      <c r="G2205" t="str">
        <f>VLOOKUP($A2205,'Medical Examinations'!$A$1:$J$2336,6,FALSE)</f>
        <v>No</v>
      </c>
      <c r="H2205">
        <f>VLOOKUP($A2205,'Medical Examinations'!$A$1:$J$2336,7,FALSE)</f>
        <v>1</v>
      </c>
      <c r="I2205" t="str">
        <f>VLOOKUP($A2205,'Medical Examinations'!$A$1:$J$2336,8,FALSE)</f>
        <v>No</v>
      </c>
      <c r="J2205" t="str">
        <f>VLOOKUP($A2205,'Medical Examinations'!$A$1:$J$2336,9,FALSE)</f>
        <v>Obesity</v>
      </c>
      <c r="K2205" t="str">
        <f>VLOOKUP($A2205,'Medical Examinations'!$A$1:$J$2336,10,FALSE)</f>
        <v>Prediabetes</v>
      </c>
      <c r="L2205">
        <f>VLOOKUP($A2205,'Hospitalisation Details'!$A$1:$O$2344,2,FALSE)</f>
        <v>8</v>
      </c>
      <c r="M2205" s="6" t="str">
        <f>VLOOKUP($A2205,'Hospitalisation Details'!$A$1:$O$2344,5,FALSE)</f>
        <v>8-Aug-2004</v>
      </c>
      <c r="N2205" s="28">
        <f>VLOOKUP($A2205,'Hospitalisation Details'!$A$1:$O$2344,6,FALSE)</f>
        <v>18</v>
      </c>
      <c r="O2205" s="28">
        <f>VLOOKUP($A2205,'Hospitalisation Details'!$A$1:$O$2344,7,FALSE)</f>
        <v>0</v>
      </c>
      <c r="P2205" s="28">
        <f>VLOOKUP($A2205,'Hospitalisation Details'!$A$1:$O$2344,8,FALSE)</f>
        <v>1633.96</v>
      </c>
      <c r="Q2205" t="str">
        <f>VLOOKUP($A2205,'Hospitalisation Details'!$A$1:$O$2344,3,FALSE)</f>
        <v>Aug</v>
      </c>
    </row>
    <row r="2206" spans="1:17" ht="15.6" x14ac:dyDescent="0.3">
      <c r="A2206" s="21" t="s">
        <v>151</v>
      </c>
      <c r="B2206" t="str">
        <f>VLOOKUP($A2206,'Customer Names'!$A$2:$D$2336,3,FALSE)</f>
        <v>Elleree</v>
      </c>
      <c r="C2206">
        <f>VLOOKUP($A2206,'Medical Examinations'!$A$1:$J$2336,2,FALSE)</f>
        <v>39.159999999999997</v>
      </c>
      <c r="D2206">
        <f>VLOOKUP($A2206,'Medical Examinations'!$A$1:$J$2336,3,FALSE)</f>
        <v>5.81</v>
      </c>
      <c r="E2206" t="str">
        <f>VLOOKUP($A2206,'Medical Examinations'!$A$1:$J$2336,4,FALSE)</f>
        <v>No</v>
      </c>
      <c r="F2206" t="str">
        <f>VLOOKUP($A2206,'Medical Examinations'!$A$1:$J$2336,5,FALSE)</f>
        <v>Yes</v>
      </c>
      <c r="G2206" t="str">
        <f>VLOOKUP($A2206,'Medical Examinations'!$A$1:$J$2336,6,FALSE)</f>
        <v>No</v>
      </c>
      <c r="H2206">
        <f>VLOOKUP($A2206,'Medical Examinations'!$A$1:$J$2336,7,FALSE)</f>
        <v>1</v>
      </c>
      <c r="I2206" t="str">
        <f>VLOOKUP($A2206,'Medical Examinations'!$A$1:$J$2336,8,FALSE)</f>
        <v>No</v>
      </c>
      <c r="J2206" t="str">
        <f>VLOOKUP($A2206,'Medical Examinations'!$A$1:$J$2336,9,FALSE)</f>
        <v>Obesity</v>
      </c>
      <c r="K2206" t="str">
        <f>VLOOKUP($A2206,'Medical Examinations'!$A$1:$J$2336,10,FALSE)</f>
        <v>Prediabetes</v>
      </c>
      <c r="L2206">
        <f>VLOOKUP($A2206,'Hospitalisation Details'!$A$1:$O$2344,2,FALSE)</f>
        <v>13</v>
      </c>
      <c r="M2206" s="6" t="str">
        <f>VLOOKUP($A2206,'Hospitalisation Details'!$A$1:$O$2344,5,FALSE)</f>
        <v>13-Dec-2004</v>
      </c>
      <c r="N2206" s="28">
        <f>VLOOKUP($A2206,'Hospitalisation Details'!$A$1:$O$2344,6,FALSE)</f>
        <v>18</v>
      </c>
      <c r="O2206" s="28">
        <f>VLOOKUP($A2206,'Hospitalisation Details'!$A$1:$O$2344,7,FALSE)</f>
        <v>0</v>
      </c>
      <c r="P2206" s="28">
        <f>VLOOKUP($A2206,'Hospitalisation Details'!$A$1:$O$2344,8,FALSE)</f>
        <v>1633.04</v>
      </c>
      <c r="Q2206" t="str">
        <f>VLOOKUP($A2206,'Hospitalisation Details'!$A$1:$O$2344,3,FALSE)</f>
        <v>Dec</v>
      </c>
    </row>
    <row r="2207" spans="1:17" ht="15.6" x14ac:dyDescent="0.3">
      <c r="A2207" s="21" t="s">
        <v>150</v>
      </c>
      <c r="B2207" t="str">
        <f>VLOOKUP($A2207,'Customer Names'!$A$2:$D$2336,3,FALSE)</f>
        <v>Brandon J</v>
      </c>
      <c r="C2207">
        <f>VLOOKUP($A2207,'Medical Examinations'!$A$1:$J$2336,2,FALSE)</f>
        <v>25.555</v>
      </c>
      <c r="D2207">
        <f>VLOOKUP($A2207,'Medical Examinations'!$A$1:$J$2336,3,FALSE)</f>
        <v>4.37</v>
      </c>
      <c r="E2207" t="str">
        <f>VLOOKUP($A2207,'Medical Examinations'!$A$1:$J$2336,4,FALSE)</f>
        <v>No</v>
      </c>
      <c r="F2207" t="str">
        <f>VLOOKUP($A2207,'Medical Examinations'!$A$1:$J$2336,5,FALSE)</f>
        <v>No</v>
      </c>
      <c r="G2207" t="str">
        <f>VLOOKUP($A2207,'Medical Examinations'!$A$1:$J$2336,6,FALSE)</f>
        <v>Yes</v>
      </c>
      <c r="H2207">
        <f>VLOOKUP($A2207,'Medical Examinations'!$A$1:$J$2336,7,FALSE)</f>
        <v>1</v>
      </c>
      <c r="I2207" t="str">
        <f>VLOOKUP($A2207,'Medical Examinations'!$A$1:$J$2336,8,FALSE)</f>
        <v>No</v>
      </c>
      <c r="J2207" t="str">
        <f>VLOOKUP($A2207,'Medical Examinations'!$A$1:$J$2336,9,FALSE)</f>
        <v>Over Weight</v>
      </c>
      <c r="K2207" t="str">
        <f>VLOOKUP($A2207,'Medical Examinations'!$A$1:$J$2336,10,FALSE)</f>
        <v>Normal</v>
      </c>
      <c r="L2207">
        <f>VLOOKUP($A2207,'Hospitalisation Details'!$A$1:$O$2344,2,FALSE)</f>
        <v>16</v>
      </c>
      <c r="M2207" s="6" t="str">
        <f>VLOOKUP($A2207,'Hospitalisation Details'!$A$1:$O$2344,5,FALSE)</f>
        <v>16-Sep-2003</v>
      </c>
      <c r="N2207" s="28">
        <f>VLOOKUP($A2207,'Hospitalisation Details'!$A$1:$O$2344,6,FALSE)</f>
        <v>19</v>
      </c>
      <c r="O2207" s="28">
        <f>VLOOKUP($A2207,'Hospitalisation Details'!$A$1:$O$2344,7,FALSE)</f>
        <v>0</v>
      </c>
      <c r="P2207" s="28">
        <f>VLOOKUP($A2207,'Hospitalisation Details'!$A$1:$O$2344,8,FALSE)</f>
        <v>1632.56</v>
      </c>
      <c r="Q2207" t="str">
        <f>VLOOKUP($A2207,'Hospitalisation Details'!$A$1:$O$2344,3,FALSE)</f>
        <v>Sep</v>
      </c>
    </row>
    <row r="2208" spans="1:17" ht="15.6" x14ac:dyDescent="0.3">
      <c r="A2208" s="21" t="s">
        <v>149</v>
      </c>
      <c r="B2208" t="str">
        <f>VLOOKUP($A2208,'Customer Names'!$A$2:$D$2336,3,FALSE)</f>
        <v>Steve</v>
      </c>
      <c r="C2208">
        <f>VLOOKUP($A2208,'Medical Examinations'!$A$1:$J$2336,2,FALSE)</f>
        <v>25.175000000000001</v>
      </c>
      <c r="D2208">
        <f>VLOOKUP($A2208,'Medical Examinations'!$A$1:$J$2336,3,FALSE)</f>
        <v>5.74</v>
      </c>
      <c r="E2208" t="str">
        <f>VLOOKUP($A2208,'Medical Examinations'!$A$1:$J$2336,4,FALSE)</f>
        <v>No</v>
      </c>
      <c r="F2208" t="str">
        <f>VLOOKUP($A2208,'Medical Examinations'!$A$1:$J$2336,5,FALSE)</f>
        <v>No</v>
      </c>
      <c r="G2208" t="str">
        <f>VLOOKUP($A2208,'Medical Examinations'!$A$1:$J$2336,6,FALSE)</f>
        <v>Yes</v>
      </c>
      <c r="H2208">
        <f>VLOOKUP($A2208,'Medical Examinations'!$A$1:$J$2336,7,FALSE)</f>
        <v>1</v>
      </c>
      <c r="I2208" t="str">
        <f>VLOOKUP($A2208,'Medical Examinations'!$A$1:$J$2336,8,FALSE)</f>
        <v>No</v>
      </c>
      <c r="J2208" t="str">
        <f>VLOOKUP($A2208,'Medical Examinations'!$A$1:$J$2336,9,FALSE)</f>
        <v>Over Weight</v>
      </c>
      <c r="K2208" t="str">
        <f>VLOOKUP($A2208,'Medical Examinations'!$A$1:$J$2336,10,FALSE)</f>
        <v>Prediabetes</v>
      </c>
      <c r="L2208">
        <f>VLOOKUP($A2208,'Hospitalisation Details'!$A$1:$O$2344,2,FALSE)</f>
        <v>3</v>
      </c>
      <c r="M2208" s="6" t="str">
        <f>VLOOKUP($A2208,'Hospitalisation Details'!$A$1:$O$2344,5,FALSE)</f>
        <v>3-Oct-2003</v>
      </c>
      <c r="N2208" s="28">
        <f>VLOOKUP($A2208,'Hospitalisation Details'!$A$1:$O$2344,6,FALSE)</f>
        <v>19</v>
      </c>
      <c r="O2208" s="28">
        <f>VLOOKUP($A2208,'Hospitalisation Details'!$A$1:$O$2344,7,FALSE)</f>
        <v>0</v>
      </c>
      <c r="P2208" s="28">
        <f>VLOOKUP($A2208,'Hospitalisation Details'!$A$1:$O$2344,8,FALSE)</f>
        <v>1632.04</v>
      </c>
      <c r="Q2208" t="str">
        <f>VLOOKUP($A2208,'Hospitalisation Details'!$A$1:$O$2344,3,FALSE)</f>
        <v>Oct</v>
      </c>
    </row>
    <row r="2209" spans="1:17" ht="15.6" x14ac:dyDescent="0.3">
      <c r="A2209" s="21" t="s">
        <v>148</v>
      </c>
      <c r="B2209" t="str">
        <f>VLOOKUP($A2209,'Customer Names'!$A$2:$D$2336,3,FALSE)</f>
        <v>Nina Wavik Sr</v>
      </c>
      <c r="C2209">
        <f>VLOOKUP($A2209,'Medical Examinations'!$A$1:$J$2336,2,FALSE)</f>
        <v>38.28</v>
      </c>
      <c r="D2209">
        <f>VLOOKUP($A2209,'Medical Examinations'!$A$1:$J$2336,3,FALSE)</f>
        <v>5.39</v>
      </c>
      <c r="E2209" t="str">
        <f>VLOOKUP($A2209,'Medical Examinations'!$A$1:$J$2336,4,FALSE)</f>
        <v>No</v>
      </c>
      <c r="F2209" t="str">
        <f>VLOOKUP($A2209,'Medical Examinations'!$A$1:$J$2336,5,FALSE)</f>
        <v>Yes</v>
      </c>
      <c r="G2209" t="str">
        <f>VLOOKUP($A2209,'Medical Examinations'!$A$1:$J$2336,6,FALSE)</f>
        <v>No</v>
      </c>
      <c r="H2209">
        <f>VLOOKUP($A2209,'Medical Examinations'!$A$1:$J$2336,7,FALSE)</f>
        <v>1</v>
      </c>
      <c r="I2209" t="str">
        <f>VLOOKUP($A2209,'Medical Examinations'!$A$1:$J$2336,8,FALSE)</f>
        <v>No</v>
      </c>
      <c r="J2209" t="str">
        <f>VLOOKUP($A2209,'Medical Examinations'!$A$1:$J$2336,9,FALSE)</f>
        <v>Obesity</v>
      </c>
      <c r="K2209" t="str">
        <f>VLOOKUP($A2209,'Medical Examinations'!$A$1:$J$2336,10,FALSE)</f>
        <v>Normal</v>
      </c>
      <c r="L2209">
        <f>VLOOKUP($A2209,'Hospitalisation Details'!$A$1:$O$2344,2,FALSE)</f>
        <v>9</v>
      </c>
      <c r="M2209" s="6" t="str">
        <f>VLOOKUP($A2209,'Hospitalisation Details'!$A$1:$O$2344,5,FALSE)</f>
        <v>9-Jul-2004</v>
      </c>
      <c r="N2209" s="28">
        <f>VLOOKUP($A2209,'Hospitalisation Details'!$A$1:$O$2344,6,FALSE)</f>
        <v>18</v>
      </c>
      <c r="O2209" s="28">
        <f>VLOOKUP($A2209,'Hospitalisation Details'!$A$1:$O$2344,7,FALSE)</f>
        <v>0</v>
      </c>
      <c r="P2209" s="28">
        <f>VLOOKUP($A2209,'Hospitalisation Details'!$A$1:$O$2344,8,FALSE)</f>
        <v>1631.82</v>
      </c>
      <c r="Q2209" t="str">
        <f>VLOOKUP($A2209,'Hospitalisation Details'!$A$1:$O$2344,3,FALSE)</f>
        <v>Jul</v>
      </c>
    </row>
    <row r="2210" spans="1:17" ht="15.6" x14ac:dyDescent="0.3">
      <c r="A2210" s="21" t="s">
        <v>147</v>
      </c>
      <c r="B2210" t="str">
        <f>VLOOKUP($A2210,'Customer Names'!$A$2:$D$2336,3,FALSE)</f>
        <v>Dani</v>
      </c>
      <c r="C2210">
        <f>VLOOKUP($A2210,'Medical Examinations'!$A$1:$J$2336,2,FALSE)</f>
        <v>38.17</v>
      </c>
      <c r="D2210">
        <f>VLOOKUP($A2210,'Medical Examinations'!$A$1:$J$2336,3,FALSE)</f>
        <v>4.07</v>
      </c>
      <c r="E2210" t="str">
        <f>VLOOKUP($A2210,'Medical Examinations'!$A$1:$J$2336,4,FALSE)</f>
        <v>No</v>
      </c>
      <c r="F2210" t="str">
        <f>VLOOKUP($A2210,'Medical Examinations'!$A$1:$J$2336,5,FALSE)</f>
        <v>Yes</v>
      </c>
      <c r="G2210" t="str">
        <f>VLOOKUP($A2210,'Medical Examinations'!$A$1:$J$2336,6,FALSE)</f>
        <v>No</v>
      </c>
      <c r="H2210">
        <f>VLOOKUP($A2210,'Medical Examinations'!$A$1:$J$2336,7,FALSE)</f>
        <v>1</v>
      </c>
      <c r="I2210" t="str">
        <f>VLOOKUP($A2210,'Medical Examinations'!$A$1:$J$2336,8,FALSE)</f>
        <v>No</v>
      </c>
      <c r="J2210" t="str">
        <f>VLOOKUP($A2210,'Medical Examinations'!$A$1:$J$2336,9,FALSE)</f>
        <v>Obesity</v>
      </c>
      <c r="K2210" t="str">
        <f>VLOOKUP($A2210,'Medical Examinations'!$A$1:$J$2336,10,FALSE)</f>
        <v>Normal</v>
      </c>
      <c r="L2210">
        <f>VLOOKUP($A2210,'Hospitalisation Details'!$A$1:$O$2344,2,FALSE)</f>
        <v>5</v>
      </c>
      <c r="M2210" s="6" t="str">
        <f>VLOOKUP($A2210,'Hospitalisation Details'!$A$1:$O$2344,5,FALSE)</f>
        <v>5-Dec-2004</v>
      </c>
      <c r="N2210" s="28">
        <f>VLOOKUP($A2210,'Hospitalisation Details'!$A$1:$O$2344,6,FALSE)</f>
        <v>18</v>
      </c>
      <c r="O2210" s="28">
        <f>VLOOKUP($A2210,'Hospitalisation Details'!$A$1:$O$2344,7,FALSE)</f>
        <v>0</v>
      </c>
      <c r="P2210" s="28">
        <f>VLOOKUP($A2210,'Hospitalisation Details'!$A$1:$O$2344,8,FALSE)</f>
        <v>1631.67</v>
      </c>
      <c r="Q2210" t="str">
        <f>VLOOKUP($A2210,'Hospitalisation Details'!$A$1:$O$2344,3,FALSE)</f>
        <v>Dec</v>
      </c>
    </row>
    <row r="2211" spans="1:17" ht="15.6" x14ac:dyDescent="0.3">
      <c r="A2211" s="21" t="s">
        <v>146</v>
      </c>
      <c r="B2211" t="str">
        <f>VLOOKUP($A2211,'Customer Names'!$A$2:$D$2336,3,FALSE)</f>
        <v>Jennifer A</v>
      </c>
      <c r="C2211">
        <f>VLOOKUP($A2211,'Medical Examinations'!$A$1:$J$2336,2,FALSE)</f>
        <v>36.85</v>
      </c>
      <c r="D2211">
        <f>VLOOKUP($A2211,'Medical Examinations'!$A$1:$J$2336,3,FALSE)</f>
        <v>5.49</v>
      </c>
      <c r="E2211" t="str">
        <f>VLOOKUP($A2211,'Medical Examinations'!$A$1:$J$2336,4,FALSE)</f>
        <v>No</v>
      </c>
      <c r="F2211" t="str">
        <f>VLOOKUP($A2211,'Medical Examinations'!$A$1:$J$2336,5,FALSE)</f>
        <v>Yes</v>
      </c>
      <c r="G2211" t="str">
        <f>VLOOKUP($A2211,'Medical Examinations'!$A$1:$J$2336,6,FALSE)</f>
        <v>No</v>
      </c>
      <c r="H2211">
        <f>VLOOKUP($A2211,'Medical Examinations'!$A$1:$J$2336,7,FALSE)</f>
        <v>1</v>
      </c>
      <c r="I2211" t="str">
        <f>VLOOKUP($A2211,'Medical Examinations'!$A$1:$J$2336,8,FALSE)</f>
        <v>No</v>
      </c>
      <c r="J2211" t="str">
        <f>VLOOKUP($A2211,'Medical Examinations'!$A$1:$J$2336,9,FALSE)</f>
        <v>Obesity</v>
      </c>
      <c r="K2211" t="str">
        <f>VLOOKUP($A2211,'Medical Examinations'!$A$1:$J$2336,10,FALSE)</f>
        <v>Normal</v>
      </c>
      <c r="L2211">
        <f>VLOOKUP($A2211,'Hospitalisation Details'!$A$1:$O$2344,2,FALSE)</f>
        <v>4</v>
      </c>
      <c r="M2211" s="6" t="str">
        <f>VLOOKUP($A2211,'Hospitalisation Details'!$A$1:$O$2344,5,FALSE)</f>
        <v>4-Oct-2004</v>
      </c>
      <c r="N2211" s="28">
        <f>VLOOKUP($A2211,'Hospitalisation Details'!$A$1:$O$2344,6,FALSE)</f>
        <v>18</v>
      </c>
      <c r="O2211" s="28">
        <f>VLOOKUP($A2211,'Hospitalisation Details'!$A$1:$O$2344,7,FALSE)</f>
        <v>0</v>
      </c>
      <c r="P2211" s="28">
        <f>VLOOKUP($A2211,'Hospitalisation Details'!$A$1:$O$2344,8,FALSE)</f>
        <v>1629.83</v>
      </c>
      <c r="Q2211" t="str">
        <f>VLOOKUP($A2211,'Hospitalisation Details'!$A$1:$O$2344,3,FALSE)</f>
        <v>Oct</v>
      </c>
    </row>
    <row r="2212" spans="1:17" ht="15.6" x14ac:dyDescent="0.3">
      <c r="A2212" s="21" t="s">
        <v>145</v>
      </c>
      <c r="B2212" t="str">
        <f>VLOOKUP($A2212,'Customer Names'!$A$2:$D$2336,3,FALSE)</f>
        <v>Martin</v>
      </c>
      <c r="C2212">
        <f>VLOOKUP($A2212,'Medical Examinations'!$A$1:$J$2336,2,FALSE)</f>
        <v>22.61</v>
      </c>
      <c r="D2212">
        <f>VLOOKUP($A2212,'Medical Examinations'!$A$1:$J$2336,3,FALSE)</f>
        <v>5.68</v>
      </c>
      <c r="E2212" t="str">
        <f>VLOOKUP($A2212,'Medical Examinations'!$A$1:$J$2336,4,FALSE)</f>
        <v>No</v>
      </c>
      <c r="F2212" t="str">
        <f>VLOOKUP($A2212,'Medical Examinations'!$A$1:$J$2336,5,FALSE)</f>
        <v>No</v>
      </c>
      <c r="G2212" t="str">
        <f>VLOOKUP($A2212,'Medical Examinations'!$A$1:$J$2336,6,FALSE)</f>
        <v>Yes</v>
      </c>
      <c r="H2212">
        <f>VLOOKUP($A2212,'Medical Examinations'!$A$1:$J$2336,7,FALSE)</f>
        <v>1</v>
      </c>
      <c r="I2212" t="str">
        <f>VLOOKUP($A2212,'Medical Examinations'!$A$1:$J$2336,8,FALSE)</f>
        <v>No</v>
      </c>
      <c r="J2212" t="str">
        <f>VLOOKUP($A2212,'Medical Examinations'!$A$1:$J$2336,9,FALSE)</f>
        <v>Normal Weight</v>
      </c>
      <c r="K2212" t="str">
        <f>VLOOKUP($A2212,'Medical Examinations'!$A$1:$J$2336,10,FALSE)</f>
        <v>Normal</v>
      </c>
      <c r="L2212">
        <f>VLOOKUP($A2212,'Hospitalisation Details'!$A$1:$O$2344,2,FALSE)</f>
        <v>17</v>
      </c>
      <c r="M2212" s="6" t="str">
        <f>VLOOKUP($A2212,'Hospitalisation Details'!$A$1:$O$2344,5,FALSE)</f>
        <v>17-Jul-2003</v>
      </c>
      <c r="N2212" s="28">
        <f>VLOOKUP($A2212,'Hospitalisation Details'!$A$1:$O$2344,6,FALSE)</f>
        <v>19</v>
      </c>
      <c r="O2212" s="28">
        <f>VLOOKUP($A2212,'Hospitalisation Details'!$A$1:$O$2344,7,FALSE)</f>
        <v>0</v>
      </c>
      <c r="P2212" s="28">
        <f>VLOOKUP($A2212,'Hospitalisation Details'!$A$1:$O$2344,8,FALSE)</f>
        <v>1628.47</v>
      </c>
      <c r="Q2212" t="str">
        <f>VLOOKUP($A2212,'Hospitalisation Details'!$A$1:$O$2344,3,FALSE)</f>
        <v>Jul</v>
      </c>
    </row>
    <row r="2213" spans="1:17" ht="15.6" x14ac:dyDescent="0.3">
      <c r="A2213" s="21" t="s">
        <v>144</v>
      </c>
      <c r="B2213" t="str">
        <f>VLOOKUP($A2213,'Customer Names'!$A$2:$D$2336,3,FALSE)</f>
        <v>Steve</v>
      </c>
      <c r="C2213">
        <f>VLOOKUP($A2213,'Medical Examinations'!$A$1:$J$2336,2,FALSE)</f>
        <v>21.754999999999999</v>
      </c>
      <c r="D2213">
        <f>VLOOKUP($A2213,'Medical Examinations'!$A$1:$J$2336,3,FALSE)</f>
        <v>6.09</v>
      </c>
      <c r="E2213" t="str">
        <f>VLOOKUP($A2213,'Medical Examinations'!$A$1:$J$2336,4,FALSE)</f>
        <v>No</v>
      </c>
      <c r="F2213" t="str">
        <f>VLOOKUP($A2213,'Medical Examinations'!$A$1:$J$2336,5,FALSE)</f>
        <v>No</v>
      </c>
      <c r="G2213" t="str">
        <f>VLOOKUP($A2213,'Medical Examinations'!$A$1:$J$2336,6,FALSE)</f>
        <v>Yes</v>
      </c>
      <c r="H2213">
        <f>VLOOKUP($A2213,'Medical Examinations'!$A$1:$J$2336,7,FALSE)</f>
        <v>1</v>
      </c>
      <c r="I2213" t="str">
        <f>VLOOKUP($A2213,'Medical Examinations'!$A$1:$J$2336,8,FALSE)</f>
        <v>No</v>
      </c>
      <c r="J2213" t="str">
        <f>VLOOKUP($A2213,'Medical Examinations'!$A$1:$J$2336,9,FALSE)</f>
        <v>Normal Weight</v>
      </c>
      <c r="K2213" t="str">
        <f>VLOOKUP($A2213,'Medical Examinations'!$A$1:$J$2336,10,FALSE)</f>
        <v>Prediabetes</v>
      </c>
      <c r="L2213">
        <f>VLOOKUP($A2213,'Hospitalisation Details'!$A$1:$O$2344,2,FALSE)</f>
        <v>4</v>
      </c>
      <c r="M2213" s="6" t="str">
        <f>VLOOKUP($A2213,'Hospitalisation Details'!$A$1:$O$2344,5,FALSE)</f>
        <v>4-Dec-2003</v>
      </c>
      <c r="N2213" s="28">
        <f>VLOOKUP($A2213,'Hospitalisation Details'!$A$1:$O$2344,6,FALSE)</f>
        <v>19</v>
      </c>
      <c r="O2213" s="28">
        <f>VLOOKUP($A2213,'Hospitalisation Details'!$A$1:$O$2344,7,FALSE)</f>
        <v>0</v>
      </c>
      <c r="P2213" s="28">
        <f>VLOOKUP($A2213,'Hospitalisation Details'!$A$1:$O$2344,8,FALSE)</f>
        <v>1627.28</v>
      </c>
      <c r="Q2213" t="str">
        <f>VLOOKUP($A2213,'Hospitalisation Details'!$A$1:$O$2344,3,FALSE)</f>
        <v>Dec</v>
      </c>
    </row>
    <row r="2214" spans="1:17" ht="15.6" x14ac:dyDescent="0.3">
      <c r="A2214" s="21" t="s">
        <v>143</v>
      </c>
      <c r="B2214" t="str">
        <f>VLOOKUP($A2214,'Customer Names'!$A$2:$D$2336,3,FALSE)</f>
        <v>Christopher</v>
      </c>
      <c r="C2214">
        <f>VLOOKUP($A2214,'Medical Examinations'!$A$1:$J$2336,2,FALSE)</f>
        <v>20.425000000000001</v>
      </c>
      <c r="D2214">
        <f>VLOOKUP($A2214,'Medical Examinations'!$A$1:$J$2336,3,FALSE)</f>
        <v>5.53</v>
      </c>
      <c r="E2214" t="str">
        <f>VLOOKUP($A2214,'Medical Examinations'!$A$1:$J$2336,4,FALSE)</f>
        <v>No</v>
      </c>
      <c r="F2214" t="str">
        <f>VLOOKUP($A2214,'Medical Examinations'!$A$1:$J$2336,5,FALSE)</f>
        <v>No</v>
      </c>
      <c r="G2214" t="str">
        <f>VLOOKUP($A2214,'Medical Examinations'!$A$1:$J$2336,6,FALSE)</f>
        <v>Yes</v>
      </c>
      <c r="H2214">
        <f>VLOOKUP($A2214,'Medical Examinations'!$A$1:$J$2336,7,FALSE)</f>
        <v>1</v>
      </c>
      <c r="I2214" t="str">
        <f>VLOOKUP($A2214,'Medical Examinations'!$A$1:$J$2336,8,FALSE)</f>
        <v>No</v>
      </c>
      <c r="J2214" t="str">
        <f>VLOOKUP($A2214,'Medical Examinations'!$A$1:$J$2336,9,FALSE)</f>
        <v>Normal Weight</v>
      </c>
      <c r="K2214" t="str">
        <f>VLOOKUP($A2214,'Medical Examinations'!$A$1:$J$2336,10,FALSE)</f>
        <v>Normal</v>
      </c>
      <c r="L2214">
        <f>VLOOKUP($A2214,'Hospitalisation Details'!$A$1:$O$2344,2,FALSE)</f>
        <v>9</v>
      </c>
      <c r="M2214" s="6" t="str">
        <f>VLOOKUP($A2214,'Hospitalisation Details'!$A$1:$O$2344,5,FALSE)</f>
        <v>9-Sep-2003</v>
      </c>
      <c r="N2214" s="28">
        <f>VLOOKUP($A2214,'Hospitalisation Details'!$A$1:$O$2344,6,FALSE)</f>
        <v>19</v>
      </c>
      <c r="O2214" s="28">
        <f>VLOOKUP($A2214,'Hospitalisation Details'!$A$1:$O$2344,7,FALSE)</f>
        <v>0</v>
      </c>
      <c r="P2214" s="28">
        <f>VLOOKUP($A2214,'Hospitalisation Details'!$A$1:$O$2344,8,FALSE)</f>
        <v>1625.43</v>
      </c>
      <c r="Q2214" t="str">
        <f>VLOOKUP($A2214,'Hospitalisation Details'!$A$1:$O$2344,3,FALSE)</f>
        <v>Sep</v>
      </c>
    </row>
    <row r="2215" spans="1:17" ht="15.6" x14ac:dyDescent="0.3">
      <c r="A2215" s="21" t="s">
        <v>142</v>
      </c>
      <c r="B2215" t="str">
        <f>VLOOKUP($A2215,'Customer Names'!$A$2:$D$2336,3,FALSE)</f>
        <v>Kathryn M</v>
      </c>
      <c r="C2215">
        <f>VLOOKUP($A2215,'Medical Examinations'!$A$1:$J$2336,2,FALSE)</f>
        <v>31.35</v>
      </c>
      <c r="D2215">
        <f>VLOOKUP($A2215,'Medical Examinations'!$A$1:$J$2336,3,FALSE)</f>
        <v>4.28</v>
      </c>
      <c r="E2215" t="str">
        <f>VLOOKUP($A2215,'Medical Examinations'!$A$1:$J$2336,4,FALSE)</f>
        <v>No</v>
      </c>
      <c r="F2215" t="str">
        <f>VLOOKUP($A2215,'Medical Examinations'!$A$1:$J$2336,5,FALSE)</f>
        <v>Yes</v>
      </c>
      <c r="G2215" t="str">
        <f>VLOOKUP($A2215,'Medical Examinations'!$A$1:$J$2336,6,FALSE)</f>
        <v>No</v>
      </c>
      <c r="H2215">
        <f>VLOOKUP($A2215,'Medical Examinations'!$A$1:$J$2336,7,FALSE)</f>
        <v>1</v>
      </c>
      <c r="I2215" t="str">
        <f>VLOOKUP($A2215,'Medical Examinations'!$A$1:$J$2336,8,FALSE)</f>
        <v>No</v>
      </c>
      <c r="J2215" t="str">
        <f>VLOOKUP($A2215,'Medical Examinations'!$A$1:$J$2336,9,FALSE)</f>
        <v>Obesity</v>
      </c>
      <c r="K2215" t="str">
        <f>VLOOKUP($A2215,'Medical Examinations'!$A$1:$J$2336,10,FALSE)</f>
        <v>Normal</v>
      </c>
      <c r="L2215">
        <f>VLOOKUP($A2215,'Hospitalisation Details'!$A$1:$O$2344,2,FALSE)</f>
        <v>25</v>
      </c>
      <c r="M2215" s="6" t="str">
        <f>VLOOKUP($A2215,'Hospitalisation Details'!$A$1:$O$2344,5,FALSE)</f>
        <v>25-Jul-2004</v>
      </c>
      <c r="N2215" s="28">
        <f>VLOOKUP($A2215,'Hospitalisation Details'!$A$1:$O$2344,6,FALSE)</f>
        <v>18</v>
      </c>
      <c r="O2215" s="28">
        <f>VLOOKUP($A2215,'Hospitalisation Details'!$A$1:$O$2344,7,FALSE)</f>
        <v>0</v>
      </c>
      <c r="P2215" s="28">
        <f>VLOOKUP($A2215,'Hospitalisation Details'!$A$1:$O$2344,8,FALSE)</f>
        <v>1622.19</v>
      </c>
      <c r="Q2215" t="str">
        <f>VLOOKUP($A2215,'Hospitalisation Details'!$A$1:$O$2344,3,FALSE)</f>
        <v>Jul</v>
      </c>
    </row>
    <row r="2216" spans="1:17" ht="15.6" x14ac:dyDescent="0.3">
      <c r="A2216" s="21" t="s">
        <v>141</v>
      </c>
      <c r="B2216" t="str">
        <f>VLOOKUP($A2216,'Customer Names'!$A$2:$D$2336,3,FALSE)</f>
        <v>Emily</v>
      </c>
      <c r="C2216">
        <f>VLOOKUP($A2216,'Medical Examinations'!$A$1:$J$2336,2,FALSE)</f>
        <v>31.13</v>
      </c>
      <c r="D2216">
        <f>VLOOKUP($A2216,'Medical Examinations'!$A$1:$J$2336,3,FALSE)</f>
        <v>6.01</v>
      </c>
      <c r="E2216" t="str">
        <f>VLOOKUP($A2216,'Medical Examinations'!$A$1:$J$2336,4,FALSE)</f>
        <v>No</v>
      </c>
      <c r="F2216" t="str">
        <f>VLOOKUP($A2216,'Medical Examinations'!$A$1:$J$2336,5,FALSE)</f>
        <v>Yes</v>
      </c>
      <c r="G2216" t="str">
        <f>VLOOKUP($A2216,'Medical Examinations'!$A$1:$J$2336,6,FALSE)</f>
        <v>No</v>
      </c>
      <c r="H2216">
        <f>VLOOKUP($A2216,'Medical Examinations'!$A$1:$J$2336,7,FALSE)</f>
        <v>1</v>
      </c>
      <c r="I2216" t="str">
        <f>VLOOKUP($A2216,'Medical Examinations'!$A$1:$J$2336,8,FALSE)</f>
        <v>No</v>
      </c>
      <c r="J2216" t="str">
        <f>VLOOKUP($A2216,'Medical Examinations'!$A$1:$J$2336,9,FALSE)</f>
        <v>Obesity</v>
      </c>
      <c r="K2216" t="str">
        <f>VLOOKUP($A2216,'Medical Examinations'!$A$1:$J$2336,10,FALSE)</f>
        <v>Prediabetes</v>
      </c>
      <c r="L2216">
        <f>VLOOKUP($A2216,'Hospitalisation Details'!$A$1:$O$2344,2,FALSE)</f>
        <v>21</v>
      </c>
      <c r="M2216" s="6" t="str">
        <f>VLOOKUP($A2216,'Hospitalisation Details'!$A$1:$O$2344,5,FALSE)</f>
        <v>21-Aug-2004</v>
      </c>
      <c r="N2216" s="28">
        <f>VLOOKUP($A2216,'Hospitalisation Details'!$A$1:$O$2344,6,FALSE)</f>
        <v>18</v>
      </c>
      <c r="O2216" s="28">
        <f>VLOOKUP($A2216,'Hospitalisation Details'!$A$1:$O$2344,7,FALSE)</f>
        <v>0</v>
      </c>
      <c r="P2216" s="28">
        <f>VLOOKUP($A2216,'Hospitalisation Details'!$A$1:$O$2344,8,FALSE)</f>
        <v>1621.88</v>
      </c>
      <c r="Q2216" t="str">
        <f>VLOOKUP($A2216,'Hospitalisation Details'!$A$1:$O$2344,3,FALSE)</f>
        <v>Aug</v>
      </c>
    </row>
    <row r="2217" spans="1:17" ht="15.6" x14ac:dyDescent="0.3">
      <c r="A2217" s="21" t="s">
        <v>140</v>
      </c>
      <c r="B2217" t="str">
        <f>VLOOKUP($A2217,'Customer Names'!$A$2:$D$2336,3,FALSE)</f>
        <v>Trent A</v>
      </c>
      <c r="C2217">
        <f>VLOOKUP($A2217,'Medical Examinations'!$A$1:$J$2336,2,FALSE)</f>
        <v>17.48</v>
      </c>
      <c r="D2217">
        <f>VLOOKUP($A2217,'Medical Examinations'!$A$1:$J$2336,3,FALSE)</f>
        <v>4.59</v>
      </c>
      <c r="E2217" t="str">
        <f>VLOOKUP($A2217,'Medical Examinations'!$A$1:$J$2336,4,FALSE)</f>
        <v>No</v>
      </c>
      <c r="F2217" t="str">
        <f>VLOOKUP($A2217,'Medical Examinations'!$A$1:$J$2336,5,FALSE)</f>
        <v>No</v>
      </c>
      <c r="G2217" t="str">
        <f>VLOOKUP($A2217,'Medical Examinations'!$A$1:$J$2336,6,FALSE)</f>
        <v>Yes</v>
      </c>
      <c r="H2217">
        <f>VLOOKUP($A2217,'Medical Examinations'!$A$1:$J$2336,7,FALSE)</f>
        <v>1</v>
      </c>
      <c r="I2217" t="str">
        <f>VLOOKUP($A2217,'Medical Examinations'!$A$1:$J$2336,8,FALSE)</f>
        <v>No</v>
      </c>
      <c r="J2217" t="str">
        <f>VLOOKUP($A2217,'Medical Examinations'!$A$1:$J$2336,9,FALSE)</f>
        <v>Under Weight</v>
      </c>
      <c r="K2217" t="str">
        <f>VLOOKUP($A2217,'Medical Examinations'!$A$1:$J$2336,10,FALSE)</f>
        <v>Normal</v>
      </c>
      <c r="L2217">
        <f>VLOOKUP($A2217,'Hospitalisation Details'!$A$1:$O$2344,2,FALSE)</f>
        <v>14</v>
      </c>
      <c r="M2217" s="6" t="str">
        <f>VLOOKUP($A2217,'Hospitalisation Details'!$A$1:$O$2344,5,FALSE)</f>
        <v>14-Sep-2003</v>
      </c>
      <c r="N2217" s="28">
        <f>VLOOKUP($A2217,'Hospitalisation Details'!$A$1:$O$2344,6,FALSE)</f>
        <v>19</v>
      </c>
      <c r="O2217" s="28">
        <f>VLOOKUP($A2217,'Hospitalisation Details'!$A$1:$O$2344,7,FALSE)</f>
        <v>0</v>
      </c>
      <c r="P2217" s="28">
        <f>VLOOKUP($A2217,'Hospitalisation Details'!$A$1:$O$2344,8,FALSE)</f>
        <v>1621.34</v>
      </c>
      <c r="Q2217" t="str">
        <f>VLOOKUP($A2217,'Hospitalisation Details'!$A$1:$O$2344,3,FALSE)</f>
        <v>Sep</v>
      </c>
    </row>
    <row r="2218" spans="1:17" ht="15.6" x14ac:dyDescent="0.3">
      <c r="A2218" s="21" t="s">
        <v>139</v>
      </c>
      <c r="B2218" t="str">
        <f>VLOOKUP($A2218,'Customer Names'!$A$2:$D$2336,3,FALSE)</f>
        <v>Jennifer E</v>
      </c>
      <c r="C2218">
        <f>VLOOKUP($A2218,'Medical Examinations'!$A$1:$J$2336,2,FALSE)</f>
        <v>22.57</v>
      </c>
      <c r="D2218">
        <f>VLOOKUP($A2218,'Medical Examinations'!$A$1:$J$2336,3,FALSE)</f>
        <v>5.8</v>
      </c>
      <c r="E2218" t="str">
        <f>VLOOKUP($A2218,'Medical Examinations'!$A$1:$J$2336,4,FALSE)</f>
        <v>Yes</v>
      </c>
      <c r="F2218" t="str">
        <f>VLOOKUP($A2218,'Medical Examinations'!$A$1:$J$2336,5,FALSE)</f>
        <v>No</v>
      </c>
      <c r="G2218" t="str">
        <f>VLOOKUP($A2218,'Medical Examinations'!$A$1:$J$2336,6,FALSE)</f>
        <v>No</v>
      </c>
      <c r="H2218">
        <f>VLOOKUP($A2218,'Medical Examinations'!$A$1:$J$2336,7,FALSE)</f>
        <v>1</v>
      </c>
      <c r="I2218" t="str">
        <f>VLOOKUP($A2218,'Medical Examinations'!$A$1:$J$2336,8,FALSE)</f>
        <v>No</v>
      </c>
      <c r="J2218" t="str">
        <f>VLOOKUP($A2218,'Medical Examinations'!$A$1:$J$2336,9,FALSE)</f>
        <v>Normal Weight</v>
      </c>
      <c r="K2218" t="str">
        <f>VLOOKUP($A2218,'Medical Examinations'!$A$1:$J$2336,10,FALSE)</f>
        <v>Prediabetes</v>
      </c>
      <c r="L2218">
        <f>VLOOKUP($A2218,'Hospitalisation Details'!$A$1:$O$2344,2,FALSE)</f>
        <v>5</v>
      </c>
      <c r="M2218" s="6" t="str">
        <f>VLOOKUP($A2218,'Hospitalisation Details'!$A$1:$O$2344,5,FALSE)</f>
        <v>5-Aug-1995</v>
      </c>
      <c r="N2218" s="28">
        <f>VLOOKUP($A2218,'Hospitalisation Details'!$A$1:$O$2344,6,FALSE)</f>
        <v>27</v>
      </c>
      <c r="O2218" s="28">
        <f>VLOOKUP($A2218,'Hospitalisation Details'!$A$1:$O$2344,7,FALSE)</f>
        <v>0</v>
      </c>
      <c r="P2218" s="28">
        <f>VLOOKUP($A2218,'Hospitalisation Details'!$A$1:$O$2344,8,FALSE)</f>
        <v>1617.16</v>
      </c>
      <c r="Q2218" t="str">
        <f>VLOOKUP($A2218,'Hospitalisation Details'!$A$1:$O$2344,3,FALSE)</f>
        <v>Aug</v>
      </c>
    </row>
    <row r="2219" spans="1:17" ht="15.6" x14ac:dyDescent="0.3">
      <c r="A2219" s="21" t="s">
        <v>138</v>
      </c>
      <c r="B2219" t="str">
        <f>VLOOKUP($A2219,'Customer Names'!$A$2:$D$2336,3,FALSE)</f>
        <v>Polly</v>
      </c>
      <c r="C2219">
        <f>VLOOKUP($A2219,'Medical Examinations'!$A$1:$J$2336,2,FALSE)</f>
        <v>26.73</v>
      </c>
      <c r="D2219">
        <f>VLOOKUP($A2219,'Medical Examinations'!$A$1:$J$2336,3,FALSE)</f>
        <v>5.08</v>
      </c>
      <c r="E2219" t="str">
        <f>VLOOKUP($A2219,'Medical Examinations'!$A$1:$J$2336,4,FALSE)</f>
        <v>No</v>
      </c>
      <c r="F2219" t="str">
        <f>VLOOKUP($A2219,'Medical Examinations'!$A$1:$J$2336,5,FALSE)</f>
        <v>Yes</v>
      </c>
      <c r="G2219" t="str">
        <f>VLOOKUP($A2219,'Medical Examinations'!$A$1:$J$2336,6,FALSE)</f>
        <v>No</v>
      </c>
      <c r="H2219">
        <f>VLOOKUP($A2219,'Medical Examinations'!$A$1:$J$2336,7,FALSE)</f>
        <v>1</v>
      </c>
      <c r="I2219" t="str">
        <f>VLOOKUP($A2219,'Medical Examinations'!$A$1:$J$2336,8,FALSE)</f>
        <v>No</v>
      </c>
      <c r="J2219" t="str">
        <f>VLOOKUP($A2219,'Medical Examinations'!$A$1:$J$2336,9,FALSE)</f>
        <v>Over Weight</v>
      </c>
      <c r="K2219" t="str">
        <f>VLOOKUP($A2219,'Medical Examinations'!$A$1:$J$2336,10,FALSE)</f>
        <v>Normal</v>
      </c>
      <c r="L2219">
        <f>VLOOKUP($A2219,'Hospitalisation Details'!$A$1:$O$2344,2,FALSE)</f>
        <v>22</v>
      </c>
      <c r="M2219" s="6" t="str">
        <f>VLOOKUP($A2219,'Hospitalisation Details'!$A$1:$O$2344,5,FALSE)</f>
        <v>22-Jul-2004</v>
      </c>
      <c r="N2219" s="28">
        <f>VLOOKUP($A2219,'Hospitalisation Details'!$A$1:$O$2344,6,FALSE)</f>
        <v>18</v>
      </c>
      <c r="O2219" s="28">
        <f>VLOOKUP($A2219,'Hospitalisation Details'!$A$1:$O$2344,7,FALSE)</f>
        <v>0</v>
      </c>
      <c r="P2219" s="28">
        <f>VLOOKUP($A2219,'Hospitalisation Details'!$A$1:$O$2344,8,FALSE)</f>
        <v>1615.77</v>
      </c>
      <c r="Q2219" t="str">
        <f>VLOOKUP($A2219,'Hospitalisation Details'!$A$1:$O$2344,3,FALSE)</f>
        <v>Jul</v>
      </c>
    </row>
    <row r="2220" spans="1:17" ht="15.6" x14ac:dyDescent="0.3">
      <c r="A2220" s="21" t="s">
        <v>137</v>
      </c>
      <c r="B2220" t="str">
        <f>VLOOKUP($A2220,'Customer Names'!$A$2:$D$2336,3,FALSE)</f>
        <v>Elizabeth</v>
      </c>
      <c r="C2220">
        <f>VLOOKUP($A2220,'Medical Examinations'!$A$1:$J$2336,2,FALSE)</f>
        <v>20.79</v>
      </c>
      <c r="D2220">
        <f>VLOOKUP($A2220,'Medical Examinations'!$A$1:$J$2336,3,FALSE)</f>
        <v>5.84</v>
      </c>
      <c r="E2220" t="str">
        <f>VLOOKUP($A2220,'Medical Examinations'!$A$1:$J$2336,4,FALSE)</f>
        <v>No</v>
      </c>
      <c r="F2220" t="str">
        <f>VLOOKUP($A2220,'Medical Examinations'!$A$1:$J$2336,5,FALSE)</f>
        <v>Yes</v>
      </c>
      <c r="G2220" t="str">
        <f>VLOOKUP($A2220,'Medical Examinations'!$A$1:$J$2336,6,FALSE)</f>
        <v>No</v>
      </c>
      <c r="H2220">
        <f>VLOOKUP($A2220,'Medical Examinations'!$A$1:$J$2336,7,FALSE)</f>
        <v>1</v>
      </c>
      <c r="I2220" t="str">
        <f>VLOOKUP($A2220,'Medical Examinations'!$A$1:$J$2336,8,FALSE)</f>
        <v>No</v>
      </c>
      <c r="J2220" t="str">
        <f>VLOOKUP($A2220,'Medical Examinations'!$A$1:$J$2336,9,FALSE)</f>
        <v>Normal Weight</v>
      </c>
      <c r="K2220" t="str">
        <f>VLOOKUP($A2220,'Medical Examinations'!$A$1:$J$2336,10,FALSE)</f>
        <v>Prediabetes</v>
      </c>
      <c r="L2220">
        <f>VLOOKUP($A2220,'Hospitalisation Details'!$A$1:$O$2344,2,FALSE)</f>
        <v>19</v>
      </c>
      <c r="M2220" s="6" t="str">
        <f>VLOOKUP($A2220,'Hospitalisation Details'!$A$1:$O$2344,5,FALSE)</f>
        <v>19-Nov-2004</v>
      </c>
      <c r="N2220" s="28">
        <f>VLOOKUP($A2220,'Hospitalisation Details'!$A$1:$O$2344,6,FALSE)</f>
        <v>18</v>
      </c>
      <c r="O2220" s="28">
        <f>VLOOKUP($A2220,'Hospitalisation Details'!$A$1:$O$2344,7,FALSE)</f>
        <v>0</v>
      </c>
      <c r="P2220" s="28">
        <f>VLOOKUP($A2220,'Hospitalisation Details'!$A$1:$O$2344,8,FALSE)</f>
        <v>1607.51</v>
      </c>
      <c r="Q2220" t="str">
        <f>VLOOKUP($A2220,'Hospitalisation Details'!$A$1:$O$2344,3,FALSE)</f>
        <v>Nov</v>
      </c>
    </row>
    <row r="2221" spans="1:17" ht="15.6" x14ac:dyDescent="0.3">
      <c r="A2221" s="21" t="s">
        <v>136</v>
      </c>
      <c r="B2221" t="str">
        <f>VLOOKUP($A2221,'Customer Names'!$A$2:$D$2336,3,FALSE)</f>
        <v>Tiffany A</v>
      </c>
      <c r="C2221">
        <f>VLOOKUP($A2221,'Medical Examinations'!$A$1:$J$2336,2,FALSE)</f>
        <v>20.149999999999999</v>
      </c>
      <c r="D2221">
        <f>VLOOKUP($A2221,'Medical Examinations'!$A$1:$J$2336,3,FALSE)</f>
        <v>4.1500000000000004</v>
      </c>
      <c r="E2221" t="str">
        <f>VLOOKUP($A2221,'Medical Examinations'!$A$1:$J$2336,4,FALSE)</f>
        <v>No</v>
      </c>
      <c r="F2221" t="str">
        <f>VLOOKUP($A2221,'Medical Examinations'!$A$1:$J$2336,5,FALSE)</f>
        <v>No</v>
      </c>
      <c r="G2221" t="str">
        <f>VLOOKUP($A2221,'Medical Examinations'!$A$1:$J$2336,6,FALSE)</f>
        <v>No</v>
      </c>
      <c r="H2221">
        <f>VLOOKUP($A2221,'Medical Examinations'!$A$1:$J$2336,7,FALSE)</f>
        <v>1</v>
      </c>
      <c r="I2221" t="str">
        <f>VLOOKUP($A2221,'Medical Examinations'!$A$1:$J$2336,8,FALSE)</f>
        <v>No</v>
      </c>
      <c r="J2221" t="str">
        <f>VLOOKUP($A2221,'Medical Examinations'!$A$1:$J$2336,9,FALSE)</f>
        <v>Normal Weight</v>
      </c>
      <c r="K2221" t="str">
        <f>VLOOKUP($A2221,'Medical Examinations'!$A$1:$J$2336,10,FALSE)</f>
        <v>Normal</v>
      </c>
      <c r="L2221">
        <f>VLOOKUP($A2221,'Hospitalisation Details'!$A$1:$O$2344,2,FALSE)</f>
        <v>22</v>
      </c>
      <c r="M2221" s="6" t="str">
        <f>VLOOKUP($A2221,'Hospitalisation Details'!$A$1:$O$2344,5,FALSE)</f>
        <v>22-Sep-1992</v>
      </c>
      <c r="N2221" s="28">
        <f>VLOOKUP($A2221,'Hospitalisation Details'!$A$1:$O$2344,6,FALSE)</f>
        <v>30</v>
      </c>
      <c r="O2221" s="28">
        <f>VLOOKUP($A2221,'Hospitalisation Details'!$A$1:$O$2344,7,FALSE)</f>
        <v>0</v>
      </c>
      <c r="P2221" s="28">
        <f>VLOOKUP($A2221,'Hospitalisation Details'!$A$1:$O$2344,8,FALSE)</f>
        <v>1566.88</v>
      </c>
      <c r="Q2221" t="str">
        <f>VLOOKUP($A2221,'Hospitalisation Details'!$A$1:$O$2344,3,FALSE)</f>
        <v>Sep</v>
      </c>
    </row>
    <row r="2222" spans="1:17" ht="15.6" x14ac:dyDescent="0.3">
      <c r="A2222" s="21" t="s">
        <v>135</v>
      </c>
      <c r="B2222" t="str">
        <f>VLOOKUP($A2222,'Customer Names'!$A$2:$D$2336,3,FALSE)</f>
        <v>Cole</v>
      </c>
      <c r="C2222">
        <f>VLOOKUP($A2222,'Medical Examinations'!$A$1:$J$2336,2,FALSE)</f>
        <v>36.85</v>
      </c>
      <c r="D2222">
        <f>VLOOKUP($A2222,'Medical Examinations'!$A$1:$J$2336,3,FALSE)</f>
        <v>4.3600000000000003</v>
      </c>
      <c r="E2222" t="str">
        <f>VLOOKUP($A2222,'Medical Examinations'!$A$1:$J$2336,4,FALSE)</f>
        <v>Yes</v>
      </c>
      <c r="F2222" t="str">
        <f>VLOOKUP($A2222,'Medical Examinations'!$A$1:$J$2336,5,FALSE)</f>
        <v>No</v>
      </c>
      <c r="G2222" t="str">
        <f>VLOOKUP($A2222,'Medical Examinations'!$A$1:$J$2336,6,FALSE)</f>
        <v>No</v>
      </c>
      <c r="H2222">
        <f>VLOOKUP($A2222,'Medical Examinations'!$A$1:$J$2336,7,FALSE)</f>
        <v>0</v>
      </c>
      <c r="I2222" t="str">
        <f>VLOOKUP($A2222,'Medical Examinations'!$A$1:$J$2336,8,FALSE)</f>
        <v>No</v>
      </c>
      <c r="J2222" t="str">
        <f>VLOOKUP($A2222,'Medical Examinations'!$A$1:$J$2336,9,FALSE)</f>
        <v>Obesity</v>
      </c>
      <c r="K2222" t="str">
        <f>VLOOKUP($A2222,'Medical Examinations'!$A$1:$J$2336,10,FALSE)</f>
        <v>Normal</v>
      </c>
      <c r="L2222">
        <f>VLOOKUP($A2222,'Hospitalisation Details'!$A$1:$O$2344,2,FALSE)</f>
        <v>5</v>
      </c>
      <c r="M2222" s="6" t="str">
        <f>VLOOKUP($A2222,'Hospitalisation Details'!$A$1:$O$2344,5,FALSE)</f>
        <v>5-Dec-2001</v>
      </c>
      <c r="N2222" s="28">
        <f>VLOOKUP($A2222,'Hospitalisation Details'!$A$1:$O$2344,6,FALSE)</f>
        <v>21</v>
      </c>
      <c r="O2222" s="28">
        <f>VLOOKUP($A2222,'Hospitalisation Details'!$A$1:$O$2344,7,FALSE)</f>
        <v>0</v>
      </c>
      <c r="P2222" s="28">
        <f>VLOOKUP($A2222,'Hospitalisation Details'!$A$1:$O$2344,8,FALSE)</f>
        <v>1534.3</v>
      </c>
      <c r="Q2222" t="str">
        <f>VLOOKUP($A2222,'Hospitalisation Details'!$A$1:$O$2344,3,FALSE)</f>
        <v>Dec</v>
      </c>
    </row>
    <row r="2223" spans="1:17" ht="15.6" x14ac:dyDescent="0.3">
      <c r="A2223" s="21" t="s">
        <v>134</v>
      </c>
      <c r="B2223" t="str">
        <f>VLOOKUP($A2223,'Customer Names'!$A$2:$D$2336,3,FALSE)</f>
        <v>Matthew T</v>
      </c>
      <c r="C2223">
        <f>VLOOKUP($A2223,'Medical Examinations'!$A$1:$J$2336,2,FALSE)</f>
        <v>35.53</v>
      </c>
      <c r="D2223">
        <f>VLOOKUP($A2223,'Medical Examinations'!$A$1:$J$2336,3,FALSE)</f>
        <v>4.55</v>
      </c>
      <c r="E2223" t="str">
        <f>VLOOKUP($A2223,'Medical Examinations'!$A$1:$J$2336,4,FALSE)</f>
        <v>Yes</v>
      </c>
      <c r="F2223" t="str">
        <f>VLOOKUP($A2223,'Medical Examinations'!$A$1:$J$2336,5,FALSE)</f>
        <v>No</v>
      </c>
      <c r="G2223" t="str">
        <f>VLOOKUP($A2223,'Medical Examinations'!$A$1:$J$2336,6,FALSE)</f>
        <v>No</v>
      </c>
      <c r="H2223">
        <f>VLOOKUP($A2223,'Medical Examinations'!$A$1:$J$2336,7,FALSE)</f>
        <v>0</v>
      </c>
      <c r="I2223" t="str">
        <f>VLOOKUP($A2223,'Medical Examinations'!$A$1:$J$2336,8,FALSE)</f>
        <v>No</v>
      </c>
      <c r="J2223" t="str">
        <f>VLOOKUP($A2223,'Medical Examinations'!$A$1:$J$2336,9,FALSE)</f>
        <v>Obesity</v>
      </c>
      <c r="K2223" t="str">
        <f>VLOOKUP($A2223,'Medical Examinations'!$A$1:$J$2336,10,FALSE)</f>
        <v>Normal</v>
      </c>
      <c r="L2223">
        <f>VLOOKUP($A2223,'Hospitalisation Details'!$A$1:$O$2344,2,FALSE)</f>
        <v>2</v>
      </c>
      <c r="M2223" s="6" t="str">
        <f>VLOOKUP($A2223,'Hospitalisation Details'!$A$1:$O$2344,5,FALSE)</f>
        <v>2-Jun-2001</v>
      </c>
      <c r="N2223" s="28">
        <f>VLOOKUP($A2223,'Hospitalisation Details'!$A$1:$O$2344,6,FALSE)</f>
        <v>22</v>
      </c>
      <c r="O2223" s="28">
        <f>VLOOKUP($A2223,'Hospitalisation Details'!$A$1:$O$2344,7,FALSE)</f>
        <v>0</v>
      </c>
      <c r="P2223" s="28">
        <f>VLOOKUP($A2223,'Hospitalisation Details'!$A$1:$O$2344,8,FALSE)</f>
        <v>1532.47</v>
      </c>
      <c r="Q2223" t="str">
        <f>VLOOKUP($A2223,'Hospitalisation Details'!$A$1:$O$2344,3,FALSE)</f>
        <v>Jun</v>
      </c>
    </row>
    <row r="2224" spans="1:17" ht="15.6" x14ac:dyDescent="0.3">
      <c r="A2224" s="21" t="s">
        <v>133</v>
      </c>
      <c r="B2224" t="str">
        <f>VLOOKUP($A2224,'Customer Names'!$A$2:$D$2336,3,FALSE)</f>
        <v>Zachary</v>
      </c>
      <c r="C2224">
        <f>VLOOKUP($A2224,'Medical Examinations'!$A$1:$J$2336,2,FALSE)</f>
        <v>31.1</v>
      </c>
      <c r="D2224">
        <f>VLOOKUP($A2224,'Medical Examinations'!$A$1:$J$2336,3,FALSE)</f>
        <v>4.37</v>
      </c>
      <c r="E2224" t="str">
        <f>VLOOKUP($A2224,'Medical Examinations'!$A$1:$J$2336,4,FALSE)</f>
        <v>Yes</v>
      </c>
      <c r="F2224" t="str">
        <f>VLOOKUP($A2224,'Medical Examinations'!$A$1:$J$2336,5,FALSE)</f>
        <v>No</v>
      </c>
      <c r="G2224" t="str">
        <f>VLOOKUP($A2224,'Medical Examinations'!$A$1:$J$2336,6,FALSE)</f>
        <v>No</v>
      </c>
      <c r="H2224">
        <f>VLOOKUP($A2224,'Medical Examinations'!$A$1:$J$2336,7,FALSE)</f>
        <v>0</v>
      </c>
      <c r="I2224" t="str">
        <f>VLOOKUP($A2224,'Medical Examinations'!$A$1:$J$2336,8,FALSE)</f>
        <v>No</v>
      </c>
      <c r="J2224" t="str">
        <f>VLOOKUP($A2224,'Medical Examinations'!$A$1:$J$2336,9,FALSE)</f>
        <v>Obesity</v>
      </c>
      <c r="K2224" t="str">
        <f>VLOOKUP($A2224,'Medical Examinations'!$A$1:$J$2336,10,FALSE)</f>
        <v>Normal</v>
      </c>
      <c r="L2224">
        <f>VLOOKUP($A2224,'Hospitalisation Details'!$A$1:$O$2344,2,FALSE)</f>
        <v>7</v>
      </c>
      <c r="M2224" s="6" t="str">
        <f>VLOOKUP($A2224,'Hospitalisation Details'!$A$1:$O$2344,5,FALSE)</f>
        <v>7-Jul-2001</v>
      </c>
      <c r="N2224" s="28">
        <f>VLOOKUP($A2224,'Hospitalisation Details'!$A$1:$O$2344,6,FALSE)</f>
        <v>21</v>
      </c>
      <c r="O2224" s="28">
        <f>VLOOKUP($A2224,'Hospitalisation Details'!$A$1:$O$2344,7,FALSE)</f>
        <v>0</v>
      </c>
      <c r="P2224" s="28">
        <f>VLOOKUP($A2224,'Hospitalisation Details'!$A$1:$O$2344,8,FALSE)</f>
        <v>1526.31</v>
      </c>
      <c r="Q2224" t="str">
        <f>VLOOKUP($A2224,'Hospitalisation Details'!$A$1:$O$2344,3,FALSE)</f>
        <v>Jul</v>
      </c>
    </row>
    <row r="2225" spans="1:17" ht="15.6" x14ac:dyDescent="0.3">
      <c r="A2225" s="21" t="s">
        <v>132</v>
      </c>
      <c r="B2225" t="str">
        <f>VLOOKUP($A2225,'Customer Names'!$A$2:$D$2336,3,FALSE)</f>
        <v>Matthew T</v>
      </c>
      <c r="C2225">
        <f>VLOOKUP($A2225,'Medical Examinations'!$A$1:$J$2336,2,FALSE)</f>
        <v>23.21</v>
      </c>
      <c r="D2225">
        <f>VLOOKUP($A2225,'Medical Examinations'!$A$1:$J$2336,3,FALSE)</f>
        <v>5.24</v>
      </c>
      <c r="E2225" t="str">
        <f>VLOOKUP($A2225,'Medical Examinations'!$A$1:$J$2336,4,FALSE)</f>
        <v>Yes</v>
      </c>
      <c r="F2225" t="str">
        <f>VLOOKUP($A2225,'Medical Examinations'!$A$1:$J$2336,5,FALSE)</f>
        <v>No</v>
      </c>
      <c r="G2225" t="str">
        <f>VLOOKUP($A2225,'Medical Examinations'!$A$1:$J$2336,6,FALSE)</f>
        <v>No</v>
      </c>
      <c r="H2225">
        <f>VLOOKUP($A2225,'Medical Examinations'!$A$1:$J$2336,7,FALSE)</f>
        <v>0</v>
      </c>
      <c r="I2225" t="str">
        <f>VLOOKUP($A2225,'Medical Examinations'!$A$1:$J$2336,8,FALSE)</f>
        <v>No</v>
      </c>
      <c r="J2225" t="str">
        <f>VLOOKUP($A2225,'Medical Examinations'!$A$1:$J$2336,9,FALSE)</f>
        <v>Normal Weight</v>
      </c>
      <c r="K2225" t="str">
        <f>VLOOKUP($A2225,'Medical Examinations'!$A$1:$J$2336,10,FALSE)</f>
        <v>Normal</v>
      </c>
      <c r="L2225">
        <f>VLOOKUP($A2225,'Hospitalisation Details'!$A$1:$O$2344,2,FALSE)</f>
        <v>25</v>
      </c>
      <c r="M2225" s="6" t="str">
        <f>VLOOKUP($A2225,'Hospitalisation Details'!$A$1:$O$2344,5,FALSE)</f>
        <v>25-Aug-2001</v>
      </c>
      <c r="N2225" s="28">
        <f>VLOOKUP($A2225,'Hospitalisation Details'!$A$1:$O$2344,6,FALSE)</f>
        <v>21</v>
      </c>
      <c r="O2225" s="28">
        <f>VLOOKUP($A2225,'Hospitalisation Details'!$A$1:$O$2344,7,FALSE)</f>
        <v>0</v>
      </c>
      <c r="P2225" s="28">
        <f>VLOOKUP($A2225,'Hospitalisation Details'!$A$1:$O$2344,8,FALSE)</f>
        <v>1515.34</v>
      </c>
      <c r="Q2225" t="str">
        <f>VLOOKUP($A2225,'Hospitalisation Details'!$A$1:$O$2344,3,FALSE)</f>
        <v>Aug</v>
      </c>
    </row>
    <row r="2226" spans="1:17" ht="15.6" x14ac:dyDescent="0.3">
      <c r="A2226" s="21" t="s">
        <v>131</v>
      </c>
      <c r="B2226" t="str">
        <f>VLOOKUP($A2226,'Customer Names'!$A$2:$D$2336,3,FALSE)</f>
        <v>Pat</v>
      </c>
      <c r="C2226">
        <f>VLOOKUP($A2226,'Medical Examinations'!$A$1:$J$2336,2,FALSE)</f>
        <v>18.36</v>
      </c>
      <c r="D2226">
        <f>VLOOKUP($A2226,'Medical Examinations'!$A$1:$J$2336,3,FALSE)</f>
        <v>5.96</v>
      </c>
      <c r="E2226" t="str">
        <f>VLOOKUP($A2226,'Medical Examinations'!$A$1:$J$2336,4,FALSE)</f>
        <v>No</v>
      </c>
      <c r="F2226" t="str">
        <f>VLOOKUP($A2226,'Medical Examinations'!$A$1:$J$2336,5,FALSE)</f>
        <v>No</v>
      </c>
      <c r="G2226" t="str">
        <f>VLOOKUP($A2226,'Medical Examinations'!$A$1:$J$2336,6,FALSE)</f>
        <v>No</v>
      </c>
      <c r="H2226">
        <f>VLOOKUP($A2226,'Medical Examinations'!$A$1:$J$2336,7,FALSE)</f>
        <v>1</v>
      </c>
      <c r="I2226" t="str">
        <f>VLOOKUP($A2226,'Medical Examinations'!$A$1:$J$2336,8,FALSE)</f>
        <v>No</v>
      </c>
      <c r="J2226" t="str">
        <f>VLOOKUP($A2226,'Medical Examinations'!$A$1:$J$2336,9,FALSE)</f>
        <v>Under Weight</v>
      </c>
      <c r="K2226" t="str">
        <f>VLOOKUP($A2226,'Medical Examinations'!$A$1:$J$2336,10,FALSE)</f>
        <v>Prediabetes</v>
      </c>
      <c r="L2226">
        <f>VLOOKUP($A2226,'Hospitalisation Details'!$A$1:$O$2344,2,FALSE)</f>
        <v>19</v>
      </c>
      <c r="M2226" s="6" t="str">
        <f>VLOOKUP($A2226,'Hospitalisation Details'!$A$1:$O$2344,5,FALSE)</f>
        <v>19-Jun-1998</v>
      </c>
      <c r="N2226" s="28">
        <f>VLOOKUP($A2226,'Hospitalisation Details'!$A$1:$O$2344,6,FALSE)</f>
        <v>24</v>
      </c>
      <c r="O2226" s="28">
        <f>VLOOKUP($A2226,'Hospitalisation Details'!$A$1:$O$2344,7,FALSE)</f>
        <v>0</v>
      </c>
      <c r="P2226" s="28">
        <f>VLOOKUP($A2226,'Hospitalisation Details'!$A$1:$O$2344,8,FALSE)</f>
        <v>1497</v>
      </c>
      <c r="Q2226" t="str">
        <f>VLOOKUP($A2226,'Hospitalisation Details'!$A$1:$O$2344,3,FALSE)</f>
        <v>Jun</v>
      </c>
    </row>
    <row r="2227" spans="1:17" ht="15.6" x14ac:dyDescent="0.3">
      <c r="A2227" s="21" t="s">
        <v>130</v>
      </c>
      <c r="B2227" t="str">
        <f>VLOOKUP($A2227,'Customer Names'!$A$2:$D$2336,3,FALSE)</f>
        <v>Ashley</v>
      </c>
      <c r="C2227">
        <f>VLOOKUP($A2227,'Medical Examinations'!$A$1:$J$2336,2,FALSE)</f>
        <v>15.92</v>
      </c>
      <c r="D2227">
        <f>VLOOKUP($A2227,'Medical Examinations'!$A$1:$J$2336,3,FALSE)</f>
        <v>4.76</v>
      </c>
      <c r="E2227" t="str">
        <f>VLOOKUP($A2227,'Medical Examinations'!$A$1:$J$2336,4,FALSE)</f>
        <v>Yes</v>
      </c>
      <c r="F2227" t="str">
        <f>VLOOKUP($A2227,'Medical Examinations'!$A$1:$J$2336,5,FALSE)</f>
        <v>No</v>
      </c>
      <c r="G2227" t="str">
        <f>VLOOKUP($A2227,'Medical Examinations'!$A$1:$J$2336,6,FALSE)</f>
        <v>No</v>
      </c>
      <c r="H2227">
        <f>VLOOKUP($A2227,'Medical Examinations'!$A$1:$J$2336,7,FALSE)</f>
        <v>1</v>
      </c>
      <c r="I2227" t="str">
        <f>VLOOKUP($A2227,'Medical Examinations'!$A$1:$J$2336,8,FALSE)</f>
        <v>No</v>
      </c>
      <c r="J2227" t="str">
        <f>VLOOKUP($A2227,'Medical Examinations'!$A$1:$J$2336,9,FALSE)</f>
        <v>Under Weight</v>
      </c>
      <c r="K2227" t="str">
        <f>VLOOKUP($A2227,'Medical Examinations'!$A$1:$J$2336,10,FALSE)</f>
        <v>Normal</v>
      </c>
      <c r="L2227">
        <f>VLOOKUP($A2227,'Hospitalisation Details'!$A$1:$O$2344,2,FALSE)</f>
        <v>7</v>
      </c>
      <c r="M2227" s="6" t="str">
        <f>VLOOKUP($A2227,'Hospitalisation Details'!$A$1:$O$2344,5,FALSE)</f>
        <v>7-Oct-1995</v>
      </c>
      <c r="N2227" s="28">
        <f>VLOOKUP($A2227,'Hospitalisation Details'!$A$1:$O$2344,6,FALSE)</f>
        <v>27</v>
      </c>
      <c r="O2227" s="28">
        <f>VLOOKUP($A2227,'Hospitalisation Details'!$A$1:$O$2344,7,FALSE)</f>
        <v>0</v>
      </c>
      <c r="P2227" s="28">
        <f>VLOOKUP($A2227,'Hospitalisation Details'!$A$1:$O$2344,8,FALSE)</f>
        <v>1493</v>
      </c>
      <c r="Q2227" t="str">
        <f>VLOOKUP($A2227,'Hospitalisation Details'!$A$1:$O$2344,3,FALSE)</f>
        <v>Oct</v>
      </c>
    </row>
    <row r="2228" spans="1:17" ht="15.6" x14ac:dyDescent="0.3">
      <c r="A2228" s="21" t="s">
        <v>129</v>
      </c>
      <c r="B2228" t="str">
        <f>VLOOKUP($A2228,'Customer Names'!$A$2:$D$2336,3,FALSE)</f>
        <v>Elizabeth A</v>
      </c>
      <c r="C2228">
        <f>VLOOKUP($A2228,'Medical Examinations'!$A$1:$J$2336,2,FALSE)</f>
        <v>15.17</v>
      </c>
      <c r="D2228">
        <f>VLOOKUP($A2228,'Medical Examinations'!$A$1:$J$2336,3,FALSE)</f>
        <v>4.3</v>
      </c>
      <c r="E2228" t="str">
        <f>VLOOKUP($A2228,'Medical Examinations'!$A$1:$J$2336,4,FALSE)</f>
        <v>Yes</v>
      </c>
      <c r="F2228" t="str">
        <f>VLOOKUP($A2228,'Medical Examinations'!$A$1:$J$2336,5,FALSE)</f>
        <v>No</v>
      </c>
      <c r="G2228" t="str">
        <f>VLOOKUP($A2228,'Medical Examinations'!$A$1:$J$2336,6,FALSE)</f>
        <v>Yes</v>
      </c>
      <c r="H2228">
        <f>VLOOKUP($A2228,'Medical Examinations'!$A$1:$J$2336,7,FALSE)</f>
        <v>1</v>
      </c>
      <c r="I2228" t="str">
        <f>VLOOKUP($A2228,'Medical Examinations'!$A$1:$J$2336,8,FALSE)</f>
        <v>No</v>
      </c>
      <c r="J2228" t="str">
        <f>VLOOKUP($A2228,'Medical Examinations'!$A$1:$J$2336,9,FALSE)</f>
        <v>Under Weight</v>
      </c>
      <c r="K2228" t="str">
        <f>VLOOKUP($A2228,'Medical Examinations'!$A$1:$J$2336,10,FALSE)</f>
        <v>Normal</v>
      </c>
      <c r="L2228">
        <f>VLOOKUP($A2228,'Hospitalisation Details'!$A$1:$O$2344,2,FALSE)</f>
        <v>9</v>
      </c>
      <c r="M2228" s="6" t="str">
        <f>VLOOKUP($A2228,'Hospitalisation Details'!$A$1:$O$2344,5,FALSE)</f>
        <v>9-Jun-1997</v>
      </c>
      <c r="N2228" s="28">
        <f>VLOOKUP($A2228,'Hospitalisation Details'!$A$1:$O$2344,6,FALSE)</f>
        <v>25</v>
      </c>
      <c r="O2228" s="28">
        <f>VLOOKUP($A2228,'Hospitalisation Details'!$A$1:$O$2344,7,FALSE)</f>
        <v>0</v>
      </c>
      <c r="P2228" s="28">
        <f>VLOOKUP($A2228,'Hospitalisation Details'!$A$1:$O$2344,8,FALSE)</f>
        <v>1481</v>
      </c>
      <c r="Q2228" t="str">
        <f>VLOOKUP($A2228,'Hospitalisation Details'!$A$1:$O$2344,3,FALSE)</f>
        <v>Jun</v>
      </c>
    </row>
    <row r="2229" spans="1:17" ht="15.6" x14ac:dyDescent="0.3">
      <c r="A2229" s="21" t="s">
        <v>128</v>
      </c>
      <c r="B2229" t="str">
        <f>VLOOKUP($A2229,'Customer Names'!$A$2:$D$2336,3,FALSE)</f>
        <v>Rebecca M</v>
      </c>
      <c r="C2229">
        <f>VLOOKUP($A2229,'Medical Examinations'!$A$1:$J$2336,2,FALSE)</f>
        <v>16.63</v>
      </c>
      <c r="D2229">
        <f>VLOOKUP($A2229,'Medical Examinations'!$A$1:$J$2336,3,FALSE)</f>
        <v>4.5</v>
      </c>
      <c r="E2229" t="str">
        <f>VLOOKUP($A2229,'Medical Examinations'!$A$1:$J$2336,4,FALSE)</f>
        <v>No</v>
      </c>
      <c r="F2229" t="str">
        <f>VLOOKUP($A2229,'Medical Examinations'!$A$1:$J$2336,5,FALSE)</f>
        <v>No</v>
      </c>
      <c r="G2229" t="str">
        <f>VLOOKUP($A2229,'Medical Examinations'!$A$1:$J$2336,6,FALSE)</f>
        <v>No</v>
      </c>
      <c r="H2229">
        <f>VLOOKUP($A2229,'Medical Examinations'!$A$1:$J$2336,7,FALSE)</f>
        <v>1</v>
      </c>
      <c r="I2229" t="str">
        <f>VLOOKUP($A2229,'Medical Examinations'!$A$1:$J$2336,8,FALSE)</f>
        <v>No</v>
      </c>
      <c r="J2229" t="str">
        <f>VLOOKUP($A2229,'Medical Examinations'!$A$1:$J$2336,9,FALSE)</f>
        <v>Under Weight</v>
      </c>
      <c r="K2229" t="str">
        <f>VLOOKUP($A2229,'Medical Examinations'!$A$1:$J$2336,10,FALSE)</f>
        <v>Normal</v>
      </c>
      <c r="L2229">
        <f>VLOOKUP($A2229,'Hospitalisation Details'!$A$1:$O$2344,2,FALSE)</f>
        <v>7</v>
      </c>
      <c r="M2229" s="6" t="str">
        <f>VLOOKUP($A2229,'Hospitalisation Details'!$A$1:$O$2344,5,FALSE)</f>
        <v>7-Dec-1998</v>
      </c>
      <c r="N2229" s="28">
        <f>VLOOKUP($A2229,'Hospitalisation Details'!$A$1:$O$2344,6,FALSE)</f>
        <v>24</v>
      </c>
      <c r="O2229" s="28">
        <f>VLOOKUP($A2229,'Hospitalisation Details'!$A$1:$O$2344,7,FALSE)</f>
        <v>0</v>
      </c>
      <c r="P2229" s="28">
        <f>VLOOKUP($A2229,'Hospitalisation Details'!$A$1:$O$2344,8,FALSE)</f>
        <v>1477</v>
      </c>
      <c r="Q2229" t="str">
        <f>VLOOKUP($A2229,'Hospitalisation Details'!$A$1:$O$2344,3,FALSE)</f>
        <v>Dec</v>
      </c>
    </row>
    <row r="2230" spans="1:17" ht="15.6" x14ac:dyDescent="0.3">
      <c r="A2230" s="21" t="s">
        <v>127</v>
      </c>
      <c r="B2230" t="str">
        <f>VLOOKUP($A2230,'Customer Names'!$A$2:$D$2336,3,FALSE)</f>
        <v>Ruth</v>
      </c>
      <c r="C2230">
        <f>VLOOKUP($A2230,'Medical Examinations'!$A$1:$J$2336,2,FALSE)</f>
        <v>19.39</v>
      </c>
      <c r="D2230">
        <f>VLOOKUP($A2230,'Medical Examinations'!$A$1:$J$2336,3,FALSE)</f>
        <v>5.59</v>
      </c>
      <c r="E2230" t="str">
        <f>VLOOKUP($A2230,'Medical Examinations'!$A$1:$J$2336,4,FALSE)</f>
        <v>No</v>
      </c>
      <c r="F2230" t="str">
        <f>VLOOKUP($A2230,'Medical Examinations'!$A$1:$J$2336,5,FALSE)</f>
        <v>No</v>
      </c>
      <c r="G2230" t="str">
        <f>VLOOKUP($A2230,'Medical Examinations'!$A$1:$J$2336,6,FALSE)</f>
        <v>Yes</v>
      </c>
      <c r="H2230">
        <f>VLOOKUP($A2230,'Medical Examinations'!$A$1:$J$2336,7,FALSE)</f>
        <v>1</v>
      </c>
      <c r="I2230" t="str">
        <f>VLOOKUP($A2230,'Medical Examinations'!$A$1:$J$2336,8,FALSE)</f>
        <v>No</v>
      </c>
      <c r="J2230" t="str">
        <f>VLOOKUP($A2230,'Medical Examinations'!$A$1:$J$2336,9,FALSE)</f>
        <v>Normal Weight</v>
      </c>
      <c r="K2230" t="str">
        <f>VLOOKUP($A2230,'Medical Examinations'!$A$1:$J$2336,10,FALSE)</f>
        <v>Normal</v>
      </c>
      <c r="L2230">
        <f>VLOOKUP($A2230,'Hospitalisation Details'!$A$1:$O$2344,2,FALSE)</f>
        <v>20</v>
      </c>
      <c r="M2230" s="6" t="str">
        <f>VLOOKUP($A2230,'Hospitalisation Details'!$A$1:$O$2344,5,FALSE)</f>
        <v>20-Jun-2003</v>
      </c>
      <c r="N2230" s="28">
        <f>VLOOKUP($A2230,'Hospitalisation Details'!$A$1:$O$2344,6,FALSE)</f>
        <v>19</v>
      </c>
      <c r="O2230" s="28">
        <f>VLOOKUP($A2230,'Hospitalisation Details'!$A$1:$O$2344,7,FALSE)</f>
        <v>0</v>
      </c>
      <c r="P2230" s="28">
        <f>VLOOKUP($A2230,'Hospitalisation Details'!$A$1:$O$2344,8,FALSE)</f>
        <v>1467</v>
      </c>
      <c r="Q2230" t="str">
        <f>VLOOKUP($A2230,'Hospitalisation Details'!$A$1:$O$2344,3,FALSE)</f>
        <v>Jun</v>
      </c>
    </row>
    <row r="2231" spans="1:17" ht="15.6" x14ac:dyDescent="0.3">
      <c r="A2231" s="21" t="s">
        <v>126</v>
      </c>
      <c r="B2231" t="str">
        <f>VLOOKUP($A2231,'Customer Names'!$A$2:$D$2336,3,FALSE)</f>
        <v>Gregory S</v>
      </c>
      <c r="C2231">
        <f>VLOOKUP($A2231,'Medical Examinations'!$A$1:$J$2336,2,FALSE)</f>
        <v>17.34</v>
      </c>
      <c r="D2231">
        <f>VLOOKUP($A2231,'Medical Examinations'!$A$1:$J$2336,3,FALSE)</f>
        <v>6.29</v>
      </c>
      <c r="E2231" t="str">
        <f>VLOOKUP($A2231,'Medical Examinations'!$A$1:$J$2336,4,FALSE)</f>
        <v>Yes</v>
      </c>
      <c r="F2231" t="str">
        <f>VLOOKUP($A2231,'Medical Examinations'!$A$1:$J$2336,5,FALSE)</f>
        <v>No</v>
      </c>
      <c r="G2231" t="str">
        <f>VLOOKUP($A2231,'Medical Examinations'!$A$1:$J$2336,6,FALSE)</f>
        <v>Yes</v>
      </c>
      <c r="H2231">
        <f>VLOOKUP($A2231,'Medical Examinations'!$A$1:$J$2336,7,FALSE)</f>
        <v>1</v>
      </c>
      <c r="I2231" t="str">
        <f>VLOOKUP($A2231,'Medical Examinations'!$A$1:$J$2336,8,FALSE)</f>
        <v>No</v>
      </c>
      <c r="J2231" t="str">
        <f>VLOOKUP($A2231,'Medical Examinations'!$A$1:$J$2336,9,FALSE)</f>
        <v>Under Weight</v>
      </c>
      <c r="K2231" t="str">
        <f>VLOOKUP($A2231,'Medical Examinations'!$A$1:$J$2336,10,FALSE)</f>
        <v>Prediabetes</v>
      </c>
      <c r="L2231">
        <f>VLOOKUP($A2231,'Hospitalisation Details'!$A$1:$O$2344,2,FALSE)</f>
        <v>19</v>
      </c>
      <c r="M2231" s="6" t="str">
        <f>VLOOKUP($A2231,'Hospitalisation Details'!$A$1:$O$2344,5,FALSE)</f>
        <v>19-Jun-1997</v>
      </c>
      <c r="N2231" s="28">
        <f>VLOOKUP($A2231,'Hospitalisation Details'!$A$1:$O$2344,6,FALSE)</f>
        <v>25</v>
      </c>
      <c r="O2231" s="28">
        <f>VLOOKUP($A2231,'Hospitalisation Details'!$A$1:$O$2344,7,FALSE)</f>
        <v>0</v>
      </c>
      <c r="P2231" s="28">
        <f>VLOOKUP($A2231,'Hospitalisation Details'!$A$1:$O$2344,8,FALSE)</f>
        <v>1445</v>
      </c>
      <c r="Q2231" t="str">
        <f>VLOOKUP($A2231,'Hospitalisation Details'!$A$1:$O$2344,3,FALSE)</f>
        <v>Jun</v>
      </c>
    </row>
    <row r="2232" spans="1:17" ht="15.6" x14ac:dyDescent="0.3">
      <c r="A2232" s="21" t="s">
        <v>125</v>
      </c>
      <c r="B2232" t="str">
        <f>VLOOKUP($A2232,'Customer Names'!$A$2:$D$2336,3,FALSE)</f>
        <v>Alexandra S</v>
      </c>
      <c r="C2232">
        <f>VLOOKUP($A2232,'Medical Examinations'!$A$1:$J$2336,2,FALSE)</f>
        <v>17.940000000000001</v>
      </c>
      <c r="D2232">
        <f>VLOOKUP($A2232,'Medical Examinations'!$A$1:$J$2336,3,FALSE)</f>
        <v>4.1900000000000004</v>
      </c>
      <c r="E2232" t="str">
        <f>VLOOKUP($A2232,'Medical Examinations'!$A$1:$J$2336,4,FALSE)</f>
        <v>No</v>
      </c>
      <c r="F2232" t="str">
        <f>VLOOKUP($A2232,'Medical Examinations'!$A$1:$J$2336,5,FALSE)</f>
        <v>Yes</v>
      </c>
      <c r="G2232" t="str">
        <f>VLOOKUP($A2232,'Medical Examinations'!$A$1:$J$2336,6,FALSE)</f>
        <v>No</v>
      </c>
      <c r="H2232">
        <f>VLOOKUP($A2232,'Medical Examinations'!$A$1:$J$2336,7,FALSE)</f>
        <v>1</v>
      </c>
      <c r="I2232" t="str">
        <f>VLOOKUP($A2232,'Medical Examinations'!$A$1:$J$2336,8,FALSE)</f>
        <v>No</v>
      </c>
      <c r="J2232" t="str">
        <f>VLOOKUP($A2232,'Medical Examinations'!$A$1:$J$2336,9,FALSE)</f>
        <v>Under Weight</v>
      </c>
      <c r="K2232" t="str">
        <f>VLOOKUP($A2232,'Medical Examinations'!$A$1:$J$2336,10,FALSE)</f>
        <v>Normal</v>
      </c>
      <c r="L2232">
        <f>VLOOKUP($A2232,'Hospitalisation Details'!$A$1:$O$2344,2,FALSE)</f>
        <v>1</v>
      </c>
      <c r="M2232" s="6" t="str">
        <f>VLOOKUP($A2232,'Hospitalisation Details'!$A$1:$O$2344,5,FALSE)</f>
        <v>1-Sep-2000</v>
      </c>
      <c r="N2232" s="28">
        <f>VLOOKUP($A2232,'Hospitalisation Details'!$A$1:$O$2344,6,FALSE)</f>
        <v>22</v>
      </c>
      <c r="O2232" s="28">
        <f>VLOOKUP($A2232,'Hospitalisation Details'!$A$1:$O$2344,7,FALSE)</f>
        <v>0</v>
      </c>
      <c r="P2232" s="28">
        <f>VLOOKUP($A2232,'Hospitalisation Details'!$A$1:$O$2344,8,FALSE)</f>
        <v>1438</v>
      </c>
      <c r="Q2232" t="str">
        <f>VLOOKUP($A2232,'Hospitalisation Details'!$A$1:$O$2344,3,FALSE)</f>
        <v>Sep</v>
      </c>
    </row>
    <row r="2233" spans="1:17" ht="15.6" x14ac:dyDescent="0.3">
      <c r="A2233" s="21" t="s">
        <v>124</v>
      </c>
      <c r="B2233" t="str">
        <f>VLOOKUP($A2233,'Customer Names'!$A$2:$D$2336,3,FALSE)</f>
        <v>Hillary</v>
      </c>
      <c r="C2233">
        <f>VLOOKUP($A2233,'Medical Examinations'!$A$1:$J$2336,2,FALSE)</f>
        <v>16.670000000000002</v>
      </c>
      <c r="D2233">
        <f>VLOOKUP($A2233,'Medical Examinations'!$A$1:$J$2336,3,FALSE)</f>
        <v>4.7</v>
      </c>
      <c r="E2233" t="str">
        <f>VLOOKUP($A2233,'Medical Examinations'!$A$1:$J$2336,4,FALSE)</f>
        <v>Yes</v>
      </c>
      <c r="F2233" t="str">
        <f>VLOOKUP($A2233,'Medical Examinations'!$A$1:$J$2336,5,FALSE)</f>
        <v>No</v>
      </c>
      <c r="G2233" t="str">
        <f>VLOOKUP($A2233,'Medical Examinations'!$A$1:$J$2336,6,FALSE)</f>
        <v>Yes</v>
      </c>
      <c r="H2233">
        <f>VLOOKUP($A2233,'Medical Examinations'!$A$1:$J$2336,7,FALSE)</f>
        <v>1</v>
      </c>
      <c r="I2233" t="str">
        <f>VLOOKUP($A2233,'Medical Examinations'!$A$1:$J$2336,8,FALSE)</f>
        <v>No</v>
      </c>
      <c r="J2233" t="str">
        <f>VLOOKUP($A2233,'Medical Examinations'!$A$1:$J$2336,9,FALSE)</f>
        <v>Under Weight</v>
      </c>
      <c r="K2233" t="str">
        <f>VLOOKUP($A2233,'Medical Examinations'!$A$1:$J$2336,10,FALSE)</f>
        <v>Normal</v>
      </c>
      <c r="L2233">
        <f>VLOOKUP($A2233,'Hospitalisation Details'!$A$1:$O$2344,2,FALSE)</f>
        <v>5</v>
      </c>
      <c r="M2233" s="6" t="str">
        <f>VLOOKUP($A2233,'Hospitalisation Details'!$A$1:$O$2344,5,FALSE)</f>
        <v>5-Dec-1997</v>
      </c>
      <c r="N2233" s="28">
        <f>VLOOKUP($A2233,'Hospitalisation Details'!$A$1:$O$2344,6,FALSE)</f>
        <v>25</v>
      </c>
      <c r="O2233" s="28">
        <f>VLOOKUP($A2233,'Hospitalisation Details'!$A$1:$O$2344,7,FALSE)</f>
        <v>0</v>
      </c>
      <c r="P2233" s="28">
        <f>VLOOKUP($A2233,'Hospitalisation Details'!$A$1:$O$2344,8,FALSE)</f>
        <v>1422</v>
      </c>
      <c r="Q2233" t="str">
        <f>VLOOKUP($A2233,'Hospitalisation Details'!$A$1:$O$2344,3,FALSE)</f>
        <v>Dec</v>
      </c>
    </row>
    <row r="2234" spans="1:17" ht="15.6" x14ac:dyDescent="0.3">
      <c r="A2234" s="21" t="s">
        <v>123</v>
      </c>
      <c r="B2234" t="str">
        <f>VLOOKUP($A2234,'Customer Names'!$A$2:$D$2336,3,FALSE)</f>
        <v>Amy K</v>
      </c>
      <c r="C2234">
        <f>VLOOKUP($A2234,'Medical Examinations'!$A$1:$J$2336,2,FALSE)</f>
        <v>20.58</v>
      </c>
      <c r="D2234">
        <f>VLOOKUP($A2234,'Medical Examinations'!$A$1:$J$2336,3,FALSE)</f>
        <v>5.64</v>
      </c>
      <c r="E2234" t="str">
        <f>VLOOKUP($A2234,'Medical Examinations'!$A$1:$J$2336,4,FALSE)</f>
        <v>Yes</v>
      </c>
      <c r="F2234" t="str">
        <f>VLOOKUP($A2234,'Medical Examinations'!$A$1:$J$2336,5,FALSE)</f>
        <v>No</v>
      </c>
      <c r="G2234" t="str">
        <f>VLOOKUP($A2234,'Medical Examinations'!$A$1:$J$2336,6,FALSE)</f>
        <v>No</v>
      </c>
      <c r="H2234">
        <f>VLOOKUP($A2234,'Medical Examinations'!$A$1:$J$2336,7,FALSE)</f>
        <v>0</v>
      </c>
      <c r="I2234" t="str">
        <f>VLOOKUP($A2234,'Medical Examinations'!$A$1:$J$2336,8,FALSE)</f>
        <v>No</v>
      </c>
      <c r="J2234" t="str">
        <f>VLOOKUP($A2234,'Medical Examinations'!$A$1:$J$2336,9,FALSE)</f>
        <v>Normal Weight</v>
      </c>
      <c r="K2234" t="str">
        <f>VLOOKUP($A2234,'Medical Examinations'!$A$1:$J$2336,10,FALSE)</f>
        <v>Normal</v>
      </c>
      <c r="L2234">
        <f>VLOOKUP($A2234,'Hospitalisation Details'!$A$1:$O$2344,2,FALSE)</f>
        <v>23</v>
      </c>
      <c r="M2234" s="6" t="str">
        <f>VLOOKUP($A2234,'Hospitalisation Details'!$A$1:$O$2344,5,FALSE)</f>
        <v>23-Aug-2001</v>
      </c>
      <c r="N2234" s="28">
        <f>VLOOKUP($A2234,'Hospitalisation Details'!$A$1:$O$2344,6,FALSE)</f>
        <v>21</v>
      </c>
      <c r="O2234" s="28">
        <f>VLOOKUP($A2234,'Hospitalisation Details'!$A$1:$O$2344,7,FALSE)</f>
        <v>0</v>
      </c>
      <c r="P2234" s="28">
        <f>VLOOKUP($A2234,'Hospitalisation Details'!$A$1:$O$2344,8,FALSE)</f>
        <v>1421</v>
      </c>
      <c r="Q2234" t="str">
        <f>VLOOKUP($A2234,'Hospitalisation Details'!$A$1:$O$2344,3,FALSE)</f>
        <v>Aug</v>
      </c>
    </row>
    <row r="2235" spans="1:17" ht="15.6" x14ac:dyDescent="0.3">
      <c r="A2235" s="21" t="s">
        <v>122</v>
      </c>
      <c r="B2235" t="str">
        <f>VLOOKUP($A2235,'Customer Names'!$A$2:$D$2336,3,FALSE)</f>
        <v>Scott</v>
      </c>
      <c r="C2235">
        <f>VLOOKUP($A2235,'Medical Examinations'!$A$1:$J$2336,2,FALSE)</f>
        <v>16.5</v>
      </c>
      <c r="D2235">
        <f>VLOOKUP($A2235,'Medical Examinations'!$A$1:$J$2336,3,FALSE)</f>
        <v>4.1100000000000003</v>
      </c>
      <c r="E2235" t="str">
        <f>VLOOKUP($A2235,'Medical Examinations'!$A$1:$J$2336,4,FALSE)</f>
        <v>Yes</v>
      </c>
      <c r="F2235" t="str">
        <f>VLOOKUP($A2235,'Medical Examinations'!$A$1:$J$2336,5,FALSE)</f>
        <v>No</v>
      </c>
      <c r="G2235" t="str">
        <f>VLOOKUP($A2235,'Medical Examinations'!$A$1:$J$2336,6,FALSE)</f>
        <v>No</v>
      </c>
      <c r="H2235">
        <f>VLOOKUP($A2235,'Medical Examinations'!$A$1:$J$2336,7,FALSE)</f>
        <v>0</v>
      </c>
      <c r="I2235" t="str">
        <f>VLOOKUP($A2235,'Medical Examinations'!$A$1:$J$2336,8,FALSE)</f>
        <v>No</v>
      </c>
      <c r="J2235" t="str">
        <f>VLOOKUP($A2235,'Medical Examinations'!$A$1:$J$2336,9,FALSE)</f>
        <v>Under Weight</v>
      </c>
      <c r="K2235" t="str">
        <f>VLOOKUP($A2235,'Medical Examinations'!$A$1:$J$2336,10,FALSE)</f>
        <v>Normal</v>
      </c>
      <c r="L2235">
        <f>VLOOKUP($A2235,'Hospitalisation Details'!$A$1:$O$2344,2,FALSE)</f>
        <v>23</v>
      </c>
      <c r="M2235" s="6" t="str">
        <f>VLOOKUP($A2235,'Hospitalisation Details'!$A$1:$O$2344,5,FALSE)</f>
        <v>23-Jun-1996</v>
      </c>
      <c r="N2235" s="28">
        <f>VLOOKUP($A2235,'Hospitalisation Details'!$A$1:$O$2344,6,FALSE)</f>
        <v>26</v>
      </c>
      <c r="O2235" s="28">
        <f>VLOOKUP($A2235,'Hospitalisation Details'!$A$1:$O$2344,7,FALSE)</f>
        <v>0</v>
      </c>
      <c r="P2235" s="28">
        <f>VLOOKUP($A2235,'Hospitalisation Details'!$A$1:$O$2344,8,FALSE)</f>
        <v>1417</v>
      </c>
      <c r="Q2235" t="str">
        <f>VLOOKUP($A2235,'Hospitalisation Details'!$A$1:$O$2344,3,FALSE)</f>
        <v>Jun</v>
      </c>
    </row>
    <row r="2236" spans="1:17" ht="15.6" x14ac:dyDescent="0.3">
      <c r="A2236" s="21" t="s">
        <v>121</v>
      </c>
      <c r="B2236" t="str">
        <f>VLOOKUP($A2236,'Customer Names'!$A$2:$D$2336,3,FALSE)</f>
        <v>John</v>
      </c>
      <c r="C2236">
        <f>VLOOKUP($A2236,'Medical Examinations'!$A$1:$J$2336,2,FALSE)</f>
        <v>15.41</v>
      </c>
      <c r="D2236">
        <f>VLOOKUP($A2236,'Medical Examinations'!$A$1:$J$2336,3,FALSE)</f>
        <v>5.43</v>
      </c>
      <c r="E2236" t="str">
        <f>VLOOKUP($A2236,'Medical Examinations'!$A$1:$J$2336,4,FALSE)</f>
        <v>Yes</v>
      </c>
      <c r="F2236" t="str">
        <f>VLOOKUP($A2236,'Medical Examinations'!$A$1:$J$2336,5,FALSE)</f>
        <v>No</v>
      </c>
      <c r="G2236" t="str">
        <f>VLOOKUP($A2236,'Medical Examinations'!$A$1:$J$2336,6,FALSE)</f>
        <v>Yes</v>
      </c>
      <c r="H2236">
        <f>VLOOKUP($A2236,'Medical Examinations'!$A$1:$J$2336,7,FALSE)</f>
        <v>1</v>
      </c>
      <c r="I2236" t="str">
        <f>VLOOKUP($A2236,'Medical Examinations'!$A$1:$J$2336,8,FALSE)</f>
        <v>No</v>
      </c>
      <c r="J2236" t="str">
        <f>VLOOKUP($A2236,'Medical Examinations'!$A$1:$J$2336,9,FALSE)</f>
        <v>Under Weight</v>
      </c>
      <c r="K2236" t="str">
        <f>VLOOKUP($A2236,'Medical Examinations'!$A$1:$J$2336,10,FALSE)</f>
        <v>Normal</v>
      </c>
      <c r="L2236">
        <f>VLOOKUP($A2236,'Hospitalisation Details'!$A$1:$O$2344,2,FALSE)</f>
        <v>27</v>
      </c>
      <c r="M2236" s="6" t="str">
        <f>VLOOKUP($A2236,'Hospitalisation Details'!$A$1:$O$2344,5,FALSE)</f>
        <v>27-Oct-1997</v>
      </c>
      <c r="N2236" s="28">
        <f>VLOOKUP($A2236,'Hospitalisation Details'!$A$1:$O$2344,6,FALSE)</f>
        <v>25</v>
      </c>
      <c r="O2236" s="28">
        <f>VLOOKUP($A2236,'Hospitalisation Details'!$A$1:$O$2344,7,FALSE)</f>
        <v>0</v>
      </c>
      <c r="P2236" s="28">
        <f>VLOOKUP($A2236,'Hospitalisation Details'!$A$1:$O$2344,8,FALSE)</f>
        <v>1402</v>
      </c>
      <c r="Q2236" t="str">
        <f>VLOOKUP($A2236,'Hospitalisation Details'!$A$1:$O$2344,3,FALSE)</f>
        <v>Oct</v>
      </c>
    </row>
    <row r="2237" spans="1:17" ht="15.6" x14ac:dyDescent="0.3">
      <c r="A2237" s="21" t="s">
        <v>120</v>
      </c>
      <c r="B2237" t="str">
        <f>VLOOKUP($A2237,'Customer Names'!$A$2:$D$2336,3,FALSE)</f>
        <v>Maaikel</v>
      </c>
      <c r="C2237">
        <f>VLOOKUP($A2237,'Medical Examinations'!$A$1:$J$2336,2,FALSE)</f>
        <v>24.59</v>
      </c>
      <c r="D2237">
        <f>VLOOKUP($A2237,'Medical Examinations'!$A$1:$J$2336,3,FALSE)</f>
        <v>4.38</v>
      </c>
      <c r="E2237" t="str">
        <f>VLOOKUP($A2237,'Medical Examinations'!$A$1:$J$2336,4,FALSE)</f>
        <v>No</v>
      </c>
      <c r="F2237" t="str">
        <f>VLOOKUP($A2237,'Medical Examinations'!$A$1:$J$2336,5,FALSE)</f>
        <v>No</v>
      </c>
      <c r="G2237" t="str">
        <f>VLOOKUP($A2237,'Medical Examinations'!$A$1:$J$2336,6,FALSE)</f>
        <v>No</v>
      </c>
      <c r="H2237">
        <f>VLOOKUP($A2237,'Medical Examinations'!$A$1:$J$2336,7,FALSE)</f>
        <v>1</v>
      </c>
      <c r="I2237" t="str">
        <f>VLOOKUP($A2237,'Medical Examinations'!$A$1:$J$2336,8,FALSE)</f>
        <v>No</v>
      </c>
      <c r="J2237" t="str">
        <f>VLOOKUP($A2237,'Medical Examinations'!$A$1:$J$2336,9,FALSE)</f>
        <v>Normal Weight</v>
      </c>
      <c r="K2237" t="str">
        <f>VLOOKUP($A2237,'Medical Examinations'!$A$1:$J$2336,10,FALSE)</f>
        <v>Normal</v>
      </c>
      <c r="L2237">
        <f>VLOOKUP($A2237,'Hospitalisation Details'!$A$1:$O$2344,2,FALSE)</f>
        <v>5</v>
      </c>
      <c r="M2237" s="6" t="str">
        <f>VLOOKUP($A2237,'Hospitalisation Details'!$A$1:$O$2344,5,FALSE)</f>
        <v>5-Sep-1998</v>
      </c>
      <c r="N2237" s="28">
        <f>VLOOKUP($A2237,'Hospitalisation Details'!$A$1:$O$2344,6,FALSE)</f>
        <v>24</v>
      </c>
      <c r="O2237" s="28">
        <f>VLOOKUP($A2237,'Hospitalisation Details'!$A$1:$O$2344,7,FALSE)</f>
        <v>0</v>
      </c>
      <c r="P2237" s="28">
        <f>VLOOKUP($A2237,'Hospitalisation Details'!$A$1:$O$2344,8,FALSE)</f>
        <v>1400.44</v>
      </c>
      <c r="Q2237" t="str">
        <f>VLOOKUP($A2237,'Hospitalisation Details'!$A$1:$O$2344,3,FALSE)</f>
        <v>Sep</v>
      </c>
    </row>
    <row r="2238" spans="1:17" ht="15.6" x14ac:dyDescent="0.3">
      <c r="A2238" s="21" t="s">
        <v>119</v>
      </c>
      <c r="B2238" t="str">
        <f>VLOOKUP($A2238,'Customer Names'!$A$2:$D$2336,3,FALSE)</f>
        <v>Daniel C</v>
      </c>
      <c r="C2238">
        <f>VLOOKUP($A2238,'Medical Examinations'!$A$1:$J$2336,2,FALSE)</f>
        <v>33.33</v>
      </c>
      <c r="D2238">
        <f>VLOOKUP($A2238,'Medical Examinations'!$A$1:$J$2336,3,FALSE)</f>
        <v>9.7899999999999991</v>
      </c>
      <c r="E2238" t="str">
        <f>VLOOKUP($A2238,'Medical Examinations'!$A$1:$J$2336,4,FALSE)</f>
        <v>No</v>
      </c>
      <c r="F2238" t="str">
        <f>VLOOKUP($A2238,'Medical Examinations'!$A$1:$J$2336,5,FALSE)</f>
        <v>No</v>
      </c>
      <c r="G2238" t="str">
        <f>VLOOKUP($A2238,'Medical Examinations'!$A$1:$J$2336,6,FALSE)</f>
        <v>No</v>
      </c>
      <c r="H2238">
        <f>VLOOKUP($A2238,'Medical Examinations'!$A$1:$J$2336,7,FALSE)</f>
        <v>0</v>
      </c>
      <c r="I2238" t="str">
        <f>VLOOKUP($A2238,'Medical Examinations'!$A$1:$J$2336,8,FALSE)</f>
        <v>No</v>
      </c>
      <c r="J2238" t="str">
        <f>VLOOKUP($A2238,'Medical Examinations'!$A$1:$J$2336,9,FALSE)</f>
        <v>Obesity</v>
      </c>
      <c r="K2238" t="str">
        <f>VLOOKUP($A2238,'Medical Examinations'!$A$1:$J$2336,10,FALSE)</f>
        <v>Diabetes</v>
      </c>
      <c r="L2238">
        <f>VLOOKUP($A2238,'Hospitalisation Details'!$A$1:$O$2344,2,FALSE)</f>
        <v>22</v>
      </c>
      <c r="M2238" s="6" t="str">
        <f>VLOOKUP($A2238,'Hospitalisation Details'!$A$1:$O$2344,5,FALSE)</f>
        <v>22-Dec-2002</v>
      </c>
      <c r="N2238" s="28">
        <f>VLOOKUP($A2238,'Hospitalisation Details'!$A$1:$O$2344,6,FALSE)</f>
        <v>20</v>
      </c>
      <c r="O2238" s="28">
        <f>VLOOKUP($A2238,'Hospitalisation Details'!$A$1:$O$2344,7,FALSE)</f>
        <v>0</v>
      </c>
      <c r="P2238" s="28">
        <f>VLOOKUP($A2238,'Hospitalisation Details'!$A$1:$O$2344,8,FALSE)</f>
        <v>1391.53</v>
      </c>
      <c r="Q2238" t="str">
        <f>VLOOKUP($A2238,'Hospitalisation Details'!$A$1:$O$2344,3,FALSE)</f>
        <v>Dec</v>
      </c>
    </row>
    <row r="2239" spans="1:17" ht="15.6" x14ac:dyDescent="0.3">
      <c r="A2239" s="21" t="s">
        <v>118</v>
      </c>
      <c r="B2239" t="str">
        <f>VLOOKUP($A2239,'Customer Names'!$A$2:$D$2336,3,FALSE)</f>
        <v>Christopher S</v>
      </c>
      <c r="C2239">
        <f>VLOOKUP($A2239,'Medical Examinations'!$A$1:$J$2336,2,FALSE)</f>
        <v>18.5</v>
      </c>
      <c r="D2239">
        <f>VLOOKUP($A2239,'Medical Examinations'!$A$1:$J$2336,3,FALSE)</f>
        <v>11.84</v>
      </c>
      <c r="E2239" t="str">
        <f>VLOOKUP($A2239,'Medical Examinations'!$A$1:$J$2336,4,FALSE)</f>
        <v>No</v>
      </c>
      <c r="F2239" t="str">
        <f>VLOOKUP($A2239,'Medical Examinations'!$A$1:$J$2336,5,FALSE)</f>
        <v>No</v>
      </c>
      <c r="G2239" t="str">
        <f>VLOOKUP($A2239,'Medical Examinations'!$A$1:$J$2336,6,FALSE)</f>
        <v>No</v>
      </c>
      <c r="H2239">
        <f>VLOOKUP($A2239,'Medical Examinations'!$A$1:$J$2336,7,FALSE)</f>
        <v>0</v>
      </c>
      <c r="I2239" t="str">
        <f>VLOOKUP($A2239,'Medical Examinations'!$A$1:$J$2336,8,FALSE)</f>
        <v>No</v>
      </c>
      <c r="J2239" t="str">
        <f>VLOOKUP($A2239,'Medical Examinations'!$A$1:$J$2336,9,FALSE)</f>
        <v>Normal Weight</v>
      </c>
      <c r="K2239" t="str">
        <f>VLOOKUP($A2239,'Medical Examinations'!$A$1:$J$2336,10,FALSE)</f>
        <v>Diabetes</v>
      </c>
      <c r="L2239">
        <f>VLOOKUP($A2239,'Hospitalisation Details'!$A$1:$O$2344,2,FALSE)</f>
        <v>14</v>
      </c>
      <c r="M2239" s="6" t="str">
        <f>VLOOKUP($A2239,'Hospitalisation Details'!$A$1:$O$2344,5,FALSE)</f>
        <v>14-Nov-2002</v>
      </c>
      <c r="N2239" s="28">
        <f>VLOOKUP($A2239,'Hospitalisation Details'!$A$1:$O$2344,6,FALSE)</f>
        <v>20</v>
      </c>
      <c r="O2239" s="28">
        <f>VLOOKUP($A2239,'Hospitalisation Details'!$A$1:$O$2344,7,FALSE)</f>
        <v>0</v>
      </c>
      <c r="P2239" s="28">
        <f>VLOOKUP($A2239,'Hospitalisation Details'!$A$1:$O$2344,8,FALSE)</f>
        <v>1390</v>
      </c>
      <c r="Q2239" t="str">
        <f>VLOOKUP($A2239,'Hospitalisation Details'!$A$1:$O$2344,3,FALSE)</f>
        <v>Nov</v>
      </c>
    </row>
    <row r="2240" spans="1:17" ht="15.6" x14ac:dyDescent="0.3">
      <c r="A2240" s="21" t="s">
        <v>117</v>
      </c>
      <c r="B2240" t="str">
        <f>VLOOKUP($A2240,'Customer Names'!$A$2:$D$2336,3,FALSE)</f>
        <v>William R</v>
      </c>
      <c r="C2240">
        <f>VLOOKUP($A2240,'Medical Examinations'!$A$1:$J$2336,2,FALSE)</f>
        <v>18.579999999999998</v>
      </c>
      <c r="D2240">
        <f>VLOOKUP($A2240,'Medical Examinations'!$A$1:$J$2336,3,FALSE)</f>
        <v>6.22</v>
      </c>
      <c r="E2240" t="str">
        <f>VLOOKUP($A2240,'Medical Examinations'!$A$1:$J$2336,4,FALSE)</f>
        <v>No</v>
      </c>
      <c r="F2240" t="str">
        <f>VLOOKUP($A2240,'Medical Examinations'!$A$1:$J$2336,5,FALSE)</f>
        <v>No</v>
      </c>
      <c r="G2240" t="str">
        <f>VLOOKUP($A2240,'Medical Examinations'!$A$1:$J$2336,6,FALSE)</f>
        <v>No</v>
      </c>
      <c r="H2240">
        <f>VLOOKUP($A2240,'Medical Examinations'!$A$1:$J$2336,7,FALSE)</f>
        <v>0</v>
      </c>
      <c r="I2240" t="str">
        <f>VLOOKUP($A2240,'Medical Examinations'!$A$1:$J$2336,8,FALSE)</f>
        <v>No</v>
      </c>
      <c r="J2240" t="str">
        <f>VLOOKUP($A2240,'Medical Examinations'!$A$1:$J$2336,9,FALSE)</f>
        <v>Normal Weight</v>
      </c>
      <c r="K2240" t="str">
        <f>VLOOKUP($A2240,'Medical Examinations'!$A$1:$J$2336,10,FALSE)</f>
        <v>Prediabetes</v>
      </c>
      <c r="L2240">
        <f>VLOOKUP($A2240,'Hospitalisation Details'!$A$1:$O$2344,2,FALSE)</f>
        <v>6</v>
      </c>
      <c r="M2240" s="6" t="str">
        <f>VLOOKUP($A2240,'Hospitalisation Details'!$A$1:$O$2344,5,FALSE)</f>
        <v>6-Jul-1999</v>
      </c>
      <c r="N2240" s="28">
        <f>VLOOKUP($A2240,'Hospitalisation Details'!$A$1:$O$2344,6,FALSE)</f>
        <v>23</v>
      </c>
      <c r="O2240" s="28">
        <f>VLOOKUP($A2240,'Hospitalisation Details'!$A$1:$O$2344,7,FALSE)</f>
        <v>0</v>
      </c>
      <c r="P2240" s="28">
        <f>VLOOKUP($A2240,'Hospitalisation Details'!$A$1:$O$2344,8,FALSE)</f>
        <v>1389</v>
      </c>
      <c r="Q2240" t="str">
        <f>VLOOKUP($A2240,'Hospitalisation Details'!$A$1:$O$2344,3,FALSE)</f>
        <v>Jul</v>
      </c>
    </row>
    <row r="2241" spans="1:17" ht="15.6" x14ac:dyDescent="0.3">
      <c r="A2241" s="21" t="s">
        <v>116</v>
      </c>
      <c r="B2241" t="str">
        <f>VLOOKUP($A2241,'Customer Names'!$A$2:$D$2336,3,FALSE)</f>
        <v>Lyndsy</v>
      </c>
      <c r="C2241">
        <f>VLOOKUP($A2241,'Medical Examinations'!$A$1:$J$2336,2,FALSE)</f>
        <v>16.64</v>
      </c>
      <c r="D2241">
        <f>VLOOKUP($A2241,'Medical Examinations'!$A$1:$J$2336,3,FALSE)</f>
        <v>10.01</v>
      </c>
      <c r="E2241" t="str">
        <f>VLOOKUP($A2241,'Medical Examinations'!$A$1:$J$2336,4,FALSE)</f>
        <v>No</v>
      </c>
      <c r="F2241" t="str">
        <f>VLOOKUP($A2241,'Medical Examinations'!$A$1:$J$2336,5,FALSE)</f>
        <v>No</v>
      </c>
      <c r="G2241" t="str">
        <f>VLOOKUP($A2241,'Medical Examinations'!$A$1:$J$2336,6,FALSE)</f>
        <v>No</v>
      </c>
      <c r="H2241">
        <f>VLOOKUP($A2241,'Medical Examinations'!$A$1:$J$2336,7,FALSE)</f>
        <v>0</v>
      </c>
      <c r="I2241" t="str">
        <f>VLOOKUP($A2241,'Medical Examinations'!$A$1:$J$2336,8,FALSE)</f>
        <v>No</v>
      </c>
      <c r="J2241" t="str">
        <f>VLOOKUP($A2241,'Medical Examinations'!$A$1:$J$2336,9,FALSE)</f>
        <v>Under Weight</v>
      </c>
      <c r="K2241" t="str">
        <f>VLOOKUP($A2241,'Medical Examinations'!$A$1:$J$2336,10,FALSE)</f>
        <v>Diabetes</v>
      </c>
      <c r="L2241">
        <f>VLOOKUP($A2241,'Hospitalisation Details'!$A$1:$O$2344,2,FALSE)</f>
        <v>15</v>
      </c>
      <c r="M2241" s="6" t="str">
        <f>VLOOKUP($A2241,'Hospitalisation Details'!$A$1:$O$2344,5,FALSE)</f>
        <v>15-Aug-2002</v>
      </c>
      <c r="N2241" s="28">
        <f>VLOOKUP($A2241,'Hospitalisation Details'!$A$1:$O$2344,6,FALSE)</f>
        <v>20</v>
      </c>
      <c r="O2241" s="28">
        <f>VLOOKUP($A2241,'Hospitalisation Details'!$A$1:$O$2344,7,FALSE)</f>
        <v>0</v>
      </c>
      <c r="P2241" s="28">
        <f>VLOOKUP($A2241,'Hospitalisation Details'!$A$1:$O$2344,8,FALSE)</f>
        <v>1382</v>
      </c>
      <c r="Q2241" t="str">
        <f>VLOOKUP($A2241,'Hospitalisation Details'!$A$1:$O$2344,3,FALSE)</f>
        <v>Aug</v>
      </c>
    </row>
    <row r="2242" spans="1:17" ht="15.6" x14ac:dyDescent="0.3">
      <c r="A2242" s="21" t="s">
        <v>115</v>
      </c>
      <c r="B2242" t="str">
        <f>VLOOKUP($A2242,'Customer Names'!$A$2:$D$2336,3,FALSE)</f>
        <v>Jessica</v>
      </c>
      <c r="C2242">
        <f>VLOOKUP($A2242,'Medical Examinations'!$A$1:$J$2336,2,FALSE)</f>
        <v>19.329999999999998</v>
      </c>
      <c r="D2242">
        <f>VLOOKUP($A2242,'Medical Examinations'!$A$1:$J$2336,3,FALSE)</f>
        <v>4.32</v>
      </c>
      <c r="E2242" t="str">
        <f>VLOOKUP($A2242,'Medical Examinations'!$A$1:$J$2336,4,FALSE)</f>
        <v>No</v>
      </c>
      <c r="F2242" t="str">
        <f>VLOOKUP($A2242,'Medical Examinations'!$A$1:$J$2336,5,FALSE)</f>
        <v>No</v>
      </c>
      <c r="G2242" t="str">
        <f>VLOOKUP($A2242,'Medical Examinations'!$A$1:$J$2336,6,FALSE)</f>
        <v>No</v>
      </c>
      <c r="H2242">
        <f>VLOOKUP($A2242,'Medical Examinations'!$A$1:$J$2336,7,FALSE)</f>
        <v>1</v>
      </c>
      <c r="I2242" t="str">
        <f>VLOOKUP($A2242,'Medical Examinations'!$A$1:$J$2336,8,FALSE)</f>
        <v>No</v>
      </c>
      <c r="J2242" t="str">
        <f>VLOOKUP($A2242,'Medical Examinations'!$A$1:$J$2336,9,FALSE)</f>
        <v>Normal Weight</v>
      </c>
      <c r="K2242" t="str">
        <f>VLOOKUP($A2242,'Medical Examinations'!$A$1:$J$2336,10,FALSE)</f>
        <v>Normal</v>
      </c>
      <c r="L2242">
        <f>VLOOKUP($A2242,'Hospitalisation Details'!$A$1:$O$2344,2,FALSE)</f>
        <v>3</v>
      </c>
      <c r="M2242" s="6" t="str">
        <f>VLOOKUP($A2242,'Hospitalisation Details'!$A$1:$O$2344,5,FALSE)</f>
        <v>3-Dec-1998</v>
      </c>
      <c r="N2242" s="28">
        <f>VLOOKUP($A2242,'Hospitalisation Details'!$A$1:$O$2344,6,FALSE)</f>
        <v>24</v>
      </c>
      <c r="O2242" s="28">
        <f>VLOOKUP($A2242,'Hospitalisation Details'!$A$1:$O$2344,7,FALSE)</f>
        <v>0</v>
      </c>
      <c r="P2242" s="28">
        <f>VLOOKUP($A2242,'Hospitalisation Details'!$A$1:$O$2344,8,FALSE)</f>
        <v>1359</v>
      </c>
      <c r="Q2242" t="str">
        <f>VLOOKUP($A2242,'Hospitalisation Details'!$A$1:$O$2344,3,FALSE)</f>
        <v>Dec</v>
      </c>
    </row>
    <row r="2243" spans="1:17" ht="15.6" x14ac:dyDescent="0.3">
      <c r="A2243" s="21" t="s">
        <v>114</v>
      </c>
      <c r="B2243" t="str">
        <f>VLOOKUP($A2243,'Customer Names'!$A$2:$D$2336,3,FALSE)</f>
        <v>Anna</v>
      </c>
      <c r="C2243">
        <f>VLOOKUP($A2243,'Medical Examinations'!$A$1:$J$2336,2,FALSE)</f>
        <v>21.26</v>
      </c>
      <c r="D2243">
        <f>VLOOKUP($A2243,'Medical Examinations'!$A$1:$J$2336,3,FALSE)</f>
        <v>5.65</v>
      </c>
      <c r="E2243" t="str">
        <f>VLOOKUP($A2243,'Medical Examinations'!$A$1:$J$2336,4,FALSE)</f>
        <v>Yes</v>
      </c>
      <c r="F2243" t="str">
        <f>VLOOKUP($A2243,'Medical Examinations'!$A$1:$J$2336,5,FALSE)</f>
        <v>No</v>
      </c>
      <c r="G2243" t="str">
        <f>VLOOKUP($A2243,'Medical Examinations'!$A$1:$J$2336,6,FALSE)</f>
        <v>Yes</v>
      </c>
      <c r="H2243">
        <f>VLOOKUP($A2243,'Medical Examinations'!$A$1:$J$2336,7,FALSE)</f>
        <v>1</v>
      </c>
      <c r="I2243" t="str">
        <f>VLOOKUP($A2243,'Medical Examinations'!$A$1:$J$2336,8,FALSE)</f>
        <v>No</v>
      </c>
      <c r="J2243" t="str">
        <f>VLOOKUP($A2243,'Medical Examinations'!$A$1:$J$2336,9,FALSE)</f>
        <v>Normal Weight</v>
      </c>
      <c r="K2243" t="str">
        <f>VLOOKUP($A2243,'Medical Examinations'!$A$1:$J$2336,10,FALSE)</f>
        <v>Normal</v>
      </c>
      <c r="L2243">
        <f>VLOOKUP($A2243,'Hospitalisation Details'!$A$1:$O$2344,2,FALSE)</f>
        <v>7</v>
      </c>
      <c r="M2243" s="6" t="str">
        <f>VLOOKUP($A2243,'Hospitalisation Details'!$A$1:$O$2344,5,FALSE)</f>
        <v>7-Nov-1997</v>
      </c>
      <c r="N2243" s="28">
        <f>VLOOKUP($A2243,'Hospitalisation Details'!$A$1:$O$2344,6,FALSE)</f>
        <v>25</v>
      </c>
      <c r="O2243" s="28">
        <f>VLOOKUP($A2243,'Hospitalisation Details'!$A$1:$O$2344,7,FALSE)</f>
        <v>0</v>
      </c>
      <c r="P2243" s="28">
        <f>VLOOKUP($A2243,'Hospitalisation Details'!$A$1:$O$2344,8,FALSE)</f>
        <v>1341.16</v>
      </c>
      <c r="Q2243" t="str">
        <f>VLOOKUP($A2243,'Hospitalisation Details'!$A$1:$O$2344,3,FALSE)</f>
        <v>Nov</v>
      </c>
    </row>
    <row r="2244" spans="1:17" ht="15.6" x14ac:dyDescent="0.3">
      <c r="A2244" s="21" t="s">
        <v>113</v>
      </c>
      <c r="B2244" t="str">
        <f>VLOOKUP($A2244,'Customer Names'!$A$2:$D$2336,3,FALSE)</f>
        <v>Jordan</v>
      </c>
      <c r="C2244">
        <f>VLOOKUP($A2244,'Medical Examinations'!$A$1:$J$2336,2,FALSE)</f>
        <v>15.6</v>
      </c>
      <c r="D2244">
        <f>VLOOKUP($A2244,'Medical Examinations'!$A$1:$J$2336,3,FALSE)</f>
        <v>4.12</v>
      </c>
      <c r="E2244" t="str">
        <f>VLOOKUP($A2244,'Medical Examinations'!$A$1:$J$2336,4,FALSE)</f>
        <v>Yes</v>
      </c>
      <c r="F2244" t="str">
        <f>VLOOKUP($A2244,'Medical Examinations'!$A$1:$J$2336,5,FALSE)</f>
        <v>No</v>
      </c>
      <c r="G2244" t="str">
        <f>VLOOKUP($A2244,'Medical Examinations'!$A$1:$J$2336,6,FALSE)</f>
        <v>No</v>
      </c>
      <c r="H2244">
        <f>VLOOKUP($A2244,'Medical Examinations'!$A$1:$J$2336,7,FALSE)</f>
        <v>1</v>
      </c>
      <c r="I2244" t="str">
        <f>VLOOKUP($A2244,'Medical Examinations'!$A$1:$J$2336,8,FALSE)</f>
        <v>No</v>
      </c>
      <c r="J2244" t="str">
        <f>VLOOKUP($A2244,'Medical Examinations'!$A$1:$J$2336,9,FALSE)</f>
        <v>Under Weight</v>
      </c>
      <c r="K2244" t="str">
        <f>VLOOKUP($A2244,'Medical Examinations'!$A$1:$J$2336,10,FALSE)</f>
        <v>Normal</v>
      </c>
      <c r="L2244">
        <f>VLOOKUP($A2244,'Hospitalisation Details'!$A$1:$O$2344,2,FALSE)</f>
        <v>30</v>
      </c>
      <c r="M2244" s="6" t="str">
        <f>VLOOKUP($A2244,'Hospitalisation Details'!$A$1:$O$2344,5,FALSE)</f>
        <v>30-Jul-1995</v>
      </c>
      <c r="N2244" s="28">
        <f>VLOOKUP($A2244,'Hospitalisation Details'!$A$1:$O$2344,6,FALSE)</f>
        <v>27</v>
      </c>
      <c r="O2244" s="28">
        <f>VLOOKUP($A2244,'Hospitalisation Details'!$A$1:$O$2344,7,FALSE)</f>
        <v>0</v>
      </c>
      <c r="P2244" s="28">
        <f>VLOOKUP($A2244,'Hospitalisation Details'!$A$1:$O$2344,8,FALSE)</f>
        <v>1338</v>
      </c>
      <c r="Q2244" t="str">
        <f>VLOOKUP($A2244,'Hospitalisation Details'!$A$1:$O$2344,3,FALSE)</f>
        <v>Jul</v>
      </c>
    </row>
    <row r="2245" spans="1:17" ht="15.6" x14ac:dyDescent="0.3">
      <c r="A2245" s="21" t="s">
        <v>112</v>
      </c>
      <c r="B2245" t="str">
        <f>VLOOKUP($A2245,'Customer Names'!$A$2:$D$2336,3,FALSE)</f>
        <v>Brian</v>
      </c>
      <c r="C2245">
        <f>VLOOKUP($A2245,'Medical Examinations'!$A$1:$J$2336,2,FALSE)</f>
        <v>24.39</v>
      </c>
      <c r="D2245">
        <f>VLOOKUP($A2245,'Medical Examinations'!$A$1:$J$2336,3,FALSE)</f>
        <v>6.24</v>
      </c>
      <c r="E2245" t="str">
        <f>VLOOKUP($A2245,'Medical Examinations'!$A$1:$J$2336,4,FALSE)</f>
        <v>No</v>
      </c>
      <c r="F2245" t="str">
        <f>VLOOKUP($A2245,'Medical Examinations'!$A$1:$J$2336,5,FALSE)</f>
        <v>No</v>
      </c>
      <c r="G2245" t="str">
        <f>VLOOKUP($A2245,'Medical Examinations'!$A$1:$J$2336,6,FALSE)</f>
        <v>No</v>
      </c>
      <c r="H2245">
        <f>VLOOKUP($A2245,'Medical Examinations'!$A$1:$J$2336,7,FALSE)</f>
        <v>1</v>
      </c>
      <c r="I2245" t="str">
        <f>VLOOKUP($A2245,'Medical Examinations'!$A$1:$J$2336,8,FALSE)</f>
        <v>No</v>
      </c>
      <c r="J2245" t="str">
        <f>VLOOKUP($A2245,'Medical Examinations'!$A$1:$J$2336,9,FALSE)</f>
        <v>Normal Weight</v>
      </c>
      <c r="K2245" t="str">
        <f>VLOOKUP($A2245,'Medical Examinations'!$A$1:$J$2336,10,FALSE)</f>
        <v>Prediabetes</v>
      </c>
      <c r="L2245">
        <f>VLOOKUP($A2245,'Hospitalisation Details'!$A$1:$O$2344,2,FALSE)</f>
        <v>12</v>
      </c>
      <c r="M2245" s="6" t="str">
        <f>VLOOKUP($A2245,'Hospitalisation Details'!$A$1:$O$2344,5,FALSE)</f>
        <v>12-Jul-1998</v>
      </c>
      <c r="N2245" s="28">
        <f>VLOOKUP($A2245,'Hospitalisation Details'!$A$1:$O$2344,6,FALSE)</f>
        <v>24</v>
      </c>
      <c r="O2245" s="28">
        <f>VLOOKUP($A2245,'Hospitalisation Details'!$A$1:$O$2344,7,FALSE)</f>
        <v>0</v>
      </c>
      <c r="P2245" s="28">
        <f>VLOOKUP($A2245,'Hospitalisation Details'!$A$1:$O$2344,8,FALSE)</f>
        <v>1332.61</v>
      </c>
      <c r="Q2245" t="str">
        <f>VLOOKUP($A2245,'Hospitalisation Details'!$A$1:$O$2344,3,FALSE)</f>
        <v>Jul</v>
      </c>
    </row>
    <row r="2246" spans="1:17" ht="15.6" x14ac:dyDescent="0.3">
      <c r="A2246" s="21" t="s">
        <v>111</v>
      </c>
      <c r="B2246" t="str">
        <f>VLOOKUP($A2246,'Customer Names'!$A$2:$D$2336,3,FALSE)</f>
        <v>Katherine A</v>
      </c>
      <c r="C2246">
        <f>VLOOKUP($A2246,'Medical Examinations'!$A$1:$J$2336,2,FALSE)</f>
        <v>24.75</v>
      </c>
      <c r="D2246">
        <f>VLOOKUP($A2246,'Medical Examinations'!$A$1:$J$2336,3,FALSE)</f>
        <v>4.83</v>
      </c>
      <c r="E2246" t="str">
        <f>VLOOKUP($A2246,'Medical Examinations'!$A$1:$J$2336,4,FALSE)</f>
        <v>No</v>
      </c>
      <c r="F2246" t="str">
        <f>VLOOKUP($A2246,'Medical Examinations'!$A$1:$J$2336,5,FALSE)</f>
        <v>No</v>
      </c>
      <c r="G2246" t="str">
        <f>VLOOKUP($A2246,'Medical Examinations'!$A$1:$J$2336,6,FALSE)</f>
        <v>No</v>
      </c>
      <c r="H2246">
        <f>VLOOKUP($A2246,'Medical Examinations'!$A$1:$J$2336,7,FALSE)</f>
        <v>0</v>
      </c>
      <c r="I2246" t="str">
        <f>VLOOKUP($A2246,'Medical Examinations'!$A$1:$J$2336,8,FALSE)</f>
        <v>No</v>
      </c>
      <c r="J2246" t="str">
        <f>VLOOKUP($A2246,'Medical Examinations'!$A$1:$J$2336,9,FALSE)</f>
        <v>Normal Weight</v>
      </c>
      <c r="K2246" t="str">
        <f>VLOOKUP($A2246,'Medical Examinations'!$A$1:$J$2336,10,FALSE)</f>
        <v>Normal</v>
      </c>
      <c r="L2246">
        <f>VLOOKUP($A2246,'Hospitalisation Details'!$A$1:$O$2344,2,FALSE)</f>
        <v>14</v>
      </c>
      <c r="M2246" s="6" t="str">
        <f>VLOOKUP($A2246,'Hospitalisation Details'!$A$1:$O$2344,5,FALSE)</f>
        <v>14-Oct-1999</v>
      </c>
      <c r="N2246" s="28">
        <f>VLOOKUP($A2246,'Hospitalisation Details'!$A$1:$O$2344,6,FALSE)</f>
        <v>23</v>
      </c>
      <c r="O2246" s="28">
        <f>VLOOKUP($A2246,'Hospitalisation Details'!$A$1:$O$2344,7,FALSE)</f>
        <v>0</v>
      </c>
      <c r="P2246" s="28">
        <f>VLOOKUP($A2246,'Hospitalisation Details'!$A$1:$O$2344,8,FALSE)</f>
        <v>1329.17</v>
      </c>
      <c r="Q2246" t="str">
        <f>VLOOKUP($A2246,'Hospitalisation Details'!$A$1:$O$2344,3,FALSE)</f>
        <v>Oct</v>
      </c>
    </row>
    <row r="2247" spans="1:17" ht="15.6" x14ac:dyDescent="0.3">
      <c r="A2247" s="21" t="s">
        <v>110</v>
      </c>
      <c r="B2247" t="str">
        <f>VLOOKUP($A2247,'Customer Names'!$A$2:$D$2336,3,FALSE)</f>
        <v>Melanie</v>
      </c>
      <c r="C2247">
        <f>VLOOKUP($A2247,'Medical Examinations'!$A$1:$J$2336,2,FALSE)</f>
        <v>20.88</v>
      </c>
      <c r="D2247">
        <f>VLOOKUP($A2247,'Medical Examinations'!$A$1:$J$2336,3,FALSE)</f>
        <v>7.4</v>
      </c>
      <c r="E2247" t="str">
        <f>VLOOKUP($A2247,'Medical Examinations'!$A$1:$J$2336,4,FALSE)</f>
        <v>No</v>
      </c>
      <c r="F2247" t="str">
        <f>VLOOKUP($A2247,'Medical Examinations'!$A$1:$J$2336,5,FALSE)</f>
        <v>No</v>
      </c>
      <c r="G2247" t="str">
        <f>VLOOKUP($A2247,'Medical Examinations'!$A$1:$J$2336,6,FALSE)</f>
        <v>No</v>
      </c>
      <c r="H2247">
        <f>VLOOKUP($A2247,'Medical Examinations'!$A$1:$J$2336,7,FALSE)</f>
        <v>0</v>
      </c>
      <c r="I2247" t="str">
        <f>VLOOKUP($A2247,'Medical Examinations'!$A$1:$J$2336,8,FALSE)</f>
        <v>No</v>
      </c>
      <c r="J2247" t="str">
        <f>VLOOKUP($A2247,'Medical Examinations'!$A$1:$J$2336,9,FALSE)</f>
        <v>Normal Weight</v>
      </c>
      <c r="K2247" t="str">
        <f>VLOOKUP($A2247,'Medical Examinations'!$A$1:$J$2336,10,FALSE)</f>
        <v>Diabetes</v>
      </c>
      <c r="L2247">
        <f>VLOOKUP($A2247,'Hospitalisation Details'!$A$1:$O$2344,2,FALSE)</f>
        <v>13</v>
      </c>
      <c r="M2247" s="6" t="str">
        <f>VLOOKUP($A2247,'Hospitalisation Details'!$A$1:$O$2344,5,FALSE)</f>
        <v>13-Oct-2002</v>
      </c>
      <c r="N2247" s="28">
        <f>VLOOKUP($A2247,'Hospitalisation Details'!$A$1:$O$2344,6,FALSE)</f>
        <v>20</v>
      </c>
      <c r="O2247" s="28">
        <f>VLOOKUP($A2247,'Hospitalisation Details'!$A$1:$O$2344,7,FALSE)</f>
        <v>0</v>
      </c>
      <c r="P2247" s="28">
        <f>VLOOKUP($A2247,'Hospitalisation Details'!$A$1:$O$2344,8,FALSE)</f>
        <v>1315</v>
      </c>
      <c r="Q2247" t="str">
        <f>VLOOKUP($A2247,'Hospitalisation Details'!$A$1:$O$2344,3,FALSE)</f>
        <v>Oct</v>
      </c>
    </row>
    <row r="2248" spans="1:17" ht="15.6" x14ac:dyDescent="0.3">
      <c r="A2248" s="21" t="s">
        <v>109</v>
      </c>
      <c r="B2248" t="str">
        <f>VLOOKUP($A2248,'Customer Names'!$A$2:$D$2336,3,FALSE)</f>
        <v>Jessica</v>
      </c>
      <c r="C2248">
        <f>VLOOKUP($A2248,'Medical Examinations'!$A$1:$J$2336,2,FALSE)</f>
        <v>20.43</v>
      </c>
      <c r="D2248">
        <f>VLOOKUP($A2248,'Medical Examinations'!$A$1:$J$2336,3,FALSE)</f>
        <v>4.54</v>
      </c>
      <c r="E2248" t="str">
        <f>VLOOKUP($A2248,'Medical Examinations'!$A$1:$J$2336,4,FALSE)</f>
        <v>No</v>
      </c>
      <c r="F2248" t="str">
        <f>VLOOKUP($A2248,'Medical Examinations'!$A$1:$J$2336,5,FALSE)</f>
        <v>No</v>
      </c>
      <c r="G2248" t="str">
        <f>VLOOKUP($A2248,'Medical Examinations'!$A$1:$J$2336,6,FALSE)</f>
        <v>No</v>
      </c>
      <c r="H2248">
        <f>VLOOKUP($A2248,'Medical Examinations'!$A$1:$J$2336,7,FALSE)</f>
        <v>0</v>
      </c>
      <c r="I2248" t="str">
        <f>VLOOKUP($A2248,'Medical Examinations'!$A$1:$J$2336,8,FALSE)</f>
        <v>No</v>
      </c>
      <c r="J2248" t="str">
        <f>VLOOKUP($A2248,'Medical Examinations'!$A$1:$J$2336,9,FALSE)</f>
        <v>Normal Weight</v>
      </c>
      <c r="K2248" t="str">
        <f>VLOOKUP($A2248,'Medical Examinations'!$A$1:$J$2336,10,FALSE)</f>
        <v>Normal</v>
      </c>
      <c r="L2248">
        <f>VLOOKUP($A2248,'Hospitalisation Details'!$A$1:$O$2344,2,FALSE)</f>
        <v>2</v>
      </c>
      <c r="M2248" s="6" t="str">
        <f>VLOOKUP($A2248,'Hospitalisation Details'!$A$1:$O$2344,5,FALSE)</f>
        <v>2-Dec-1999</v>
      </c>
      <c r="N2248" s="28">
        <f>VLOOKUP($A2248,'Hospitalisation Details'!$A$1:$O$2344,6,FALSE)</f>
        <v>23</v>
      </c>
      <c r="O2248" s="28">
        <f>VLOOKUP($A2248,'Hospitalisation Details'!$A$1:$O$2344,7,FALSE)</f>
        <v>0</v>
      </c>
      <c r="P2248" s="28">
        <f>VLOOKUP($A2248,'Hospitalisation Details'!$A$1:$O$2344,8,FALSE)</f>
        <v>1304</v>
      </c>
      <c r="Q2248" t="str">
        <f>VLOOKUP($A2248,'Hospitalisation Details'!$A$1:$O$2344,3,FALSE)</f>
        <v>Dec</v>
      </c>
    </row>
    <row r="2249" spans="1:17" ht="15.6" x14ac:dyDescent="0.3">
      <c r="A2249" s="21" t="s">
        <v>108</v>
      </c>
      <c r="B2249" t="str">
        <f>VLOOKUP($A2249,'Customer Names'!$A$2:$D$2336,3,FALSE)</f>
        <v>Eric S</v>
      </c>
      <c r="C2249">
        <f>VLOOKUP($A2249,'Medical Examinations'!$A$1:$J$2336,2,FALSE)</f>
        <v>15.18</v>
      </c>
      <c r="D2249">
        <f>VLOOKUP($A2249,'Medical Examinations'!$A$1:$J$2336,3,FALSE)</f>
        <v>11.11</v>
      </c>
      <c r="E2249" t="str">
        <f>VLOOKUP($A2249,'Medical Examinations'!$A$1:$J$2336,4,FALSE)</f>
        <v>No</v>
      </c>
      <c r="F2249" t="str">
        <f>VLOOKUP($A2249,'Medical Examinations'!$A$1:$J$2336,5,FALSE)</f>
        <v>No</v>
      </c>
      <c r="G2249" t="str">
        <f>VLOOKUP($A2249,'Medical Examinations'!$A$1:$J$2336,6,FALSE)</f>
        <v>No</v>
      </c>
      <c r="H2249">
        <f>VLOOKUP($A2249,'Medical Examinations'!$A$1:$J$2336,7,FALSE)</f>
        <v>0</v>
      </c>
      <c r="I2249" t="str">
        <f>VLOOKUP($A2249,'Medical Examinations'!$A$1:$J$2336,8,FALSE)</f>
        <v>No</v>
      </c>
      <c r="J2249" t="str">
        <f>VLOOKUP($A2249,'Medical Examinations'!$A$1:$J$2336,9,FALSE)</f>
        <v>Under Weight</v>
      </c>
      <c r="K2249" t="str">
        <f>VLOOKUP($A2249,'Medical Examinations'!$A$1:$J$2336,10,FALSE)</f>
        <v>Diabetes</v>
      </c>
      <c r="L2249">
        <f>VLOOKUP($A2249,'Hospitalisation Details'!$A$1:$O$2344,2,FALSE)</f>
        <v>10</v>
      </c>
      <c r="M2249" s="6" t="str">
        <f>VLOOKUP($A2249,'Hospitalisation Details'!$A$1:$O$2344,5,FALSE)</f>
        <v>10-Dec-2002</v>
      </c>
      <c r="N2249" s="28">
        <f>VLOOKUP($A2249,'Hospitalisation Details'!$A$1:$O$2344,6,FALSE)</f>
        <v>20</v>
      </c>
      <c r="O2249" s="28">
        <f>VLOOKUP($A2249,'Hospitalisation Details'!$A$1:$O$2344,7,FALSE)</f>
        <v>0</v>
      </c>
      <c r="P2249" s="28">
        <f>VLOOKUP($A2249,'Hospitalisation Details'!$A$1:$O$2344,8,FALSE)</f>
        <v>1304</v>
      </c>
      <c r="Q2249" t="str">
        <f>VLOOKUP($A2249,'Hospitalisation Details'!$A$1:$O$2344,3,FALSE)</f>
        <v>Dec</v>
      </c>
    </row>
    <row r="2250" spans="1:17" ht="15.6" x14ac:dyDescent="0.3">
      <c r="A2250" s="21" t="s">
        <v>107</v>
      </c>
      <c r="B2250" t="str">
        <f>VLOOKUP($A2250,'Customer Names'!$A$2:$D$2336,3,FALSE)</f>
        <v>Joseph</v>
      </c>
      <c r="C2250">
        <f>VLOOKUP($A2250,'Medical Examinations'!$A$1:$J$2336,2,FALSE)</f>
        <v>15.12</v>
      </c>
      <c r="D2250">
        <f>VLOOKUP($A2250,'Medical Examinations'!$A$1:$J$2336,3,FALSE)</f>
        <v>4.03</v>
      </c>
      <c r="E2250" t="str">
        <f>VLOOKUP($A2250,'Medical Examinations'!$A$1:$J$2336,4,FALSE)</f>
        <v>Yes</v>
      </c>
      <c r="F2250" t="str">
        <f>VLOOKUP($A2250,'Medical Examinations'!$A$1:$J$2336,5,FALSE)</f>
        <v>No</v>
      </c>
      <c r="G2250" t="str">
        <f>VLOOKUP($A2250,'Medical Examinations'!$A$1:$J$2336,6,FALSE)</f>
        <v>No</v>
      </c>
      <c r="H2250">
        <f>VLOOKUP($A2250,'Medical Examinations'!$A$1:$J$2336,7,FALSE)</f>
        <v>0</v>
      </c>
      <c r="I2250" t="str">
        <f>VLOOKUP($A2250,'Medical Examinations'!$A$1:$J$2336,8,FALSE)</f>
        <v>No</v>
      </c>
      <c r="J2250" t="str">
        <f>VLOOKUP($A2250,'Medical Examinations'!$A$1:$J$2336,9,FALSE)</f>
        <v>Under Weight</v>
      </c>
      <c r="K2250" t="str">
        <f>VLOOKUP($A2250,'Medical Examinations'!$A$1:$J$2336,10,FALSE)</f>
        <v>Normal</v>
      </c>
      <c r="L2250">
        <f>VLOOKUP($A2250,'Hospitalisation Details'!$A$1:$O$2344,2,FALSE)</f>
        <v>29</v>
      </c>
      <c r="M2250" s="6" t="str">
        <f>VLOOKUP($A2250,'Hospitalisation Details'!$A$1:$O$2344,5,FALSE)</f>
        <v>29-Nov-2001</v>
      </c>
      <c r="N2250" s="28">
        <f>VLOOKUP($A2250,'Hospitalisation Details'!$A$1:$O$2344,6,FALSE)</f>
        <v>21</v>
      </c>
      <c r="O2250" s="28">
        <f>VLOOKUP($A2250,'Hospitalisation Details'!$A$1:$O$2344,7,FALSE)</f>
        <v>0</v>
      </c>
      <c r="P2250" s="28">
        <f>VLOOKUP($A2250,'Hospitalisation Details'!$A$1:$O$2344,8,FALSE)</f>
        <v>1293</v>
      </c>
      <c r="Q2250" t="str">
        <f>VLOOKUP($A2250,'Hospitalisation Details'!$A$1:$O$2344,3,FALSE)</f>
        <v>Nov</v>
      </c>
    </row>
    <row r="2251" spans="1:17" ht="15.6" x14ac:dyDescent="0.3">
      <c r="A2251" s="21" t="s">
        <v>106</v>
      </c>
      <c r="B2251" t="str">
        <f>VLOOKUP($A2251,'Customer Names'!$A$2:$D$2336,3,FALSE)</f>
        <v>Mary</v>
      </c>
      <c r="C2251">
        <f>VLOOKUP($A2251,'Medical Examinations'!$A$1:$J$2336,2,FALSE)</f>
        <v>23.88</v>
      </c>
      <c r="D2251">
        <f>VLOOKUP($A2251,'Medical Examinations'!$A$1:$J$2336,3,FALSE)</f>
        <v>4.51</v>
      </c>
      <c r="E2251" t="str">
        <f>VLOOKUP($A2251,'Medical Examinations'!$A$1:$J$2336,4,FALSE)</f>
        <v>No</v>
      </c>
      <c r="F2251" t="str">
        <f>VLOOKUP($A2251,'Medical Examinations'!$A$1:$J$2336,5,FALSE)</f>
        <v>No</v>
      </c>
      <c r="G2251" t="str">
        <f>VLOOKUP($A2251,'Medical Examinations'!$A$1:$J$2336,6,FALSE)</f>
        <v>No</v>
      </c>
      <c r="H2251">
        <f>VLOOKUP($A2251,'Medical Examinations'!$A$1:$J$2336,7,FALSE)</f>
        <v>1</v>
      </c>
      <c r="I2251" t="str">
        <f>VLOOKUP($A2251,'Medical Examinations'!$A$1:$J$2336,8,FALSE)</f>
        <v>No</v>
      </c>
      <c r="J2251" t="str">
        <f>VLOOKUP($A2251,'Medical Examinations'!$A$1:$J$2336,9,FALSE)</f>
        <v>Normal Weight</v>
      </c>
      <c r="K2251" t="str">
        <f>VLOOKUP($A2251,'Medical Examinations'!$A$1:$J$2336,10,FALSE)</f>
        <v>Normal</v>
      </c>
      <c r="L2251">
        <f>VLOOKUP($A2251,'Hospitalisation Details'!$A$1:$O$2344,2,FALSE)</f>
        <v>4</v>
      </c>
      <c r="M2251" s="6" t="str">
        <f>VLOOKUP($A2251,'Hospitalisation Details'!$A$1:$O$2344,5,FALSE)</f>
        <v>4-Jun-1998</v>
      </c>
      <c r="N2251" s="28">
        <f>VLOOKUP($A2251,'Hospitalisation Details'!$A$1:$O$2344,6,FALSE)</f>
        <v>25</v>
      </c>
      <c r="O2251" s="28">
        <f>VLOOKUP($A2251,'Hospitalisation Details'!$A$1:$O$2344,7,FALSE)</f>
        <v>0</v>
      </c>
      <c r="P2251" s="28">
        <f>VLOOKUP($A2251,'Hospitalisation Details'!$A$1:$O$2344,8,FALSE)</f>
        <v>1290.93</v>
      </c>
      <c r="Q2251" t="str">
        <f>VLOOKUP($A2251,'Hospitalisation Details'!$A$1:$O$2344,3,FALSE)</f>
        <v>Jun</v>
      </c>
    </row>
    <row r="2252" spans="1:17" ht="15.6" x14ac:dyDescent="0.3">
      <c r="A2252" s="21" t="s">
        <v>105</v>
      </c>
      <c r="B2252" t="str">
        <f>VLOOKUP($A2252,'Customer Names'!$A$2:$D$2336,3,FALSE)</f>
        <v>Natalie</v>
      </c>
      <c r="C2252">
        <f>VLOOKUP($A2252,'Medical Examinations'!$A$1:$J$2336,2,FALSE)</f>
        <v>16.13</v>
      </c>
      <c r="D2252">
        <f>VLOOKUP($A2252,'Medical Examinations'!$A$1:$J$2336,3,FALSE)</f>
        <v>5.56</v>
      </c>
      <c r="E2252" t="str">
        <f>VLOOKUP($A2252,'Medical Examinations'!$A$1:$J$2336,4,FALSE)</f>
        <v>No</v>
      </c>
      <c r="F2252" t="str">
        <f>VLOOKUP($A2252,'Medical Examinations'!$A$1:$J$2336,5,FALSE)</f>
        <v>Yes</v>
      </c>
      <c r="G2252" t="str">
        <f>VLOOKUP($A2252,'Medical Examinations'!$A$1:$J$2336,6,FALSE)</f>
        <v>No</v>
      </c>
      <c r="H2252">
        <f>VLOOKUP($A2252,'Medical Examinations'!$A$1:$J$2336,7,FALSE)</f>
        <v>1</v>
      </c>
      <c r="I2252" t="str">
        <f>VLOOKUP($A2252,'Medical Examinations'!$A$1:$J$2336,8,FALSE)</f>
        <v>No</v>
      </c>
      <c r="J2252" t="str">
        <f>VLOOKUP($A2252,'Medical Examinations'!$A$1:$J$2336,9,FALSE)</f>
        <v>Under Weight</v>
      </c>
      <c r="K2252" t="str">
        <f>VLOOKUP($A2252,'Medical Examinations'!$A$1:$J$2336,10,FALSE)</f>
        <v>Normal</v>
      </c>
      <c r="L2252">
        <f>VLOOKUP($A2252,'Hospitalisation Details'!$A$1:$O$2344,2,FALSE)</f>
        <v>26</v>
      </c>
      <c r="M2252" s="6" t="str">
        <f>VLOOKUP($A2252,'Hospitalisation Details'!$A$1:$O$2344,5,FALSE)</f>
        <v>26-Jun-2000</v>
      </c>
      <c r="N2252" s="28">
        <f>VLOOKUP($A2252,'Hospitalisation Details'!$A$1:$O$2344,6,FALSE)</f>
        <v>22</v>
      </c>
      <c r="O2252" s="28">
        <f>VLOOKUP($A2252,'Hospitalisation Details'!$A$1:$O$2344,7,FALSE)</f>
        <v>0</v>
      </c>
      <c r="P2252" s="28">
        <f>VLOOKUP($A2252,'Hospitalisation Details'!$A$1:$O$2344,8,FALSE)</f>
        <v>1286</v>
      </c>
      <c r="Q2252" t="str">
        <f>VLOOKUP($A2252,'Hospitalisation Details'!$A$1:$O$2344,3,FALSE)</f>
        <v>Jun</v>
      </c>
    </row>
    <row r="2253" spans="1:17" ht="15.6" x14ac:dyDescent="0.3">
      <c r="A2253" s="21" t="s">
        <v>104</v>
      </c>
      <c r="B2253" t="str">
        <f>VLOOKUP($A2253,'Customer Names'!$A$2:$D$2336,3,FALSE)</f>
        <v>Christopher</v>
      </c>
      <c r="C2253">
        <f>VLOOKUP($A2253,'Medical Examinations'!$A$1:$J$2336,2,FALSE)</f>
        <v>24.09</v>
      </c>
      <c r="D2253">
        <f>VLOOKUP($A2253,'Medical Examinations'!$A$1:$J$2336,3,FALSE)</f>
        <v>4.0999999999999996</v>
      </c>
      <c r="E2253" t="str">
        <f>VLOOKUP($A2253,'Medical Examinations'!$A$1:$J$2336,4,FALSE)</f>
        <v>No</v>
      </c>
      <c r="F2253" t="str">
        <f>VLOOKUP($A2253,'Medical Examinations'!$A$1:$J$2336,5,FALSE)</f>
        <v>Yes</v>
      </c>
      <c r="G2253" t="str">
        <f>VLOOKUP($A2253,'Medical Examinations'!$A$1:$J$2336,6,FALSE)</f>
        <v>No</v>
      </c>
      <c r="H2253">
        <f>VLOOKUP($A2253,'Medical Examinations'!$A$1:$J$2336,7,FALSE)</f>
        <v>1</v>
      </c>
      <c r="I2253" t="str">
        <f>VLOOKUP($A2253,'Medical Examinations'!$A$1:$J$2336,8,FALSE)</f>
        <v>No</v>
      </c>
      <c r="J2253" t="str">
        <f>VLOOKUP($A2253,'Medical Examinations'!$A$1:$J$2336,9,FALSE)</f>
        <v>Normal Weight</v>
      </c>
      <c r="K2253" t="str">
        <f>VLOOKUP($A2253,'Medical Examinations'!$A$1:$J$2336,10,FALSE)</f>
        <v>Normal</v>
      </c>
      <c r="L2253">
        <f>VLOOKUP($A2253,'Hospitalisation Details'!$A$1:$O$2344,2,FALSE)</f>
        <v>28</v>
      </c>
      <c r="M2253" s="6" t="str">
        <f>VLOOKUP($A2253,'Hospitalisation Details'!$A$1:$O$2344,5,FALSE)</f>
        <v>28-Jul-2004</v>
      </c>
      <c r="N2253" s="28">
        <f>VLOOKUP($A2253,'Hospitalisation Details'!$A$1:$O$2344,6,FALSE)</f>
        <v>18</v>
      </c>
      <c r="O2253" s="28">
        <f>VLOOKUP($A2253,'Hospitalisation Details'!$A$1:$O$2344,7,FALSE)</f>
        <v>0</v>
      </c>
      <c r="P2253" s="28">
        <f>VLOOKUP($A2253,'Hospitalisation Details'!$A$1:$O$2344,8,FALSE)</f>
        <v>1285</v>
      </c>
      <c r="Q2253" t="str">
        <f>VLOOKUP($A2253,'Hospitalisation Details'!$A$1:$O$2344,3,FALSE)</f>
        <v>Jul</v>
      </c>
    </row>
    <row r="2254" spans="1:17" ht="15.6" x14ac:dyDescent="0.3">
      <c r="A2254" s="21" t="s">
        <v>103</v>
      </c>
      <c r="B2254" t="str">
        <f>VLOOKUP($A2254,'Customer Names'!$A$2:$D$2336,3,FALSE)</f>
        <v>Sonja</v>
      </c>
      <c r="C2254">
        <f>VLOOKUP($A2254,'Medical Examinations'!$A$1:$J$2336,2,FALSE)</f>
        <v>19.43</v>
      </c>
      <c r="D2254">
        <f>VLOOKUP($A2254,'Medical Examinations'!$A$1:$J$2336,3,FALSE)</f>
        <v>5.85</v>
      </c>
      <c r="E2254" t="str">
        <f>VLOOKUP($A2254,'Medical Examinations'!$A$1:$J$2336,4,FALSE)</f>
        <v>No</v>
      </c>
      <c r="F2254" t="str">
        <f>VLOOKUP($A2254,'Medical Examinations'!$A$1:$J$2336,5,FALSE)</f>
        <v>Yes</v>
      </c>
      <c r="G2254" t="str">
        <f>VLOOKUP($A2254,'Medical Examinations'!$A$1:$J$2336,6,FALSE)</f>
        <v>No</v>
      </c>
      <c r="H2254">
        <f>VLOOKUP($A2254,'Medical Examinations'!$A$1:$J$2336,7,FALSE)</f>
        <v>1</v>
      </c>
      <c r="I2254" t="str">
        <f>VLOOKUP($A2254,'Medical Examinations'!$A$1:$J$2336,8,FALSE)</f>
        <v>No</v>
      </c>
      <c r="J2254" t="str">
        <f>VLOOKUP($A2254,'Medical Examinations'!$A$1:$J$2336,9,FALSE)</f>
        <v>Normal Weight</v>
      </c>
      <c r="K2254" t="str">
        <f>VLOOKUP($A2254,'Medical Examinations'!$A$1:$J$2336,10,FALSE)</f>
        <v>Prediabetes</v>
      </c>
      <c r="L2254">
        <f>VLOOKUP($A2254,'Hospitalisation Details'!$A$1:$O$2344,2,FALSE)</f>
        <v>30</v>
      </c>
      <c r="M2254" s="6" t="str">
        <f>VLOOKUP($A2254,'Hospitalisation Details'!$A$1:$O$2344,5,FALSE)</f>
        <v>30-Sep-2004</v>
      </c>
      <c r="N2254" s="28">
        <f>VLOOKUP($A2254,'Hospitalisation Details'!$A$1:$O$2344,6,FALSE)</f>
        <v>18</v>
      </c>
      <c r="O2254" s="28">
        <f>VLOOKUP($A2254,'Hospitalisation Details'!$A$1:$O$2344,7,FALSE)</f>
        <v>0</v>
      </c>
      <c r="P2254" s="28">
        <f>VLOOKUP($A2254,'Hospitalisation Details'!$A$1:$O$2344,8,FALSE)</f>
        <v>1283</v>
      </c>
      <c r="Q2254" t="str">
        <f>VLOOKUP($A2254,'Hospitalisation Details'!$A$1:$O$2344,3,FALSE)</f>
        <v>Sep</v>
      </c>
    </row>
    <row r="2255" spans="1:17" ht="15.6" x14ac:dyDescent="0.3">
      <c r="A2255" s="21" t="s">
        <v>102</v>
      </c>
      <c r="B2255" t="str">
        <f>VLOOKUP($A2255,'Customer Names'!$A$2:$D$2336,3,FALSE)</f>
        <v>Alexandra</v>
      </c>
      <c r="C2255">
        <f>VLOOKUP($A2255,'Medical Examinations'!$A$1:$J$2336,2,FALSE)</f>
        <v>15.22</v>
      </c>
      <c r="D2255">
        <f>VLOOKUP($A2255,'Medical Examinations'!$A$1:$J$2336,3,FALSE)</f>
        <v>4.92</v>
      </c>
      <c r="E2255" t="str">
        <f>VLOOKUP($A2255,'Medical Examinations'!$A$1:$J$2336,4,FALSE)</f>
        <v>Yes</v>
      </c>
      <c r="F2255" t="str">
        <f>VLOOKUP($A2255,'Medical Examinations'!$A$1:$J$2336,5,FALSE)</f>
        <v>No</v>
      </c>
      <c r="G2255" t="str">
        <f>VLOOKUP($A2255,'Medical Examinations'!$A$1:$J$2336,6,FALSE)</f>
        <v>Yes</v>
      </c>
      <c r="H2255">
        <f>VLOOKUP($A2255,'Medical Examinations'!$A$1:$J$2336,7,FALSE)</f>
        <v>1</v>
      </c>
      <c r="I2255" t="str">
        <f>VLOOKUP($A2255,'Medical Examinations'!$A$1:$J$2336,8,FALSE)</f>
        <v>No</v>
      </c>
      <c r="J2255" t="str">
        <f>VLOOKUP($A2255,'Medical Examinations'!$A$1:$J$2336,9,FALSE)</f>
        <v>Under Weight</v>
      </c>
      <c r="K2255" t="str">
        <f>VLOOKUP($A2255,'Medical Examinations'!$A$1:$J$2336,10,FALSE)</f>
        <v>Normal</v>
      </c>
      <c r="L2255">
        <f>VLOOKUP($A2255,'Hospitalisation Details'!$A$1:$O$2344,2,FALSE)</f>
        <v>26</v>
      </c>
      <c r="M2255" s="6" t="str">
        <f>VLOOKUP($A2255,'Hospitalisation Details'!$A$1:$O$2344,5,FALSE)</f>
        <v>26-Oct-1997</v>
      </c>
      <c r="N2255" s="28">
        <f>VLOOKUP($A2255,'Hospitalisation Details'!$A$1:$O$2344,6,FALSE)</f>
        <v>25</v>
      </c>
      <c r="O2255" s="28">
        <f>VLOOKUP($A2255,'Hospitalisation Details'!$A$1:$O$2344,7,FALSE)</f>
        <v>0</v>
      </c>
      <c r="P2255" s="28">
        <f>VLOOKUP($A2255,'Hospitalisation Details'!$A$1:$O$2344,8,FALSE)</f>
        <v>1276</v>
      </c>
      <c r="Q2255" t="str">
        <f>VLOOKUP($A2255,'Hospitalisation Details'!$A$1:$O$2344,3,FALSE)</f>
        <v>Oct</v>
      </c>
    </row>
    <row r="2256" spans="1:17" ht="15.6" x14ac:dyDescent="0.3">
      <c r="A2256" s="21" t="s">
        <v>101</v>
      </c>
      <c r="B2256" t="str">
        <f>VLOOKUP($A2256,'Customer Names'!$A$2:$D$2336,3,FALSE)</f>
        <v>Martha L</v>
      </c>
      <c r="C2256">
        <f>VLOOKUP($A2256,'Medical Examinations'!$A$1:$J$2336,2,FALSE)</f>
        <v>20.72</v>
      </c>
      <c r="D2256">
        <f>VLOOKUP($A2256,'Medical Examinations'!$A$1:$J$2336,3,FALSE)</f>
        <v>9.4600000000000009</v>
      </c>
      <c r="E2256" t="str">
        <f>VLOOKUP($A2256,'Medical Examinations'!$A$1:$J$2336,4,FALSE)</f>
        <v>No</v>
      </c>
      <c r="F2256" t="str">
        <f>VLOOKUP($A2256,'Medical Examinations'!$A$1:$J$2336,5,FALSE)</f>
        <v>No</v>
      </c>
      <c r="G2256" t="str">
        <f>VLOOKUP($A2256,'Medical Examinations'!$A$1:$J$2336,6,FALSE)</f>
        <v>No</v>
      </c>
      <c r="H2256">
        <f>VLOOKUP($A2256,'Medical Examinations'!$A$1:$J$2336,7,FALSE)</f>
        <v>0</v>
      </c>
      <c r="I2256" t="str">
        <f>VLOOKUP($A2256,'Medical Examinations'!$A$1:$J$2336,8,FALSE)</f>
        <v>No</v>
      </c>
      <c r="J2256" t="str">
        <f>VLOOKUP($A2256,'Medical Examinations'!$A$1:$J$2336,9,FALSE)</f>
        <v>Normal Weight</v>
      </c>
      <c r="K2256" t="str">
        <f>VLOOKUP($A2256,'Medical Examinations'!$A$1:$J$2336,10,FALSE)</f>
        <v>Diabetes</v>
      </c>
      <c r="L2256">
        <f>VLOOKUP($A2256,'Hospitalisation Details'!$A$1:$O$2344,2,FALSE)</f>
        <v>4</v>
      </c>
      <c r="M2256" s="6" t="str">
        <f>VLOOKUP($A2256,'Hospitalisation Details'!$A$1:$O$2344,5,FALSE)</f>
        <v>4-Dec-2002</v>
      </c>
      <c r="N2256" s="28">
        <f>VLOOKUP($A2256,'Hospitalisation Details'!$A$1:$O$2344,6,FALSE)</f>
        <v>20</v>
      </c>
      <c r="O2256" s="28">
        <f>VLOOKUP($A2256,'Hospitalisation Details'!$A$1:$O$2344,7,FALSE)</f>
        <v>0</v>
      </c>
      <c r="P2256" s="28">
        <f>VLOOKUP($A2256,'Hospitalisation Details'!$A$1:$O$2344,8,FALSE)</f>
        <v>1267</v>
      </c>
      <c r="Q2256" t="str">
        <f>VLOOKUP($A2256,'Hospitalisation Details'!$A$1:$O$2344,3,FALSE)</f>
        <v>Dec</v>
      </c>
    </row>
    <row r="2257" spans="1:17" ht="15.6" x14ac:dyDescent="0.3">
      <c r="A2257" s="21" t="s">
        <v>100</v>
      </c>
      <c r="B2257" t="str">
        <f>VLOOKUP($A2257,'Customer Names'!$A$2:$D$2336,3,FALSE)</f>
        <v>Ryan C</v>
      </c>
      <c r="C2257">
        <f>VLOOKUP($A2257,'Medical Examinations'!$A$1:$J$2336,2,FALSE)</f>
        <v>35.4</v>
      </c>
      <c r="D2257">
        <f>VLOOKUP($A2257,'Medical Examinations'!$A$1:$J$2336,3,FALSE)</f>
        <v>5.94</v>
      </c>
      <c r="E2257" t="str">
        <f>VLOOKUP($A2257,'Medical Examinations'!$A$1:$J$2336,4,FALSE)</f>
        <v>No</v>
      </c>
      <c r="F2257" t="str">
        <f>VLOOKUP($A2257,'Medical Examinations'!$A$1:$J$2336,5,FALSE)</f>
        <v>No</v>
      </c>
      <c r="G2257" t="str">
        <f>VLOOKUP($A2257,'Medical Examinations'!$A$1:$J$2336,6,FALSE)</f>
        <v>Yes</v>
      </c>
      <c r="H2257">
        <f>VLOOKUP($A2257,'Medical Examinations'!$A$1:$J$2336,7,FALSE)</f>
        <v>1</v>
      </c>
      <c r="I2257" t="str">
        <f>VLOOKUP($A2257,'Medical Examinations'!$A$1:$J$2336,8,FALSE)</f>
        <v>No</v>
      </c>
      <c r="J2257" t="str">
        <f>VLOOKUP($A2257,'Medical Examinations'!$A$1:$J$2336,9,FALSE)</f>
        <v>Obesity</v>
      </c>
      <c r="K2257" t="str">
        <f>VLOOKUP($A2257,'Medical Examinations'!$A$1:$J$2336,10,FALSE)</f>
        <v>Prediabetes</v>
      </c>
      <c r="L2257">
        <f>VLOOKUP($A2257,'Hospitalisation Details'!$A$1:$O$2344,2,FALSE)</f>
        <v>21</v>
      </c>
      <c r="M2257" s="6" t="str">
        <f>VLOOKUP($A2257,'Hospitalisation Details'!$A$1:$O$2344,5,FALSE)</f>
        <v>21-Nov-2003</v>
      </c>
      <c r="N2257" s="28">
        <f>VLOOKUP($A2257,'Hospitalisation Details'!$A$1:$O$2344,6,FALSE)</f>
        <v>19</v>
      </c>
      <c r="O2257" s="28">
        <f>VLOOKUP($A2257,'Hospitalisation Details'!$A$1:$O$2344,7,FALSE)</f>
        <v>0</v>
      </c>
      <c r="P2257" s="28">
        <f>VLOOKUP($A2257,'Hospitalisation Details'!$A$1:$O$2344,8,FALSE)</f>
        <v>1263.25</v>
      </c>
      <c r="Q2257" t="str">
        <f>VLOOKUP($A2257,'Hospitalisation Details'!$A$1:$O$2344,3,FALSE)</f>
        <v>Nov</v>
      </c>
    </row>
    <row r="2258" spans="1:17" ht="15.6" x14ac:dyDescent="0.3">
      <c r="A2258" s="21" t="s">
        <v>99</v>
      </c>
      <c r="B2258" t="str">
        <f>VLOOKUP($A2258,'Customer Names'!$A$2:$D$2336,3,FALSE)</f>
        <v>Cliff</v>
      </c>
      <c r="C2258">
        <f>VLOOKUP($A2258,'Medical Examinations'!$A$1:$J$2336,2,FALSE)</f>
        <v>34.4</v>
      </c>
      <c r="D2258">
        <f>VLOOKUP($A2258,'Medical Examinations'!$A$1:$J$2336,3,FALSE)</f>
        <v>5.7</v>
      </c>
      <c r="E2258" t="str">
        <f>VLOOKUP($A2258,'Medical Examinations'!$A$1:$J$2336,4,FALSE)</f>
        <v>No</v>
      </c>
      <c r="F2258" t="str">
        <f>VLOOKUP($A2258,'Medical Examinations'!$A$1:$J$2336,5,FALSE)</f>
        <v>No</v>
      </c>
      <c r="G2258" t="str">
        <f>VLOOKUP($A2258,'Medical Examinations'!$A$1:$J$2336,6,FALSE)</f>
        <v>Yes</v>
      </c>
      <c r="H2258">
        <f>VLOOKUP($A2258,'Medical Examinations'!$A$1:$J$2336,7,FALSE)</f>
        <v>1</v>
      </c>
      <c r="I2258" t="str">
        <f>VLOOKUP($A2258,'Medical Examinations'!$A$1:$J$2336,8,FALSE)</f>
        <v>No</v>
      </c>
      <c r="J2258" t="str">
        <f>VLOOKUP($A2258,'Medical Examinations'!$A$1:$J$2336,9,FALSE)</f>
        <v>Obesity</v>
      </c>
      <c r="K2258" t="str">
        <f>VLOOKUP($A2258,'Medical Examinations'!$A$1:$J$2336,10,FALSE)</f>
        <v>Normal</v>
      </c>
      <c r="L2258">
        <f>VLOOKUP($A2258,'Hospitalisation Details'!$A$1:$O$2344,2,FALSE)</f>
        <v>15</v>
      </c>
      <c r="M2258" s="6" t="str">
        <f>VLOOKUP($A2258,'Hospitalisation Details'!$A$1:$O$2344,5,FALSE)</f>
        <v>15-Aug-2003</v>
      </c>
      <c r="N2258" s="28">
        <f>VLOOKUP($A2258,'Hospitalisation Details'!$A$1:$O$2344,6,FALSE)</f>
        <v>19</v>
      </c>
      <c r="O2258" s="28">
        <f>VLOOKUP($A2258,'Hospitalisation Details'!$A$1:$O$2344,7,FALSE)</f>
        <v>0</v>
      </c>
      <c r="P2258" s="28">
        <f>VLOOKUP($A2258,'Hospitalisation Details'!$A$1:$O$2344,8,FALSE)</f>
        <v>1261.8599999999999</v>
      </c>
      <c r="Q2258" t="str">
        <f>VLOOKUP($A2258,'Hospitalisation Details'!$A$1:$O$2344,3,FALSE)</f>
        <v>Aug</v>
      </c>
    </row>
    <row r="2259" spans="1:17" ht="15.6" x14ac:dyDescent="0.3">
      <c r="A2259" s="21" t="s">
        <v>98</v>
      </c>
      <c r="B2259" t="str">
        <f>VLOOKUP($A2259,'Customer Names'!$A$2:$D$2336,3,FALSE)</f>
        <v>Blue</v>
      </c>
      <c r="C2259">
        <f>VLOOKUP($A2259,'Medical Examinations'!$A$1:$J$2336,2,FALSE)</f>
        <v>34.1</v>
      </c>
      <c r="D2259">
        <f>VLOOKUP($A2259,'Medical Examinations'!$A$1:$J$2336,3,FALSE)</f>
        <v>4.13</v>
      </c>
      <c r="E2259" t="str">
        <f>VLOOKUP($A2259,'Medical Examinations'!$A$1:$J$2336,4,FALSE)</f>
        <v>No</v>
      </c>
      <c r="F2259" t="str">
        <f>VLOOKUP($A2259,'Medical Examinations'!$A$1:$J$2336,5,FALSE)</f>
        <v>No</v>
      </c>
      <c r="G2259" t="str">
        <f>VLOOKUP($A2259,'Medical Examinations'!$A$1:$J$2336,6,FALSE)</f>
        <v>Yes</v>
      </c>
      <c r="H2259">
        <f>VLOOKUP($A2259,'Medical Examinations'!$A$1:$J$2336,7,FALSE)</f>
        <v>1</v>
      </c>
      <c r="I2259" t="str">
        <f>VLOOKUP($A2259,'Medical Examinations'!$A$1:$J$2336,8,FALSE)</f>
        <v>No</v>
      </c>
      <c r="J2259" t="str">
        <f>VLOOKUP($A2259,'Medical Examinations'!$A$1:$J$2336,9,FALSE)</f>
        <v>Obesity</v>
      </c>
      <c r="K2259" t="str">
        <f>VLOOKUP($A2259,'Medical Examinations'!$A$1:$J$2336,10,FALSE)</f>
        <v>Normal</v>
      </c>
      <c r="L2259">
        <f>VLOOKUP($A2259,'Hospitalisation Details'!$A$1:$O$2344,2,FALSE)</f>
        <v>30</v>
      </c>
      <c r="M2259" s="6" t="str">
        <f>VLOOKUP($A2259,'Hospitalisation Details'!$A$1:$O$2344,5,FALSE)</f>
        <v>30-Oct-2003</v>
      </c>
      <c r="N2259" s="28">
        <f>VLOOKUP($A2259,'Hospitalisation Details'!$A$1:$O$2344,6,FALSE)</f>
        <v>19</v>
      </c>
      <c r="O2259" s="28">
        <f>VLOOKUP($A2259,'Hospitalisation Details'!$A$1:$O$2344,7,FALSE)</f>
        <v>0</v>
      </c>
      <c r="P2259" s="28">
        <f>VLOOKUP($A2259,'Hospitalisation Details'!$A$1:$O$2344,8,FALSE)</f>
        <v>1261.44</v>
      </c>
      <c r="Q2259" t="str">
        <f>VLOOKUP($A2259,'Hospitalisation Details'!$A$1:$O$2344,3,FALSE)</f>
        <v>Oct</v>
      </c>
    </row>
    <row r="2260" spans="1:17" ht="15.6" x14ac:dyDescent="0.3">
      <c r="A2260" s="21" t="s">
        <v>97</v>
      </c>
      <c r="B2260" t="str">
        <f>VLOOKUP($A2260,'Customer Names'!$A$2:$D$2336,3,FALSE)</f>
        <v>Jeffrey M</v>
      </c>
      <c r="C2260">
        <f>VLOOKUP($A2260,'Medical Examinations'!$A$1:$J$2336,2,FALSE)</f>
        <v>30.4</v>
      </c>
      <c r="D2260">
        <f>VLOOKUP($A2260,'Medical Examinations'!$A$1:$J$2336,3,FALSE)</f>
        <v>4.7699999999999996</v>
      </c>
      <c r="E2260" t="str">
        <f>VLOOKUP($A2260,'Medical Examinations'!$A$1:$J$2336,4,FALSE)</f>
        <v>No</v>
      </c>
      <c r="F2260" t="str">
        <f>VLOOKUP($A2260,'Medical Examinations'!$A$1:$J$2336,5,FALSE)</f>
        <v>No</v>
      </c>
      <c r="G2260" t="str">
        <f>VLOOKUP($A2260,'Medical Examinations'!$A$1:$J$2336,6,FALSE)</f>
        <v>Yes</v>
      </c>
      <c r="H2260">
        <f>VLOOKUP($A2260,'Medical Examinations'!$A$1:$J$2336,7,FALSE)</f>
        <v>1</v>
      </c>
      <c r="I2260" t="str">
        <f>VLOOKUP($A2260,'Medical Examinations'!$A$1:$J$2336,8,FALSE)</f>
        <v>No</v>
      </c>
      <c r="J2260" t="str">
        <f>VLOOKUP($A2260,'Medical Examinations'!$A$1:$J$2336,9,FALSE)</f>
        <v>Obesity</v>
      </c>
      <c r="K2260" t="str">
        <f>VLOOKUP($A2260,'Medical Examinations'!$A$1:$J$2336,10,FALSE)</f>
        <v>Normal</v>
      </c>
      <c r="L2260">
        <f>VLOOKUP($A2260,'Hospitalisation Details'!$A$1:$O$2344,2,FALSE)</f>
        <v>13</v>
      </c>
      <c r="M2260" s="6" t="str">
        <f>VLOOKUP($A2260,'Hospitalisation Details'!$A$1:$O$2344,5,FALSE)</f>
        <v>13-Oct-2003</v>
      </c>
      <c r="N2260" s="28">
        <f>VLOOKUP($A2260,'Hospitalisation Details'!$A$1:$O$2344,6,FALSE)</f>
        <v>19</v>
      </c>
      <c r="O2260" s="28">
        <f>VLOOKUP($A2260,'Hospitalisation Details'!$A$1:$O$2344,7,FALSE)</f>
        <v>0</v>
      </c>
      <c r="P2260" s="28">
        <f>VLOOKUP($A2260,'Hospitalisation Details'!$A$1:$O$2344,8,FALSE)</f>
        <v>1256.3</v>
      </c>
      <c r="Q2260" t="str">
        <f>VLOOKUP($A2260,'Hospitalisation Details'!$A$1:$O$2344,3,FALSE)</f>
        <v>Oct</v>
      </c>
    </row>
    <row r="2261" spans="1:17" ht="15.6" x14ac:dyDescent="0.3">
      <c r="A2261" s="21" t="s">
        <v>96</v>
      </c>
      <c r="B2261" t="str">
        <f>VLOOKUP($A2261,'Customer Names'!$A$2:$D$2336,3,FALSE)</f>
        <v>Andrew</v>
      </c>
      <c r="C2261">
        <f>VLOOKUP($A2261,'Medical Examinations'!$A$1:$J$2336,2,FALSE)</f>
        <v>28.7</v>
      </c>
      <c r="D2261">
        <f>VLOOKUP($A2261,'Medical Examinations'!$A$1:$J$2336,3,FALSE)</f>
        <v>4.99</v>
      </c>
      <c r="E2261" t="str">
        <f>VLOOKUP($A2261,'Medical Examinations'!$A$1:$J$2336,4,FALSE)</f>
        <v>No</v>
      </c>
      <c r="F2261" t="str">
        <f>VLOOKUP($A2261,'Medical Examinations'!$A$1:$J$2336,5,FALSE)</f>
        <v>No</v>
      </c>
      <c r="G2261" t="str">
        <f>VLOOKUP($A2261,'Medical Examinations'!$A$1:$J$2336,6,FALSE)</f>
        <v>Yes</v>
      </c>
      <c r="H2261">
        <f>VLOOKUP($A2261,'Medical Examinations'!$A$1:$J$2336,7,FALSE)</f>
        <v>1</v>
      </c>
      <c r="I2261" t="str">
        <f>VLOOKUP($A2261,'Medical Examinations'!$A$1:$J$2336,8,FALSE)</f>
        <v>No</v>
      </c>
      <c r="J2261" t="str">
        <f>VLOOKUP($A2261,'Medical Examinations'!$A$1:$J$2336,9,FALSE)</f>
        <v>Over Weight</v>
      </c>
      <c r="K2261" t="str">
        <f>VLOOKUP($A2261,'Medical Examinations'!$A$1:$J$2336,10,FALSE)</f>
        <v>Normal</v>
      </c>
      <c r="L2261">
        <f>VLOOKUP($A2261,'Hospitalisation Details'!$A$1:$O$2344,2,FALSE)</f>
        <v>10</v>
      </c>
      <c r="M2261" s="6" t="str">
        <f>VLOOKUP($A2261,'Hospitalisation Details'!$A$1:$O$2344,5,FALSE)</f>
        <v>10-Dec-2003</v>
      </c>
      <c r="N2261" s="28">
        <f>VLOOKUP($A2261,'Hospitalisation Details'!$A$1:$O$2344,6,FALSE)</f>
        <v>19</v>
      </c>
      <c r="O2261" s="28">
        <f>VLOOKUP($A2261,'Hospitalisation Details'!$A$1:$O$2344,7,FALSE)</f>
        <v>0</v>
      </c>
      <c r="P2261" s="28">
        <f>VLOOKUP($A2261,'Hospitalisation Details'!$A$1:$O$2344,8,FALSE)</f>
        <v>1253.94</v>
      </c>
      <c r="Q2261" t="str">
        <f>VLOOKUP($A2261,'Hospitalisation Details'!$A$1:$O$2344,3,FALSE)</f>
        <v>Dec</v>
      </c>
    </row>
    <row r="2262" spans="1:17" ht="15.6" x14ac:dyDescent="0.3">
      <c r="A2262" s="21" t="s">
        <v>95</v>
      </c>
      <c r="B2262" t="str">
        <f>VLOOKUP($A2262,'Customer Names'!$A$2:$D$2336,3,FALSE)</f>
        <v>Julia</v>
      </c>
      <c r="C2262">
        <f>VLOOKUP($A2262,'Medical Examinations'!$A$1:$J$2336,2,FALSE)</f>
        <v>17.440000000000001</v>
      </c>
      <c r="D2262">
        <f>VLOOKUP($A2262,'Medical Examinations'!$A$1:$J$2336,3,FALSE)</f>
        <v>4.42</v>
      </c>
      <c r="E2262" t="str">
        <f>VLOOKUP($A2262,'Medical Examinations'!$A$1:$J$2336,4,FALSE)</f>
        <v>Yes</v>
      </c>
      <c r="F2262" t="str">
        <f>VLOOKUP($A2262,'Medical Examinations'!$A$1:$J$2336,5,FALSE)</f>
        <v>No</v>
      </c>
      <c r="G2262" t="str">
        <f>VLOOKUP($A2262,'Medical Examinations'!$A$1:$J$2336,6,FALSE)</f>
        <v>Yes</v>
      </c>
      <c r="H2262">
        <f>VLOOKUP($A2262,'Medical Examinations'!$A$1:$J$2336,7,FALSE)</f>
        <v>1</v>
      </c>
      <c r="I2262" t="str">
        <f>VLOOKUP($A2262,'Medical Examinations'!$A$1:$J$2336,8,FALSE)</f>
        <v>No</v>
      </c>
      <c r="J2262" t="str">
        <f>VLOOKUP($A2262,'Medical Examinations'!$A$1:$J$2336,9,FALSE)</f>
        <v>Under Weight</v>
      </c>
      <c r="K2262" t="str">
        <f>VLOOKUP($A2262,'Medical Examinations'!$A$1:$J$2336,10,FALSE)</f>
        <v>Normal</v>
      </c>
      <c r="L2262">
        <f>VLOOKUP($A2262,'Hospitalisation Details'!$A$1:$O$2344,2,FALSE)</f>
        <v>4</v>
      </c>
      <c r="M2262" s="6" t="str">
        <f>VLOOKUP($A2262,'Hospitalisation Details'!$A$1:$O$2344,5,FALSE)</f>
        <v>4-Nov-1997</v>
      </c>
      <c r="N2262" s="28">
        <f>VLOOKUP($A2262,'Hospitalisation Details'!$A$1:$O$2344,6,FALSE)</f>
        <v>25</v>
      </c>
      <c r="O2262" s="28">
        <f>VLOOKUP($A2262,'Hospitalisation Details'!$A$1:$O$2344,7,FALSE)</f>
        <v>0</v>
      </c>
      <c r="P2262" s="28">
        <f>VLOOKUP($A2262,'Hospitalisation Details'!$A$1:$O$2344,8,FALSE)</f>
        <v>1253</v>
      </c>
      <c r="Q2262" t="str">
        <f>VLOOKUP($A2262,'Hospitalisation Details'!$A$1:$O$2344,3,FALSE)</f>
        <v>Nov</v>
      </c>
    </row>
    <row r="2263" spans="1:17" ht="15.6" x14ac:dyDescent="0.3">
      <c r="A2263" s="21" t="s">
        <v>94</v>
      </c>
      <c r="B2263" t="str">
        <f>VLOOKUP($A2263,'Customer Names'!$A$2:$D$2336,3,FALSE)</f>
        <v>Daniel</v>
      </c>
      <c r="C2263">
        <f>VLOOKUP($A2263,'Medical Examinations'!$A$1:$J$2336,2,FALSE)</f>
        <v>27.6</v>
      </c>
      <c r="D2263">
        <f>VLOOKUP($A2263,'Medical Examinations'!$A$1:$J$2336,3,FALSE)</f>
        <v>4.01</v>
      </c>
      <c r="E2263" t="str">
        <f>VLOOKUP($A2263,'Medical Examinations'!$A$1:$J$2336,4,FALSE)</f>
        <v>No</v>
      </c>
      <c r="F2263" t="str">
        <f>VLOOKUP($A2263,'Medical Examinations'!$A$1:$J$2336,5,FALSE)</f>
        <v>No</v>
      </c>
      <c r="G2263" t="str">
        <f>VLOOKUP($A2263,'Medical Examinations'!$A$1:$J$2336,6,FALSE)</f>
        <v>Yes</v>
      </c>
      <c r="H2263">
        <f>VLOOKUP($A2263,'Medical Examinations'!$A$1:$J$2336,7,FALSE)</f>
        <v>1</v>
      </c>
      <c r="I2263" t="str">
        <f>VLOOKUP($A2263,'Medical Examinations'!$A$1:$J$2336,8,FALSE)</f>
        <v>No</v>
      </c>
      <c r="J2263" t="str">
        <f>VLOOKUP($A2263,'Medical Examinations'!$A$1:$J$2336,9,FALSE)</f>
        <v>Over Weight</v>
      </c>
      <c r="K2263" t="str">
        <f>VLOOKUP($A2263,'Medical Examinations'!$A$1:$J$2336,10,FALSE)</f>
        <v>Normal</v>
      </c>
      <c r="L2263">
        <f>VLOOKUP($A2263,'Hospitalisation Details'!$A$1:$O$2344,2,FALSE)</f>
        <v>15</v>
      </c>
      <c r="M2263" s="6" t="str">
        <f>VLOOKUP($A2263,'Hospitalisation Details'!$A$1:$O$2344,5,FALSE)</f>
        <v>15-Sep-2003</v>
      </c>
      <c r="N2263" s="28">
        <f>VLOOKUP($A2263,'Hospitalisation Details'!$A$1:$O$2344,6,FALSE)</f>
        <v>19</v>
      </c>
      <c r="O2263" s="28">
        <f>VLOOKUP($A2263,'Hospitalisation Details'!$A$1:$O$2344,7,FALSE)</f>
        <v>0</v>
      </c>
      <c r="P2263" s="28">
        <f>VLOOKUP($A2263,'Hospitalisation Details'!$A$1:$O$2344,8,FALSE)</f>
        <v>1252.4100000000001</v>
      </c>
      <c r="Q2263" t="str">
        <f>VLOOKUP($A2263,'Hospitalisation Details'!$A$1:$O$2344,3,FALSE)</f>
        <v>Sep</v>
      </c>
    </row>
    <row r="2264" spans="1:17" ht="15.6" x14ac:dyDescent="0.3">
      <c r="A2264" s="21" t="s">
        <v>93</v>
      </c>
      <c r="B2264" t="str">
        <f>VLOOKUP($A2264,'Customer Names'!$A$2:$D$2336,3,FALSE)</f>
        <v>Jaime</v>
      </c>
      <c r="C2264">
        <f>VLOOKUP($A2264,'Medical Examinations'!$A$1:$J$2336,2,FALSE)</f>
        <v>20.7</v>
      </c>
      <c r="D2264">
        <f>VLOOKUP($A2264,'Medical Examinations'!$A$1:$J$2336,3,FALSE)</f>
        <v>4.49</v>
      </c>
      <c r="E2264" t="str">
        <f>VLOOKUP($A2264,'Medical Examinations'!$A$1:$J$2336,4,FALSE)</f>
        <v>No</v>
      </c>
      <c r="F2264" t="str">
        <f>VLOOKUP($A2264,'Medical Examinations'!$A$1:$J$2336,5,FALSE)</f>
        <v>No</v>
      </c>
      <c r="G2264" t="str">
        <f>VLOOKUP($A2264,'Medical Examinations'!$A$1:$J$2336,6,FALSE)</f>
        <v>Yes</v>
      </c>
      <c r="H2264">
        <f>VLOOKUP($A2264,'Medical Examinations'!$A$1:$J$2336,7,FALSE)</f>
        <v>1</v>
      </c>
      <c r="I2264" t="str">
        <f>VLOOKUP($A2264,'Medical Examinations'!$A$1:$J$2336,8,FALSE)</f>
        <v>No</v>
      </c>
      <c r="J2264" t="str">
        <f>VLOOKUP($A2264,'Medical Examinations'!$A$1:$J$2336,9,FALSE)</f>
        <v>Normal Weight</v>
      </c>
      <c r="K2264" t="str">
        <f>VLOOKUP($A2264,'Medical Examinations'!$A$1:$J$2336,10,FALSE)</f>
        <v>Normal</v>
      </c>
      <c r="L2264">
        <f>VLOOKUP($A2264,'Hospitalisation Details'!$A$1:$O$2344,2,FALSE)</f>
        <v>8</v>
      </c>
      <c r="M2264" s="6" t="str">
        <f>VLOOKUP($A2264,'Hospitalisation Details'!$A$1:$O$2344,5,FALSE)</f>
        <v>8-Sep-2003</v>
      </c>
      <c r="N2264" s="28">
        <f>VLOOKUP($A2264,'Hospitalisation Details'!$A$1:$O$2344,6,FALSE)</f>
        <v>19</v>
      </c>
      <c r="O2264" s="28">
        <f>VLOOKUP($A2264,'Hospitalisation Details'!$A$1:$O$2344,7,FALSE)</f>
        <v>0</v>
      </c>
      <c r="P2264" s="28">
        <f>VLOOKUP($A2264,'Hospitalisation Details'!$A$1:$O$2344,8,FALSE)</f>
        <v>1242.82</v>
      </c>
      <c r="Q2264" t="str">
        <f>VLOOKUP($A2264,'Hospitalisation Details'!$A$1:$O$2344,3,FALSE)</f>
        <v>Sep</v>
      </c>
    </row>
    <row r="2265" spans="1:17" ht="15.6" x14ac:dyDescent="0.3">
      <c r="A2265" s="21" t="s">
        <v>92</v>
      </c>
      <c r="B2265" t="str">
        <f>VLOOKUP($A2265,'Customer Names'!$A$2:$D$2336,3,FALSE)</f>
        <v>Mohd Syahidan</v>
      </c>
      <c r="C2265">
        <f>VLOOKUP($A2265,'Medical Examinations'!$A$1:$J$2336,2,FALSE)</f>
        <v>20.3</v>
      </c>
      <c r="D2265">
        <f>VLOOKUP($A2265,'Medical Examinations'!$A$1:$J$2336,3,FALSE)</f>
        <v>6.37</v>
      </c>
      <c r="E2265" t="str">
        <f>VLOOKUP($A2265,'Medical Examinations'!$A$1:$J$2336,4,FALSE)</f>
        <v>No</v>
      </c>
      <c r="F2265" t="str">
        <f>VLOOKUP($A2265,'Medical Examinations'!$A$1:$J$2336,5,FALSE)</f>
        <v>No</v>
      </c>
      <c r="G2265" t="str">
        <f>VLOOKUP($A2265,'Medical Examinations'!$A$1:$J$2336,6,FALSE)</f>
        <v>Yes</v>
      </c>
      <c r="H2265">
        <f>VLOOKUP($A2265,'Medical Examinations'!$A$1:$J$2336,7,FALSE)</f>
        <v>1</v>
      </c>
      <c r="I2265" t="str">
        <f>VLOOKUP($A2265,'Medical Examinations'!$A$1:$J$2336,8,FALSE)</f>
        <v>No</v>
      </c>
      <c r="J2265" t="str">
        <f>VLOOKUP($A2265,'Medical Examinations'!$A$1:$J$2336,9,FALSE)</f>
        <v>Normal Weight</v>
      </c>
      <c r="K2265" t="str">
        <f>VLOOKUP($A2265,'Medical Examinations'!$A$1:$J$2336,10,FALSE)</f>
        <v>Prediabetes</v>
      </c>
      <c r="L2265">
        <f>VLOOKUP($A2265,'Hospitalisation Details'!$A$1:$O$2344,2,FALSE)</f>
        <v>15</v>
      </c>
      <c r="M2265" s="6" t="str">
        <f>VLOOKUP($A2265,'Hospitalisation Details'!$A$1:$O$2344,5,FALSE)</f>
        <v>15-Sep-2003</v>
      </c>
      <c r="N2265" s="28">
        <f>VLOOKUP($A2265,'Hospitalisation Details'!$A$1:$O$2344,6,FALSE)</f>
        <v>19</v>
      </c>
      <c r="O2265" s="28">
        <f>VLOOKUP($A2265,'Hospitalisation Details'!$A$1:$O$2344,7,FALSE)</f>
        <v>0</v>
      </c>
      <c r="P2265" s="28">
        <f>VLOOKUP($A2265,'Hospitalisation Details'!$A$1:$O$2344,8,FALSE)</f>
        <v>1242.26</v>
      </c>
      <c r="Q2265" t="str">
        <f>VLOOKUP($A2265,'Hospitalisation Details'!$A$1:$O$2344,3,FALSE)</f>
        <v>Sep</v>
      </c>
    </row>
    <row r="2266" spans="1:17" ht="15.6" x14ac:dyDescent="0.3">
      <c r="A2266" s="21" t="s">
        <v>91</v>
      </c>
      <c r="B2266" t="str">
        <f>VLOOKUP($A2266,'Customer Names'!$A$2:$D$2336,3,FALSE)</f>
        <v>Matthew</v>
      </c>
      <c r="C2266">
        <f>VLOOKUP($A2266,'Medical Examinations'!$A$1:$J$2336,2,FALSE)</f>
        <v>19.8</v>
      </c>
      <c r="D2266">
        <f>VLOOKUP($A2266,'Medical Examinations'!$A$1:$J$2336,3,FALSE)</f>
        <v>5.12</v>
      </c>
      <c r="E2266" t="str">
        <f>VLOOKUP($A2266,'Medical Examinations'!$A$1:$J$2336,4,FALSE)</f>
        <v>No</v>
      </c>
      <c r="F2266" t="str">
        <f>VLOOKUP($A2266,'Medical Examinations'!$A$1:$J$2336,5,FALSE)</f>
        <v>No</v>
      </c>
      <c r="G2266" t="str">
        <f>VLOOKUP($A2266,'Medical Examinations'!$A$1:$J$2336,6,FALSE)</f>
        <v>Yes</v>
      </c>
      <c r="H2266">
        <f>VLOOKUP($A2266,'Medical Examinations'!$A$1:$J$2336,7,FALSE)</f>
        <v>1</v>
      </c>
      <c r="I2266" t="str">
        <f>VLOOKUP($A2266,'Medical Examinations'!$A$1:$J$2336,8,FALSE)</f>
        <v>No</v>
      </c>
      <c r="J2266" t="str">
        <f>VLOOKUP($A2266,'Medical Examinations'!$A$1:$J$2336,9,FALSE)</f>
        <v>Normal Weight</v>
      </c>
      <c r="K2266" t="str">
        <f>VLOOKUP($A2266,'Medical Examinations'!$A$1:$J$2336,10,FALSE)</f>
        <v>Normal</v>
      </c>
      <c r="L2266">
        <f>VLOOKUP($A2266,'Hospitalisation Details'!$A$1:$O$2344,2,FALSE)</f>
        <v>2</v>
      </c>
      <c r="M2266" s="6" t="str">
        <f>VLOOKUP($A2266,'Hospitalisation Details'!$A$1:$O$2344,5,FALSE)</f>
        <v>2-Aug-2003</v>
      </c>
      <c r="N2266" s="28">
        <f>VLOOKUP($A2266,'Hospitalisation Details'!$A$1:$O$2344,6,FALSE)</f>
        <v>19</v>
      </c>
      <c r="O2266" s="28">
        <f>VLOOKUP($A2266,'Hospitalisation Details'!$A$1:$O$2344,7,FALSE)</f>
        <v>0</v>
      </c>
      <c r="P2266" s="28">
        <f>VLOOKUP($A2266,'Hospitalisation Details'!$A$1:$O$2344,8,FALSE)</f>
        <v>1241.57</v>
      </c>
      <c r="Q2266" t="str">
        <f>VLOOKUP($A2266,'Hospitalisation Details'!$A$1:$O$2344,3,FALSE)</f>
        <v>Aug</v>
      </c>
    </row>
    <row r="2267" spans="1:17" ht="15.6" x14ac:dyDescent="0.3">
      <c r="A2267" s="21" t="s">
        <v>90</v>
      </c>
      <c r="B2267" t="str">
        <f>VLOOKUP($A2267,'Customer Names'!$A$2:$D$2336,3,FALSE)</f>
        <v>Elizabeth S</v>
      </c>
      <c r="C2267">
        <f>VLOOKUP($A2267,'Medical Examinations'!$A$1:$J$2336,2,FALSE)</f>
        <v>21.87</v>
      </c>
      <c r="D2267">
        <f>VLOOKUP($A2267,'Medical Examinations'!$A$1:$J$2336,3,FALSE)</f>
        <v>8.59</v>
      </c>
      <c r="E2267" t="str">
        <f>VLOOKUP($A2267,'Medical Examinations'!$A$1:$J$2336,4,FALSE)</f>
        <v>No</v>
      </c>
      <c r="F2267" t="str">
        <f>VLOOKUP($A2267,'Medical Examinations'!$A$1:$J$2336,5,FALSE)</f>
        <v>No</v>
      </c>
      <c r="G2267" t="str">
        <f>VLOOKUP($A2267,'Medical Examinations'!$A$1:$J$2336,6,FALSE)</f>
        <v>No</v>
      </c>
      <c r="H2267">
        <f>VLOOKUP($A2267,'Medical Examinations'!$A$1:$J$2336,7,FALSE)</f>
        <v>0</v>
      </c>
      <c r="I2267" t="str">
        <f>VLOOKUP($A2267,'Medical Examinations'!$A$1:$J$2336,8,FALSE)</f>
        <v>No</v>
      </c>
      <c r="J2267" t="str">
        <f>VLOOKUP($A2267,'Medical Examinations'!$A$1:$J$2336,9,FALSE)</f>
        <v>Normal Weight</v>
      </c>
      <c r="K2267" t="str">
        <f>VLOOKUP($A2267,'Medical Examinations'!$A$1:$J$2336,10,FALSE)</f>
        <v>Diabetes</v>
      </c>
      <c r="L2267">
        <f>VLOOKUP($A2267,'Hospitalisation Details'!$A$1:$O$2344,2,FALSE)</f>
        <v>1</v>
      </c>
      <c r="M2267" s="6" t="str">
        <f>VLOOKUP($A2267,'Hospitalisation Details'!$A$1:$O$2344,5,FALSE)</f>
        <v>1-Jul-2002</v>
      </c>
      <c r="N2267" s="28">
        <f>VLOOKUP($A2267,'Hospitalisation Details'!$A$1:$O$2344,6,FALSE)</f>
        <v>20</v>
      </c>
      <c r="O2267" s="28">
        <f>VLOOKUP($A2267,'Hospitalisation Details'!$A$1:$O$2344,7,FALSE)</f>
        <v>0</v>
      </c>
      <c r="P2267" s="28">
        <f>VLOOKUP($A2267,'Hospitalisation Details'!$A$1:$O$2344,8,FALSE)</f>
        <v>1241</v>
      </c>
      <c r="Q2267" t="str">
        <f>VLOOKUP($A2267,'Hospitalisation Details'!$A$1:$O$2344,3,FALSE)</f>
        <v>Jul</v>
      </c>
    </row>
    <row r="2268" spans="1:17" ht="15.6" x14ac:dyDescent="0.3">
      <c r="A2268" s="21" t="s">
        <v>89</v>
      </c>
      <c r="B2268" t="str">
        <f>VLOOKUP($A2268,'Customer Names'!$A$2:$D$2336,3,FALSE)</f>
        <v>Katie</v>
      </c>
      <c r="C2268">
        <f>VLOOKUP($A2268,'Medical Examinations'!$A$1:$J$2336,2,FALSE)</f>
        <v>16.600000000000001</v>
      </c>
      <c r="D2268">
        <f>VLOOKUP($A2268,'Medical Examinations'!$A$1:$J$2336,3,FALSE)</f>
        <v>5.87</v>
      </c>
      <c r="E2268" t="str">
        <f>VLOOKUP($A2268,'Medical Examinations'!$A$1:$J$2336,4,FALSE)</f>
        <v>No</v>
      </c>
      <c r="F2268" t="str">
        <f>VLOOKUP($A2268,'Medical Examinations'!$A$1:$J$2336,5,FALSE)</f>
        <v>No</v>
      </c>
      <c r="G2268" t="str">
        <f>VLOOKUP($A2268,'Medical Examinations'!$A$1:$J$2336,6,FALSE)</f>
        <v>No</v>
      </c>
      <c r="H2268">
        <f>VLOOKUP($A2268,'Medical Examinations'!$A$1:$J$2336,7,FALSE)</f>
        <v>1</v>
      </c>
      <c r="I2268" t="str">
        <f>VLOOKUP($A2268,'Medical Examinations'!$A$1:$J$2336,8,FALSE)</f>
        <v>No</v>
      </c>
      <c r="J2268" t="str">
        <f>VLOOKUP($A2268,'Medical Examinations'!$A$1:$J$2336,9,FALSE)</f>
        <v>Under Weight</v>
      </c>
      <c r="K2268" t="str">
        <f>VLOOKUP($A2268,'Medical Examinations'!$A$1:$J$2336,10,FALSE)</f>
        <v>Prediabetes</v>
      </c>
      <c r="L2268">
        <f>VLOOKUP($A2268,'Hospitalisation Details'!$A$1:$O$2344,2,FALSE)</f>
        <v>11</v>
      </c>
      <c r="M2268" s="6" t="str">
        <f>VLOOKUP($A2268,'Hospitalisation Details'!$A$1:$O$2344,5,FALSE)</f>
        <v>11-Oct-1998</v>
      </c>
      <c r="N2268" s="28">
        <f>VLOOKUP($A2268,'Hospitalisation Details'!$A$1:$O$2344,6,FALSE)</f>
        <v>24</v>
      </c>
      <c r="O2268" s="28">
        <f>VLOOKUP($A2268,'Hospitalisation Details'!$A$1:$O$2344,7,FALSE)</f>
        <v>0</v>
      </c>
      <c r="P2268" s="28">
        <f>VLOOKUP($A2268,'Hospitalisation Details'!$A$1:$O$2344,8,FALSE)</f>
        <v>1240</v>
      </c>
      <c r="Q2268" t="str">
        <f>VLOOKUP($A2268,'Hospitalisation Details'!$A$1:$O$2344,3,FALSE)</f>
        <v>Oct</v>
      </c>
    </row>
    <row r="2269" spans="1:17" ht="15.6" x14ac:dyDescent="0.3">
      <c r="A2269" s="21" t="s">
        <v>88</v>
      </c>
      <c r="B2269" t="str">
        <f>VLOOKUP($A2269,'Customer Names'!$A$2:$D$2336,3,FALSE)</f>
        <v>Christi A</v>
      </c>
      <c r="C2269">
        <f>VLOOKUP($A2269,'Medical Examinations'!$A$1:$J$2336,2,FALSE)</f>
        <v>21.98</v>
      </c>
      <c r="D2269">
        <f>VLOOKUP($A2269,'Medical Examinations'!$A$1:$J$2336,3,FALSE)</f>
        <v>7.03</v>
      </c>
      <c r="E2269" t="str">
        <f>VLOOKUP($A2269,'Medical Examinations'!$A$1:$J$2336,4,FALSE)</f>
        <v>No</v>
      </c>
      <c r="F2269" t="str">
        <f>VLOOKUP($A2269,'Medical Examinations'!$A$1:$J$2336,5,FALSE)</f>
        <v>No</v>
      </c>
      <c r="G2269" t="str">
        <f>VLOOKUP($A2269,'Medical Examinations'!$A$1:$J$2336,6,FALSE)</f>
        <v>No</v>
      </c>
      <c r="H2269">
        <f>VLOOKUP($A2269,'Medical Examinations'!$A$1:$J$2336,7,FALSE)</f>
        <v>0</v>
      </c>
      <c r="I2269" t="str">
        <f>VLOOKUP($A2269,'Medical Examinations'!$A$1:$J$2336,8,FALSE)</f>
        <v>No</v>
      </c>
      <c r="J2269" t="str">
        <f>VLOOKUP($A2269,'Medical Examinations'!$A$1:$J$2336,9,FALSE)</f>
        <v>Normal Weight</v>
      </c>
      <c r="K2269" t="str">
        <f>VLOOKUP($A2269,'Medical Examinations'!$A$1:$J$2336,10,FALSE)</f>
        <v>Diabetes</v>
      </c>
      <c r="L2269">
        <f>VLOOKUP($A2269,'Hospitalisation Details'!$A$1:$O$2344,2,FALSE)</f>
        <v>12</v>
      </c>
      <c r="M2269" s="6" t="str">
        <f>VLOOKUP($A2269,'Hospitalisation Details'!$A$1:$O$2344,5,FALSE)</f>
        <v>12-Dec-2002</v>
      </c>
      <c r="N2269" s="28">
        <f>VLOOKUP($A2269,'Hospitalisation Details'!$A$1:$O$2344,6,FALSE)</f>
        <v>20</v>
      </c>
      <c r="O2269" s="28">
        <f>VLOOKUP($A2269,'Hospitalisation Details'!$A$1:$O$2344,7,FALSE)</f>
        <v>0</v>
      </c>
      <c r="P2269" s="28">
        <f>VLOOKUP($A2269,'Hospitalisation Details'!$A$1:$O$2344,8,FALSE)</f>
        <v>1237</v>
      </c>
      <c r="Q2269" t="str">
        <f>VLOOKUP($A2269,'Hospitalisation Details'!$A$1:$O$2344,3,FALSE)</f>
        <v>Dec</v>
      </c>
    </row>
    <row r="2270" spans="1:17" ht="15.6" x14ac:dyDescent="0.3">
      <c r="A2270" s="21" t="s">
        <v>87</v>
      </c>
      <c r="B2270" t="str">
        <f>VLOOKUP($A2270,'Customer Names'!$A$2:$D$2336,3,FALSE)</f>
        <v>Sandra K</v>
      </c>
      <c r="C2270">
        <f>VLOOKUP($A2270,'Medical Examinations'!$A$1:$J$2336,2,FALSE)</f>
        <v>19.7</v>
      </c>
      <c r="D2270">
        <f>VLOOKUP($A2270,'Medical Examinations'!$A$1:$J$2336,3,FALSE)</f>
        <v>5.51</v>
      </c>
      <c r="E2270" t="str">
        <f>VLOOKUP($A2270,'Medical Examinations'!$A$1:$J$2336,4,FALSE)</f>
        <v>No</v>
      </c>
      <c r="F2270" t="str">
        <f>VLOOKUP($A2270,'Medical Examinations'!$A$1:$J$2336,5,FALSE)</f>
        <v>No</v>
      </c>
      <c r="G2270" t="str">
        <f>VLOOKUP($A2270,'Medical Examinations'!$A$1:$J$2336,6,FALSE)</f>
        <v>No</v>
      </c>
      <c r="H2270">
        <f>VLOOKUP($A2270,'Medical Examinations'!$A$1:$J$2336,7,FALSE)</f>
        <v>1</v>
      </c>
      <c r="I2270" t="str">
        <f>VLOOKUP($A2270,'Medical Examinations'!$A$1:$J$2336,8,FALSE)</f>
        <v>No</v>
      </c>
      <c r="J2270" t="str">
        <f>VLOOKUP($A2270,'Medical Examinations'!$A$1:$J$2336,9,FALSE)</f>
        <v>Normal Weight</v>
      </c>
      <c r="K2270" t="str">
        <f>VLOOKUP($A2270,'Medical Examinations'!$A$1:$J$2336,10,FALSE)</f>
        <v>Normal</v>
      </c>
      <c r="L2270">
        <f>VLOOKUP($A2270,'Hospitalisation Details'!$A$1:$O$2344,2,FALSE)</f>
        <v>13</v>
      </c>
      <c r="M2270" s="6" t="str">
        <f>VLOOKUP($A2270,'Hospitalisation Details'!$A$1:$O$2344,5,FALSE)</f>
        <v>13-Jul-1998</v>
      </c>
      <c r="N2270" s="28">
        <f>VLOOKUP($A2270,'Hospitalisation Details'!$A$1:$O$2344,6,FALSE)</f>
        <v>24</v>
      </c>
      <c r="O2270" s="28">
        <f>VLOOKUP($A2270,'Hospitalisation Details'!$A$1:$O$2344,7,FALSE)</f>
        <v>0</v>
      </c>
      <c r="P2270" s="28">
        <f>VLOOKUP($A2270,'Hospitalisation Details'!$A$1:$O$2344,8,FALSE)</f>
        <v>1234</v>
      </c>
      <c r="Q2270" t="str">
        <f>VLOOKUP($A2270,'Hospitalisation Details'!$A$1:$O$2344,3,FALSE)</f>
        <v>Jul</v>
      </c>
    </row>
    <row r="2271" spans="1:17" ht="15.6" x14ac:dyDescent="0.3">
      <c r="A2271" s="21" t="s">
        <v>86</v>
      </c>
      <c r="B2271" t="str">
        <f>VLOOKUP($A2271,'Customer Names'!$A$2:$D$2336,3,FALSE)</f>
        <v>Katharine</v>
      </c>
      <c r="C2271">
        <f>VLOOKUP($A2271,'Medical Examinations'!$A$1:$J$2336,2,FALSE)</f>
        <v>19.21</v>
      </c>
      <c r="D2271">
        <f>VLOOKUP($A2271,'Medical Examinations'!$A$1:$J$2336,3,FALSE)</f>
        <v>4.76</v>
      </c>
      <c r="E2271" t="str">
        <f>VLOOKUP($A2271,'Medical Examinations'!$A$1:$J$2336,4,FALSE)</f>
        <v>No</v>
      </c>
      <c r="F2271" t="str">
        <f>VLOOKUP($A2271,'Medical Examinations'!$A$1:$J$2336,5,FALSE)</f>
        <v>Yes</v>
      </c>
      <c r="G2271" t="str">
        <f>VLOOKUP($A2271,'Medical Examinations'!$A$1:$J$2336,6,FALSE)</f>
        <v>No</v>
      </c>
      <c r="H2271">
        <f>VLOOKUP($A2271,'Medical Examinations'!$A$1:$J$2336,7,FALSE)</f>
        <v>1</v>
      </c>
      <c r="I2271" t="str">
        <f>VLOOKUP($A2271,'Medical Examinations'!$A$1:$J$2336,8,FALSE)</f>
        <v>No</v>
      </c>
      <c r="J2271" t="str">
        <f>VLOOKUP($A2271,'Medical Examinations'!$A$1:$J$2336,9,FALSE)</f>
        <v>Normal Weight</v>
      </c>
      <c r="K2271" t="str">
        <f>VLOOKUP($A2271,'Medical Examinations'!$A$1:$J$2336,10,FALSE)</f>
        <v>Normal</v>
      </c>
      <c r="L2271">
        <f>VLOOKUP($A2271,'Hospitalisation Details'!$A$1:$O$2344,2,FALSE)</f>
        <v>16</v>
      </c>
      <c r="M2271" s="6" t="str">
        <f>VLOOKUP($A2271,'Hospitalisation Details'!$A$1:$O$2344,5,FALSE)</f>
        <v>16-Oct-2004</v>
      </c>
      <c r="N2271" s="28">
        <f>VLOOKUP($A2271,'Hospitalisation Details'!$A$1:$O$2344,6,FALSE)</f>
        <v>18</v>
      </c>
      <c r="O2271" s="28">
        <f>VLOOKUP($A2271,'Hospitalisation Details'!$A$1:$O$2344,7,FALSE)</f>
        <v>0</v>
      </c>
      <c r="P2271" s="28">
        <f>VLOOKUP($A2271,'Hospitalisation Details'!$A$1:$O$2344,8,FALSE)</f>
        <v>1228</v>
      </c>
      <c r="Q2271" t="str">
        <f>VLOOKUP($A2271,'Hospitalisation Details'!$A$1:$O$2344,3,FALSE)</f>
        <v>Oct</v>
      </c>
    </row>
    <row r="2272" spans="1:17" ht="15.6" x14ac:dyDescent="0.3">
      <c r="A2272" s="21" t="s">
        <v>85</v>
      </c>
      <c r="B2272" t="str">
        <f>VLOOKUP($A2272,'Customer Names'!$A$2:$D$2336,3,FALSE)</f>
        <v>Jerome</v>
      </c>
      <c r="C2272">
        <f>VLOOKUP($A2272,'Medical Examinations'!$A$1:$J$2336,2,FALSE)</f>
        <v>19.3</v>
      </c>
      <c r="D2272">
        <f>VLOOKUP($A2272,'Medical Examinations'!$A$1:$J$2336,3,FALSE)</f>
        <v>4.7</v>
      </c>
      <c r="E2272" t="str">
        <f>VLOOKUP($A2272,'Medical Examinations'!$A$1:$J$2336,4,FALSE)</f>
        <v>No</v>
      </c>
      <c r="F2272" t="str">
        <f>VLOOKUP($A2272,'Medical Examinations'!$A$1:$J$2336,5,FALSE)</f>
        <v>Yes</v>
      </c>
      <c r="G2272" t="str">
        <f>VLOOKUP($A2272,'Medical Examinations'!$A$1:$J$2336,6,FALSE)</f>
        <v>No</v>
      </c>
      <c r="H2272">
        <f>VLOOKUP($A2272,'Medical Examinations'!$A$1:$J$2336,7,FALSE)</f>
        <v>1</v>
      </c>
      <c r="I2272" t="str">
        <f>VLOOKUP($A2272,'Medical Examinations'!$A$1:$J$2336,8,FALSE)</f>
        <v>No</v>
      </c>
      <c r="J2272" t="str">
        <f>VLOOKUP($A2272,'Medical Examinations'!$A$1:$J$2336,9,FALSE)</f>
        <v>Normal Weight</v>
      </c>
      <c r="K2272" t="str">
        <f>VLOOKUP($A2272,'Medical Examinations'!$A$1:$J$2336,10,FALSE)</f>
        <v>Normal</v>
      </c>
      <c r="L2272">
        <f>VLOOKUP($A2272,'Hospitalisation Details'!$A$1:$O$2344,2,FALSE)</f>
        <v>9</v>
      </c>
      <c r="M2272" s="6" t="str">
        <f>VLOOKUP($A2272,'Hospitalisation Details'!$A$1:$O$2344,5,FALSE)</f>
        <v>9-Jul-2004</v>
      </c>
      <c r="N2272" s="28">
        <f>VLOOKUP($A2272,'Hospitalisation Details'!$A$1:$O$2344,6,FALSE)</f>
        <v>18</v>
      </c>
      <c r="O2272" s="28">
        <f>VLOOKUP($A2272,'Hospitalisation Details'!$A$1:$O$2344,7,FALSE)</f>
        <v>0</v>
      </c>
      <c r="P2272" s="28">
        <f>VLOOKUP($A2272,'Hospitalisation Details'!$A$1:$O$2344,8,FALSE)</f>
        <v>1224</v>
      </c>
      <c r="Q2272" t="str">
        <f>VLOOKUP($A2272,'Hospitalisation Details'!$A$1:$O$2344,3,FALSE)</f>
        <v>Jul</v>
      </c>
    </row>
    <row r="2273" spans="1:17" ht="15.6" x14ac:dyDescent="0.3">
      <c r="A2273" s="21" t="s">
        <v>84</v>
      </c>
      <c r="B2273" t="str">
        <f>VLOOKUP($A2273,'Customer Names'!$A$2:$D$2336,3,FALSE)</f>
        <v>Julia R</v>
      </c>
      <c r="C2273">
        <f>VLOOKUP($A2273,'Medical Examinations'!$A$1:$J$2336,2,FALSE)</f>
        <v>16.22</v>
      </c>
      <c r="D2273">
        <f>VLOOKUP($A2273,'Medical Examinations'!$A$1:$J$2336,3,FALSE)</f>
        <v>6.21</v>
      </c>
      <c r="E2273" t="str">
        <f>VLOOKUP($A2273,'Medical Examinations'!$A$1:$J$2336,4,FALSE)</f>
        <v>Yes</v>
      </c>
      <c r="F2273" t="str">
        <f>VLOOKUP($A2273,'Medical Examinations'!$A$1:$J$2336,5,FALSE)</f>
        <v>No</v>
      </c>
      <c r="G2273" t="str">
        <f>VLOOKUP($A2273,'Medical Examinations'!$A$1:$J$2336,6,FALSE)</f>
        <v>No</v>
      </c>
      <c r="H2273">
        <f>VLOOKUP($A2273,'Medical Examinations'!$A$1:$J$2336,7,FALSE)</f>
        <v>0</v>
      </c>
      <c r="I2273" t="str">
        <f>VLOOKUP($A2273,'Medical Examinations'!$A$1:$J$2336,8,FALSE)</f>
        <v>No</v>
      </c>
      <c r="J2273" t="str">
        <f>VLOOKUP($A2273,'Medical Examinations'!$A$1:$J$2336,9,FALSE)</f>
        <v>Under Weight</v>
      </c>
      <c r="K2273" t="str">
        <f>VLOOKUP($A2273,'Medical Examinations'!$A$1:$J$2336,10,FALSE)</f>
        <v>Prediabetes</v>
      </c>
      <c r="L2273">
        <f>VLOOKUP($A2273,'Hospitalisation Details'!$A$1:$O$2344,2,FALSE)</f>
        <v>4</v>
      </c>
      <c r="M2273" s="6" t="str">
        <f>VLOOKUP($A2273,'Hospitalisation Details'!$A$1:$O$2344,5,FALSE)</f>
        <v>4-Nov-1996</v>
      </c>
      <c r="N2273" s="28">
        <f>VLOOKUP($A2273,'Hospitalisation Details'!$A$1:$O$2344,6,FALSE)</f>
        <v>26</v>
      </c>
      <c r="O2273" s="28">
        <f>VLOOKUP($A2273,'Hospitalisation Details'!$A$1:$O$2344,7,FALSE)</f>
        <v>0</v>
      </c>
      <c r="P2273" s="28">
        <f>VLOOKUP($A2273,'Hospitalisation Details'!$A$1:$O$2344,8,FALSE)</f>
        <v>1220</v>
      </c>
      <c r="Q2273" t="str">
        <f>VLOOKUP($A2273,'Hospitalisation Details'!$A$1:$O$2344,3,FALSE)</f>
        <v>Nov</v>
      </c>
    </row>
    <row r="2274" spans="1:17" ht="15.6" x14ac:dyDescent="0.3">
      <c r="A2274" s="21" t="s">
        <v>83</v>
      </c>
      <c r="B2274" t="str">
        <f>VLOOKUP($A2274,'Customer Names'!$A$2:$D$2336,3,FALSE)</f>
        <v>Sean Henry</v>
      </c>
      <c r="C2274">
        <f>VLOOKUP($A2274,'Medical Examinations'!$A$1:$J$2336,2,FALSE)</f>
        <v>17.12</v>
      </c>
      <c r="D2274">
        <f>VLOOKUP($A2274,'Medical Examinations'!$A$1:$J$2336,3,FALSE)</f>
        <v>4.5199999999999996</v>
      </c>
      <c r="E2274" t="str">
        <f>VLOOKUP($A2274,'Medical Examinations'!$A$1:$J$2336,4,FALSE)</f>
        <v>No</v>
      </c>
      <c r="F2274" t="str">
        <f>VLOOKUP($A2274,'Medical Examinations'!$A$1:$J$2336,5,FALSE)</f>
        <v>Yes</v>
      </c>
      <c r="G2274" t="str">
        <f>VLOOKUP($A2274,'Medical Examinations'!$A$1:$J$2336,6,FALSE)</f>
        <v>No</v>
      </c>
      <c r="H2274">
        <f>VLOOKUP($A2274,'Medical Examinations'!$A$1:$J$2336,7,FALSE)</f>
        <v>1</v>
      </c>
      <c r="I2274" t="str">
        <f>VLOOKUP($A2274,'Medical Examinations'!$A$1:$J$2336,8,FALSE)</f>
        <v>No</v>
      </c>
      <c r="J2274" t="str">
        <f>VLOOKUP($A2274,'Medical Examinations'!$A$1:$J$2336,9,FALSE)</f>
        <v>Under Weight</v>
      </c>
      <c r="K2274" t="str">
        <f>VLOOKUP($A2274,'Medical Examinations'!$A$1:$J$2336,10,FALSE)</f>
        <v>Normal</v>
      </c>
      <c r="L2274">
        <f>VLOOKUP($A2274,'Hospitalisation Details'!$A$1:$O$2344,2,FALSE)</f>
        <v>2</v>
      </c>
      <c r="M2274" s="6" t="str">
        <f>VLOOKUP($A2274,'Hospitalisation Details'!$A$1:$O$2344,5,FALSE)</f>
        <v>2-Jun-2004</v>
      </c>
      <c r="N2274" s="28">
        <f>VLOOKUP($A2274,'Hospitalisation Details'!$A$1:$O$2344,6,FALSE)</f>
        <v>19</v>
      </c>
      <c r="O2274" s="28">
        <f>VLOOKUP($A2274,'Hospitalisation Details'!$A$1:$O$2344,7,FALSE)</f>
        <v>0</v>
      </c>
      <c r="P2274" s="28">
        <f>VLOOKUP($A2274,'Hospitalisation Details'!$A$1:$O$2344,8,FALSE)</f>
        <v>1210</v>
      </c>
      <c r="Q2274" t="str">
        <f>VLOOKUP($A2274,'Hospitalisation Details'!$A$1:$O$2344,3,FALSE)</f>
        <v>Jun</v>
      </c>
    </row>
    <row r="2275" spans="1:17" ht="15.6" x14ac:dyDescent="0.3">
      <c r="A2275" s="21" t="s">
        <v>82</v>
      </c>
      <c r="B2275" t="str">
        <f>VLOOKUP($A2275,'Customer Names'!$A$2:$D$2336,3,FALSE)</f>
        <v>Rachel A</v>
      </c>
      <c r="C2275">
        <f>VLOOKUP($A2275,'Medical Examinations'!$A$1:$J$2336,2,FALSE)</f>
        <v>19.07</v>
      </c>
      <c r="D2275">
        <f>VLOOKUP($A2275,'Medical Examinations'!$A$1:$J$2336,3,FALSE)</f>
        <v>5.45</v>
      </c>
      <c r="E2275" t="str">
        <f>VLOOKUP($A2275,'Medical Examinations'!$A$1:$J$2336,4,FALSE)</f>
        <v>No</v>
      </c>
      <c r="F2275" t="str">
        <f>VLOOKUP($A2275,'Medical Examinations'!$A$1:$J$2336,5,FALSE)</f>
        <v>No</v>
      </c>
      <c r="G2275" t="str">
        <f>VLOOKUP($A2275,'Medical Examinations'!$A$1:$J$2336,6,FALSE)</f>
        <v>No</v>
      </c>
      <c r="H2275">
        <f>VLOOKUP($A2275,'Medical Examinations'!$A$1:$J$2336,7,FALSE)</f>
        <v>1</v>
      </c>
      <c r="I2275" t="str">
        <f>VLOOKUP($A2275,'Medical Examinations'!$A$1:$J$2336,8,FALSE)</f>
        <v>No</v>
      </c>
      <c r="J2275" t="str">
        <f>VLOOKUP($A2275,'Medical Examinations'!$A$1:$J$2336,9,FALSE)</f>
        <v>Normal Weight</v>
      </c>
      <c r="K2275" t="str">
        <f>VLOOKUP($A2275,'Medical Examinations'!$A$1:$J$2336,10,FALSE)</f>
        <v>Normal</v>
      </c>
      <c r="L2275">
        <f>VLOOKUP($A2275,'Hospitalisation Details'!$A$1:$O$2344,2,FALSE)</f>
        <v>6</v>
      </c>
      <c r="M2275" s="6" t="str">
        <f>VLOOKUP($A2275,'Hospitalisation Details'!$A$1:$O$2344,5,FALSE)</f>
        <v>6-Oct-1992</v>
      </c>
      <c r="N2275" s="28">
        <f>VLOOKUP($A2275,'Hospitalisation Details'!$A$1:$O$2344,6,FALSE)</f>
        <v>30</v>
      </c>
      <c r="O2275" s="28">
        <f>VLOOKUP($A2275,'Hospitalisation Details'!$A$1:$O$2344,7,FALSE)</f>
        <v>0</v>
      </c>
      <c r="P2275" s="28">
        <f>VLOOKUP($A2275,'Hospitalisation Details'!$A$1:$O$2344,8,FALSE)</f>
        <v>1200.55</v>
      </c>
      <c r="Q2275" t="str">
        <f>VLOOKUP($A2275,'Hospitalisation Details'!$A$1:$O$2344,3,FALSE)</f>
        <v>Oct</v>
      </c>
    </row>
    <row r="2276" spans="1:17" ht="15.6" x14ac:dyDescent="0.3">
      <c r="A2276" s="21" t="s">
        <v>81</v>
      </c>
      <c r="B2276" t="str">
        <f>VLOOKUP($A2276,'Customer Names'!$A$2:$D$2336,3,FALSE)</f>
        <v>Jim</v>
      </c>
      <c r="C2276">
        <f>VLOOKUP($A2276,'Medical Examinations'!$A$1:$J$2336,2,FALSE)</f>
        <v>15.56</v>
      </c>
      <c r="D2276">
        <f>VLOOKUP($A2276,'Medical Examinations'!$A$1:$J$2336,3,FALSE)</f>
        <v>4.42</v>
      </c>
      <c r="E2276" t="str">
        <f>VLOOKUP($A2276,'Medical Examinations'!$A$1:$J$2336,4,FALSE)</f>
        <v>No</v>
      </c>
      <c r="F2276" t="str">
        <f>VLOOKUP($A2276,'Medical Examinations'!$A$1:$J$2336,5,FALSE)</f>
        <v>No</v>
      </c>
      <c r="G2276" t="str">
        <f>VLOOKUP($A2276,'Medical Examinations'!$A$1:$J$2336,6,FALSE)</f>
        <v>No</v>
      </c>
      <c r="H2276">
        <f>VLOOKUP($A2276,'Medical Examinations'!$A$1:$J$2336,7,FALSE)</f>
        <v>0</v>
      </c>
      <c r="I2276" t="str">
        <f>VLOOKUP($A2276,'Medical Examinations'!$A$1:$J$2336,8,FALSE)</f>
        <v>No</v>
      </c>
      <c r="J2276" t="str">
        <f>VLOOKUP($A2276,'Medical Examinations'!$A$1:$J$2336,9,FALSE)</f>
        <v>Under Weight</v>
      </c>
      <c r="K2276" t="str">
        <f>VLOOKUP($A2276,'Medical Examinations'!$A$1:$J$2336,10,FALSE)</f>
        <v>Normal</v>
      </c>
      <c r="L2276">
        <f>VLOOKUP($A2276,'Hospitalisation Details'!$A$1:$O$2344,2,FALSE)</f>
        <v>28</v>
      </c>
      <c r="M2276" s="6" t="str">
        <f>VLOOKUP($A2276,'Hospitalisation Details'!$A$1:$O$2344,5,FALSE)</f>
        <v>28-Jun-1999</v>
      </c>
      <c r="N2276" s="28">
        <f>VLOOKUP($A2276,'Hospitalisation Details'!$A$1:$O$2344,6,FALSE)</f>
        <v>23</v>
      </c>
      <c r="O2276" s="28">
        <f>VLOOKUP($A2276,'Hospitalisation Details'!$A$1:$O$2344,7,FALSE)</f>
        <v>0</v>
      </c>
      <c r="P2276" s="28">
        <f>VLOOKUP($A2276,'Hospitalisation Details'!$A$1:$O$2344,8,FALSE)</f>
        <v>1200</v>
      </c>
      <c r="Q2276" t="str">
        <f>VLOOKUP($A2276,'Hospitalisation Details'!$A$1:$O$2344,3,FALSE)</f>
        <v>Jun</v>
      </c>
    </row>
    <row r="2277" spans="1:17" ht="15.6" x14ac:dyDescent="0.3">
      <c r="A2277" s="21" t="s">
        <v>80</v>
      </c>
      <c r="B2277" t="str">
        <f>VLOOKUP($A2277,'Customer Names'!$A$2:$D$2336,3,FALSE)</f>
        <v>Tim</v>
      </c>
      <c r="C2277">
        <f>VLOOKUP($A2277,'Medical Examinations'!$A$1:$J$2336,2,FALSE)</f>
        <v>22.76</v>
      </c>
      <c r="D2277">
        <f>VLOOKUP($A2277,'Medical Examinations'!$A$1:$J$2336,3,FALSE)</f>
        <v>9.44</v>
      </c>
      <c r="E2277" t="str">
        <f>VLOOKUP($A2277,'Medical Examinations'!$A$1:$J$2336,4,FALSE)</f>
        <v>No</v>
      </c>
      <c r="F2277" t="str">
        <f>VLOOKUP($A2277,'Medical Examinations'!$A$1:$J$2336,5,FALSE)</f>
        <v>No</v>
      </c>
      <c r="G2277" t="str">
        <f>VLOOKUP($A2277,'Medical Examinations'!$A$1:$J$2336,6,FALSE)</f>
        <v>No</v>
      </c>
      <c r="H2277">
        <f>VLOOKUP($A2277,'Medical Examinations'!$A$1:$J$2336,7,FALSE)</f>
        <v>0</v>
      </c>
      <c r="I2277" t="str">
        <f>VLOOKUP($A2277,'Medical Examinations'!$A$1:$J$2336,8,FALSE)</f>
        <v>No</v>
      </c>
      <c r="J2277" t="str">
        <f>VLOOKUP($A2277,'Medical Examinations'!$A$1:$J$2336,9,FALSE)</f>
        <v>Normal Weight</v>
      </c>
      <c r="K2277" t="str">
        <f>VLOOKUP($A2277,'Medical Examinations'!$A$1:$J$2336,10,FALSE)</f>
        <v>Diabetes</v>
      </c>
      <c r="L2277">
        <f>VLOOKUP($A2277,'Hospitalisation Details'!$A$1:$O$2344,2,FALSE)</f>
        <v>26</v>
      </c>
      <c r="M2277" s="6" t="str">
        <f>VLOOKUP($A2277,'Hospitalisation Details'!$A$1:$O$2344,5,FALSE)</f>
        <v>26-Aug-2002</v>
      </c>
      <c r="N2277" s="28">
        <f>VLOOKUP($A2277,'Hospitalisation Details'!$A$1:$O$2344,6,FALSE)</f>
        <v>20</v>
      </c>
      <c r="O2277" s="28">
        <f>VLOOKUP($A2277,'Hospitalisation Details'!$A$1:$O$2344,7,FALSE)</f>
        <v>0</v>
      </c>
      <c r="P2277" s="28">
        <f>VLOOKUP($A2277,'Hospitalisation Details'!$A$1:$O$2344,8,FALSE)</f>
        <v>1191</v>
      </c>
      <c r="Q2277" t="str">
        <f>VLOOKUP($A2277,'Hospitalisation Details'!$A$1:$O$2344,3,FALSE)</f>
        <v>Aug</v>
      </c>
    </row>
    <row r="2278" spans="1:17" ht="15.6" x14ac:dyDescent="0.3">
      <c r="A2278" s="21" t="s">
        <v>79</v>
      </c>
      <c r="B2278" t="str">
        <f>VLOOKUP($A2278,'Customer Names'!$A$2:$D$2336,3,FALSE)</f>
        <v>Abby L</v>
      </c>
      <c r="C2278">
        <f>VLOOKUP($A2278,'Medical Examinations'!$A$1:$J$2336,2,FALSE)</f>
        <v>22.79</v>
      </c>
      <c r="D2278">
        <f>VLOOKUP($A2278,'Medical Examinations'!$A$1:$J$2336,3,FALSE)</f>
        <v>6.15</v>
      </c>
      <c r="E2278" t="str">
        <f>VLOOKUP($A2278,'Medical Examinations'!$A$1:$J$2336,4,FALSE)</f>
        <v>Yes</v>
      </c>
      <c r="F2278" t="str">
        <f>VLOOKUP($A2278,'Medical Examinations'!$A$1:$J$2336,5,FALSE)</f>
        <v>No</v>
      </c>
      <c r="G2278" t="str">
        <f>VLOOKUP($A2278,'Medical Examinations'!$A$1:$J$2336,6,FALSE)</f>
        <v>Yes</v>
      </c>
      <c r="H2278">
        <f>VLOOKUP($A2278,'Medical Examinations'!$A$1:$J$2336,7,FALSE)</f>
        <v>1</v>
      </c>
      <c r="I2278" t="str">
        <f>VLOOKUP($A2278,'Medical Examinations'!$A$1:$J$2336,8,FALSE)</f>
        <v>No</v>
      </c>
      <c r="J2278" t="str">
        <f>VLOOKUP($A2278,'Medical Examinations'!$A$1:$J$2336,9,FALSE)</f>
        <v>Normal Weight</v>
      </c>
      <c r="K2278" t="str">
        <f>VLOOKUP($A2278,'Medical Examinations'!$A$1:$J$2336,10,FALSE)</f>
        <v>Prediabetes</v>
      </c>
      <c r="L2278">
        <f>VLOOKUP($A2278,'Hospitalisation Details'!$A$1:$O$2344,2,FALSE)</f>
        <v>28</v>
      </c>
      <c r="M2278" s="6" t="str">
        <f>VLOOKUP($A2278,'Hospitalisation Details'!$A$1:$O$2344,5,FALSE)</f>
        <v>28-Jun-1997</v>
      </c>
      <c r="N2278" s="28">
        <f>VLOOKUP($A2278,'Hospitalisation Details'!$A$1:$O$2344,6,FALSE)</f>
        <v>25</v>
      </c>
      <c r="O2278" s="28">
        <f>VLOOKUP($A2278,'Hospitalisation Details'!$A$1:$O$2344,7,FALSE)</f>
        <v>0</v>
      </c>
      <c r="P2278" s="28">
        <f>VLOOKUP($A2278,'Hospitalisation Details'!$A$1:$O$2344,8,FALSE)</f>
        <v>1178.07</v>
      </c>
      <c r="Q2278" t="str">
        <f>VLOOKUP($A2278,'Hospitalisation Details'!$A$1:$O$2344,3,FALSE)</f>
        <v>Jun</v>
      </c>
    </row>
    <row r="2279" spans="1:17" ht="15.6" x14ac:dyDescent="0.3">
      <c r="A2279" s="21" t="s">
        <v>78</v>
      </c>
      <c r="B2279" t="str">
        <f>VLOOKUP($A2279,'Customer Names'!$A$2:$D$2336,3,FALSE)</f>
        <v>Mark</v>
      </c>
      <c r="C2279">
        <f>VLOOKUP($A2279,'Medical Examinations'!$A$1:$J$2336,2,FALSE)</f>
        <v>17.41</v>
      </c>
      <c r="D2279">
        <f>VLOOKUP($A2279,'Medical Examinations'!$A$1:$J$2336,3,FALSE)</f>
        <v>5.13</v>
      </c>
      <c r="E2279" t="str">
        <f>VLOOKUP($A2279,'Medical Examinations'!$A$1:$J$2336,4,FALSE)</f>
        <v>Yes</v>
      </c>
      <c r="F2279" t="str">
        <f>VLOOKUP($A2279,'Medical Examinations'!$A$1:$J$2336,5,FALSE)</f>
        <v>No</v>
      </c>
      <c r="G2279" t="str">
        <f>VLOOKUP($A2279,'Medical Examinations'!$A$1:$J$2336,6,FALSE)</f>
        <v>No</v>
      </c>
      <c r="H2279">
        <f>VLOOKUP($A2279,'Medical Examinations'!$A$1:$J$2336,7,FALSE)</f>
        <v>0</v>
      </c>
      <c r="I2279" t="str">
        <f>VLOOKUP($A2279,'Medical Examinations'!$A$1:$J$2336,8,FALSE)</f>
        <v>No</v>
      </c>
      <c r="J2279" t="str">
        <f>VLOOKUP($A2279,'Medical Examinations'!$A$1:$J$2336,9,FALSE)</f>
        <v>Under Weight</v>
      </c>
      <c r="K2279" t="str">
        <f>VLOOKUP($A2279,'Medical Examinations'!$A$1:$J$2336,10,FALSE)</f>
        <v>Normal</v>
      </c>
      <c r="L2279">
        <f>VLOOKUP($A2279,'Hospitalisation Details'!$A$1:$O$2344,2,FALSE)</f>
        <v>11</v>
      </c>
      <c r="M2279" s="6" t="str">
        <f>VLOOKUP($A2279,'Hospitalisation Details'!$A$1:$O$2344,5,FALSE)</f>
        <v>11-Aug-1996</v>
      </c>
      <c r="N2279" s="28">
        <f>VLOOKUP($A2279,'Hospitalisation Details'!$A$1:$O$2344,6,FALSE)</f>
        <v>26</v>
      </c>
      <c r="O2279" s="28">
        <f>VLOOKUP($A2279,'Hospitalisation Details'!$A$1:$O$2344,7,FALSE)</f>
        <v>0</v>
      </c>
      <c r="P2279" s="28">
        <f>VLOOKUP($A2279,'Hospitalisation Details'!$A$1:$O$2344,8,FALSE)</f>
        <v>1178</v>
      </c>
      <c r="Q2279" t="str">
        <f>VLOOKUP($A2279,'Hospitalisation Details'!$A$1:$O$2344,3,FALSE)</f>
        <v>Aug</v>
      </c>
    </row>
    <row r="2280" spans="1:17" ht="15.6" x14ac:dyDescent="0.3">
      <c r="A2280" s="21" t="s">
        <v>77</v>
      </c>
      <c r="B2280" t="str">
        <f>VLOOKUP($A2280,'Customer Names'!$A$2:$D$2336,3,FALSE)</f>
        <v>Ali</v>
      </c>
      <c r="C2280">
        <f>VLOOKUP($A2280,'Medical Examinations'!$A$1:$J$2336,2,FALSE)</f>
        <v>19.32</v>
      </c>
      <c r="D2280">
        <f>VLOOKUP($A2280,'Medical Examinations'!$A$1:$J$2336,3,FALSE)</f>
        <v>4.96</v>
      </c>
      <c r="E2280" t="str">
        <f>VLOOKUP($A2280,'Medical Examinations'!$A$1:$J$2336,4,FALSE)</f>
        <v>Yes</v>
      </c>
      <c r="F2280" t="str">
        <f>VLOOKUP($A2280,'Medical Examinations'!$A$1:$J$2336,5,FALSE)</f>
        <v>No</v>
      </c>
      <c r="G2280" t="str">
        <f>VLOOKUP($A2280,'Medical Examinations'!$A$1:$J$2336,6,FALSE)</f>
        <v>No</v>
      </c>
      <c r="H2280">
        <f>VLOOKUP($A2280,'Medical Examinations'!$A$1:$J$2336,7,FALSE)</f>
        <v>0</v>
      </c>
      <c r="I2280" t="str">
        <f>VLOOKUP($A2280,'Medical Examinations'!$A$1:$J$2336,8,FALSE)</f>
        <v>No</v>
      </c>
      <c r="J2280" t="str">
        <f>VLOOKUP($A2280,'Medical Examinations'!$A$1:$J$2336,9,FALSE)</f>
        <v>Normal Weight</v>
      </c>
      <c r="K2280" t="str">
        <f>VLOOKUP($A2280,'Medical Examinations'!$A$1:$J$2336,10,FALSE)</f>
        <v>Normal</v>
      </c>
      <c r="L2280">
        <f>VLOOKUP($A2280,'Hospitalisation Details'!$A$1:$O$2344,2,FALSE)</f>
        <v>12</v>
      </c>
      <c r="M2280" s="6" t="str">
        <f>VLOOKUP($A2280,'Hospitalisation Details'!$A$1:$O$2344,5,FALSE)</f>
        <v>12-Nov-2001</v>
      </c>
      <c r="N2280" s="28">
        <f>VLOOKUP($A2280,'Hospitalisation Details'!$A$1:$O$2344,6,FALSE)</f>
        <v>21</v>
      </c>
      <c r="O2280" s="28">
        <f>VLOOKUP($A2280,'Hospitalisation Details'!$A$1:$O$2344,7,FALSE)</f>
        <v>0</v>
      </c>
      <c r="P2280" s="28">
        <f>VLOOKUP($A2280,'Hospitalisation Details'!$A$1:$O$2344,8,FALSE)</f>
        <v>1167</v>
      </c>
      <c r="Q2280" t="str">
        <f>VLOOKUP($A2280,'Hospitalisation Details'!$A$1:$O$2344,3,FALSE)</f>
        <v>Nov</v>
      </c>
    </row>
    <row r="2281" spans="1:17" ht="15.6" x14ac:dyDescent="0.3">
      <c r="A2281" s="21" t="s">
        <v>76</v>
      </c>
      <c r="B2281" t="str">
        <f>VLOOKUP($A2281,'Customer Names'!$A$2:$D$2336,3,FALSE)</f>
        <v>Joshua</v>
      </c>
      <c r="C2281">
        <f>VLOOKUP($A2281,'Medical Examinations'!$A$1:$J$2336,2,FALSE)</f>
        <v>18.25</v>
      </c>
      <c r="D2281">
        <f>VLOOKUP($A2281,'Medical Examinations'!$A$1:$J$2336,3,FALSE)</f>
        <v>10.95</v>
      </c>
      <c r="E2281" t="str">
        <f>VLOOKUP($A2281,'Medical Examinations'!$A$1:$J$2336,4,FALSE)</f>
        <v>No</v>
      </c>
      <c r="F2281" t="str">
        <f>VLOOKUP($A2281,'Medical Examinations'!$A$1:$J$2336,5,FALSE)</f>
        <v>No</v>
      </c>
      <c r="G2281" t="str">
        <f>VLOOKUP($A2281,'Medical Examinations'!$A$1:$J$2336,6,FALSE)</f>
        <v>No</v>
      </c>
      <c r="H2281">
        <f>VLOOKUP($A2281,'Medical Examinations'!$A$1:$J$2336,7,FALSE)</f>
        <v>0</v>
      </c>
      <c r="I2281" t="str">
        <f>VLOOKUP($A2281,'Medical Examinations'!$A$1:$J$2336,8,FALSE)</f>
        <v>No</v>
      </c>
      <c r="J2281" t="str">
        <f>VLOOKUP($A2281,'Medical Examinations'!$A$1:$J$2336,9,FALSE)</f>
        <v>Under Weight</v>
      </c>
      <c r="K2281" t="str">
        <f>VLOOKUP($A2281,'Medical Examinations'!$A$1:$J$2336,10,FALSE)</f>
        <v>Diabetes</v>
      </c>
      <c r="L2281">
        <f>VLOOKUP($A2281,'Hospitalisation Details'!$A$1:$O$2344,2,FALSE)</f>
        <v>11</v>
      </c>
      <c r="M2281" s="6" t="str">
        <f>VLOOKUP($A2281,'Hospitalisation Details'!$A$1:$O$2344,5,FALSE)</f>
        <v>11-Jun-2002</v>
      </c>
      <c r="N2281" s="28">
        <f>VLOOKUP($A2281,'Hospitalisation Details'!$A$1:$O$2344,6,FALSE)</f>
        <v>20</v>
      </c>
      <c r="O2281" s="28">
        <f>VLOOKUP($A2281,'Hospitalisation Details'!$A$1:$O$2344,7,FALSE)</f>
        <v>0</v>
      </c>
      <c r="P2281" s="28">
        <f>VLOOKUP($A2281,'Hospitalisation Details'!$A$1:$O$2344,8,FALSE)</f>
        <v>1165</v>
      </c>
      <c r="Q2281" t="str">
        <f>VLOOKUP($A2281,'Hospitalisation Details'!$A$1:$O$2344,3,FALSE)</f>
        <v>Jun</v>
      </c>
    </row>
    <row r="2282" spans="1:17" ht="15.6" x14ac:dyDescent="0.3">
      <c r="A2282" s="21" t="s">
        <v>75</v>
      </c>
      <c r="B2282" t="str">
        <f>VLOOKUP($A2282,'Customer Names'!$A$2:$D$2336,3,FALSE)</f>
        <v>Pierre</v>
      </c>
      <c r="C2282">
        <f>VLOOKUP($A2282,'Medical Examinations'!$A$1:$J$2336,2,FALSE)</f>
        <v>53.13</v>
      </c>
      <c r="D2282">
        <f>VLOOKUP($A2282,'Medical Examinations'!$A$1:$J$2336,3,FALSE)</f>
        <v>4.4400000000000004</v>
      </c>
      <c r="E2282" t="str">
        <f>VLOOKUP($A2282,'Medical Examinations'!$A$1:$J$2336,4,FALSE)</f>
        <v>No</v>
      </c>
      <c r="F2282" t="str">
        <f>VLOOKUP($A2282,'Medical Examinations'!$A$1:$J$2336,5,FALSE)</f>
        <v>Yes</v>
      </c>
      <c r="G2282" t="str">
        <f>VLOOKUP($A2282,'Medical Examinations'!$A$1:$J$2336,6,FALSE)</f>
        <v>No</v>
      </c>
      <c r="H2282">
        <f>VLOOKUP($A2282,'Medical Examinations'!$A$1:$J$2336,7,FALSE)</f>
        <v>1</v>
      </c>
      <c r="I2282" t="str">
        <f>VLOOKUP($A2282,'Medical Examinations'!$A$1:$J$2336,8,FALSE)</f>
        <v>No</v>
      </c>
      <c r="J2282" t="str">
        <f>VLOOKUP($A2282,'Medical Examinations'!$A$1:$J$2336,9,FALSE)</f>
        <v>Obesity</v>
      </c>
      <c r="K2282" t="str">
        <f>VLOOKUP($A2282,'Medical Examinations'!$A$1:$J$2336,10,FALSE)</f>
        <v>Normal</v>
      </c>
      <c r="L2282">
        <f>VLOOKUP($A2282,'Hospitalisation Details'!$A$1:$O$2344,2,FALSE)</f>
        <v>11</v>
      </c>
      <c r="M2282" s="6" t="str">
        <f>VLOOKUP($A2282,'Hospitalisation Details'!$A$1:$O$2344,5,FALSE)</f>
        <v>11-Nov-2004</v>
      </c>
      <c r="N2282" s="28">
        <f>VLOOKUP($A2282,'Hospitalisation Details'!$A$1:$O$2344,6,FALSE)</f>
        <v>18</v>
      </c>
      <c r="O2282" s="28">
        <f>VLOOKUP($A2282,'Hospitalisation Details'!$A$1:$O$2344,7,FALSE)</f>
        <v>0</v>
      </c>
      <c r="P2282" s="28">
        <f>VLOOKUP($A2282,'Hospitalisation Details'!$A$1:$O$2344,8,FALSE)</f>
        <v>1163.46</v>
      </c>
      <c r="Q2282" t="str">
        <f>VLOOKUP($A2282,'Hospitalisation Details'!$A$1:$O$2344,3,FALSE)</f>
        <v>Nov</v>
      </c>
    </row>
    <row r="2283" spans="1:17" ht="15.6" x14ac:dyDescent="0.3">
      <c r="A2283" s="21" t="s">
        <v>74</v>
      </c>
      <c r="B2283" t="str">
        <f>VLOOKUP($A2283,'Customer Names'!$A$2:$D$2336,3,FALSE)</f>
        <v>Kate</v>
      </c>
      <c r="C2283">
        <f>VLOOKUP($A2283,'Medical Examinations'!$A$1:$J$2336,2,FALSE)</f>
        <v>20.46</v>
      </c>
      <c r="D2283">
        <f>VLOOKUP($A2283,'Medical Examinations'!$A$1:$J$2336,3,FALSE)</f>
        <v>4.0199999999999996</v>
      </c>
      <c r="E2283" t="str">
        <f>VLOOKUP($A2283,'Medical Examinations'!$A$1:$J$2336,4,FALSE)</f>
        <v>No</v>
      </c>
      <c r="F2283" t="str">
        <f>VLOOKUP($A2283,'Medical Examinations'!$A$1:$J$2336,5,FALSE)</f>
        <v>No</v>
      </c>
      <c r="G2283" t="str">
        <f>VLOOKUP($A2283,'Medical Examinations'!$A$1:$J$2336,6,FALSE)</f>
        <v>No</v>
      </c>
      <c r="H2283">
        <f>VLOOKUP($A2283,'Medical Examinations'!$A$1:$J$2336,7,FALSE)</f>
        <v>0</v>
      </c>
      <c r="I2283" t="str">
        <f>VLOOKUP($A2283,'Medical Examinations'!$A$1:$J$2336,8,FALSE)</f>
        <v>No</v>
      </c>
      <c r="J2283" t="str">
        <f>VLOOKUP($A2283,'Medical Examinations'!$A$1:$J$2336,9,FALSE)</f>
        <v>Normal Weight</v>
      </c>
      <c r="K2283" t="str">
        <f>VLOOKUP($A2283,'Medical Examinations'!$A$1:$J$2336,10,FALSE)</f>
        <v>Normal</v>
      </c>
      <c r="L2283">
        <f>VLOOKUP($A2283,'Hospitalisation Details'!$A$1:$O$2344,2,FALSE)</f>
        <v>26</v>
      </c>
      <c r="M2283" s="6" t="str">
        <f>VLOOKUP($A2283,'Hospitalisation Details'!$A$1:$O$2344,5,FALSE)</f>
        <v>26-Jul-1994</v>
      </c>
      <c r="N2283" s="28">
        <f>VLOOKUP($A2283,'Hospitalisation Details'!$A$1:$O$2344,6,FALSE)</f>
        <v>28</v>
      </c>
      <c r="O2283" s="28">
        <f>VLOOKUP($A2283,'Hospitalisation Details'!$A$1:$O$2344,7,FALSE)</f>
        <v>0</v>
      </c>
      <c r="P2283" s="28">
        <f>VLOOKUP($A2283,'Hospitalisation Details'!$A$1:$O$2344,8,FALSE)</f>
        <v>1158.32</v>
      </c>
      <c r="Q2283" t="str">
        <f>VLOOKUP($A2283,'Hospitalisation Details'!$A$1:$O$2344,3,FALSE)</f>
        <v>Jul</v>
      </c>
    </row>
    <row r="2284" spans="1:17" ht="15.6" x14ac:dyDescent="0.3">
      <c r="A2284" s="21" t="s">
        <v>73</v>
      </c>
      <c r="B2284" t="str">
        <f>VLOOKUP($A2284,'Customer Names'!$A$2:$D$2336,3,FALSE)</f>
        <v>David</v>
      </c>
      <c r="C2284">
        <f>VLOOKUP($A2284,'Medical Examinations'!$A$1:$J$2336,2,FALSE)</f>
        <v>43.01</v>
      </c>
      <c r="D2284">
        <f>VLOOKUP($A2284,'Medical Examinations'!$A$1:$J$2336,3,FALSE)</f>
        <v>5.44</v>
      </c>
      <c r="E2284" t="str">
        <f>VLOOKUP($A2284,'Medical Examinations'!$A$1:$J$2336,4,FALSE)</f>
        <v>No</v>
      </c>
      <c r="F2284" t="str">
        <f>VLOOKUP($A2284,'Medical Examinations'!$A$1:$J$2336,5,FALSE)</f>
        <v>Yes</v>
      </c>
      <c r="G2284" t="str">
        <f>VLOOKUP($A2284,'Medical Examinations'!$A$1:$J$2336,6,FALSE)</f>
        <v>No</v>
      </c>
      <c r="H2284">
        <f>VLOOKUP($A2284,'Medical Examinations'!$A$1:$J$2336,7,FALSE)</f>
        <v>1</v>
      </c>
      <c r="I2284" t="str">
        <f>VLOOKUP($A2284,'Medical Examinations'!$A$1:$J$2336,8,FALSE)</f>
        <v>No</v>
      </c>
      <c r="J2284" t="str">
        <f>VLOOKUP($A2284,'Medical Examinations'!$A$1:$J$2336,9,FALSE)</f>
        <v>Obesity</v>
      </c>
      <c r="K2284" t="str">
        <f>VLOOKUP($A2284,'Medical Examinations'!$A$1:$J$2336,10,FALSE)</f>
        <v>Normal</v>
      </c>
      <c r="L2284">
        <f>VLOOKUP($A2284,'Hospitalisation Details'!$A$1:$O$2344,2,FALSE)</f>
        <v>18</v>
      </c>
      <c r="M2284" s="6" t="str">
        <f>VLOOKUP($A2284,'Hospitalisation Details'!$A$1:$O$2344,5,FALSE)</f>
        <v>18-Jul-2004</v>
      </c>
      <c r="N2284" s="28">
        <f>VLOOKUP($A2284,'Hospitalisation Details'!$A$1:$O$2344,6,FALSE)</f>
        <v>18</v>
      </c>
      <c r="O2284" s="28">
        <f>VLOOKUP($A2284,'Hospitalisation Details'!$A$1:$O$2344,7,FALSE)</f>
        <v>0</v>
      </c>
      <c r="P2284" s="28">
        <f>VLOOKUP($A2284,'Hospitalisation Details'!$A$1:$O$2344,8,FALSE)</f>
        <v>1149.4000000000001</v>
      </c>
      <c r="Q2284" t="str">
        <f>VLOOKUP($A2284,'Hospitalisation Details'!$A$1:$O$2344,3,FALSE)</f>
        <v>Jul</v>
      </c>
    </row>
    <row r="2285" spans="1:17" ht="15.6" x14ac:dyDescent="0.3">
      <c r="A2285" s="21" t="s">
        <v>72</v>
      </c>
      <c r="B2285" t="str">
        <f>VLOOKUP($A2285,'Customer Names'!$A$2:$D$2336,3,FALSE)</f>
        <v>Carla</v>
      </c>
      <c r="C2285">
        <f>VLOOKUP($A2285,'Medical Examinations'!$A$1:$J$2336,2,FALSE)</f>
        <v>15.01</v>
      </c>
      <c r="D2285">
        <f>VLOOKUP($A2285,'Medical Examinations'!$A$1:$J$2336,3,FALSE)</f>
        <v>4.1500000000000004</v>
      </c>
      <c r="E2285" t="str">
        <f>VLOOKUP($A2285,'Medical Examinations'!$A$1:$J$2336,4,FALSE)</f>
        <v>No</v>
      </c>
      <c r="F2285" t="str">
        <f>VLOOKUP($A2285,'Medical Examinations'!$A$1:$J$2336,5,FALSE)</f>
        <v>No</v>
      </c>
      <c r="G2285" t="str">
        <f>VLOOKUP($A2285,'Medical Examinations'!$A$1:$J$2336,6,FALSE)</f>
        <v>Yes</v>
      </c>
      <c r="H2285">
        <f>VLOOKUP($A2285,'Medical Examinations'!$A$1:$J$2336,7,FALSE)</f>
        <v>1</v>
      </c>
      <c r="I2285" t="str">
        <f>VLOOKUP($A2285,'Medical Examinations'!$A$1:$J$2336,8,FALSE)</f>
        <v>No</v>
      </c>
      <c r="J2285" t="str">
        <f>VLOOKUP($A2285,'Medical Examinations'!$A$1:$J$2336,9,FALSE)</f>
        <v>Under Weight</v>
      </c>
      <c r="K2285" t="str">
        <f>VLOOKUP($A2285,'Medical Examinations'!$A$1:$J$2336,10,FALSE)</f>
        <v>Normal</v>
      </c>
      <c r="L2285">
        <f>VLOOKUP($A2285,'Hospitalisation Details'!$A$1:$O$2344,2,FALSE)</f>
        <v>12</v>
      </c>
      <c r="M2285" s="6" t="str">
        <f>VLOOKUP($A2285,'Hospitalisation Details'!$A$1:$O$2344,5,FALSE)</f>
        <v>12-Jun-2003</v>
      </c>
      <c r="N2285" s="28">
        <f>VLOOKUP($A2285,'Hospitalisation Details'!$A$1:$O$2344,6,FALSE)</f>
        <v>19</v>
      </c>
      <c r="O2285" s="28">
        <f>VLOOKUP($A2285,'Hospitalisation Details'!$A$1:$O$2344,7,FALSE)</f>
        <v>0</v>
      </c>
      <c r="P2285" s="28">
        <f>VLOOKUP($A2285,'Hospitalisation Details'!$A$1:$O$2344,8,FALSE)</f>
        <v>1149</v>
      </c>
      <c r="Q2285" t="str">
        <f>VLOOKUP($A2285,'Hospitalisation Details'!$A$1:$O$2344,3,FALSE)</f>
        <v>Jun</v>
      </c>
    </row>
    <row r="2286" spans="1:17" ht="15.6" x14ac:dyDescent="0.3">
      <c r="A2286" s="21" t="s">
        <v>71</v>
      </c>
      <c r="B2286" t="str">
        <f>VLOOKUP($A2286,'Customer Names'!$A$2:$D$2336,3,FALSE)</f>
        <v>Alvaro Sr</v>
      </c>
      <c r="C2286">
        <f>VLOOKUP($A2286,'Medical Examinations'!$A$1:$J$2336,2,FALSE)</f>
        <v>41.14</v>
      </c>
      <c r="D2286">
        <f>VLOOKUP($A2286,'Medical Examinations'!$A$1:$J$2336,3,FALSE)</f>
        <v>6.02</v>
      </c>
      <c r="E2286" t="str">
        <f>VLOOKUP($A2286,'Medical Examinations'!$A$1:$J$2336,4,FALSE)</f>
        <v>No</v>
      </c>
      <c r="F2286" t="str">
        <f>VLOOKUP($A2286,'Medical Examinations'!$A$1:$J$2336,5,FALSE)</f>
        <v>Yes</v>
      </c>
      <c r="G2286" t="str">
        <f>VLOOKUP($A2286,'Medical Examinations'!$A$1:$J$2336,6,FALSE)</f>
        <v>No</v>
      </c>
      <c r="H2286">
        <f>VLOOKUP($A2286,'Medical Examinations'!$A$1:$J$2336,7,FALSE)</f>
        <v>1</v>
      </c>
      <c r="I2286" t="str">
        <f>VLOOKUP($A2286,'Medical Examinations'!$A$1:$J$2336,8,FALSE)</f>
        <v>No</v>
      </c>
      <c r="J2286" t="str">
        <f>VLOOKUP($A2286,'Medical Examinations'!$A$1:$J$2336,9,FALSE)</f>
        <v>Obesity</v>
      </c>
      <c r="K2286" t="str">
        <f>VLOOKUP($A2286,'Medical Examinations'!$A$1:$J$2336,10,FALSE)</f>
        <v>Prediabetes</v>
      </c>
      <c r="L2286">
        <f>VLOOKUP($A2286,'Hospitalisation Details'!$A$1:$O$2344,2,FALSE)</f>
        <v>10</v>
      </c>
      <c r="M2286" s="6" t="str">
        <f>VLOOKUP($A2286,'Hospitalisation Details'!$A$1:$O$2344,5,FALSE)</f>
        <v>10-Jun-2004</v>
      </c>
      <c r="N2286" s="28">
        <f>VLOOKUP($A2286,'Hospitalisation Details'!$A$1:$O$2344,6,FALSE)</f>
        <v>18</v>
      </c>
      <c r="O2286" s="28">
        <f>VLOOKUP($A2286,'Hospitalisation Details'!$A$1:$O$2344,7,FALSE)</f>
        <v>0</v>
      </c>
      <c r="P2286" s="28">
        <f>VLOOKUP($A2286,'Hospitalisation Details'!$A$1:$O$2344,8,FALSE)</f>
        <v>1146.8</v>
      </c>
      <c r="Q2286" t="str">
        <f>VLOOKUP($A2286,'Hospitalisation Details'!$A$1:$O$2344,3,FALSE)</f>
        <v>Jun</v>
      </c>
    </row>
    <row r="2287" spans="1:17" ht="15.6" x14ac:dyDescent="0.3">
      <c r="A2287" s="21" t="s">
        <v>70</v>
      </c>
      <c r="B2287" t="str">
        <f>VLOOKUP($A2287,'Customer Names'!$A$2:$D$2336,3,FALSE)</f>
        <v>Hope</v>
      </c>
      <c r="C2287">
        <f>VLOOKUP($A2287,'Medical Examinations'!$A$1:$J$2336,2,FALSE)</f>
        <v>16.55</v>
      </c>
      <c r="D2287">
        <f>VLOOKUP($A2287,'Medical Examinations'!$A$1:$J$2336,3,FALSE)</f>
        <v>7.73</v>
      </c>
      <c r="E2287" t="str">
        <f>VLOOKUP($A2287,'Medical Examinations'!$A$1:$J$2336,4,FALSE)</f>
        <v>No</v>
      </c>
      <c r="F2287" t="str">
        <f>VLOOKUP($A2287,'Medical Examinations'!$A$1:$J$2336,5,FALSE)</f>
        <v>No</v>
      </c>
      <c r="G2287" t="str">
        <f>VLOOKUP($A2287,'Medical Examinations'!$A$1:$J$2336,6,FALSE)</f>
        <v>No</v>
      </c>
      <c r="H2287">
        <f>VLOOKUP($A2287,'Medical Examinations'!$A$1:$J$2336,7,FALSE)</f>
        <v>0</v>
      </c>
      <c r="I2287" t="str">
        <f>VLOOKUP($A2287,'Medical Examinations'!$A$1:$J$2336,8,FALSE)</f>
        <v>No</v>
      </c>
      <c r="J2287" t="str">
        <f>VLOOKUP($A2287,'Medical Examinations'!$A$1:$J$2336,9,FALSE)</f>
        <v>Under Weight</v>
      </c>
      <c r="K2287" t="str">
        <f>VLOOKUP($A2287,'Medical Examinations'!$A$1:$J$2336,10,FALSE)</f>
        <v>Diabetes</v>
      </c>
      <c r="L2287">
        <f>VLOOKUP($A2287,'Hospitalisation Details'!$A$1:$O$2344,2,FALSE)</f>
        <v>1</v>
      </c>
      <c r="M2287" s="6" t="str">
        <f>VLOOKUP($A2287,'Hospitalisation Details'!$A$1:$O$2344,5,FALSE)</f>
        <v>1-Oct-2002</v>
      </c>
      <c r="N2287" s="28">
        <f>VLOOKUP($A2287,'Hospitalisation Details'!$A$1:$O$2344,6,FALSE)</f>
        <v>20</v>
      </c>
      <c r="O2287" s="28">
        <f>VLOOKUP($A2287,'Hospitalisation Details'!$A$1:$O$2344,7,FALSE)</f>
        <v>0</v>
      </c>
      <c r="P2287" s="28">
        <f>VLOOKUP($A2287,'Hospitalisation Details'!$A$1:$O$2344,8,FALSE)</f>
        <v>1142</v>
      </c>
      <c r="Q2287" t="str">
        <f>VLOOKUP($A2287,'Hospitalisation Details'!$A$1:$O$2344,3,FALSE)</f>
        <v>Oct</v>
      </c>
    </row>
    <row r="2288" spans="1:17" ht="15.6" x14ac:dyDescent="0.3">
      <c r="A2288" s="21" t="s">
        <v>69</v>
      </c>
      <c r="B2288" t="str">
        <f>VLOOKUP($A2288,'Customer Names'!$A$2:$D$2336,3,FALSE)</f>
        <v>Mark P</v>
      </c>
      <c r="C2288">
        <f>VLOOKUP($A2288,'Medical Examinations'!$A$1:$J$2336,2,FALSE)</f>
        <v>37.29</v>
      </c>
      <c r="D2288">
        <f>VLOOKUP($A2288,'Medical Examinations'!$A$1:$J$2336,3,FALSE)</f>
        <v>5.03</v>
      </c>
      <c r="E2288" t="str">
        <f>VLOOKUP($A2288,'Medical Examinations'!$A$1:$J$2336,4,FALSE)</f>
        <v>No</v>
      </c>
      <c r="F2288" t="str">
        <f>VLOOKUP($A2288,'Medical Examinations'!$A$1:$J$2336,5,FALSE)</f>
        <v>Yes</v>
      </c>
      <c r="G2288" t="str">
        <f>VLOOKUP($A2288,'Medical Examinations'!$A$1:$J$2336,6,FALSE)</f>
        <v>No</v>
      </c>
      <c r="H2288">
        <f>VLOOKUP($A2288,'Medical Examinations'!$A$1:$J$2336,7,FALSE)</f>
        <v>1</v>
      </c>
      <c r="I2288" t="str">
        <f>VLOOKUP($A2288,'Medical Examinations'!$A$1:$J$2336,8,FALSE)</f>
        <v>No</v>
      </c>
      <c r="J2288" t="str">
        <f>VLOOKUP($A2288,'Medical Examinations'!$A$1:$J$2336,9,FALSE)</f>
        <v>Obesity</v>
      </c>
      <c r="K2288" t="str">
        <f>VLOOKUP($A2288,'Medical Examinations'!$A$1:$J$2336,10,FALSE)</f>
        <v>Normal</v>
      </c>
      <c r="L2288">
        <f>VLOOKUP($A2288,'Hospitalisation Details'!$A$1:$O$2344,2,FALSE)</f>
        <v>12</v>
      </c>
      <c r="M2288" s="6" t="str">
        <f>VLOOKUP($A2288,'Hospitalisation Details'!$A$1:$O$2344,5,FALSE)</f>
        <v>12-Sep-2004</v>
      </c>
      <c r="N2288" s="28">
        <f>VLOOKUP($A2288,'Hospitalisation Details'!$A$1:$O$2344,6,FALSE)</f>
        <v>18</v>
      </c>
      <c r="O2288" s="28">
        <f>VLOOKUP($A2288,'Hospitalisation Details'!$A$1:$O$2344,7,FALSE)</f>
        <v>0</v>
      </c>
      <c r="P2288" s="28">
        <f>VLOOKUP($A2288,'Hospitalisation Details'!$A$1:$O$2344,8,FALSE)</f>
        <v>1141.45</v>
      </c>
      <c r="Q2288" t="str">
        <f>VLOOKUP($A2288,'Hospitalisation Details'!$A$1:$O$2344,3,FALSE)</f>
        <v>Sep</v>
      </c>
    </row>
    <row r="2289" spans="1:17" ht="15.6" x14ac:dyDescent="0.3">
      <c r="A2289" s="21" t="s">
        <v>68</v>
      </c>
      <c r="B2289" t="str">
        <f>VLOOKUP($A2289,'Customer Names'!$A$2:$D$2336,3,FALSE)</f>
        <v>Desiree</v>
      </c>
      <c r="C2289">
        <f>VLOOKUP($A2289,'Medical Examinations'!$A$1:$J$2336,2,FALSE)</f>
        <v>16.739999999999998</v>
      </c>
      <c r="D2289">
        <f>VLOOKUP($A2289,'Medical Examinations'!$A$1:$J$2336,3,FALSE)</f>
        <v>4.08</v>
      </c>
      <c r="E2289" t="str">
        <f>VLOOKUP($A2289,'Medical Examinations'!$A$1:$J$2336,4,FALSE)</f>
        <v>Yes</v>
      </c>
      <c r="F2289" t="str">
        <f>VLOOKUP($A2289,'Medical Examinations'!$A$1:$J$2336,5,FALSE)</f>
        <v>No</v>
      </c>
      <c r="G2289" t="str">
        <f>VLOOKUP($A2289,'Medical Examinations'!$A$1:$J$2336,6,FALSE)</f>
        <v>No</v>
      </c>
      <c r="H2289">
        <f>VLOOKUP($A2289,'Medical Examinations'!$A$1:$J$2336,7,FALSE)</f>
        <v>0</v>
      </c>
      <c r="I2289" t="str">
        <f>VLOOKUP($A2289,'Medical Examinations'!$A$1:$J$2336,8,FALSE)</f>
        <v>No</v>
      </c>
      <c r="J2289" t="str">
        <f>VLOOKUP($A2289,'Medical Examinations'!$A$1:$J$2336,9,FALSE)</f>
        <v>Under Weight</v>
      </c>
      <c r="K2289" t="str">
        <f>VLOOKUP($A2289,'Medical Examinations'!$A$1:$J$2336,10,FALSE)</f>
        <v>Normal</v>
      </c>
      <c r="L2289">
        <f>VLOOKUP($A2289,'Hospitalisation Details'!$A$1:$O$2344,2,FALSE)</f>
        <v>25</v>
      </c>
      <c r="M2289" s="6" t="str">
        <f>VLOOKUP($A2289,'Hospitalisation Details'!$A$1:$O$2344,5,FALSE)</f>
        <v>25-Oct-2001</v>
      </c>
      <c r="N2289" s="28">
        <f>VLOOKUP($A2289,'Hospitalisation Details'!$A$1:$O$2344,6,FALSE)</f>
        <v>21</v>
      </c>
      <c r="O2289" s="28">
        <f>VLOOKUP($A2289,'Hospitalisation Details'!$A$1:$O$2344,7,FALSE)</f>
        <v>0</v>
      </c>
      <c r="P2289" s="28">
        <f>VLOOKUP($A2289,'Hospitalisation Details'!$A$1:$O$2344,8,FALSE)</f>
        <v>1141</v>
      </c>
      <c r="Q2289" t="str">
        <f>VLOOKUP($A2289,'Hospitalisation Details'!$A$1:$O$2344,3,FALSE)</f>
        <v>Oct</v>
      </c>
    </row>
    <row r="2290" spans="1:17" ht="15.6" x14ac:dyDescent="0.3">
      <c r="A2290" s="21" t="s">
        <v>67</v>
      </c>
      <c r="B2290" t="str">
        <f>VLOOKUP($A2290,'Customer Names'!$A$2:$D$2336,3,FALSE)</f>
        <v>Mario Jr</v>
      </c>
      <c r="C2290">
        <f>VLOOKUP($A2290,'Medical Examinations'!$A$1:$J$2336,2,FALSE)</f>
        <v>34.43</v>
      </c>
      <c r="D2290">
        <f>VLOOKUP($A2290,'Medical Examinations'!$A$1:$J$2336,3,FALSE)</f>
        <v>4.2699999999999996</v>
      </c>
      <c r="E2290" t="str">
        <f>VLOOKUP($A2290,'Medical Examinations'!$A$1:$J$2336,4,FALSE)</f>
        <v>No</v>
      </c>
      <c r="F2290" t="str">
        <f>VLOOKUP($A2290,'Medical Examinations'!$A$1:$J$2336,5,FALSE)</f>
        <v>Yes</v>
      </c>
      <c r="G2290" t="str">
        <f>VLOOKUP($A2290,'Medical Examinations'!$A$1:$J$2336,6,FALSE)</f>
        <v>No</v>
      </c>
      <c r="H2290">
        <f>VLOOKUP($A2290,'Medical Examinations'!$A$1:$J$2336,7,FALSE)</f>
        <v>1</v>
      </c>
      <c r="I2290" t="str">
        <f>VLOOKUP($A2290,'Medical Examinations'!$A$1:$J$2336,8,FALSE)</f>
        <v>No</v>
      </c>
      <c r="J2290" t="str">
        <f>VLOOKUP($A2290,'Medical Examinations'!$A$1:$J$2336,9,FALSE)</f>
        <v>Obesity</v>
      </c>
      <c r="K2290" t="str">
        <f>VLOOKUP($A2290,'Medical Examinations'!$A$1:$J$2336,10,FALSE)</f>
        <v>Normal</v>
      </c>
      <c r="L2290">
        <f>VLOOKUP($A2290,'Hospitalisation Details'!$A$1:$O$2344,2,FALSE)</f>
        <v>27</v>
      </c>
      <c r="M2290" s="6" t="str">
        <f>VLOOKUP($A2290,'Hospitalisation Details'!$A$1:$O$2344,5,FALSE)</f>
        <v>27-Nov-2004</v>
      </c>
      <c r="N2290" s="28">
        <f>VLOOKUP($A2290,'Hospitalisation Details'!$A$1:$O$2344,6,FALSE)</f>
        <v>18</v>
      </c>
      <c r="O2290" s="28">
        <f>VLOOKUP($A2290,'Hospitalisation Details'!$A$1:$O$2344,7,FALSE)</f>
        <v>0</v>
      </c>
      <c r="P2290" s="28">
        <f>VLOOKUP($A2290,'Hospitalisation Details'!$A$1:$O$2344,8,FALSE)</f>
        <v>1137.47</v>
      </c>
      <c r="Q2290" t="str">
        <f>VLOOKUP($A2290,'Hospitalisation Details'!$A$1:$O$2344,3,FALSE)</f>
        <v>Nov</v>
      </c>
    </row>
    <row r="2291" spans="1:17" ht="15.6" x14ac:dyDescent="0.3">
      <c r="A2291" s="21" t="s">
        <v>66</v>
      </c>
      <c r="B2291" t="str">
        <f>VLOOKUP($A2291,'Customer Names'!$A$2:$D$2336,3,FALSE)</f>
        <v>Lusapho</v>
      </c>
      <c r="C2291">
        <f>VLOOKUP($A2291,'Medical Examinations'!$A$1:$J$2336,2,FALSE)</f>
        <v>34.1</v>
      </c>
      <c r="D2291">
        <f>VLOOKUP($A2291,'Medical Examinations'!$A$1:$J$2336,3,FALSE)</f>
        <v>4.07</v>
      </c>
      <c r="E2291" t="str">
        <f>VLOOKUP($A2291,'Medical Examinations'!$A$1:$J$2336,4,FALSE)</f>
        <v>No</v>
      </c>
      <c r="F2291" t="str">
        <f>VLOOKUP($A2291,'Medical Examinations'!$A$1:$J$2336,5,FALSE)</f>
        <v>Yes</v>
      </c>
      <c r="G2291" t="str">
        <f>VLOOKUP($A2291,'Medical Examinations'!$A$1:$J$2336,6,FALSE)</f>
        <v>No</v>
      </c>
      <c r="H2291">
        <f>VLOOKUP($A2291,'Medical Examinations'!$A$1:$J$2336,7,FALSE)</f>
        <v>1</v>
      </c>
      <c r="I2291" t="str">
        <f>VLOOKUP($A2291,'Medical Examinations'!$A$1:$J$2336,8,FALSE)</f>
        <v>No</v>
      </c>
      <c r="J2291" t="str">
        <f>VLOOKUP($A2291,'Medical Examinations'!$A$1:$J$2336,9,FALSE)</f>
        <v>Obesity</v>
      </c>
      <c r="K2291" t="str">
        <f>VLOOKUP($A2291,'Medical Examinations'!$A$1:$J$2336,10,FALSE)</f>
        <v>Normal</v>
      </c>
      <c r="L2291">
        <f>VLOOKUP($A2291,'Hospitalisation Details'!$A$1:$O$2344,2,FALSE)</f>
        <v>15</v>
      </c>
      <c r="M2291" s="6" t="str">
        <f>VLOOKUP($A2291,'Hospitalisation Details'!$A$1:$O$2344,5,FALSE)</f>
        <v>15-Oct-2004</v>
      </c>
      <c r="N2291" s="28">
        <f>VLOOKUP($A2291,'Hospitalisation Details'!$A$1:$O$2344,6,FALSE)</f>
        <v>18</v>
      </c>
      <c r="O2291" s="28">
        <f>VLOOKUP($A2291,'Hospitalisation Details'!$A$1:$O$2344,7,FALSE)</f>
        <v>0</v>
      </c>
      <c r="P2291" s="28">
        <f>VLOOKUP($A2291,'Hospitalisation Details'!$A$1:$O$2344,8,FALSE)</f>
        <v>1137.01</v>
      </c>
      <c r="Q2291" t="str">
        <f>VLOOKUP($A2291,'Hospitalisation Details'!$A$1:$O$2344,3,FALSE)</f>
        <v>Oct</v>
      </c>
    </row>
    <row r="2292" spans="1:17" ht="15.6" x14ac:dyDescent="0.3">
      <c r="A2292" s="21" t="s">
        <v>65</v>
      </c>
      <c r="B2292" t="str">
        <f>VLOOKUP($A2292,'Customer Names'!$A$2:$D$2336,3,FALSE)</f>
        <v>Erin C</v>
      </c>
      <c r="C2292">
        <f>VLOOKUP($A2292,'Medical Examinations'!$A$1:$J$2336,2,FALSE)</f>
        <v>19.3</v>
      </c>
      <c r="D2292">
        <f>VLOOKUP($A2292,'Medical Examinations'!$A$1:$J$2336,3,FALSE)</f>
        <v>10.36</v>
      </c>
      <c r="E2292" t="str">
        <f>VLOOKUP($A2292,'Medical Examinations'!$A$1:$J$2336,4,FALSE)</f>
        <v>No</v>
      </c>
      <c r="F2292" t="str">
        <f>VLOOKUP($A2292,'Medical Examinations'!$A$1:$J$2336,5,FALSE)</f>
        <v>No</v>
      </c>
      <c r="G2292" t="str">
        <f>VLOOKUP($A2292,'Medical Examinations'!$A$1:$J$2336,6,FALSE)</f>
        <v>No</v>
      </c>
      <c r="H2292">
        <f>VLOOKUP($A2292,'Medical Examinations'!$A$1:$J$2336,7,FALSE)</f>
        <v>0</v>
      </c>
      <c r="I2292" t="str">
        <f>VLOOKUP($A2292,'Medical Examinations'!$A$1:$J$2336,8,FALSE)</f>
        <v>No</v>
      </c>
      <c r="J2292" t="str">
        <f>VLOOKUP($A2292,'Medical Examinations'!$A$1:$J$2336,9,FALSE)</f>
        <v>Normal Weight</v>
      </c>
      <c r="K2292" t="str">
        <f>VLOOKUP($A2292,'Medical Examinations'!$A$1:$J$2336,10,FALSE)</f>
        <v>Diabetes</v>
      </c>
      <c r="L2292">
        <f>VLOOKUP($A2292,'Hospitalisation Details'!$A$1:$O$2344,2,FALSE)</f>
        <v>11</v>
      </c>
      <c r="M2292" s="6" t="str">
        <f>VLOOKUP($A2292,'Hospitalisation Details'!$A$1:$O$2344,5,FALSE)</f>
        <v>11-Aug-2002</v>
      </c>
      <c r="N2292" s="28">
        <f>VLOOKUP($A2292,'Hospitalisation Details'!$A$1:$O$2344,6,FALSE)</f>
        <v>20</v>
      </c>
      <c r="O2292" s="28">
        <f>VLOOKUP($A2292,'Hospitalisation Details'!$A$1:$O$2344,7,FALSE)</f>
        <v>0</v>
      </c>
      <c r="P2292" s="28">
        <f>VLOOKUP($A2292,'Hospitalisation Details'!$A$1:$O$2344,8,FALSE)</f>
        <v>1137</v>
      </c>
      <c r="Q2292" t="str">
        <f>VLOOKUP($A2292,'Hospitalisation Details'!$A$1:$O$2344,3,FALSE)</f>
        <v>Aug</v>
      </c>
    </row>
    <row r="2293" spans="1:17" ht="15.6" x14ac:dyDescent="0.3">
      <c r="A2293" s="21" t="s">
        <v>64</v>
      </c>
      <c r="B2293" t="str">
        <f>VLOOKUP($A2293,'Customer Names'!$A$2:$D$2336,3,FALSE)</f>
        <v>Alan F</v>
      </c>
      <c r="C2293">
        <f>VLOOKUP($A2293,'Medical Examinations'!$A$1:$J$2336,2,FALSE)</f>
        <v>33.659999999999997</v>
      </c>
      <c r="D2293">
        <f>VLOOKUP($A2293,'Medical Examinations'!$A$1:$J$2336,3,FALSE)</f>
        <v>5.71</v>
      </c>
      <c r="E2293" t="str">
        <f>VLOOKUP($A2293,'Medical Examinations'!$A$1:$J$2336,4,FALSE)</f>
        <v>No</v>
      </c>
      <c r="F2293" t="str">
        <f>VLOOKUP($A2293,'Medical Examinations'!$A$1:$J$2336,5,FALSE)</f>
        <v>Yes</v>
      </c>
      <c r="G2293" t="str">
        <f>VLOOKUP($A2293,'Medical Examinations'!$A$1:$J$2336,6,FALSE)</f>
        <v>No</v>
      </c>
      <c r="H2293">
        <f>VLOOKUP($A2293,'Medical Examinations'!$A$1:$J$2336,7,FALSE)</f>
        <v>1</v>
      </c>
      <c r="I2293" t="str">
        <f>VLOOKUP($A2293,'Medical Examinations'!$A$1:$J$2336,8,FALSE)</f>
        <v>No</v>
      </c>
      <c r="J2293" t="str">
        <f>VLOOKUP($A2293,'Medical Examinations'!$A$1:$J$2336,9,FALSE)</f>
        <v>Obesity</v>
      </c>
      <c r="K2293" t="str">
        <f>VLOOKUP($A2293,'Medical Examinations'!$A$1:$J$2336,10,FALSE)</f>
        <v>Prediabetes</v>
      </c>
      <c r="L2293">
        <f>VLOOKUP($A2293,'Hospitalisation Details'!$A$1:$O$2344,2,FALSE)</f>
        <v>28</v>
      </c>
      <c r="M2293" s="6" t="str">
        <f>VLOOKUP($A2293,'Hospitalisation Details'!$A$1:$O$2344,5,FALSE)</f>
        <v>28-Nov-2004</v>
      </c>
      <c r="N2293" s="28">
        <f>VLOOKUP($A2293,'Hospitalisation Details'!$A$1:$O$2344,6,FALSE)</f>
        <v>18</v>
      </c>
      <c r="O2293" s="28">
        <f>VLOOKUP($A2293,'Hospitalisation Details'!$A$1:$O$2344,7,FALSE)</f>
        <v>0</v>
      </c>
      <c r="P2293" s="28">
        <f>VLOOKUP($A2293,'Hospitalisation Details'!$A$1:$O$2344,8,FALSE)</f>
        <v>1136.4000000000001</v>
      </c>
      <c r="Q2293" t="str">
        <f>VLOOKUP($A2293,'Hospitalisation Details'!$A$1:$O$2344,3,FALSE)</f>
        <v>Nov</v>
      </c>
    </row>
    <row r="2294" spans="1:17" ht="15.6" x14ac:dyDescent="0.3">
      <c r="A2294" s="21" t="s">
        <v>63</v>
      </c>
      <c r="B2294" t="str">
        <f>VLOOKUP($A2294,'Customer Names'!$A$2:$D$2336,3,FALSE)</f>
        <v>Ryan</v>
      </c>
      <c r="C2294">
        <f>VLOOKUP($A2294,'Medical Examinations'!$A$1:$J$2336,2,FALSE)</f>
        <v>33.33</v>
      </c>
      <c r="D2294">
        <f>VLOOKUP($A2294,'Medical Examinations'!$A$1:$J$2336,3,FALSE)</f>
        <v>6.08</v>
      </c>
      <c r="E2294" t="str">
        <f>VLOOKUP($A2294,'Medical Examinations'!$A$1:$J$2336,4,FALSE)</f>
        <v>No</v>
      </c>
      <c r="F2294" t="str">
        <f>VLOOKUP($A2294,'Medical Examinations'!$A$1:$J$2336,5,FALSE)</f>
        <v>Yes</v>
      </c>
      <c r="G2294" t="str">
        <f>VLOOKUP($A2294,'Medical Examinations'!$A$1:$J$2336,6,FALSE)</f>
        <v>No</v>
      </c>
      <c r="H2294">
        <f>VLOOKUP($A2294,'Medical Examinations'!$A$1:$J$2336,7,FALSE)</f>
        <v>1</v>
      </c>
      <c r="I2294" t="str">
        <f>VLOOKUP($A2294,'Medical Examinations'!$A$1:$J$2336,8,FALSE)</f>
        <v>No</v>
      </c>
      <c r="J2294" t="str">
        <f>VLOOKUP($A2294,'Medical Examinations'!$A$1:$J$2336,9,FALSE)</f>
        <v>Obesity</v>
      </c>
      <c r="K2294" t="str">
        <f>VLOOKUP($A2294,'Medical Examinations'!$A$1:$J$2336,10,FALSE)</f>
        <v>Prediabetes</v>
      </c>
      <c r="L2294">
        <f>VLOOKUP($A2294,'Hospitalisation Details'!$A$1:$O$2344,2,FALSE)</f>
        <v>11</v>
      </c>
      <c r="M2294" s="6" t="str">
        <f>VLOOKUP($A2294,'Hospitalisation Details'!$A$1:$O$2344,5,FALSE)</f>
        <v>11-Jun-2004</v>
      </c>
      <c r="N2294" s="28">
        <f>VLOOKUP($A2294,'Hospitalisation Details'!$A$1:$O$2344,6,FALSE)</f>
        <v>18</v>
      </c>
      <c r="O2294" s="28">
        <f>VLOOKUP($A2294,'Hospitalisation Details'!$A$1:$O$2344,7,FALSE)</f>
        <v>0</v>
      </c>
      <c r="P2294" s="28">
        <f>VLOOKUP($A2294,'Hospitalisation Details'!$A$1:$O$2344,8,FALSE)</f>
        <v>1135.94</v>
      </c>
      <c r="Q2294" t="str">
        <f>VLOOKUP($A2294,'Hospitalisation Details'!$A$1:$O$2344,3,FALSE)</f>
        <v>Jun</v>
      </c>
    </row>
    <row r="2295" spans="1:17" ht="15.6" x14ac:dyDescent="0.3">
      <c r="A2295" s="21" t="s">
        <v>62</v>
      </c>
      <c r="B2295" t="str">
        <f>VLOOKUP($A2295,'Customer Names'!$A$2:$D$2336,3,FALSE)</f>
        <v>Hope</v>
      </c>
      <c r="C2295">
        <f>VLOOKUP($A2295,'Medical Examinations'!$A$1:$J$2336,2,FALSE)</f>
        <v>21.84</v>
      </c>
      <c r="D2295">
        <f>VLOOKUP($A2295,'Medical Examinations'!$A$1:$J$2336,3,FALSE)</f>
        <v>5.71</v>
      </c>
      <c r="E2295" t="str">
        <f>VLOOKUP($A2295,'Medical Examinations'!$A$1:$J$2336,4,FALSE)</f>
        <v>No</v>
      </c>
      <c r="F2295" t="str">
        <f>VLOOKUP($A2295,'Medical Examinations'!$A$1:$J$2336,5,FALSE)</f>
        <v>Yes</v>
      </c>
      <c r="G2295" t="str">
        <f>VLOOKUP($A2295,'Medical Examinations'!$A$1:$J$2336,6,FALSE)</f>
        <v>No</v>
      </c>
      <c r="H2295">
        <f>VLOOKUP($A2295,'Medical Examinations'!$A$1:$J$2336,7,FALSE)</f>
        <v>1</v>
      </c>
      <c r="I2295" t="str">
        <f>VLOOKUP($A2295,'Medical Examinations'!$A$1:$J$2336,8,FALSE)</f>
        <v>No</v>
      </c>
      <c r="J2295" t="str">
        <f>VLOOKUP($A2295,'Medical Examinations'!$A$1:$J$2336,9,FALSE)</f>
        <v>Normal Weight</v>
      </c>
      <c r="K2295" t="str">
        <f>VLOOKUP($A2295,'Medical Examinations'!$A$1:$J$2336,10,FALSE)</f>
        <v>Prediabetes</v>
      </c>
      <c r="L2295">
        <f>VLOOKUP($A2295,'Hospitalisation Details'!$A$1:$O$2344,2,FALSE)</f>
        <v>6</v>
      </c>
      <c r="M2295" s="6" t="str">
        <f>VLOOKUP($A2295,'Hospitalisation Details'!$A$1:$O$2344,5,FALSE)</f>
        <v>6-Oct-2004</v>
      </c>
      <c r="N2295" s="28">
        <f>VLOOKUP($A2295,'Hospitalisation Details'!$A$1:$O$2344,6,FALSE)</f>
        <v>18</v>
      </c>
      <c r="O2295" s="28">
        <f>VLOOKUP($A2295,'Hospitalisation Details'!$A$1:$O$2344,7,FALSE)</f>
        <v>0</v>
      </c>
      <c r="P2295" s="28">
        <f>VLOOKUP($A2295,'Hospitalisation Details'!$A$1:$O$2344,8,FALSE)</f>
        <v>1135</v>
      </c>
      <c r="Q2295" t="str">
        <f>VLOOKUP($A2295,'Hospitalisation Details'!$A$1:$O$2344,3,FALSE)</f>
        <v>Oct</v>
      </c>
    </row>
    <row r="2296" spans="1:17" ht="15.6" x14ac:dyDescent="0.3">
      <c r="A2296" s="21" t="s">
        <v>61</v>
      </c>
      <c r="B2296" t="str">
        <f>VLOOKUP($A2296,'Customer Names'!$A$2:$D$2336,3,FALSE)</f>
        <v>Josh</v>
      </c>
      <c r="C2296">
        <f>VLOOKUP($A2296,'Medical Examinations'!$A$1:$J$2336,2,FALSE)</f>
        <v>16.87</v>
      </c>
      <c r="D2296">
        <f>VLOOKUP($A2296,'Medical Examinations'!$A$1:$J$2336,3,FALSE)</f>
        <v>9.1300000000000008</v>
      </c>
      <c r="E2296" t="str">
        <f>VLOOKUP($A2296,'Medical Examinations'!$A$1:$J$2336,4,FALSE)</f>
        <v>No</v>
      </c>
      <c r="F2296" t="str">
        <f>VLOOKUP($A2296,'Medical Examinations'!$A$1:$J$2336,5,FALSE)</f>
        <v>No</v>
      </c>
      <c r="G2296" t="str">
        <f>VLOOKUP($A2296,'Medical Examinations'!$A$1:$J$2336,6,FALSE)</f>
        <v>No</v>
      </c>
      <c r="H2296">
        <f>VLOOKUP($A2296,'Medical Examinations'!$A$1:$J$2336,7,FALSE)</f>
        <v>0</v>
      </c>
      <c r="I2296" t="str">
        <f>VLOOKUP($A2296,'Medical Examinations'!$A$1:$J$2336,8,FALSE)</f>
        <v>No</v>
      </c>
      <c r="J2296" t="str">
        <f>VLOOKUP($A2296,'Medical Examinations'!$A$1:$J$2336,9,FALSE)</f>
        <v>Under Weight</v>
      </c>
      <c r="K2296" t="str">
        <f>VLOOKUP($A2296,'Medical Examinations'!$A$1:$J$2336,10,FALSE)</f>
        <v>Diabetes</v>
      </c>
      <c r="L2296">
        <f>VLOOKUP($A2296,'Hospitalisation Details'!$A$1:$O$2344,2,FALSE)</f>
        <v>19</v>
      </c>
      <c r="M2296" s="6" t="str">
        <f>VLOOKUP($A2296,'Hospitalisation Details'!$A$1:$O$2344,5,FALSE)</f>
        <v>19-Jul-2002</v>
      </c>
      <c r="N2296" s="28">
        <f>VLOOKUP($A2296,'Hospitalisation Details'!$A$1:$O$2344,6,FALSE)</f>
        <v>20</v>
      </c>
      <c r="O2296" s="28">
        <f>VLOOKUP($A2296,'Hospitalisation Details'!$A$1:$O$2344,7,FALSE)</f>
        <v>0</v>
      </c>
      <c r="P2296" s="28">
        <f>VLOOKUP($A2296,'Hospitalisation Details'!$A$1:$O$2344,8,FALSE)</f>
        <v>1132</v>
      </c>
      <c r="Q2296" t="str">
        <f>VLOOKUP($A2296,'Hospitalisation Details'!$A$1:$O$2344,3,FALSE)</f>
        <v>Jul</v>
      </c>
    </row>
    <row r="2297" spans="1:17" ht="15.6" x14ac:dyDescent="0.3">
      <c r="A2297" s="21" t="s">
        <v>60</v>
      </c>
      <c r="B2297" t="str">
        <f>VLOOKUP($A2297,'Customer Names'!$A$2:$D$2336,3,FALSE)</f>
        <v>Jacob J</v>
      </c>
      <c r="C2297">
        <f>VLOOKUP($A2297,'Medical Examinations'!$A$1:$J$2336,2,FALSE)</f>
        <v>30.14</v>
      </c>
      <c r="D2297">
        <f>VLOOKUP($A2297,'Medical Examinations'!$A$1:$J$2336,3,FALSE)</f>
        <v>5.49</v>
      </c>
      <c r="E2297" t="str">
        <f>VLOOKUP($A2297,'Medical Examinations'!$A$1:$J$2336,4,FALSE)</f>
        <v>No</v>
      </c>
      <c r="F2297" t="str">
        <f>VLOOKUP($A2297,'Medical Examinations'!$A$1:$J$2336,5,FALSE)</f>
        <v>Yes</v>
      </c>
      <c r="G2297" t="str">
        <f>VLOOKUP($A2297,'Medical Examinations'!$A$1:$J$2336,6,FALSE)</f>
        <v>No</v>
      </c>
      <c r="H2297">
        <f>VLOOKUP($A2297,'Medical Examinations'!$A$1:$J$2336,7,FALSE)</f>
        <v>1</v>
      </c>
      <c r="I2297" t="str">
        <f>VLOOKUP($A2297,'Medical Examinations'!$A$1:$J$2336,8,FALSE)</f>
        <v>No</v>
      </c>
      <c r="J2297" t="str">
        <f>VLOOKUP($A2297,'Medical Examinations'!$A$1:$J$2336,9,FALSE)</f>
        <v>Obesity</v>
      </c>
      <c r="K2297" t="str">
        <f>VLOOKUP($A2297,'Medical Examinations'!$A$1:$J$2336,10,FALSE)</f>
        <v>Normal</v>
      </c>
      <c r="L2297">
        <f>VLOOKUP($A2297,'Hospitalisation Details'!$A$1:$O$2344,2,FALSE)</f>
        <v>14</v>
      </c>
      <c r="M2297" s="6" t="str">
        <f>VLOOKUP($A2297,'Hospitalisation Details'!$A$1:$O$2344,5,FALSE)</f>
        <v>14-Jun-2004</v>
      </c>
      <c r="N2297" s="28">
        <f>VLOOKUP($A2297,'Hospitalisation Details'!$A$1:$O$2344,6,FALSE)</f>
        <v>18</v>
      </c>
      <c r="O2297" s="28">
        <f>VLOOKUP($A2297,'Hospitalisation Details'!$A$1:$O$2344,7,FALSE)</f>
        <v>0</v>
      </c>
      <c r="P2297" s="28">
        <f>VLOOKUP($A2297,'Hospitalisation Details'!$A$1:$O$2344,8,FALSE)</f>
        <v>1131.51</v>
      </c>
      <c r="Q2297" t="str">
        <f>VLOOKUP($A2297,'Hospitalisation Details'!$A$1:$O$2344,3,FALSE)</f>
        <v>Jun</v>
      </c>
    </row>
    <row r="2298" spans="1:17" ht="15.6" x14ac:dyDescent="0.3">
      <c r="A2298" s="21" t="s">
        <v>59</v>
      </c>
      <c r="B2298" t="str">
        <f>VLOOKUP($A2298,'Customer Names'!$A$2:$D$2336,3,FALSE)</f>
        <v>Jose Tomas</v>
      </c>
      <c r="C2298">
        <f>VLOOKUP($A2298,'Medical Examinations'!$A$1:$J$2336,2,FALSE)</f>
        <v>23.21</v>
      </c>
      <c r="D2298">
        <f>VLOOKUP($A2298,'Medical Examinations'!$A$1:$J$2336,3,FALSE)</f>
        <v>4.37</v>
      </c>
      <c r="E2298" t="str">
        <f>VLOOKUP($A2298,'Medical Examinations'!$A$1:$J$2336,4,FALSE)</f>
        <v>No</v>
      </c>
      <c r="F2298" t="str">
        <f>VLOOKUP($A2298,'Medical Examinations'!$A$1:$J$2336,5,FALSE)</f>
        <v>Yes</v>
      </c>
      <c r="G2298" t="str">
        <f>VLOOKUP($A2298,'Medical Examinations'!$A$1:$J$2336,6,FALSE)</f>
        <v>No</v>
      </c>
      <c r="H2298">
        <f>VLOOKUP($A2298,'Medical Examinations'!$A$1:$J$2336,7,FALSE)</f>
        <v>1</v>
      </c>
      <c r="I2298" t="str">
        <f>VLOOKUP($A2298,'Medical Examinations'!$A$1:$J$2336,8,FALSE)</f>
        <v>No</v>
      </c>
      <c r="J2298" t="str">
        <f>VLOOKUP($A2298,'Medical Examinations'!$A$1:$J$2336,9,FALSE)</f>
        <v>Normal Weight</v>
      </c>
      <c r="K2298" t="str">
        <f>VLOOKUP($A2298,'Medical Examinations'!$A$1:$J$2336,10,FALSE)</f>
        <v>Normal</v>
      </c>
      <c r="L2298">
        <f>VLOOKUP($A2298,'Hospitalisation Details'!$A$1:$O$2344,2,FALSE)</f>
        <v>12</v>
      </c>
      <c r="M2298" s="6" t="str">
        <f>VLOOKUP($A2298,'Hospitalisation Details'!$A$1:$O$2344,5,FALSE)</f>
        <v>12-Nov-2004</v>
      </c>
      <c r="N2298" s="28">
        <f>VLOOKUP($A2298,'Hospitalisation Details'!$A$1:$O$2344,6,FALSE)</f>
        <v>18</v>
      </c>
      <c r="O2298" s="28">
        <f>VLOOKUP($A2298,'Hospitalisation Details'!$A$1:$O$2344,7,FALSE)</f>
        <v>0</v>
      </c>
      <c r="P2298" s="28">
        <f>VLOOKUP($A2298,'Hospitalisation Details'!$A$1:$O$2344,8,FALSE)</f>
        <v>1121.8699999999999</v>
      </c>
      <c r="Q2298" t="str">
        <f>VLOOKUP($A2298,'Hospitalisation Details'!$A$1:$O$2344,3,FALSE)</f>
        <v>Nov</v>
      </c>
    </row>
    <row r="2299" spans="1:17" ht="15.6" x14ac:dyDescent="0.3">
      <c r="A2299" s="21" t="s">
        <v>58</v>
      </c>
      <c r="B2299" t="str">
        <f>VLOOKUP($A2299,'Customer Names'!$A$2:$D$2336,3,FALSE)</f>
        <v>Mary Evan</v>
      </c>
      <c r="C2299">
        <f>VLOOKUP($A2299,'Medical Examinations'!$A$1:$J$2336,2,FALSE)</f>
        <v>17.170000000000002</v>
      </c>
      <c r="D2299">
        <f>VLOOKUP($A2299,'Medical Examinations'!$A$1:$J$2336,3,FALSE)</f>
        <v>8.4600000000000009</v>
      </c>
      <c r="E2299" t="str">
        <f>VLOOKUP($A2299,'Medical Examinations'!$A$1:$J$2336,4,FALSE)</f>
        <v>No</v>
      </c>
      <c r="F2299" t="str">
        <f>VLOOKUP($A2299,'Medical Examinations'!$A$1:$J$2336,5,FALSE)</f>
        <v>No</v>
      </c>
      <c r="G2299" t="str">
        <f>VLOOKUP($A2299,'Medical Examinations'!$A$1:$J$2336,6,FALSE)</f>
        <v>No</v>
      </c>
      <c r="H2299">
        <f>VLOOKUP($A2299,'Medical Examinations'!$A$1:$J$2336,7,FALSE)</f>
        <v>0</v>
      </c>
      <c r="I2299" t="str">
        <f>VLOOKUP($A2299,'Medical Examinations'!$A$1:$J$2336,8,FALSE)</f>
        <v>No</v>
      </c>
      <c r="J2299" t="str">
        <f>VLOOKUP($A2299,'Medical Examinations'!$A$1:$J$2336,9,FALSE)</f>
        <v>Under Weight</v>
      </c>
      <c r="K2299" t="str">
        <f>VLOOKUP($A2299,'Medical Examinations'!$A$1:$J$2336,10,FALSE)</f>
        <v>Diabetes</v>
      </c>
      <c r="L2299">
        <f>VLOOKUP($A2299,'Hospitalisation Details'!$A$1:$O$2344,2,FALSE)</f>
        <v>13</v>
      </c>
      <c r="M2299" s="6" t="str">
        <f>VLOOKUP($A2299,'Hospitalisation Details'!$A$1:$O$2344,5,FALSE)</f>
        <v>13-Aug-2002</v>
      </c>
      <c r="N2299" s="28">
        <f>VLOOKUP($A2299,'Hospitalisation Details'!$A$1:$O$2344,6,FALSE)</f>
        <v>20</v>
      </c>
      <c r="O2299" s="28">
        <f>VLOOKUP($A2299,'Hospitalisation Details'!$A$1:$O$2344,7,FALSE)</f>
        <v>0</v>
      </c>
      <c r="P2299" s="28">
        <f>VLOOKUP($A2299,'Hospitalisation Details'!$A$1:$O$2344,8,FALSE)</f>
        <v>1086</v>
      </c>
      <c r="Q2299" t="str">
        <f>VLOOKUP($A2299,'Hospitalisation Details'!$A$1:$O$2344,3,FALSE)</f>
        <v>Aug</v>
      </c>
    </row>
    <row r="2300" spans="1:17" ht="15.6" x14ac:dyDescent="0.3">
      <c r="A2300" s="21" t="s">
        <v>57</v>
      </c>
      <c r="B2300" t="str">
        <f>VLOOKUP($A2300,'Customer Names'!$A$2:$D$2336,3,FALSE)</f>
        <v>Justin K</v>
      </c>
      <c r="C2300">
        <f>VLOOKUP($A2300,'Medical Examinations'!$A$1:$J$2336,2,FALSE)</f>
        <v>15.61</v>
      </c>
      <c r="D2300">
        <f>VLOOKUP($A2300,'Medical Examinations'!$A$1:$J$2336,3,FALSE)</f>
        <v>5.28</v>
      </c>
      <c r="E2300" t="str">
        <f>VLOOKUP($A2300,'Medical Examinations'!$A$1:$J$2336,4,FALSE)</f>
        <v>No</v>
      </c>
      <c r="F2300" t="str">
        <f>VLOOKUP($A2300,'Medical Examinations'!$A$1:$J$2336,5,FALSE)</f>
        <v>No</v>
      </c>
      <c r="G2300" t="str">
        <f>VLOOKUP($A2300,'Medical Examinations'!$A$1:$J$2336,6,FALSE)</f>
        <v>No</v>
      </c>
      <c r="H2300">
        <f>VLOOKUP($A2300,'Medical Examinations'!$A$1:$J$2336,7,FALSE)</f>
        <v>1</v>
      </c>
      <c r="I2300" t="str">
        <f>VLOOKUP($A2300,'Medical Examinations'!$A$1:$J$2336,8,FALSE)</f>
        <v>No</v>
      </c>
      <c r="J2300" t="str">
        <f>VLOOKUP($A2300,'Medical Examinations'!$A$1:$J$2336,9,FALSE)</f>
        <v>Under Weight</v>
      </c>
      <c r="K2300" t="str">
        <f>VLOOKUP($A2300,'Medical Examinations'!$A$1:$J$2336,10,FALSE)</f>
        <v>Normal</v>
      </c>
      <c r="L2300">
        <f>VLOOKUP($A2300,'Hospitalisation Details'!$A$1:$O$2344,2,FALSE)</f>
        <v>26</v>
      </c>
      <c r="M2300" s="6" t="str">
        <f>VLOOKUP($A2300,'Hospitalisation Details'!$A$1:$O$2344,5,FALSE)</f>
        <v>26-Dec-1998</v>
      </c>
      <c r="N2300" s="28">
        <f>VLOOKUP($A2300,'Hospitalisation Details'!$A$1:$O$2344,6,FALSE)</f>
        <v>24</v>
      </c>
      <c r="O2300" s="28">
        <f>VLOOKUP($A2300,'Hospitalisation Details'!$A$1:$O$2344,7,FALSE)</f>
        <v>0</v>
      </c>
      <c r="P2300" s="28">
        <f>VLOOKUP($A2300,'Hospitalisation Details'!$A$1:$O$2344,8,FALSE)</f>
        <v>1082</v>
      </c>
      <c r="Q2300" t="str">
        <f>VLOOKUP($A2300,'Hospitalisation Details'!$A$1:$O$2344,3,FALSE)</f>
        <v>Dec</v>
      </c>
    </row>
    <row r="2301" spans="1:17" ht="15.6" x14ac:dyDescent="0.3">
      <c r="A2301" s="21" t="s">
        <v>56</v>
      </c>
      <c r="B2301" t="str">
        <f>VLOOKUP($A2301,'Customer Names'!$A$2:$D$2336,3,FALSE)</f>
        <v>Patrick</v>
      </c>
      <c r="C2301">
        <f>VLOOKUP($A2301,'Medical Examinations'!$A$1:$J$2336,2,FALSE)</f>
        <v>17.98</v>
      </c>
      <c r="D2301">
        <f>VLOOKUP($A2301,'Medical Examinations'!$A$1:$J$2336,3,FALSE)</f>
        <v>5.33</v>
      </c>
      <c r="E2301" t="str">
        <f>VLOOKUP($A2301,'Medical Examinations'!$A$1:$J$2336,4,FALSE)</f>
        <v>Yes</v>
      </c>
      <c r="F2301" t="str">
        <f>VLOOKUP($A2301,'Medical Examinations'!$A$1:$J$2336,5,FALSE)</f>
        <v>No</v>
      </c>
      <c r="G2301" t="str">
        <f>VLOOKUP($A2301,'Medical Examinations'!$A$1:$J$2336,6,FALSE)</f>
        <v>Yes</v>
      </c>
      <c r="H2301">
        <f>VLOOKUP($A2301,'Medical Examinations'!$A$1:$J$2336,7,FALSE)</f>
        <v>1</v>
      </c>
      <c r="I2301" t="str">
        <f>VLOOKUP($A2301,'Medical Examinations'!$A$1:$J$2336,8,FALSE)</f>
        <v>No</v>
      </c>
      <c r="J2301" t="str">
        <f>VLOOKUP($A2301,'Medical Examinations'!$A$1:$J$2336,9,FALSE)</f>
        <v>Under Weight</v>
      </c>
      <c r="K2301" t="str">
        <f>VLOOKUP($A2301,'Medical Examinations'!$A$1:$J$2336,10,FALSE)</f>
        <v>Normal</v>
      </c>
      <c r="L2301">
        <f>VLOOKUP($A2301,'Hospitalisation Details'!$A$1:$O$2344,2,FALSE)</f>
        <v>13</v>
      </c>
      <c r="M2301" s="6" t="str">
        <f>VLOOKUP($A2301,'Hospitalisation Details'!$A$1:$O$2344,5,FALSE)</f>
        <v>13-Aug-1997</v>
      </c>
      <c r="N2301" s="28">
        <f>VLOOKUP($A2301,'Hospitalisation Details'!$A$1:$O$2344,6,FALSE)</f>
        <v>25</v>
      </c>
      <c r="O2301" s="28">
        <f>VLOOKUP($A2301,'Hospitalisation Details'!$A$1:$O$2344,7,FALSE)</f>
        <v>0</v>
      </c>
      <c r="P2301" s="28">
        <f>VLOOKUP($A2301,'Hospitalisation Details'!$A$1:$O$2344,8,FALSE)</f>
        <v>1071</v>
      </c>
      <c r="Q2301" t="str">
        <f>VLOOKUP($A2301,'Hospitalisation Details'!$A$1:$O$2344,3,FALSE)</f>
        <v>Aug</v>
      </c>
    </row>
    <row r="2302" spans="1:17" ht="15.6" x14ac:dyDescent="0.3">
      <c r="A2302" s="21" t="s">
        <v>55</v>
      </c>
      <c r="B2302" t="str">
        <f>VLOOKUP($A2302,'Customer Names'!$A$2:$D$2336,3,FALSE)</f>
        <v>Roman</v>
      </c>
      <c r="C2302">
        <f>VLOOKUP($A2302,'Medical Examinations'!$A$1:$J$2336,2,FALSE)</f>
        <v>21.64</v>
      </c>
      <c r="D2302">
        <f>VLOOKUP($A2302,'Medical Examinations'!$A$1:$J$2336,3,FALSE)</f>
        <v>5.5</v>
      </c>
      <c r="E2302" t="str">
        <f>VLOOKUP($A2302,'Medical Examinations'!$A$1:$J$2336,4,FALSE)</f>
        <v>No</v>
      </c>
      <c r="F2302" t="str">
        <f>VLOOKUP($A2302,'Medical Examinations'!$A$1:$J$2336,5,FALSE)</f>
        <v>Yes</v>
      </c>
      <c r="G2302" t="str">
        <f>VLOOKUP($A2302,'Medical Examinations'!$A$1:$J$2336,6,FALSE)</f>
        <v>No</v>
      </c>
      <c r="H2302">
        <f>VLOOKUP($A2302,'Medical Examinations'!$A$1:$J$2336,7,FALSE)</f>
        <v>1</v>
      </c>
      <c r="I2302" t="str">
        <f>VLOOKUP($A2302,'Medical Examinations'!$A$1:$J$2336,8,FALSE)</f>
        <v>No</v>
      </c>
      <c r="J2302" t="str">
        <f>VLOOKUP($A2302,'Medical Examinations'!$A$1:$J$2336,9,FALSE)</f>
        <v>Normal Weight</v>
      </c>
      <c r="K2302" t="str">
        <f>VLOOKUP($A2302,'Medical Examinations'!$A$1:$J$2336,10,FALSE)</f>
        <v>Normal</v>
      </c>
      <c r="L2302">
        <f>VLOOKUP($A2302,'Hospitalisation Details'!$A$1:$O$2344,2,FALSE)</f>
        <v>24</v>
      </c>
      <c r="M2302" s="6" t="str">
        <f>VLOOKUP($A2302,'Hospitalisation Details'!$A$1:$O$2344,5,FALSE)</f>
        <v>24-Aug-2004</v>
      </c>
      <c r="N2302" s="28">
        <f>VLOOKUP($A2302,'Hospitalisation Details'!$A$1:$O$2344,6,FALSE)</f>
        <v>18</v>
      </c>
      <c r="O2302" s="28">
        <f>VLOOKUP($A2302,'Hospitalisation Details'!$A$1:$O$2344,7,FALSE)</f>
        <v>0</v>
      </c>
      <c r="P2302" s="28">
        <f>VLOOKUP($A2302,'Hospitalisation Details'!$A$1:$O$2344,8,FALSE)</f>
        <v>1070</v>
      </c>
      <c r="Q2302" t="str">
        <f>VLOOKUP($A2302,'Hospitalisation Details'!$A$1:$O$2344,3,FALSE)</f>
        <v>Aug</v>
      </c>
    </row>
    <row r="2303" spans="1:17" ht="15.6" x14ac:dyDescent="0.3">
      <c r="A2303" s="21" t="s">
        <v>54</v>
      </c>
      <c r="B2303" t="str">
        <f>VLOOKUP($A2303,'Customer Names'!$A$2:$D$2336,3,FALSE)</f>
        <v>David</v>
      </c>
      <c r="C2303">
        <f>VLOOKUP($A2303,'Medical Examinations'!$A$1:$J$2336,2,FALSE)</f>
        <v>16.399999999999999</v>
      </c>
      <c r="D2303">
        <f>VLOOKUP($A2303,'Medical Examinations'!$A$1:$J$2336,3,FALSE)</f>
        <v>5.4</v>
      </c>
      <c r="E2303" t="str">
        <f>VLOOKUP($A2303,'Medical Examinations'!$A$1:$J$2336,4,FALSE)</f>
        <v>No</v>
      </c>
      <c r="F2303" t="str">
        <f>VLOOKUP($A2303,'Medical Examinations'!$A$1:$J$2336,5,FALSE)</f>
        <v>No</v>
      </c>
      <c r="G2303" t="str">
        <f>VLOOKUP($A2303,'Medical Examinations'!$A$1:$J$2336,6,FALSE)</f>
        <v>Yes</v>
      </c>
      <c r="H2303">
        <f>VLOOKUP($A2303,'Medical Examinations'!$A$1:$J$2336,7,FALSE)</f>
        <v>1</v>
      </c>
      <c r="I2303" t="str">
        <f>VLOOKUP($A2303,'Medical Examinations'!$A$1:$J$2336,8,FALSE)</f>
        <v>No</v>
      </c>
      <c r="J2303" t="str">
        <f>VLOOKUP($A2303,'Medical Examinations'!$A$1:$J$2336,9,FALSE)</f>
        <v>Under Weight</v>
      </c>
      <c r="K2303" t="str">
        <f>VLOOKUP($A2303,'Medical Examinations'!$A$1:$J$2336,10,FALSE)</f>
        <v>Normal</v>
      </c>
      <c r="L2303">
        <f>VLOOKUP($A2303,'Hospitalisation Details'!$A$1:$O$2344,2,FALSE)</f>
        <v>28</v>
      </c>
      <c r="M2303" s="6" t="str">
        <f>VLOOKUP($A2303,'Hospitalisation Details'!$A$1:$O$2344,5,FALSE)</f>
        <v>28-Sep-1993</v>
      </c>
      <c r="N2303" s="28">
        <f>VLOOKUP($A2303,'Hospitalisation Details'!$A$1:$O$2344,6,FALSE)</f>
        <v>29</v>
      </c>
      <c r="O2303" s="28">
        <f>VLOOKUP($A2303,'Hospitalisation Details'!$A$1:$O$2344,7,FALSE)</f>
        <v>0</v>
      </c>
      <c r="P2303" s="28">
        <f>VLOOKUP($A2303,'Hospitalisation Details'!$A$1:$O$2344,8,FALSE)</f>
        <v>1068</v>
      </c>
      <c r="Q2303" t="str">
        <f>VLOOKUP($A2303,'Hospitalisation Details'!$A$1:$O$2344,3,FALSE)</f>
        <v>Sep</v>
      </c>
    </row>
    <row r="2304" spans="1:17" ht="15.6" x14ac:dyDescent="0.3">
      <c r="A2304" s="21" t="s">
        <v>53</v>
      </c>
      <c r="B2304" t="str">
        <f>VLOOKUP($A2304,'Customer Names'!$A$2:$D$2336,3,FALSE)</f>
        <v>Evelyn L</v>
      </c>
      <c r="C2304">
        <f>VLOOKUP($A2304,'Medical Examinations'!$A$1:$J$2336,2,FALSE)</f>
        <v>15.77</v>
      </c>
      <c r="D2304">
        <f>VLOOKUP($A2304,'Medical Examinations'!$A$1:$J$2336,3,FALSE)</f>
        <v>6.05</v>
      </c>
      <c r="E2304" t="str">
        <f>VLOOKUP($A2304,'Medical Examinations'!$A$1:$J$2336,4,FALSE)</f>
        <v>Yes</v>
      </c>
      <c r="F2304" t="str">
        <f>VLOOKUP($A2304,'Medical Examinations'!$A$1:$J$2336,5,FALSE)</f>
        <v>No</v>
      </c>
      <c r="G2304" t="str">
        <f>VLOOKUP($A2304,'Medical Examinations'!$A$1:$J$2336,6,FALSE)</f>
        <v>No</v>
      </c>
      <c r="H2304">
        <f>VLOOKUP($A2304,'Medical Examinations'!$A$1:$J$2336,7,FALSE)</f>
        <v>1</v>
      </c>
      <c r="I2304" t="str">
        <f>VLOOKUP($A2304,'Medical Examinations'!$A$1:$J$2336,8,FALSE)</f>
        <v>No</v>
      </c>
      <c r="J2304" t="str">
        <f>VLOOKUP($A2304,'Medical Examinations'!$A$1:$J$2336,9,FALSE)</f>
        <v>Under Weight</v>
      </c>
      <c r="K2304" t="str">
        <f>VLOOKUP($A2304,'Medical Examinations'!$A$1:$J$2336,10,FALSE)</f>
        <v>Prediabetes</v>
      </c>
      <c r="L2304">
        <f>VLOOKUP($A2304,'Hospitalisation Details'!$A$1:$O$2344,2,FALSE)</f>
        <v>1</v>
      </c>
      <c r="M2304" s="6" t="str">
        <f>VLOOKUP($A2304,'Hospitalisation Details'!$A$1:$O$2344,5,FALSE)</f>
        <v>1-Jun-1995</v>
      </c>
      <c r="N2304" s="28">
        <f>VLOOKUP($A2304,'Hospitalisation Details'!$A$1:$O$2344,6,FALSE)</f>
        <v>28</v>
      </c>
      <c r="O2304" s="28">
        <f>VLOOKUP($A2304,'Hospitalisation Details'!$A$1:$O$2344,7,FALSE)</f>
        <v>0</v>
      </c>
      <c r="P2304" s="28">
        <f>VLOOKUP($A2304,'Hospitalisation Details'!$A$1:$O$2344,8,FALSE)</f>
        <v>1056</v>
      </c>
      <c r="Q2304" t="str">
        <f>VLOOKUP($A2304,'Hospitalisation Details'!$A$1:$O$2344,3,FALSE)</f>
        <v>Jun</v>
      </c>
    </row>
    <row r="2305" spans="1:17" ht="15.6" x14ac:dyDescent="0.3">
      <c r="A2305" s="21" t="s">
        <v>52</v>
      </c>
      <c r="B2305" t="str">
        <f>VLOOKUP($A2305,'Customer Names'!$A$2:$D$2336,3,FALSE)</f>
        <v>Jim</v>
      </c>
      <c r="C2305">
        <f>VLOOKUP($A2305,'Medical Examinations'!$A$1:$J$2336,2,FALSE)</f>
        <v>18.27</v>
      </c>
      <c r="D2305">
        <f>VLOOKUP($A2305,'Medical Examinations'!$A$1:$J$2336,3,FALSE)</f>
        <v>11.46</v>
      </c>
      <c r="E2305" t="str">
        <f>VLOOKUP($A2305,'Medical Examinations'!$A$1:$J$2336,4,FALSE)</f>
        <v>No</v>
      </c>
      <c r="F2305" t="str">
        <f>VLOOKUP($A2305,'Medical Examinations'!$A$1:$J$2336,5,FALSE)</f>
        <v>No</v>
      </c>
      <c r="G2305" t="str">
        <f>VLOOKUP($A2305,'Medical Examinations'!$A$1:$J$2336,6,FALSE)</f>
        <v>No</v>
      </c>
      <c r="H2305">
        <f>VLOOKUP($A2305,'Medical Examinations'!$A$1:$J$2336,7,FALSE)</f>
        <v>0</v>
      </c>
      <c r="I2305" t="str">
        <f>VLOOKUP($A2305,'Medical Examinations'!$A$1:$J$2336,8,FALSE)</f>
        <v>No</v>
      </c>
      <c r="J2305" t="str">
        <f>VLOOKUP($A2305,'Medical Examinations'!$A$1:$J$2336,9,FALSE)</f>
        <v>Under Weight</v>
      </c>
      <c r="K2305" t="str">
        <f>VLOOKUP($A2305,'Medical Examinations'!$A$1:$J$2336,10,FALSE)</f>
        <v>Diabetes</v>
      </c>
      <c r="L2305">
        <f>VLOOKUP($A2305,'Hospitalisation Details'!$A$1:$O$2344,2,FALSE)</f>
        <v>1</v>
      </c>
      <c r="M2305" s="6" t="str">
        <f>VLOOKUP($A2305,'Hospitalisation Details'!$A$1:$O$2344,5,FALSE)</f>
        <v>1-Jul-2002</v>
      </c>
      <c r="N2305" s="28">
        <f>VLOOKUP($A2305,'Hospitalisation Details'!$A$1:$O$2344,6,FALSE)</f>
        <v>20</v>
      </c>
      <c r="O2305" s="28">
        <f>VLOOKUP($A2305,'Hospitalisation Details'!$A$1:$O$2344,7,FALSE)</f>
        <v>0</v>
      </c>
      <c r="P2305" s="28">
        <f>VLOOKUP($A2305,'Hospitalisation Details'!$A$1:$O$2344,8,FALSE)</f>
        <v>1049</v>
      </c>
      <c r="Q2305" t="str">
        <f>VLOOKUP($A2305,'Hospitalisation Details'!$A$1:$O$2344,3,FALSE)</f>
        <v>Jul</v>
      </c>
    </row>
    <row r="2306" spans="1:17" ht="15.6" x14ac:dyDescent="0.3">
      <c r="A2306" s="21" t="s">
        <v>51</v>
      </c>
      <c r="B2306" t="str">
        <f>VLOOKUP($A2306,'Customer Names'!$A$2:$D$2336,3,FALSE)</f>
        <v>Matthew S</v>
      </c>
      <c r="C2306">
        <f>VLOOKUP($A2306,'Medical Examinations'!$A$1:$J$2336,2,FALSE)</f>
        <v>16.489999999999998</v>
      </c>
      <c r="D2306">
        <f>VLOOKUP($A2306,'Medical Examinations'!$A$1:$J$2336,3,FALSE)</f>
        <v>8.48</v>
      </c>
      <c r="E2306" t="str">
        <f>VLOOKUP($A2306,'Medical Examinations'!$A$1:$J$2336,4,FALSE)</f>
        <v>No</v>
      </c>
      <c r="F2306" t="str">
        <f>VLOOKUP($A2306,'Medical Examinations'!$A$1:$J$2336,5,FALSE)</f>
        <v>No</v>
      </c>
      <c r="G2306" t="str">
        <f>VLOOKUP($A2306,'Medical Examinations'!$A$1:$J$2336,6,FALSE)</f>
        <v>No</v>
      </c>
      <c r="H2306">
        <f>VLOOKUP($A2306,'Medical Examinations'!$A$1:$J$2336,7,FALSE)</f>
        <v>0</v>
      </c>
      <c r="I2306" t="str">
        <f>VLOOKUP($A2306,'Medical Examinations'!$A$1:$J$2336,8,FALSE)</f>
        <v>No</v>
      </c>
      <c r="J2306" t="str">
        <f>VLOOKUP($A2306,'Medical Examinations'!$A$1:$J$2336,9,FALSE)</f>
        <v>Under Weight</v>
      </c>
      <c r="K2306" t="str">
        <f>VLOOKUP($A2306,'Medical Examinations'!$A$1:$J$2336,10,FALSE)</f>
        <v>Diabetes</v>
      </c>
      <c r="L2306">
        <f>VLOOKUP($A2306,'Hospitalisation Details'!$A$1:$O$2344,2,FALSE)</f>
        <v>20</v>
      </c>
      <c r="M2306" s="6" t="str">
        <f>VLOOKUP($A2306,'Hospitalisation Details'!$A$1:$O$2344,5,FALSE)</f>
        <v>20-Jul-2002</v>
      </c>
      <c r="N2306" s="28">
        <f>VLOOKUP($A2306,'Hospitalisation Details'!$A$1:$O$2344,6,FALSE)</f>
        <v>20</v>
      </c>
      <c r="O2306" s="28">
        <f>VLOOKUP($A2306,'Hospitalisation Details'!$A$1:$O$2344,7,FALSE)</f>
        <v>0</v>
      </c>
      <c r="P2306" s="28">
        <f>VLOOKUP($A2306,'Hospitalisation Details'!$A$1:$O$2344,8,FALSE)</f>
        <v>1047</v>
      </c>
      <c r="Q2306" t="str">
        <f>VLOOKUP($A2306,'Hospitalisation Details'!$A$1:$O$2344,3,FALSE)</f>
        <v>Jul</v>
      </c>
    </row>
    <row r="2307" spans="1:17" ht="15.6" x14ac:dyDescent="0.3">
      <c r="A2307" s="21" t="s">
        <v>50</v>
      </c>
      <c r="B2307" t="str">
        <f>VLOOKUP($A2307,'Customer Names'!$A$2:$D$2336,3,FALSE)</f>
        <v>Kenneth</v>
      </c>
      <c r="C2307">
        <f>VLOOKUP($A2307,'Medical Examinations'!$A$1:$J$2336,2,FALSE)</f>
        <v>16.14</v>
      </c>
      <c r="D2307">
        <f>VLOOKUP($A2307,'Medical Examinations'!$A$1:$J$2336,3,FALSE)</f>
        <v>4.8600000000000003</v>
      </c>
      <c r="E2307" t="str">
        <f>VLOOKUP($A2307,'Medical Examinations'!$A$1:$J$2336,4,FALSE)</f>
        <v>No</v>
      </c>
      <c r="F2307" t="str">
        <f>VLOOKUP($A2307,'Medical Examinations'!$A$1:$J$2336,5,FALSE)</f>
        <v>No</v>
      </c>
      <c r="G2307" t="str">
        <f>VLOOKUP($A2307,'Medical Examinations'!$A$1:$J$2336,6,FALSE)</f>
        <v>No</v>
      </c>
      <c r="H2307">
        <f>VLOOKUP($A2307,'Medical Examinations'!$A$1:$J$2336,7,FALSE)</f>
        <v>0</v>
      </c>
      <c r="I2307" t="str">
        <f>VLOOKUP($A2307,'Medical Examinations'!$A$1:$J$2336,8,FALSE)</f>
        <v>No</v>
      </c>
      <c r="J2307" t="str">
        <f>VLOOKUP($A2307,'Medical Examinations'!$A$1:$J$2336,9,FALSE)</f>
        <v>Under Weight</v>
      </c>
      <c r="K2307" t="str">
        <f>VLOOKUP($A2307,'Medical Examinations'!$A$1:$J$2336,10,FALSE)</f>
        <v>Normal</v>
      </c>
      <c r="L2307">
        <f>VLOOKUP($A2307,'Hospitalisation Details'!$A$1:$O$2344,2,FALSE)</f>
        <v>17</v>
      </c>
      <c r="M2307" s="6" t="str">
        <f>VLOOKUP($A2307,'Hospitalisation Details'!$A$1:$O$2344,5,FALSE)</f>
        <v>17-Nov-1994</v>
      </c>
      <c r="N2307" s="28">
        <f>VLOOKUP($A2307,'Hospitalisation Details'!$A$1:$O$2344,6,FALSE)</f>
        <v>28</v>
      </c>
      <c r="O2307" s="28">
        <f>VLOOKUP($A2307,'Hospitalisation Details'!$A$1:$O$2344,7,FALSE)</f>
        <v>0</v>
      </c>
      <c r="P2307" s="28">
        <f>VLOOKUP($A2307,'Hospitalisation Details'!$A$1:$O$2344,8,FALSE)</f>
        <v>1044</v>
      </c>
      <c r="Q2307" t="str">
        <f>VLOOKUP($A2307,'Hospitalisation Details'!$A$1:$O$2344,3,FALSE)</f>
        <v>Nov</v>
      </c>
    </row>
    <row r="2308" spans="1:17" ht="15.6" x14ac:dyDescent="0.3">
      <c r="A2308" s="21" t="s">
        <v>49</v>
      </c>
      <c r="B2308" t="str">
        <f>VLOOKUP($A2308,'Customer Names'!$A$2:$D$2336,3,FALSE)</f>
        <v>Andrea</v>
      </c>
      <c r="C2308">
        <f>VLOOKUP($A2308,'Medical Examinations'!$A$1:$J$2336,2,FALSE)</f>
        <v>20.85</v>
      </c>
      <c r="D2308">
        <f>VLOOKUP($A2308,'Medical Examinations'!$A$1:$J$2336,3,FALSE)</f>
        <v>4.45</v>
      </c>
      <c r="E2308" t="str">
        <f>VLOOKUP($A2308,'Medical Examinations'!$A$1:$J$2336,4,FALSE)</f>
        <v>Yes</v>
      </c>
      <c r="F2308" t="str">
        <f>VLOOKUP($A2308,'Medical Examinations'!$A$1:$J$2336,5,FALSE)</f>
        <v>No</v>
      </c>
      <c r="G2308" t="str">
        <f>VLOOKUP($A2308,'Medical Examinations'!$A$1:$J$2336,6,FALSE)</f>
        <v>No</v>
      </c>
      <c r="H2308">
        <f>VLOOKUP($A2308,'Medical Examinations'!$A$1:$J$2336,7,FALSE)</f>
        <v>1</v>
      </c>
      <c r="I2308" t="str">
        <f>VLOOKUP($A2308,'Medical Examinations'!$A$1:$J$2336,8,FALSE)</f>
        <v>No</v>
      </c>
      <c r="J2308" t="str">
        <f>VLOOKUP($A2308,'Medical Examinations'!$A$1:$J$2336,9,FALSE)</f>
        <v>Normal Weight</v>
      </c>
      <c r="K2308" t="str">
        <f>VLOOKUP($A2308,'Medical Examinations'!$A$1:$J$2336,10,FALSE)</f>
        <v>Normal</v>
      </c>
      <c r="L2308">
        <f>VLOOKUP($A2308,'Hospitalisation Details'!$A$1:$O$2344,2,FALSE)</f>
        <v>5</v>
      </c>
      <c r="M2308" s="6" t="str">
        <f>VLOOKUP($A2308,'Hospitalisation Details'!$A$1:$O$2344,5,FALSE)</f>
        <v>5-Oct-1995</v>
      </c>
      <c r="N2308" s="28">
        <f>VLOOKUP($A2308,'Hospitalisation Details'!$A$1:$O$2344,6,FALSE)</f>
        <v>27</v>
      </c>
      <c r="O2308" s="28">
        <f>VLOOKUP($A2308,'Hospitalisation Details'!$A$1:$O$2344,7,FALSE)</f>
        <v>0</v>
      </c>
      <c r="P2308" s="28">
        <f>VLOOKUP($A2308,'Hospitalisation Details'!$A$1:$O$2344,8,FALSE)</f>
        <v>1033.74</v>
      </c>
      <c r="Q2308" t="str">
        <f>VLOOKUP($A2308,'Hospitalisation Details'!$A$1:$O$2344,3,FALSE)</f>
        <v>Oct</v>
      </c>
    </row>
    <row r="2309" spans="1:17" ht="15.6" x14ac:dyDescent="0.3">
      <c r="A2309" s="21" t="s">
        <v>48</v>
      </c>
      <c r="B2309" t="str">
        <f>VLOOKUP($A2309,'Customer Names'!$A$2:$D$2336,3,FALSE)</f>
        <v>Kristina</v>
      </c>
      <c r="C2309">
        <f>VLOOKUP($A2309,'Medical Examinations'!$A$1:$J$2336,2,FALSE)</f>
        <v>15.88</v>
      </c>
      <c r="D2309">
        <f>VLOOKUP($A2309,'Medical Examinations'!$A$1:$J$2336,3,FALSE)</f>
        <v>4.3600000000000003</v>
      </c>
      <c r="E2309" t="str">
        <f>VLOOKUP($A2309,'Medical Examinations'!$A$1:$J$2336,4,FALSE)</f>
        <v>No</v>
      </c>
      <c r="F2309" t="str">
        <f>VLOOKUP($A2309,'Medical Examinations'!$A$1:$J$2336,5,FALSE)</f>
        <v>No</v>
      </c>
      <c r="G2309" t="str">
        <f>VLOOKUP($A2309,'Medical Examinations'!$A$1:$J$2336,6,FALSE)</f>
        <v>No</v>
      </c>
      <c r="H2309">
        <f>VLOOKUP($A2309,'Medical Examinations'!$A$1:$J$2336,7,FALSE)</f>
        <v>0</v>
      </c>
      <c r="I2309" t="str">
        <f>VLOOKUP($A2309,'Medical Examinations'!$A$1:$J$2336,8,FALSE)</f>
        <v>No</v>
      </c>
      <c r="J2309" t="str">
        <f>VLOOKUP($A2309,'Medical Examinations'!$A$1:$J$2336,9,FALSE)</f>
        <v>Under Weight</v>
      </c>
      <c r="K2309" t="str">
        <f>VLOOKUP($A2309,'Medical Examinations'!$A$1:$J$2336,10,FALSE)</f>
        <v>Normal</v>
      </c>
      <c r="L2309">
        <f>VLOOKUP($A2309,'Hospitalisation Details'!$A$1:$O$2344,2,FALSE)</f>
        <v>5</v>
      </c>
      <c r="M2309" s="6" t="str">
        <f>VLOOKUP($A2309,'Hospitalisation Details'!$A$1:$O$2344,5,FALSE)</f>
        <v>5-Aug-1999</v>
      </c>
      <c r="N2309" s="28">
        <f>VLOOKUP($A2309,'Hospitalisation Details'!$A$1:$O$2344,6,FALSE)</f>
        <v>23</v>
      </c>
      <c r="O2309" s="28">
        <f>VLOOKUP($A2309,'Hospitalisation Details'!$A$1:$O$2344,7,FALSE)</f>
        <v>0</v>
      </c>
      <c r="P2309" s="28">
        <f>VLOOKUP($A2309,'Hospitalisation Details'!$A$1:$O$2344,8,FALSE)</f>
        <v>1019</v>
      </c>
      <c r="Q2309" t="str">
        <f>VLOOKUP($A2309,'Hospitalisation Details'!$A$1:$O$2344,3,FALSE)</f>
        <v>Aug</v>
      </c>
    </row>
    <row r="2310" spans="1:17" ht="15.6" x14ac:dyDescent="0.3">
      <c r="A2310" s="21" t="s">
        <v>47</v>
      </c>
      <c r="B2310" t="str">
        <f>VLOOKUP($A2310,'Customer Names'!$A$2:$D$2336,3,FALSE)</f>
        <v>Kristen</v>
      </c>
      <c r="C2310">
        <f>VLOOKUP($A2310,'Medical Examinations'!$A$1:$J$2336,2,FALSE)</f>
        <v>20.66</v>
      </c>
      <c r="D2310">
        <f>VLOOKUP($A2310,'Medical Examinations'!$A$1:$J$2336,3,FALSE)</f>
        <v>5.8</v>
      </c>
      <c r="E2310" t="str">
        <f>VLOOKUP($A2310,'Medical Examinations'!$A$1:$J$2336,4,FALSE)</f>
        <v>No</v>
      </c>
      <c r="F2310" t="str">
        <f>VLOOKUP($A2310,'Medical Examinations'!$A$1:$J$2336,5,FALSE)</f>
        <v>Yes</v>
      </c>
      <c r="G2310" t="str">
        <f>VLOOKUP($A2310,'Medical Examinations'!$A$1:$J$2336,6,FALSE)</f>
        <v>No</v>
      </c>
      <c r="H2310">
        <f>VLOOKUP($A2310,'Medical Examinations'!$A$1:$J$2336,7,FALSE)</f>
        <v>1</v>
      </c>
      <c r="I2310" t="str">
        <f>VLOOKUP($A2310,'Medical Examinations'!$A$1:$J$2336,8,FALSE)</f>
        <v>No</v>
      </c>
      <c r="J2310" t="str">
        <f>VLOOKUP($A2310,'Medical Examinations'!$A$1:$J$2336,9,FALSE)</f>
        <v>Normal Weight</v>
      </c>
      <c r="K2310" t="str">
        <f>VLOOKUP($A2310,'Medical Examinations'!$A$1:$J$2336,10,FALSE)</f>
        <v>Prediabetes</v>
      </c>
      <c r="L2310">
        <f>VLOOKUP($A2310,'Hospitalisation Details'!$A$1:$O$2344,2,FALSE)</f>
        <v>9</v>
      </c>
      <c r="M2310" s="6" t="str">
        <f>VLOOKUP($A2310,'Hospitalisation Details'!$A$1:$O$2344,5,FALSE)</f>
        <v>9-Oct-2000</v>
      </c>
      <c r="N2310" s="28">
        <f>VLOOKUP($A2310,'Hospitalisation Details'!$A$1:$O$2344,6,FALSE)</f>
        <v>22</v>
      </c>
      <c r="O2310" s="28">
        <f>VLOOKUP($A2310,'Hospitalisation Details'!$A$1:$O$2344,7,FALSE)</f>
        <v>0</v>
      </c>
      <c r="P2310" s="28">
        <f>VLOOKUP($A2310,'Hospitalisation Details'!$A$1:$O$2344,8,FALSE)</f>
        <v>1012</v>
      </c>
      <c r="Q2310" t="str">
        <f>VLOOKUP($A2310,'Hospitalisation Details'!$A$1:$O$2344,3,FALSE)</f>
        <v>Oct</v>
      </c>
    </row>
    <row r="2311" spans="1:17" ht="15.6" x14ac:dyDescent="0.3">
      <c r="A2311" s="21" t="s">
        <v>46</v>
      </c>
      <c r="B2311" t="str">
        <f>VLOOKUP($A2311,'Customer Names'!$A$2:$D$2336,3,FALSE)</f>
        <v>Matthew</v>
      </c>
      <c r="C2311">
        <f>VLOOKUP($A2311,'Medical Examinations'!$A$1:$J$2336,2,FALSE)</f>
        <v>20.399999999999999</v>
      </c>
      <c r="D2311">
        <f>VLOOKUP($A2311,'Medical Examinations'!$A$1:$J$2336,3,FALSE)</f>
        <v>5.27</v>
      </c>
      <c r="E2311" t="str">
        <f>VLOOKUP($A2311,'Medical Examinations'!$A$1:$J$2336,4,FALSE)</f>
        <v>No</v>
      </c>
      <c r="F2311" t="str">
        <f>VLOOKUP($A2311,'Medical Examinations'!$A$1:$J$2336,5,FALSE)</f>
        <v>No</v>
      </c>
      <c r="G2311" t="str">
        <f>VLOOKUP($A2311,'Medical Examinations'!$A$1:$J$2336,6,FALSE)</f>
        <v>No</v>
      </c>
      <c r="H2311">
        <f>VLOOKUP($A2311,'Medical Examinations'!$A$1:$J$2336,7,FALSE)</f>
        <v>0</v>
      </c>
      <c r="I2311" t="str">
        <f>VLOOKUP($A2311,'Medical Examinations'!$A$1:$J$2336,8,FALSE)</f>
        <v>No</v>
      </c>
      <c r="J2311" t="str">
        <f>VLOOKUP($A2311,'Medical Examinations'!$A$1:$J$2336,9,FALSE)</f>
        <v>Normal Weight</v>
      </c>
      <c r="K2311" t="str">
        <f>VLOOKUP($A2311,'Medical Examinations'!$A$1:$J$2336,10,FALSE)</f>
        <v>Normal</v>
      </c>
      <c r="L2311">
        <f>VLOOKUP($A2311,'Hospitalisation Details'!$A$1:$O$2344,2,FALSE)</f>
        <v>22</v>
      </c>
      <c r="M2311" s="6" t="str">
        <f>VLOOKUP($A2311,'Hospitalisation Details'!$A$1:$O$2344,5,FALSE)</f>
        <v>22-Nov-1994</v>
      </c>
      <c r="N2311" s="28">
        <f>VLOOKUP($A2311,'Hospitalisation Details'!$A$1:$O$2344,6,FALSE)</f>
        <v>28</v>
      </c>
      <c r="O2311" s="28">
        <f>VLOOKUP($A2311,'Hospitalisation Details'!$A$1:$O$2344,7,FALSE)</f>
        <v>0</v>
      </c>
      <c r="P2311" s="28">
        <f>VLOOKUP($A2311,'Hospitalisation Details'!$A$1:$O$2344,8,FALSE)</f>
        <v>1006.65</v>
      </c>
      <c r="Q2311" t="str">
        <f>VLOOKUP($A2311,'Hospitalisation Details'!$A$1:$O$2344,3,FALSE)</f>
        <v>Nov</v>
      </c>
    </row>
    <row r="2312" spans="1:17" ht="15.6" x14ac:dyDescent="0.3">
      <c r="A2312" s="21" t="s">
        <v>45</v>
      </c>
      <c r="B2312" t="str">
        <f>VLOOKUP($A2312,'Customer Names'!$A$2:$D$2336,3,FALSE)</f>
        <v>Kathleen</v>
      </c>
      <c r="C2312">
        <f>VLOOKUP($A2312,'Medical Examinations'!$A$1:$J$2336,2,FALSE)</f>
        <v>25.19</v>
      </c>
      <c r="D2312">
        <f>VLOOKUP($A2312,'Medical Examinations'!$A$1:$J$2336,3,FALSE)</f>
        <v>5.64</v>
      </c>
      <c r="E2312" t="str">
        <f>VLOOKUP($A2312,'Medical Examinations'!$A$1:$J$2336,4,FALSE)</f>
        <v>Yes</v>
      </c>
      <c r="F2312" t="str">
        <f>VLOOKUP($A2312,'Medical Examinations'!$A$1:$J$2336,5,FALSE)</f>
        <v>No</v>
      </c>
      <c r="G2312" t="str">
        <f>VLOOKUP($A2312,'Medical Examinations'!$A$1:$J$2336,6,FALSE)</f>
        <v>No</v>
      </c>
      <c r="H2312">
        <f>VLOOKUP($A2312,'Medical Examinations'!$A$1:$J$2336,7,FALSE)</f>
        <v>0</v>
      </c>
      <c r="I2312" t="str">
        <f>VLOOKUP($A2312,'Medical Examinations'!$A$1:$J$2336,8,FALSE)</f>
        <v>No</v>
      </c>
      <c r="J2312" t="str">
        <f>VLOOKUP($A2312,'Medical Examinations'!$A$1:$J$2336,9,FALSE)</f>
        <v>Over Weight</v>
      </c>
      <c r="K2312" t="str">
        <f>VLOOKUP($A2312,'Medical Examinations'!$A$1:$J$2336,10,FALSE)</f>
        <v>Normal</v>
      </c>
      <c r="L2312">
        <f>VLOOKUP($A2312,'Hospitalisation Details'!$A$1:$O$2344,2,FALSE)</f>
        <v>19</v>
      </c>
      <c r="M2312" s="6" t="str">
        <f>VLOOKUP($A2312,'Hospitalisation Details'!$A$1:$O$2344,5,FALSE)</f>
        <v>19-Aug-2001</v>
      </c>
      <c r="N2312" s="28">
        <f>VLOOKUP($A2312,'Hospitalisation Details'!$A$1:$O$2344,6,FALSE)</f>
        <v>21</v>
      </c>
      <c r="O2312" s="28">
        <f>VLOOKUP($A2312,'Hospitalisation Details'!$A$1:$O$2344,7,FALSE)</f>
        <v>0</v>
      </c>
      <c r="P2312" s="28">
        <f>VLOOKUP($A2312,'Hospitalisation Details'!$A$1:$O$2344,8,FALSE)</f>
        <v>964.71</v>
      </c>
      <c r="Q2312" t="str">
        <f>VLOOKUP($A2312,'Hospitalisation Details'!$A$1:$O$2344,3,FALSE)</f>
        <v>Aug</v>
      </c>
    </row>
    <row r="2313" spans="1:17" ht="15.6" x14ac:dyDescent="0.3">
      <c r="A2313" s="21" t="s">
        <v>44</v>
      </c>
      <c r="B2313" t="str">
        <f>VLOOKUP($A2313,'Customer Names'!$A$2:$D$2336,3,FALSE)</f>
        <v>Lindsey</v>
      </c>
      <c r="C2313">
        <f>VLOOKUP($A2313,'Medical Examinations'!$A$1:$J$2336,2,FALSE)</f>
        <v>20.54</v>
      </c>
      <c r="D2313">
        <f>VLOOKUP($A2313,'Medical Examinations'!$A$1:$J$2336,3,FALSE)</f>
        <v>4.2</v>
      </c>
      <c r="E2313" t="str">
        <f>VLOOKUP($A2313,'Medical Examinations'!$A$1:$J$2336,4,FALSE)</f>
        <v>Yes</v>
      </c>
      <c r="F2313" t="str">
        <f>VLOOKUP($A2313,'Medical Examinations'!$A$1:$J$2336,5,FALSE)</f>
        <v>No</v>
      </c>
      <c r="G2313" t="str">
        <f>VLOOKUP($A2313,'Medical Examinations'!$A$1:$J$2336,6,FALSE)</f>
        <v>No</v>
      </c>
      <c r="H2313">
        <f>VLOOKUP($A2313,'Medical Examinations'!$A$1:$J$2336,7,FALSE)</f>
        <v>1</v>
      </c>
      <c r="I2313" t="str">
        <f>VLOOKUP($A2313,'Medical Examinations'!$A$1:$J$2336,8,FALSE)</f>
        <v>No</v>
      </c>
      <c r="J2313" t="str">
        <f>VLOOKUP($A2313,'Medical Examinations'!$A$1:$J$2336,9,FALSE)</f>
        <v>Normal Weight</v>
      </c>
      <c r="K2313" t="str">
        <f>VLOOKUP($A2313,'Medical Examinations'!$A$1:$J$2336,10,FALSE)</f>
        <v>Normal</v>
      </c>
      <c r="L2313">
        <f>VLOOKUP($A2313,'Hospitalisation Details'!$A$1:$O$2344,2,FALSE)</f>
        <v>28</v>
      </c>
      <c r="M2313" s="6" t="str">
        <f>VLOOKUP($A2313,'Hospitalisation Details'!$A$1:$O$2344,5,FALSE)</f>
        <v>28-Oct-1995</v>
      </c>
      <c r="N2313" s="28">
        <f>VLOOKUP($A2313,'Hospitalisation Details'!$A$1:$O$2344,6,FALSE)</f>
        <v>27</v>
      </c>
      <c r="O2313" s="28">
        <f>VLOOKUP($A2313,'Hospitalisation Details'!$A$1:$O$2344,7,FALSE)</f>
        <v>0</v>
      </c>
      <c r="P2313" s="28">
        <f>VLOOKUP($A2313,'Hospitalisation Details'!$A$1:$O$2344,8,FALSE)</f>
        <v>928.59</v>
      </c>
      <c r="Q2313" t="str">
        <f>VLOOKUP($A2313,'Hospitalisation Details'!$A$1:$O$2344,3,FALSE)</f>
        <v>Oct</v>
      </c>
    </row>
    <row r="2314" spans="1:17" ht="15.6" x14ac:dyDescent="0.3">
      <c r="A2314" s="21" t="s">
        <v>43</v>
      </c>
      <c r="B2314" t="str">
        <f>VLOOKUP($A2314,'Customer Names'!$A$2:$D$2336,3,FALSE)</f>
        <v>Robert</v>
      </c>
      <c r="C2314">
        <f>VLOOKUP($A2314,'Medical Examinations'!$A$1:$J$2336,2,FALSE)</f>
        <v>20.13</v>
      </c>
      <c r="D2314">
        <f>VLOOKUP($A2314,'Medical Examinations'!$A$1:$J$2336,3,FALSE)</f>
        <v>5.42</v>
      </c>
      <c r="E2314" t="str">
        <f>VLOOKUP($A2314,'Medical Examinations'!$A$1:$J$2336,4,FALSE)</f>
        <v>No</v>
      </c>
      <c r="F2314" t="str">
        <f>VLOOKUP($A2314,'Medical Examinations'!$A$1:$J$2336,5,FALSE)</f>
        <v>No</v>
      </c>
      <c r="G2314" t="str">
        <f>VLOOKUP($A2314,'Medical Examinations'!$A$1:$J$2336,6,FALSE)</f>
        <v>No</v>
      </c>
      <c r="H2314">
        <f>VLOOKUP($A2314,'Medical Examinations'!$A$1:$J$2336,7,FALSE)</f>
        <v>0</v>
      </c>
      <c r="I2314" t="str">
        <f>VLOOKUP($A2314,'Medical Examinations'!$A$1:$J$2336,8,FALSE)</f>
        <v>No</v>
      </c>
      <c r="J2314" t="str">
        <f>VLOOKUP($A2314,'Medical Examinations'!$A$1:$J$2336,9,FALSE)</f>
        <v>Normal Weight</v>
      </c>
      <c r="K2314" t="str">
        <f>VLOOKUP($A2314,'Medical Examinations'!$A$1:$J$2336,10,FALSE)</f>
        <v>Normal</v>
      </c>
      <c r="L2314">
        <f>VLOOKUP($A2314,'Hospitalisation Details'!$A$1:$O$2344,2,FALSE)</f>
        <v>30</v>
      </c>
      <c r="M2314" s="6" t="str">
        <f>VLOOKUP($A2314,'Hospitalisation Details'!$A$1:$O$2344,5,FALSE)</f>
        <v>30-Oct-1994</v>
      </c>
      <c r="N2314" s="28">
        <f>VLOOKUP($A2314,'Hospitalisation Details'!$A$1:$O$2344,6,FALSE)</f>
        <v>28</v>
      </c>
      <c r="O2314" s="28">
        <f>VLOOKUP($A2314,'Hospitalisation Details'!$A$1:$O$2344,7,FALSE)</f>
        <v>0</v>
      </c>
      <c r="P2314" s="28">
        <f>VLOOKUP($A2314,'Hospitalisation Details'!$A$1:$O$2344,8,FALSE)</f>
        <v>915.07</v>
      </c>
      <c r="Q2314" t="str">
        <f>VLOOKUP($A2314,'Hospitalisation Details'!$A$1:$O$2344,3,FALSE)</f>
        <v>Oct</v>
      </c>
    </row>
    <row r="2315" spans="1:17" ht="15.6" x14ac:dyDescent="0.3">
      <c r="A2315" s="21" t="s">
        <v>42</v>
      </c>
      <c r="B2315" t="str">
        <f>VLOOKUP($A2315,'Customer Names'!$A$2:$D$2336,3,FALSE)</f>
        <v>Sarah E</v>
      </c>
      <c r="C2315">
        <f>VLOOKUP($A2315,'Medical Examinations'!$A$1:$J$2336,2,FALSE)</f>
        <v>18.93</v>
      </c>
      <c r="D2315">
        <f>VLOOKUP($A2315,'Medical Examinations'!$A$1:$J$2336,3,FALSE)</f>
        <v>6.11</v>
      </c>
      <c r="E2315" t="str">
        <f>VLOOKUP($A2315,'Medical Examinations'!$A$1:$J$2336,4,FALSE)</f>
        <v>No</v>
      </c>
      <c r="F2315" t="str">
        <f>VLOOKUP($A2315,'Medical Examinations'!$A$1:$J$2336,5,FALSE)</f>
        <v>No</v>
      </c>
      <c r="G2315" t="str">
        <f>VLOOKUP($A2315,'Medical Examinations'!$A$1:$J$2336,6,FALSE)</f>
        <v>Yes</v>
      </c>
      <c r="H2315">
        <f>VLOOKUP($A2315,'Medical Examinations'!$A$1:$J$2336,7,FALSE)</f>
        <v>1</v>
      </c>
      <c r="I2315" t="str">
        <f>VLOOKUP($A2315,'Medical Examinations'!$A$1:$J$2336,8,FALSE)</f>
        <v>No</v>
      </c>
      <c r="J2315" t="str">
        <f>VLOOKUP($A2315,'Medical Examinations'!$A$1:$J$2336,9,FALSE)</f>
        <v>Normal Weight</v>
      </c>
      <c r="K2315" t="str">
        <f>VLOOKUP($A2315,'Medical Examinations'!$A$1:$J$2336,10,FALSE)</f>
        <v>Prediabetes</v>
      </c>
      <c r="L2315">
        <f>VLOOKUP($A2315,'Hospitalisation Details'!$A$1:$O$2344,2,FALSE)</f>
        <v>27</v>
      </c>
      <c r="M2315" s="6" t="str">
        <f>VLOOKUP($A2315,'Hospitalisation Details'!$A$1:$O$2344,5,FALSE)</f>
        <v>27-Nov-1993</v>
      </c>
      <c r="N2315" s="28">
        <f>VLOOKUP($A2315,'Hospitalisation Details'!$A$1:$O$2344,6,FALSE)</f>
        <v>29</v>
      </c>
      <c r="O2315" s="28">
        <f>VLOOKUP($A2315,'Hospitalisation Details'!$A$1:$O$2344,7,FALSE)</f>
        <v>0</v>
      </c>
      <c r="P2315" s="28">
        <f>VLOOKUP($A2315,'Hospitalisation Details'!$A$1:$O$2344,8,FALSE)</f>
        <v>896.21</v>
      </c>
      <c r="Q2315" t="str">
        <f>VLOOKUP($A2315,'Hospitalisation Details'!$A$1:$O$2344,3,FALSE)</f>
        <v>Nov</v>
      </c>
    </row>
    <row r="2316" spans="1:17" ht="15.6" x14ac:dyDescent="0.3">
      <c r="A2316" s="21" t="s">
        <v>41</v>
      </c>
      <c r="B2316" t="str">
        <f>VLOOKUP($A2316,'Customer Names'!$A$2:$D$2336,3,FALSE)</f>
        <v>Flannery</v>
      </c>
      <c r="C2316">
        <f>VLOOKUP($A2316,'Medical Examinations'!$A$1:$J$2336,2,FALSE)</f>
        <v>24.14</v>
      </c>
      <c r="D2316">
        <f>VLOOKUP($A2316,'Medical Examinations'!$A$1:$J$2336,3,FALSE)</f>
        <v>5.29</v>
      </c>
      <c r="E2316" t="str">
        <f>VLOOKUP($A2316,'Medical Examinations'!$A$1:$J$2336,4,FALSE)</f>
        <v>No</v>
      </c>
      <c r="F2316" t="str">
        <f>VLOOKUP($A2316,'Medical Examinations'!$A$1:$J$2336,5,FALSE)</f>
        <v>Yes</v>
      </c>
      <c r="G2316" t="str">
        <f>VLOOKUP($A2316,'Medical Examinations'!$A$1:$J$2336,6,FALSE)</f>
        <v>No</v>
      </c>
      <c r="H2316">
        <f>VLOOKUP($A2316,'Medical Examinations'!$A$1:$J$2336,7,FALSE)</f>
        <v>1</v>
      </c>
      <c r="I2316" t="str">
        <f>VLOOKUP($A2316,'Medical Examinations'!$A$1:$J$2336,8,FALSE)</f>
        <v>No</v>
      </c>
      <c r="J2316" t="str">
        <f>VLOOKUP($A2316,'Medical Examinations'!$A$1:$J$2336,9,FALSE)</f>
        <v>Normal Weight</v>
      </c>
      <c r="K2316" t="str">
        <f>VLOOKUP($A2316,'Medical Examinations'!$A$1:$J$2336,10,FALSE)</f>
        <v>Normal</v>
      </c>
      <c r="L2316">
        <f>VLOOKUP($A2316,'Hospitalisation Details'!$A$1:$O$2344,2,FALSE)</f>
        <v>18</v>
      </c>
      <c r="M2316" s="6" t="str">
        <f>VLOOKUP($A2316,'Hospitalisation Details'!$A$1:$O$2344,5,FALSE)</f>
        <v>18-Nov-2000</v>
      </c>
      <c r="N2316" s="28">
        <f>VLOOKUP($A2316,'Hospitalisation Details'!$A$1:$O$2344,6,FALSE)</f>
        <v>22</v>
      </c>
      <c r="O2316" s="28">
        <f>VLOOKUP($A2316,'Hospitalisation Details'!$A$1:$O$2344,7,FALSE)</f>
        <v>0</v>
      </c>
      <c r="P2316" s="28">
        <f>VLOOKUP($A2316,'Hospitalisation Details'!$A$1:$O$2344,8,FALSE)</f>
        <v>865.41</v>
      </c>
      <c r="Q2316" t="str">
        <f>VLOOKUP($A2316,'Hospitalisation Details'!$A$1:$O$2344,3,FALSE)</f>
        <v>Nov</v>
      </c>
    </row>
    <row r="2317" spans="1:17" ht="15.6" x14ac:dyDescent="0.3">
      <c r="A2317" s="21" t="s">
        <v>39</v>
      </c>
      <c r="B2317" t="str">
        <f>VLOOKUP($A2317,'Customer Names'!$A$2:$D$2336,3,FALSE)</f>
        <v>John T</v>
      </c>
      <c r="C2317">
        <f>VLOOKUP($A2317,'Medical Examinations'!$A$1:$J$2336,2,FALSE)</f>
        <v>25.03</v>
      </c>
      <c r="D2317">
        <f>VLOOKUP($A2317,'Medical Examinations'!$A$1:$J$2336,3,FALSE)</f>
        <v>5.91</v>
      </c>
      <c r="E2317" t="str">
        <f>VLOOKUP($A2317,'Medical Examinations'!$A$1:$J$2336,4,FALSE)</f>
        <v>No</v>
      </c>
      <c r="F2317" t="str">
        <f>VLOOKUP($A2317,'Medical Examinations'!$A$1:$J$2336,5,FALSE)</f>
        <v>Yes</v>
      </c>
      <c r="G2317" t="str">
        <f>VLOOKUP($A2317,'Medical Examinations'!$A$1:$J$2336,6,FALSE)</f>
        <v>No</v>
      </c>
      <c r="H2317">
        <f>VLOOKUP($A2317,'Medical Examinations'!$A$1:$J$2336,7,FALSE)</f>
        <v>1</v>
      </c>
      <c r="I2317" t="str">
        <f>VLOOKUP($A2317,'Medical Examinations'!$A$1:$J$2336,8,FALSE)</f>
        <v>No</v>
      </c>
      <c r="J2317" t="str">
        <f>VLOOKUP($A2317,'Medical Examinations'!$A$1:$J$2336,9,FALSE)</f>
        <v>Over Weight</v>
      </c>
      <c r="K2317" t="str">
        <f>VLOOKUP($A2317,'Medical Examinations'!$A$1:$J$2336,10,FALSE)</f>
        <v>Prediabetes</v>
      </c>
      <c r="L2317">
        <f>VLOOKUP($A2317,'Hospitalisation Details'!$A$1:$O$2344,2,FALSE)</f>
        <v>7</v>
      </c>
      <c r="M2317" s="6" t="str">
        <f>VLOOKUP($A2317,'Hospitalisation Details'!$A$1:$O$2344,5,FALSE)</f>
        <v>7-Oct-2004</v>
      </c>
      <c r="N2317" s="28">
        <f>VLOOKUP($A2317,'Hospitalisation Details'!$A$1:$O$2344,6,FALSE)</f>
        <v>18</v>
      </c>
      <c r="O2317" s="28">
        <f>VLOOKUP($A2317,'Hospitalisation Details'!$A$1:$O$2344,7,FALSE)</f>
        <v>0</v>
      </c>
      <c r="P2317" s="28">
        <f>VLOOKUP($A2317,'Hospitalisation Details'!$A$1:$O$2344,8,FALSE)</f>
        <v>830.52</v>
      </c>
      <c r="Q2317" t="str">
        <f>VLOOKUP($A2317,'Hospitalisation Details'!$A$1:$O$2344,3,FALSE)</f>
        <v>Oct</v>
      </c>
    </row>
    <row r="2318" spans="1:17" ht="15.6" x14ac:dyDescent="0.3">
      <c r="A2318" s="21" t="s">
        <v>38</v>
      </c>
      <c r="B2318" t="str">
        <f>VLOOKUP($A2318,'Customer Names'!$A$2:$D$2336,3,FALSE)</f>
        <v>Koji</v>
      </c>
      <c r="C2318">
        <f>VLOOKUP($A2318,'Medical Examinations'!$A$1:$J$2336,2,FALSE)</f>
        <v>20.47</v>
      </c>
      <c r="D2318">
        <f>VLOOKUP($A2318,'Medical Examinations'!$A$1:$J$2336,3,FALSE)</f>
        <v>5.81</v>
      </c>
      <c r="E2318" t="str">
        <f>VLOOKUP($A2318,'Medical Examinations'!$A$1:$J$2336,4,FALSE)</f>
        <v>Yes</v>
      </c>
      <c r="F2318" t="str">
        <f>VLOOKUP($A2318,'Medical Examinations'!$A$1:$J$2336,5,FALSE)</f>
        <v>No</v>
      </c>
      <c r="G2318" t="str">
        <f>VLOOKUP($A2318,'Medical Examinations'!$A$1:$J$2336,6,FALSE)</f>
        <v>No</v>
      </c>
      <c r="H2318">
        <f>VLOOKUP($A2318,'Medical Examinations'!$A$1:$J$2336,7,FALSE)</f>
        <v>1</v>
      </c>
      <c r="I2318" t="str">
        <f>VLOOKUP($A2318,'Medical Examinations'!$A$1:$J$2336,8,FALSE)</f>
        <v>No</v>
      </c>
      <c r="J2318" t="str">
        <f>VLOOKUP($A2318,'Medical Examinations'!$A$1:$J$2336,9,FALSE)</f>
        <v>Normal Weight</v>
      </c>
      <c r="K2318" t="str">
        <f>VLOOKUP($A2318,'Medical Examinations'!$A$1:$J$2336,10,FALSE)</f>
        <v>Prediabetes</v>
      </c>
      <c r="L2318">
        <f>VLOOKUP($A2318,'Hospitalisation Details'!$A$1:$O$2344,2,FALSE)</f>
        <v>7</v>
      </c>
      <c r="M2318" s="6" t="str">
        <f>VLOOKUP($A2318,'Hospitalisation Details'!$A$1:$O$2344,5,FALSE)</f>
        <v>7-Dec-1995</v>
      </c>
      <c r="N2318" s="28">
        <f>VLOOKUP($A2318,'Hospitalisation Details'!$A$1:$O$2344,6,FALSE)</f>
        <v>27</v>
      </c>
      <c r="O2318" s="28">
        <f>VLOOKUP($A2318,'Hospitalisation Details'!$A$1:$O$2344,7,FALSE)</f>
        <v>0</v>
      </c>
      <c r="P2318" s="28">
        <f>VLOOKUP($A2318,'Hospitalisation Details'!$A$1:$O$2344,8,FALSE)</f>
        <v>773.54</v>
      </c>
      <c r="Q2318" t="str">
        <f>VLOOKUP($A2318,'Hospitalisation Details'!$A$1:$O$2344,3,FALSE)</f>
        <v>Dec</v>
      </c>
    </row>
    <row r="2319" spans="1:17" ht="15.6" x14ac:dyDescent="0.3">
      <c r="A2319" s="21" t="s">
        <v>37</v>
      </c>
      <c r="B2319" t="str">
        <f>VLOOKUP($A2319,'Customer Names'!$A$2:$D$2336,3,FALSE)</f>
        <v>Candice M</v>
      </c>
      <c r="C2319">
        <f>VLOOKUP($A2319,'Medical Examinations'!$A$1:$J$2336,2,FALSE)</f>
        <v>18.82</v>
      </c>
      <c r="D2319">
        <f>VLOOKUP($A2319,'Medical Examinations'!$A$1:$J$2336,3,FALSE)</f>
        <v>5.51</v>
      </c>
      <c r="E2319" t="str">
        <f>VLOOKUP($A2319,'Medical Examinations'!$A$1:$J$2336,4,FALSE)</f>
        <v>Yes</v>
      </c>
      <c r="F2319" t="str">
        <f>VLOOKUP($A2319,'Medical Examinations'!$A$1:$J$2336,5,FALSE)</f>
        <v>No</v>
      </c>
      <c r="G2319" t="str">
        <f>VLOOKUP($A2319,'Medical Examinations'!$A$1:$J$2336,6,FALSE)</f>
        <v>No</v>
      </c>
      <c r="H2319">
        <f>VLOOKUP($A2319,'Medical Examinations'!$A$1:$J$2336,7,FALSE)</f>
        <v>0</v>
      </c>
      <c r="I2319" t="str">
        <f>VLOOKUP($A2319,'Medical Examinations'!$A$1:$J$2336,8,FALSE)</f>
        <v>No</v>
      </c>
      <c r="J2319" t="str">
        <f>VLOOKUP($A2319,'Medical Examinations'!$A$1:$J$2336,9,FALSE)</f>
        <v>Normal Weight</v>
      </c>
      <c r="K2319" t="str">
        <f>VLOOKUP($A2319,'Medical Examinations'!$A$1:$J$2336,10,FALSE)</f>
        <v>Normal</v>
      </c>
      <c r="L2319">
        <f>VLOOKUP($A2319,'Hospitalisation Details'!$A$1:$O$2344,2,FALSE)</f>
        <v>18</v>
      </c>
      <c r="M2319" s="6" t="str">
        <f>VLOOKUP($A2319,'Hospitalisation Details'!$A$1:$O$2344,5,FALSE)</f>
        <v>18-Sep-1996</v>
      </c>
      <c r="N2319" s="28">
        <f>VLOOKUP($A2319,'Hospitalisation Details'!$A$1:$O$2344,6,FALSE)</f>
        <v>26</v>
      </c>
      <c r="O2319" s="28">
        <f>VLOOKUP($A2319,'Hospitalisation Details'!$A$1:$O$2344,7,FALSE)</f>
        <v>0</v>
      </c>
      <c r="P2319" s="28">
        <f>VLOOKUP($A2319,'Hospitalisation Details'!$A$1:$O$2344,8,FALSE)</f>
        <v>770.38</v>
      </c>
      <c r="Q2319" t="str">
        <f>VLOOKUP($A2319,'Hospitalisation Details'!$A$1:$O$2344,3,FALSE)</f>
        <v>Sep</v>
      </c>
    </row>
    <row r="2320" spans="1:17" ht="15.6" x14ac:dyDescent="0.3">
      <c r="A2320" s="21" t="s">
        <v>36</v>
      </c>
      <c r="B2320" t="str">
        <f>VLOOKUP($A2320,'Customer Names'!$A$2:$D$2336,3,FALSE)</f>
        <v>Theodore A</v>
      </c>
      <c r="C2320">
        <f>VLOOKUP($A2320,'Medical Examinations'!$A$1:$J$2336,2,FALSE)</f>
        <v>17.079999999999998</v>
      </c>
      <c r="D2320">
        <f>VLOOKUP($A2320,'Medical Examinations'!$A$1:$J$2336,3,FALSE)</f>
        <v>5.73</v>
      </c>
      <c r="E2320" t="str">
        <f>VLOOKUP($A2320,'Medical Examinations'!$A$1:$J$2336,4,FALSE)</f>
        <v>No</v>
      </c>
      <c r="F2320" t="str">
        <f>VLOOKUP($A2320,'Medical Examinations'!$A$1:$J$2336,5,FALSE)</f>
        <v>No</v>
      </c>
      <c r="G2320" t="str">
        <f>VLOOKUP($A2320,'Medical Examinations'!$A$1:$J$2336,6,FALSE)</f>
        <v>Yes</v>
      </c>
      <c r="H2320">
        <f>VLOOKUP($A2320,'Medical Examinations'!$A$1:$J$2336,7,FALSE)</f>
        <v>1</v>
      </c>
      <c r="I2320" t="str">
        <f>VLOOKUP($A2320,'Medical Examinations'!$A$1:$J$2336,8,FALSE)</f>
        <v>No</v>
      </c>
      <c r="J2320" t="str">
        <f>VLOOKUP($A2320,'Medical Examinations'!$A$1:$J$2336,9,FALSE)</f>
        <v>Under Weight</v>
      </c>
      <c r="K2320" t="str">
        <f>VLOOKUP($A2320,'Medical Examinations'!$A$1:$J$2336,10,FALSE)</f>
        <v>Prediabetes</v>
      </c>
      <c r="L2320">
        <f>VLOOKUP($A2320,'Hospitalisation Details'!$A$1:$O$2344,2,FALSE)</f>
        <v>28</v>
      </c>
      <c r="M2320" s="6" t="str">
        <f>VLOOKUP($A2320,'Hospitalisation Details'!$A$1:$O$2344,5,FALSE)</f>
        <v>28-Jun-1993</v>
      </c>
      <c r="N2320" s="28">
        <f>VLOOKUP($A2320,'Hospitalisation Details'!$A$1:$O$2344,6,FALSE)</f>
        <v>29</v>
      </c>
      <c r="O2320" s="28">
        <f>VLOOKUP($A2320,'Hospitalisation Details'!$A$1:$O$2344,7,FALSE)</f>
        <v>0</v>
      </c>
      <c r="P2320" s="28">
        <f>VLOOKUP($A2320,'Hospitalisation Details'!$A$1:$O$2344,8,FALSE)</f>
        <v>770</v>
      </c>
      <c r="Q2320" t="str">
        <f>VLOOKUP($A2320,'Hospitalisation Details'!$A$1:$O$2344,3,FALSE)</f>
        <v>Jun</v>
      </c>
    </row>
    <row r="2321" spans="1:17" ht="15.6" x14ac:dyDescent="0.3">
      <c r="A2321" s="21" t="s">
        <v>34</v>
      </c>
      <c r="B2321" t="str">
        <f>VLOOKUP($A2321,'Customer Names'!$A$2:$D$2336,3,FALSE)</f>
        <v>Lindy</v>
      </c>
      <c r="C2321">
        <f>VLOOKUP($A2321,'Medical Examinations'!$A$1:$J$2336,2,FALSE)</f>
        <v>19.21</v>
      </c>
      <c r="D2321">
        <f>VLOOKUP($A2321,'Medical Examinations'!$A$1:$J$2336,3,FALSE)</f>
        <v>5.53</v>
      </c>
      <c r="E2321" t="str">
        <f>VLOOKUP($A2321,'Medical Examinations'!$A$1:$J$2336,4,FALSE)</f>
        <v>Yes</v>
      </c>
      <c r="F2321" t="str">
        <f>VLOOKUP($A2321,'Medical Examinations'!$A$1:$J$2336,5,FALSE)</f>
        <v>No</v>
      </c>
      <c r="G2321" t="str">
        <f>VLOOKUP($A2321,'Medical Examinations'!$A$1:$J$2336,6,FALSE)</f>
        <v>No</v>
      </c>
      <c r="H2321">
        <f>VLOOKUP($A2321,'Medical Examinations'!$A$1:$J$2336,7,FALSE)</f>
        <v>0</v>
      </c>
      <c r="I2321" t="str">
        <f>VLOOKUP($A2321,'Medical Examinations'!$A$1:$J$2336,8,FALSE)</f>
        <v>No</v>
      </c>
      <c r="J2321" t="str">
        <f>VLOOKUP($A2321,'Medical Examinations'!$A$1:$J$2336,9,FALSE)</f>
        <v>Normal Weight</v>
      </c>
      <c r="K2321" t="str">
        <f>VLOOKUP($A2321,'Medical Examinations'!$A$1:$J$2336,10,FALSE)</f>
        <v>Normal</v>
      </c>
      <c r="L2321">
        <f>VLOOKUP($A2321,'Hospitalisation Details'!$A$1:$O$2344,2,FALSE)</f>
        <v>22</v>
      </c>
      <c r="M2321" s="6" t="str">
        <f>VLOOKUP($A2321,'Hospitalisation Details'!$A$1:$O$2344,5,FALSE)</f>
        <v>22-Oct-1996</v>
      </c>
      <c r="N2321" s="28">
        <f>VLOOKUP($A2321,'Hospitalisation Details'!$A$1:$O$2344,6,FALSE)</f>
        <v>26</v>
      </c>
      <c r="O2321" s="28">
        <f>VLOOKUP($A2321,'Hospitalisation Details'!$A$1:$O$2344,7,FALSE)</f>
        <v>0</v>
      </c>
      <c r="P2321" s="28">
        <f>VLOOKUP($A2321,'Hospitalisation Details'!$A$1:$O$2344,8,FALSE)</f>
        <v>760</v>
      </c>
      <c r="Q2321" t="str">
        <f>VLOOKUP($A2321,'Hospitalisation Details'!$A$1:$O$2344,3,FALSE)</f>
        <v>Oct</v>
      </c>
    </row>
    <row r="2322" spans="1:17" ht="15.6" x14ac:dyDescent="0.3">
      <c r="A2322" s="21" t="s">
        <v>32</v>
      </c>
      <c r="B2322" t="str">
        <f>VLOOKUP($A2322,'Customer Names'!$A$2:$D$2336,3,FALSE)</f>
        <v>Thomas</v>
      </c>
      <c r="C2322">
        <f>VLOOKUP($A2322,'Medical Examinations'!$A$1:$J$2336,2,FALSE)</f>
        <v>17.86</v>
      </c>
      <c r="D2322">
        <f>VLOOKUP($A2322,'Medical Examinations'!$A$1:$J$2336,3,FALSE)</f>
        <v>5.43</v>
      </c>
      <c r="E2322" t="str">
        <f>VLOOKUP($A2322,'Medical Examinations'!$A$1:$J$2336,4,FALSE)</f>
        <v>No</v>
      </c>
      <c r="F2322" t="str">
        <f>VLOOKUP($A2322,'Medical Examinations'!$A$1:$J$2336,5,FALSE)</f>
        <v>No</v>
      </c>
      <c r="G2322" t="str">
        <f>VLOOKUP($A2322,'Medical Examinations'!$A$1:$J$2336,6,FALSE)</f>
        <v>Yes</v>
      </c>
      <c r="H2322">
        <f>VLOOKUP($A2322,'Medical Examinations'!$A$1:$J$2336,7,FALSE)</f>
        <v>1</v>
      </c>
      <c r="I2322" t="str">
        <f>VLOOKUP($A2322,'Medical Examinations'!$A$1:$J$2336,8,FALSE)</f>
        <v>No</v>
      </c>
      <c r="J2322" t="str">
        <f>VLOOKUP($A2322,'Medical Examinations'!$A$1:$J$2336,9,FALSE)</f>
        <v>Under Weight</v>
      </c>
      <c r="K2322" t="str">
        <f>VLOOKUP($A2322,'Medical Examinations'!$A$1:$J$2336,10,FALSE)</f>
        <v>Normal</v>
      </c>
      <c r="L2322">
        <f>VLOOKUP($A2322,'Hospitalisation Details'!$A$1:$O$2344,2,FALSE)</f>
        <v>9</v>
      </c>
      <c r="M2322" s="6" t="str">
        <f>VLOOKUP($A2322,'Hospitalisation Details'!$A$1:$O$2344,5,FALSE)</f>
        <v>9-Aug-1993</v>
      </c>
      <c r="N2322" s="28">
        <f>VLOOKUP($A2322,'Hospitalisation Details'!$A$1:$O$2344,6,FALSE)</f>
        <v>29</v>
      </c>
      <c r="O2322" s="28">
        <f>VLOOKUP($A2322,'Hospitalisation Details'!$A$1:$O$2344,7,FALSE)</f>
        <v>0</v>
      </c>
      <c r="P2322" s="28">
        <f>VLOOKUP($A2322,'Hospitalisation Details'!$A$1:$O$2344,8,FALSE)</f>
        <v>760</v>
      </c>
      <c r="Q2322" t="str">
        <f>VLOOKUP($A2322,'Hospitalisation Details'!$A$1:$O$2344,3,FALSE)</f>
        <v>Aug</v>
      </c>
    </row>
    <row r="2323" spans="1:17" ht="15.6" x14ac:dyDescent="0.3">
      <c r="A2323" s="21" t="s">
        <v>31</v>
      </c>
      <c r="B2323" t="str">
        <f>VLOOKUP($A2323,'Customer Names'!$A$2:$D$2336,3,FALSE)</f>
        <v>Holly</v>
      </c>
      <c r="C2323">
        <f>VLOOKUP($A2323,'Medical Examinations'!$A$1:$J$2336,2,FALSE)</f>
        <v>21.38</v>
      </c>
      <c r="D2323">
        <f>VLOOKUP($A2323,'Medical Examinations'!$A$1:$J$2336,3,FALSE)</f>
        <v>8.01</v>
      </c>
      <c r="E2323" t="str">
        <f>VLOOKUP($A2323,'Medical Examinations'!$A$1:$J$2336,4,FALSE)</f>
        <v>No</v>
      </c>
      <c r="F2323" t="str">
        <f>VLOOKUP($A2323,'Medical Examinations'!$A$1:$J$2336,5,FALSE)</f>
        <v>No</v>
      </c>
      <c r="G2323" t="str">
        <f>VLOOKUP($A2323,'Medical Examinations'!$A$1:$J$2336,6,FALSE)</f>
        <v>No</v>
      </c>
      <c r="H2323">
        <f>VLOOKUP($A2323,'Medical Examinations'!$A$1:$J$2336,7,FALSE)</f>
        <v>0</v>
      </c>
      <c r="I2323" t="str">
        <f>VLOOKUP($A2323,'Medical Examinations'!$A$1:$J$2336,8,FALSE)</f>
        <v>No</v>
      </c>
      <c r="J2323" t="str">
        <f>VLOOKUP($A2323,'Medical Examinations'!$A$1:$J$2336,9,FALSE)</f>
        <v>Normal Weight</v>
      </c>
      <c r="K2323" t="str">
        <f>VLOOKUP($A2323,'Medical Examinations'!$A$1:$J$2336,10,FALSE)</f>
        <v>Diabetes</v>
      </c>
      <c r="L2323">
        <f>VLOOKUP($A2323,'Hospitalisation Details'!$A$1:$O$2344,2,FALSE)</f>
        <v>19</v>
      </c>
      <c r="M2323" s="6" t="str">
        <f>VLOOKUP($A2323,'Hospitalisation Details'!$A$1:$O$2344,5,FALSE)</f>
        <v>19-Sep-2002</v>
      </c>
      <c r="N2323" s="28">
        <f>VLOOKUP($A2323,'Hospitalisation Details'!$A$1:$O$2344,6,FALSE)</f>
        <v>20</v>
      </c>
      <c r="O2323" s="28">
        <f>VLOOKUP($A2323,'Hospitalisation Details'!$A$1:$O$2344,7,FALSE)</f>
        <v>0</v>
      </c>
      <c r="P2323" s="28">
        <f>VLOOKUP($A2323,'Hospitalisation Details'!$A$1:$O$2344,8,FALSE)</f>
        <v>750</v>
      </c>
      <c r="Q2323" t="str">
        <f>VLOOKUP($A2323,'Hospitalisation Details'!$A$1:$O$2344,3,FALSE)</f>
        <v>Sep</v>
      </c>
    </row>
    <row r="2324" spans="1:17" ht="15.6" x14ac:dyDescent="0.3">
      <c r="A2324" s="21" t="s">
        <v>30</v>
      </c>
      <c r="B2324" t="str">
        <f>VLOOKUP($A2324,'Customer Names'!$A$2:$D$2336,3,FALSE)</f>
        <v>Matthew</v>
      </c>
      <c r="C2324">
        <f>VLOOKUP($A2324,'Medical Examinations'!$A$1:$J$2336,2,FALSE)</f>
        <v>23.35</v>
      </c>
      <c r="D2324">
        <f>VLOOKUP($A2324,'Medical Examinations'!$A$1:$J$2336,3,FALSE)</f>
        <v>5.94</v>
      </c>
      <c r="E2324" t="str">
        <f>VLOOKUP($A2324,'Medical Examinations'!$A$1:$J$2336,4,FALSE)</f>
        <v>No</v>
      </c>
      <c r="F2324" t="str">
        <f>VLOOKUP($A2324,'Medical Examinations'!$A$1:$J$2336,5,FALSE)</f>
        <v>No</v>
      </c>
      <c r="G2324" t="str">
        <f>VLOOKUP($A2324,'Medical Examinations'!$A$1:$J$2336,6,FALSE)</f>
        <v>No</v>
      </c>
      <c r="H2324">
        <f>VLOOKUP($A2324,'Medical Examinations'!$A$1:$J$2336,7,FALSE)</f>
        <v>0</v>
      </c>
      <c r="I2324" t="str">
        <f>VLOOKUP($A2324,'Medical Examinations'!$A$1:$J$2336,8,FALSE)</f>
        <v>No</v>
      </c>
      <c r="J2324" t="str">
        <f>VLOOKUP($A2324,'Medical Examinations'!$A$1:$J$2336,9,FALSE)</f>
        <v>Normal Weight</v>
      </c>
      <c r="K2324" t="str">
        <f>VLOOKUP($A2324,'Medical Examinations'!$A$1:$J$2336,10,FALSE)</f>
        <v>Prediabetes</v>
      </c>
      <c r="L2324">
        <f>VLOOKUP($A2324,'Hospitalisation Details'!$A$1:$O$2344,2,FALSE)</f>
        <v>14</v>
      </c>
      <c r="M2324" s="6" t="str">
        <f>VLOOKUP($A2324,'Hospitalisation Details'!$A$1:$O$2344,5,FALSE)</f>
        <v>14-Dec-1999</v>
      </c>
      <c r="N2324" s="28">
        <f>VLOOKUP($A2324,'Hospitalisation Details'!$A$1:$O$2344,6,FALSE)</f>
        <v>23</v>
      </c>
      <c r="O2324" s="28">
        <f>VLOOKUP($A2324,'Hospitalisation Details'!$A$1:$O$2344,7,FALSE)</f>
        <v>0</v>
      </c>
      <c r="P2324" s="28">
        <f>VLOOKUP($A2324,'Hospitalisation Details'!$A$1:$O$2344,8,FALSE)</f>
        <v>722.99</v>
      </c>
      <c r="Q2324" t="str">
        <f>VLOOKUP($A2324,'Hospitalisation Details'!$A$1:$O$2344,3,FALSE)</f>
        <v>Dec</v>
      </c>
    </row>
    <row r="2325" spans="1:17" ht="15.6" x14ac:dyDescent="0.3">
      <c r="A2325" s="21" t="s">
        <v>27</v>
      </c>
      <c r="B2325" t="str">
        <f>VLOOKUP($A2325,'Customer Names'!$A$2:$D$2336,3,FALSE)</f>
        <v>Meghan K</v>
      </c>
      <c r="C2325">
        <f>VLOOKUP($A2325,'Medical Examinations'!$A$1:$J$2336,2,FALSE)</f>
        <v>22.24</v>
      </c>
      <c r="D2325">
        <f>VLOOKUP($A2325,'Medical Examinations'!$A$1:$J$2336,3,FALSE)</f>
        <v>5.04</v>
      </c>
      <c r="E2325" t="str">
        <f>VLOOKUP($A2325,'Medical Examinations'!$A$1:$J$2336,4,FALSE)</f>
        <v>No</v>
      </c>
      <c r="F2325" t="str">
        <f>VLOOKUP($A2325,'Medical Examinations'!$A$1:$J$2336,5,FALSE)</f>
        <v>No</v>
      </c>
      <c r="G2325" t="str">
        <f>VLOOKUP($A2325,'Medical Examinations'!$A$1:$J$2336,6,FALSE)</f>
        <v>No</v>
      </c>
      <c r="H2325">
        <f>VLOOKUP($A2325,'Medical Examinations'!$A$1:$J$2336,7,FALSE)</f>
        <v>0</v>
      </c>
      <c r="I2325" t="str">
        <f>VLOOKUP($A2325,'Medical Examinations'!$A$1:$J$2336,8,FALSE)</f>
        <v>No</v>
      </c>
      <c r="J2325" t="str">
        <f>VLOOKUP($A2325,'Medical Examinations'!$A$1:$J$2336,9,FALSE)</f>
        <v>Normal Weight</v>
      </c>
      <c r="K2325" t="str">
        <f>VLOOKUP($A2325,'Medical Examinations'!$A$1:$J$2336,10,FALSE)</f>
        <v>Normal</v>
      </c>
      <c r="L2325">
        <f>VLOOKUP($A2325,'Hospitalisation Details'!$A$1:$O$2344,2,FALSE)</f>
        <v>26</v>
      </c>
      <c r="M2325" s="6" t="str">
        <f>VLOOKUP($A2325,'Hospitalisation Details'!$A$1:$O$2344,5,FALSE)</f>
        <v>26-Dec-1999</v>
      </c>
      <c r="N2325" s="28">
        <f>VLOOKUP($A2325,'Hospitalisation Details'!$A$1:$O$2344,6,FALSE)</f>
        <v>23</v>
      </c>
      <c r="O2325" s="28">
        <f>VLOOKUP($A2325,'Hospitalisation Details'!$A$1:$O$2344,7,FALSE)</f>
        <v>0</v>
      </c>
      <c r="P2325" s="28">
        <f>VLOOKUP($A2325,'Hospitalisation Details'!$A$1:$O$2344,8,FALSE)</f>
        <v>700</v>
      </c>
      <c r="Q2325" t="str">
        <f>VLOOKUP($A2325,'Hospitalisation Details'!$A$1:$O$2344,3,FALSE)</f>
        <v>Dec</v>
      </c>
    </row>
    <row r="2326" spans="1:17" ht="15.6" x14ac:dyDescent="0.3">
      <c r="A2326" s="21" t="s">
        <v>26</v>
      </c>
      <c r="B2326" t="str">
        <f>VLOOKUP($A2326,'Customer Names'!$A$2:$D$2336,3,FALSE)</f>
        <v>Fred</v>
      </c>
      <c r="C2326">
        <f>VLOOKUP($A2326,'Medical Examinations'!$A$1:$J$2336,2,FALSE)</f>
        <v>24.76</v>
      </c>
      <c r="D2326">
        <f>VLOOKUP($A2326,'Medical Examinations'!$A$1:$J$2336,3,FALSE)</f>
        <v>4.54</v>
      </c>
      <c r="E2326" t="str">
        <f>VLOOKUP($A2326,'Medical Examinations'!$A$1:$J$2336,4,FALSE)</f>
        <v>Yes</v>
      </c>
      <c r="F2326" t="str">
        <f>VLOOKUP($A2326,'Medical Examinations'!$A$1:$J$2336,5,FALSE)</f>
        <v>No</v>
      </c>
      <c r="G2326" t="str">
        <f>VLOOKUP($A2326,'Medical Examinations'!$A$1:$J$2336,6,FALSE)</f>
        <v>No</v>
      </c>
      <c r="H2326">
        <f>VLOOKUP($A2326,'Medical Examinations'!$A$1:$J$2336,7,FALSE)</f>
        <v>0</v>
      </c>
      <c r="I2326" t="str">
        <f>VLOOKUP($A2326,'Medical Examinations'!$A$1:$J$2336,8,FALSE)</f>
        <v>No</v>
      </c>
      <c r="J2326" t="str">
        <f>VLOOKUP($A2326,'Medical Examinations'!$A$1:$J$2336,9,FALSE)</f>
        <v>Normal Weight</v>
      </c>
      <c r="K2326" t="str">
        <f>VLOOKUP($A2326,'Medical Examinations'!$A$1:$J$2336,10,FALSE)</f>
        <v>Normal</v>
      </c>
      <c r="L2326">
        <f>VLOOKUP($A2326,'Hospitalisation Details'!$A$1:$O$2344,2,FALSE)</f>
        <v>12</v>
      </c>
      <c r="M2326" s="6" t="str">
        <f>VLOOKUP($A2326,'Hospitalisation Details'!$A$1:$O$2344,5,FALSE)</f>
        <v>12-Sep-2001</v>
      </c>
      <c r="N2326" s="28">
        <f>VLOOKUP($A2326,'Hospitalisation Details'!$A$1:$O$2344,6,FALSE)</f>
        <v>21</v>
      </c>
      <c r="O2326" s="28">
        <f>VLOOKUP($A2326,'Hospitalisation Details'!$A$1:$O$2344,7,FALSE)</f>
        <v>0</v>
      </c>
      <c r="P2326" s="28">
        <f>VLOOKUP($A2326,'Hospitalisation Details'!$A$1:$O$2344,8,FALSE)</f>
        <v>687.54</v>
      </c>
      <c r="Q2326" t="str">
        <f>VLOOKUP($A2326,'Hospitalisation Details'!$A$1:$O$2344,3,FALSE)</f>
        <v>Sep</v>
      </c>
    </row>
    <row r="2327" spans="1:17" ht="15.6" x14ac:dyDescent="0.3">
      <c r="A2327" s="21" t="s">
        <v>25</v>
      </c>
      <c r="B2327" t="str">
        <f>VLOOKUP($A2327,'Customer Names'!$A$2:$D$2336,3,FALSE)</f>
        <v>Sebastian</v>
      </c>
      <c r="C2327">
        <f>VLOOKUP($A2327,'Medical Examinations'!$A$1:$J$2336,2,FALSE)</f>
        <v>20.100000000000001</v>
      </c>
      <c r="D2327">
        <f>VLOOKUP($A2327,'Medical Examinations'!$A$1:$J$2336,3,FALSE)</f>
        <v>5.6</v>
      </c>
      <c r="E2327" t="str">
        <f>VLOOKUP($A2327,'Medical Examinations'!$A$1:$J$2336,4,FALSE)</f>
        <v>Yes</v>
      </c>
      <c r="F2327" t="str">
        <f>VLOOKUP($A2327,'Medical Examinations'!$A$1:$J$2336,5,FALSE)</f>
        <v>No</v>
      </c>
      <c r="G2327" t="str">
        <f>VLOOKUP($A2327,'Medical Examinations'!$A$1:$J$2336,6,FALSE)</f>
        <v>Yes</v>
      </c>
      <c r="H2327">
        <f>VLOOKUP($A2327,'Medical Examinations'!$A$1:$J$2336,7,FALSE)</f>
        <v>1</v>
      </c>
      <c r="I2327" t="str">
        <f>VLOOKUP($A2327,'Medical Examinations'!$A$1:$J$2336,8,FALSE)</f>
        <v>No</v>
      </c>
      <c r="J2327" t="str">
        <f>VLOOKUP($A2327,'Medical Examinations'!$A$1:$J$2336,9,FALSE)</f>
        <v>Normal Weight</v>
      </c>
      <c r="K2327" t="str">
        <f>VLOOKUP($A2327,'Medical Examinations'!$A$1:$J$2336,10,FALSE)</f>
        <v>Normal</v>
      </c>
      <c r="L2327">
        <f>VLOOKUP($A2327,'Hospitalisation Details'!$A$1:$O$2344,2,FALSE)</f>
        <v>9</v>
      </c>
      <c r="M2327" s="6" t="str">
        <f>VLOOKUP($A2327,'Hospitalisation Details'!$A$1:$O$2344,5,FALSE)</f>
        <v>9-Nov-1997</v>
      </c>
      <c r="N2327" s="28">
        <f>VLOOKUP($A2327,'Hospitalisation Details'!$A$1:$O$2344,6,FALSE)</f>
        <v>25</v>
      </c>
      <c r="O2327" s="28">
        <f>VLOOKUP($A2327,'Hospitalisation Details'!$A$1:$O$2344,7,FALSE)</f>
        <v>0</v>
      </c>
      <c r="P2327" s="28">
        <f>VLOOKUP($A2327,'Hospitalisation Details'!$A$1:$O$2344,8,FALSE)</f>
        <v>670</v>
      </c>
      <c r="Q2327" t="str">
        <f>VLOOKUP($A2327,'Hospitalisation Details'!$A$1:$O$2344,3,FALSE)</f>
        <v>Nov</v>
      </c>
    </row>
    <row r="2328" spans="1:17" ht="15.6" x14ac:dyDescent="0.3">
      <c r="A2328" s="21" t="s">
        <v>24</v>
      </c>
      <c r="B2328" t="str">
        <f>VLOOKUP($A2328,'Customer Names'!$A$2:$D$2336,3,FALSE)</f>
        <v>Laura</v>
      </c>
      <c r="C2328">
        <f>VLOOKUP($A2328,'Medical Examinations'!$A$1:$J$2336,2,FALSE)</f>
        <v>21.77</v>
      </c>
      <c r="D2328">
        <f>VLOOKUP($A2328,'Medical Examinations'!$A$1:$J$2336,3,FALSE)</f>
        <v>10.67</v>
      </c>
      <c r="E2328" t="str">
        <f>VLOOKUP($A2328,'Medical Examinations'!$A$1:$J$2336,4,FALSE)</f>
        <v>No</v>
      </c>
      <c r="F2328" t="str">
        <f>VLOOKUP($A2328,'Medical Examinations'!$A$1:$J$2336,5,FALSE)</f>
        <v>No</v>
      </c>
      <c r="G2328" t="str">
        <f>VLOOKUP($A2328,'Medical Examinations'!$A$1:$J$2336,6,FALSE)</f>
        <v>No</v>
      </c>
      <c r="H2328">
        <f>VLOOKUP($A2328,'Medical Examinations'!$A$1:$J$2336,7,FALSE)</f>
        <v>0</v>
      </c>
      <c r="I2328" t="str">
        <f>VLOOKUP($A2328,'Medical Examinations'!$A$1:$J$2336,8,FALSE)</f>
        <v>No</v>
      </c>
      <c r="J2328" t="str">
        <f>VLOOKUP($A2328,'Medical Examinations'!$A$1:$J$2336,9,FALSE)</f>
        <v>Normal Weight</v>
      </c>
      <c r="K2328" t="str">
        <f>VLOOKUP($A2328,'Medical Examinations'!$A$1:$J$2336,10,FALSE)</f>
        <v>Diabetes</v>
      </c>
      <c r="L2328">
        <f>VLOOKUP($A2328,'Hospitalisation Details'!$A$1:$O$2344,2,FALSE)</f>
        <v>29</v>
      </c>
      <c r="M2328" s="6" t="str">
        <f>VLOOKUP($A2328,'Hospitalisation Details'!$A$1:$O$2344,5,FALSE)</f>
        <v>29-Nov-2002</v>
      </c>
      <c r="N2328" s="28">
        <f>VLOOKUP($A2328,'Hospitalisation Details'!$A$1:$O$2344,6,FALSE)</f>
        <v>20</v>
      </c>
      <c r="O2328" s="28">
        <f>VLOOKUP($A2328,'Hospitalisation Details'!$A$1:$O$2344,7,FALSE)</f>
        <v>0</v>
      </c>
      <c r="P2328" s="28">
        <f>VLOOKUP($A2328,'Hospitalisation Details'!$A$1:$O$2344,8,FALSE)</f>
        <v>668</v>
      </c>
      <c r="Q2328" t="str">
        <f>VLOOKUP($A2328,'Hospitalisation Details'!$A$1:$O$2344,3,FALSE)</f>
        <v>Nov</v>
      </c>
    </row>
    <row r="2329" spans="1:17" ht="15.6" x14ac:dyDescent="0.3">
      <c r="A2329" s="21" t="s">
        <v>23</v>
      </c>
      <c r="B2329" t="str">
        <f>VLOOKUP($A2329,'Customer Names'!$A$2:$D$2336,3,FALSE)</f>
        <v>Nicole</v>
      </c>
      <c r="C2329">
        <f>VLOOKUP($A2329,'Medical Examinations'!$A$1:$J$2336,2,FALSE)</f>
        <v>17.82</v>
      </c>
      <c r="D2329">
        <f>VLOOKUP($A2329,'Medical Examinations'!$A$1:$J$2336,3,FALSE)</f>
        <v>5.26</v>
      </c>
      <c r="E2329" t="str">
        <f>VLOOKUP($A2329,'Medical Examinations'!$A$1:$J$2336,4,FALSE)</f>
        <v>Yes</v>
      </c>
      <c r="F2329" t="str">
        <f>VLOOKUP($A2329,'Medical Examinations'!$A$1:$J$2336,5,FALSE)</f>
        <v>No</v>
      </c>
      <c r="G2329" t="str">
        <f>VLOOKUP($A2329,'Medical Examinations'!$A$1:$J$2336,6,FALSE)</f>
        <v>No</v>
      </c>
      <c r="H2329">
        <f>VLOOKUP($A2329,'Medical Examinations'!$A$1:$J$2336,7,FALSE)</f>
        <v>1</v>
      </c>
      <c r="I2329" t="str">
        <f>VLOOKUP($A2329,'Medical Examinations'!$A$1:$J$2336,8,FALSE)</f>
        <v>No</v>
      </c>
      <c r="J2329" t="str">
        <f>VLOOKUP($A2329,'Medical Examinations'!$A$1:$J$2336,9,FALSE)</f>
        <v>Under Weight</v>
      </c>
      <c r="K2329" t="str">
        <f>VLOOKUP($A2329,'Medical Examinations'!$A$1:$J$2336,10,FALSE)</f>
        <v>Normal</v>
      </c>
      <c r="L2329">
        <f>VLOOKUP($A2329,'Hospitalisation Details'!$A$1:$O$2344,2,FALSE)</f>
        <v>4</v>
      </c>
      <c r="M2329" s="6" t="str">
        <f>VLOOKUP($A2329,'Hospitalisation Details'!$A$1:$O$2344,5,FALSE)</f>
        <v>4-Jul-1995</v>
      </c>
      <c r="N2329" s="28">
        <f>VLOOKUP($A2329,'Hospitalisation Details'!$A$1:$O$2344,6,FALSE)</f>
        <v>27</v>
      </c>
      <c r="O2329" s="28">
        <f>VLOOKUP($A2329,'Hospitalisation Details'!$A$1:$O$2344,7,FALSE)</f>
        <v>0</v>
      </c>
      <c r="P2329" s="28">
        <f>VLOOKUP($A2329,'Hospitalisation Details'!$A$1:$O$2344,8,FALSE)</f>
        <v>650</v>
      </c>
      <c r="Q2329" t="str">
        <f>VLOOKUP($A2329,'Hospitalisation Details'!$A$1:$O$2344,3,FALSE)</f>
        <v>Jul</v>
      </c>
    </row>
    <row r="2330" spans="1:17" ht="15.6" x14ac:dyDescent="0.3">
      <c r="A2330" s="21" t="s">
        <v>22</v>
      </c>
      <c r="B2330" t="str">
        <f>VLOOKUP($A2330,'Customer Names'!$A$2:$D$2336,3,FALSE)</f>
        <v>Susan E</v>
      </c>
      <c r="C2330">
        <f>VLOOKUP($A2330,'Medical Examinations'!$A$1:$J$2336,2,FALSE)</f>
        <v>17.07</v>
      </c>
      <c r="D2330">
        <f>VLOOKUP($A2330,'Medical Examinations'!$A$1:$J$2336,3,FALSE)</f>
        <v>5.22</v>
      </c>
      <c r="E2330" t="str">
        <f>VLOOKUP($A2330,'Medical Examinations'!$A$1:$J$2336,4,FALSE)</f>
        <v>No</v>
      </c>
      <c r="F2330" t="str">
        <f>VLOOKUP($A2330,'Medical Examinations'!$A$1:$J$2336,5,FALSE)</f>
        <v>No</v>
      </c>
      <c r="G2330" t="str">
        <f>VLOOKUP($A2330,'Medical Examinations'!$A$1:$J$2336,6,FALSE)</f>
        <v>Yes</v>
      </c>
      <c r="H2330">
        <f>VLOOKUP($A2330,'Medical Examinations'!$A$1:$J$2336,7,FALSE)</f>
        <v>1</v>
      </c>
      <c r="I2330" t="str">
        <f>VLOOKUP($A2330,'Medical Examinations'!$A$1:$J$2336,8,FALSE)</f>
        <v>No</v>
      </c>
      <c r="J2330" t="str">
        <f>VLOOKUP($A2330,'Medical Examinations'!$A$1:$J$2336,9,FALSE)</f>
        <v>Under Weight</v>
      </c>
      <c r="K2330" t="str">
        <f>VLOOKUP($A2330,'Medical Examinations'!$A$1:$J$2336,10,FALSE)</f>
        <v>Normal</v>
      </c>
      <c r="L2330">
        <f>VLOOKUP($A2330,'Hospitalisation Details'!$A$1:$O$2344,2,FALSE)</f>
        <v>1</v>
      </c>
      <c r="M2330" s="6" t="str">
        <f>VLOOKUP($A2330,'Hospitalisation Details'!$A$1:$O$2344,5,FALSE)</f>
        <v>1-Jun-1993</v>
      </c>
      <c r="N2330" s="28">
        <f>VLOOKUP($A2330,'Hospitalisation Details'!$A$1:$O$2344,6,FALSE)</f>
        <v>30</v>
      </c>
      <c r="O2330" s="28">
        <f>VLOOKUP($A2330,'Hospitalisation Details'!$A$1:$O$2344,7,FALSE)</f>
        <v>0</v>
      </c>
      <c r="P2330" s="28">
        <f>VLOOKUP($A2330,'Hospitalisation Details'!$A$1:$O$2344,8,FALSE)</f>
        <v>650</v>
      </c>
      <c r="Q2330" t="str">
        <f>VLOOKUP($A2330,'Hospitalisation Details'!$A$1:$O$2344,3,FALSE)</f>
        <v>Jun</v>
      </c>
    </row>
    <row r="2331" spans="1:17" ht="15.6" x14ac:dyDescent="0.3">
      <c r="A2331" s="21" t="s">
        <v>20</v>
      </c>
      <c r="B2331" t="str">
        <f>VLOOKUP($A2331,'Customer Names'!$A$2:$D$2336,3,FALSE)</f>
        <v>Katy</v>
      </c>
      <c r="C2331">
        <f>VLOOKUP($A2331,'Medical Examinations'!$A$1:$J$2336,2,FALSE)</f>
        <v>22.24</v>
      </c>
      <c r="D2331">
        <f>VLOOKUP($A2331,'Medical Examinations'!$A$1:$J$2336,3,FALSE)</f>
        <v>4.29</v>
      </c>
      <c r="E2331" t="str">
        <f>VLOOKUP($A2331,'Medical Examinations'!$A$1:$J$2336,4,FALSE)</f>
        <v>Yes</v>
      </c>
      <c r="F2331" t="str">
        <f>VLOOKUP($A2331,'Medical Examinations'!$A$1:$J$2336,5,FALSE)</f>
        <v>No</v>
      </c>
      <c r="G2331" t="str">
        <f>VLOOKUP($A2331,'Medical Examinations'!$A$1:$J$2336,6,FALSE)</f>
        <v>No</v>
      </c>
      <c r="H2331">
        <f>VLOOKUP($A2331,'Medical Examinations'!$A$1:$J$2336,7,FALSE)</f>
        <v>0</v>
      </c>
      <c r="I2331" t="str">
        <f>VLOOKUP($A2331,'Medical Examinations'!$A$1:$J$2336,8,FALSE)</f>
        <v>No</v>
      </c>
      <c r="J2331" t="str">
        <f>VLOOKUP($A2331,'Medical Examinations'!$A$1:$J$2336,9,FALSE)</f>
        <v>Normal Weight</v>
      </c>
      <c r="K2331" t="str">
        <f>VLOOKUP($A2331,'Medical Examinations'!$A$1:$J$2336,10,FALSE)</f>
        <v>Normal</v>
      </c>
      <c r="L2331">
        <f>VLOOKUP($A2331,'Hospitalisation Details'!$A$1:$O$2344,2,FALSE)</f>
        <v>20</v>
      </c>
      <c r="M2331" s="6" t="str">
        <f>VLOOKUP($A2331,'Hospitalisation Details'!$A$1:$O$2344,5,FALSE)</f>
        <v>20-Nov-2001</v>
      </c>
      <c r="N2331" s="28">
        <f>VLOOKUP($A2331,'Hospitalisation Details'!$A$1:$O$2344,6,FALSE)</f>
        <v>21</v>
      </c>
      <c r="O2331" s="28">
        <f>VLOOKUP($A2331,'Hospitalisation Details'!$A$1:$O$2344,7,FALSE)</f>
        <v>0</v>
      </c>
      <c r="P2331" s="28">
        <f>VLOOKUP($A2331,'Hospitalisation Details'!$A$1:$O$2344,8,FALSE)</f>
        <v>646.14</v>
      </c>
      <c r="Q2331" t="str">
        <f>VLOOKUP($A2331,'Hospitalisation Details'!$A$1:$O$2344,3,FALSE)</f>
        <v>Nov</v>
      </c>
    </row>
    <row r="2332" spans="1:17" ht="15.6" x14ac:dyDescent="0.3">
      <c r="A2332" s="21" t="s">
        <v>19</v>
      </c>
      <c r="B2332" t="str">
        <f>VLOOKUP($A2332,'Customer Names'!$A$2:$D$2336,3,FALSE)</f>
        <v>Jordan</v>
      </c>
      <c r="C2332">
        <f>VLOOKUP($A2332,'Medical Examinations'!$A$1:$J$2336,2,FALSE)</f>
        <v>22.34</v>
      </c>
      <c r="D2332">
        <f>VLOOKUP($A2332,'Medical Examinations'!$A$1:$J$2336,3,FALSE)</f>
        <v>5.57</v>
      </c>
      <c r="E2332" t="str">
        <f>VLOOKUP($A2332,'Medical Examinations'!$A$1:$J$2336,4,FALSE)</f>
        <v>No</v>
      </c>
      <c r="F2332" t="str">
        <f>VLOOKUP($A2332,'Medical Examinations'!$A$1:$J$2336,5,FALSE)</f>
        <v>No</v>
      </c>
      <c r="G2332" t="str">
        <f>VLOOKUP($A2332,'Medical Examinations'!$A$1:$J$2336,6,FALSE)</f>
        <v>No</v>
      </c>
      <c r="H2332">
        <f>VLOOKUP($A2332,'Medical Examinations'!$A$1:$J$2336,7,FALSE)</f>
        <v>1</v>
      </c>
      <c r="I2332" t="str">
        <f>VLOOKUP($A2332,'Medical Examinations'!$A$1:$J$2336,8,FALSE)</f>
        <v>No</v>
      </c>
      <c r="J2332" t="str">
        <f>VLOOKUP($A2332,'Medical Examinations'!$A$1:$J$2336,9,FALSE)</f>
        <v>Normal Weight</v>
      </c>
      <c r="K2332" t="str">
        <f>VLOOKUP($A2332,'Medical Examinations'!$A$1:$J$2336,10,FALSE)</f>
        <v>Normal</v>
      </c>
      <c r="L2332">
        <f>VLOOKUP($A2332,'Hospitalisation Details'!$A$1:$O$2344,2,FALSE)</f>
        <v>27</v>
      </c>
      <c r="M2332" s="6" t="str">
        <f>VLOOKUP($A2332,'Hospitalisation Details'!$A$1:$O$2344,5,FALSE)</f>
        <v>27-Jul-1998</v>
      </c>
      <c r="N2332" s="28">
        <f>VLOOKUP($A2332,'Hospitalisation Details'!$A$1:$O$2344,6,FALSE)</f>
        <v>24</v>
      </c>
      <c r="O2332" s="28">
        <f>VLOOKUP($A2332,'Hospitalisation Details'!$A$1:$O$2344,7,FALSE)</f>
        <v>0</v>
      </c>
      <c r="P2332" s="28">
        <f>VLOOKUP($A2332,'Hospitalisation Details'!$A$1:$O$2344,8,FALSE)</f>
        <v>637.26</v>
      </c>
      <c r="Q2332" t="str">
        <f>VLOOKUP($A2332,'Hospitalisation Details'!$A$1:$O$2344,3,FALSE)</f>
        <v>Jul</v>
      </c>
    </row>
    <row r="2333" spans="1:17" ht="15.6" x14ac:dyDescent="0.3">
      <c r="A2333" s="21" t="s">
        <v>17</v>
      </c>
      <c r="B2333" t="str">
        <f>VLOOKUP($A2333,'Customer Names'!$A$2:$D$2336,3,FALSE)</f>
        <v>Juan D.Sr</v>
      </c>
      <c r="C2333">
        <f>VLOOKUP($A2333,'Medical Examinations'!$A$1:$J$2336,2,FALSE)</f>
        <v>17.7</v>
      </c>
      <c r="D2333">
        <f>VLOOKUP($A2333,'Medical Examinations'!$A$1:$J$2336,3,FALSE)</f>
        <v>6.28</v>
      </c>
      <c r="E2333" t="str">
        <f>VLOOKUP($A2333,'Medical Examinations'!$A$1:$J$2336,4,FALSE)</f>
        <v>No</v>
      </c>
      <c r="F2333" t="str">
        <f>VLOOKUP($A2333,'Medical Examinations'!$A$1:$J$2336,5,FALSE)</f>
        <v>No</v>
      </c>
      <c r="G2333" t="str">
        <f>VLOOKUP($A2333,'Medical Examinations'!$A$1:$J$2336,6,FALSE)</f>
        <v>No</v>
      </c>
      <c r="H2333">
        <f>VLOOKUP($A2333,'Medical Examinations'!$A$1:$J$2336,7,FALSE)</f>
        <v>1</v>
      </c>
      <c r="I2333" t="str">
        <f>VLOOKUP($A2333,'Medical Examinations'!$A$1:$J$2336,8,FALSE)</f>
        <v>No</v>
      </c>
      <c r="J2333" t="str">
        <f>VLOOKUP($A2333,'Medical Examinations'!$A$1:$J$2336,9,FALSE)</f>
        <v>Under Weight</v>
      </c>
      <c r="K2333" t="str">
        <f>VLOOKUP($A2333,'Medical Examinations'!$A$1:$J$2336,10,FALSE)</f>
        <v>Prediabetes</v>
      </c>
      <c r="L2333">
        <f>VLOOKUP($A2333,'Hospitalisation Details'!$A$1:$O$2344,2,FALSE)</f>
        <v>13</v>
      </c>
      <c r="M2333" s="6" t="str">
        <f>VLOOKUP($A2333,'Hospitalisation Details'!$A$1:$O$2344,5,FALSE)</f>
        <v>13-Sep-1992</v>
      </c>
      <c r="N2333" s="28">
        <f>VLOOKUP($A2333,'Hospitalisation Details'!$A$1:$O$2344,6,FALSE)</f>
        <v>30</v>
      </c>
      <c r="O2333" s="28">
        <f>VLOOKUP($A2333,'Hospitalisation Details'!$A$1:$O$2344,7,FALSE)</f>
        <v>0</v>
      </c>
      <c r="P2333" s="28">
        <f>VLOOKUP($A2333,'Hospitalisation Details'!$A$1:$O$2344,8,FALSE)</f>
        <v>604.54</v>
      </c>
      <c r="Q2333" t="str">
        <f>VLOOKUP($A2333,'Hospitalisation Details'!$A$1:$O$2344,3,FALSE)</f>
        <v>Sep</v>
      </c>
    </row>
    <row r="2334" spans="1:17" ht="15.6" x14ac:dyDescent="0.3">
      <c r="A2334" s="21" t="s">
        <v>15</v>
      </c>
      <c r="B2334" t="str">
        <f>VLOOKUP($A2334,'Customer Names'!$A$2:$D$2336,3,FALSE)</f>
        <v>Julie</v>
      </c>
      <c r="C2334">
        <f>VLOOKUP($A2334,'Medical Examinations'!$A$1:$J$2336,2,FALSE)</f>
        <v>16.47</v>
      </c>
      <c r="D2334">
        <f>VLOOKUP($A2334,'Medical Examinations'!$A$1:$J$2336,3,FALSE)</f>
        <v>6.35</v>
      </c>
      <c r="E2334" t="str">
        <f>VLOOKUP($A2334,'Medical Examinations'!$A$1:$J$2336,4,FALSE)</f>
        <v>No</v>
      </c>
      <c r="F2334" t="str">
        <f>VLOOKUP($A2334,'Medical Examinations'!$A$1:$J$2336,5,FALSE)</f>
        <v>No</v>
      </c>
      <c r="G2334" t="str">
        <f>VLOOKUP($A2334,'Medical Examinations'!$A$1:$J$2336,6,FALSE)</f>
        <v>Yes</v>
      </c>
      <c r="H2334">
        <f>VLOOKUP($A2334,'Medical Examinations'!$A$1:$J$2336,7,FALSE)</f>
        <v>1</v>
      </c>
      <c r="I2334" t="str">
        <f>VLOOKUP($A2334,'Medical Examinations'!$A$1:$J$2336,8,FALSE)</f>
        <v>No</v>
      </c>
      <c r="J2334" t="str">
        <f>VLOOKUP($A2334,'Medical Examinations'!$A$1:$J$2336,9,FALSE)</f>
        <v>Under Weight</v>
      </c>
      <c r="K2334" t="str">
        <f>VLOOKUP($A2334,'Medical Examinations'!$A$1:$J$2336,10,FALSE)</f>
        <v>Prediabetes</v>
      </c>
      <c r="L2334">
        <f>VLOOKUP($A2334,'Hospitalisation Details'!$A$1:$O$2344,2,FALSE)</f>
        <v>30</v>
      </c>
      <c r="M2334" s="6" t="str">
        <f>VLOOKUP($A2334,'Hospitalisation Details'!$A$1:$O$2344,5,FALSE)</f>
        <v>30-Jun-1993</v>
      </c>
      <c r="N2334" s="28">
        <f>VLOOKUP($A2334,'Hospitalisation Details'!$A$1:$O$2344,6,FALSE)</f>
        <v>29</v>
      </c>
      <c r="O2334" s="28">
        <f>VLOOKUP($A2334,'Hospitalisation Details'!$A$1:$O$2344,7,FALSE)</f>
        <v>0</v>
      </c>
      <c r="P2334" s="28">
        <f>VLOOKUP($A2334,'Hospitalisation Details'!$A$1:$O$2344,8,FALSE)</f>
        <v>600</v>
      </c>
      <c r="Q2334" t="str">
        <f>VLOOKUP($A2334,'Hospitalisation Details'!$A$1:$O$2344,3,FALSE)</f>
        <v>Jun</v>
      </c>
    </row>
    <row r="2335" spans="1:17" ht="15.6" x14ac:dyDescent="0.3">
      <c r="A2335" s="21" t="s">
        <v>12</v>
      </c>
      <c r="B2335" t="str">
        <f>VLOOKUP($A2335,'Customer Names'!$A$2:$D$2336,3,FALSE)</f>
        <v>Evan P</v>
      </c>
      <c r="C2335">
        <f>VLOOKUP($A2335,'Medical Examinations'!$A$1:$J$2336,2,FALSE)</f>
        <v>17.600000000000001</v>
      </c>
      <c r="D2335">
        <f>VLOOKUP($A2335,'Medical Examinations'!$A$1:$J$2336,3,FALSE)</f>
        <v>4.3899999999999997</v>
      </c>
      <c r="E2335" t="str">
        <f>VLOOKUP($A2335,'Medical Examinations'!$A$1:$J$2336,4,FALSE)</f>
        <v>No</v>
      </c>
      <c r="F2335" t="str">
        <f>VLOOKUP($A2335,'Medical Examinations'!$A$1:$J$2336,5,FALSE)</f>
        <v>No</v>
      </c>
      <c r="G2335" t="str">
        <f>VLOOKUP($A2335,'Medical Examinations'!$A$1:$J$2336,6,FALSE)</f>
        <v>No</v>
      </c>
      <c r="H2335">
        <f>VLOOKUP($A2335,'Medical Examinations'!$A$1:$J$2336,7,FALSE)</f>
        <v>1</v>
      </c>
      <c r="I2335" t="str">
        <f>VLOOKUP($A2335,'Medical Examinations'!$A$1:$J$2336,8,FALSE)</f>
        <v>No</v>
      </c>
      <c r="J2335" t="str">
        <f>VLOOKUP($A2335,'Medical Examinations'!$A$1:$J$2336,9,FALSE)</f>
        <v>Under Weight</v>
      </c>
      <c r="K2335" t="str">
        <f>VLOOKUP($A2335,'Medical Examinations'!$A$1:$J$2336,10,FALSE)</f>
        <v>Normal</v>
      </c>
      <c r="L2335">
        <f>VLOOKUP($A2335,'Hospitalisation Details'!$A$1:$O$2344,2,FALSE)</f>
        <v>30</v>
      </c>
      <c r="M2335" s="6" t="str">
        <f>VLOOKUP($A2335,'Hospitalisation Details'!$A$1:$O$2344,5,FALSE)</f>
        <v>30-Nov-1992</v>
      </c>
      <c r="N2335" s="28">
        <f>VLOOKUP($A2335,'Hospitalisation Details'!$A$1:$O$2344,6,FALSE)</f>
        <v>30</v>
      </c>
      <c r="O2335" s="28">
        <f>VLOOKUP($A2335,'Hospitalisation Details'!$A$1:$O$2344,7,FALSE)</f>
        <v>0</v>
      </c>
      <c r="P2335" s="28">
        <f>VLOOKUP($A2335,'Hospitalisation Details'!$A$1:$O$2344,8,FALSE)</f>
        <v>570.62</v>
      </c>
      <c r="Q2335" t="str">
        <f>VLOOKUP($A2335,'Hospitalisation Details'!$A$1:$O$2344,3,FALSE)</f>
        <v>Nov</v>
      </c>
    </row>
    <row r="2336" spans="1:17" ht="15.6" x14ac:dyDescent="0.3">
      <c r="A2336" s="21" t="s">
        <v>7</v>
      </c>
      <c r="B2336" t="str">
        <f>VLOOKUP($A2336,'Customer Names'!$A$2:$D$2336,3,FALSE)</f>
        <v>Aaron K</v>
      </c>
      <c r="C2336">
        <f>VLOOKUP($A2336,'Medical Examinations'!$A$1:$J$2336,2,FALSE)</f>
        <v>17.579999999999998</v>
      </c>
      <c r="D2336">
        <f>VLOOKUP($A2336,'Medical Examinations'!$A$1:$J$2336,3,FALSE)</f>
        <v>4.51</v>
      </c>
      <c r="E2336" t="str">
        <f>VLOOKUP($A2336,'Medical Examinations'!$A$1:$J$2336,4,FALSE)</f>
        <v>No</v>
      </c>
      <c r="F2336" t="str">
        <f>VLOOKUP($A2336,'Medical Examinations'!$A$1:$J$2336,5,FALSE)</f>
        <v>No</v>
      </c>
      <c r="G2336" t="str">
        <f>VLOOKUP($A2336,'Medical Examinations'!$A$1:$J$2336,6,FALSE)</f>
        <v>No</v>
      </c>
      <c r="H2336">
        <f>VLOOKUP($A2336,'Medical Examinations'!$A$1:$J$2336,7,FALSE)</f>
        <v>1</v>
      </c>
      <c r="I2336" t="str">
        <f>VLOOKUP($A2336,'Medical Examinations'!$A$1:$J$2336,8,FALSE)</f>
        <v>No</v>
      </c>
      <c r="J2336" t="str">
        <f>VLOOKUP($A2336,'Medical Examinations'!$A$1:$J$2336,9,FALSE)</f>
        <v>Under Weight</v>
      </c>
      <c r="K2336" t="str">
        <f>VLOOKUP($A2336,'Medical Examinations'!$A$1:$J$2336,10,FALSE)</f>
        <v>Normal</v>
      </c>
      <c r="L2336">
        <f>VLOOKUP($A2336,'Hospitalisation Details'!$A$1:$O$2344,2,FALSE)</f>
        <v>9</v>
      </c>
      <c r="M2336" s="6" t="str">
        <f>VLOOKUP($A2336,'Hospitalisation Details'!$A$1:$O$2344,5,FALSE)</f>
        <v>9-Jul-1992</v>
      </c>
      <c r="N2336" s="28">
        <f>VLOOKUP($A2336,'Hospitalisation Details'!$A$1:$O$2344,6,FALSE)</f>
        <v>30</v>
      </c>
      <c r="O2336" s="28">
        <f>VLOOKUP($A2336,'Hospitalisation Details'!$A$1:$O$2344,7,FALSE)</f>
        <v>0</v>
      </c>
      <c r="P2336" s="28">
        <f>VLOOKUP($A2336,'Hospitalisation Details'!$A$1:$O$2344,8,FALSE)</f>
        <v>563.84</v>
      </c>
      <c r="Q2336" t="str">
        <f>VLOOKUP($A2336,'Hospitalisation Details'!$A$1:$O$2344,3,FALSE)</f>
        <v>Jul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4BB41-38F3-46BD-BE1C-3EF0FB276444}">
  <sheetPr codeName="Sheet5"/>
  <dimension ref="B2:K261"/>
  <sheetViews>
    <sheetView topLeftCell="A158" zoomScaleNormal="100" workbookViewId="0">
      <selection activeCell="J222" sqref="J222"/>
    </sheetView>
  </sheetViews>
  <sheetFormatPr defaultRowHeight="14.4" x14ac:dyDescent="0.3"/>
  <cols>
    <col min="2" max="2" width="8.88671875" style="13"/>
    <col min="3" max="3" width="41.5546875" customWidth="1"/>
    <col min="4" max="4" width="16.6640625" customWidth="1"/>
    <col min="5" max="5" width="18.77734375" customWidth="1"/>
    <col min="6" max="6" width="10.5546875" bestFit="1" customWidth="1"/>
    <col min="7" max="7" width="12.6640625" bestFit="1" customWidth="1"/>
  </cols>
  <sheetData>
    <row r="2" spans="2:5" ht="18" x14ac:dyDescent="0.35">
      <c r="B2" s="8"/>
      <c r="C2" s="12" t="s">
        <v>2382</v>
      </c>
    </row>
    <row r="3" spans="2:5" x14ac:dyDescent="0.3">
      <c r="B3" s="8"/>
    </row>
    <row r="4" spans="2:5" x14ac:dyDescent="0.3">
      <c r="B4" s="9" t="s">
        <v>2393</v>
      </c>
      <c r="C4" s="7" t="s">
        <v>2392</v>
      </c>
    </row>
    <row r="5" spans="2:5" x14ac:dyDescent="0.3">
      <c r="B5" s="8"/>
    </row>
    <row r="6" spans="2:5" x14ac:dyDescent="0.3">
      <c r="B6" s="8"/>
      <c r="C6" s="4" t="s">
        <v>2388</v>
      </c>
      <c r="D6" s="5">
        <f>COUNTIF('Medical Examinations'!A1:N2336,"?")</f>
        <v>2</v>
      </c>
    </row>
    <row r="7" spans="2:5" x14ac:dyDescent="0.3">
      <c r="B7" s="8"/>
      <c r="C7" s="4" t="s">
        <v>2387</v>
      </c>
      <c r="D7" s="5">
        <f>COUNTIF('Hospitalisation Details'!A1:O2344,"?")</f>
        <v>10</v>
      </c>
    </row>
    <row r="9" spans="2:5" x14ac:dyDescent="0.3">
      <c r="B9" s="10" t="s">
        <v>2397</v>
      </c>
      <c r="C9" s="7" t="s">
        <v>2396</v>
      </c>
    </row>
    <row r="10" spans="2:5" x14ac:dyDescent="0.3">
      <c r="B10" s="10"/>
    </row>
    <row r="11" spans="2:5" x14ac:dyDescent="0.3">
      <c r="B11" s="10"/>
      <c r="C11" s="4" t="s">
        <v>2383</v>
      </c>
    </row>
    <row r="12" spans="2:5" x14ac:dyDescent="0.3">
      <c r="B12" s="10"/>
      <c r="C12" s="4" t="s">
        <v>2384</v>
      </c>
    </row>
    <row r="14" spans="2:5" x14ac:dyDescent="0.3">
      <c r="B14" s="8" t="s">
        <v>2395</v>
      </c>
      <c r="C14" s="7" t="s">
        <v>2394</v>
      </c>
    </row>
    <row r="15" spans="2:5" x14ac:dyDescent="0.3">
      <c r="B15" s="8"/>
    </row>
    <row r="16" spans="2:5" x14ac:dyDescent="0.3">
      <c r="B16" s="8"/>
      <c r="C16" s="51" t="s">
        <v>2389</v>
      </c>
      <c r="D16" s="51"/>
      <c r="E16" s="51"/>
    </row>
    <row r="17" spans="2:5" x14ac:dyDescent="0.3">
      <c r="B17" s="8"/>
      <c r="C17" s="14"/>
      <c r="D17" s="14"/>
      <c r="E17" s="14"/>
    </row>
    <row r="18" spans="2:5" ht="15.6" x14ac:dyDescent="0.3">
      <c r="B18" s="8"/>
      <c r="C18" s="15" t="s">
        <v>4420</v>
      </c>
    </row>
    <row r="19" spans="2:5" ht="15.6" x14ac:dyDescent="0.3">
      <c r="B19" s="8"/>
      <c r="C19" s="16"/>
    </row>
    <row r="20" spans="2:5" x14ac:dyDescent="0.3">
      <c r="B20" s="8"/>
      <c r="C20" s="4" t="s">
        <v>4418</v>
      </c>
      <c r="D20" s="5">
        <f>COUNTIF('Medical Examinations'!N2:N2336,"yes")</f>
        <v>488</v>
      </c>
    </row>
    <row r="21" spans="2:5" x14ac:dyDescent="0.3">
      <c r="B21" s="8"/>
      <c r="C21" s="4" t="s">
        <v>4419</v>
      </c>
      <c r="D21" s="11">
        <f>COUNTIF('Medical Examinations'!N2:N2337,"No")</f>
        <v>1845</v>
      </c>
      <c r="E21" s="45" t="s">
        <v>4507</v>
      </c>
    </row>
    <row r="22" spans="2:5" x14ac:dyDescent="0.3">
      <c r="B22" s="8"/>
    </row>
    <row r="23" spans="2:5" ht="15.6" x14ac:dyDescent="0.3">
      <c r="B23" s="8"/>
      <c r="C23" s="15" t="s">
        <v>4</v>
      </c>
    </row>
    <row r="24" spans="2:5" x14ac:dyDescent="0.3">
      <c r="B24" s="8"/>
    </row>
    <row r="25" spans="2:5" x14ac:dyDescent="0.3">
      <c r="B25" s="8"/>
      <c r="C25" s="4" t="s">
        <v>2400</v>
      </c>
      <c r="D25" s="5">
        <f>COUNTIF('Hospitalisation Details'!$M$2:$M$2344,"tier - 1")</f>
        <v>309</v>
      </c>
    </row>
    <row r="26" spans="2:5" x14ac:dyDescent="0.3">
      <c r="B26" s="8"/>
      <c r="C26" s="4" t="s">
        <v>2401</v>
      </c>
      <c r="D26" s="11">
        <f>COUNTIF('Hospitalisation Details'!$M$2:$M$2345,"tier - 2")</f>
        <v>1339</v>
      </c>
      <c r="E26" s="45" t="s">
        <v>4508</v>
      </c>
    </row>
    <row r="27" spans="2:5" x14ac:dyDescent="0.3">
      <c r="B27" s="8"/>
      <c r="C27" s="4" t="s">
        <v>2402</v>
      </c>
      <c r="D27" s="5">
        <f>COUNTIF('Hospitalisation Details'!M2:M2346,"tier - 3")</f>
        <v>694</v>
      </c>
    </row>
    <row r="28" spans="2:5" x14ac:dyDescent="0.3">
      <c r="B28" s="8"/>
    </row>
    <row r="29" spans="2:5" ht="15.6" x14ac:dyDescent="0.3">
      <c r="B29" s="8"/>
      <c r="C29" s="15" t="s">
        <v>5</v>
      </c>
    </row>
    <row r="30" spans="2:5" x14ac:dyDescent="0.3">
      <c r="B30" s="8"/>
    </row>
    <row r="31" spans="2:5" x14ac:dyDescent="0.3">
      <c r="B31" s="8"/>
      <c r="C31" s="4" t="s">
        <v>2400</v>
      </c>
      <c r="D31" s="5">
        <f>COUNTIF('Hospitalisation Details'!N2:N2344,"tier - 1")</f>
        <v>734</v>
      </c>
    </row>
    <row r="32" spans="2:5" x14ac:dyDescent="0.3">
      <c r="B32" s="8"/>
      <c r="C32" s="4" t="s">
        <v>2401</v>
      </c>
      <c r="D32" s="11">
        <f t="array" ref="D32">COUNTIF('Hospitalisation Details'!N2:N2344,"tier - 2")</f>
        <v>812</v>
      </c>
      <c r="E32" s="45" t="s">
        <v>4508</v>
      </c>
    </row>
    <row r="33" spans="2:5" x14ac:dyDescent="0.3">
      <c r="B33" s="8"/>
      <c r="C33" s="4" t="s">
        <v>2402</v>
      </c>
      <c r="D33" s="5">
        <f>COUNTIF('Hospitalisation Details'!N2:N2344,"tier - 3")</f>
        <v>796</v>
      </c>
    </row>
    <row r="34" spans="2:5" x14ac:dyDescent="0.3">
      <c r="B34" s="8"/>
    </row>
    <row r="35" spans="2:5" x14ac:dyDescent="0.3">
      <c r="B35" s="8"/>
      <c r="C35" s="51" t="s">
        <v>2390</v>
      </c>
      <c r="D35" s="51"/>
      <c r="E35" s="51"/>
    </row>
    <row r="36" spans="2:5" x14ac:dyDescent="0.3">
      <c r="B36" s="8"/>
    </row>
    <row r="37" spans="2:5" x14ac:dyDescent="0.3">
      <c r="B37" s="8"/>
      <c r="C37" s="4" t="s">
        <v>2391</v>
      </c>
    </row>
    <row r="38" spans="2:5" x14ac:dyDescent="0.3">
      <c r="B38" s="8"/>
      <c r="C38" s="4" t="s">
        <v>2403</v>
      </c>
    </row>
    <row r="39" spans="2:5" x14ac:dyDescent="0.3">
      <c r="B39" s="8"/>
    </row>
    <row r="40" spans="2:5" x14ac:dyDescent="0.3">
      <c r="B40" s="10" t="s">
        <v>2399</v>
      </c>
      <c r="C40" s="7" t="s">
        <v>2398</v>
      </c>
    </row>
    <row r="41" spans="2:5" x14ac:dyDescent="0.3">
      <c r="B41" s="10"/>
    </row>
    <row r="42" spans="2:5" x14ac:dyDescent="0.3">
      <c r="B42" s="10"/>
      <c r="C42" s="4" t="s">
        <v>2385</v>
      </c>
    </row>
    <row r="43" spans="2:5" x14ac:dyDescent="0.3">
      <c r="B43" s="8"/>
    </row>
    <row r="44" spans="2:5" ht="18" x14ac:dyDescent="0.35">
      <c r="B44" s="8"/>
      <c r="C44" s="12" t="s">
        <v>2386</v>
      </c>
    </row>
    <row r="45" spans="2:5" x14ac:dyDescent="0.3">
      <c r="B45" s="8"/>
    </row>
    <row r="46" spans="2:5" x14ac:dyDescent="0.3">
      <c r="B46" s="13" t="s">
        <v>2405</v>
      </c>
      <c r="C46" s="7" t="s">
        <v>2404</v>
      </c>
    </row>
    <row r="48" spans="2:5" x14ac:dyDescent="0.3">
      <c r="C48" s="4" t="s">
        <v>4434</v>
      </c>
    </row>
    <row r="49" spans="2:3" x14ac:dyDescent="0.3">
      <c r="C49" s="4" t="s">
        <v>4435</v>
      </c>
    </row>
    <row r="50" spans="2:3" x14ac:dyDescent="0.3">
      <c r="B50" s="8"/>
      <c r="C50" s="4" t="s">
        <v>4502</v>
      </c>
    </row>
    <row r="51" spans="2:3" x14ac:dyDescent="0.3">
      <c r="B51" s="8"/>
    </row>
    <row r="52" spans="2:3" x14ac:dyDescent="0.3">
      <c r="B52" s="8" t="s">
        <v>2397</v>
      </c>
      <c r="C52" s="7" t="s">
        <v>4411</v>
      </c>
    </row>
    <row r="53" spans="2:3" x14ac:dyDescent="0.3">
      <c r="B53" s="8"/>
    </row>
    <row r="54" spans="2:3" x14ac:dyDescent="0.3">
      <c r="B54" s="8"/>
      <c r="C54" s="4" t="s">
        <v>4417</v>
      </c>
    </row>
    <row r="55" spans="2:3" x14ac:dyDescent="0.3">
      <c r="B55" s="8"/>
    </row>
    <row r="56" spans="2:3" x14ac:dyDescent="0.3">
      <c r="B56" s="8" t="s">
        <v>2395</v>
      </c>
      <c r="C56" s="7" t="s">
        <v>4412</v>
      </c>
    </row>
    <row r="57" spans="2:3" x14ac:dyDescent="0.3">
      <c r="B57" s="8"/>
    </row>
    <row r="58" spans="2:3" x14ac:dyDescent="0.3">
      <c r="B58" s="8"/>
      <c r="C58" s="4" t="s">
        <v>4413</v>
      </c>
    </row>
    <row r="59" spans="2:3" x14ac:dyDescent="0.3">
      <c r="B59" s="8"/>
    </row>
    <row r="60" spans="2:3" x14ac:dyDescent="0.3">
      <c r="B60" s="8" t="s">
        <v>2399</v>
      </c>
      <c r="C60" s="7" t="s">
        <v>4414</v>
      </c>
    </row>
    <row r="61" spans="2:3" x14ac:dyDescent="0.3">
      <c r="B61" s="8"/>
    </row>
    <row r="62" spans="2:3" x14ac:dyDescent="0.3">
      <c r="B62" s="8"/>
      <c r="C62" s="4" t="s">
        <v>4415</v>
      </c>
    </row>
    <row r="64" spans="2:3" x14ac:dyDescent="0.3">
      <c r="B64" s="13" t="s">
        <v>4422</v>
      </c>
      <c r="C64" s="7" t="s">
        <v>4421</v>
      </c>
    </row>
    <row r="65" spans="2:11" ht="14.4" customHeight="1" x14ac:dyDescent="0.35">
      <c r="H65" s="10"/>
      <c r="I65" s="17"/>
    </row>
    <row r="66" spans="2:11" x14ac:dyDescent="0.3">
      <c r="C66" s="4" t="s">
        <v>4415</v>
      </c>
      <c r="H66" s="10"/>
    </row>
    <row r="67" spans="2:11" x14ac:dyDescent="0.3">
      <c r="H67" s="10"/>
      <c r="I67" s="7"/>
    </row>
    <row r="68" spans="2:11" x14ac:dyDescent="0.3">
      <c r="B68" s="13" t="s">
        <v>4424</v>
      </c>
      <c r="C68" s="7" t="s">
        <v>4423</v>
      </c>
      <c r="H68" s="10"/>
    </row>
    <row r="69" spans="2:11" x14ac:dyDescent="0.3">
      <c r="H69" s="10"/>
    </row>
    <row r="70" spans="2:11" x14ac:dyDescent="0.3">
      <c r="C70" s="4" t="s">
        <v>4426</v>
      </c>
      <c r="H70" s="10"/>
    </row>
    <row r="72" spans="2:11" x14ac:dyDescent="0.3">
      <c r="B72" s="13" t="s">
        <v>4428</v>
      </c>
      <c r="C72" s="7" t="s">
        <v>4427</v>
      </c>
    </row>
    <row r="74" spans="2:11" x14ac:dyDescent="0.3">
      <c r="C74" s="4" t="s">
        <v>4471</v>
      </c>
    </row>
    <row r="76" spans="2:11" x14ac:dyDescent="0.3">
      <c r="B76" s="13" t="s">
        <v>4431</v>
      </c>
      <c r="C76" s="7" t="s">
        <v>4430</v>
      </c>
      <c r="H76" s="10"/>
    </row>
    <row r="77" spans="2:11" x14ac:dyDescent="0.3">
      <c r="H77" s="10"/>
      <c r="I77" s="7"/>
    </row>
    <row r="78" spans="2:11" x14ac:dyDescent="0.3">
      <c r="C78" s="4" t="s">
        <v>4432</v>
      </c>
      <c r="H78" s="10"/>
    </row>
    <row r="79" spans="2:11" x14ac:dyDescent="0.3">
      <c r="H79" s="10"/>
      <c r="I79" s="52"/>
      <c r="J79" s="52"/>
      <c r="K79" s="52"/>
    </row>
    <row r="80" spans="2:11" ht="18" x14ac:dyDescent="0.35">
      <c r="C80" s="12" t="s">
        <v>4437</v>
      </c>
      <c r="H80" s="10"/>
    </row>
    <row r="81" spans="2:11" x14ac:dyDescent="0.3">
      <c r="H81" s="10"/>
    </row>
    <row r="82" spans="2:11" x14ac:dyDescent="0.3">
      <c r="B82" s="13" t="s">
        <v>4440</v>
      </c>
      <c r="C82" s="23" t="s">
        <v>4439</v>
      </c>
      <c r="H82" s="10"/>
    </row>
    <row r="83" spans="2:11" x14ac:dyDescent="0.3">
      <c r="H83" s="10"/>
    </row>
    <row r="84" spans="2:11" x14ac:dyDescent="0.3">
      <c r="B84" s="13" t="s">
        <v>4442</v>
      </c>
      <c r="C84" t="s">
        <v>4441</v>
      </c>
      <c r="D84" t="s">
        <v>4438</v>
      </c>
      <c r="H84" s="10"/>
    </row>
    <row r="85" spans="2:11" x14ac:dyDescent="0.3">
      <c r="H85" s="10"/>
    </row>
    <row r="86" spans="2:11" x14ac:dyDescent="0.3">
      <c r="C86" s="4" t="s">
        <v>4444</v>
      </c>
      <c r="H86" s="10"/>
    </row>
    <row r="87" spans="2:11" x14ac:dyDescent="0.3">
      <c r="H87" s="10"/>
    </row>
    <row r="88" spans="2:11" x14ac:dyDescent="0.3">
      <c r="B88" s="13" t="s">
        <v>4442</v>
      </c>
      <c r="C88" t="s">
        <v>4443</v>
      </c>
      <c r="H88" s="10"/>
    </row>
    <row r="89" spans="2:11" x14ac:dyDescent="0.3">
      <c r="H89" s="10"/>
    </row>
    <row r="90" spans="2:11" x14ac:dyDescent="0.3">
      <c r="C90" s="4" t="s">
        <v>4445</v>
      </c>
      <c r="D90" s="5">
        <f>COUNTA('Customer Names'!A2:A2336)</f>
        <v>2335</v>
      </c>
      <c r="H90" s="10"/>
    </row>
    <row r="91" spans="2:11" x14ac:dyDescent="0.3">
      <c r="H91" s="10"/>
    </row>
    <row r="92" spans="2:11" x14ac:dyDescent="0.3">
      <c r="B92" s="13" t="s">
        <v>4440</v>
      </c>
      <c r="C92" s="23" t="s">
        <v>4446</v>
      </c>
      <c r="H92" s="10"/>
    </row>
    <row r="93" spans="2:11" x14ac:dyDescent="0.3">
      <c r="H93" s="10"/>
    </row>
    <row r="94" spans="2:11" x14ac:dyDescent="0.3">
      <c r="B94" s="13" t="s">
        <v>4442</v>
      </c>
      <c r="C94" t="s">
        <v>4447</v>
      </c>
      <c r="H94" s="10"/>
      <c r="I94" s="52"/>
      <c r="J94" s="52"/>
      <c r="K94" s="52"/>
    </row>
    <row r="95" spans="2:11" x14ac:dyDescent="0.3">
      <c r="H95" s="10"/>
    </row>
    <row r="96" spans="2:11" x14ac:dyDescent="0.3">
      <c r="C96" s="4" t="s">
        <v>4448</v>
      </c>
      <c r="D96" s="5">
        <f>COUNTIF('Medical Examinations'!F2:F2336,"Yes")</f>
        <v>391</v>
      </c>
      <c r="H96" s="10"/>
    </row>
    <row r="97" spans="2:9" x14ac:dyDescent="0.3">
      <c r="H97" s="10"/>
    </row>
    <row r="98" spans="2:9" x14ac:dyDescent="0.3">
      <c r="B98" s="13" t="s">
        <v>4442</v>
      </c>
      <c r="C98" t="s">
        <v>4449</v>
      </c>
    </row>
    <row r="100" spans="2:9" x14ac:dyDescent="0.3">
      <c r="C100" s="4" t="s">
        <v>4448</v>
      </c>
      <c r="D100" s="5">
        <f>COUNTIF('Medical Examinations'!D2:D2336,"Yes")</f>
        <v>926</v>
      </c>
    </row>
    <row r="101" spans="2:9" x14ac:dyDescent="0.3">
      <c r="H101" s="10"/>
    </row>
    <row r="102" spans="2:9" ht="15.6" customHeight="1" x14ac:dyDescent="0.35">
      <c r="B102" s="13" t="s">
        <v>4442</v>
      </c>
      <c r="C102" t="s">
        <v>4450</v>
      </c>
      <c r="H102" s="10"/>
      <c r="I102" s="17"/>
    </row>
    <row r="104" spans="2:9" x14ac:dyDescent="0.3">
      <c r="C104" s="4" t="s">
        <v>4448</v>
      </c>
      <c r="D104" s="5">
        <f>COUNTIF('Medical Examinations'!G2:G2336,3)</f>
        <v>22</v>
      </c>
    </row>
    <row r="106" spans="2:9" x14ac:dyDescent="0.3">
      <c r="B106" s="13" t="s">
        <v>4442</v>
      </c>
      <c r="C106" t="s">
        <v>4451</v>
      </c>
    </row>
    <row r="108" spans="2:9" x14ac:dyDescent="0.3">
      <c r="C108" s="4" t="s">
        <v>4505</v>
      </c>
      <c r="D108" s="42">
        <f>COUNTIF('Medical Examinations'!E2:E2336,"Yes")/COUNTA('Medical Examinations'!E2:E2336)*100</f>
        <v>6.1670235546038548</v>
      </c>
    </row>
    <row r="109" spans="2:9" x14ac:dyDescent="0.3">
      <c r="D109" s="41"/>
    </row>
    <row r="110" spans="2:9" x14ac:dyDescent="0.3">
      <c r="C110" s="51" t="s">
        <v>4503</v>
      </c>
      <c r="D110" s="51"/>
      <c r="E110" s="51"/>
    </row>
    <row r="111" spans="2:9" x14ac:dyDescent="0.3">
      <c r="D111" s="41"/>
    </row>
    <row r="112" spans="2:9" x14ac:dyDescent="0.3">
      <c r="C112" t="s">
        <v>4504</v>
      </c>
      <c r="D112" s="41"/>
    </row>
    <row r="114" spans="2:4" x14ac:dyDescent="0.3">
      <c r="B114" s="13" t="s">
        <v>4442</v>
      </c>
      <c r="C114" t="s">
        <v>4452</v>
      </c>
    </row>
    <row r="116" spans="2:4" x14ac:dyDescent="0.3">
      <c r="C116" s="4" t="s">
        <v>4453</v>
      </c>
      <c r="D116" s="43">
        <f>AVERAGEIF('Medical Examinations'!N2:N2336,"yes",'Medical Examinations'!C2:C2336)</f>
        <v>6.6183401639344215</v>
      </c>
    </row>
    <row r="118" spans="2:4" x14ac:dyDescent="0.3">
      <c r="B118" s="13" t="s">
        <v>4440</v>
      </c>
      <c r="C118" s="23" t="s">
        <v>4454</v>
      </c>
    </row>
    <row r="120" spans="2:4" x14ac:dyDescent="0.3">
      <c r="B120" s="13" t="s">
        <v>4442</v>
      </c>
      <c r="C120" t="s">
        <v>4455</v>
      </c>
    </row>
    <row r="122" spans="2:4" x14ac:dyDescent="0.3">
      <c r="C122" s="24" t="s">
        <v>4458</v>
      </c>
    </row>
    <row r="124" spans="2:4" x14ac:dyDescent="0.3">
      <c r="C124" s="4" t="s">
        <v>4456</v>
      </c>
      <c r="D124" s="25">
        <f>SUM('Hospitalisation Details'!H2:H2344)</f>
        <v>31768896.019999977</v>
      </c>
    </row>
    <row r="125" spans="2:4" x14ac:dyDescent="0.3">
      <c r="C125" s="4" t="s">
        <v>4457</v>
      </c>
      <c r="D125" s="5">
        <f>COUNT('Hospitalisation Details'!H2:H2345)</f>
        <v>2343</v>
      </c>
    </row>
    <row r="126" spans="2:4" x14ac:dyDescent="0.3">
      <c r="C126" s="4" t="s">
        <v>4459</v>
      </c>
      <c r="D126" s="25">
        <f>AVERAGE('Hospitalisation Details'!H2:H2346)</f>
        <v>13559.067870251803</v>
      </c>
    </row>
    <row r="127" spans="2:4" x14ac:dyDescent="0.3">
      <c r="C127" s="4" t="s">
        <v>4460</v>
      </c>
      <c r="D127" s="25">
        <f>MEDIAN('Hospitalisation Details'!H2:H2348)</f>
        <v>9634.5400000000009</v>
      </c>
    </row>
    <row r="128" spans="2:4" x14ac:dyDescent="0.3">
      <c r="C128" s="4" t="s">
        <v>4461</v>
      </c>
      <c r="D128" s="25">
        <f>MODE('Hospitalisation Details'!H2:H2349)</f>
        <v>650</v>
      </c>
    </row>
    <row r="130" spans="2:4" x14ac:dyDescent="0.3">
      <c r="B130" s="13" t="s">
        <v>4442</v>
      </c>
      <c r="C130" t="s">
        <v>4462</v>
      </c>
    </row>
    <row r="132" spans="2:4" x14ac:dyDescent="0.3">
      <c r="C132" s="4" t="s">
        <v>4463</v>
      </c>
      <c r="D132" s="29">
        <f>AVERAGEIF('Hospitalisation Details'!F2:F2344,"&gt;=50",('Hospitalisation Details'!H1:H2344))</f>
        <v>17677.304110429443</v>
      </c>
    </row>
    <row r="134" spans="2:4" x14ac:dyDescent="0.3">
      <c r="B134" s="13" t="s">
        <v>4442</v>
      </c>
      <c r="C134" t="s">
        <v>4464</v>
      </c>
    </row>
    <row r="136" spans="2:4" x14ac:dyDescent="0.3">
      <c r="C136" s="4" t="s">
        <v>4465</v>
      </c>
    </row>
    <row r="137" spans="2:4" x14ac:dyDescent="0.3">
      <c r="C137" s="4" t="s">
        <v>4466</v>
      </c>
      <c r="D137" s="25">
        <f>SUMIF('Hospitalisation Details'!I2:I2344,"tier - 1",'Hospitalisation Details'!H1:H2344)</f>
        <v>9285159.4200000018</v>
      </c>
    </row>
    <row r="138" spans="2:4" x14ac:dyDescent="0.3">
      <c r="C138" s="4" t="s">
        <v>4467</v>
      </c>
      <c r="D138" s="25">
        <f>SUMIF('Hospitalisation Details'!I3:I2345,"tier - 2",'Hospitalisation Details'!H2:H2345)</f>
        <v>15869087.819999997</v>
      </c>
    </row>
    <row r="139" spans="2:4" x14ac:dyDescent="0.3">
      <c r="C139" s="4" t="s">
        <v>4468</v>
      </c>
      <c r="D139" s="25">
        <f>SUMIF('Hospitalisation Details'!I4:I2346,"tier - 3",'Hospitalisation Details'!H3:H2346)</f>
        <v>6550878.349999994</v>
      </c>
    </row>
    <row r="141" spans="2:4" x14ac:dyDescent="0.3">
      <c r="B141" s="13" t="s">
        <v>4442</v>
      </c>
      <c r="C141" t="s">
        <v>4469</v>
      </c>
    </row>
    <row r="143" spans="2:4" x14ac:dyDescent="0.3">
      <c r="C143" s="4" t="s">
        <v>4463</v>
      </c>
      <c r="D143" s="29">
        <f>AVERAGEIF('Hospitalisation Details'!G2:G2344,2,'Hospitalisation Details'!H1:H2344)</f>
        <v>15540.85025714286</v>
      </c>
    </row>
    <row r="145" spans="2:4" x14ac:dyDescent="0.3">
      <c r="B145" s="13" t="s">
        <v>4442</v>
      </c>
      <c r="C145" t="s">
        <v>4470</v>
      </c>
    </row>
    <row r="147" spans="2:4" x14ac:dyDescent="0.3">
      <c r="C147" s="4" t="s">
        <v>4463</v>
      </c>
      <c r="D147" s="5">
        <f>AVERAGEIF('Hospitalisation Details'!F2:F2344,"&lt;40",'Hospitalisation Details'!G2:G2344)</f>
        <v>1.1104502973661852</v>
      </c>
    </row>
    <row r="149" spans="2:4" ht="18" x14ac:dyDescent="0.35">
      <c r="C149" s="12" t="s">
        <v>4472</v>
      </c>
    </row>
    <row r="151" spans="2:4" x14ac:dyDescent="0.3">
      <c r="B151" s="13" t="s">
        <v>4442</v>
      </c>
      <c r="C151" t="s">
        <v>4473</v>
      </c>
    </row>
    <row r="153" spans="2:4" x14ac:dyDescent="0.3">
      <c r="C153" s="4" t="s">
        <v>4474</v>
      </c>
    </row>
    <row r="155" spans="2:4" x14ac:dyDescent="0.3">
      <c r="B155" s="13" t="s">
        <v>4442</v>
      </c>
      <c r="C155" t="s">
        <v>4475</v>
      </c>
    </row>
    <row r="157" spans="2:4" ht="18" x14ac:dyDescent="0.35">
      <c r="C157" s="12" t="s">
        <v>4476</v>
      </c>
    </row>
    <row r="159" spans="2:4" x14ac:dyDescent="0.3">
      <c r="B159" s="13" t="s">
        <v>4442</v>
      </c>
      <c r="C159" t="s">
        <v>4477</v>
      </c>
    </row>
    <row r="165" spans="3:4" x14ac:dyDescent="0.3">
      <c r="C165" s="30" t="s">
        <v>4478</v>
      </c>
      <c r="D165" t="s">
        <v>4481</v>
      </c>
    </row>
    <row r="166" spans="3:4" x14ac:dyDescent="0.3">
      <c r="C166" s="14" t="s">
        <v>2378</v>
      </c>
      <c r="D166">
        <v>1944</v>
      </c>
    </row>
    <row r="167" spans="3:4" x14ac:dyDescent="0.3">
      <c r="C167" s="14" t="s">
        <v>2381</v>
      </c>
      <c r="D167">
        <v>391</v>
      </c>
    </row>
    <row r="168" spans="3:4" x14ac:dyDescent="0.3">
      <c r="C168" s="14" t="s">
        <v>4479</v>
      </c>
      <c r="D168">
        <v>2335</v>
      </c>
    </row>
    <row r="177" spans="2:5" x14ac:dyDescent="0.3">
      <c r="B177" s="13" t="s">
        <v>4442</v>
      </c>
      <c r="C177" t="s">
        <v>4482</v>
      </c>
    </row>
    <row r="182" spans="2:5" x14ac:dyDescent="0.3">
      <c r="C182" s="30" t="s">
        <v>4478</v>
      </c>
      <c r="D182" s="30" t="s">
        <v>4483</v>
      </c>
      <c r="E182" t="s">
        <v>4484</v>
      </c>
    </row>
    <row r="183" spans="2:5" x14ac:dyDescent="0.3">
      <c r="C183" s="14" t="s">
        <v>2378</v>
      </c>
      <c r="D183">
        <v>1417</v>
      </c>
      <c r="E183">
        <v>6.6704427202190848</v>
      </c>
    </row>
    <row r="184" spans="2:5" x14ac:dyDescent="0.3">
      <c r="C184" s="14" t="s">
        <v>2380</v>
      </c>
      <c r="D184">
        <v>162</v>
      </c>
      <c r="E184">
        <v>5.1876388888888894</v>
      </c>
    </row>
    <row r="185" spans="2:5" x14ac:dyDescent="0.3">
      <c r="C185" s="14" t="s">
        <v>4479</v>
      </c>
      <c r="D185">
        <v>1579</v>
      </c>
      <c r="E185">
        <v>6.578997858672385</v>
      </c>
    </row>
    <row r="195" spans="2:4" ht="18" x14ac:dyDescent="0.35">
      <c r="C195" s="12" t="s">
        <v>4485</v>
      </c>
    </row>
    <row r="197" spans="2:4" x14ac:dyDescent="0.3">
      <c r="B197" s="13" t="s">
        <v>4442</v>
      </c>
      <c r="C197" t="s">
        <v>4486</v>
      </c>
    </row>
    <row r="199" spans="2:4" x14ac:dyDescent="0.3">
      <c r="C199" s="30" t="s">
        <v>4495</v>
      </c>
      <c r="D199" t="s">
        <v>4494</v>
      </c>
    </row>
    <row r="200" spans="2:4" x14ac:dyDescent="0.3">
      <c r="C200" s="14" t="s">
        <v>4489</v>
      </c>
      <c r="D200">
        <v>12730910.479999995</v>
      </c>
    </row>
    <row r="201" spans="2:4" x14ac:dyDescent="0.3">
      <c r="C201" s="31" t="s">
        <v>4491</v>
      </c>
      <c r="D201">
        <v>1726354.4800000009</v>
      </c>
    </row>
    <row r="202" spans="2:4" x14ac:dyDescent="0.3">
      <c r="C202" s="31" t="s">
        <v>4493</v>
      </c>
      <c r="D202">
        <v>8348186.9099999946</v>
      </c>
    </row>
    <row r="203" spans="2:4" x14ac:dyDescent="0.3">
      <c r="C203" s="31" t="s">
        <v>4492</v>
      </c>
      <c r="D203">
        <v>2166322.2399999998</v>
      </c>
    </row>
    <row r="204" spans="2:4" x14ac:dyDescent="0.3">
      <c r="C204" s="31" t="s">
        <v>4490</v>
      </c>
      <c r="D204">
        <v>490046.85000000003</v>
      </c>
    </row>
    <row r="205" spans="2:4" x14ac:dyDescent="0.3">
      <c r="C205" s="14" t="s">
        <v>4487</v>
      </c>
      <c r="D205">
        <v>13317416.760000002</v>
      </c>
    </row>
    <row r="206" spans="2:4" x14ac:dyDescent="0.3">
      <c r="C206" s="31" t="s">
        <v>4491</v>
      </c>
      <c r="D206">
        <v>1679438.0199999998</v>
      </c>
    </row>
    <row r="207" spans="2:4" x14ac:dyDescent="0.3">
      <c r="C207" s="31" t="s">
        <v>4493</v>
      </c>
      <c r="D207">
        <v>8593384.0500000026</v>
      </c>
    </row>
    <row r="208" spans="2:4" x14ac:dyDescent="0.3">
      <c r="C208" s="31" t="s">
        <v>4492</v>
      </c>
      <c r="D208">
        <v>2477892.2299999995</v>
      </c>
    </row>
    <row r="209" spans="2:7" x14ac:dyDescent="0.3">
      <c r="C209" s="31" t="s">
        <v>4490</v>
      </c>
      <c r="D209">
        <v>566702.46000000008</v>
      </c>
    </row>
    <row r="210" spans="2:7" x14ac:dyDescent="0.3">
      <c r="C210" s="14" t="s">
        <v>4488</v>
      </c>
      <c r="D210">
        <v>5544031.3699999992</v>
      </c>
    </row>
    <row r="211" spans="2:7" x14ac:dyDescent="0.3">
      <c r="C211" s="31" t="s">
        <v>4491</v>
      </c>
      <c r="D211">
        <v>836329.45999999961</v>
      </c>
    </row>
    <row r="212" spans="2:7" x14ac:dyDescent="0.3">
      <c r="C212" s="31" t="s">
        <v>4493</v>
      </c>
      <c r="D212">
        <v>3557949.2099999995</v>
      </c>
    </row>
    <row r="213" spans="2:7" x14ac:dyDescent="0.3">
      <c r="C213" s="31" t="s">
        <v>4492</v>
      </c>
      <c r="D213">
        <v>992222.12999999989</v>
      </c>
    </row>
    <row r="214" spans="2:7" x14ac:dyDescent="0.3">
      <c r="C214" s="31" t="s">
        <v>4490</v>
      </c>
      <c r="D214">
        <v>157530.57</v>
      </c>
    </row>
    <row r="215" spans="2:7" x14ac:dyDescent="0.3">
      <c r="C215" s="14" t="s">
        <v>4479</v>
      </c>
      <c r="D215">
        <v>31592358.609999999</v>
      </c>
    </row>
    <row r="218" spans="2:7" x14ac:dyDescent="0.3">
      <c r="B218" s="13" t="s">
        <v>4442</v>
      </c>
      <c r="C218" t="s">
        <v>4496</v>
      </c>
    </row>
    <row r="220" spans="2:7" x14ac:dyDescent="0.3">
      <c r="C220" s="30" t="s">
        <v>4497</v>
      </c>
      <c r="D220" s="30" t="s">
        <v>4480</v>
      </c>
    </row>
    <row r="221" spans="2:7" x14ac:dyDescent="0.3">
      <c r="C221" s="30" t="s">
        <v>4478</v>
      </c>
      <c r="D221" t="s">
        <v>14</v>
      </c>
      <c r="E221" t="s">
        <v>9</v>
      </c>
      <c r="F221" t="s">
        <v>10</v>
      </c>
      <c r="G221" s="1" t="s">
        <v>4479</v>
      </c>
    </row>
    <row r="222" spans="2:7" x14ac:dyDescent="0.3">
      <c r="C222" s="14" t="s">
        <v>40</v>
      </c>
      <c r="D222" s="53">
        <v>33081.373793103427</v>
      </c>
      <c r="E222" s="53">
        <v>18997.280691823889</v>
      </c>
      <c r="F222" s="53">
        <v>9250.3617857142908</v>
      </c>
      <c r="G222" s="53">
        <v>19466.24611498255</v>
      </c>
    </row>
    <row r="223" spans="2:7" x14ac:dyDescent="0.3">
      <c r="C223" s="14" t="s">
        <v>21</v>
      </c>
      <c r="D223" s="53">
        <v>26111.457936507926</v>
      </c>
      <c r="E223" s="53">
        <v>10334.27932153393</v>
      </c>
      <c r="F223" s="53">
        <v>10179.941965317917</v>
      </c>
      <c r="G223" s="53">
        <v>12016.473913043488</v>
      </c>
    </row>
    <row r="224" spans="2:7" x14ac:dyDescent="0.3">
      <c r="C224" s="14" t="s">
        <v>11</v>
      </c>
      <c r="D224" s="53">
        <v>31328.102238805965</v>
      </c>
      <c r="E224" s="53">
        <v>8439.2844000000059</v>
      </c>
      <c r="F224" s="53">
        <v>6890.7568235294129</v>
      </c>
      <c r="G224" s="53">
        <v>10514.939803921558</v>
      </c>
    </row>
    <row r="225" spans="3:7" x14ac:dyDescent="0.3">
      <c r="C225" s="14" t="s">
        <v>274</v>
      </c>
      <c r="D225" s="53">
        <v>13891.86</v>
      </c>
      <c r="E225" s="53">
        <v>2395.17</v>
      </c>
      <c r="F225" s="53">
        <v>16950.485000000001</v>
      </c>
      <c r="G225" s="53">
        <v>13478.056923076925</v>
      </c>
    </row>
    <row r="226" spans="3:7" x14ac:dyDescent="0.3">
      <c r="C226" s="14" t="s">
        <v>162</v>
      </c>
      <c r="D226" s="53">
        <v>21523.52</v>
      </c>
      <c r="E226" s="53">
        <v>15675.543333333329</v>
      </c>
      <c r="F226" s="53">
        <v>7570.7550000000001</v>
      </c>
      <c r="G226" s="53">
        <v>13948.609999999999</v>
      </c>
    </row>
    <row r="227" spans="3:7" x14ac:dyDescent="0.3">
      <c r="C227" s="14" t="s">
        <v>166</v>
      </c>
      <c r="D227" s="53">
        <v>39868.616250000006</v>
      </c>
      <c r="E227" s="53">
        <v>16075.963333333331</v>
      </c>
      <c r="F227" s="53">
        <v>8133.0084090909113</v>
      </c>
      <c r="G227" s="53">
        <v>13589.263437499998</v>
      </c>
    </row>
    <row r="228" spans="3:7" x14ac:dyDescent="0.3">
      <c r="C228" s="14" t="s">
        <v>354</v>
      </c>
      <c r="D228" s="53">
        <v>34070.595714285715</v>
      </c>
      <c r="E228" s="53">
        <v>11365.621874999999</v>
      </c>
      <c r="F228" s="53">
        <v>8667.3661538461529</v>
      </c>
      <c r="G228" s="53">
        <v>14806.107777777777</v>
      </c>
    </row>
    <row r="229" spans="3:7" x14ac:dyDescent="0.3">
      <c r="C229" s="14" t="s">
        <v>168</v>
      </c>
      <c r="D229" s="53">
        <v>33475.82</v>
      </c>
      <c r="E229" s="53">
        <v>10139.553333333331</v>
      </c>
      <c r="F229" s="53">
        <v>12570.970000000001</v>
      </c>
      <c r="G229" s="53">
        <v>13272.786666666665</v>
      </c>
    </row>
    <row r="230" spans="3:7" x14ac:dyDescent="0.3">
      <c r="C230" s="14" t="s">
        <v>164</v>
      </c>
      <c r="D230" s="53">
        <v>27621.609999999997</v>
      </c>
      <c r="E230" s="53">
        <v>8116.72</v>
      </c>
      <c r="F230" s="53">
        <v>12706.975999999999</v>
      </c>
      <c r="G230" s="53">
        <v>13633.143461538462</v>
      </c>
    </row>
    <row r="231" spans="3:7" x14ac:dyDescent="0.3">
      <c r="C231" s="14" t="s">
        <v>514</v>
      </c>
      <c r="D231" s="53"/>
      <c r="E231" s="53">
        <v>6760.543333333334</v>
      </c>
      <c r="F231" s="53">
        <v>11716.453333333333</v>
      </c>
      <c r="G231" s="53">
        <v>9238.4983333333348</v>
      </c>
    </row>
    <row r="232" spans="3:7" x14ac:dyDescent="0.3">
      <c r="C232" s="14" t="s">
        <v>298</v>
      </c>
      <c r="D232" s="53"/>
      <c r="E232" s="53">
        <v>7668.1787234042558</v>
      </c>
      <c r="F232" s="53">
        <v>11518.785652173914</v>
      </c>
      <c r="G232" s="53">
        <v>8933.3781428571419</v>
      </c>
    </row>
    <row r="233" spans="3:7" x14ac:dyDescent="0.3">
      <c r="C233" s="14" t="s">
        <v>630</v>
      </c>
      <c r="D233" s="53"/>
      <c r="E233" s="53">
        <v>10102.026666666667</v>
      </c>
      <c r="F233" s="53">
        <v>11637.812000000002</v>
      </c>
      <c r="G233" s="53">
        <v>10650.521428571428</v>
      </c>
    </row>
    <row r="234" spans="3:7" x14ac:dyDescent="0.3">
      <c r="C234" s="14" t="s">
        <v>247</v>
      </c>
      <c r="D234" s="53">
        <v>18261.7575</v>
      </c>
      <c r="E234" s="53">
        <v>13457.094583333337</v>
      </c>
      <c r="F234" s="53">
        <v>12785.637000000001</v>
      </c>
      <c r="G234" s="53">
        <v>13786.149210526319</v>
      </c>
    </row>
    <row r="235" spans="3:7" x14ac:dyDescent="0.3">
      <c r="C235" s="14" t="s">
        <v>245</v>
      </c>
      <c r="D235" s="53">
        <v>32732.187142857143</v>
      </c>
      <c r="E235" s="53">
        <v>10174.345999999996</v>
      </c>
      <c r="F235" s="53">
        <v>13360.978888888887</v>
      </c>
      <c r="G235" s="53">
        <v>12865.149499999996</v>
      </c>
    </row>
    <row r="236" spans="3:7" x14ac:dyDescent="0.3">
      <c r="C236" s="14" t="s">
        <v>198</v>
      </c>
      <c r="D236" s="53"/>
      <c r="E236" s="53">
        <v>6886.0368421052626</v>
      </c>
      <c r="F236" s="53">
        <v>10510.31380952381</v>
      </c>
      <c r="G236" s="53">
        <v>8788.7822500000002</v>
      </c>
    </row>
    <row r="237" spans="3:7" x14ac:dyDescent="0.3">
      <c r="C237" s="14" t="s">
        <v>533</v>
      </c>
      <c r="D237" s="53">
        <v>18709.798000000003</v>
      </c>
      <c r="E237" s="53">
        <v>11919.607857142853</v>
      </c>
      <c r="F237" s="53">
        <v>12296.779729729731</v>
      </c>
      <c r="G237" s="53">
        <v>12489.921071428576</v>
      </c>
    </row>
    <row r="238" spans="3:7" x14ac:dyDescent="0.3">
      <c r="C238" s="14" t="s">
        <v>4498</v>
      </c>
      <c r="D238" s="53">
        <v>20996.530000000002</v>
      </c>
      <c r="E238" s="53"/>
      <c r="F238" s="53"/>
      <c r="G238" s="53">
        <v>20996.530000000002</v>
      </c>
    </row>
    <row r="239" spans="3:7" x14ac:dyDescent="0.3">
      <c r="C239" s="14" t="s">
        <v>4479</v>
      </c>
      <c r="D239" s="53">
        <v>30129.198585526312</v>
      </c>
      <c r="E239" s="53">
        <v>11865.268766816152</v>
      </c>
      <c r="F239" s="53">
        <v>9462.2693073593018</v>
      </c>
      <c r="G239" s="53">
        <v>13529.918034261231</v>
      </c>
    </row>
    <row r="242" spans="2:3" ht="18" x14ac:dyDescent="0.35">
      <c r="C242" s="12" t="s">
        <v>4499</v>
      </c>
    </row>
    <row r="244" spans="2:3" x14ac:dyDescent="0.3">
      <c r="B244" s="13" t="s">
        <v>4442</v>
      </c>
      <c r="C244" t="s">
        <v>4500</v>
      </c>
    </row>
    <row r="261" spans="2:3" x14ac:dyDescent="0.3">
      <c r="B261" s="13" t="s">
        <v>4442</v>
      </c>
      <c r="C261" t="s">
        <v>4501</v>
      </c>
    </row>
  </sheetData>
  <mergeCells count="5">
    <mergeCell ref="C16:E16"/>
    <mergeCell ref="C35:E35"/>
    <mergeCell ref="I79:K79"/>
    <mergeCell ref="I94:K94"/>
    <mergeCell ref="C110:E110"/>
  </mergeCell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0224-DDB5-456F-AF0E-74D96991B329}">
  <sheetPr codeName="Sheet6"/>
  <dimension ref="A3:E70"/>
  <sheetViews>
    <sheetView topLeftCell="A34" workbookViewId="0">
      <selection activeCell="A54" sqref="A54:A3053"/>
    </sheetView>
  </sheetViews>
  <sheetFormatPr defaultRowHeight="14.4" x14ac:dyDescent="0.3"/>
  <cols>
    <col min="1" max="1" width="12.5546875" bestFit="1" customWidth="1"/>
    <col min="2" max="2" width="10.88671875" bestFit="1" customWidth="1"/>
    <col min="3" max="5" width="6" bestFit="1" customWidth="1"/>
    <col min="6" max="6" width="5" bestFit="1" customWidth="1"/>
    <col min="7" max="9" width="6" bestFit="1" customWidth="1"/>
    <col min="10" max="10" width="5" bestFit="1" customWidth="1"/>
    <col min="11" max="21" width="6" bestFit="1" customWidth="1"/>
    <col min="22" max="22" width="5" bestFit="1" customWidth="1"/>
    <col min="23" max="39" width="6" bestFit="1" customWidth="1"/>
    <col min="40" max="40" width="5" bestFit="1" customWidth="1"/>
    <col min="41" max="43" width="6" bestFit="1" customWidth="1"/>
    <col min="44" max="44" width="5" bestFit="1" customWidth="1"/>
    <col min="45" max="48" width="6" bestFit="1" customWidth="1"/>
    <col min="49" max="49" width="5" bestFit="1" customWidth="1"/>
    <col min="50" max="54" width="6" bestFit="1" customWidth="1"/>
    <col min="55" max="55" width="5" bestFit="1" customWidth="1"/>
    <col min="56" max="61" width="6" bestFit="1" customWidth="1"/>
    <col min="62" max="62" width="5" bestFit="1" customWidth="1"/>
    <col min="63" max="66" width="6" bestFit="1" customWidth="1"/>
    <col min="67" max="67" width="5" bestFit="1" customWidth="1"/>
    <col min="68" max="68" width="6" bestFit="1" customWidth="1"/>
    <col min="69" max="69" width="7" bestFit="1" customWidth="1"/>
    <col min="70" max="83" width="6" bestFit="1" customWidth="1"/>
    <col min="84" max="84" width="7" bestFit="1" customWidth="1"/>
    <col min="85" max="85" width="5" bestFit="1" customWidth="1"/>
    <col min="86" max="88" width="6" bestFit="1" customWidth="1"/>
    <col min="89" max="89" width="5" bestFit="1" customWidth="1"/>
    <col min="90" max="91" width="6" bestFit="1" customWidth="1"/>
    <col min="92" max="92" width="7" bestFit="1" customWidth="1"/>
    <col min="93" max="93" width="5" bestFit="1" customWidth="1"/>
    <col min="94" max="97" width="6" bestFit="1" customWidth="1"/>
    <col min="98" max="98" width="5" bestFit="1" customWidth="1"/>
    <col min="99" max="101" width="6" bestFit="1" customWidth="1"/>
    <col min="102" max="102" width="5" bestFit="1" customWidth="1"/>
    <col min="103" max="105" width="6" bestFit="1" customWidth="1"/>
    <col min="106" max="106" width="5" bestFit="1" customWidth="1"/>
    <col min="107" max="108" width="6" bestFit="1" customWidth="1"/>
    <col min="109" max="109" width="7" bestFit="1" customWidth="1"/>
    <col min="110" max="110" width="6" bestFit="1" customWidth="1"/>
    <col min="111" max="111" width="5" bestFit="1" customWidth="1"/>
    <col min="112" max="115" width="6" bestFit="1" customWidth="1"/>
    <col min="116" max="116" width="7" bestFit="1" customWidth="1"/>
    <col min="117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9" width="6" bestFit="1" customWidth="1"/>
    <col min="130" max="130" width="5" bestFit="1" customWidth="1"/>
    <col min="131" max="131" width="6" bestFit="1" customWidth="1"/>
    <col min="132" max="132" width="7" bestFit="1" customWidth="1"/>
    <col min="133" max="138" width="6" bestFit="1" customWidth="1"/>
    <col min="139" max="139" width="5" bestFit="1" customWidth="1"/>
    <col min="140" max="141" width="6" bestFit="1" customWidth="1"/>
    <col min="142" max="142" width="5" bestFit="1" customWidth="1"/>
    <col min="143" max="146" width="6" bestFit="1" customWidth="1"/>
    <col min="147" max="147" width="7" bestFit="1" customWidth="1"/>
    <col min="148" max="157" width="6" bestFit="1" customWidth="1"/>
    <col min="158" max="158" width="7" bestFit="1" customWidth="1"/>
    <col min="159" max="162" width="6" bestFit="1" customWidth="1"/>
    <col min="163" max="163" width="3" bestFit="1" customWidth="1"/>
    <col min="164" max="167" width="6" bestFit="1" customWidth="1"/>
    <col min="168" max="168" width="7" bestFit="1" customWidth="1"/>
    <col min="169" max="175" width="6" bestFit="1" customWidth="1"/>
    <col min="176" max="176" width="5" bestFit="1" customWidth="1"/>
    <col min="177" max="182" width="6" bestFit="1" customWidth="1"/>
    <col min="183" max="183" width="5" bestFit="1" customWidth="1"/>
    <col min="184" max="185" width="6" bestFit="1" customWidth="1"/>
    <col min="186" max="186" width="7" bestFit="1" customWidth="1"/>
    <col min="187" max="193" width="6" bestFit="1" customWidth="1"/>
    <col min="194" max="194" width="5" bestFit="1" customWidth="1"/>
    <col min="195" max="196" width="6" bestFit="1" customWidth="1"/>
    <col min="197" max="197" width="5" bestFit="1" customWidth="1"/>
    <col min="198" max="198" width="7" bestFit="1" customWidth="1"/>
    <col min="199" max="201" width="6" bestFit="1" customWidth="1"/>
    <col min="202" max="202" width="7" bestFit="1" customWidth="1"/>
    <col min="203" max="203" width="5" bestFit="1" customWidth="1"/>
    <col min="204" max="207" width="6" bestFit="1" customWidth="1"/>
    <col min="208" max="208" width="7" bestFit="1" customWidth="1"/>
    <col min="209" max="209" width="6" bestFit="1" customWidth="1"/>
    <col min="210" max="210" width="5" bestFit="1" customWidth="1"/>
    <col min="211" max="212" width="6" bestFit="1" customWidth="1"/>
    <col min="213" max="213" width="5" bestFit="1" customWidth="1"/>
    <col min="214" max="214" width="7" bestFit="1" customWidth="1"/>
    <col min="215" max="223" width="6" bestFit="1" customWidth="1"/>
    <col min="224" max="224" width="5" bestFit="1" customWidth="1"/>
    <col min="225" max="225" width="6" bestFit="1" customWidth="1"/>
    <col min="226" max="226" width="7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41" width="6" bestFit="1" customWidth="1"/>
    <col min="242" max="242" width="5" bestFit="1" customWidth="1"/>
    <col min="243" max="249" width="6" bestFit="1" customWidth="1"/>
    <col min="250" max="250" width="5" bestFit="1" customWidth="1"/>
    <col min="251" max="253" width="6" bestFit="1" customWidth="1"/>
    <col min="254" max="254" width="5" bestFit="1" customWidth="1"/>
    <col min="255" max="256" width="6" bestFit="1" customWidth="1"/>
    <col min="257" max="257" width="7" bestFit="1" customWidth="1"/>
    <col min="258" max="258" width="6" bestFit="1" customWidth="1"/>
    <col min="259" max="259" width="5" bestFit="1" customWidth="1"/>
    <col min="260" max="260" width="6" bestFit="1" customWidth="1"/>
    <col min="261" max="261" width="5" bestFit="1" customWidth="1"/>
    <col min="262" max="262" width="6" bestFit="1" customWidth="1"/>
    <col min="263" max="263" width="7" bestFit="1" customWidth="1"/>
    <col min="264" max="266" width="6" bestFit="1" customWidth="1"/>
    <col min="267" max="267" width="5" bestFit="1" customWidth="1"/>
    <col min="268" max="268" width="7" bestFit="1" customWidth="1"/>
    <col min="269" max="271" width="6" bestFit="1" customWidth="1"/>
    <col min="272" max="272" width="5" bestFit="1" customWidth="1"/>
    <col min="273" max="278" width="6" bestFit="1" customWidth="1"/>
    <col min="279" max="279" width="7" bestFit="1" customWidth="1"/>
    <col min="280" max="281" width="6" bestFit="1" customWidth="1"/>
    <col min="282" max="282" width="3" bestFit="1" customWidth="1"/>
    <col min="283" max="286" width="6" bestFit="1" customWidth="1"/>
    <col min="287" max="287" width="5" bestFit="1" customWidth="1"/>
    <col min="288" max="288" width="6" bestFit="1" customWidth="1"/>
    <col min="289" max="289" width="7" bestFit="1" customWidth="1"/>
    <col min="290" max="290" width="6" bestFit="1" customWidth="1"/>
    <col min="291" max="291" width="5" bestFit="1" customWidth="1"/>
    <col min="292" max="294" width="6" bestFit="1" customWidth="1"/>
    <col min="295" max="295" width="5" bestFit="1" customWidth="1"/>
    <col min="296" max="303" width="6" bestFit="1" customWidth="1"/>
    <col min="304" max="304" width="7" bestFit="1" customWidth="1"/>
    <col min="305" max="307" width="6" bestFit="1" customWidth="1"/>
    <col min="308" max="308" width="5" bestFit="1" customWidth="1"/>
    <col min="309" max="312" width="6" bestFit="1" customWidth="1"/>
    <col min="313" max="313" width="7" bestFit="1" customWidth="1"/>
    <col min="314" max="317" width="6" bestFit="1" customWidth="1"/>
    <col min="318" max="318" width="5" bestFit="1" customWidth="1"/>
    <col min="319" max="320" width="6" bestFit="1" customWidth="1"/>
    <col min="321" max="321" width="7" bestFit="1" customWidth="1"/>
    <col min="322" max="325" width="6" bestFit="1" customWidth="1"/>
    <col min="326" max="326" width="3" bestFit="1" customWidth="1"/>
    <col min="327" max="328" width="6" bestFit="1" customWidth="1"/>
    <col min="329" max="329" width="7" bestFit="1" customWidth="1"/>
    <col min="330" max="330" width="5" bestFit="1" customWidth="1"/>
    <col min="331" max="334" width="6" bestFit="1" customWidth="1"/>
    <col min="335" max="335" width="5" bestFit="1" customWidth="1"/>
    <col min="336" max="337" width="6" bestFit="1" customWidth="1"/>
    <col min="338" max="338" width="7" bestFit="1" customWidth="1"/>
    <col min="339" max="339" width="5" bestFit="1" customWidth="1"/>
    <col min="340" max="343" width="6" bestFit="1" customWidth="1"/>
    <col min="344" max="344" width="5" bestFit="1" customWidth="1"/>
    <col min="345" max="346" width="6" bestFit="1" customWidth="1"/>
    <col min="347" max="347" width="7" bestFit="1" customWidth="1"/>
    <col min="348" max="352" width="6" bestFit="1" customWidth="1"/>
    <col min="353" max="353" width="5" bestFit="1" customWidth="1"/>
    <col min="354" max="354" width="6" bestFit="1" customWidth="1"/>
    <col min="355" max="355" width="7" bestFit="1" customWidth="1"/>
    <col min="356" max="356" width="6" bestFit="1" customWidth="1"/>
    <col min="357" max="357" width="5" bestFit="1" customWidth="1"/>
    <col min="358" max="360" width="6" bestFit="1" customWidth="1"/>
    <col min="361" max="361" width="5" bestFit="1" customWidth="1"/>
    <col min="362" max="363" width="6" bestFit="1" customWidth="1"/>
    <col min="364" max="364" width="7" bestFit="1" customWidth="1"/>
    <col min="365" max="367" width="6" bestFit="1" customWidth="1"/>
    <col min="368" max="368" width="5" bestFit="1" customWidth="1"/>
    <col min="369" max="371" width="6" bestFit="1" customWidth="1"/>
    <col min="372" max="372" width="3" bestFit="1" customWidth="1"/>
    <col min="373" max="374" width="6" bestFit="1" customWidth="1"/>
    <col min="375" max="375" width="7" bestFit="1" customWidth="1"/>
    <col min="376" max="376" width="6" bestFit="1" customWidth="1"/>
    <col min="377" max="377" width="5" bestFit="1" customWidth="1"/>
    <col min="378" max="380" width="6" bestFit="1" customWidth="1"/>
    <col min="381" max="381" width="5" bestFit="1" customWidth="1"/>
    <col min="382" max="382" width="7" bestFit="1" customWidth="1"/>
    <col min="383" max="385" width="6" bestFit="1" customWidth="1"/>
    <col min="386" max="386" width="5" bestFit="1" customWidth="1"/>
    <col min="387" max="392" width="6" bestFit="1" customWidth="1"/>
    <col min="393" max="393" width="5" bestFit="1" customWidth="1"/>
    <col min="394" max="394" width="7" bestFit="1" customWidth="1"/>
    <col min="395" max="403" width="6" bestFit="1" customWidth="1"/>
    <col min="404" max="404" width="5" bestFit="1" customWidth="1"/>
    <col min="405" max="405" width="7" bestFit="1" customWidth="1"/>
    <col min="406" max="406" width="6" bestFit="1" customWidth="1"/>
    <col min="407" max="407" width="5" bestFit="1" customWidth="1"/>
    <col min="408" max="411" width="6" bestFit="1" customWidth="1"/>
    <col min="412" max="412" width="7" bestFit="1" customWidth="1"/>
    <col min="413" max="418" width="6" bestFit="1" customWidth="1"/>
    <col min="419" max="419" width="7" bestFit="1" customWidth="1"/>
    <col min="420" max="420" width="3" bestFit="1" customWidth="1"/>
    <col min="421" max="424" width="6" bestFit="1" customWidth="1"/>
    <col min="425" max="425" width="5" bestFit="1" customWidth="1"/>
    <col min="426" max="428" width="6" bestFit="1" customWidth="1"/>
    <col min="429" max="429" width="7" bestFit="1" customWidth="1"/>
    <col min="430" max="430" width="6" bestFit="1" customWidth="1"/>
    <col min="431" max="431" width="5" bestFit="1" customWidth="1"/>
    <col min="432" max="433" width="6" bestFit="1" customWidth="1"/>
    <col min="434" max="434" width="5" bestFit="1" customWidth="1"/>
    <col min="435" max="435" width="6" bestFit="1" customWidth="1"/>
    <col min="436" max="436" width="7" bestFit="1" customWidth="1"/>
    <col min="437" max="437" width="5" bestFit="1" customWidth="1"/>
    <col min="438" max="444" width="6" bestFit="1" customWidth="1"/>
    <col min="445" max="445" width="7" bestFit="1" customWidth="1"/>
    <col min="446" max="446" width="5" bestFit="1" customWidth="1"/>
    <col min="447" max="451" width="6" bestFit="1" customWidth="1"/>
    <col min="452" max="452" width="5" bestFit="1" customWidth="1"/>
    <col min="453" max="455" width="6" bestFit="1" customWidth="1"/>
    <col min="456" max="456" width="7" bestFit="1" customWidth="1"/>
    <col min="457" max="460" width="6" bestFit="1" customWidth="1"/>
    <col min="461" max="461" width="5" bestFit="1" customWidth="1"/>
    <col min="462" max="465" width="6" bestFit="1" customWidth="1"/>
    <col min="466" max="466" width="5" bestFit="1" customWidth="1"/>
    <col min="467" max="467" width="7" bestFit="1" customWidth="1"/>
    <col min="468" max="472" width="6" bestFit="1" customWidth="1"/>
    <col min="473" max="473" width="7" bestFit="1" customWidth="1"/>
    <col min="474" max="474" width="6" bestFit="1" customWidth="1"/>
    <col min="475" max="475" width="5" bestFit="1" customWidth="1"/>
    <col min="476" max="480" width="6" bestFit="1" customWidth="1"/>
    <col min="481" max="481" width="7" bestFit="1" customWidth="1"/>
    <col min="482" max="485" width="6" bestFit="1" customWidth="1"/>
    <col min="486" max="486" width="5" bestFit="1" customWidth="1"/>
    <col min="487" max="488" width="6" bestFit="1" customWidth="1"/>
    <col min="489" max="489" width="7" bestFit="1" customWidth="1"/>
    <col min="490" max="490" width="6" bestFit="1" customWidth="1"/>
    <col min="491" max="491" width="5" bestFit="1" customWidth="1"/>
    <col min="492" max="494" width="6" bestFit="1" customWidth="1"/>
    <col min="495" max="495" width="7" bestFit="1" customWidth="1"/>
    <col min="496" max="496" width="5" bestFit="1" customWidth="1"/>
    <col min="497" max="501" width="6" bestFit="1" customWidth="1"/>
    <col min="502" max="502" width="5" bestFit="1" customWidth="1"/>
    <col min="503" max="503" width="6" bestFit="1" customWidth="1"/>
    <col min="504" max="504" width="7" bestFit="1" customWidth="1"/>
    <col min="505" max="505" width="5" bestFit="1" customWidth="1"/>
    <col min="506" max="507" width="6" bestFit="1" customWidth="1"/>
    <col min="508" max="508" width="3" bestFit="1" customWidth="1"/>
    <col min="509" max="510" width="6" bestFit="1" customWidth="1"/>
    <col min="511" max="511" width="7" bestFit="1" customWidth="1"/>
    <col min="512" max="512" width="5" bestFit="1" customWidth="1"/>
    <col min="513" max="516" width="6" bestFit="1" customWidth="1"/>
    <col min="517" max="517" width="5" bestFit="1" customWidth="1"/>
    <col min="518" max="518" width="7" bestFit="1" customWidth="1"/>
    <col min="519" max="520" width="6" bestFit="1" customWidth="1"/>
    <col min="521" max="521" width="5" bestFit="1" customWidth="1"/>
    <col min="522" max="524" width="6" bestFit="1" customWidth="1"/>
    <col min="525" max="525" width="5" bestFit="1" customWidth="1"/>
    <col min="526" max="526" width="7" bestFit="1" customWidth="1"/>
    <col min="527" max="527" width="5" bestFit="1" customWidth="1"/>
    <col min="528" max="529" width="6" bestFit="1" customWidth="1"/>
    <col min="530" max="530" width="5" bestFit="1" customWidth="1"/>
    <col min="531" max="531" width="6" bestFit="1" customWidth="1"/>
    <col min="532" max="532" width="7" bestFit="1" customWidth="1"/>
    <col min="533" max="533" width="5" bestFit="1" customWidth="1"/>
    <col min="534" max="537" width="6" bestFit="1" customWidth="1"/>
    <col min="538" max="538" width="5" bestFit="1" customWidth="1"/>
    <col min="539" max="540" width="6" bestFit="1" customWidth="1"/>
    <col min="541" max="541" width="7" bestFit="1" customWidth="1"/>
    <col min="542" max="542" width="5" bestFit="1" customWidth="1"/>
    <col min="543" max="546" width="6" bestFit="1" customWidth="1"/>
    <col min="547" max="547" width="3" bestFit="1" customWidth="1"/>
    <col min="548" max="548" width="7" bestFit="1" customWidth="1"/>
    <col min="549" max="551" width="6" bestFit="1" customWidth="1"/>
    <col min="552" max="552" width="5" bestFit="1" customWidth="1"/>
    <col min="553" max="554" width="6" bestFit="1" customWidth="1"/>
    <col min="555" max="555" width="5" bestFit="1" customWidth="1"/>
    <col min="556" max="556" width="7" bestFit="1" customWidth="1"/>
    <col min="557" max="559" width="6" bestFit="1" customWidth="1"/>
    <col min="560" max="560" width="5" bestFit="1" customWidth="1"/>
    <col min="561" max="563" width="6" bestFit="1" customWidth="1"/>
    <col min="564" max="564" width="5" bestFit="1" customWidth="1"/>
    <col min="565" max="565" width="7" bestFit="1" customWidth="1"/>
    <col min="566" max="568" width="6" bestFit="1" customWidth="1"/>
    <col min="569" max="569" width="5" bestFit="1" customWidth="1"/>
    <col min="570" max="571" width="6" bestFit="1" customWidth="1"/>
    <col min="572" max="572" width="7" bestFit="1" customWidth="1"/>
    <col min="573" max="573" width="5" bestFit="1" customWidth="1"/>
    <col min="574" max="575" width="6" bestFit="1" customWidth="1"/>
    <col min="576" max="576" width="5" bestFit="1" customWidth="1"/>
    <col min="577" max="579" width="6" bestFit="1" customWidth="1"/>
    <col min="580" max="580" width="7" bestFit="1" customWidth="1"/>
    <col min="581" max="581" width="5" bestFit="1" customWidth="1"/>
    <col min="582" max="584" width="6" bestFit="1" customWidth="1"/>
    <col min="585" max="585" width="5" bestFit="1" customWidth="1"/>
    <col min="586" max="586" width="6" bestFit="1" customWidth="1"/>
    <col min="587" max="587" width="7" bestFit="1" customWidth="1"/>
    <col min="588" max="588" width="6" bestFit="1" customWidth="1"/>
    <col min="589" max="589" width="3" bestFit="1" customWidth="1"/>
    <col min="590" max="592" width="6" bestFit="1" customWidth="1"/>
    <col min="593" max="593" width="5" bestFit="1" customWidth="1"/>
    <col min="594" max="594" width="6" bestFit="1" customWidth="1"/>
    <col min="595" max="595" width="7" bestFit="1" customWidth="1"/>
    <col min="596" max="596" width="6" bestFit="1" customWidth="1"/>
    <col min="597" max="597" width="5" bestFit="1" customWidth="1"/>
    <col min="598" max="599" width="6" bestFit="1" customWidth="1"/>
    <col min="600" max="600" width="5" bestFit="1" customWidth="1"/>
    <col min="601" max="601" width="6" bestFit="1" customWidth="1"/>
    <col min="602" max="602" width="7" bestFit="1" customWidth="1"/>
    <col min="603" max="604" width="6" bestFit="1" customWidth="1"/>
    <col min="605" max="605" width="5" bestFit="1" customWidth="1"/>
    <col min="606" max="608" width="6" bestFit="1" customWidth="1"/>
    <col min="609" max="609" width="5" bestFit="1" customWidth="1"/>
    <col min="610" max="610" width="6" bestFit="1" customWidth="1"/>
    <col min="611" max="611" width="7" bestFit="1" customWidth="1"/>
    <col min="612" max="613" width="6" bestFit="1" customWidth="1"/>
    <col min="614" max="614" width="5" bestFit="1" customWidth="1"/>
    <col min="615" max="616" width="6" bestFit="1" customWidth="1"/>
    <col min="617" max="617" width="5" bestFit="1" customWidth="1"/>
    <col min="618" max="618" width="6" bestFit="1" customWidth="1"/>
    <col min="619" max="619" width="7" bestFit="1" customWidth="1"/>
    <col min="620" max="622" width="6" bestFit="1" customWidth="1"/>
    <col min="623" max="623" width="5" bestFit="1" customWidth="1"/>
    <col min="624" max="625" width="6" bestFit="1" customWidth="1"/>
    <col min="626" max="626" width="5" bestFit="1" customWidth="1"/>
    <col min="627" max="628" width="6" bestFit="1" customWidth="1"/>
    <col min="629" max="629" width="7" bestFit="1" customWidth="1"/>
    <col min="630" max="632" width="6" bestFit="1" customWidth="1"/>
    <col min="633" max="633" width="3" bestFit="1" customWidth="1"/>
    <col min="634" max="635" width="6" bestFit="1" customWidth="1"/>
    <col min="636" max="636" width="5" bestFit="1" customWidth="1"/>
    <col min="637" max="637" width="6" bestFit="1" customWidth="1"/>
    <col min="638" max="638" width="7" bestFit="1" customWidth="1"/>
    <col min="639" max="642" width="6" bestFit="1" customWidth="1"/>
    <col min="643" max="643" width="5" bestFit="1" customWidth="1"/>
    <col min="644" max="647" width="6" bestFit="1" customWidth="1"/>
    <col min="648" max="648" width="5" bestFit="1" customWidth="1"/>
    <col min="649" max="649" width="7" bestFit="1" customWidth="1"/>
    <col min="650" max="650" width="6" bestFit="1" customWidth="1"/>
    <col min="651" max="651" width="5" bestFit="1" customWidth="1"/>
    <col min="652" max="653" width="6" bestFit="1" customWidth="1"/>
    <col min="654" max="654" width="7" bestFit="1" customWidth="1"/>
    <col min="655" max="655" width="5" bestFit="1" customWidth="1"/>
    <col min="656" max="660" width="6" bestFit="1" customWidth="1"/>
    <col min="661" max="661" width="5" bestFit="1" customWidth="1"/>
    <col min="662" max="663" width="6" bestFit="1" customWidth="1"/>
    <col min="664" max="664" width="7" bestFit="1" customWidth="1"/>
    <col min="665" max="665" width="6" bestFit="1" customWidth="1"/>
    <col min="666" max="666" width="5" bestFit="1" customWidth="1"/>
    <col min="667" max="669" width="6" bestFit="1" customWidth="1"/>
    <col min="670" max="670" width="5" bestFit="1" customWidth="1"/>
    <col min="671" max="672" width="6" bestFit="1" customWidth="1"/>
    <col min="673" max="673" width="7" bestFit="1" customWidth="1"/>
    <col min="674" max="674" width="6" bestFit="1" customWidth="1"/>
    <col min="675" max="675" width="5" bestFit="1" customWidth="1"/>
    <col min="676" max="677" width="6" bestFit="1" customWidth="1"/>
    <col min="678" max="678" width="3" bestFit="1" customWidth="1"/>
    <col min="679" max="679" width="6" bestFit="1" customWidth="1"/>
    <col min="680" max="680" width="7" bestFit="1" customWidth="1"/>
    <col min="681" max="681" width="6" bestFit="1" customWidth="1"/>
    <col min="682" max="682" width="5" bestFit="1" customWidth="1"/>
    <col min="683" max="686" width="6" bestFit="1" customWidth="1"/>
    <col min="687" max="687" width="5" bestFit="1" customWidth="1"/>
    <col min="688" max="689" width="6" bestFit="1" customWidth="1"/>
    <col min="690" max="690" width="7" bestFit="1" customWidth="1"/>
    <col min="691" max="693" width="6" bestFit="1" customWidth="1"/>
    <col min="694" max="694" width="5" bestFit="1" customWidth="1"/>
    <col min="695" max="697" width="6" bestFit="1" customWidth="1"/>
    <col min="698" max="698" width="5" bestFit="1" customWidth="1"/>
    <col min="699" max="699" width="7" bestFit="1" customWidth="1"/>
    <col min="700" max="700" width="6" bestFit="1" customWidth="1"/>
    <col min="701" max="701" width="5" bestFit="1" customWidth="1"/>
    <col min="702" max="705" width="6" bestFit="1" customWidth="1"/>
    <col min="706" max="706" width="5" bestFit="1" customWidth="1"/>
    <col min="707" max="707" width="7" bestFit="1" customWidth="1"/>
    <col min="708" max="714" width="6" bestFit="1" customWidth="1"/>
    <col min="715" max="715" width="5" bestFit="1" customWidth="1"/>
    <col min="716" max="716" width="7" bestFit="1" customWidth="1"/>
    <col min="717" max="717" width="6" bestFit="1" customWidth="1"/>
    <col min="718" max="718" width="5" bestFit="1" customWidth="1"/>
    <col min="719" max="722" width="6" bestFit="1" customWidth="1"/>
    <col min="723" max="723" width="3" bestFit="1" customWidth="1"/>
    <col min="724" max="724" width="6" bestFit="1" customWidth="1"/>
    <col min="725" max="725" width="7" bestFit="1" customWidth="1"/>
    <col min="726" max="727" width="6" bestFit="1" customWidth="1"/>
    <col min="728" max="728" width="5" bestFit="1" customWidth="1"/>
    <col min="729" max="732" width="6" bestFit="1" customWidth="1"/>
    <col min="733" max="733" width="5" bestFit="1" customWidth="1"/>
    <col min="734" max="734" width="7" bestFit="1" customWidth="1"/>
    <col min="735" max="736" width="6" bestFit="1" customWidth="1"/>
    <col min="737" max="737" width="5" bestFit="1" customWidth="1"/>
    <col min="738" max="738" width="6" bestFit="1" customWidth="1"/>
    <col min="739" max="739" width="7" bestFit="1" customWidth="1"/>
    <col min="740" max="740" width="5" bestFit="1" customWidth="1"/>
    <col min="741" max="742" width="6" bestFit="1" customWidth="1"/>
    <col min="743" max="743" width="5" bestFit="1" customWidth="1"/>
    <col min="744" max="746" width="6" bestFit="1" customWidth="1"/>
    <col min="747" max="747" width="7" bestFit="1" customWidth="1"/>
    <col min="748" max="748" width="5" bestFit="1" customWidth="1"/>
    <col min="749" max="752" width="6" bestFit="1" customWidth="1"/>
    <col min="753" max="753" width="5" bestFit="1" customWidth="1"/>
    <col min="754" max="755" width="6" bestFit="1" customWidth="1"/>
    <col min="756" max="756" width="7" bestFit="1" customWidth="1"/>
    <col min="757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7" bestFit="1" customWidth="1"/>
    <col min="762" max="762" width="3" bestFit="1" customWidth="1"/>
    <col min="763" max="765" width="6" bestFit="1" customWidth="1"/>
    <col min="766" max="766" width="5" bestFit="1" customWidth="1"/>
    <col min="767" max="768" width="6" bestFit="1" customWidth="1"/>
    <col min="769" max="769" width="7" bestFit="1" customWidth="1"/>
    <col min="770" max="770" width="6" bestFit="1" customWidth="1"/>
    <col min="771" max="771" width="5" bestFit="1" customWidth="1"/>
    <col min="772" max="773" width="6" bestFit="1" customWidth="1"/>
    <col min="774" max="774" width="5" bestFit="1" customWidth="1"/>
    <col min="775" max="776" width="6" bestFit="1" customWidth="1"/>
    <col min="777" max="777" width="7" bestFit="1" customWidth="1"/>
    <col min="778" max="778" width="6" bestFit="1" customWidth="1"/>
    <col min="779" max="779" width="5" bestFit="1" customWidth="1"/>
    <col min="780" max="782" width="6" bestFit="1" customWidth="1"/>
    <col min="783" max="783" width="5" bestFit="1" customWidth="1"/>
    <col min="784" max="784" width="7" bestFit="1" customWidth="1"/>
    <col min="785" max="787" width="6" bestFit="1" customWidth="1"/>
    <col min="788" max="788" width="5" bestFit="1" customWidth="1"/>
    <col min="789" max="791" width="6" bestFit="1" customWidth="1"/>
    <col min="792" max="792" width="5" bestFit="1" customWidth="1"/>
    <col min="793" max="794" width="6" bestFit="1" customWidth="1"/>
    <col min="795" max="795" width="7" bestFit="1" customWidth="1"/>
    <col min="796" max="796" width="6" bestFit="1" customWidth="1"/>
    <col min="797" max="797" width="5" bestFit="1" customWidth="1"/>
    <col min="798" max="800" width="6" bestFit="1" customWidth="1"/>
    <col min="801" max="801" width="7" bestFit="1" customWidth="1"/>
    <col min="802" max="808" width="6" bestFit="1" customWidth="1"/>
    <col min="809" max="809" width="5" bestFit="1" customWidth="1"/>
    <col min="810" max="810" width="7" bestFit="1" customWidth="1"/>
    <col min="811" max="813" width="6" bestFit="1" customWidth="1"/>
    <col min="814" max="814" width="5" bestFit="1" customWidth="1"/>
    <col min="815" max="815" width="6" bestFit="1" customWidth="1"/>
    <col min="816" max="816" width="7" bestFit="1" customWidth="1"/>
    <col min="817" max="817" width="5" bestFit="1" customWidth="1"/>
    <col min="818" max="819" width="6" bestFit="1" customWidth="1"/>
    <col min="820" max="820" width="5" bestFit="1" customWidth="1"/>
    <col min="821" max="825" width="6" bestFit="1" customWidth="1"/>
    <col min="826" max="826" width="7" bestFit="1" customWidth="1"/>
    <col min="827" max="827" width="5" bestFit="1" customWidth="1"/>
    <col min="828" max="830" width="6" bestFit="1" customWidth="1"/>
    <col min="831" max="831" width="5" bestFit="1" customWidth="1"/>
    <col min="832" max="833" width="6" bestFit="1" customWidth="1"/>
    <col min="834" max="834" width="7" bestFit="1" customWidth="1"/>
    <col min="835" max="835" width="6" bestFit="1" customWidth="1"/>
    <col min="836" max="836" width="5" bestFit="1" customWidth="1"/>
    <col min="837" max="838" width="6" bestFit="1" customWidth="1"/>
    <col min="839" max="839" width="5" bestFit="1" customWidth="1"/>
    <col min="840" max="843" width="6" bestFit="1" customWidth="1"/>
    <col min="844" max="844" width="7" bestFit="1" customWidth="1"/>
    <col min="845" max="845" width="6" bestFit="1" customWidth="1"/>
    <col min="846" max="846" width="5" bestFit="1" customWidth="1"/>
    <col min="847" max="848" width="6" bestFit="1" customWidth="1"/>
    <col min="849" max="849" width="3" bestFit="1" customWidth="1"/>
    <col min="850" max="851" width="6" bestFit="1" customWidth="1"/>
    <col min="852" max="852" width="5" bestFit="1" customWidth="1"/>
    <col min="853" max="853" width="6" bestFit="1" customWidth="1"/>
    <col min="854" max="854" width="5" bestFit="1" customWidth="1"/>
    <col min="855" max="855" width="7" bestFit="1" customWidth="1"/>
    <col min="856" max="857" width="6" bestFit="1" customWidth="1"/>
    <col min="858" max="858" width="5" bestFit="1" customWidth="1"/>
    <col min="859" max="861" width="6" bestFit="1" customWidth="1"/>
    <col min="862" max="862" width="5" bestFit="1" customWidth="1"/>
    <col min="863" max="865" width="6" bestFit="1" customWidth="1"/>
    <col min="866" max="866" width="7" bestFit="1" customWidth="1"/>
    <col min="867" max="867" width="6" bestFit="1" customWidth="1"/>
    <col min="868" max="868" width="5" bestFit="1" customWidth="1"/>
    <col min="869" max="872" width="6" bestFit="1" customWidth="1"/>
    <col min="873" max="873" width="5" bestFit="1" customWidth="1"/>
    <col min="874" max="875" width="6" bestFit="1" customWidth="1"/>
    <col min="876" max="876" width="7" bestFit="1" customWidth="1"/>
    <col min="877" max="878" width="6" bestFit="1" customWidth="1"/>
    <col min="879" max="879" width="5" bestFit="1" customWidth="1"/>
    <col min="880" max="883" width="6" bestFit="1" customWidth="1"/>
    <col min="884" max="884" width="5" bestFit="1" customWidth="1"/>
    <col min="885" max="885" width="7" bestFit="1" customWidth="1"/>
    <col min="886" max="887" width="6" bestFit="1" customWidth="1"/>
    <col min="888" max="888" width="5" bestFit="1" customWidth="1"/>
    <col min="889" max="892" width="6" bestFit="1" customWidth="1"/>
    <col min="893" max="893" width="3" bestFit="1" customWidth="1"/>
    <col min="894" max="894" width="7" bestFit="1" customWidth="1"/>
    <col min="895" max="896" width="6" bestFit="1" customWidth="1"/>
    <col min="897" max="897" width="5" bestFit="1" customWidth="1"/>
    <col min="898" max="902" width="6" bestFit="1" customWidth="1"/>
    <col min="903" max="903" width="7" bestFit="1" customWidth="1"/>
    <col min="904" max="904" width="5" bestFit="1" customWidth="1"/>
    <col min="905" max="906" width="6" bestFit="1" customWidth="1"/>
    <col min="907" max="907" width="5" bestFit="1" customWidth="1"/>
    <col min="908" max="908" width="6" bestFit="1" customWidth="1"/>
    <col min="909" max="909" width="7" bestFit="1" customWidth="1"/>
    <col min="910" max="910" width="5" bestFit="1" customWidth="1"/>
    <col min="911" max="915" width="6" bestFit="1" customWidth="1"/>
    <col min="916" max="916" width="7" bestFit="1" customWidth="1"/>
    <col min="917" max="917" width="5" bestFit="1" customWidth="1"/>
    <col min="918" max="922" width="6" bestFit="1" customWidth="1"/>
    <col min="923" max="923" width="5" bestFit="1" customWidth="1"/>
    <col min="924" max="924" width="6" bestFit="1" customWidth="1"/>
    <col min="925" max="925" width="7" bestFit="1" customWidth="1"/>
    <col min="926" max="926" width="5" bestFit="1" customWidth="1"/>
    <col min="927" max="929" width="6" bestFit="1" customWidth="1"/>
    <col min="930" max="930" width="7" bestFit="1" customWidth="1"/>
    <col min="931" max="933" width="6" bestFit="1" customWidth="1"/>
    <col min="934" max="934" width="3" bestFit="1" customWidth="1"/>
    <col min="935" max="936" width="6" bestFit="1" customWidth="1"/>
    <col min="937" max="937" width="5" bestFit="1" customWidth="1"/>
    <col min="938" max="938" width="6" bestFit="1" customWidth="1"/>
    <col min="939" max="939" width="7" bestFit="1" customWidth="1"/>
    <col min="940" max="940" width="6" bestFit="1" customWidth="1"/>
    <col min="941" max="941" width="5" bestFit="1" customWidth="1"/>
    <col min="942" max="945" width="6" bestFit="1" customWidth="1"/>
    <col min="946" max="946" width="5" bestFit="1" customWidth="1"/>
    <col min="947" max="947" width="7" bestFit="1" customWidth="1"/>
    <col min="948" max="948" width="6" bestFit="1" customWidth="1"/>
    <col min="949" max="949" width="5" bestFit="1" customWidth="1"/>
    <col min="950" max="952" width="6" bestFit="1" customWidth="1"/>
    <col min="953" max="953" width="7" bestFit="1" customWidth="1"/>
    <col min="954" max="957" width="6" bestFit="1" customWidth="1"/>
    <col min="958" max="958" width="5" bestFit="1" customWidth="1"/>
    <col min="959" max="959" width="7" bestFit="1" customWidth="1"/>
    <col min="960" max="962" width="6" bestFit="1" customWidth="1"/>
    <col min="963" max="963" width="5" bestFit="1" customWidth="1"/>
    <col min="964" max="966" width="6" bestFit="1" customWidth="1"/>
    <col min="967" max="967" width="5" bestFit="1" customWidth="1"/>
    <col min="968" max="968" width="7" bestFit="1" customWidth="1"/>
    <col min="969" max="970" width="6" bestFit="1" customWidth="1"/>
    <col min="971" max="971" width="3" bestFit="1" customWidth="1"/>
    <col min="972" max="974" width="6" bestFit="1" customWidth="1"/>
    <col min="975" max="975" width="7" bestFit="1" customWidth="1"/>
    <col min="976" max="980" width="6" bestFit="1" customWidth="1"/>
    <col min="981" max="981" width="7" bestFit="1" customWidth="1"/>
    <col min="982" max="982" width="5" bestFit="1" customWidth="1"/>
    <col min="983" max="987" width="6" bestFit="1" customWidth="1"/>
    <col min="988" max="988" width="5" bestFit="1" customWidth="1"/>
    <col min="989" max="989" width="7" bestFit="1" customWidth="1"/>
    <col min="990" max="995" width="6" bestFit="1" customWidth="1"/>
    <col min="996" max="996" width="5" bestFit="1" customWidth="1"/>
    <col min="997" max="1001" width="6" bestFit="1" customWidth="1"/>
    <col min="1002" max="1002" width="3" bestFit="1" customWidth="1"/>
    <col min="1003" max="1005" width="6" bestFit="1" customWidth="1"/>
    <col min="1006" max="1006" width="5" bestFit="1" customWidth="1"/>
    <col min="1007" max="1010" width="6" bestFit="1" customWidth="1"/>
    <col min="1011" max="1011" width="5" bestFit="1" customWidth="1"/>
    <col min="1012" max="1020" width="6" bestFit="1" customWidth="1"/>
    <col min="1021" max="1021" width="5" bestFit="1" customWidth="1"/>
    <col min="1022" max="1022" width="6" bestFit="1" customWidth="1"/>
    <col min="1023" max="1023" width="7" bestFit="1" customWidth="1"/>
    <col min="1024" max="1025" width="6" bestFit="1" customWidth="1"/>
    <col min="1026" max="1026" width="5" bestFit="1" customWidth="1"/>
    <col min="1027" max="1028" width="6" bestFit="1" customWidth="1"/>
    <col min="1029" max="1029" width="5" bestFit="1" customWidth="1"/>
    <col min="1030" max="1030" width="7" bestFit="1" customWidth="1"/>
    <col min="1031" max="1032" width="6" bestFit="1" customWidth="1"/>
    <col min="1033" max="1033" width="5" bestFit="1" customWidth="1"/>
    <col min="1034" max="1037" width="6" bestFit="1" customWidth="1"/>
    <col min="1038" max="1038" width="5" bestFit="1" customWidth="1"/>
    <col min="1039" max="1039" width="7" bestFit="1" customWidth="1"/>
    <col min="1040" max="1042" width="6" bestFit="1" customWidth="1"/>
    <col min="1043" max="1043" width="5" bestFit="1" customWidth="1"/>
    <col min="1044" max="1047" width="6" bestFit="1" customWidth="1"/>
    <col min="1048" max="1048" width="7" bestFit="1" customWidth="1"/>
    <col min="1049" max="1051" width="6" bestFit="1" customWidth="1"/>
    <col min="1052" max="1052" width="7" bestFit="1" customWidth="1"/>
    <col min="1053" max="1055" width="6" bestFit="1" customWidth="1"/>
    <col min="1056" max="1056" width="5" bestFit="1" customWidth="1"/>
    <col min="1057" max="1058" width="6" bestFit="1" customWidth="1"/>
    <col min="1059" max="1059" width="7" bestFit="1" customWidth="1"/>
    <col min="1060" max="1063" width="6" bestFit="1" customWidth="1"/>
    <col min="1064" max="1064" width="5" bestFit="1" customWidth="1"/>
    <col min="1065" max="1065" width="7" bestFit="1" customWidth="1"/>
    <col min="1066" max="1068" width="6" bestFit="1" customWidth="1"/>
    <col min="1069" max="1069" width="5" bestFit="1" customWidth="1"/>
    <col min="1070" max="1074" width="6" bestFit="1" customWidth="1"/>
    <col min="1075" max="1075" width="7" bestFit="1" customWidth="1"/>
    <col min="1076" max="1077" width="6" bestFit="1" customWidth="1"/>
    <col min="1078" max="1078" width="5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7" width="7" bestFit="1" customWidth="1"/>
    <col min="1088" max="1099" width="6" bestFit="1" customWidth="1"/>
    <col min="1100" max="1100" width="5" bestFit="1" customWidth="1"/>
    <col min="1101" max="1101" width="7" bestFit="1" customWidth="1"/>
    <col min="1102" max="1102" width="5" bestFit="1" customWidth="1"/>
    <col min="1103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4" width="6" bestFit="1" customWidth="1"/>
    <col min="1115" max="1115" width="7" bestFit="1" customWidth="1"/>
    <col min="1116" max="1128" width="6" bestFit="1" customWidth="1"/>
    <col min="1129" max="1129" width="5" bestFit="1" customWidth="1"/>
    <col min="1130" max="1145" width="6" bestFit="1" customWidth="1"/>
    <col min="1146" max="1146" width="5" bestFit="1" customWidth="1"/>
    <col min="1147" max="1148" width="6" bestFit="1" customWidth="1"/>
    <col min="1149" max="1149" width="5" bestFit="1" customWidth="1"/>
    <col min="1150" max="1151" width="6" bestFit="1" customWidth="1"/>
    <col min="1152" max="1152" width="5" bestFit="1" customWidth="1"/>
    <col min="1153" max="1157" width="6" bestFit="1" customWidth="1"/>
    <col min="1158" max="1158" width="3" bestFit="1" customWidth="1"/>
    <col min="1159" max="1159" width="6" bestFit="1" customWidth="1"/>
    <col min="1160" max="1160" width="5" bestFit="1" customWidth="1"/>
    <col min="1161" max="1161" width="6" bestFit="1" customWidth="1"/>
    <col min="1162" max="1162" width="5" bestFit="1" customWidth="1"/>
    <col min="1163" max="1171" width="6" bestFit="1" customWidth="1"/>
    <col min="1172" max="1172" width="5" bestFit="1" customWidth="1"/>
    <col min="1173" max="1173" width="7" bestFit="1" customWidth="1"/>
    <col min="1174" max="1179" width="6" bestFit="1" customWidth="1"/>
    <col min="1180" max="1180" width="3" bestFit="1" customWidth="1"/>
    <col min="1181" max="1186" width="6" bestFit="1" customWidth="1"/>
    <col min="1187" max="1187" width="5" bestFit="1" customWidth="1"/>
    <col min="1188" max="1195" width="6" bestFit="1" customWidth="1"/>
    <col min="1196" max="1196" width="5" bestFit="1" customWidth="1"/>
    <col min="1197" max="1197" width="6" bestFit="1" customWidth="1"/>
    <col min="1198" max="1198" width="5" bestFit="1" customWidth="1"/>
    <col min="1199" max="1203" width="6" bestFit="1" customWidth="1"/>
    <col min="1204" max="1204" width="5" bestFit="1" customWidth="1"/>
    <col min="1205" max="1205" width="6" bestFit="1" customWidth="1"/>
    <col min="1206" max="1206" width="5" bestFit="1" customWidth="1"/>
    <col min="1207" max="1215" width="6" bestFit="1" customWidth="1"/>
    <col min="1216" max="1216" width="5" bestFit="1" customWidth="1"/>
    <col min="1217" max="1221" width="6" bestFit="1" customWidth="1"/>
    <col min="1222" max="1222" width="3" bestFit="1" customWidth="1"/>
    <col min="1223" max="1225" width="6" bestFit="1" customWidth="1"/>
    <col min="1226" max="1226" width="5" bestFit="1" customWidth="1"/>
    <col min="1227" max="1231" width="6" bestFit="1" customWidth="1"/>
    <col min="1232" max="1232" width="5" bestFit="1" customWidth="1"/>
    <col min="1233" max="1233" width="6" bestFit="1" customWidth="1"/>
    <col min="1234" max="1234" width="3" bestFit="1" customWidth="1"/>
    <col min="1235" max="1237" width="6" bestFit="1" customWidth="1"/>
    <col min="1238" max="1238" width="5" bestFit="1" customWidth="1"/>
    <col min="1239" max="1243" width="6" bestFit="1" customWidth="1"/>
    <col min="1244" max="1244" width="5" bestFit="1" customWidth="1"/>
    <col min="1245" max="1245" width="6" bestFit="1" customWidth="1"/>
    <col min="1246" max="1246" width="5" bestFit="1" customWidth="1"/>
    <col min="1247" max="1257" width="6" bestFit="1" customWidth="1"/>
    <col min="1258" max="1258" width="5" bestFit="1" customWidth="1"/>
    <col min="1259" max="1267" width="6" bestFit="1" customWidth="1"/>
    <col min="1268" max="1268" width="5" bestFit="1" customWidth="1"/>
    <col min="1269" max="1270" width="6" bestFit="1" customWidth="1"/>
    <col min="1271" max="1271" width="5" bestFit="1" customWidth="1"/>
    <col min="1272" max="1297" width="6" bestFit="1" customWidth="1"/>
    <col min="1298" max="1298" width="5" bestFit="1" customWidth="1"/>
    <col min="1299" max="1306" width="6" bestFit="1" customWidth="1"/>
    <col min="1307" max="1307" width="5" bestFit="1" customWidth="1"/>
    <col min="1308" max="1322" width="6" bestFit="1" customWidth="1"/>
    <col min="1323" max="1323" width="3" bestFit="1" customWidth="1"/>
    <col min="1324" max="1324" width="6" bestFit="1" customWidth="1"/>
    <col min="1325" max="1326" width="5" bestFit="1" customWidth="1"/>
    <col min="1327" max="1336" width="6" bestFit="1" customWidth="1"/>
    <col min="1337" max="1337" width="10.77734375" bestFit="1" customWidth="1"/>
    <col min="1338" max="2332" width="10.5546875" bestFit="1" customWidth="1"/>
    <col min="2333" max="2333" width="10.77734375" bestFit="1" customWidth="1"/>
  </cols>
  <sheetData>
    <row r="3" spans="1:3" x14ac:dyDescent="0.3">
      <c r="A3" s="30" t="s">
        <v>4478</v>
      </c>
      <c r="B3" t="s">
        <v>4481</v>
      </c>
    </row>
    <row r="4" spans="1:3" x14ac:dyDescent="0.3">
      <c r="A4" s="14" t="s">
        <v>2378</v>
      </c>
      <c r="B4">
        <v>1944</v>
      </c>
    </row>
    <row r="5" spans="1:3" x14ac:dyDescent="0.3">
      <c r="A5" s="14" t="s">
        <v>2381</v>
      </c>
      <c r="B5">
        <v>391</v>
      </c>
    </row>
    <row r="6" spans="1:3" x14ac:dyDescent="0.3">
      <c r="A6" s="14" t="s">
        <v>4479</v>
      </c>
      <c r="B6">
        <v>2335</v>
      </c>
    </row>
    <row r="8" spans="1:3" x14ac:dyDescent="0.3">
      <c r="A8" s="30" t="s">
        <v>4478</v>
      </c>
      <c r="B8" t="s">
        <v>4483</v>
      </c>
      <c r="C8" t="s">
        <v>4484</v>
      </c>
    </row>
    <row r="9" spans="1:3" x14ac:dyDescent="0.3">
      <c r="A9" s="14" t="s">
        <v>2378</v>
      </c>
      <c r="B9">
        <v>1417</v>
      </c>
      <c r="C9">
        <v>6.6704427202190848</v>
      </c>
    </row>
    <row r="10" spans="1:3" x14ac:dyDescent="0.3">
      <c r="A10" s="14" t="s">
        <v>2380</v>
      </c>
      <c r="B10">
        <v>162</v>
      </c>
      <c r="C10">
        <v>5.1876388888888894</v>
      </c>
    </row>
    <row r="11" spans="1:3" x14ac:dyDescent="0.3">
      <c r="A11" s="14" t="s">
        <v>4479</v>
      </c>
      <c r="B11">
        <v>1579</v>
      </c>
      <c r="C11">
        <v>6.578997858672385</v>
      </c>
    </row>
    <row r="13" spans="1:3" x14ac:dyDescent="0.3">
      <c r="A13" s="30" t="s">
        <v>4478</v>
      </c>
      <c r="B13" t="s">
        <v>4494</v>
      </c>
    </row>
    <row r="14" spans="1:3" x14ac:dyDescent="0.3">
      <c r="A14" s="14" t="s">
        <v>4489</v>
      </c>
      <c r="B14">
        <v>12730910.479999995</v>
      </c>
    </row>
    <row r="15" spans="1:3" x14ac:dyDescent="0.3">
      <c r="A15" s="31" t="s">
        <v>4491</v>
      </c>
      <c r="B15">
        <v>1726354.4800000009</v>
      </c>
    </row>
    <row r="16" spans="1:3" x14ac:dyDescent="0.3">
      <c r="A16" s="31" t="s">
        <v>4493</v>
      </c>
      <c r="B16">
        <v>8348186.9099999946</v>
      </c>
    </row>
    <row r="17" spans="1:5" x14ac:dyDescent="0.3">
      <c r="A17" s="31" t="s">
        <v>4492</v>
      </c>
      <c r="B17">
        <v>2166322.2399999998</v>
      </c>
    </row>
    <row r="18" spans="1:5" x14ac:dyDescent="0.3">
      <c r="A18" s="31" t="s">
        <v>4490</v>
      </c>
      <c r="B18">
        <v>490046.85000000003</v>
      </c>
    </row>
    <row r="19" spans="1:5" x14ac:dyDescent="0.3">
      <c r="A19" s="14" t="s">
        <v>4487</v>
      </c>
      <c r="B19">
        <v>13317416.760000002</v>
      </c>
    </row>
    <row r="20" spans="1:5" x14ac:dyDescent="0.3">
      <c r="A20" s="31" t="s">
        <v>4491</v>
      </c>
      <c r="B20">
        <v>1679438.0199999998</v>
      </c>
    </row>
    <row r="21" spans="1:5" x14ac:dyDescent="0.3">
      <c r="A21" s="31" t="s">
        <v>4493</v>
      </c>
      <c r="B21">
        <v>8593384.0500000026</v>
      </c>
    </row>
    <row r="22" spans="1:5" x14ac:dyDescent="0.3">
      <c r="A22" s="31" t="s">
        <v>4492</v>
      </c>
      <c r="B22">
        <v>2477892.2299999995</v>
      </c>
    </row>
    <row r="23" spans="1:5" x14ac:dyDescent="0.3">
      <c r="A23" s="31" t="s">
        <v>4490</v>
      </c>
      <c r="B23">
        <v>566702.46000000008</v>
      </c>
    </row>
    <row r="24" spans="1:5" x14ac:dyDescent="0.3">
      <c r="A24" s="14" t="s">
        <v>4488</v>
      </c>
      <c r="B24">
        <v>5544031.3699999992</v>
      </c>
    </row>
    <row r="25" spans="1:5" x14ac:dyDescent="0.3">
      <c r="A25" s="31" t="s">
        <v>4491</v>
      </c>
      <c r="B25">
        <v>836329.45999999961</v>
      </c>
    </row>
    <row r="26" spans="1:5" x14ac:dyDescent="0.3">
      <c r="A26" s="31" t="s">
        <v>4493</v>
      </c>
      <c r="B26">
        <v>3557949.2099999995</v>
      </c>
    </row>
    <row r="27" spans="1:5" x14ac:dyDescent="0.3">
      <c r="A27" s="31" t="s">
        <v>4492</v>
      </c>
      <c r="B27">
        <v>992222.12999999989</v>
      </c>
    </row>
    <row r="28" spans="1:5" x14ac:dyDescent="0.3">
      <c r="A28" s="31" t="s">
        <v>4490</v>
      </c>
      <c r="B28">
        <v>157530.57</v>
      </c>
    </row>
    <row r="29" spans="1:5" x14ac:dyDescent="0.3">
      <c r="A29" s="14" t="s">
        <v>4479</v>
      </c>
      <c r="B29">
        <v>31592358.609999999</v>
      </c>
    </row>
    <row r="31" spans="1:5" x14ac:dyDescent="0.3">
      <c r="A31" s="30" t="s">
        <v>4497</v>
      </c>
      <c r="B31" s="30" t="s">
        <v>4480</v>
      </c>
    </row>
    <row r="32" spans="1:5" x14ac:dyDescent="0.3">
      <c r="A32" s="30" t="s">
        <v>4478</v>
      </c>
      <c r="B32" t="s">
        <v>14</v>
      </c>
      <c r="C32" t="s">
        <v>9</v>
      </c>
      <c r="D32" t="s">
        <v>10</v>
      </c>
      <c r="E32" t="s">
        <v>4479</v>
      </c>
    </row>
    <row r="33" spans="1:5" x14ac:dyDescent="0.3">
      <c r="A33" s="14" t="s">
        <v>40</v>
      </c>
      <c r="B33">
        <v>33081.373793103427</v>
      </c>
      <c r="C33">
        <v>18997.280691823889</v>
      </c>
      <c r="D33">
        <v>9250.3617857142908</v>
      </c>
      <c r="E33">
        <v>19466.24611498255</v>
      </c>
    </row>
    <row r="34" spans="1:5" x14ac:dyDescent="0.3">
      <c r="A34" s="14" t="s">
        <v>21</v>
      </c>
      <c r="B34">
        <v>26111.457936507926</v>
      </c>
      <c r="C34">
        <v>10334.27932153393</v>
      </c>
      <c r="D34">
        <v>10179.941965317917</v>
      </c>
      <c r="E34">
        <v>12016.473913043488</v>
      </c>
    </row>
    <row r="35" spans="1:5" x14ac:dyDescent="0.3">
      <c r="A35" s="14" t="s">
        <v>11</v>
      </c>
      <c r="B35">
        <v>31328.102238805965</v>
      </c>
      <c r="C35">
        <v>8439.2844000000059</v>
      </c>
      <c r="D35">
        <v>6890.7568235294129</v>
      </c>
      <c r="E35">
        <v>10514.939803921558</v>
      </c>
    </row>
    <row r="36" spans="1:5" x14ac:dyDescent="0.3">
      <c r="A36" s="14" t="s">
        <v>274</v>
      </c>
      <c r="B36">
        <v>13891.86</v>
      </c>
      <c r="C36">
        <v>2395.17</v>
      </c>
      <c r="D36">
        <v>16950.485000000001</v>
      </c>
      <c r="E36">
        <v>13478.056923076925</v>
      </c>
    </row>
    <row r="37" spans="1:5" x14ac:dyDescent="0.3">
      <c r="A37" s="14" t="s">
        <v>162</v>
      </c>
      <c r="B37">
        <v>21523.52</v>
      </c>
      <c r="C37">
        <v>15675.543333333329</v>
      </c>
      <c r="D37">
        <v>7570.7550000000001</v>
      </c>
      <c r="E37">
        <v>13948.609999999999</v>
      </c>
    </row>
    <row r="38" spans="1:5" x14ac:dyDescent="0.3">
      <c r="A38" s="14" t="s">
        <v>166</v>
      </c>
      <c r="B38">
        <v>39868.616250000006</v>
      </c>
      <c r="C38">
        <v>16075.963333333331</v>
      </c>
      <c r="D38">
        <v>8133.0084090909113</v>
      </c>
      <c r="E38">
        <v>13589.263437499998</v>
      </c>
    </row>
    <row r="39" spans="1:5" x14ac:dyDescent="0.3">
      <c r="A39" s="14" t="s">
        <v>354</v>
      </c>
      <c r="B39">
        <v>34070.595714285715</v>
      </c>
      <c r="C39">
        <v>11365.621874999999</v>
      </c>
      <c r="D39">
        <v>8667.3661538461529</v>
      </c>
      <c r="E39">
        <v>14806.107777777777</v>
      </c>
    </row>
    <row r="40" spans="1:5" x14ac:dyDescent="0.3">
      <c r="A40" s="14" t="s">
        <v>168</v>
      </c>
      <c r="B40">
        <v>33475.82</v>
      </c>
      <c r="C40">
        <v>10139.553333333331</v>
      </c>
      <c r="D40">
        <v>12570.970000000001</v>
      </c>
      <c r="E40">
        <v>13272.786666666665</v>
      </c>
    </row>
    <row r="41" spans="1:5" x14ac:dyDescent="0.3">
      <c r="A41" s="14" t="s">
        <v>164</v>
      </c>
      <c r="B41">
        <v>27621.609999999997</v>
      </c>
      <c r="C41">
        <v>8116.72</v>
      </c>
      <c r="D41">
        <v>12706.975999999999</v>
      </c>
      <c r="E41">
        <v>13633.143461538462</v>
      </c>
    </row>
    <row r="42" spans="1:5" x14ac:dyDescent="0.3">
      <c r="A42" s="14" t="s">
        <v>514</v>
      </c>
      <c r="C42">
        <v>6760.543333333334</v>
      </c>
      <c r="D42">
        <v>11716.453333333333</v>
      </c>
      <c r="E42">
        <v>9238.4983333333348</v>
      </c>
    </row>
    <row r="43" spans="1:5" x14ac:dyDescent="0.3">
      <c r="A43" s="14" t="s">
        <v>298</v>
      </c>
      <c r="C43">
        <v>7668.1787234042558</v>
      </c>
      <c r="D43">
        <v>11518.785652173914</v>
      </c>
      <c r="E43">
        <v>8933.3781428571419</v>
      </c>
    </row>
    <row r="44" spans="1:5" x14ac:dyDescent="0.3">
      <c r="A44" s="14" t="s">
        <v>630</v>
      </c>
      <c r="C44">
        <v>10102.026666666667</v>
      </c>
      <c r="D44">
        <v>11637.812000000002</v>
      </c>
      <c r="E44">
        <v>10650.521428571428</v>
      </c>
    </row>
    <row r="45" spans="1:5" x14ac:dyDescent="0.3">
      <c r="A45" s="14" t="s">
        <v>247</v>
      </c>
      <c r="B45">
        <v>18261.7575</v>
      </c>
      <c r="C45">
        <v>13457.094583333337</v>
      </c>
      <c r="D45">
        <v>12785.637000000001</v>
      </c>
      <c r="E45">
        <v>13786.149210526319</v>
      </c>
    </row>
    <row r="46" spans="1:5" x14ac:dyDescent="0.3">
      <c r="A46" s="14" t="s">
        <v>245</v>
      </c>
      <c r="B46">
        <v>32732.187142857143</v>
      </c>
      <c r="C46">
        <v>10174.345999999996</v>
      </c>
      <c r="D46">
        <v>13360.978888888887</v>
      </c>
      <c r="E46">
        <v>12865.149499999996</v>
      </c>
    </row>
    <row r="47" spans="1:5" x14ac:dyDescent="0.3">
      <c r="A47" s="14" t="s">
        <v>198</v>
      </c>
      <c r="C47">
        <v>6886.0368421052626</v>
      </c>
      <c r="D47">
        <v>10510.31380952381</v>
      </c>
      <c r="E47">
        <v>8788.7822500000002</v>
      </c>
    </row>
    <row r="48" spans="1:5" x14ac:dyDescent="0.3">
      <c r="A48" s="14" t="s">
        <v>533</v>
      </c>
      <c r="B48">
        <v>18709.798000000003</v>
      </c>
      <c r="C48">
        <v>11919.607857142853</v>
      </c>
      <c r="D48">
        <v>12296.779729729731</v>
      </c>
      <c r="E48">
        <v>12489.921071428576</v>
      </c>
    </row>
    <row r="49" spans="1:5" x14ac:dyDescent="0.3">
      <c r="A49" s="14" t="s">
        <v>4498</v>
      </c>
      <c r="B49">
        <v>20996.530000000002</v>
      </c>
      <c r="E49">
        <v>20996.530000000002</v>
      </c>
    </row>
    <row r="50" spans="1:5" x14ac:dyDescent="0.3">
      <c r="A50" s="14" t="s">
        <v>4479</v>
      </c>
      <c r="B50">
        <v>30129.198585526312</v>
      </c>
      <c r="C50">
        <v>11865.268766816152</v>
      </c>
      <c r="D50">
        <v>9462.2693073593018</v>
      </c>
      <c r="E50">
        <v>13529.918034261231</v>
      </c>
    </row>
    <row r="53" spans="1:5" x14ac:dyDescent="0.3">
      <c r="A53" s="32"/>
      <c r="B53" s="33"/>
      <c r="C53" s="34"/>
    </row>
    <row r="54" spans="1:5" x14ac:dyDescent="0.3">
      <c r="A54" s="35"/>
      <c r="B54" s="36"/>
      <c r="C54" s="37"/>
    </row>
    <row r="55" spans="1:5" x14ac:dyDescent="0.3">
      <c r="A55" s="35"/>
      <c r="B55" s="36"/>
      <c r="C55" s="37"/>
    </row>
    <row r="56" spans="1:5" x14ac:dyDescent="0.3">
      <c r="A56" s="35"/>
      <c r="B56" s="36"/>
      <c r="C56" s="37"/>
    </row>
    <row r="57" spans="1:5" x14ac:dyDescent="0.3">
      <c r="A57" s="35"/>
      <c r="B57" s="36"/>
      <c r="C57" s="37"/>
    </row>
    <row r="58" spans="1:5" x14ac:dyDescent="0.3">
      <c r="A58" s="35"/>
      <c r="B58" s="36"/>
      <c r="C58" s="37"/>
    </row>
    <row r="59" spans="1:5" x14ac:dyDescent="0.3">
      <c r="A59" s="35"/>
      <c r="B59" s="36"/>
      <c r="C59" s="37"/>
    </row>
    <row r="60" spans="1:5" x14ac:dyDescent="0.3">
      <c r="A60" s="35"/>
      <c r="B60" s="36"/>
      <c r="C60" s="37"/>
    </row>
    <row r="61" spans="1:5" x14ac:dyDescent="0.3">
      <c r="A61" s="35"/>
      <c r="B61" s="36"/>
      <c r="C61" s="37"/>
    </row>
    <row r="62" spans="1:5" x14ac:dyDescent="0.3">
      <c r="A62" s="35"/>
      <c r="B62" s="36"/>
      <c r="C62" s="37"/>
    </row>
    <row r="63" spans="1:5" x14ac:dyDescent="0.3">
      <c r="A63" s="35"/>
      <c r="B63" s="36"/>
      <c r="C63" s="37"/>
    </row>
    <row r="64" spans="1:5" x14ac:dyDescent="0.3">
      <c r="A64" s="35"/>
      <c r="B64" s="36"/>
      <c r="C64" s="37"/>
    </row>
    <row r="65" spans="1:3" x14ac:dyDescent="0.3">
      <c r="A65" s="35"/>
      <c r="B65" s="36"/>
      <c r="C65" s="37"/>
    </row>
    <row r="66" spans="1:3" x14ac:dyDescent="0.3">
      <c r="A66" s="35"/>
      <c r="B66" s="36"/>
      <c r="C66" s="37"/>
    </row>
    <row r="67" spans="1:3" x14ac:dyDescent="0.3">
      <c r="A67" s="35"/>
      <c r="B67" s="36"/>
      <c r="C67" s="37"/>
    </row>
    <row r="68" spans="1:3" x14ac:dyDescent="0.3">
      <c r="A68" s="35"/>
      <c r="B68" s="36"/>
      <c r="C68" s="37"/>
    </row>
    <row r="69" spans="1:3" x14ac:dyDescent="0.3">
      <c r="A69" s="35"/>
      <c r="B69" s="36"/>
      <c r="C69" s="37"/>
    </row>
    <row r="70" spans="1:3" x14ac:dyDescent="0.3">
      <c r="A70" s="38"/>
      <c r="B70" s="39"/>
      <c r="C70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 Names</vt:lpstr>
      <vt:lpstr>Medical Examinations</vt:lpstr>
      <vt:lpstr>Hospitalisation Details</vt:lpstr>
      <vt:lpstr>HEALTHCARE</vt:lpstr>
      <vt:lpstr>COMMANDS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2024-12-03T06:06:22Z</dcterms:modified>
</cp:coreProperties>
</file>